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codeName="ThisWorkbook" defaultThemeVersion="166925"/>
  <mc:AlternateContent xmlns:mc="http://schemas.openxmlformats.org/markup-compatibility/2006">
    <mc:Choice Requires="x15">
      <x15ac:absPath xmlns:x15ac="http://schemas.microsoft.com/office/spreadsheetml/2010/11/ac" url="C:\Users\lrobi106\OneDrive - UHG\RCAC 2021\Revenue cycle benchmarking\"/>
    </mc:Choice>
  </mc:AlternateContent>
  <xr:revisionPtr revIDLastSave="3" documentId="13_ncr:1_{92521703-B49B-4068-AC74-92785C3F8BF5}" xr6:coauthVersionLast="45" xr6:coauthVersionMax="45" xr10:uidLastSave="{61999013-C198-4E23-B580-5721652EC4EE}"/>
  <bookViews>
    <workbookView xWindow="-19310" yWindow="-110" windowWidth="19420" windowHeight="10420" tabRatio="1000" xr2:uid="{BB6B5009-9BE8-45C0-8A83-C88929AE7D14}"/>
  </bookViews>
  <sheets>
    <sheet name="Introduction" sheetId="30" r:id="rId1"/>
    <sheet name="Instructions" sheetId="4" r:id="rId2"/>
    <sheet name="Definitions and Formulae" sheetId="6" r:id="rId3"/>
    <sheet name="Table of Contents" sheetId="31" r:id="rId4"/>
    <sheet name="CCN" sheetId="26" state="hidden" r:id="rId5"/>
    <sheet name="1.1 Demographics" sheetId="7" r:id="rId6"/>
    <sheet name="1.2 Finance and Operations" sheetId="13" r:id="rId7"/>
    <sheet name="1.3 Staffing and Outsourcing " sheetId="10" r:id="rId8"/>
    <sheet name="1.4 Business Office" sheetId="11" r:id="rId9"/>
    <sheet name="1.5 Patient Access" sheetId="12" r:id="rId10"/>
    <sheet name="2. Validation Summary" sheetId="20" r:id="rId11"/>
    <sheet name="2.1 Overall Validation " sheetId="25" r:id="rId12"/>
    <sheet name="2.2 Feedback" sheetId="17" r:id="rId13"/>
    <sheet name="New Metric Definitions" sheetId="32" state="hidden" r:id="rId14"/>
    <sheet name="Data Scraping " sheetId="18" state="hidden" r:id="rId15"/>
    <sheet name="2019 values" sheetId="33" state="hidden" r:id="rId16"/>
    <sheet name="Error Flags" sheetId="21" state="hidden" r:id="rId17"/>
    <sheet name="NPI_Lookup" sheetId="28" state="hidden" r:id="rId18"/>
    <sheet name="Email_Org_Map" sheetId="27" state="hidden" r:id="rId19"/>
    <sheet name="Feedback scraping " sheetId="19" state="hidden" r:id="rId20"/>
  </sheets>
  <externalReferences>
    <externalReference r:id="rId21"/>
    <externalReference r:id="rId22"/>
    <externalReference r:id="rId23"/>
    <externalReference r:id="rId24"/>
  </externalReferences>
  <definedNames>
    <definedName name="_xlnm._FilterDatabase" localSheetId="15" hidden="1">'2019 values'!$A$1:$Q$118</definedName>
    <definedName name="_xlnm._FilterDatabase" localSheetId="2" hidden="1">'Definitions and Formulae'!$A$22:$F$31</definedName>
    <definedName name="ACO">[1]Lists!$I$4:$I$8</definedName>
    <definedName name="Aff">[2]Dropdown!$B$20:$B$23</definedName>
    <definedName name="anc_per">[1]Lists!$AR$4:$AR$9</definedName>
    <definedName name="CaseManagement" localSheetId="18">[3]Dropdown!$B$9:$B$13</definedName>
    <definedName name="CaseManagement" localSheetId="17">[3]Dropdown!$B$9:$B$13</definedName>
    <definedName name="CaseManagement">[2]Dropdown!$B$9:$B$13</definedName>
    <definedName name="CCN">#REF!</definedName>
    <definedName name="Contact_MGSC">Introduction!$A$1</definedName>
    <definedName name="Demographics" localSheetId="5">'1.1 Demographics'!$A$1</definedName>
    <definedName name="Feedback" localSheetId="12">'2.2 Feedback'!$C$1</definedName>
    <definedName name="FLAG">[4]Dropdown!$B$6:$B$8</definedName>
    <definedName name="FY">[1]Lists!$N$3:$N$6</definedName>
    <definedName name="Instructions" localSheetId="1">Instructions!$A$1</definedName>
    <definedName name="Level">[2]Dropdown!$B$24:$B$26</definedName>
    <definedName name="OLE_LINK2" localSheetId="2">'Definitions and Formulae'!#REF!</definedName>
    <definedName name="Price" localSheetId="18">[3]Dropdown!$B$14:$B$19</definedName>
    <definedName name="Price" localSheetId="17">[3]Dropdown!$B$14:$B$19</definedName>
    <definedName name="Price">[2]Dropdown!$B$14:$B$19</definedName>
    <definedName name="_xlnm.Print_Area" localSheetId="5">'1.1 Demographics'!$C$3:$N$73</definedName>
    <definedName name="profit">[1]Lists!$F$4:$F$5</definedName>
    <definedName name="region">[1]Lists!$A$4:$A$10</definedName>
    <definedName name="Revenue_Overall" localSheetId="7">'1.3 Staffing and Outsourcing '!$C$1</definedName>
    <definedName name="Revenue_Overall" localSheetId="8">'1.4 Business Office'!$C$1</definedName>
    <definedName name="Revenue_Overall" localSheetId="9">'1.5 Patient Access'!$C$1</definedName>
    <definedName name="Revenue_Overall">'1.2 Finance and Operations'!$C$1</definedName>
    <definedName name="state">[1]Lists!$B$4:$B$54</definedName>
    <definedName name="TaxStatus">[2]Dropdown!$B$1:$B$4</definedName>
    <definedName name="TOC">'Table of Contents'!$A$1</definedName>
    <definedName name="Validation_Overall">'2. Validation Summary'!#REF!</definedName>
    <definedName name="yes">[1]Lists!$G$4:$G$5</definedName>
    <definedName name="YesNo" localSheetId="18">[3]Dropdown!$B$6:$B$8</definedName>
    <definedName name="YesNo" localSheetId="17">[3]Dropdown!$B$6:$B$8</definedName>
    <definedName name="YesNo">[2]Dropdown!$B$6:$B$8</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5" i="21" l="1"/>
  <c r="B6" i="21"/>
  <c r="B9" i="21"/>
  <c r="JA2" i="18" l="1"/>
  <c r="IR2" i="18"/>
  <c r="IQ2" i="18"/>
  <c r="IP2" i="18"/>
  <c r="IC2" i="18"/>
  <c r="BL2" i="18"/>
  <c r="BI2" i="18"/>
  <c r="AL2" i="18"/>
  <c r="AH2" i="18"/>
  <c r="AG2" i="18"/>
  <c r="G10" i="7"/>
  <c r="AB2" i="18" s="1"/>
  <c r="F10" i="7"/>
  <c r="IM2" i="18" s="1"/>
  <c r="E10" i="7"/>
  <c r="E9" i="7"/>
  <c r="E8" i="7"/>
  <c r="K33" i="13" l="1"/>
  <c r="K32" i="13"/>
  <c r="K31" i="13"/>
  <c r="K29" i="13"/>
  <c r="K28" i="13"/>
  <c r="K27" i="13"/>
  <c r="K25" i="13"/>
  <c r="K30" i="13" s="1"/>
  <c r="D34" i="25"/>
  <c r="D29" i="25"/>
  <c r="R24" i="25"/>
  <c r="R26" i="25" s="1"/>
  <c r="R22" i="25"/>
  <c r="R19" i="25"/>
  <c r="R18" i="25"/>
  <c r="O37" i="25" l="1"/>
  <c r="O36" i="25"/>
  <c r="M57" i="11"/>
  <c r="O52" i="25" s="1"/>
  <c r="M34" i="11"/>
  <c r="O59" i="25"/>
  <c r="O58" i="25"/>
  <c r="O57" i="25"/>
  <c r="O56" i="25"/>
  <c r="O55" i="25"/>
  <c r="O51" i="25"/>
  <c r="O50" i="25"/>
  <c r="O48" i="25"/>
  <c r="O47" i="25"/>
  <c r="O46" i="25"/>
  <c r="O45" i="25"/>
  <c r="O43" i="25"/>
  <c r="O42" i="25"/>
  <c r="O41" i="25"/>
  <c r="O40" i="25"/>
  <c r="O39" i="25"/>
  <c r="O32" i="25"/>
  <c r="O31" i="25"/>
  <c r="O30" i="25"/>
  <c r="O29" i="25"/>
  <c r="O27" i="25"/>
  <c r="O26" i="25"/>
  <c r="O25" i="25"/>
  <c r="O24" i="25"/>
  <c r="O23" i="25"/>
  <c r="O21" i="25"/>
  <c r="O20" i="25"/>
  <c r="O18" i="25"/>
  <c r="K65" i="25"/>
  <c r="K64" i="25"/>
  <c r="K63" i="25"/>
  <c r="K62" i="25"/>
  <c r="K61" i="25"/>
  <c r="K60" i="25"/>
  <c r="K59" i="25"/>
  <c r="K58" i="25"/>
  <c r="K57" i="25"/>
  <c r="K56" i="25"/>
  <c r="K55" i="25"/>
  <c r="K54" i="25"/>
  <c r="K53" i="25"/>
  <c r="K44" i="25"/>
  <c r="K46" i="25"/>
  <c r="K45" i="25"/>
  <c r="K43" i="25"/>
  <c r="K42" i="25"/>
  <c r="K41" i="25"/>
  <c r="K40" i="25"/>
  <c r="K39" i="25"/>
  <c r="K38" i="25"/>
  <c r="K37" i="25"/>
  <c r="K36" i="25"/>
  <c r="G57" i="25"/>
  <c r="G56" i="25"/>
  <c r="G55" i="25"/>
  <c r="G54" i="25"/>
  <c r="G53" i="25"/>
  <c r="G52" i="25"/>
  <c r="G51" i="25"/>
  <c r="G50" i="25"/>
  <c r="G49" i="25"/>
  <c r="G48" i="25"/>
  <c r="G47" i="25"/>
  <c r="G46" i="25"/>
  <c r="G45" i="25"/>
  <c r="G31" i="25"/>
  <c r="G30" i="25"/>
  <c r="G29" i="25"/>
  <c r="G28" i="25"/>
  <c r="G27" i="25"/>
  <c r="G26" i="25"/>
  <c r="G25" i="25"/>
  <c r="G22" i="25"/>
  <c r="G21" i="25"/>
  <c r="G20" i="25"/>
  <c r="G19" i="25"/>
  <c r="G18" i="25"/>
  <c r="K19" i="25"/>
  <c r="C46" i="25"/>
  <c r="C36" i="25"/>
  <c r="C35" i="25"/>
  <c r="C30" i="25" l="1"/>
  <c r="G32" i="25"/>
  <c r="G40" i="25" l="1"/>
  <c r="IY2" i="18"/>
  <c r="G38" i="25"/>
  <c r="IW2" i="18"/>
  <c r="G39" i="25"/>
  <c r="IX2" i="18"/>
  <c r="G34" i="25"/>
  <c r="CK2" i="18"/>
  <c r="G36" i="25"/>
  <c r="CM2" i="18"/>
  <c r="K26" i="13"/>
  <c r="G37" i="25" l="1"/>
  <c r="IV2" i="18"/>
  <c r="G33" i="25"/>
  <c r="CJ2" i="18"/>
  <c r="EM2" i="18"/>
  <c r="M13" i="11" l="1"/>
  <c r="M51" i="11"/>
  <c r="K12" i="13" l="1"/>
  <c r="BK2" i="18" s="1"/>
  <c r="K11" i="13"/>
  <c r="BJ2" i="18" s="1"/>
  <c r="G35" i="25" l="1"/>
  <c r="CL2" i="18"/>
  <c r="G23" i="25"/>
  <c r="G24" i="25"/>
  <c r="IO2" i="18"/>
  <c r="JP2" i="18"/>
  <c r="JO2" i="18"/>
  <c r="JN2" i="18"/>
  <c r="JM2" i="18"/>
  <c r="JL2" i="18"/>
  <c r="JK2" i="18"/>
  <c r="JJ2" i="18"/>
  <c r="JI2" i="18"/>
  <c r="JH2" i="18"/>
  <c r="JG2" i="18"/>
  <c r="JF2" i="18"/>
  <c r="JD2" i="18"/>
  <c r="E6" i="7" l="1"/>
  <c r="M43" i="11"/>
  <c r="M29" i="11"/>
  <c r="M22" i="11"/>
  <c r="IU2" i="18"/>
  <c r="IT2" i="18"/>
  <c r="IS2" i="18"/>
  <c r="B8" i="21" l="1"/>
  <c r="JE2" i="18"/>
  <c r="JB2" i="18"/>
  <c r="JC2" i="18" s="1"/>
  <c r="IZ2" i="18" l="1"/>
  <c r="HG2" i="18"/>
  <c r="HF2" i="18"/>
  <c r="GV2" i="18"/>
  <c r="L36" i="7" l="1"/>
  <c r="L35" i="7"/>
  <c r="D5" i="21" s="1"/>
  <c r="C25" i="25"/>
  <c r="C23" i="25"/>
  <c r="E7" i="7"/>
  <c r="C21" i="25" s="1"/>
  <c r="C20" i="25"/>
  <c r="E5" i="7"/>
  <c r="K2" i="18" s="1"/>
  <c r="DJ2" i="18"/>
  <c r="DI2" i="18"/>
  <c r="DH2" i="18"/>
  <c r="DG2" i="18"/>
  <c r="DF2" i="18"/>
  <c r="DE2" i="18"/>
  <c r="DD2" i="18"/>
  <c r="DC2" i="18"/>
  <c r="DB2" i="18"/>
  <c r="DA2" i="18"/>
  <c r="CZ2" i="18"/>
  <c r="EA2" i="18"/>
  <c r="DX2" i="18"/>
  <c r="DW2" i="18"/>
  <c r="DV2" i="18"/>
  <c r="DU2" i="18"/>
  <c r="DT2" i="18"/>
  <c r="DS2" i="18"/>
  <c r="DR2" i="18"/>
  <c r="DQ2" i="18"/>
  <c r="DP2" i="18"/>
  <c r="DO2" i="18"/>
  <c r="H22" i="10"/>
  <c r="B7" i="21" s="1"/>
  <c r="D7" i="21" s="1"/>
  <c r="AD2" i="18"/>
  <c r="Y2" i="18"/>
  <c r="AC2" i="18"/>
  <c r="AA2" i="18"/>
  <c r="Z2" i="18"/>
  <c r="X2" i="18"/>
  <c r="W2" i="18"/>
  <c r="S2" i="18"/>
  <c r="T2" i="18"/>
  <c r="AI2" i="18"/>
  <c r="AJ2" i="18"/>
  <c r="B2" i="18" s="1"/>
  <c r="G58" i="25" l="1"/>
  <c r="DK2" i="18"/>
  <c r="C24" i="25"/>
  <c r="C26" i="25"/>
  <c r="C2" i="18"/>
  <c r="Q2" i="18"/>
  <c r="C22" i="25"/>
  <c r="J2" i="18"/>
  <c r="C19" i="25"/>
  <c r="AE2" i="18"/>
  <c r="R2" i="18"/>
  <c r="IN2" i="18"/>
  <c r="K50" i="25" l="1"/>
  <c r="K51" i="25" s="1"/>
  <c r="K31" i="25"/>
  <c r="K30" i="25"/>
  <c r="K29" i="25"/>
  <c r="K28" i="25"/>
  <c r="K27" i="25"/>
  <c r="K26" i="25"/>
  <c r="K25" i="25"/>
  <c r="K24" i="25"/>
  <c r="K23" i="25"/>
  <c r="K22" i="25"/>
  <c r="K21" i="25"/>
  <c r="K20" i="25"/>
  <c r="C52" i="25"/>
  <c r="C51" i="25"/>
  <c r="C50" i="25"/>
  <c r="C49" i="25"/>
  <c r="C48" i="25"/>
  <c r="C47" i="25"/>
  <c r="C44" i="25"/>
  <c r="C43" i="25"/>
  <c r="C42" i="25"/>
  <c r="C37" i="25"/>
  <c r="C34" i="25"/>
  <c r="C32" i="25"/>
  <c r="C31" i="25"/>
  <c r="C29" i="25"/>
  <c r="C18" i="25"/>
  <c r="DY12" i="25"/>
  <c r="DX12" i="25"/>
  <c r="DW12" i="25"/>
  <c r="DV12" i="25"/>
  <c r="DU12" i="25"/>
  <c r="DT12" i="25"/>
  <c r="DS12" i="25"/>
  <c r="DR12" i="25"/>
  <c r="DQ12" i="25"/>
  <c r="DP12" i="25"/>
  <c r="DO12" i="25"/>
  <c r="DN12" i="25"/>
  <c r="DM12" i="25"/>
  <c r="DL12" i="25"/>
  <c r="DK12" i="25"/>
  <c r="DJ12" i="25"/>
  <c r="DI12" i="25"/>
  <c r="DH12" i="25"/>
  <c r="DG12" i="25"/>
  <c r="DF12" i="25"/>
  <c r="DE12" i="25"/>
  <c r="DD12" i="25"/>
  <c r="DC12" i="25"/>
  <c r="DB12" i="25"/>
  <c r="DA12" i="25"/>
  <c r="CZ12" i="25"/>
  <c r="CY12" i="25"/>
  <c r="CX12" i="25"/>
  <c r="CW12" i="25"/>
  <c r="CV12" i="25"/>
  <c r="CU12" i="25"/>
  <c r="CT12" i="25"/>
  <c r="CS12" i="25"/>
  <c r="CR12" i="25"/>
  <c r="CQ12" i="25"/>
  <c r="CP12" i="25"/>
  <c r="CO12" i="25"/>
  <c r="CN12" i="25"/>
  <c r="CM12" i="25"/>
  <c r="CL12" i="25"/>
  <c r="CK12" i="25"/>
  <c r="CJ12" i="25"/>
  <c r="CI12" i="25"/>
  <c r="CH12" i="25"/>
  <c r="CG12" i="25"/>
  <c r="CF12" i="25"/>
  <c r="CD12" i="25"/>
  <c r="CE12" i="25" s="1"/>
  <c r="CC12" i="25"/>
  <c r="CB12" i="25"/>
  <c r="CA12" i="25"/>
  <c r="BZ12" i="25"/>
  <c r="BY12" i="25"/>
  <c r="BX12" i="25"/>
  <c r="BW12" i="25"/>
  <c r="BV12" i="25"/>
  <c r="BU12" i="25"/>
  <c r="BT12" i="25"/>
  <c r="BS12" i="25"/>
  <c r="BR12" i="25"/>
  <c r="BQ12" i="25"/>
  <c r="BP12" i="25"/>
  <c r="BO12" i="25"/>
  <c r="BN12" i="25"/>
  <c r="BM12" i="25"/>
  <c r="BL12" i="25"/>
  <c r="BK12" i="25"/>
  <c r="BJ12" i="25"/>
  <c r="BI12" i="25"/>
  <c r="BH12" i="25"/>
  <c r="BG12" i="25"/>
  <c r="BF12" i="25"/>
  <c r="BE12" i="25"/>
  <c r="BC12" i="25"/>
  <c r="BB12" i="25"/>
  <c r="BA12" i="25"/>
  <c r="AZ12" i="25"/>
  <c r="AY12" i="25"/>
  <c r="AX12" i="25"/>
  <c r="AW12" i="25"/>
  <c r="AV12" i="25"/>
  <c r="AU12" i="25"/>
  <c r="AT12" i="25"/>
  <c r="AS12" i="25"/>
  <c r="AP12" i="25"/>
  <c r="AO12" i="25"/>
  <c r="AN12" i="25"/>
  <c r="AM12" i="25"/>
  <c r="AL12" i="25"/>
  <c r="AK12" i="25"/>
  <c r="AJ12" i="25"/>
  <c r="AI12" i="25"/>
  <c r="AH12" i="25"/>
  <c r="AG12" i="25"/>
  <c r="AF12" i="25"/>
  <c r="AE12" i="25"/>
  <c r="HA2" i="18"/>
  <c r="GZ2" i="18"/>
  <c r="GY2" i="18"/>
  <c r="GX2" i="18"/>
  <c r="GW2" i="18"/>
  <c r="GT2" i="18"/>
  <c r="GU2" i="18"/>
  <c r="GS2" i="18"/>
  <c r="GR2" i="18"/>
  <c r="GQ2" i="18"/>
  <c r="GP2" i="18"/>
  <c r="GO2" i="18"/>
  <c r="GN2" i="18"/>
  <c r="GM2" i="18"/>
  <c r="GL2" i="18"/>
  <c r="GK2" i="18"/>
  <c r="GJ2" i="18"/>
  <c r="GI2" i="18"/>
  <c r="FZ2" i="18"/>
  <c r="FY2" i="18"/>
  <c r="FX2" i="18"/>
  <c r="FW2" i="18"/>
  <c r="FV2" i="18"/>
  <c r="FU2" i="18"/>
  <c r="FT2" i="18"/>
  <c r="FS2" i="18"/>
  <c r="FR2" i="18"/>
  <c r="FQ2" i="18"/>
  <c r="FP2" i="18"/>
  <c r="FC2" i="18"/>
  <c r="EL2" i="18"/>
  <c r="EK2" i="18"/>
  <c r="EJ2" i="18"/>
  <c r="EI2" i="18"/>
  <c r="EH2" i="18"/>
  <c r="EG2" i="18"/>
  <c r="EF2" i="18"/>
  <c r="EE2" i="18"/>
  <c r="ED2" i="18"/>
  <c r="EC2" i="18"/>
  <c r="EB2" i="18"/>
  <c r="DN2" i="18"/>
  <c r="DM2" i="18"/>
  <c r="DL2" i="18"/>
  <c r="CB2" i="18"/>
  <c r="BZ2" i="18"/>
  <c r="AK2" i="18"/>
  <c r="G2" i="18"/>
  <c r="D2" i="18" s="1"/>
  <c r="A2" i="18" s="1"/>
  <c r="M67" i="11"/>
  <c r="M58" i="11"/>
  <c r="M22" i="10"/>
  <c r="D9" i="21"/>
  <c r="C53" i="25" l="1"/>
  <c r="D2" i="19"/>
  <c r="C2" i="19"/>
  <c r="B2" i="19"/>
  <c r="A2" i="19"/>
  <c r="AQ12" i="25" l="1"/>
  <c r="BD12" i="25"/>
  <c r="D6" i="21"/>
  <c r="D8" i="21"/>
  <c r="AR12" i="25" l="1"/>
  <c r="B11" i="21"/>
  <c r="B13" i="20" s="1"/>
  <c r="AF2" i="18" l="1"/>
  <c r="C45" i="25"/>
  <c r="B14" i="20"/>
  <c r="O2" i="18" l="1"/>
  <c r="P2" i="18"/>
  <c r="B11" i="20" l="1"/>
</calcChain>
</file>

<file path=xl/sharedStrings.xml><?xml version="1.0" encoding="utf-8"?>
<sst xmlns="http://schemas.openxmlformats.org/spreadsheetml/2006/main" count="112265" uniqueCount="34109">
  <si>
    <t>Please send questions to our team at:</t>
  </si>
  <si>
    <t>Validation Cells</t>
  </si>
  <si>
    <t xml:space="preserve">These questions ask you to provide a brief free text response. </t>
  </si>
  <si>
    <t>Short Response Questions</t>
  </si>
  <si>
    <t>(#)</t>
  </si>
  <si>
    <t>Fill in the Blank Questions</t>
  </si>
  <si>
    <t>↓</t>
  </si>
  <si>
    <t>A. Use provided term definitions</t>
  </si>
  <si>
    <t>Instructions for Completing This Survey</t>
  </si>
  <si>
    <t>Health System Profile</t>
  </si>
  <si>
    <t>N/A</t>
  </si>
  <si>
    <t>Self-pay payments &amp; deductibles, Co-pays, Co-insurance via commerical patients</t>
  </si>
  <si>
    <t>Point of Service Collections as a Share of Net Patient Revenue</t>
  </si>
  <si>
    <t>A/R outsourced to third-party company, not classified as bad debt, Medicare DSH, A/R tied to third-party settlements</t>
  </si>
  <si>
    <t>Net Days in AR (Accounts Receivable)</t>
  </si>
  <si>
    <t>Initial Denials as Percentage of Outstanding AR</t>
  </si>
  <si>
    <t>Denial Write Offs as a Percentage of Net Patient Revenue</t>
  </si>
  <si>
    <t>IT hard costs: hardware, licensing fees, core HIS and PAS, services and any FTEs that support these.  Lease/rent expenses.  Physical space costs including utilities, maintenance, and depreciation.</t>
  </si>
  <si>
    <t>Include salaries + fringe benefits, subscriptions, outsourcing, collection agency fees, purchased services, software update/maintenance costs, bolt-on apps + related staffing, IT op costs, records, contingency/transaction fees.</t>
  </si>
  <si>
    <t>Cost to Collect in Business Office</t>
  </si>
  <si>
    <t>IT Hard costs, hardware, licensing fees, core HIS and PAS, services and any FTEs that support these.  Lease/rent expenses.  Physical space costs including utilities, maintenance, depreciation.</t>
  </si>
  <si>
    <t>Include salaries + fringe benefits, any outsourcing, purchased services, software update/maintenance costs, bolt-on application cost + related staffing, IT op costs, records.</t>
  </si>
  <si>
    <t>Cost to Collect in Mid-Cycle</t>
  </si>
  <si>
    <t>Include salaries + fringe benefits, any outsourcing, purchased services, software update/maintenance costs, bolt-on application expenses (i.e. insurance verification) and their associated support staff, IT operational expenses.</t>
  </si>
  <si>
    <t>Cost to Collect in Patient Access</t>
  </si>
  <si>
    <t>Hard IT &amp; associated FTE support for: hardware, licensing, core HIS and PAS, servers, hire/rent/lease, building/physical space and related costs, adjunct/settlement pay ie; DGME, Medicaid DSH, capitated payment, pass through payments (Medicare), outside revenue sources like gift store, cafeteria, ambulance, PAC services, and physician practices/clinics unless Medicare prov. based.</t>
  </si>
  <si>
    <t>Please include costs and related expenses associated with the following functions: Eligibility/ins/Medicaid eligibility. verification, cashiers, central sched, pre-reg, admit/reg, auth/pre-cert, fin. clearance, fin. counseling, billing/collections, denials, cust. service, subscriptions, collection fees (agency), chargemaster/rev integrity, cash application, payment variances, health info (HIM) costs, transcript, coding, CDI, patient service payments (ins. &amp; pat. pay), patient payment/bad debt recovery                                                       DSH &amp; IME (Medicare) payments</t>
  </si>
  <si>
    <r>
      <t xml:space="preserve">Include rev cycle costs including: salaries, subscriptions, any outsourcing, services, software update related, any bolt-ons including related staffing, IT op ex (pertaining to rev cycle), records/contingency/transaction fees.                                                                                                                                                             </t>
    </r>
    <r>
      <rPr>
        <i/>
        <sz val="10"/>
        <color theme="1"/>
        <rFont val="Calibri"/>
        <family val="2"/>
        <scheme val="minor"/>
      </rPr>
      <t>Patient service cash collected</t>
    </r>
    <r>
      <rPr>
        <sz val="11"/>
        <color theme="1"/>
        <rFont val="Calibri"/>
        <family val="2"/>
        <scheme val="minor"/>
      </rPr>
      <t xml:space="preserve"> refers the total patient service cash collected for the reporting month, net of refunds. </t>
    </r>
  </si>
  <si>
    <t xml:space="preserve">Please include, payments for patient services, Bad debt recovery, DSH, IME, </t>
  </si>
  <si>
    <r>
      <t xml:space="preserve">Numerator: </t>
    </r>
    <r>
      <rPr>
        <sz val="11"/>
        <color theme="1"/>
        <rFont val="Calibri"/>
        <family val="2"/>
        <scheme val="minor"/>
      </rPr>
      <t xml:space="preserve">Total patient service cash collected for the most recent 12 months, net of refunds.                                                           </t>
    </r>
    <r>
      <rPr>
        <i/>
        <sz val="10"/>
        <color theme="1"/>
        <rFont val="Calibri"/>
        <family val="2"/>
        <scheme val="minor"/>
      </rPr>
      <t>Denominator</t>
    </r>
    <r>
      <rPr>
        <sz val="11"/>
        <color theme="1"/>
        <rFont val="Calibri"/>
        <family val="2"/>
        <scheme val="minor"/>
      </rPr>
      <t xml:space="preserve">: Net Patient Service Revenue as a lagging indicator. Please include the 3 months prior to the year you are reporting, plus the first 9 months of the current year you are reporting.                                      </t>
    </r>
    <r>
      <rPr>
        <i/>
        <sz val="10"/>
        <color theme="1"/>
        <rFont val="Calibri"/>
        <family val="2"/>
        <scheme val="minor"/>
      </rPr>
      <t>Example:</t>
    </r>
    <r>
      <rPr>
        <sz val="11"/>
        <color theme="1"/>
        <rFont val="Calibri"/>
        <family val="2"/>
        <scheme val="minor"/>
      </rPr>
      <t xml:space="preserve"> If you are reporting data for CY 2018, the denominator would include October-December of 2017 plus January to September of 2018.</t>
    </r>
  </si>
  <si>
    <t>Cash Collection as a % of NPR* (please note definition amended 06/20/2019)</t>
  </si>
  <si>
    <t>Please Exclude</t>
  </si>
  <si>
    <t>Please Include</t>
  </si>
  <si>
    <t>Notes</t>
  </si>
  <si>
    <t>Formula</t>
  </si>
  <si>
    <t>Metric</t>
  </si>
  <si>
    <t>Requested Data Points and Formulae</t>
  </si>
  <si>
    <t>All claims and revenue stemming from patient obligations</t>
  </si>
  <si>
    <t>Self-Pay</t>
  </si>
  <si>
    <t>Department responsible for scheduling appointments and coordinating with physician offices</t>
  </si>
  <si>
    <t>Scheduling</t>
  </si>
  <si>
    <t>Department responsible for collecting patient information and admitting at the time of patient visit</t>
  </si>
  <si>
    <t>Registration</t>
  </si>
  <si>
    <t>Department responsible for collecting patient information and/or verifying insurance prior to patient visit</t>
  </si>
  <si>
    <t>Pre-Registration</t>
  </si>
  <si>
    <t>Collection of the portion of a bill that is likely to be the responsibility of the patient prior to the provision of services</t>
  </si>
  <si>
    <t>Point-of-Service Collections</t>
  </si>
  <si>
    <t>All in-house functions related to patient scheduling, pre-registration, registration, and admission</t>
  </si>
  <si>
    <t>Patient Access</t>
  </si>
  <si>
    <t>Any external service contracted by the hospital to perform a revenue cycle function</t>
  </si>
  <si>
    <t>Outsourcing</t>
  </si>
  <si>
    <t>All revenue-cycle functions that generally occur between the patient access and business office segments; usually includes case management, coding, medical records, and utilization review</t>
  </si>
  <si>
    <t>Mid-Cycle</t>
  </si>
  <si>
    <t>Indicator of external collections agency’s ability to collect self-pay claims 90 to 120 days into the billing cycle</t>
  </si>
  <si>
    <t>Long-Term Collections</t>
  </si>
  <si>
    <t>The use of an external collections agency that assumes responsibility for self-pay accounts on or near day one of the billing cycle and follows through the billing process on behalf of the hospital</t>
  </si>
  <si>
    <t>Early-out Collections</t>
  </si>
  <si>
    <t>In-house department responsible for following up on claims, managing denials, and posting cash</t>
  </si>
  <si>
    <t>Collections</t>
  </si>
  <si>
    <t>Department responsible for translating transcribed documentation into the appropriate ICD-10 codes and/or feeding them into an electronic grouper designed to assign DRGs</t>
  </si>
  <si>
    <t>Coding</t>
  </si>
  <si>
    <t>All in-house functions related to billing and collections</t>
  </si>
  <si>
    <t>Business Office</t>
  </si>
  <si>
    <t>Department responsible for bill preparation and distribution to responsible parties</t>
  </si>
  <si>
    <t>Billing</t>
  </si>
  <si>
    <t>Metric indicating a hospital’s success in overturning denied claims</t>
  </si>
  <si>
    <t>Appeals Success for Denials</t>
  </si>
  <si>
    <t>Definition</t>
  </si>
  <si>
    <t>Term</t>
  </si>
  <si>
    <t>4. What is the profit status of the health system?</t>
  </si>
  <si>
    <t>Phone Number:</t>
  </si>
  <si>
    <t>Email Address:</t>
  </si>
  <si>
    <t>Title:</t>
  </si>
  <si>
    <t>Name:</t>
  </si>
  <si>
    <t>Respondent Information</t>
  </si>
  <si>
    <t>Organization Information</t>
  </si>
  <si>
    <t>Please provide the contact information for the person(s) completing this submission. The Revenue Cycle Advancement Center may contact you to clarify your submission.</t>
  </si>
  <si>
    <t>5. Is your hospital an Academic Medical Center?</t>
  </si>
  <si>
    <t>6. Is your hospital a safety net hospital?</t>
  </si>
  <si>
    <t>($)</t>
  </si>
  <si>
    <t>2.Total Revenues</t>
  </si>
  <si>
    <t>Total Net Patient Revenue</t>
  </si>
  <si>
    <t xml:space="preserve">Total Inpatient Net Revenue </t>
  </si>
  <si>
    <t xml:space="preserve">Total Outpatient Net Revenue </t>
  </si>
  <si>
    <t>Cash Collection as a % of NPR</t>
  </si>
  <si>
    <t>Bad Debt as a % of NPR</t>
  </si>
  <si>
    <t>Charity Care as a % of NPR</t>
  </si>
  <si>
    <t>(%)</t>
  </si>
  <si>
    <t xml:space="preserve">Business Office </t>
  </si>
  <si>
    <t>City</t>
  </si>
  <si>
    <t>010001</t>
  </si>
  <si>
    <t>Dothan</t>
  </si>
  <si>
    <t>AL</t>
  </si>
  <si>
    <t>Houston</t>
  </si>
  <si>
    <t>010005</t>
  </si>
  <si>
    <t>Boaz</t>
  </si>
  <si>
    <t>Marshall</t>
  </si>
  <si>
    <t>010006</t>
  </si>
  <si>
    <t>Florence</t>
  </si>
  <si>
    <t>010007</t>
  </si>
  <si>
    <t>Opp</t>
  </si>
  <si>
    <t>Covington</t>
  </si>
  <si>
    <t>010008</t>
  </si>
  <si>
    <t>Luverne</t>
  </si>
  <si>
    <t>010011</t>
  </si>
  <si>
    <t>Birmingham</t>
  </si>
  <si>
    <t>010012</t>
  </si>
  <si>
    <t>Fort Payne</t>
  </si>
  <si>
    <t>010016</t>
  </si>
  <si>
    <t>Alabaster</t>
  </si>
  <si>
    <t>Shelby</t>
  </si>
  <si>
    <t>010019</t>
  </si>
  <si>
    <t>Sheffield</t>
  </si>
  <si>
    <t>010021</t>
  </si>
  <si>
    <t>Ozark</t>
  </si>
  <si>
    <t>010022</t>
  </si>
  <si>
    <t>Centre</t>
  </si>
  <si>
    <t>Cherokee</t>
  </si>
  <si>
    <t>010023</t>
  </si>
  <si>
    <t>Montgomery</t>
  </si>
  <si>
    <t>010024</t>
  </si>
  <si>
    <t>010029</t>
  </si>
  <si>
    <t>Opelika</t>
  </si>
  <si>
    <t>010033</t>
  </si>
  <si>
    <t>010034</t>
  </si>
  <si>
    <t>Tallassee</t>
  </si>
  <si>
    <t>010035</t>
  </si>
  <si>
    <t>Cullman</t>
  </si>
  <si>
    <t>010036</t>
  </si>
  <si>
    <t>Andalusia</t>
  </si>
  <si>
    <t>010038</t>
  </si>
  <si>
    <t>Anniston</t>
  </si>
  <si>
    <t>Calhoun</t>
  </si>
  <si>
    <t>010039</t>
  </si>
  <si>
    <t>Huntsville</t>
  </si>
  <si>
    <t>Madison</t>
  </si>
  <si>
    <t>010040</t>
  </si>
  <si>
    <t>Gadsden</t>
  </si>
  <si>
    <t>010044</t>
  </si>
  <si>
    <t>Hamilton</t>
  </si>
  <si>
    <t>Marion</t>
  </si>
  <si>
    <t>010045</t>
  </si>
  <si>
    <t>Fayette</t>
  </si>
  <si>
    <t>010046</t>
  </si>
  <si>
    <t>Butler</t>
  </si>
  <si>
    <t>010049</t>
  </si>
  <si>
    <t>Enterprise</t>
  </si>
  <si>
    <t>010051</t>
  </si>
  <si>
    <t>Eutaw</t>
  </si>
  <si>
    <t>010052</t>
  </si>
  <si>
    <t>Dadeville</t>
  </si>
  <si>
    <t>010055</t>
  </si>
  <si>
    <t>010056</t>
  </si>
  <si>
    <t>010058</t>
  </si>
  <si>
    <t>Centreville</t>
  </si>
  <si>
    <t>010059</t>
  </si>
  <si>
    <t>Moulton</t>
  </si>
  <si>
    <t>Lawrence</t>
  </si>
  <si>
    <t>010061</t>
  </si>
  <si>
    <t>Scottsboro</t>
  </si>
  <si>
    <t>Jackson</t>
  </si>
  <si>
    <t>010062</t>
  </si>
  <si>
    <t>Geneva</t>
  </si>
  <si>
    <t>010065</t>
  </si>
  <si>
    <t>Alexander City</t>
  </si>
  <si>
    <t>010069</t>
  </si>
  <si>
    <t>Eufaula</t>
  </si>
  <si>
    <t>010073</t>
  </si>
  <si>
    <t>Ashland</t>
  </si>
  <si>
    <t>010078</t>
  </si>
  <si>
    <t>010079</t>
  </si>
  <si>
    <t>Athens</t>
  </si>
  <si>
    <t>010083</t>
  </si>
  <si>
    <t>Foley</t>
  </si>
  <si>
    <t>010085</t>
  </si>
  <si>
    <t>Decatur</t>
  </si>
  <si>
    <t>010086</t>
  </si>
  <si>
    <t>Winfield</t>
  </si>
  <si>
    <t>010087</t>
  </si>
  <si>
    <t>Mobile</t>
  </si>
  <si>
    <t>010089</t>
  </si>
  <si>
    <t>Jasper</t>
  </si>
  <si>
    <t>010090</t>
  </si>
  <si>
    <t>010091</t>
  </si>
  <si>
    <t>Grove Hill</t>
  </si>
  <si>
    <t>010092</t>
  </si>
  <si>
    <t>Tuscaloosa</t>
  </si>
  <si>
    <t>010095</t>
  </si>
  <si>
    <t>Greensboro</t>
  </si>
  <si>
    <t>010097</t>
  </si>
  <si>
    <t>Wetumpka</t>
  </si>
  <si>
    <t>010099</t>
  </si>
  <si>
    <t>Brewton</t>
  </si>
  <si>
    <t>010100</t>
  </si>
  <si>
    <t>Fairhope</t>
  </si>
  <si>
    <t>010101</t>
  </si>
  <si>
    <t>Talladega</t>
  </si>
  <si>
    <t>010102</t>
  </si>
  <si>
    <t>Camden</t>
  </si>
  <si>
    <t>010103</t>
  </si>
  <si>
    <t>010104</t>
  </si>
  <si>
    <t>010108</t>
  </si>
  <si>
    <t>Prattville</t>
  </si>
  <si>
    <t>010109</t>
  </si>
  <si>
    <t>Carrollton</t>
  </si>
  <si>
    <t>Pickens</t>
  </si>
  <si>
    <t>010110</t>
  </si>
  <si>
    <t>Union Springs</t>
  </si>
  <si>
    <t>010112</t>
  </si>
  <si>
    <t>Demopolis</t>
  </si>
  <si>
    <t>010113</t>
  </si>
  <si>
    <t>010114</t>
  </si>
  <si>
    <t>Bessemer</t>
  </si>
  <si>
    <t>010118</t>
  </si>
  <si>
    <t>Selma</t>
  </si>
  <si>
    <t>Dallas</t>
  </si>
  <si>
    <t>010120</t>
  </si>
  <si>
    <t>Monroeville</t>
  </si>
  <si>
    <t>Monroe</t>
  </si>
  <si>
    <t>010125</t>
  </si>
  <si>
    <t>Haleyville</t>
  </si>
  <si>
    <t>010126</t>
  </si>
  <si>
    <t>Troy</t>
  </si>
  <si>
    <t>010128</t>
  </si>
  <si>
    <t>010129</t>
  </si>
  <si>
    <t>Bay Minette</t>
  </si>
  <si>
    <t>010130</t>
  </si>
  <si>
    <t>Pell City</t>
  </si>
  <si>
    <t>010131</t>
  </si>
  <si>
    <t>010138</t>
  </si>
  <si>
    <t>York</t>
  </si>
  <si>
    <t>Sumter</t>
  </si>
  <si>
    <t>010139</t>
  </si>
  <si>
    <t>010144</t>
  </si>
  <si>
    <t>Jacksonville</t>
  </si>
  <si>
    <t>010148</t>
  </si>
  <si>
    <t>Evergreen</t>
  </si>
  <si>
    <t>010149</t>
  </si>
  <si>
    <t>010150</t>
  </si>
  <si>
    <t>Greenville</t>
  </si>
  <si>
    <t>010157</t>
  </si>
  <si>
    <t>Muscle Shoals</t>
  </si>
  <si>
    <t>010158</t>
  </si>
  <si>
    <t>Russellville</t>
  </si>
  <si>
    <t>Franklin</t>
  </si>
  <si>
    <t>010164</t>
  </si>
  <si>
    <t>Sylacauga</t>
  </si>
  <si>
    <t>010168</t>
  </si>
  <si>
    <t>Phenix City</t>
  </si>
  <si>
    <t>010169</t>
  </si>
  <si>
    <t>Atmore</t>
  </si>
  <si>
    <t>020001</t>
  </si>
  <si>
    <t>Anchorage</t>
  </si>
  <si>
    <t>AK</t>
  </si>
  <si>
    <t>020006</t>
  </si>
  <si>
    <t>Palmer</t>
  </si>
  <si>
    <t>020008</t>
  </si>
  <si>
    <t>Juneau</t>
  </si>
  <si>
    <t>020012</t>
  </si>
  <si>
    <t>Fairbanks</t>
  </si>
  <si>
    <t>020017</t>
  </si>
  <si>
    <t>020018</t>
  </si>
  <si>
    <t>Bethel</t>
  </si>
  <si>
    <t>020026</t>
  </si>
  <si>
    <t>Phoenix</t>
  </si>
  <si>
    <t>AZ</t>
  </si>
  <si>
    <t>030002</t>
  </si>
  <si>
    <t>030006</t>
  </si>
  <si>
    <t>Tucson</t>
  </si>
  <si>
    <t>030007</t>
  </si>
  <si>
    <t>Cottonwood</t>
  </si>
  <si>
    <t>030010</t>
  </si>
  <si>
    <t>030011</t>
  </si>
  <si>
    <t>030012</t>
  </si>
  <si>
    <t>Prescott</t>
  </si>
  <si>
    <t>030013</t>
  </si>
  <si>
    <t>Yuma</t>
  </si>
  <si>
    <t>030014</t>
  </si>
  <si>
    <t>030016</t>
  </si>
  <si>
    <t>Casa Grande</t>
  </si>
  <si>
    <t>030022</t>
  </si>
  <si>
    <t>030023</t>
  </si>
  <si>
    <t>Flagstaff</t>
  </si>
  <si>
    <t>030024</t>
  </si>
  <si>
    <t>030030</t>
  </si>
  <si>
    <t>Payson</t>
  </si>
  <si>
    <t>030036</t>
  </si>
  <si>
    <t>Chandler</t>
  </si>
  <si>
    <t>030037</t>
  </si>
  <si>
    <t>030038</t>
  </si>
  <si>
    <t>Scottsdale</t>
  </si>
  <si>
    <t>030043</t>
  </si>
  <si>
    <t>Sierra Vista</t>
  </si>
  <si>
    <t>030055</t>
  </si>
  <si>
    <t>Kingman</t>
  </si>
  <si>
    <t>030061</t>
  </si>
  <si>
    <t>Sun City</t>
  </si>
  <si>
    <t>030062</t>
  </si>
  <si>
    <t>Show Low</t>
  </si>
  <si>
    <t>030064</t>
  </si>
  <si>
    <t>030065</t>
  </si>
  <si>
    <t>Mesa</t>
  </si>
  <si>
    <t>030068</t>
  </si>
  <si>
    <t>Safford</t>
  </si>
  <si>
    <t>Graham</t>
  </si>
  <si>
    <t>030069</t>
  </si>
  <si>
    <t>Lake Havasu City</t>
  </si>
  <si>
    <t>030071</t>
  </si>
  <si>
    <t>Fort Defiance</t>
  </si>
  <si>
    <t>030073</t>
  </si>
  <si>
    <t>Tuba City</t>
  </si>
  <si>
    <t>030074</t>
  </si>
  <si>
    <t>Sells</t>
  </si>
  <si>
    <t>030078</t>
  </si>
  <si>
    <t>030083</t>
  </si>
  <si>
    <t>030084</t>
  </si>
  <si>
    <t>Chinle</t>
  </si>
  <si>
    <t>030085</t>
  </si>
  <si>
    <t>030087</t>
  </si>
  <si>
    <t>030088</t>
  </si>
  <si>
    <t>030089</t>
  </si>
  <si>
    <t>Glendale</t>
  </si>
  <si>
    <t>030092</t>
  </si>
  <si>
    <t>030093</t>
  </si>
  <si>
    <t>Sun City West</t>
  </si>
  <si>
    <t>030094</t>
  </si>
  <si>
    <t>030101</t>
  </si>
  <si>
    <t>Bullhead City</t>
  </si>
  <si>
    <t>030103</t>
  </si>
  <si>
    <t>030105</t>
  </si>
  <si>
    <t>030107</t>
  </si>
  <si>
    <t>030108</t>
  </si>
  <si>
    <t>030110</t>
  </si>
  <si>
    <t>Goodyear</t>
  </si>
  <si>
    <t>030111</t>
  </si>
  <si>
    <t>030112</t>
  </si>
  <si>
    <t>030113</t>
  </si>
  <si>
    <t>Whiteriver</t>
  </si>
  <si>
    <t>030114</t>
  </si>
  <si>
    <t>030115</t>
  </si>
  <si>
    <t>030117</t>
  </si>
  <si>
    <t>Fort Mohave</t>
  </si>
  <si>
    <t>030119</t>
  </si>
  <si>
    <t>Gilbert</t>
  </si>
  <si>
    <t>030121</t>
  </si>
  <si>
    <t>030122</t>
  </si>
  <si>
    <t>030123</t>
  </si>
  <si>
    <t>030130</t>
  </si>
  <si>
    <t>030131</t>
  </si>
  <si>
    <t>030134</t>
  </si>
  <si>
    <t>Apache Junction</t>
  </si>
  <si>
    <t>030136</t>
  </si>
  <si>
    <t>Laveen</t>
  </si>
  <si>
    <t>030137</t>
  </si>
  <si>
    <t>Green Valley</t>
  </si>
  <si>
    <t>040001</t>
  </si>
  <si>
    <t>Siloam Springs</t>
  </si>
  <si>
    <t>AR</t>
  </si>
  <si>
    <t>Benton</t>
  </si>
  <si>
    <t>040002</t>
  </si>
  <si>
    <t>Clarksville</t>
  </si>
  <si>
    <t>040004</t>
  </si>
  <si>
    <t>Fayetteville</t>
  </si>
  <si>
    <t>Washington</t>
  </si>
  <si>
    <t>040007</t>
  </si>
  <si>
    <t>Little Rock</t>
  </si>
  <si>
    <t>Pulaski</t>
  </si>
  <si>
    <t>040010</t>
  </si>
  <si>
    <t>Rogers</t>
  </si>
  <si>
    <t>040011</t>
  </si>
  <si>
    <t>Danville</t>
  </si>
  <si>
    <t>040014</t>
  </si>
  <si>
    <t>Searcy</t>
  </si>
  <si>
    <t>040015</t>
  </si>
  <si>
    <t>Mena</t>
  </si>
  <si>
    <t>040016</t>
  </si>
  <si>
    <t>040017</t>
  </si>
  <si>
    <t>Harrison</t>
  </si>
  <si>
    <t>Boone</t>
  </si>
  <si>
    <t>040018</t>
  </si>
  <si>
    <t>Van Buren</t>
  </si>
  <si>
    <t>040019</t>
  </si>
  <si>
    <t>Forrest City</t>
  </si>
  <si>
    <t>040020</t>
  </si>
  <si>
    <t>Jonesboro</t>
  </si>
  <si>
    <t>040022</t>
  </si>
  <si>
    <t>Springdale</t>
  </si>
  <si>
    <t>040026</t>
  </si>
  <si>
    <t>Hot Springs</t>
  </si>
  <si>
    <t>040027</t>
  </si>
  <si>
    <t>Mountain Home</t>
  </si>
  <si>
    <t>040029</t>
  </si>
  <si>
    <t>Conway</t>
  </si>
  <si>
    <t>040036</t>
  </si>
  <si>
    <t>North Little Rock</t>
  </si>
  <si>
    <t>040039</t>
  </si>
  <si>
    <t>Paragould</t>
  </si>
  <si>
    <t>040041</t>
  </si>
  <si>
    <t>040047</t>
  </si>
  <si>
    <t>Pocahontas</t>
  </si>
  <si>
    <t>040050</t>
  </si>
  <si>
    <t>040051</t>
  </si>
  <si>
    <t>Monticello</t>
  </si>
  <si>
    <t>040055</t>
  </si>
  <si>
    <t>Fort Smith</t>
  </si>
  <si>
    <t>Sebastian</t>
  </si>
  <si>
    <t>040062</t>
  </si>
  <si>
    <t>040067</t>
  </si>
  <si>
    <t>Magnolia</t>
  </si>
  <si>
    <t>Columbia</t>
  </si>
  <si>
    <t>040069</t>
  </si>
  <si>
    <t>Blytheville</t>
  </si>
  <si>
    <t>040071</t>
  </si>
  <si>
    <t>Pine Bluff</t>
  </si>
  <si>
    <t>040072</t>
  </si>
  <si>
    <t>Stuttgart</t>
  </si>
  <si>
    <t>040074</t>
  </si>
  <si>
    <t>040076</t>
  </si>
  <si>
    <t>Malvern</t>
  </si>
  <si>
    <t>040078</t>
  </si>
  <si>
    <t>Newport</t>
  </si>
  <si>
    <t>040084</t>
  </si>
  <si>
    <t>040085</t>
  </si>
  <si>
    <t>Helena</t>
  </si>
  <si>
    <t>040088</t>
  </si>
  <si>
    <t>El Dorado</t>
  </si>
  <si>
    <t>Union</t>
  </si>
  <si>
    <t>040114</t>
  </si>
  <si>
    <t>040118</t>
  </si>
  <si>
    <t>040119</t>
  </si>
  <si>
    <t>Batesville</t>
  </si>
  <si>
    <t>Independence</t>
  </si>
  <si>
    <t>040134</t>
  </si>
  <si>
    <t>040137</t>
  </si>
  <si>
    <t>Sherwood</t>
  </si>
  <si>
    <t>040147</t>
  </si>
  <si>
    <t>040152</t>
  </si>
  <si>
    <t>040153</t>
  </si>
  <si>
    <t>Hope</t>
  </si>
  <si>
    <t>050002</t>
  </si>
  <si>
    <t>Hayward</t>
  </si>
  <si>
    <t>CA</t>
  </si>
  <si>
    <t>Alameda</t>
  </si>
  <si>
    <t>050006</t>
  </si>
  <si>
    <t>Eureka</t>
  </si>
  <si>
    <t>050007</t>
  </si>
  <si>
    <t>Burlingame</t>
  </si>
  <si>
    <t>San Mateo</t>
  </si>
  <si>
    <t>050008</t>
  </si>
  <si>
    <t>San Francisco</t>
  </si>
  <si>
    <t>050009</t>
  </si>
  <si>
    <t>Napa</t>
  </si>
  <si>
    <t>050013</t>
  </si>
  <si>
    <t>Saint Helena</t>
  </si>
  <si>
    <t>050014</t>
  </si>
  <si>
    <t>050017</t>
  </si>
  <si>
    <t>Sacramento</t>
  </si>
  <si>
    <t>Los Angeles</t>
  </si>
  <si>
    <t>050022</t>
  </si>
  <si>
    <t>Riverside</t>
  </si>
  <si>
    <t>050024</t>
  </si>
  <si>
    <t>National City</t>
  </si>
  <si>
    <t>San Diego</t>
  </si>
  <si>
    <t>050025</t>
  </si>
  <si>
    <t>050026</t>
  </si>
  <si>
    <t>La Mesa</t>
  </si>
  <si>
    <t>050028</t>
  </si>
  <si>
    <t>Arcata</t>
  </si>
  <si>
    <t>050030</t>
  </si>
  <si>
    <t>Oroville</t>
  </si>
  <si>
    <t>Butte</t>
  </si>
  <si>
    <t>050036</t>
  </si>
  <si>
    <t>Bakersfield</t>
  </si>
  <si>
    <t>050038</t>
  </si>
  <si>
    <t>San Jose</t>
  </si>
  <si>
    <t>Santa Clara</t>
  </si>
  <si>
    <t>050039</t>
  </si>
  <si>
    <t>Chico</t>
  </si>
  <si>
    <t>050040</t>
  </si>
  <si>
    <t>Sylmar</t>
  </si>
  <si>
    <t>050042</t>
  </si>
  <si>
    <t>Red Bluff</t>
  </si>
  <si>
    <t>050043</t>
  </si>
  <si>
    <t>Oakland</t>
  </si>
  <si>
    <t>050045</t>
  </si>
  <si>
    <t>El Centro</t>
  </si>
  <si>
    <t>050047</t>
  </si>
  <si>
    <t>050054</t>
  </si>
  <si>
    <t>Banning</t>
  </si>
  <si>
    <t>050055</t>
  </si>
  <si>
    <t>050056</t>
  </si>
  <si>
    <t>Lancaster</t>
  </si>
  <si>
    <t>050057</t>
  </si>
  <si>
    <t>Visalia</t>
  </si>
  <si>
    <t>Tulare</t>
  </si>
  <si>
    <t>050058</t>
  </si>
  <si>
    <t>050060</t>
  </si>
  <si>
    <t>Fresno</t>
  </si>
  <si>
    <t>050063</t>
  </si>
  <si>
    <t>050067</t>
  </si>
  <si>
    <t>Oakdale</t>
  </si>
  <si>
    <t>050069</t>
  </si>
  <si>
    <t>Orange</t>
  </si>
  <si>
    <t>050070</t>
  </si>
  <si>
    <t>South San Francisco</t>
  </si>
  <si>
    <t>050071</t>
  </si>
  <si>
    <t>050072</t>
  </si>
  <si>
    <t>Walnut Creek</t>
  </si>
  <si>
    <t>050073</t>
  </si>
  <si>
    <t>Vallejo</t>
  </si>
  <si>
    <t>050075</t>
  </si>
  <si>
    <t>050076</t>
  </si>
  <si>
    <t>050077</t>
  </si>
  <si>
    <t>050078</t>
  </si>
  <si>
    <t>San Pedro</t>
  </si>
  <si>
    <t>050082</t>
  </si>
  <si>
    <t>Oxnard</t>
  </si>
  <si>
    <t>Ventura</t>
  </si>
  <si>
    <t>050084</t>
  </si>
  <si>
    <t>Stockton</t>
  </si>
  <si>
    <t>050089</t>
  </si>
  <si>
    <t>San Bernardino</t>
  </si>
  <si>
    <t>050090</t>
  </si>
  <si>
    <t>Sonoma</t>
  </si>
  <si>
    <t>050091</t>
  </si>
  <si>
    <t>Huntington Park</t>
  </si>
  <si>
    <t>050093</t>
  </si>
  <si>
    <t>050096</t>
  </si>
  <si>
    <t>West Covina</t>
  </si>
  <si>
    <t>050099</t>
  </si>
  <si>
    <t>Upland</t>
  </si>
  <si>
    <t>050100</t>
  </si>
  <si>
    <t>050101</t>
  </si>
  <si>
    <t>050102</t>
  </si>
  <si>
    <t>050103</t>
  </si>
  <si>
    <t>050104</t>
  </si>
  <si>
    <t>Lynwood</t>
  </si>
  <si>
    <t>050107</t>
  </si>
  <si>
    <t>Santa Maria</t>
  </si>
  <si>
    <t>Santa Barbara</t>
  </si>
  <si>
    <t>050108</t>
  </si>
  <si>
    <t>050110</t>
  </si>
  <si>
    <t>Lompoc</t>
  </si>
  <si>
    <t>050112</t>
  </si>
  <si>
    <t>Santa Monica</t>
  </si>
  <si>
    <t>050113</t>
  </si>
  <si>
    <t>050115</t>
  </si>
  <si>
    <t>Escondido</t>
  </si>
  <si>
    <t>050116</t>
  </si>
  <si>
    <t>Northridge</t>
  </si>
  <si>
    <t>050118</t>
  </si>
  <si>
    <t>Manteca</t>
  </si>
  <si>
    <t>050121</t>
  </si>
  <si>
    <t>Hanford</t>
  </si>
  <si>
    <t>050122</t>
  </si>
  <si>
    <t>050124</t>
  </si>
  <si>
    <t>050125</t>
  </si>
  <si>
    <t>050126</t>
  </si>
  <si>
    <t>Van Nuys</t>
  </si>
  <si>
    <t>050127</t>
  </si>
  <si>
    <t>Woodland</t>
  </si>
  <si>
    <t>050128</t>
  </si>
  <si>
    <t>Oceanside</t>
  </si>
  <si>
    <t>050129</t>
  </si>
  <si>
    <t>050131</t>
  </si>
  <si>
    <t>Novato</t>
  </si>
  <si>
    <t>050132</t>
  </si>
  <si>
    <t>San Gabriel</t>
  </si>
  <si>
    <t>050133</t>
  </si>
  <si>
    <t>Marysville</t>
  </si>
  <si>
    <t>050135</t>
  </si>
  <si>
    <t>Hollywood</t>
  </si>
  <si>
    <t>050136</t>
  </si>
  <si>
    <t>Petaluma</t>
  </si>
  <si>
    <t>050137</t>
  </si>
  <si>
    <t>Panorama City</t>
  </si>
  <si>
    <t>050138</t>
  </si>
  <si>
    <t>050139</t>
  </si>
  <si>
    <t>Downey</t>
  </si>
  <si>
    <t>050140</t>
  </si>
  <si>
    <t>Fontana</t>
  </si>
  <si>
    <t>050145</t>
  </si>
  <si>
    <t>Monterey</t>
  </si>
  <si>
    <t>050149</t>
  </si>
  <si>
    <t>050150</t>
  </si>
  <si>
    <t>Grass Valley</t>
  </si>
  <si>
    <t>Nevada</t>
  </si>
  <si>
    <t>050152</t>
  </si>
  <si>
    <t>050158</t>
  </si>
  <si>
    <t>Encino</t>
  </si>
  <si>
    <t>050159</t>
  </si>
  <si>
    <t>050167</t>
  </si>
  <si>
    <t>French Camp</t>
  </si>
  <si>
    <t>050168</t>
  </si>
  <si>
    <t>Fullerton</t>
  </si>
  <si>
    <t>050169</t>
  </si>
  <si>
    <t>Whittier</t>
  </si>
  <si>
    <t>050174</t>
  </si>
  <si>
    <t>Santa Rosa</t>
  </si>
  <si>
    <t>050179</t>
  </si>
  <si>
    <t>Turlock</t>
  </si>
  <si>
    <t>050180</t>
  </si>
  <si>
    <t>050189</t>
  </si>
  <si>
    <t>King City</t>
  </si>
  <si>
    <t>050191</t>
  </si>
  <si>
    <t>Long Beach</t>
  </si>
  <si>
    <t>050192</t>
  </si>
  <si>
    <t>Reedley</t>
  </si>
  <si>
    <t>050194</t>
  </si>
  <si>
    <t>Watsonville</t>
  </si>
  <si>
    <t>Santa Cruz</t>
  </si>
  <si>
    <t>050195</t>
  </si>
  <si>
    <t>Fremont</t>
  </si>
  <si>
    <t>050197</t>
  </si>
  <si>
    <t>Redwood City</t>
  </si>
  <si>
    <t>050204</t>
  </si>
  <si>
    <t>Palmdale</t>
  </si>
  <si>
    <t>050205</t>
  </si>
  <si>
    <t>Glendora</t>
  </si>
  <si>
    <t>050211</t>
  </si>
  <si>
    <t>050222</t>
  </si>
  <si>
    <t>Chula Vista</t>
  </si>
  <si>
    <t>050224</t>
  </si>
  <si>
    <t>Newport Beach</t>
  </si>
  <si>
    <t>050225</t>
  </si>
  <si>
    <t>Paradise</t>
  </si>
  <si>
    <t>050226</t>
  </si>
  <si>
    <t>Anaheim</t>
  </si>
  <si>
    <t>050228</t>
  </si>
  <si>
    <t>050230</t>
  </si>
  <si>
    <t>Garden Grove</t>
  </si>
  <si>
    <t>050231</t>
  </si>
  <si>
    <t>Pomona</t>
  </si>
  <si>
    <t>050232</t>
  </si>
  <si>
    <t>San Luis Obispo</t>
  </si>
  <si>
    <t>050234</t>
  </si>
  <si>
    <t>Coronado</t>
  </si>
  <si>
    <t>050235</t>
  </si>
  <si>
    <t>Burbank</t>
  </si>
  <si>
    <t>050236</t>
  </si>
  <si>
    <t>Simi Valley</t>
  </si>
  <si>
    <t>050238</t>
  </si>
  <si>
    <t>Arcadia</t>
  </si>
  <si>
    <t>050239</t>
  </si>
  <si>
    <t>050242</t>
  </si>
  <si>
    <t>050243</t>
  </si>
  <si>
    <t>Palm Springs</t>
  </si>
  <si>
    <t>050245</t>
  </si>
  <si>
    <t>Colton</t>
  </si>
  <si>
    <t>050248</t>
  </si>
  <si>
    <t>Salinas</t>
  </si>
  <si>
    <t>050254</t>
  </si>
  <si>
    <t>Placerville</t>
  </si>
  <si>
    <t>050257</t>
  </si>
  <si>
    <t>050261</t>
  </si>
  <si>
    <t>Porterville</t>
  </si>
  <si>
    <t>050262</t>
  </si>
  <si>
    <t>050272</t>
  </si>
  <si>
    <t>Redlands</t>
  </si>
  <si>
    <t>050276</t>
  </si>
  <si>
    <t>Martinez</t>
  </si>
  <si>
    <t>050278</t>
  </si>
  <si>
    <t>Mission Hills</t>
  </si>
  <si>
    <t>050279</t>
  </si>
  <si>
    <t>Joshua Tree</t>
  </si>
  <si>
    <t>050280</t>
  </si>
  <si>
    <t>Redding</t>
  </si>
  <si>
    <t>050281</t>
  </si>
  <si>
    <t>Alhambra</t>
  </si>
  <si>
    <t>050283</t>
  </si>
  <si>
    <t>050289</t>
  </si>
  <si>
    <t>Daly City</t>
  </si>
  <si>
    <t>050290</t>
  </si>
  <si>
    <t>050291</t>
  </si>
  <si>
    <t>050292</t>
  </si>
  <si>
    <t>Moreno Valley</t>
  </si>
  <si>
    <t>050295</t>
  </si>
  <si>
    <t>050296</t>
  </si>
  <si>
    <t>Hollister</t>
  </si>
  <si>
    <t>050298</t>
  </si>
  <si>
    <t>Barstow</t>
  </si>
  <si>
    <t>050300</t>
  </si>
  <si>
    <t>Apple Valley</t>
  </si>
  <si>
    <t>050301</t>
  </si>
  <si>
    <t>Ukiah</t>
  </si>
  <si>
    <t>050305</t>
  </si>
  <si>
    <t>Berkeley</t>
  </si>
  <si>
    <t>050308</t>
  </si>
  <si>
    <t>Mountain View</t>
  </si>
  <si>
    <t>050309</t>
  </si>
  <si>
    <t>Roseville</t>
  </si>
  <si>
    <t>050313</t>
  </si>
  <si>
    <t>Tracy</t>
  </si>
  <si>
    <t>050315</t>
  </si>
  <si>
    <t>050320</t>
  </si>
  <si>
    <t>050324</t>
  </si>
  <si>
    <t>La Jolla</t>
  </si>
  <si>
    <t>050327</t>
  </si>
  <si>
    <t>Loma Linda</t>
  </si>
  <si>
    <t>050329</t>
  </si>
  <si>
    <t>Corona</t>
  </si>
  <si>
    <t>050334</t>
  </si>
  <si>
    <t>050335</t>
  </si>
  <si>
    <t>Sonora</t>
  </si>
  <si>
    <t>050336</t>
  </si>
  <si>
    <t>Lodi</t>
  </si>
  <si>
    <t>050342</t>
  </si>
  <si>
    <t>Brawley</t>
  </si>
  <si>
    <t>050348</t>
  </si>
  <si>
    <t>050350</t>
  </si>
  <si>
    <t>Montebello</t>
  </si>
  <si>
    <t>050351</t>
  </si>
  <si>
    <t>Torrance</t>
  </si>
  <si>
    <t>050352</t>
  </si>
  <si>
    <t>South Lake Tahoe</t>
  </si>
  <si>
    <t>050353</t>
  </si>
  <si>
    <t>050357</t>
  </si>
  <si>
    <t>050360</t>
  </si>
  <si>
    <t>Greenbrae</t>
  </si>
  <si>
    <t>050367</t>
  </si>
  <si>
    <t>Fairfield</t>
  </si>
  <si>
    <t>050373</t>
  </si>
  <si>
    <t>050376</t>
  </si>
  <si>
    <t>050378</t>
  </si>
  <si>
    <t>Sun Valley</t>
  </si>
  <si>
    <t>050380</t>
  </si>
  <si>
    <t>050382</t>
  </si>
  <si>
    <t>Covina</t>
  </si>
  <si>
    <t>050390</t>
  </si>
  <si>
    <t>Hemet</t>
  </si>
  <si>
    <t>050393</t>
  </si>
  <si>
    <t>050394</t>
  </si>
  <si>
    <t>050396</t>
  </si>
  <si>
    <t>050397</t>
  </si>
  <si>
    <t>Coalinga</t>
  </si>
  <si>
    <t>050407</t>
  </si>
  <si>
    <t>050411</t>
  </si>
  <si>
    <t>Harbor City</t>
  </si>
  <si>
    <t>050414</t>
  </si>
  <si>
    <t>Folsom</t>
  </si>
  <si>
    <t>050417</t>
  </si>
  <si>
    <t>Crescent City</t>
  </si>
  <si>
    <t>050423</t>
  </si>
  <si>
    <t>Blythe</t>
  </si>
  <si>
    <t>050424</t>
  </si>
  <si>
    <t>050425</t>
  </si>
  <si>
    <t>050426</t>
  </si>
  <si>
    <t>Colusa</t>
  </si>
  <si>
    <t>050438</t>
  </si>
  <si>
    <t>Pasadena</t>
  </si>
  <si>
    <t>050441</t>
  </si>
  <si>
    <t>Stanford</t>
  </si>
  <si>
    <t>050444</t>
  </si>
  <si>
    <t>Merced</t>
  </si>
  <si>
    <t>050454</t>
  </si>
  <si>
    <t>050455</t>
  </si>
  <si>
    <t>050457</t>
  </si>
  <si>
    <t>050464</t>
  </si>
  <si>
    <t>Modesto</t>
  </si>
  <si>
    <t>050468</t>
  </si>
  <si>
    <t>Gardena</t>
  </si>
  <si>
    <t>050471</t>
  </si>
  <si>
    <t>050481</t>
  </si>
  <si>
    <t>West Hills</t>
  </si>
  <si>
    <t>050485</t>
  </si>
  <si>
    <t>050488</t>
  </si>
  <si>
    <t>Castro Valley</t>
  </si>
  <si>
    <t>050492</t>
  </si>
  <si>
    <t>Clovis</t>
  </si>
  <si>
    <t>050496</t>
  </si>
  <si>
    <t>Concord</t>
  </si>
  <si>
    <t>050498</t>
  </si>
  <si>
    <t>Auburn</t>
  </si>
  <si>
    <t>050502</t>
  </si>
  <si>
    <t>050503</t>
  </si>
  <si>
    <t>Encinitas</t>
  </si>
  <si>
    <t>050506</t>
  </si>
  <si>
    <t>050510</t>
  </si>
  <si>
    <t>San Rafael</t>
  </si>
  <si>
    <t>050512</t>
  </si>
  <si>
    <t>050515</t>
  </si>
  <si>
    <t>050516</t>
  </si>
  <si>
    <t>Carmichael</t>
  </si>
  <si>
    <t>050517</t>
  </si>
  <si>
    <t>Victorville</t>
  </si>
  <si>
    <t>050523</t>
  </si>
  <si>
    <t>Antioch</t>
  </si>
  <si>
    <t>050526</t>
  </si>
  <si>
    <t>Huntington Beach</t>
  </si>
  <si>
    <t>050528</t>
  </si>
  <si>
    <t>Los Banos</t>
  </si>
  <si>
    <t>050534</t>
  </si>
  <si>
    <t>Indio</t>
  </si>
  <si>
    <t>050537</t>
  </si>
  <si>
    <t>Davis</t>
  </si>
  <si>
    <t>050541</t>
  </si>
  <si>
    <t>Costa Mesa</t>
  </si>
  <si>
    <t>050546</t>
  </si>
  <si>
    <t>050547</t>
  </si>
  <si>
    <t>Eldridge</t>
  </si>
  <si>
    <t>050548</t>
  </si>
  <si>
    <t>050549</t>
  </si>
  <si>
    <t>Thousand Oaks</t>
  </si>
  <si>
    <t>050551</t>
  </si>
  <si>
    <t>Los Alamitos</t>
  </si>
  <si>
    <t>Woodland Hills</t>
  </si>
  <si>
    <t>050557</t>
  </si>
  <si>
    <t>050561</t>
  </si>
  <si>
    <t>050567</t>
  </si>
  <si>
    <t>Mission Viejo</t>
  </si>
  <si>
    <t>050568</t>
  </si>
  <si>
    <t>Madera</t>
  </si>
  <si>
    <t>050570</t>
  </si>
  <si>
    <t>Fountain Valley</t>
  </si>
  <si>
    <t>050573</t>
  </si>
  <si>
    <t>Rancho Mirage</t>
  </si>
  <si>
    <t>050580</t>
  </si>
  <si>
    <t>La Palma</t>
  </si>
  <si>
    <t>050581</t>
  </si>
  <si>
    <t>Lakewood</t>
  </si>
  <si>
    <t>050586</t>
  </si>
  <si>
    <t>Chino</t>
  </si>
  <si>
    <t>050588</t>
  </si>
  <si>
    <t>San Dimas</t>
  </si>
  <si>
    <t>050589</t>
  </si>
  <si>
    <t>Placentia</t>
  </si>
  <si>
    <t>050590</t>
  </si>
  <si>
    <t>050597</t>
  </si>
  <si>
    <t>050599</t>
  </si>
  <si>
    <t>050603</t>
  </si>
  <si>
    <t>Laguna Hills</t>
  </si>
  <si>
    <t>050604</t>
  </si>
  <si>
    <t>050608</t>
  </si>
  <si>
    <t>Delano</t>
  </si>
  <si>
    <t>050609</t>
  </si>
  <si>
    <t>050616</t>
  </si>
  <si>
    <t>Camarillo</t>
  </si>
  <si>
    <t>050624</t>
  </si>
  <si>
    <t>Valencia</t>
  </si>
  <si>
    <t>050625</t>
  </si>
  <si>
    <t>050633</t>
  </si>
  <si>
    <t>Templeton</t>
  </si>
  <si>
    <t>050636</t>
  </si>
  <si>
    <t>Poway</t>
  </si>
  <si>
    <t>050641</t>
  </si>
  <si>
    <t>050663</t>
  </si>
  <si>
    <t>050668</t>
  </si>
  <si>
    <t>050674</t>
  </si>
  <si>
    <t>050677</t>
  </si>
  <si>
    <t>050678</t>
  </si>
  <si>
    <t>050684</t>
  </si>
  <si>
    <t>050686</t>
  </si>
  <si>
    <t>050689</t>
  </si>
  <si>
    <t>San Ramon</t>
  </si>
  <si>
    <t>050690</t>
  </si>
  <si>
    <t>050696</t>
  </si>
  <si>
    <t>050697</t>
  </si>
  <si>
    <t>050701</t>
  </si>
  <si>
    <t>Murrieta</t>
  </si>
  <si>
    <t>050704</t>
  </si>
  <si>
    <t>050708</t>
  </si>
  <si>
    <t>050709</t>
  </si>
  <si>
    <t>050710</t>
  </si>
  <si>
    <t>050714</t>
  </si>
  <si>
    <t>050717</t>
  </si>
  <si>
    <t>050723</t>
  </si>
  <si>
    <t>Baldwin Park</t>
  </si>
  <si>
    <t>050724</t>
  </si>
  <si>
    <t>050726</t>
  </si>
  <si>
    <t>050735</t>
  </si>
  <si>
    <t>050736</t>
  </si>
  <si>
    <t>Monterey Park</t>
  </si>
  <si>
    <t>050737</t>
  </si>
  <si>
    <t>050738</t>
  </si>
  <si>
    <t>South El Monte</t>
  </si>
  <si>
    <t>050739</t>
  </si>
  <si>
    <t>Inglewood</t>
  </si>
  <si>
    <t>050740</t>
  </si>
  <si>
    <t>Marina Del Rey</t>
  </si>
  <si>
    <t>050742</t>
  </si>
  <si>
    <t>050744</t>
  </si>
  <si>
    <t>050745</t>
  </si>
  <si>
    <t>050746</t>
  </si>
  <si>
    <t>Santa Ana</t>
  </si>
  <si>
    <t>050747</t>
  </si>
  <si>
    <t>050748</t>
  </si>
  <si>
    <t>050755</t>
  </si>
  <si>
    <t>Sherman Oaks</t>
  </si>
  <si>
    <t>050757</t>
  </si>
  <si>
    <t>050758</t>
  </si>
  <si>
    <t>Montclair</t>
  </si>
  <si>
    <t>050760</t>
  </si>
  <si>
    <t>050761</t>
  </si>
  <si>
    <t>Tarzana</t>
  </si>
  <si>
    <t>050763</t>
  </si>
  <si>
    <t>050764</t>
  </si>
  <si>
    <t>050765</t>
  </si>
  <si>
    <t>050766</t>
  </si>
  <si>
    <t>Yuba City</t>
  </si>
  <si>
    <t>050767</t>
  </si>
  <si>
    <t>Vacaville</t>
  </si>
  <si>
    <t>050769</t>
  </si>
  <si>
    <t>Irvine</t>
  </si>
  <si>
    <t>050770</t>
  </si>
  <si>
    <t>050771</t>
  </si>
  <si>
    <t>Norwalk</t>
  </si>
  <si>
    <t>050772</t>
  </si>
  <si>
    <t>San Leandro</t>
  </si>
  <si>
    <t>050775</t>
  </si>
  <si>
    <t>Temecula</t>
  </si>
  <si>
    <t>050776</t>
  </si>
  <si>
    <t>050777</t>
  </si>
  <si>
    <t>050779</t>
  </si>
  <si>
    <t>060001</t>
  </si>
  <si>
    <t>Greeley</t>
  </si>
  <si>
    <t>CO</t>
  </si>
  <si>
    <t>060003</t>
  </si>
  <si>
    <t>Longmont</t>
  </si>
  <si>
    <t>Boulder</t>
  </si>
  <si>
    <t>060004</t>
  </si>
  <si>
    <t>Brighton</t>
  </si>
  <si>
    <t>060006</t>
  </si>
  <si>
    <t>Montrose</t>
  </si>
  <si>
    <t>060008</t>
  </si>
  <si>
    <t>Alamosa</t>
  </si>
  <si>
    <t>060009</t>
  </si>
  <si>
    <t>Wheat Ridge</t>
  </si>
  <si>
    <t>060010</t>
  </si>
  <si>
    <t>Fort Collins</t>
  </si>
  <si>
    <t>060011</t>
  </si>
  <si>
    <t>Denver</t>
  </si>
  <si>
    <t>060012</t>
  </si>
  <si>
    <t>Pueblo</t>
  </si>
  <si>
    <t>060013</t>
  </si>
  <si>
    <t>Durango</t>
  </si>
  <si>
    <t>060014</t>
  </si>
  <si>
    <t>060015</t>
  </si>
  <si>
    <t>060020</t>
  </si>
  <si>
    <t>060022</t>
  </si>
  <si>
    <t>Colorado Springs</t>
  </si>
  <si>
    <t>El Paso</t>
  </si>
  <si>
    <t>060023</t>
  </si>
  <si>
    <t>Grand Junction</t>
  </si>
  <si>
    <t>060024</t>
  </si>
  <si>
    <t>Aurora</t>
  </si>
  <si>
    <t>060027</t>
  </si>
  <si>
    <t>060028</t>
  </si>
  <si>
    <t>060030</t>
  </si>
  <si>
    <t>Loveland</t>
  </si>
  <si>
    <t>060031</t>
  </si>
  <si>
    <t>060032</t>
  </si>
  <si>
    <t>060034</t>
  </si>
  <si>
    <t>Englewood</t>
  </si>
  <si>
    <t>Cheyenne</t>
  </si>
  <si>
    <t>060044</t>
  </si>
  <si>
    <t>Fort Morgan</t>
  </si>
  <si>
    <t>060049</t>
  </si>
  <si>
    <t>Steamboat Springs</t>
  </si>
  <si>
    <t>060054</t>
  </si>
  <si>
    <t>060064</t>
  </si>
  <si>
    <t>060065</t>
  </si>
  <si>
    <t>Thornton</t>
  </si>
  <si>
    <t>060071</t>
  </si>
  <si>
    <t>Delta</t>
  </si>
  <si>
    <t>060075</t>
  </si>
  <si>
    <t>Glenwood Springs</t>
  </si>
  <si>
    <t>060076</t>
  </si>
  <si>
    <t>Sterling</t>
  </si>
  <si>
    <t>Logan</t>
  </si>
  <si>
    <t>060096</t>
  </si>
  <si>
    <t>Vail</t>
  </si>
  <si>
    <t>060100</t>
  </si>
  <si>
    <t>060103</t>
  </si>
  <si>
    <t>Louisville</t>
  </si>
  <si>
    <t>060104</t>
  </si>
  <si>
    <t>Westminster</t>
  </si>
  <si>
    <t>Broomfield</t>
  </si>
  <si>
    <t>060112</t>
  </si>
  <si>
    <t>Lone Tree</t>
  </si>
  <si>
    <t>Douglas</t>
  </si>
  <si>
    <t>060113</t>
  </si>
  <si>
    <t>Littleton</t>
  </si>
  <si>
    <t>060114</t>
  </si>
  <si>
    <t>Parker</t>
  </si>
  <si>
    <t>060116</t>
  </si>
  <si>
    <t>Lafayette</t>
  </si>
  <si>
    <t>060117</t>
  </si>
  <si>
    <t>060118</t>
  </si>
  <si>
    <t>Frisco</t>
  </si>
  <si>
    <t>Summit</t>
  </si>
  <si>
    <t>060119</t>
  </si>
  <si>
    <t>060124</t>
  </si>
  <si>
    <t>060125</t>
  </si>
  <si>
    <t>Castle Rock</t>
  </si>
  <si>
    <t>060126</t>
  </si>
  <si>
    <t>070002</t>
  </si>
  <si>
    <t>Hartford</t>
  </si>
  <si>
    <t>CT</t>
  </si>
  <si>
    <t>070003</t>
  </si>
  <si>
    <t>Putnam</t>
  </si>
  <si>
    <t>070004</t>
  </si>
  <si>
    <t>Sharon</t>
  </si>
  <si>
    <t>070005</t>
  </si>
  <si>
    <t>Waterbury</t>
  </si>
  <si>
    <t>New Haven</t>
  </si>
  <si>
    <t>070006</t>
  </si>
  <si>
    <t>Stamford</t>
  </si>
  <si>
    <t>070007</t>
  </si>
  <si>
    <t>New London</t>
  </si>
  <si>
    <t>070008</t>
  </si>
  <si>
    <t>Stafford Springs</t>
  </si>
  <si>
    <t>070010</t>
  </si>
  <si>
    <t>Bridgeport</t>
  </si>
  <si>
    <t>070011</t>
  </si>
  <si>
    <t>Torrington</t>
  </si>
  <si>
    <t>070012</t>
  </si>
  <si>
    <t>070016</t>
  </si>
  <si>
    <t>070017</t>
  </si>
  <si>
    <t>Meriden</t>
  </si>
  <si>
    <t>070018</t>
  </si>
  <si>
    <t>Greenwich</t>
  </si>
  <si>
    <t>Milford</t>
  </si>
  <si>
    <t>070020</t>
  </si>
  <si>
    <t>Middletown</t>
  </si>
  <si>
    <t>070021</t>
  </si>
  <si>
    <t>Willimantic</t>
  </si>
  <si>
    <t>070022</t>
  </si>
  <si>
    <t>070024</t>
  </si>
  <si>
    <t>Norwich</t>
  </si>
  <si>
    <t>070025</t>
  </si>
  <si>
    <t>070027</t>
  </si>
  <si>
    <t>Manchester</t>
  </si>
  <si>
    <t>070028</t>
  </si>
  <si>
    <t>070029</t>
  </si>
  <si>
    <t>Bristol</t>
  </si>
  <si>
    <t>070031</t>
  </si>
  <si>
    <t>Derby</t>
  </si>
  <si>
    <t>070033</t>
  </si>
  <si>
    <t>Danbury</t>
  </si>
  <si>
    <t>070034</t>
  </si>
  <si>
    <t>070035</t>
  </si>
  <si>
    <t>New Britain</t>
  </si>
  <si>
    <t>070036</t>
  </si>
  <si>
    <t>Farmington</t>
  </si>
  <si>
    <t>070039</t>
  </si>
  <si>
    <t>Wallingford</t>
  </si>
  <si>
    <t>070040</t>
  </si>
  <si>
    <t>West Hartford</t>
  </si>
  <si>
    <t>080001</t>
  </si>
  <si>
    <t>Newark</t>
  </si>
  <si>
    <t>DE</t>
  </si>
  <si>
    <t>New Castle</t>
  </si>
  <si>
    <t>080003</t>
  </si>
  <si>
    <t>Wilmington</t>
  </si>
  <si>
    <t>080004</t>
  </si>
  <si>
    <t>Dover</t>
  </si>
  <si>
    <t>080006</t>
  </si>
  <si>
    <t>Seaford</t>
  </si>
  <si>
    <t>080007</t>
  </si>
  <si>
    <t>Lewes</t>
  </si>
  <si>
    <t>080009</t>
  </si>
  <si>
    <t>090001</t>
  </si>
  <si>
    <t>DC</t>
  </si>
  <si>
    <t>090003</t>
  </si>
  <si>
    <t>090004</t>
  </si>
  <si>
    <t>090005</t>
  </si>
  <si>
    <t>090008</t>
  </si>
  <si>
    <t>090011</t>
  </si>
  <si>
    <t>100001</t>
  </si>
  <si>
    <t>FL</t>
  </si>
  <si>
    <t>100002</t>
  </si>
  <si>
    <t>Boynton Beach</t>
  </si>
  <si>
    <t>100006</t>
  </si>
  <si>
    <t>Orlando</t>
  </si>
  <si>
    <t>100007</t>
  </si>
  <si>
    <t>100008</t>
  </si>
  <si>
    <t>Miami</t>
  </si>
  <si>
    <t>100012</t>
  </si>
  <si>
    <t>Fort Myers</t>
  </si>
  <si>
    <t>100014</t>
  </si>
  <si>
    <t>New Smyrna Beach</t>
  </si>
  <si>
    <t>100017</t>
  </si>
  <si>
    <t>Daytona Beach</t>
  </si>
  <si>
    <t>100018</t>
  </si>
  <si>
    <t>Naples</t>
  </si>
  <si>
    <t>100019</t>
  </si>
  <si>
    <t>Melbourne</t>
  </si>
  <si>
    <t>100022</t>
  </si>
  <si>
    <t>100023</t>
  </si>
  <si>
    <t>Inverness</t>
  </si>
  <si>
    <t>100025</t>
  </si>
  <si>
    <t>Pensacola</t>
  </si>
  <si>
    <t>100026</t>
  </si>
  <si>
    <t>Panama City</t>
  </si>
  <si>
    <t>100028</t>
  </si>
  <si>
    <t>Titusville</t>
  </si>
  <si>
    <t>100029</t>
  </si>
  <si>
    <t>100030</t>
  </si>
  <si>
    <t>Ocoee</t>
  </si>
  <si>
    <t>100032</t>
  </si>
  <si>
    <t>Saint Petersburg</t>
  </si>
  <si>
    <t>100034</t>
  </si>
  <si>
    <t>Miami Beach</t>
  </si>
  <si>
    <t>100035</t>
  </si>
  <si>
    <t>Bradenton</t>
  </si>
  <si>
    <t>100038</t>
  </si>
  <si>
    <t>100039</t>
  </si>
  <si>
    <t>Fort Lauderdale</t>
  </si>
  <si>
    <t>100040</t>
  </si>
  <si>
    <t>100043</t>
  </si>
  <si>
    <t>Dunedin</t>
  </si>
  <si>
    <t>100044</t>
  </si>
  <si>
    <t>Stuart</t>
  </si>
  <si>
    <t>Martin</t>
  </si>
  <si>
    <t>100045</t>
  </si>
  <si>
    <t>100046</t>
  </si>
  <si>
    <t>Zephyrhills</t>
  </si>
  <si>
    <t>100047</t>
  </si>
  <si>
    <t>Punta Gorda</t>
  </si>
  <si>
    <t>Charlotte</t>
  </si>
  <si>
    <t>100048</t>
  </si>
  <si>
    <t>Jay</t>
  </si>
  <si>
    <t>100049</t>
  </si>
  <si>
    <t>Sebring</t>
  </si>
  <si>
    <t>100050</t>
  </si>
  <si>
    <t>Hialeah</t>
  </si>
  <si>
    <t>100051</t>
  </si>
  <si>
    <t>Clermont</t>
  </si>
  <si>
    <t>100052</t>
  </si>
  <si>
    <t>Winter Haven</t>
  </si>
  <si>
    <t>100053</t>
  </si>
  <si>
    <t>100054</t>
  </si>
  <si>
    <t>Niceville</t>
  </si>
  <si>
    <t>100055</t>
  </si>
  <si>
    <t>Tarpon Springs</t>
  </si>
  <si>
    <t>100057</t>
  </si>
  <si>
    <t>Tavares</t>
  </si>
  <si>
    <t>100062</t>
  </si>
  <si>
    <t>Ocala</t>
  </si>
  <si>
    <t>100063</t>
  </si>
  <si>
    <t>New Port Richey</t>
  </si>
  <si>
    <t>100067</t>
  </si>
  <si>
    <t>100068</t>
  </si>
  <si>
    <t>100069</t>
  </si>
  <si>
    <t>Tampa</t>
  </si>
  <si>
    <t>100070</t>
  </si>
  <si>
    <t>Venice</t>
  </si>
  <si>
    <t>Sarasota</t>
  </si>
  <si>
    <t>100071</t>
  </si>
  <si>
    <t>Brooksville</t>
  </si>
  <si>
    <t>100072</t>
  </si>
  <si>
    <t>Orange City</t>
  </si>
  <si>
    <t>100073</t>
  </si>
  <si>
    <t>100075</t>
  </si>
  <si>
    <t>100077</t>
  </si>
  <si>
    <t>Port Charlotte</t>
  </si>
  <si>
    <t>100080</t>
  </si>
  <si>
    <t>Atlantis</t>
  </si>
  <si>
    <t>100081</t>
  </si>
  <si>
    <t>Defuniak Springs</t>
  </si>
  <si>
    <t>100084</t>
  </si>
  <si>
    <t>Leesburg</t>
  </si>
  <si>
    <t>100086</t>
  </si>
  <si>
    <t>100087</t>
  </si>
  <si>
    <t>100088</t>
  </si>
  <si>
    <t>100090</t>
  </si>
  <si>
    <t>Saint Augustine</t>
  </si>
  <si>
    <t>100092</t>
  </si>
  <si>
    <t>Rockledge</t>
  </si>
  <si>
    <t>100093</t>
  </si>
  <si>
    <t>100099</t>
  </si>
  <si>
    <t>Lake Wales</t>
  </si>
  <si>
    <t>100102</t>
  </si>
  <si>
    <t>Lake City</t>
  </si>
  <si>
    <t>100105</t>
  </si>
  <si>
    <t>Vero Beach</t>
  </si>
  <si>
    <t>100106</t>
  </si>
  <si>
    <t>Perry</t>
  </si>
  <si>
    <t>Taylor</t>
  </si>
  <si>
    <t>100107</t>
  </si>
  <si>
    <t>Lehigh Acres</t>
  </si>
  <si>
    <t>100109</t>
  </si>
  <si>
    <t>100110</t>
  </si>
  <si>
    <t>Kissimmee</t>
  </si>
  <si>
    <t>100113</t>
  </si>
  <si>
    <t>Gainesville</t>
  </si>
  <si>
    <t>100117</t>
  </si>
  <si>
    <t>Jacksonville Beach</t>
  </si>
  <si>
    <t>100118</t>
  </si>
  <si>
    <t>Palm Coast</t>
  </si>
  <si>
    <t>100121</t>
  </si>
  <si>
    <t>Bartow</t>
  </si>
  <si>
    <t>100122</t>
  </si>
  <si>
    <t>Crestview</t>
  </si>
  <si>
    <t>100124</t>
  </si>
  <si>
    <t>Milton</t>
  </si>
  <si>
    <t>100125</t>
  </si>
  <si>
    <t>Homestead</t>
  </si>
  <si>
    <t>100126</t>
  </si>
  <si>
    <t>100127</t>
  </si>
  <si>
    <t>Clearwater</t>
  </si>
  <si>
    <t>100128</t>
  </si>
  <si>
    <t>100130</t>
  </si>
  <si>
    <t>Belle Glade</t>
  </si>
  <si>
    <t>100131</t>
  </si>
  <si>
    <t>Aventura</t>
  </si>
  <si>
    <t>100132</t>
  </si>
  <si>
    <t>Plant City</t>
  </si>
  <si>
    <t>100134</t>
  </si>
  <si>
    <t>100135</t>
  </si>
  <si>
    <t>Tallahassee</t>
  </si>
  <si>
    <t>100137</t>
  </si>
  <si>
    <t>Davenport</t>
  </si>
  <si>
    <t>100140</t>
  </si>
  <si>
    <t>Fernandina Beach</t>
  </si>
  <si>
    <t>100142</t>
  </si>
  <si>
    <t>Marianna</t>
  </si>
  <si>
    <t>100150</t>
  </si>
  <si>
    <t>Key West</t>
  </si>
  <si>
    <t>100151</t>
  </si>
  <si>
    <t>100154</t>
  </si>
  <si>
    <t>South Miami</t>
  </si>
  <si>
    <t>100156</t>
  </si>
  <si>
    <t>100157</t>
  </si>
  <si>
    <t>Lakeland</t>
  </si>
  <si>
    <t>100161</t>
  </si>
  <si>
    <t>Sanford</t>
  </si>
  <si>
    <t>Seminole</t>
  </si>
  <si>
    <t>100166</t>
  </si>
  <si>
    <t>100167</t>
  </si>
  <si>
    <t>Plantation</t>
  </si>
  <si>
    <t>100168</t>
  </si>
  <si>
    <t>Boca Raton</t>
  </si>
  <si>
    <t>100173</t>
  </si>
  <si>
    <t>100175</t>
  </si>
  <si>
    <t>100176</t>
  </si>
  <si>
    <t>Palm Beach Gardens</t>
  </si>
  <si>
    <t>100177</t>
  </si>
  <si>
    <t>Cocoa Beach</t>
  </si>
  <si>
    <t>100179</t>
  </si>
  <si>
    <t>100180</t>
  </si>
  <si>
    <t>100181</t>
  </si>
  <si>
    <t>100183</t>
  </si>
  <si>
    <t>Coral Gables</t>
  </si>
  <si>
    <t>100187</t>
  </si>
  <si>
    <t>100189</t>
  </si>
  <si>
    <t>Margate</t>
  </si>
  <si>
    <t>100191</t>
  </si>
  <si>
    <t>Trinity</t>
  </si>
  <si>
    <t>100200</t>
  </si>
  <si>
    <t>100204</t>
  </si>
  <si>
    <t>100206</t>
  </si>
  <si>
    <t>100209</t>
  </si>
  <si>
    <t>100211</t>
  </si>
  <si>
    <t>Dade City</t>
  </si>
  <si>
    <t>100212</t>
  </si>
  <si>
    <t>100213</t>
  </si>
  <si>
    <t>100217</t>
  </si>
  <si>
    <t>100220</t>
  </si>
  <si>
    <t>100223</t>
  </si>
  <si>
    <t>Fort Walton Beach</t>
  </si>
  <si>
    <t>100224</t>
  </si>
  <si>
    <t>Tamarac</t>
  </si>
  <si>
    <t>100226</t>
  </si>
  <si>
    <t>Orange Park</t>
  </si>
  <si>
    <t>100228</t>
  </si>
  <si>
    <t>100230</t>
  </si>
  <si>
    <t>Pembroke Pines</t>
  </si>
  <si>
    <t>100231</t>
  </si>
  <si>
    <t>100232</t>
  </si>
  <si>
    <t>Palatka</t>
  </si>
  <si>
    <t>West Palm Beach</t>
  </si>
  <si>
    <t>100236</t>
  </si>
  <si>
    <t>100238</t>
  </si>
  <si>
    <t>100242</t>
  </si>
  <si>
    <t>100243</t>
  </si>
  <si>
    <t>Brandon</t>
  </si>
  <si>
    <t>100244</t>
  </si>
  <si>
    <t>Cape Coral</t>
  </si>
  <si>
    <t>100246</t>
  </si>
  <si>
    <t>Fort Pierce</t>
  </si>
  <si>
    <t>100248</t>
  </si>
  <si>
    <t>Largo</t>
  </si>
  <si>
    <t>100249</t>
  </si>
  <si>
    <t>Crystal River</t>
  </si>
  <si>
    <t>100252</t>
  </si>
  <si>
    <t>Okeechobee</t>
  </si>
  <si>
    <t>100253</t>
  </si>
  <si>
    <t>Jupiter</t>
  </si>
  <si>
    <t>100254</t>
  </si>
  <si>
    <t>100256</t>
  </si>
  <si>
    <t>Hudson</t>
  </si>
  <si>
    <t>100258</t>
  </si>
  <si>
    <t>Delray Beach</t>
  </si>
  <si>
    <t>100259</t>
  </si>
  <si>
    <t>Sun City Center</t>
  </si>
  <si>
    <t>100260</t>
  </si>
  <si>
    <t>Port Saint Lucie</t>
  </si>
  <si>
    <t>100264</t>
  </si>
  <si>
    <t>100265</t>
  </si>
  <si>
    <t>Safety Harbor</t>
  </si>
  <si>
    <t>100266</t>
  </si>
  <si>
    <t>Gulf Breeze</t>
  </si>
  <si>
    <t>100267</t>
  </si>
  <si>
    <t>100268</t>
  </si>
  <si>
    <t>100269</t>
  </si>
  <si>
    <t>Loxahatchee</t>
  </si>
  <si>
    <t>100275</t>
  </si>
  <si>
    <t>Wellington</t>
  </si>
  <si>
    <t>100276</t>
  </si>
  <si>
    <t>Coral Springs</t>
  </si>
  <si>
    <t>100277</t>
  </si>
  <si>
    <t>100281</t>
  </si>
  <si>
    <t>100284</t>
  </si>
  <si>
    <t>100285</t>
  </si>
  <si>
    <t>Miramar</t>
  </si>
  <si>
    <t>100286</t>
  </si>
  <si>
    <t>100287</t>
  </si>
  <si>
    <t>100288</t>
  </si>
  <si>
    <t>100289</t>
  </si>
  <si>
    <t>Weston</t>
  </si>
  <si>
    <t>100290</t>
  </si>
  <si>
    <t>The Villages</t>
  </si>
  <si>
    <t>100291</t>
  </si>
  <si>
    <t>100292</t>
  </si>
  <si>
    <t>Miramar Beach</t>
  </si>
  <si>
    <t>100296</t>
  </si>
  <si>
    <t>100299</t>
  </si>
  <si>
    <t>100302</t>
  </si>
  <si>
    <t>Saint Cloud</t>
  </si>
  <si>
    <t>100307</t>
  </si>
  <si>
    <t>100313</t>
  </si>
  <si>
    <t>Port Saint Joe</t>
  </si>
  <si>
    <t>100314</t>
  </si>
  <si>
    <t>100315</t>
  </si>
  <si>
    <t>100316</t>
  </si>
  <si>
    <t>Palm Bay</t>
  </si>
  <si>
    <t>100319</t>
  </si>
  <si>
    <t>Wesley Chapel</t>
  </si>
  <si>
    <t>100320</t>
  </si>
  <si>
    <t>100321</t>
  </si>
  <si>
    <t>Middleburg</t>
  </si>
  <si>
    <t>110001</t>
  </si>
  <si>
    <t>Dalton</t>
  </si>
  <si>
    <t>GA</t>
  </si>
  <si>
    <t>Whitfield</t>
  </si>
  <si>
    <t>110002</t>
  </si>
  <si>
    <t>Thomaston</t>
  </si>
  <si>
    <t>110003</t>
  </si>
  <si>
    <t>Waycross</t>
  </si>
  <si>
    <t>Fort Oglethorpe</t>
  </si>
  <si>
    <t>110005</t>
  </si>
  <si>
    <t>Cumming</t>
  </si>
  <si>
    <t>110006</t>
  </si>
  <si>
    <t>110007</t>
  </si>
  <si>
    <t>Albany</t>
  </si>
  <si>
    <t>110008</t>
  </si>
  <si>
    <t>Canton</t>
  </si>
  <si>
    <t>110010</t>
  </si>
  <si>
    <t>Atlanta</t>
  </si>
  <si>
    <t>110011</t>
  </si>
  <si>
    <t>Carroll</t>
  </si>
  <si>
    <t>110015</t>
  </si>
  <si>
    <t>Villa Rica</t>
  </si>
  <si>
    <t>110016</t>
  </si>
  <si>
    <t>110018</t>
  </si>
  <si>
    <t>Newton</t>
  </si>
  <si>
    <t>110023</t>
  </si>
  <si>
    <t>110024</t>
  </si>
  <si>
    <t>Savannah</t>
  </si>
  <si>
    <t>110025</t>
  </si>
  <si>
    <t>Brunswick</t>
  </si>
  <si>
    <t>110027</t>
  </si>
  <si>
    <t>Lavonia</t>
  </si>
  <si>
    <t>110028</t>
  </si>
  <si>
    <t>Augusta</t>
  </si>
  <si>
    <t>Richmond</t>
  </si>
  <si>
    <t>110029</t>
  </si>
  <si>
    <t>110030</t>
  </si>
  <si>
    <t>Cartersville</t>
  </si>
  <si>
    <t>110031</t>
  </si>
  <si>
    <t>Griffin</t>
  </si>
  <si>
    <t>110032</t>
  </si>
  <si>
    <t>Toccoa</t>
  </si>
  <si>
    <t>110034</t>
  </si>
  <si>
    <t>110035</t>
  </si>
  <si>
    <t>Marietta</t>
  </si>
  <si>
    <t>110036</t>
  </si>
  <si>
    <t>110038</t>
  </si>
  <si>
    <t>Thomasville</t>
  </si>
  <si>
    <t>110040</t>
  </si>
  <si>
    <t>Commerce</t>
  </si>
  <si>
    <t>110041</t>
  </si>
  <si>
    <t>Demorest</t>
  </si>
  <si>
    <t>110042</t>
  </si>
  <si>
    <t>Hiram</t>
  </si>
  <si>
    <t>110043</t>
  </si>
  <si>
    <t>110044</t>
  </si>
  <si>
    <t>Americus</t>
  </si>
  <si>
    <t>110045</t>
  </si>
  <si>
    <t>Winder</t>
  </si>
  <si>
    <t>110046</t>
  </si>
  <si>
    <t>110050</t>
  </si>
  <si>
    <t>Chatsworth</t>
  </si>
  <si>
    <t>Murray</t>
  </si>
  <si>
    <t>110051</t>
  </si>
  <si>
    <t>Blairsville</t>
  </si>
  <si>
    <t>110054</t>
  </si>
  <si>
    <t>Rome</t>
  </si>
  <si>
    <t>110064</t>
  </si>
  <si>
    <t>Columbus</t>
  </si>
  <si>
    <t>110069</t>
  </si>
  <si>
    <t>Warner Robins</t>
  </si>
  <si>
    <t>110071</t>
  </si>
  <si>
    <t>Baxley</t>
  </si>
  <si>
    <t>110073</t>
  </si>
  <si>
    <t>Fitzgerald</t>
  </si>
  <si>
    <t>110074</t>
  </si>
  <si>
    <t>110075</t>
  </si>
  <si>
    <t>Statesboro</t>
  </si>
  <si>
    <t>110076</t>
  </si>
  <si>
    <t>110078</t>
  </si>
  <si>
    <t>Fulton</t>
  </si>
  <si>
    <t>110079</t>
  </si>
  <si>
    <t>110082</t>
  </si>
  <si>
    <t>110083</t>
  </si>
  <si>
    <t>110086</t>
  </si>
  <si>
    <t>Sandersville</t>
  </si>
  <si>
    <t>110087</t>
  </si>
  <si>
    <t>Lawrenceville</t>
  </si>
  <si>
    <t>110089</t>
  </si>
  <si>
    <t>110091</t>
  </si>
  <si>
    <t>Conyers</t>
  </si>
  <si>
    <t>110092</t>
  </si>
  <si>
    <t>Eastman</t>
  </si>
  <si>
    <t>110095</t>
  </si>
  <si>
    <t>Tifton</t>
  </si>
  <si>
    <t>110100</t>
  </si>
  <si>
    <t>110101</t>
  </si>
  <si>
    <t>Adel</t>
  </si>
  <si>
    <t>110104</t>
  </si>
  <si>
    <t>Cordele</t>
  </si>
  <si>
    <t>110105</t>
  </si>
  <si>
    <t>Moultrie</t>
  </si>
  <si>
    <t>110107</t>
  </si>
  <si>
    <t>Macon</t>
  </si>
  <si>
    <t>110109</t>
  </si>
  <si>
    <t>Swainsboro</t>
  </si>
  <si>
    <t>110111</t>
  </si>
  <si>
    <t>Thomson</t>
  </si>
  <si>
    <t>110113</t>
  </si>
  <si>
    <t>Waynesboro</t>
  </si>
  <si>
    <t>110115</t>
  </si>
  <si>
    <t>110121</t>
  </si>
  <si>
    <t>Cairo</t>
  </si>
  <si>
    <t>110122</t>
  </si>
  <si>
    <t>Valdosta</t>
  </si>
  <si>
    <t>110124</t>
  </si>
  <si>
    <t>Jesup</t>
  </si>
  <si>
    <t>Wayne</t>
  </si>
  <si>
    <t>110125</t>
  </si>
  <si>
    <t>Dublin</t>
  </si>
  <si>
    <t>110128</t>
  </si>
  <si>
    <t>Vidalia</t>
  </si>
  <si>
    <t>110129</t>
  </si>
  <si>
    <t>110130</t>
  </si>
  <si>
    <t>Ocilla</t>
  </si>
  <si>
    <t>110132</t>
  </si>
  <si>
    <t>Bainbridge</t>
  </si>
  <si>
    <t>110135</t>
  </si>
  <si>
    <t>Hawkinsville</t>
  </si>
  <si>
    <t>110142</t>
  </si>
  <si>
    <t>Claxton</t>
  </si>
  <si>
    <t>110143</t>
  </si>
  <si>
    <t>Austell</t>
  </si>
  <si>
    <t>110146</t>
  </si>
  <si>
    <t>Saint Marys</t>
  </si>
  <si>
    <t>110150</t>
  </si>
  <si>
    <t>Milledgeville</t>
  </si>
  <si>
    <t>110153</t>
  </si>
  <si>
    <t>110161</t>
  </si>
  <si>
    <t>110164</t>
  </si>
  <si>
    <t>110165</t>
  </si>
  <si>
    <t>Riverdale</t>
  </si>
  <si>
    <t>110168</t>
  </si>
  <si>
    <t>110177</t>
  </si>
  <si>
    <t>Smyrna</t>
  </si>
  <si>
    <t>110184</t>
  </si>
  <si>
    <t>Douglasville</t>
  </si>
  <si>
    <t>110189</t>
  </si>
  <si>
    <t>Blue Ridge</t>
  </si>
  <si>
    <t>110191</t>
  </si>
  <si>
    <t>Stockbridge</t>
  </si>
  <si>
    <t>110192</t>
  </si>
  <si>
    <t>Snellville</t>
  </si>
  <si>
    <t>110194</t>
  </si>
  <si>
    <t>Donalsonville</t>
  </si>
  <si>
    <t>110198</t>
  </si>
  <si>
    <t>Roswell</t>
  </si>
  <si>
    <t>110200</t>
  </si>
  <si>
    <t>110201</t>
  </si>
  <si>
    <t>110215</t>
  </si>
  <si>
    <t>110225</t>
  </si>
  <si>
    <t>110226</t>
  </si>
  <si>
    <t>Lithonia</t>
  </si>
  <si>
    <t>110229</t>
  </si>
  <si>
    <t>Newnan</t>
  </si>
  <si>
    <t>110230</t>
  </si>
  <si>
    <t>Johns Creek</t>
  </si>
  <si>
    <t>110233</t>
  </si>
  <si>
    <t>110234</t>
  </si>
  <si>
    <t>Nashville</t>
  </si>
  <si>
    <t>120001</t>
  </si>
  <si>
    <t>Honolulu</t>
  </si>
  <si>
    <t>HI</t>
  </si>
  <si>
    <t>120002</t>
  </si>
  <si>
    <t>Wailuku</t>
  </si>
  <si>
    <t>120004</t>
  </si>
  <si>
    <t>Wahiawa</t>
  </si>
  <si>
    <t>120005</t>
  </si>
  <si>
    <t>Hilo</t>
  </si>
  <si>
    <t>120006</t>
  </si>
  <si>
    <t>Kailua</t>
  </si>
  <si>
    <t>120007</t>
  </si>
  <si>
    <t>120011</t>
  </si>
  <si>
    <t>120014</t>
  </si>
  <si>
    <t>Lihue</t>
  </si>
  <si>
    <t>120019</t>
  </si>
  <si>
    <t>Kealakekua</t>
  </si>
  <si>
    <t>120022</t>
  </si>
  <si>
    <t>120026</t>
  </si>
  <si>
    <t>Aiea</t>
  </si>
  <si>
    <t>120028</t>
  </si>
  <si>
    <t>Kamuela</t>
  </si>
  <si>
    <t>130002</t>
  </si>
  <si>
    <t>Twin Falls</t>
  </si>
  <si>
    <t>ID</t>
  </si>
  <si>
    <t>130003</t>
  </si>
  <si>
    <t>Lewiston</t>
  </si>
  <si>
    <t>130006</t>
  </si>
  <si>
    <t>Boise</t>
  </si>
  <si>
    <t>Ada</t>
  </si>
  <si>
    <t>130007</t>
  </si>
  <si>
    <t>130013</t>
  </si>
  <si>
    <t>Nampa</t>
  </si>
  <si>
    <t>130014</t>
  </si>
  <si>
    <t>Caldwell</t>
  </si>
  <si>
    <t>130018</t>
  </si>
  <si>
    <t>Idaho Falls</t>
  </si>
  <si>
    <t>130025</t>
  </si>
  <si>
    <t>Rexburg</t>
  </si>
  <si>
    <t>130028</t>
  </si>
  <si>
    <t>Pocatello</t>
  </si>
  <si>
    <t>130049</t>
  </si>
  <si>
    <t>130063</t>
  </si>
  <si>
    <t>130065</t>
  </si>
  <si>
    <t>130066</t>
  </si>
  <si>
    <t>Post Falls</t>
  </si>
  <si>
    <t>140001</t>
  </si>
  <si>
    <t>IL</t>
  </si>
  <si>
    <t>140002</t>
  </si>
  <si>
    <t>Alton</t>
  </si>
  <si>
    <t>140007</t>
  </si>
  <si>
    <t>Joliet</t>
  </si>
  <si>
    <t>140008</t>
  </si>
  <si>
    <t>Melrose Park</t>
  </si>
  <si>
    <t>140010</t>
  </si>
  <si>
    <t>Evanston</t>
  </si>
  <si>
    <t>140011</t>
  </si>
  <si>
    <t>Herrin</t>
  </si>
  <si>
    <t>Williamson</t>
  </si>
  <si>
    <t>140012</t>
  </si>
  <si>
    <t>Dixon</t>
  </si>
  <si>
    <t>140013</t>
  </si>
  <si>
    <t>Peoria</t>
  </si>
  <si>
    <t>140015</t>
  </si>
  <si>
    <t>Quincy</t>
  </si>
  <si>
    <t>140018</t>
  </si>
  <si>
    <t>Chicago</t>
  </si>
  <si>
    <t>140019</t>
  </si>
  <si>
    <t>Shelbyville</t>
  </si>
  <si>
    <t>140029</t>
  </si>
  <si>
    <t>Kane</t>
  </si>
  <si>
    <t>140030</t>
  </si>
  <si>
    <t>Elgin</t>
  </si>
  <si>
    <t>140032</t>
  </si>
  <si>
    <t>Effingham</t>
  </si>
  <si>
    <t>Waukegan</t>
  </si>
  <si>
    <t>140034</t>
  </si>
  <si>
    <t>Centralia</t>
  </si>
  <si>
    <t>140040</t>
  </si>
  <si>
    <t>Galesburg</t>
  </si>
  <si>
    <t>Knox</t>
  </si>
  <si>
    <t>140043</t>
  </si>
  <si>
    <t>140046</t>
  </si>
  <si>
    <t>Mount Vernon</t>
  </si>
  <si>
    <t>140048</t>
  </si>
  <si>
    <t>140049</t>
  </si>
  <si>
    <t>Oak Park</t>
  </si>
  <si>
    <t>140052</t>
  </si>
  <si>
    <t>140053</t>
  </si>
  <si>
    <t>Springfield</t>
  </si>
  <si>
    <t>140054</t>
  </si>
  <si>
    <t>Berwyn</t>
  </si>
  <si>
    <t>140058</t>
  </si>
  <si>
    <t>140059</t>
  </si>
  <si>
    <t>Jerseyville</t>
  </si>
  <si>
    <t>140062</t>
  </si>
  <si>
    <t>Palos Heights</t>
  </si>
  <si>
    <t>140063</t>
  </si>
  <si>
    <t>140064</t>
  </si>
  <si>
    <t>140065</t>
  </si>
  <si>
    <t>La Grange</t>
  </si>
  <si>
    <t>140067</t>
  </si>
  <si>
    <t>140068</t>
  </si>
  <si>
    <t>140077</t>
  </si>
  <si>
    <t>140080</t>
  </si>
  <si>
    <t>140082</t>
  </si>
  <si>
    <t>140083</t>
  </si>
  <si>
    <t>140084</t>
  </si>
  <si>
    <t>140088</t>
  </si>
  <si>
    <t>140089</t>
  </si>
  <si>
    <t>Macomb</t>
  </si>
  <si>
    <t>140091</t>
  </si>
  <si>
    <t>Urbana</t>
  </si>
  <si>
    <t>140093</t>
  </si>
  <si>
    <t>140095</t>
  </si>
  <si>
    <t>140100</t>
  </si>
  <si>
    <t>Zion</t>
  </si>
  <si>
    <t>140101</t>
  </si>
  <si>
    <t>Morris</t>
  </si>
  <si>
    <t>Grundy</t>
  </si>
  <si>
    <t>140103</t>
  </si>
  <si>
    <t>140110</t>
  </si>
  <si>
    <t>Ottawa</t>
  </si>
  <si>
    <t>140113</t>
  </si>
  <si>
    <t>140114</t>
  </si>
  <si>
    <t>140115</t>
  </si>
  <si>
    <t>140116</t>
  </si>
  <si>
    <t>140117</t>
  </si>
  <si>
    <t>140119</t>
  </si>
  <si>
    <t>140120</t>
  </si>
  <si>
    <t>Pekin</t>
  </si>
  <si>
    <t>Tazewell</t>
  </si>
  <si>
    <t>140122</t>
  </si>
  <si>
    <t>Hinsdale</t>
  </si>
  <si>
    <t>140124</t>
  </si>
  <si>
    <t>140125</t>
  </si>
  <si>
    <t>Granite City</t>
  </si>
  <si>
    <t>140127</t>
  </si>
  <si>
    <t>Normal</t>
  </si>
  <si>
    <t>140130</t>
  </si>
  <si>
    <t>Lake Forest</t>
  </si>
  <si>
    <t>140133</t>
  </si>
  <si>
    <t>140135</t>
  </si>
  <si>
    <t>140137</t>
  </si>
  <si>
    <t>140143</t>
  </si>
  <si>
    <t>Spring Valley</t>
  </si>
  <si>
    <t>140145</t>
  </si>
  <si>
    <t>Breese</t>
  </si>
  <si>
    <t>Clinton</t>
  </si>
  <si>
    <t>140147</t>
  </si>
  <si>
    <t>Olney</t>
  </si>
  <si>
    <t>Richland</t>
  </si>
  <si>
    <t>140148</t>
  </si>
  <si>
    <t>140150</t>
  </si>
  <si>
    <t>140155</t>
  </si>
  <si>
    <t>Kankakee</t>
  </si>
  <si>
    <t>140158</t>
  </si>
  <si>
    <t>140160</t>
  </si>
  <si>
    <t>Freeport</t>
  </si>
  <si>
    <t>140161</t>
  </si>
  <si>
    <t>Pontiac</t>
  </si>
  <si>
    <t>Livingston</t>
  </si>
  <si>
    <t>140162</t>
  </si>
  <si>
    <t>Bloomington</t>
  </si>
  <si>
    <t>140164</t>
  </si>
  <si>
    <t>Carbondale</t>
  </si>
  <si>
    <t>140166</t>
  </si>
  <si>
    <t>140167</t>
  </si>
  <si>
    <t>Watseka</t>
  </si>
  <si>
    <t>140172</t>
  </si>
  <si>
    <t>Olympia Fields</t>
  </si>
  <si>
    <t>140174</t>
  </si>
  <si>
    <t>140177</t>
  </si>
  <si>
    <t>140179</t>
  </si>
  <si>
    <t>Evergreen Park</t>
  </si>
  <si>
    <t>140180</t>
  </si>
  <si>
    <t>140181</t>
  </si>
  <si>
    <t>140182</t>
  </si>
  <si>
    <t>140184</t>
  </si>
  <si>
    <t>140185</t>
  </si>
  <si>
    <t>Belleville</t>
  </si>
  <si>
    <t>140186</t>
  </si>
  <si>
    <t>140187</t>
  </si>
  <si>
    <t>140189</t>
  </si>
  <si>
    <t>Mattoon</t>
  </si>
  <si>
    <t>140191</t>
  </si>
  <si>
    <t>Harvey</t>
  </si>
  <si>
    <t>140197</t>
  </si>
  <si>
    <t>140200</t>
  </si>
  <si>
    <t>Elmhurst</t>
  </si>
  <si>
    <t>140202</t>
  </si>
  <si>
    <t>Libertyville</t>
  </si>
  <si>
    <t>140206</t>
  </si>
  <si>
    <t>140208</t>
  </si>
  <si>
    <t>Oak Lawn</t>
  </si>
  <si>
    <t>140209</t>
  </si>
  <si>
    <t>140210</t>
  </si>
  <si>
    <t>Harrisburg</t>
  </si>
  <si>
    <t>140211</t>
  </si>
  <si>
    <t>140213</t>
  </si>
  <si>
    <t>New Lenox</t>
  </si>
  <si>
    <t>140217</t>
  </si>
  <si>
    <t>140223</t>
  </si>
  <si>
    <t>Park Ridge</t>
  </si>
  <si>
    <t>140224</t>
  </si>
  <si>
    <t>140228</t>
  </si>
  <si>
    <t>Rockford</t>
  </si>
  <si>
    <t>140231</t>
  </si>
  <si>
    <t>Naperville</t>
  </si>
  <si>
    <t>140233</t>
  </si>
  <si>
    <t>140234</t>
  </si>
  <si>
    <t>Peru</t>
  </si>
  <si>
    <t>140239</t>
  </si>
  <si>
    <t>140240</t>
  </si>
  <si>
    <t>140242</t>
  </si>
  <si>
    <t>140250</t>
  </si>
  <si>
    <t>Hazel Crest</t>
  </si>
  <si>
    <t>140251</t>
  </si>
  <si>
    <t>140252</t>
  </si>
  <si>
    <t>Arlington Heights</t>
  </si>
  <si>
    <t>140258</t>
  </si>
  <si>
    <t>Elk Grove Village</t>
  </si>
  <si>
    <t>140275</t>
  </si>
  <si>
    <t>Silvis</t>
  </si>
  <si>
    <t>Rock Island</t>
  </si>
  <si>
    <t>140276</t>
  </si>
  <si>
    <t>Maywood</t>
  </si>
  <si>
    <t>140280</t>
  </si>
  <si>
    <t>140281</t>
  </si>
  <si>
    <t>140286</t>
  </si>
  <si>
    <t>140288</t>
  </si>
  <si>
    <t>Downers Grove</t>
  </si>
  <si>
    <t>140289</t>
  </si>
  <si>
    <t>Maryville</t>
  </si>
  <si>
    <t>140290</t>
  </si>
  <si>
    <t>Hoffman Estates</t>
  </si>
  <si>
    <t>140291</t>
  </si>
  <si>
    <t>Barrington</t>
  </si>
  <si>
    <t>140292</t>
  </si>
  <si>
    <t>Glendale Heights</t>
  </si>
  <si>
    <t>140294</t>
  </si>
  <si>
    <t>140300</t>
  </si>
  <si>
    <t>140304</t>
  </si>
  <si>
    <t>Bolingbrook</t>
  </si>
  <si>
    <t>150001</t>
  </si>
  <si>
    <t>IN</t>
  </si>
  <si>
    <t>150002</t>
  </si>
  <si>
    <t>Gary</t>
  </si>
  <si>
    <t>150004</t>
  </si>
  <si>
    <t>Hammond</t>
  </si>
  <si>
    <t>150005</t>
  </si>
  <si>
    <t>150006</t>
  </si>
  <si>
    <t>La Porte</t>
  </si>
  <si>
    <t>150007</t>
  </si>
  <si>
    <t>Kokomo</t>
  </si>
  <si>
    <t>150008</t>
  </si>
  <si>
    <t>East Chicago</t>
  </si>
  <si>
    <t>150009</t>
  </si>
  <si>
    <t>Jeffersonville</t>
  </si>
  <si>
    <t>150010</t>
  </si>
  <si>
    <t>150011</t>
  </si>
  <si>
    <t>150012</t>
  </si>
  <si>
    <t>Mishawaka</t>
  </si>
  <si>
    <t>150015</t>
  </si>
  <si>
    <t>Michigan City</t>
  </si>
  <si>
    <t>150017</t>
  </si>
  <si>
    <t>Fort Wayne</t>
  </si>
  <si>
    <t>Allen</t>
  </si>
  <si>
    <t>150018</t>
  </si>
  <si>
    <t>Elkhart</t>
  </si>
  <si>
    <t>150021</t>
  </si>
  <si>
    <t>150022</t>
  </si>
  <si>
    <t>Crawfordsville</t>
  </si>
  <si>
    <t>150023</t>
  </si>
  <si>
    <t>Terre Haute</t>
  </si>
  <si>
    <t>150024</t>
  </si>
  <si>
    <t>Indianapolis</t>
  </si>
  <si>
    <t>150026</t>
  </si>
  <si>
    <t>Goshen</t>
  </si>
  <si>
    <t>150030</t>
  </si>
  <si>
    <t>150034</t>
  </si>
  <si>
    <t>Hobart</t>
  </si>
  <si>
    <t>150035</t>
  </si>
  <si>
    <t>Valparaiso</t>
  </si>
  <si>
    <t>150037</t>
  </si>
  <si>
    <t>Greenfield</t>
  </si>
  <si>
    <t>Hancock</t>
  </si>
  <si>
    <t>150042</t>
  </si>
  <si>
    <t>Vincennes</t>
  </si>
  <si>
    <t>150044</t>
  </si>
  <si>
    <t>New Albany</t>
  </si>
  <si>
    <t>150045</t>
  </si>
  <si>
    <t>150046</t>
  </si>
  <si>
    <t>150047</t>
  </si>
  <si>
    <t>150048</t>
  </si>
  <si>
    <t>150051</t>
  </si>
  <si>
    <t>150056</t>
  </si>
  <si>
    <t>150057</t>
  </si>
  <si>
    <t>Mooresville</t>
  </si>
  <si>
    <t>150058</t>
  </si>
  <si>
    <t>South Bend</t>
  </si>
  <si>
    <t>150059</t>
  </si>
  <si>
    <t>Noblesville</t>
  </si>
  <si>
    <t>150061</t>
  </si>
  <si>
    <t>150065</t>
  </si>
  <si>
    <t>Seymour</t>
  </si>
  <si>
    <t>150069</t>
  </si>
  <si>
    <t>150072</t>
  </si>
  <si>
    <t>Logansport</t>
  </si>
  <si>
    <t>150074</t>
  </si>
  <si>
    <t>150075</t>
  </si>
  <si>
    <t>Bluffton</t>
  </si>
  <si>
    <t>150076</t>
  </si>
  <si>
    <t>Plymouth</t>
  </si>
  <si>
    <t>150082</t>
  </si>
  <si>
    <t>Evansville</t>
  </si>
  <si>
    <t>150084</t>
  </si>
  <si>
    <t>150086</t>
  </si>
  <si>
    <t>Lawrenceburg</t>
  </si>
  <si>
    <t>Dearborn</t>
  </si>
  <si>
    <t>150088</t>
  </si>
  <si>
    <t>Anderson</t>
  </si>
  <si>
    <t>150089</t>
  </si>
  <si>
    <t>Muncie</t>
  </si>
  <si>
    <t>Delaware</t>
  </si>
  <si>
    <t>150090</t>
  </si>
  <si>
    <t>Dyer</t>
  </si>
  <si>
    <t>150091</t>
  </si>
  <si>
    <t>Huntington</t>
  </si>
  <si>
    <t>150097</t>
  </si>
  <si>
    <t>150100</t>
  </si>
  <si>
    <t>150101</t>
  </si>
  <si>
    <t>Columbia City</t>
  </si>
  <si>
    <t>150102</t>
  </si>
  <si>
    <t>150104</t>
  </si>
  <si>
    <t>Lebanon</t>
  </si>
  <si>
    <t>150109</t>
  </si>
  <si>
    <t>150112</t>
  </si>
  <si>
    <t>150113</t>
  </si>
  <si>
    <t>150115</t>
  </si>
  <si>
    <t>150125</t>
  </si>
  <si>
    <t>Munster</t>
  </si>
  <si>
    <t>150126</t>
  </si>
  <si>
    <t>Crown Point</t>
  </si>
  <si>
    <t>150128</t>
  </si>
  <si>
    <t>150133</t>
  </si>
  <si>
    <t>Warsaw</t>
  </si>
  <si>
    <t>150146</t>
  </si>
  <si>
    <t>Kendallville</t>
  </si>
  <si>
    <t>150149</t>
  </si>
  <si>
    <t>Newburgh</t>
  </si>
  <si>
    <t>150150</t>
  </si>
  <si>
    <t>150153</t>
  </si>
  <si>
    <t>150157</t>
  </si>
  <si>
    <t>Carmel</t>
  </si>
  <si>
    <t>150158</t>
  </si>
  <si>
    <t>Avon</t>
  </si>
  <si>
    <t>150160</t>
  </si>
  <si>
    <t>150161</t>
  </si>
  <si>
    <t>150162</t>
  </si>
  <si>
    <t>150165</t>
  </si>
  <si>
    <t>150166</t>
  </si>
  <si>
    <t>150167</t>
  </si>
  <si>
    <t>150168</t>
  </si>
  <si>
    <t>150169</t>
  </si>
  <si>
    <t>150172</t>
  </si>
  <si>
    <t>150173</t>
  </si>
  <si>
    <t>150177</t>
  </si>
  <si>
    <t>150181</t>
  </si>
  <si>
    <t>Fishers</t>
  </si>
  <si>
    <t>160001</t>
  </si>
  <si>
    <t>Marshalltown</t>
  </si>
  <si>
    <t>IA</t>
  </si>
  <si>
    <t>160005</t>
  </si>
  <si>
    <t>160008</t>
  </si>
  <si>
    <t>Keokuk</t>
  </si>
  <si>
    <t>160013</t>
  </si>
  <si>
    <t>Muscatine</t>
  </si>
  <si>
    <t>160016</t>
  </si>
  <si>
    <t>Fort Dodge</t>
  </si>
  <si>
    <t>Webster</t>
  </si>
  <si>
    <t>Des Moines</t>
  </si>
  <si>
    <t>160028</t>
  </si>
  <si>
    <t>Council Bluffs</t>
  </si>
  <si>
    <t>160029</t>
  </si>
  <si>
    <t>Iowa City</t>
  </si>
  <si>
    <t>160030</t>
  </si>
  <si>
    <t>Ames</t>
  </si>
  <si>
    <t>160032</t>
  </si>
  <si>
    <t>160033</t>
  </si>
  <si>
    <t>160040</t>
  </si>
  <si>
    <t>Cedar Falls</t>
  </si>
  <si>
    <t>160045</t>
  </si>
  <si>
    <t>Cedar Rapids</t>
  </si>
  <si>
    <t>160047</t>
  </si>
  <si>
    <t>160057</t>
  </si>
  <si>
    <t>West Burlington</t>
  </si>
  <si>
    <t>160058</t>
  </si>
  <si>
    <t>160064</t>
  </si>
  <si>
    <t>Mason City</t>
  </si>
  <si>
    <t>160067</t>
  </si>
  <si>
    <t>Waterloo</t>
  </si>
  <si>
    <t>160069</t>
  </si>
  <si>
    <t>Dubuque</t>
  </si>
  <si>
    <t>160079</t>
  </si>
  <si>
    <t>160080</t>
  </si>
  <si>
    <t>160082</t>
  </si>
  <si>
    <t>160083</t>
  </si>
  <si>
    <t>160089</t>
  </si>
  <si>
    <t>Ottumwa</t>
  </si>
  <si>
    <t>160101</t>
  </si>
  <si>
    <t>160104</t>
  </si>
  <si>
    <t>Bettendorf</t>
  </si>
  <si>
    <t>160110</t>
  </si>
  <si>
    <t>160112</t>
  </si>
  <si>
    <t>Spencer</t>
  </si>
  <si>
    <t>160117</t>
  </si>
  <si>
    <t>160122</t>
  </si>
  <si>
    <t>Fort Madison</t>
  </si>
  <si>
    <t>160124</t>
  </si>
  <si>
    <t>Spirit Lake</t>
  </si>
  <si>
    <t>160146</t>
  </si>
  <si>
    <t>Sioux City</t>
  </si>
  <si>
    <t>Woodbury</t>
  </si>
  <si>
    <t>160147</t>
  </si>
  <si>
    <t>Grinnell</t>
  </si>
  <si>
    <t>160153</t>
  </si>
  <si>
    <t>170006</t>
  </si>
  <si>
    <t>Pittsburg</t>
  </si>
  <si>
    <t>KS</t>
  </si>
  <si>
    <t>170009</t>
  </si>
  <si>
    <t>Leavenworth</t>
  </si>
  <si>
    <t>170012</t>
  </si>
  <si>
    <t>Salina</t>
  </si>
  <si>
    <t>170013</t>
  </si>
  <si>
    <t>Hays</t>
  </si>
  <si>
    <t>170014</t>
  </si>
  <si>
    <t>170016</t>
  </si>
  <si>
    <t>Topeka</t>
  </si>
  <si>
    <t>Shawnee</t>
  </si>
  <si>
    <t>170017</t>
  </si>
  <si>
    <t>170020</t>
  </si>
  <si>
    <t>Hutchinson</t>
  </si>
  <si>
    <t>Reno</t>
  </si>
  <si>
    <t>170023</t>
  </si>
  <si>
    <t>Garden City</t>
  </si>
  <si>
    <t>170027</t>
  </si>
  <si>
    <t>Pratt</t>
  </si>
  <si>
    <t>170039</t>
  </si>
  <si>
    <t>170040</t>
  </si>
  <si>
    <t>Kansas City</t>
  </si>
  <si>
    <t>Wyandotte</t>
  </si>
  <si>
    <t>170049</t>
  </si>
  <si>
    <t>Olathe</t>
  </si>
  <si>
    <t>170068</t>
  </si>
  <si>
    <t>Liberal</t>
  </si>
  <si>
    <t>170074</t>
  </si>
  <si>
    <t>Junction City</t>
  </si>
  <si>
    <t>170075</t>
  </si>
  <si>
    <t>Moundridge</t>
  </si>
  <si>
    <t>170086</t>
  </si>
  <si>
    <t>Burlington</t>
  </si>
  <si>
    <t>170103</t>
  </si>
  <si>
    <t>170104</t>
  </si>
  <si>
    <t>Shawnee Mission</t>
  </si>
  <si>
    <t>170105</t>
  </si>
  <si>
    <t>170109</t>
  </si>
  <si>
    <t>Paola</t>
  </si>
  <si>
    <t>170110</t>
  </si>
  <si>
    <t>Ulysses</t>
  </si>
  <si>
    <t>170120</t>
  </si>
  <si>
    <t>Parsons</t>
  </si>
  <si>
    <t>170122</t>
  </si>
  <si>
    <t>Wichita</t>
  </si>
  <si>
    <t>170123</t>
  </si>
  <si>
    <t>170133</t>
  </si>
  <si>
    <t>170137</t>
  </si>
  <si>
    <t>170142</t>
  </si>
  <si>
    <t>Manhattan</t>
  </si>
  <si>
    <t>170145</t>
  </si>
  <si>
    <t>Coffeyville</t>
  </si>
  <si>
    <t>170146</t>
  </si>
  <si>
    <t>170150</t>
  </si>
  <si>
    <t>Arkansas City</t>
  </si>
  <si>
    <t>170166</t>
  </si>
  <si>
    <t>170175</t>
  </si>
  <si>
    <t>Dodge City</t>
  </si>
  <si>
    <t>170176</t>
  </si>
  <si>
    <t>Overland Park</t>
  </si>
  <si>
    <t>170182</t>
  </si>
  <si>
    <t>170183</t>
  </si>
  <si>
    <t>170185</t>
  </si>
  <si>
    <t>170186</t>
  </si>
  <si>
    <t>170187</t>
  </si>
  <si>
    <t>170188</t>
  </si>
  <si>
    <t>Leawood</t>
  </si>
  <si>
    <t>170190</t>
  </si>
  <si>
    <t>170191</t>
  </si>
  <si>
    <t>Great Bend</t>
  </si>
  <si>
    <t>170194</t>
  </si>
  <si>
    <t>170196</t>
  </si>
  <si>
    <t>170197</t>
  </si>
  <si>
    <t>Andover</t>
  </si>
  <si>
    <t>170198</t>
  </si>
  <si>
    <t>170200</t>
  </si>
  <si>
    <t>170203</t>
  </si>
  <si>
    <t>Galena</t>
  </si>
  <si>
    <t>180001</t>
  </si>
  <si>
    <t>Fort Thomas</t>
  </si>
  <si>
    <t>KY</t>
  </si>
  <si>
    <t>180002</t>
  </si>
  <si>
    <t>Whitesburg</t>
  </si>
  <si>
    <t>180004</t>
  </si>
  <si>
    <t>180005</t>
  </si>
  <si>
    <t>Prestonsburg</t>
  </si>
  <si>
    <t>180009</t>
  </si>
  <si>
    <t>180010</t>
  </si>
  <si>
    <t>Lexington</t>
  </si>
  <si>
    <t>180011</t>
  </si>
  <si>
    <t>London</t>
  </si>
  <si>
    <t>Laurel</t>
  </si>
  <si>
    <t>180012</t>
  </si>
  <si>
    <t>Elizabethtown</t>
  </si>
  <si>
    <t>180013</t>
  </si>
  <si>
    <t>Bowling Green</t>
  </si>
  <si>
    <t>Warren</t>
  </si>
  <si>
    <t>180016</t>
  </si>
  <si>
    <t>180017</t>
  </si>
  <si>
    <t>Glasgow</t>
  </si>
  <si>
    <t>180018</t>
  </si>
  <si>
    <t>Morehead</t>
  </si>
  <si>
    <t>180019</t>
  </si>
  <si>
    <t>Maysville</t>
  </si>
  <si>
    <t>180020</t>
  </si>
  <si>
    <t>Middlesboro</t>
  </si>
  <si>
    <t>180024</t>
  </si>
  <si>
    <t>180025</t>
  </si>
  <si>
    <t>Bardstown</t>
  </si>
  <si>
    <t>180027</t>
  </si>
  <si>
    <t>180029</t>
  </si>
  <si>
    <t>Hazard</t>
  </si>
  <si>
    <t>180035</t>
  </si>
  <si>
    <t>Edgewood</t>
  </si>
  <si>
    <t>180036</t>
  </si>
  <si>
    <t>180038</t>
  </si>
  <si>
    <t>Owensboro</t>
  </si>
  <si>
    <t>180040</t>
  </si>
  <si>
    <t>180043</t>
  </si>
  <si>
    <t>180044</t>
  </si>
  <si>
    <t>Pikeville</t>
  </si>
  <si>
    <t>180045</t>
  </si>
  <si>
    <t>180046</t>
  </si>
  <si>
    <t>Paris</t>
  </si>
  <si>
    <t>180048</t>
  </si>
  <si>
    <t>180049</t>
  </si>
  <si>
    <t>180050</t>
  </si>
  <si>
    <t>Harlan</t>
  </si>
  <si>
    <t>180051</t>
  </si>
  <si>
    <t>Hopkinsville</t>
  </si>
  <si>
    <t>180056</t>
  </si>
  <si>
    <t>Henderson</t>
  </si>
  <si>
    <t>180064</t>
  </si>
  <si>
    <t>Mount Sterling</t>
  </si>
  <si>
    <t>180066</t>
  </si>
  <si>
    <t>180067</t>
  </si>
  <si>
    <t>180069</t>
  </si>
  <si>
    <t>South Williamson</t>
  </si>
  <si>
    <t>180070</t>
  </si>
  <si>
    <t>Leitchfield</t>
  </si>
  <si>
    <t>180078</t>
  </si>
  <si>
    <t>Paintsville</t>
  </si>
  <si>
    <t>180079</t>
  </si>
  <si>
    <t>Cynthiana</t>
  </si>
  <si>
    <t>180080</t>
  </si>
  <si>
    <t>Corbin</t>
  </si>
  <si>
    <t>180087</t>
  </si>
  <si>
    <t>Campbellsville</t>
  </si>
  <si>
    <t>180088</t>
  </si>
  <si>
    <t>180092</t>
  </si>
  <si>
    <t>Winchester</t>
  </si>
  <si>
    <t>180093</t>
  </si>
  <si>
    <t>Madisonville</t>
  </si>
  <si>
    <t>180095</t>
  </si>
  <si>
    <t>180101</t>
  </si>
  <si>
    <t>Georgetown</t>
  </si>
  <si>
    <t>180102</t>
  </si>
  <si>
    <t>Paducah</t>
  </si>
  <si>
    <t>180103</t>
  </si>
  <si>
    <t>180104</t>
  </si>
  <si>
    <t>180105</t>
  </si>
  <si>
    <t>Tompkinsville</t>
  </si>
  <si>
    <t>180106</t>
  </si>
  <si>
    <t>180115</t>
  </si>
  <si>
    <t>180116</t>
  </si>
  <si>
    <t>Mayfield</t>
  </si>
  <si>
    <t>180124</t>
  </si>
  <si>
    <t>180127</t>
  </si>
  <si>
    <t>Frankfort</t>
  </si>
  <si>
    <t>180128</t>
  </si>
  <si>
    <t>Louisa</t>
  </si>
  <si>
    <t>180130</t>
  </si>
  <si>
    <t>180132</t>
  </si>
  <si>
    <t>Somerset</t>
  </si>
  <si>
    <t>180138</t>
  </si>
  <si>
    <t>180139</t>
  </si>
  <si>
    <t>180141</t>
  </si>
  <si>
    <t>180143</t>
  </si>
  <si>
    <t>180149</t>
  </si>
  <si>
    <t>190002</t>
  </si>
  <si>
    <t>LA</t>
  </si>
  <si>
    <t>New Iberia</t>
  </si>
  <si>
    <t>190004</t>
  </si>
  <si>
    <t>Thibodaux</t>
  </si>
  <si>
    <t>190005</t>
  </si>
  <si>
    <t>New Orleans</t>
  </si>
  <si>
    <t>190006</t>
  </si>
  <si>
    <t>190007</t>
  </si>
  <si>
    <t>Natchitoches</t>
  </si>
  <si>
    <t>190008</t>
  </si>
  <si>
    <t>Houma</t>
  </si>
  <si>
    <t>190011</t>
  </si>
  <si>
    <t>190013</t>
  </si>
  <si>
    <t>Sulphur</t>
  </si>
  <si>
    <t>190014</t>
  </si>
  <si>
    <t>Morgan City</t>
  </si>
  <si>
    <t>190015</t>
  </si>
  <si>
    <t>190017</t>
  </si>
  <si>
    <t>Opelousas</t>
  </si>
  <si>
    <t>190019</t>
  </si>
  <si>
    <t>Alexandria</t>
  </si>
  <si>
    <t>190020</t>
  </si>
  <si>
    <t>Zachary</t>
  </si>
  <si>
    <t>190025</t>
  </si>
  <si>
    <t>Mamou</t>
  </si>
  <si>
    <t>190026</t>
  </si>
  <si>
    <t>190027</t>
  </si>
  <si>
    <t>Lake Charles</t>
  </si>
  <si>
    <t>190034</t>
  </si>
  <si>
    <t>Abbeville</t>
  </si>
  <si>
    <t>190036</t>
  </si>
  <si>
    <t>190039</t>
  </si>
  <si>
    <t>Marrero</t>
  </si>
  <si>
    <t>190040</t>
  </si>
  <si>
    <t>Slidell</t>
  </si>
  <si>
    <t>190041</t>
  </si>
  <si>
    <t>Shreveport</t>
  </si>
  <si>
    <t>190044</t>
  </si>
  <si>
    <t>Crowley</t>
  </si>
  <si>
    <t>190045</t>
  </si>
  <si>
    <t>190046</t>
  </si>
  <si>
    <t>190050</t>
  </si>
  <si>
    <t>190053</t>
  </si>
  <si>
    <t>Jennings</t>
  </si>
  <si>
    <t>190054</t>
  </si>
  <si>
    <t>190060</t>
  </si>
  <si>
    <t>190064</t>
  </si>
  <si>
    <t>Baton Rouge</t>
  </si>
  <si>
    <t>190065</t>
  </si>
  <si>
    <t>190079</t>
  </si>
  <si>
    <t>Luling</t>
  </si>
  <si>
    <t>190081</t>
  </si>
  <si>
    <t>Oak Grove</t>
  </si>
  <si>
    <t>190086</t>
  </si>
  <si>
    <t>Ruston</t>
  </si>
  <si>
    <t>Lincoln</t>
  </si>
  <si>
    <t>190088</t>
  </si>
  <si>
    <t>Springhill</t>
  </si>
  <si>
    <t>190090</t>
  </si>
  <si>
    <t>Winnfield</t>
  </si>
  <si>
    <t>190098</t>
  </si>
  <si>
    <t>190099</t>
  </si>
  <si>
    <t>Marksville</t>
  </si>
  <si>
    <t>190102</t>
  </si>
  <si>
    <t>190106</t>
  </si>
  <si>
    <t>190111</t>
  </si>
  <si>
    <t>190114</t>
  </si>
  <si>
    <t>Homer</t>
  </si>
  <si>
    <t>190116</t>
  </si>
  <si>
    <t>Bastrop</t>
  </si>
  <si>
    <t>190118</t>
  </si>
  <si>
    <t>Mansfield</t>
  </si>
  <si>
    <t>190125</t>
  </si>
  <si>
    <t>190128</t>
  </si>
  <si>
    <t>190133</t>
  </si>
  <si>
    <t>Kinder</t>
  </si>
  <si>
    <t>190140</t>
  </si>
  <si>
    <t>Winnsboro</t>
  </si>
  <si>
    <t>190144</t>
  </si>
  <si>
    <t>Minden</t>
  </si>
  <si>
    <t>190145</t>
  </si>
  <si>
    <t>Jena</t>
  </si>
  <si>
    <t>190146</t>
  </si>
  <si>
    <t>Metairie</t>
  </si>
  <si>
    <t>190151</t>
  </si>
  <si>
    <t>Rayville</t>
  </si>
  <si>
    <t>190160</t>
  </si>
  <si>
    <t>West Monroe</t>
  </si>
  <si>
    <t>190164</t>
  </si>
  <si>
    <t>Leesville</t>
  </si>
  <si>
    <t>Vernon</t>
  </si>
  <si>
    <t>190167</t>
  </si>
  <si>
    <t>Ville Platte</t>
  </si>
  <si>
    <t>190176</t>
  </si>
  <si>
    <t>190183</t>
  </si>
  <si>
    <t>190184</t>
  </si>
  <si>
    <t>190190</t>
  </si>
  <si>
    <t>190201</t>
  </si>
  <si>
    <t>190202</t>
  </si>
  <si>
    <t>190204</t>
  </si>
  <si>
    <t>190208</t>
  </si>
  <si>
    <t>Lake Providence</t>
  </si>
  <si>
    <t>190218</t>
  </si>
  <si>
    <t>Many</t>
  </si>
  <si>
    <t>190241</t>
  </si>
  <si>
    <t>Gonzales</t>
  </si>
  <si>
    <t>190245</t>
  </si>
  <si>
    <t>190251</t>
  </si>
  <si>
    <t>190255</t>
  </si>
  <si>
    <t>190256</t>
  </si>
  <si>
    <t>190259</t>
  </si>
  <si>
    <t>190263</t>
  </si>
  <si>
    <t>190267</t>
  </si>
  <si>
    <t>190270</t>
  </si>
  <si>
    <t>190274</t>
  </si>
  <si>
    <t>Kenner</t>
  </si>
  <si>
    <t>190278</t>
  </si>
  <si>
    <t>190298</t>
  </si>
  <si>
    <t>190303</t>
  </si>
  <si>
    <t>Cameron</t>
  </si>
  <si>
    <t>190308</t>
  </si>
  <si>
    <t>Chalmette</t>
  </si>
  <si>
    <t>190312</t>
  </si>
  <si>
    <t>Bogalusa</t>
  </si>
  <si>
    <t>190313</t>
  </si>
  <si>
    <t>200001</t>
  </si>
  <si>
    <t>Bangor</t>
  </si>
  <si>
    <t>ME</t>
  </si>
  <si>
    <t>200008</t>
  </si>
  <si>
    <t>Portland</t>
  </si>
  <si>
    <t>200009</t>
  </si>
  <si>
    <t>200018</t>
  </si>
  <si>
    <t>Presque Isle</t>
  </si>
  <si>
    <t>200019</t>
  </si>
  <si>
    <t>Biddeford</t>
  </si>
  <si>
    <t>200020</t>
  </si>
  <si>
    <t>200021</t>
  </si>
  <si>
    <t>200024</t>
  </si>
  <si>
    <t>200031</t>
  </si>
  <si>
    <t>Caribou</t>
  </si>
  <si>
    <t>200033</t>
  </si>
  <si>
    <t>200034</t>
  </si>
  <si>
    <t>200037</t>
  </si>
  <si>
    <t>200039</t>
  </si>
  <si>
    <t>200041</t>
  </si>
  <si>
    <t>Waterville</t>
  </si>
  <si>
    <t>200050</t>
  </si>
  <si>
    <t>Ellsworth</t>
  </si>
  <si>
    <t>200052</t>
  </si>
  <si>
    <t>Fort Kent</t>
  </si>
  <si>
    <t>200063</t>
  </si>
  <si>
    <t>Rockport</t>
  </si>
  <si>
    <t>Salisbury</t>
  </si>
  <si>
    <t>Easton</t>
  </si>
  <si>
    <t>Berlin</t>
  </si>
  <si>
    <t>Worcester</t>
  </si>
  <si>
    <t>220001</t>
  </si>
  <si>
    <t>Leominster</t>
  </si>
  <si>
    <t>MA</t>
  </si>
  <si>
    <t>220002</t>
  </si>
  <si>
    <t>Cambridge</t>
  </si>
  <si>
    <t>220008</t>
  </si>
  <si>
    <t>Attleboro</t>
  </si>
  <si>
    <t>220010</t>
  </si>
  <si>
    <t>220011</t>
  </si>
  <si>
    <t>220012</t>
  </si>
  <si>
    <t>Hyannis</t>
  </si>
  <si>
    <t>220015</t>
  </si>
  <si>
    <t>Northampton</t>
  </si>
  <si>
    <t>220016</t>
  </si>
  <si>
    <t>220017</t>
  </si>
  <si>
    <t>Boston</t>
  </si>
  <si>
    <t>Suffolk</t>
  </si>
  <si>
    <t>220019</t>
  </si>
  <si>
    <t>Southbridge</t>
  </si>
  <si>
    <t>220020</t>
  </si>
  <si>
    <t>Fall River</t>
  </si>
  <si>
    <t>220024</t>
  </si>
  <si>
    <t>Holyoke</t>
  </si>
  <si>
    <t>220029</t>
  </si>
  <si>
    <t>Newburyport</t>
  </si>
  <si>
    <t>220030</t>
  </si>
  <si>
    <t>220031</t>
  </si>
  <si>
    <t>220033</t>
  </si>
  <si>
    <t>Beverly</t>
  </si>
  <si>
    <t>220035</t>
  </si>
  <si>
    <t>Salem</t>
  </si>
  <si>
    <t>220036</t>
  </si>
  <si>
    <t>220046</t>
  </si>
  <si>
    <t>Pittsfield</t>
  </si>
  <si>
    <t>220049</t>
  </si>
  <si>
    <t>Marlborough</t>
  </si>
  <si>
    <t>220052</t>
  </si>
  <si>
    <t>Brockton</t>
  </si>
  <si>
    <t>220060</t>
  </si>
  <si>
    <t>220063</t>
  </si>
  <si>
    <t>Lowell</t>
  </si>
  <si>
    <t>220065</t>
  </si>
  <si>
    <t>Westfield</t>
  </si>
  <si>
    <t>220066</t>
  </si>
  <si>
    <t>Norfolk</t>
  </si>
  <si>
    <t>220070</t>
  </si>
  <si>
    <t>220071</t>
  </si>
  <si>
    <t>220073</t>
  </si>
  <si>
    <t>Taunton</t>
  </si>
  <si>
    <t>220074</t>
  </si>
  <si>
    <t>220075</t>
  </si>
  <si>
    <t>220077</t>
  </si>
  <si>
    <t>220080</t>
  </si>
  <si>
    <t>Methuen</t>
  </si>
  <si>
    <t>220083</t>
  </si>
  <si>
    <t>Needham</t>
  </si>
  <si>
    <t>220084</t>
  </si>
  <si>
    <t>220086</t>
  </si>
  <si>
    <t>220088</t>
  </si>
  <si>
    <t>220090</t>
  </si>
  <si>
    <t>220095</t>
  </si>
  <si>
    <t>Gardner</t>
  </si>
  <si>
    <t>220098</t>
  </si>
  <si>
    <t>Ayer</t>
  </si>
  <si>
    <t>220100</t>
  </si>
  <si>
    <t>South Weymouth</t>
  </si>
  <si>
    <t>220101</t>
  </si>
  <si>
    <t>220105</t>
  </si>
  <si>
    <t>220108</t>
  </si>
  <si>
    <t>220110</t>
  </si>
  <si>
    <t>220111</t>
  </si>
  <si>
    <t>220116</t>
  </si>
  <si>
    <t>220119</t>
  </si>
  <si>
    <t>220126</t>
  </si>
  <si>
    <t>Norwood</t>
  </si>
  <si>
    <t>220135</t>
  </si>
  <si>
    <t>Falmouth</t>
  </si>
  <si>
    <t>220163</t>
  </si>
  <si>
    <t>220171</t>
  </si>
  <si>
    <t>220175</t>
  </si>
  <si>
    <t>Framingham</t>
  </si>
  <si>
    <t>220176</t>
  </si>
  <si>
    <t>220177</t>
  </si>
  <si>
    <t>Nantucket</t>
  </si>
  <si>
    <t>230002</t>
  </si>
  <si>
    <t>Livonia</t>
  </si>
  <si>
    <t>MI</t>
  </si>
  <si>
    <t>230003</t>
  </si>
  <si>
    <t>Zeeland</t>
  </si>
  <si>
    <t>Muskegon</t>
  </si>
  <si>
    <t>230005</t>
  </si>
  <si>
    <t>Adrian</t>
  </si>
  <si>
    <t>230013</t>
  </si>
  <si>
    <t>230015</t>
  </si>
  <si>
    <t>Three Rivers</t>
  </si>
  <si>
    <t>230017</t>
  </si>
  <si>
    <t>Kalamazoo</t>
  </si>
  <si>
    <t>230019</t>
  </si>
  <si>
    <t>Southfield</t>
  </si>
  <si>
    <t>230020</t>
  </si>
  <si>
    <t>230021</t>
  </si>
  <si>
    <t>230022</t>
  </si>
  <si>
    <t>Coldwater</t>
  </si>
  <si>
    <t>230024</t>
  </si>
  <si>
    <t>Detroit</t>
  </si>
  <si>
    <t>230029</t>
  </si>
  <si>
    <t>230030</t>
  </si>
  <si>
    <t>Alma</t>
  </si>
  <si>
    <t>230031</t>
  </si>
  <si>
    <t>Port Huron</t>
  </si>
  <si>
    <t>230035</t>
  </si>
  <si>
    <t>230036</t>
  </si>
  <si>
    <t>Alpena</t>
  </si>
  <si>
    <t>230037</t>
  </si>
  <si>
    <t>Hillsdale</t>
  </si>
  <si>
    <t>230038</t>
  </si>
  <si>
    <t>Grand Rapids</t>
  </si>
  <si>
    <t>Hastings</t>
  </si>
  <si>
    <t>230041</t>
  </si>
  <si>
    <t>Bay City</t>
  </si>
  <si>
    <t>230046</t>
  </si>
  <si>
    <t>Ann Arbor</t>
  </si>
  <si>
    <t>230047</t>
  </si>
  <si>
    <t>Clinton Township</t>
  </si>
  <si>
    <t>230053</t>
  </si>
  <si>
    <t>230054</t>
  </si>
  <si>
    <t>Marquette</t>
  </si>
  <si>
    <t>230055</t>
  </si>
  <si>
    <t>Iron Mountain</t>
  </si>
  <si>
    <t>230058</t>
  </si>
  <si>
    <t>Grayling</t>
  </si>
  <si>
    <t>230059</t>
  </si>
  <si>
    <t>230066</t>
  </si>
  <si>
    <t>230069</t>
  </si>
  <si>
    <t>Howell</t>
  </si>
  <si>
    <t>230070</t>
  </si>
  <si>
    <t>Saginaw</t>
  </si>
  <si>
    <t>230071</t>
  </si>
  <si>
    <t>230072</t>
  </si>
  <si>
    <t>Holland</t>
  </si>
  <si>
    <t>230075</t>
  </si>
  <si>
    <t>Battle Creek</t>
  </si>
  <si>
    <t>230077</t>
  </si>
  <si>
    <t>230078</t>
  </si>
  <si>
    <t>Watervliet</t>
  </si>
  <si>
    <t>230080</t>
  </si>
  <si>
    <t>Mount Pleasant</t>
  </si>
  <si>
    <t>230081</t>
  </si>
  <si>
    <t>Cadillac</t>
  </si>
  <si>
    <t>230085</t>
  </si>
  <si>
    <t>South Haven</t>
  </si>
  <si>
    <t>230089</t>
  </si>
  <si>
    <t>Grosse Pointe</t>
  </si>
  <si>
    <t>230092</t>
  </si>
  <si>
    <t>230093</t>
  </si>
  <si>
    <t>Big Rapids</t>
  </si>
  <si>
    <t>230095</t>
  </si>
  <si>
    <t>West Branch</t>
  </si>
  <si>
    <t>230096</t>
  </si>
  <si>
    <t>Sturgis</t>
  </si>
  <si>
    <t>230097</t>
  </si>
  <si>
    <t>Traverse City</t>
  </si>
  <si>
    <t>230099</t>
  </si>
  <si>
    <t>230100</t>
  </si>
  <si>
    <t>Tawas City</t>
  </si>
  <si>
    <t>230104</t>
  </si>
  <si>
    <t>230105</t>
  </si>
  <si>
    <t>Petoskey</t>
  </si>
  <si>
    <t>230108</t>
  </si>
  <si>
    <t>230110</t>
  </si>
  <si>
    <t>Ludington</t>
  </si>
  <si>
    <t>230117</t>
  </si>
  <si>
    <t>230118</t>
  </si>
  <si>
    <t>Bad Axe</t>
  </si>
  <si>
    <t>230121</t>
  </si>
  <si>
    <t>Owosso</t>
  </si>
  <si>
    <t>230130</t>
  </si>
  <si>
    <t>Royal Oak</t>
  </si>
  <si>
    <t>230132</t>
  </si>
  <si>
    <t>Flint</t>
  </si>
  <si>
    <t>230133</t>
  </si>
  <si>
    <t>Gaylord</t>
  </si>
  <si>
    <t>230141</t>
  </si>
  <si>
    <t>230142</t>
  </si>
  <si>
    <t>Ypsilanti</t>
  </si>
  <si>
    <t>230146</t>
  </si>
  <si>
    <t>230151</t>
  </si>
  <si>
    <t>Farmington Hills</t>
  </si>
  <si>
    <t>230156</t>
  </si>
  <si>
    <t>230165</t>
  </si>
  <si>
    <t>230167</t>
  </si>
  <si>
    <t>Lansing</t>
  </si>
  <si>
    <t>230174</t>
  </si>
  <si>
    <t>Grand Haven</t>
  </si>
  <si>
    <t>230176</t>
  </si>
  <si>
    <t>Trenton</t>
  </si>
  <si>
    <t>230180</t>
  </si>
  <si>
    <t>Clare</t>
  </si>
  <si>
    <t>230193</t>
  </si>
  <si>
    <t>Lapeer</t>
  </si>
  <si>
    <t>230195</t>
  </si>
  <si>
    <t>230197</t>
  </si>
  <si>
    <t>Grand Blanc</t>
  </si>
  <si>
    <t>230207</t>
  </si>
  <si>
    <t>230208</t>
  </si>
  <si>
    <t>Carson City</t>
  </si>
  <si>
    <t>230216</t>
  </si>
  <si>
    <t>230217</t>
  </si>
  <si>
    <t>230222</t>
  </si>
  <si>
    <t>Midland</t>
  </si>
  <si>
    <t>230227</t>
  </si>
  <si>
    <t>Mount Clemens</t>
  </si>
  <si>
    <t>230230</t>
  </si>
  <si>
    <t>230236</t>
  </si>
  <si>
    <t>Wyoming</t>
  </si>
  <si>
    <t>230239</t>
  </si>
  <si>
    <t>230241</t>
  </si>
  <si>
    <t>230244</t>
  </si>
  <si>
    <t>230254</t>
  </si>
  <si>
    <t>Rochester</t>
  </si>
  <si>
    <t>230259</t>
  </si>
  <si>
    <t>Chelsea</t>
  </si>
  <si>
    <t>230264</t>
  </si>
  <si>
    <t>230269</t>
  </si>
  <si>
    <t>230270</t>
  </si>
  <si>
    <t>230273</t>
  </si>
  <si>
    <t>230277</t>
  </si>
  <si>
    <t>230297</t>
  </si>
  <si>
    <t>230301</t>
  </si>
  <si>
    <t>230302</t>
  </si>
  <si>
    <t>West Bloomfield</t>
  </si>
  <si>
    <t>230303</t>
  </si>
  <si>
    <t>Manistee</t>
  </si>
  <si>
    <t>240001</t>
  </si>
  <si>
    <t>Robbinsdale</t>
  </si>
  <si>
    <t>MN</t>
  </si>
  <si>
    <t>240002</t>
  </si>
  <si>
    <t>Duluth</t>
  </si>
  <si>
    <t>240004</t>
  </si>
  <si>
    <t>Minneapolis</t>
  </si>
  <si>
    <t>240006</t>
  </si>
  <si>
    <t>240010</t>
  </si>
  <si>
    <t>240014</t>
  </si>
  <si>
    <t>Northfield</t>
  </si>
  <si>
    <t>240018</t>
  </si>
  <si>
    <t>Red Wing</t>
  </si>
  <si>
    <t>240019</t>
  </si>
  <si>
    <t>240020</t>
  </si>
  <si>
    <t>240022</t>
  </si>
  <si>
    <t>Worthington</t>
  </si>
  <si>
    <t>240030</t>
  </si>
  <si>
    <t>240036</t>
  </si>
  <si>
    <t>240038</t>
  </si>
  <si>
    <t>Saint Paul</t>
  </si>
  <si>
    <t>240040</t>
  </si>
  <si>
    <t>Hibbing</t>
  </si>
  <si>
    <t>240043</t>
  </si>
  <si>
    <t>Albert Lea</t>
  </si>
  <si>
    <t>240044</t>
  </si>
  <si>
    <t>Winona</t>
  </si>
  <si>
    <t>240047</t>
  </si>
  <si>
    <t>240050</t>
  </si>
  <si>
    <t>240052</t>
  </si>
  <si>
    <t>Fergus Falls</t>
  </si>
  <si>
    <t>240053</t>
  </si>
  <si>
    <t>Saint Louis Park</t>
  </si>
  <si>
    <t>240056</t>
  </si>
  <si>
    <t>Waconia</t>
  </si>
  <si>
    <t>240057</t>
  </si>
  <si>
    <t>240059</t>
  </si>
  <si>
    <t>240063</t>
  </si>
  <si>
    <t>240064</t>
  </si>
  <si>
    <t>240066</t>
  </si>
  <si>
    <t>Stillwater</t>
  </si>
  <si>
    <t>240069</t>
  </si>
  <si>
    <t>Owatonna</t>
  </si>
  <si>
    <t>240071</t>
  </si>
  <si>
    <t>Faribault</t>
  </si>
  <si>
    <t>240075</t>
  </si>
  <si>
    <t>Brainerd</t>
  </si>
  <si>
    <t>240076</t>
  </si>
  <si>
    <t>Buffalo</t>
  </si>
  <si>
    <t>240078</t>
  </si>
  <si>
    <t>Edina</t>
  </si>
  <si>
    <t>240080</t>
  </si>
  <si>
    <t>240084</t>
  </si>
  <si>
    <t>Virginia</t>
  </si>
  <si>
    <t>240088</t>
  </si>
  <si>
    <t>Willmar</t>
  </si>
  <si>
    <t>240093</t>
  </si>
  <si>
    <t>Mankato</t>
  </si>
  <si>
    <t>240100</t>
  </si>
  <si>
    <t>Bemidji</t>
  </si>
  <si>
    <t>240101</t>
  </si>
  <si>
    <t>Detroit Lakes</t>
  </si>
  <si>
    <t>240104</t>
  </si>
  <si>
    <t>Shakopee</t>
  </si>
  <si>
    <t>240106</t>
  </si>
  <si>
    <t>240115</t>
  </si>
  <si>
    <t>Coon Rapids</t>
  </si>
  <si>
    <t>240141</t>
  </si>
  <si>
    <t>Princeton</t>
  </si>
  <si>
    <t>240166</t>
  </si>
  <si>
    <t>Fairmont</t>
  </si>
  <si>
    <t>240187</t>
  </si>
  <si>
    <t>240206</t>
  </si>
  <si>
    <t>Redlake</t>
  </si>
  <si>
    <t>240207</t>
  </si>
  <si>
    <t>Burnsville</t>
  </si>
  <si>
    <t>240210</t>
  </si>
  <si>
    <t>Maplewood</t>
  </si>
  <si>
    <t>240213</t>
  </si>
  <si>
    <t>240214</t>
  </si>
  <si>
    <t>Maple Grove</t>
  </si>
  <si>
    <t>250001</t>
  </si>
  <si>
    <t>MS</t>
  </si>
  <si>
    <t>250002</t>
  </si>
  <si>
    <t>Iuka</t>
  </si>
  <si>
    <t>250004</t>
  </si>
  <si>
    <t>Tupelo</t>
  </si>
  <si>
    <t>250006</t>
  </si>
  <si>
    <t>250007</t>
  </si>
  <si>
    <t>Biloxi</t>
  </si>
  <si>
    <t>250009</t>
  </si>
  <si>
    <t>Corinth</t>
  </si>
  <si>
    <t>250012</t>
  </si>
  <si>
    <t>Holly Springs</t>
  </si>
  <si>
    <t>250017</t>
  </si>
  <si>
    <t>250018</t>
  </si>
  <si>
    <t>Bay Springs</t>
  </si>
  <si>
    <t>250019</t>
  </si>
  <si>
    <t>Gulfport</t>
  </si>
  <si>
    <t>250020</t>
  </si>
  <si>
    <t>Eupora</t>
  </si>
  <si>
    <t>250025</t>
  </si>
  <si>
    <t>Amory</t>
  </si>
  <si>
    <t>250027</t>
  </si>
  <si>
    <t>250031</t>
  </si>
  <si>
    <t>Vicksburg</t>
  </si>
  <si>
    <t>250034</t>
  </si>
  <si>
    <t>Oxford</t>
  </si>
  <si>
    <t>250036</t>
  </si>
  <si>
    <t>Lucedale</t>
  </si>
  <si>
    <t>250038</t>
  </si>
  <si>
    <t>250040</t>
  </si>
  <si>
    <t>Pascagoula</t>
  </si>
  <si>
    <t>250042</t>
  </si>
  <si>
    <t>Clarksdale</t>
  </si>
  <si>
    <t>250043</t>
  </si>
  <si>
    <t>Philadelphia</t>
  </si>
  <si>
    <t>250044</t>
  </si>
  <si>
    <t>Booneville</t>
  </si>
  <si>
    <t>250048</t>
  </si>
  <si>
    <t>250049</t>
  </si>
  <si>
    <t>250050</t>
  </si>
  <si>
    <t>Starkville</t>
  </si>
  <si>
    <t>250057</t>
  </si>
  <si>
    <t>Brookhaven</t>
  </si>
  <si>
    <t>250058</t>
  </si>
  <si>
    <t>250060</t>
  </si>
  <si>
    <t>250061</t>
  </si>
  <si>
    <t>Water Valley</t>
  </si>
  <si>
    <t>250067</t>
  </si>
  <si>
    <t>West Point</t>
  </si>
  <si>
    <t>250069</t>
  </si>
  <si>
    <t>Meridian</t>
  </si>
  <si>
    <t>250072</t>
  </si>
  <si>
    <t>250077</t>
  </si>
  <si>
    <t>250078</t>
  </si>
  <si>
    <t>Hattiesburg</t>
  </si>
  <si>
    <t>250082</t>
  </si>
  <si>
    <t>250084</t>
  </si>
  <si>
    <t>Natchez</t>
  </si>
  <si>
    <t>250085</t>
  </si>
  <si>
    <t>250093</t>
  </si>
  <si>
    <t>Cleveland</t>
  </si>
  <si>
    <t>Bolivar</t>
  </si>
  <si>
    <t>250094</t>
  </si>
  <si>
    <t>250095</t>
  </si>
  <si>
    <t>Indianola</t>
  </si>
  <si>
    <t>250096</t>
  </si>
  <si>
    <t>250097</t>
  </si>
  <si>
    <t>250099</t>
  </si>
  <si>
    <t>Greenwood</t>
  </si>
  <si>
    <t>250100</t>
  </si>
  <si>
    <t>250102</t>
  </si>
  <si>
    <t>250104</t>
  </si>
  <si>
    <t>250117</t>
  </si>
  <si>
    <t>Picayune</t>
  </si>
  <si>
    <t>250123</t>
  </si>
  <si>
    <t>250124</t>
  </si>
  <si>
    <t>Magee</t>
  </si>
  <si>
    <t>250127</t>
  </si>
  <si>
    <t>250128</t>
  </si>
  <si>
    <t>250134</t>
  </si>
  <si>
    <t>250136</t>
  </si>
  <si>
    <t>Flowood</t>
  </si>
  <si>
    <t>250138</t>
  </si>
  <si>
    <t>250141</t>
  </si>
  <si>
    <t>Southaven</t>
  </si>
  <si>
    <t>250162</t>
  </si>
  <si>
    <t>Bay Saint Louis</t>
  </si>
  <si>
    <t>250167</t>
  </si>
  <si>
    <t>Olive Branch</t>
  </si>
  <si>
    <t>250168</t>
  </si>
  <si>
    <t>Grenada</t>
  </si>
  <si>
    <t>260001</t>
  </si>
  <si>
    <t>Joplin</t>
  </si>
  <si>
    <t>MO</t>
  </si>
  <si>
    <t>260004</t>
  </si>
  <si>
    <t>Boonville</t>
  </si>
  <si>
    <t>260005</t>
  </si>
  <si>
    <t>Saint Charles</t>
  </si>
  <si>
    <t>260006</t>
  </si>
  <si>
    <t>Saint Joseph</t>
  </si>
  <si>
    <t>260009</t>
  </si>
  <si>
    <t>Sedalia</t>
  </si>
  <si>
    <t>260011</t>
  </si>
  <si>
    <t>Jefferson City</t>
  </si>
  <si>
    <t>260017</t>
  </si>
  <si>
    <t>Rolla</t>
  </si>
  <si>
    <t>260020</t>
  </si>
  <si>
    <t>Saint Louis</t>
  </si>
  <si>
    <t>260022</t>
  </si>
  <si>
    <t>Kirksville</t>
  </si>
  <si>
    <t>260023</t>
  </si>
  <si>
    <t>260024</t>
  </si>
  <si>
    <t>260025</t>
  </si>
  <si>
    <t>Hannibal</t>
  </si>
  <si>
    <t>260027</t>
  </si>
  <si>
    <t>260032</t>
  </si>
  <si>
    <t>260034</t>
  </si>
  <si>
    <t>260040</t>
  </si>
  <si>
    <t>260047</t>
  </si>
  <si>
    <t>260048</t>
  </si>
  <si>
    <t>260050</t>
  </si>
  <si>
    <t>260052</t>
  </si>
  <si>
    <t>260057</t>
  </si>
  <si>
    <t>260059</t>
  </si>
  <si>
    <t>260061</t>
  </si>
  <si>
    <t>260062</t>
  </si>
  <si>
    <t>260064</t>
  </si>
  <si>
    <t>Mexico</t>
  </si>
  <si>
    <t>260065</t>
  </si>
  <si>
    <t>260068</t>
  </si>
  <si>
    <t>260070</t>
  </si>
  <si>
    <t>Hayti</t>
  </si>
  <si>
    <t>260074</t>
  </si>
  <si>
    <t>Moberly</t>
  </si>
  <si>
    <t>260077</t>
  </si>
  <si>
    <t>260078</t>
  </si>
  <si>
    <t>West Plains</t>
  </si>
  <si>
    <t>260081</t>
  </si>
  <si>
    <t>Fenton</t>
  </si>
  <si>
    <t>260085</t>
  </si>
  <si>
    <t>260091</t>
  </si>
  <si>
    <t>Richmond Heights</t>
  </si>
  <si>
    <t>260094</t>
  </si>
  <si>
    <t>Branson</t>
  </si>
  <si>
    <t>260095</t>
  </si>
  <si>
    <t>260096</t>
  </si>
  <si>
    <t>North Kansas City</t>
  </si>
  <si>
    <t>260097</t>
  </si>
  <si>
    <t>Warrensburg</t>
  </si>
  <si>
    <t>260102</t>
  </si>
  <si>
    <t>260104</t>
  </si>
  <si>
    <t>Bridgeton</t>
  </si>
  <si>
    <t>260105</t>
  </si>
  <si>
    <t>260108</t>
  </si>
  <si>
    <t>260110</t>
  </si>
  <si>
    <t>Cape Girardeau</t>
  </si>
  <si>
    <t>260113</t>
  </si>
  <si>
    <t>Sikeston</t>
  </si>
  <si>
    <t>260119</t>
  </si>
  <si>
    <t>Poplar Bluff</t>
  </si>
  <si>
    <t>260137</t>
  </si>
  <si>
    <t>260138</t>
  </si>
  <si>
    <t>260141</t>
  </si>
  <si>
    <t>260142</t>
  </si>
  <si>
    <t>260160</t>
  </si>
  <si>
    <t>Dexter</t>
  </si>
  <si>
    <t>260162</t>
  </si>
  <si>
    <t>Creve Coeur</t>
  </si>
  <si>
    <t>260163</t>
  </si>
  <si>
    <t>260175</t>
  </si>
  <si>
    <t>260176</t>
  </si>
  <si>
    <t>260177</t>
  </si>
  <si>
    <t>Liberty</t>
  </si>
  <si>
    <t>260179</t>
  </si>
  <si>
    <t>Chesterfield</t>
  </si>
  <si>
    <t>260180</t>
  </si>
  <si>
    <t>260183</t>
  </si>
  <si>
    <t>260186</t>
  </si>
  <si>
    <t>Osage Beach</t>
  </si>
  <si>
    <t>260190</t>
  </si>
  <si>
    <t>260191</t>
  </si>
  <si>
    <t>Saint Peters</t>
  </si>
  <si>
    <t>260193</t>
  </si>
  <si>
    <t>Blue Springs</t>
  </si>
  <si>
    <t>260195</t>
  </si>
  <si>
    <t>260200</t>
  </si>
  <si>
    <t>Lake Saint Louis</t>
  </si>
  <si>
    <t>260209</t>
  </si>
  <si>
    <t>260210</t>
  </si>
  <si>
    <t>260214</t>
  </si>
  <si>
    <t>Belton</t>
  </si>
  <si>
    <t>260216</t>
  </si>
  <si>
    <t>260219</t>
  </si>
  <si>
    <t>270003</t>
  </si>
  <si>
    <t>MT</t>
  </si>
  <si>
    <t>270004</t>
  </si>
  <si>
    <t>Billings</t>
  </si>
  <si>
    <t>270012</t>
  </si>
  <si>
    <t>Great Falls</t>
  </si>
  <si>
    <t>270014</t>
  </si>
  <si>
    <t>Missoula</t>
  </si>
  <si>
    <t>270017</t>
  </si>
  <si>
    <t>270023</t>
  </si>
  <si>
    <t>270032</t>
  </si>
  <si>
    <t>Havre</t>
  </si>
  <si>
    <t>270049</t>
  </si>
  <si>
    <t>270051</t>
  </si>
  <si>
    <t>Kalispell</t>
  </si>
  <si>
    <t>270057</t>
  </si>
  <si>
    <t>Bozeman</t>
  </si>
  <si>
    <t>Gallatin</t>
  </si>
  <si>
    <t>270074</t>
  </si>
  <si>
    <t>Browning</t>
  </si>
  <si>
    <t>270086</t>
  </si>
  <si>
    <t>270087</t>
  </si>
  <si>
    <t>280003</t>
  </si>
  <si>
    <t>NE</t>
  </si>
  <si>
    <t>280009</t>
  </si>
  <si>
    <t>Kearney</t>
  </si>
  <si>
    <t>280013</t>
  </si>
  <si>
    <t>Omaha</t>
  </si>
  <si>
    <t>280020</t>
  </si>
  <si>
    <t>280023</t>
  </si>
  <si>
    <t>Grand Island</t>
  </si>
  <si>
    <t>280032</t>
  </si>
  <si>
    <t>280040</t>
  </si>
  <si>
    <t>280060</t>
  </si>
  <si>
    <t>280061</t>
  </si>
  <si>
    <t>Scottsbluff</t>
  </si>
  <si>
    <t>280065</t>
  </si>
  <si>
    <t>North Platte</t>
  </si>
  <si>
    <t>280077</t>
  </si>
  <si>
    <t>280081</t>
  </si>
  <si>
    <t>280105</t>
  </si>
  <si>
    <t>Papillion</t>
  </si>
  <si>
    <t>280111</t>
  </si>
  <si>
    <t>280125</t>
  </si>
  <si>
    <t>280127</t>
  </si>
  <si>
    <t>280128</t>
  </si>
  <si>
    <t>280129</t>
  </si>
  <si>
    <t>280130</t>
  </si>
  <si>
    <t>280131</t>
  </si>
  <si>
    <t>280132</t>
  </si>
  <si>
    <t>Bellevue</t>
  </si>
  <si>
    <t>280134</t>
  </si>
  <si>
    <t>290001</t>
  </si>
  <si>
    <t>NV</t>
  </si>
  <si>
    <t>290003</t>
  </si>
  <si>
    <t>Las Vegas</t>
  </si>
  <si>
    <t>290005</t>
  </si>
  <si>
    <t>North Las Vegas</t>
  </si>
  <si>
    <t>290007</t>
  </si>
  <si>
    <t>290008</t>
  </si>
  <si>
    <t>Elko</t>
  </si>
  <si>
    <t>290009</t>
  </si>
  <si>
    <t>290012</t>
  </si>
  <si>
    <t>290019</t>
  </si>
  <si>
    <t>290021</t>
  </si>
  <si>
    <t>290022</t>
  </si>
  <si>
    <t>290032</t>
  </si>
  <si>
    <t>Sparks</t>
  </si>
  <si>
    <t>290039</t>
  </si>
  <si>
    <t>290041</t>
  </si>
  <si>
    <t>290042</t>
  </si>
  <si>
    <t>290045</t>
  </si>
  <si>
    <t>290046</t>
  </si>
  <si>
    <t>290047</t>
  </si>
  <si>
    <t>290049</t>
  </si>
  <si>
    <t>290053</t>
  </si>
  <si>
    <t>290054</t>
  </si>
  <si>
    <t>300001</t>
  </si>
  <si>
    <t>NH</t>
  </si>
  <si>
    <t>300003</t>
  </si>
  <si>
    <t>Grafton</t>
  </si>
  <si>
    <t>300005</t>
  </si>
  <si>
    <t>Laconia</t>
  </si>
  <si>
    <t>300011</t>
  </si>
  <si>
    <t>Nashua</t>
  </si>
  <si>
    <t>300012</t>
  </si>
  <si>
    <t>300014</t>
  </si>
  <si>
    <t>300017</t>
  </si>
  <si>
    <t>Derry</t>
  </si>
  <si>
    <t>300018</t>
  </si>
  <si>
    <t>300019</t>
  </si>
  <si>
    <t>Keene</t>
  </si>
  <si>
    <t>300020</t>
  </si>
  <si>
    <t>300023</t>
  </si>
  <si>
    <t>Exeter</t>
  </si>
  <si>
    <t>300029</t>
  </si>
  <si>
    <t>Portsmouth</t>
  </si>
  <si>
    <t>300034</t>
  </si>
  <si>
    <t>310001</t>
  </si>
  <si>
    <t>Hackensack</t>
  </si>
  <si>
    <t>NJ</t>
  </si>
  <si>
    <t>310002</t>
  </si>
  <si>
    <t>310003</t>
  </si>
  <si>
    <t>North Bergen</t>
  </si>
  <si>
    <t>310005</t>
  </si>
  <si>
    <t>Flemington</t>
  </si>
  <si>
    <t>310006</t>
  </si>
  <si>
    <t>Passaic</t>
  </si>
  <si>
    <t>310008</t>
  </si>
  <si>
    <t>Teaneck</t>
  </si>
  <si>
    <t>310009</t>
  </si>
  <si>
    <t>310010</t>
  </si>
  <si>
    <t>Plainsboro</t>
  </si>
  <si>
    <t>310011</t>
  </si>
  <si>
    <t>Cape May Court House</t>
  </si>
  <si>
    <t>310012</t>
  </si>
  <si>
    <t>Ridgewood</t>
  </si>
  <si>
    <t>310014</t>
  </si>
  <si>
    <t>310015</t>
  </si>
  <si>
    <t>Morristown</t>
  </si>
  <si>
    <t>310016</t>
  </si>
  <si>
    <t>Jersey City</t>
  </si>
  <si>
    <t>310017</t>
  </si>
  <si>
    <t>Pompton Plains</t>
  </si>
  <si>
    <t>310019</t>
  </si>
  <si>
    <t>Paterson</t>
  </si>
  <si>
    <t>310021</t>
  </si>
  <si>
    <t>310022</t>
  </si>
  <si>
    <t>310024</t>
  </si>
  <si>
    <t>Rahway</t>
  </si>
  <si>
    <t>310025</t>
  </si>
  <si>
    <t>Bayonne</t>
  </si>
  <si>
    <t>310027</t>
  </si>
  <si>
    <t>Elizabeth</t>
  </si>
  <si>
    <t>310028</t>
  </si>
  <si>
    <t>310029</t>
  </si>
  <si>
    <t>310031</t>
  </si>
  <si>
    <t>Browns Mills</t>
  </si>
  <si>
    <t>310032</t>
  </si>
  <si>
    <t>Vineland</t>
  </si>
  <si>
    <t>310034</t>
  </si>
  <si>
    <t>Red Bank</t>
  </si>
  <si>
    <t>310038</t>
  </si>
  <si>
    <t>New Brunswick</t>
  </si>
  <si>
    <t>310039</t>
  </si>
  <si>
    <t>Perth Amboy</t>
  </si>
  <si>
    <t>310040</t>
  </si>
  <si>
    <t>Hoboken</t>
  </si>
  <si>
    <t>310041</t>
  </si>
  <si>
    <t>Toms River</t>
  </si>
  <si>
    <t>310044</t>
  </si>
  <si>
    <t>Pennington</t>
  </si>
  <si>
    <t>310045</t>
  </si>
  <si>
    <t>310047</t>
  </si>
  <si>
    <t>Somers Point</t>
  </si>
  <si>
    <t>310048</t>
  </si>
  <si>
    <t>Somerville</t>
  </si>
  <si>
    <t>310050</t>
  </si>
  <si>
    <t>Denville</t>
  </si>
  <si>
    <t>310051</t>
  </si>
  <si>
    <t>310052</t>
  </si>
  <si>
    <t>Brick</t>
  </si>
  <si>
    <t>310054</t>
  </si>
  <si>
    <t>310057</t>
  </si>
  <si>
    <t>Mount Holly</t>
  </si>
  <si>
    <t>310058</t>
  </si>
  <si>
    <t>Paramus</t>
  </si>
  <si>
    <t>310060</t>
  </si>
  <si>
    <t>Phillipsburg</t>
  </si>
  <si>
    <t>310061</t>
  </si>
  <si>
    <t>Willingboro</t>
  </si>
  <si>
    <t>310064</t>
  </si>
  <si>
    <t>Atlantic City</t>
  </si>
  <si>
    <t>310069</t>
  </si>
  <si>
    <t>Elmer</t>
  </si>
  <si>
    <t>310070</t>
  </si>
  <si>
    <t>310073</t>
  </si>
  <si>
    <t>Neptune</t>
  </si>
  <si>
    <t>310074</t>
  </si>
  <si>
    <t>310075</t>
  </si>
  <si>
    <t>Long Branch</t>
  </si>
  <si>
    <t>310076</t>
  </si>
  <si>
    <t>310081</t>
  </si>
  <si>
    <t>Gloucester</t>
  </si>
  <si>
    <t>310083</t>
  </si>
  <si>
    <t>East Orange</t>
  </si>
  <si>
    <t>310084</t>
  </si>
  <si>
    <t>310086</t>
  </si>
  <si>
    <t>310091</t>
  </si>
  <si>
    <t>310092</t>
  </si>
  <si>
    <t>310096</t>
  </si>
  <si>
    <t>310108</t>
  </si>
  <si>
    <t>Edison</t>
  </si>
  <si>
    <t>310110</t>
  </si>
  <si>
    <t>310111</t>
  </si>
  <si>
    <t>Freehold</t>
  </si>
  <si>
    <t>310112</t>
  </si>
  <si>
    <t>Holmdel</t>
  </si>
  <si>
    <t>310113</t>
  </si>
  <si>
    <t>Manahawkin</t>
  </si>
  <si>
    <t>310115</t>
  </si>
  <si>
    <t>Hackettstown</t>
  </si>
  <si>
    <t>310118</t>
  </si>
  <si>
    <t>Secaucus</t>
  </si>
  <si>
    <t>310119</t>
  </si>
  <si>
    <t>310130</t>
  </si>
  <si>
    <t>Westwood</t>
  </si>
  <si>
    <t>320001</t>
  </si>
  <si>
    <t>Albuquerque</t>
  </si>
  <si>
    <t>NM</t>
  </si>
  <si>
    <t>320002</t>
  </si>
  <si>
    <t>Santa Fe</t>
  </si>
  <si>
    <t>320003</t>
  </si>
  <si>
    <t>320004</t>
  </si>
  <si>
    <t>Alamogordo</t>
  </si>
  <si>
    <t>320005</t>
  </si>
  <si>
    <t>320006</t>
  </si>
  <si>
    <t>320009</t>
  </si>
  <si>
    <t>320011</t>
  </si>
  <si>
    <t>Espanola</t>
  </si>
  <si>
    <t>320016</t>
  </si>
  <si>
    <t>Silver City</t>
  </si>
  <si>
    <t>320017</t>
  </si>
  <si>
    <t>320018</t>
  </si>
  <si>
    <t>Las Cruces</t>
  </si>
  <si>
    <t>320021</t>
  </si>
  <si>
    <t>320022</t>
  </si>
  <si>
    <t>320030</t>
  </si>
  <si>
    <t>Artesia</t>
  </si>
  <si>
    <t>320033</t>
  </si>
  <si>
    <t>Los Alamos</t>
  </si>
  <si>
    <t>320038</t>
  </si>
  <si>
    <t>Gallup</t>
  </si>
  <si>
    <t>320059</t>
  </si>
  <si>
    <t>Shiprock</t>
  </si>
  <si>
    <t>320060</t>
  </si>
  <si>
    <t>Zuni</t>
  </si>
  <si>
    <t>320061</t>
  </si>
  <si>
    <t>320062</t>
  </si>
  <si>
    <t>Crownpoint</t>
  </si>
  <si>
    <t>320063</t>
  </si>
  <si>
    <t>Carlsbad</t>
  </si>
  <si>
    <t>320065</t>
  </si>
  <si>
    <t>Hobbs</t>
  </si>
  <si>
    <t>320067</t>
  </si>
  <si>
    <t>320070</t>
  </si>
  <si>
    <t>320074</t>
  </si>
  <si>
    <t>320084</t>
  </si>
  <si>
    <t>Portales</t>
  </si>
  <si>
    <t>Roosevelt</t>
  </si>
  <si>
    <t>320085</t>
  </si>
  <si>
    <t>320086</t>
  </si>
  <si>
    <t>320089</t>
  </si>
  <si>
    <t>Rio Rancho</t>
  </si>
  <si>
    <t>330003</t>
  </si>
  <si>
    <t>NY</t>
  </si>
  <si>
    <t>330004</t>
  </si>
  <si>
    <t>Kingston</t>
  </si>
  <si>
    <t>330005</t>
  </si>
  <si>
    <t>Erie</t>
  </si>
  <si>
    <t>330006</t>
  </si>
  <si>
    <t>Yonkers</t>
  </si>
  <si>
    <t>330008</t>
  </si>
  <si>
    <t>330009</t>
  </si>
  <si>
    <t>Bronx</t>
  </si>
  <si>
    <t>330011</t>
  </si>
  <si>
    <t>Binghamton</t>
  </si>
  <si>
    <t>330013</t>
  </si>
  <si>
    <t>330014</t>
  </si>
  <si>
    <t>Jamaica</t>
  </si>
  <si>
    <t>330019</t>
  </si>
  <si>
    <t>Brooklyn</t>
  </si>
  <si>
    <t>330023</t>
  </si>
  <si>
    <t>Poughkeepsie</t>
  </si>
  <si>
    <t>330024</t>
  </si>
  <si>
    <t>New York</t>
  </si>
  <si>
    <t>330027</t>
  </si>
  <si>
    <t>East Meadow</t>
  </si>
  <si>
    <t>330028</t>
  </si>
  <si>
    <t>Staten Island</t>
  </si>
  <si>
    <t>330030</t>
  </si>
  <si>
    <t>330033</t>
  </si>
  <si>
    <t>330043</t>
  </si>
  <si>
    <t>Bay Shore</t>
  </si>
  <si>
    <t>330044</t>
  </si>
  <si>
    <t>Utica</t>
  </si>
  <si>
    <t>Oneida</t>
  </si>
  <si>
    <t>330045</t>
  </si>
  <si>
    <t>330046</t>
  </si>
  <si>
    <t>330047</t>
  </si>
  <si>
    <t>Amsterdam</t>
  </si>
  <si>
    <t>330049</t>
  </si>
  <si>
    <t>Rhinebeck</t>
  </si>
  <si>
    <t>330055</t>
  </si>
  <si>
    <t>Flushing</t>
  </si>
  <si>
    <t>330056</t>
  </si>
  <si>
    <t>330057</t>
  </si>
  <si>
    <t>330058</t>
  </si>
  <si>
    <t>Ontario</t>
  </si>
  <si>
    <t>330059</t>
  </si>
  <si>
    <t>330065</t>
  </si>
  <si>
    <t>Niagara Falls</t>
  </si>
  <si>
    <t>330073</t>
  </si>
  <si>
    <t>Batavia</t>
  </si>
  <si>
    <t>330074</t>
  </si>
  <si>
    <t>Canandaigua</t>
  </si>
  <si>
    <t>330078</t>
  </si>
  <si>
    <t>330079</t>
  </si>
  <si>
    <t>Saranac Lake</t>
  </si>
  <si>
    <t>330080</t>
  </si>
  <si>
    <t>330084</t>
  </si>
  <si>
    <t>Malone</t>
  </si>
  <si>
    <t>330085</t>
  </si>
  <si>
    <t>Oneonta</t>
  </si>
  <si>
    <t>330086</t>
  </si>
  <si>
    <t>330088</t>
  </si>
  <si>
    <t>Greenport</t>
  </si>
  <si>
    <t>330090</t>
  </si>
  <si>
    <t>Elmira</t>
  </si>
  <si>
    <t>330094</t>
  </si>
  <si>
    <t>330096</t>
  </si>
  <si>
    <t>Wellsville</t>
  </si>
  <si>
    <t>330101</t>
  </si>
  <si>
    <t>330102</t>
  </si>
  <si>
    <t>Kenmore</t>
  </si>
  <si>
    <t>330103</t>
  </si>
  <si>
    <t>Olean</t>
  </si>
  <si>
    <t>330104</t>
  </si>
  <si>
    <t>Nyack</t>
  </si>
  <si>
    <t>330106</t>
  </si>
  <si>
    <t>Manhasset</t>
  </si>
  <si>
    <t>330107</t>
  </si>
  <si>
    <t>Riverhead</t>
  </si>
  <si>
    <t>330111</t>
  </si>
  <si>
    <t>Springville</t>
  </si>
  <si>
    <t>330115</t>
  </si>
  <si>
    <t>330119</t>
  </si>
  <si>
    <t>330125</t>
  </si>
  <si>
    <t>330126</t>
  </si>
  <si>
    <t>330127</t>
  </si>
  <si>
    <t>330128</t>
  </si>
  <si>
    <t>330135</t>
  </si>
  <si>
    <t>Port Jervis</t>
  </si>
  <si>
    <t>330136</t>
  </si>
  <si>
    <t>Cooperstown</t>
  </si>
  <si>
    <t>330140</t>
  </si>
  <si>
    <t>Syracuse</t>
  </si>
  <si>
    <t>330141</t>
  </si>
  <si>
    <t>Patchogue</t>
  </si>
  <si>
    <t>330144</t>
  </si>
  <si>
    <t>Bath</t>
  </si>
  <si>
    <t>330151</t>
  </si>
  <si>
    <t>Hornell</t>
  </si>
  <si>
    <t>330153</t>
  </si>
  <si>
    <t>Schenectady</t>
  </si>
  <si>
    <t>330157</t>
  </si>
  <si>
    <t>Watertown</t>
  </si>
  <si>
    <t>330158</t>
  </si>
  <si>
    <t>Suffern</t>
  </si>
  <si>
    <t>330160</t>
  </si>
  <si>
    <t>330162</t>
  </si>
  <si>
    <t>Mount Kisco</t>
  </si>
  <si>
    <t>330163</t>
  </si>
  <si>
    <t>Lockport</t>
  </si>
  <si>
    <t>330164</t>
  </si>
  <si>
    <t>330166</t>
  </si>
  <si>
    <t>330169</t>
  </si>
  <si>
    <t>330175</t>
  </si>
  <si>
    <t>Cortland</t>
  </si>
  <si>
    <t>330180</t>
  </si>
  <si>
    <t>330181</t>
  </si>
  <si>
    <t>Glen Cove</t>
  </si>
  <si>
    <t>330182</t>
  </si>
  <si>
    <t>Roslyn</t>
  </si>
  <si>
    <t>330184</t>
  </si>
  <si>
    <t>New Rochelle</t>
  </si>
  <si>
    <t>330185</t>
  </si>
  <si>
    <t>Port Jefferson</t>
  </si>
  <si>
    <t>330188</t>
  </si>
  <si>
    <t>330191</t>
  </si>
  <si>
    <t>Glens Falls</t>
  </si>
  <si>
    <t>330193</t>
  </si>
  <si>
    <t>330194</t>
  </si>
  <si>
    <t>330195</t>
  </si>
  <si>
    <t>New Hyde Park</t>
  </si>
  <si>
    <t>330196</t>
  </si>
  <si>
    <t>330197</t>
  </si>
  <si>
    <t>Potsdam</t>
  </si>
  <si>
    <t>330198</t>
  </si>
  <si>
    <t>330199</t>
  </si>
  <si>
    <t>330201</t>
  </si>
  <si>
    <t>330202</t>
  </si>
  <si>
    <t>330203</t>
  </si>
  <si>
    <t>330204</t>
  </si>
  <si>
    <t>330205</t>
  </si>
  <si>
    <t>Warwick</t>
  </si>
  <si>
    <t>330208</t>
  </si>
  <si>
    <t>330211</t>
  </si>
  <si>
    <t>Ogdensburg</t>
  </si>
  <si>
    <t>330214</t>
  </si>
  <si>
    <t>330215</t>
  </si>
  <si>
    <t>330218</t>
  </si>
  <si>
    <t>Oswego</t>
  </si>
  <si>
    <t>330219</t>
  </si>
  <si>
    <t>330221</t>
  </si>
  <si>
    <t>330222</t>
  </si>
  <si>
    <t>Saratoga Springs</t>
  </si>
  <si>
    <t>330223</t>
  </si>
  <si>
    <t>Massena</t>
  </si>
  <si>
    <t>330224</t>
  </si>
  <si>
    <t>330226</t>
  </si>
  <si>
    <t>330229</t>
  </si>
  <si>
    <t>Dunkirk</t>
  </si>
  <si>
    <t>330231</t>
  </si>
  <si>
    <t>330233</t>
  </si>
  <si>
    <t>330234</t>
  </si>
  <si>
    <t>Valhalla</t>
  </si>
  <si>
    <t>330235</t>
  </si>
  <si>
    <t>330236</t>
  </si>
  <si>
    <t>330238</t>
  </si>
  <si>
    <t>Dansville</t>
  </si>
  <si>
    <t>330239</t>
  </si>
  <si>
    <t>Jamestown</t>
  </si>
  <si>
    <t>330240</t>
  </si>
  <si>
    <t>330241</t>
  </si>
  <si>
    <t>330245</t>
  </si>
  <si>
    <t>330246</t>
  </si>
  <si>
    <t>330250</t>
  </si>
  <si>
    <t>Plattsburgh</t>
  </si>
  <si>
    <t>330259</t>
  </si>
  <si>
    <t>Rockville Centre</t>
  </si>
  <si>
    <t>330261</t>
  </si>
  <si>
    <t>Sleepy Hollow</t>
  </si>
  <si>
    <t>330264</t>
  </si>
  <si>
    <t>330265</t>
  </si>
  <si>
    <t>Clifton Springs</t>
  </si>
  <si>
    <t>330267</t>
  </si>
  <si>
    <t>Cortlandt Manor</t>
  </si>
  <si>
    <t>330270</t>
  </si>
  <si>
    <t>330273</t>
  </si>
  <si>
    <t>330276</t>
  </si>
  <si>
    <t>Gloversville</t>
  </si>
  <si>
    <t>330277</t>
  </si>
  <si>
    <t>Corning</t>
  </si>
  <si>
    <t>330279</t>
  </si>
  <si>
    <t>330285</t>
  </si>
  <si>
    <t>330286</t>
  </si>
  <si>
    <t>West Islip</t>
  </si>
  <si>
    <t>330304</t>
  </si>
  <si>
    <t>White Plains</t>
  </si>
  <si>
    <t>330307</t>
  </si>
  <si>
    <t>Ithaca</t>
  </si>
  <si>
    <t>330331</t>
  </si>
  <si>
    <t>Plainview</t>
  </si>
  <si>
    <t>330332</t>
  </si>
  <si>
    <t>Bethpage</t>
  </si>
  <si>
    <t>330350</t>
  </si>
  <si>
    <t>330385</t>
  </si>
  <si>
    <t>330386</t>
  </si>
  <si>
    <t>Harris</t>
  </si>
  <si>
    <t>330393</t>
  </si>
  <si>
    <t>Stony Brook</t>
  </si>
  <si>
    <t>330394</t>
  </si>
  <si>
    <t>Johnson City</t>
  </si>
  <si>
    <t>330395</t>
  </si>
  <si>
    <t>Far Rockaway</t>
  </si>
  <si>
    <t>330396</t>
  </si>
  <si>
    <t>330397</t>
  </si>
  <si>
    <t>330399</t>
  </si>
  <si>
    <t>330401</t>
  </si>
  <si>
    <t>Smithtown</t>
  </si>
  <si>
    <t>330403</t>
  </si>
  <si>
    <t>340001</t>
  </si>
  <si>
    <t>NC</t>
  </si>
  <si>
    <t>340002</t>
  </si>
  <si>
    <t>Asheville</t>
  </si>
  <si>
    <t>340003</t>
  </si>
  <si>
    <t>Mount Airy</t>
  </si>
  <si>
    <t>340004</t>
  </si>
  <si>
    <t>High Point</t>
  </si>
  <si>
    <t>340008</t>
  </si>
  <si>
    <t>Laurinburg</t>
  </si>
  <si>
    <t>340010</t>
  </si>
  <si>
    <t>Goldsboro</t>
  </si>
  <si>
    <t>340013</t>
  </si>
  <si>
    <t>Rutherfordton</t>
  </si>
  <si>
    <t>340014</t>
  </si>
  <si>
    <t>Winston-Salem</t>
  </si>
  <si>
    <t>340015</t>
  </si>
  <si>
    <t>340016</t>
  </si>
  <si>
    <t>Sylva</t>
  </si>
  <si>
    <t>340017</t>
  </si>
  <si>
    <t>Hendersonville</t>
  </si>
  <si>
    <t>340020</t>
  </si>
  <si>
    <t>340021</t>
  </si>
  <si>
    <t>340023</t>
  </si>
  <si>
    <t>340024</t>
  </si>
  <si>
    <t>340027</t>
  </si>
  <si>
    <t>Kinston</t>
  </si>
  <si>
    <t>Lenoir</t>
  </si>
  <si>
    <t>340028</t>
  </si>
  <si>
    <t>340030</t>
  </si>
  <si>
    <t>Durham</t>
  </si>
  <si>
    <t>340032</t>
  </si>
  <si>
    <t>Gastonia</t>
  </si>
  <si>
    <t>340039</t>
  </si>
  <si>
    <t>Statesville</t>
  </si>
  <si>
    <t>340040</t>
  </si>
  <si>
    <t>340041</t>
  </si>
  <si>
    <t>340042</t>
  </si>
  <si>
    <t>340047</t>
  </si>
  <si>
    <t>340049</t>
  </si>
  <si>
    <t>340050</t>
  </si>
  <si>
    <t>Lumberton</t>
  </si>
  <si>
    <t>340051</t>
  </si>
  <si>
    <t>340053</t>
  </si>
  <si>
    <t>340060</t>
  </si>
  <si>
    <t>Eden</t>
  </si>
  <si>
    <t>340061</t>
  </si>
  <si>
    <t>Chapel Hill</t>
  </si>
  <si>
    <t>340064</t>
  </si>
  <si>
    <t>North Wilkesboro</t>
  </si>
  <si>
    <t>340068</t>
  </si>
  <si>
    <t>Whiteville</t>
  </si>
  <si>
    <t>340069</t>
  </si>
  <si>
    <t>Raleigh</t>
  </si>
  <si>
    <t>340070</t>
  </si>
  <si>
    <t>340071</t>
  </si>
  <si>
    <t>Dunn</t>
  </si>
  <si>
    <t>340073</t>
  </si>
  <si>
    <t>340075</t>
  </si>
  <si>
    <t>340084</t>
  </si>
  <si>
    <t>Wadesboro</t>
  </si>
  <si>
    <t>Anson</t>
  </si>
  <si>
    <t>340085</t>
  </si>
  <si>
    <t>340087</t>
  </si>
  <si>
    <t>340090</t>
  </si>
  <si>
    <t>Smithfield</t>
  </si>
  <si>
    <t>340091</t>
  </si>
  <si>
    <t>340096</t>
  </si>
  <si>
    <t>340097</t>
  </si>
  <si>
    <t>Elkin</t>
  </si>
  <si>
    <t>340098</t>
  </si>
  <si>
    <t>340099</t>
  </si>
  <si>
    <t>Ahoskie</t>
  </si>
  <si>
    <t>340107</t>
  </si>
  <si>
    <t>Tarboro</t>
  </si>
  <si>
    <t>340109</t>
  </si>
  <si>
    <t>Elizabeth City</t>
  </si>
  <si>
    <t>340113</t>
  </si>
  <si>
    <t>340114</t>
  </si>
  <si>
    <t>340115</t>
  </si>
  <si>
    <t>Pinehurst</t>
  </si>
  <si>
    <t>340116</t>
  </si>
  <si>
    <t>Hickory</t>
  </si>
  <si>
    <t>340119</t>
  </si>
  <si>
    <t>Albemarle</t>
  </si>
  <si>
    <t>340120</t>
  </si>
  <si>
    <t>Kenansville</t>
  </si>
  <si>
    <t>340123</t>
  </si>
  <si>
    <t>Asheboro</t>
  </si>
  <si>
    <t>340126</t>
  </si>
  <si>
    <t>Wilson</t>
  </si>
  <si>
    <t>340127</t>
  </si>
  <si>
    <t>340129</t>
  </si>
  <si>
    <t>340130</t>
  </si>
  <si>
    <t>340131</t>
  </si>
  <si>
    <t>New Bern</t>
  </si>
  <si>
    <t>340132</t>
  </si>
  <si>
    <t>340133</t>
  </si>
  <si>
    <t>Williamston</t>
  </si>
  <si>
    <t>340141</t>
  </si>
  <si>
    <t>340142</t>
  </si>
  <si>
    <t>Morehead City</t>
  </si>
  <si>
    <t>340143</t>
  </si>
  <si>
    <t>340144</t>
  </si>
  <si>
    <t>340145</t>
  </si>
  <si>
    <t>Lincolnton</t>
  </si>
  <si>
    <t>340147</t>
  </si>
  <si>
    <t>Rocky Mount</t>
  </si>
  <si>
    <t>340151</t>
  </si>
  <si>
    <t>Roanoke Rapids</t>
  </si>
  <si>
    <t>340155</t>
  </si>
  <si>
    <t>340156</t>
  </si>
  <si>
    <t>340158</t>
  </si>
  <si>
    <t>340159</t>
  </si>
  <si>
    <t>Roxboro</t>
  </si>
  <si>
    <t>340166</t>
  </si>
  <si>
    <t>340171</t>
  </si>
  <si>
    <t>Matthews</t>
  </si>
  <si>
    <t>340173</t>
  </si>
  <si>
    <t>Cary</t>
  </si>
  <si>
    <t>340183</t>
  </si>
  <si>
    <t>Huntersville</t>
  </si>
  <si>
    <t>340184</t>
  </si>
  <si>
    <t>Clyde</t>
  </si>
  <si>
    <t>340186</t>
  </si>
  <si>
    <t>Beaufort</t>
  </si>
  <si>
    <t>340188</t>
  </si>
  <si>
    <t>Raeford</t>
  </si>
  <si>
    <t>350002</t>
  </si>
  <si>
    <t>Bismarck</t>
  </si>
  <si>
    <t>ND</t>
  </si>
  <si>
    <t>350006</t>
  </si>
  <si>
    <t>Minot</t>
  </si>
  <si>
    <t>350011</t>
  </si>
  <si>
    <t>Fargo</t>
  </si>
  <si>
    <t>350015</t>
  </si>
  <si>
    <t>350019</t>
  </si>
  <si>
    <t>Grand Forks</t>
  </si>
  <si>
    <t>350063</t>
  </si>
  <si>
    <t>Belcourt</t>
  </si>
  <si>
    <t>350070</t>
  </si>
  <si>
    <t>360001</t>
  </si>
  <si>
    <t>Cincinnati</t>
  </si>
  <si>
    <t>OH</t>
  </si>
  <si>
    <t>360002</t>
  </si>
  <si>
    <t>360003</t>
  </si>
  <si>
    <t>360006</t>
  </si>
  <si>
    <t>360008</t>
  </si>
  <si>
    <t>360009</t>
  </si>
  <si>
    <t>Lima</t>
  </si>
  <si>
    <t>360010</t>
  </si>
  <si>
    <t>360011</t>
  </si>
  <si>
    <t>360012</t>
  </si>
  <si>
    <t>Westerville</t>
  </si>
  <si>
    <t>360013</t>
  </si>
  <si>
    <t>Sidney</t>
  </si>
  <si>
    <t>360014</t>
  </si>
  <si>
    <t>360016</t>
  </si>
  <si>
    <t>360017</t>
  </si>
  <si>
    <t>360020</t>
  </si>
  <si>
    <t>Akron</t>
  </si>
  <si>
    <t>360025</t>
  </si>
  <si>
    <t>Sandusky</t>
  </si>
  <si>
    <t>360026</t>
  </si>
  <si>
    <t>Xenia</t>
  </si>
  <si>
    <t>360027</t>
  </si>
  <si>
    <t>360029</t>
  </si>
  <si>
    <t>360032</t>
  </si>
  <si>
    <t>360035</t>
  </si>
  <si>
    <t>360036</t>
  </si>
  <si>
    <t>Wooster</t>
  </si>
  <si>
    <t>360037</t>
  </si>
  <si>
    <t>360039</t>
  </si>
  <si>
    <t>Zanesville</t>
  </si>
  <si>
    <t>360040</t>
  </si>
  <si>
    <t>360041</t>
  </si>
  <si>
    <t>Parma</t>
  </si>
  <si>
    <t>360044</t>
  </si>
  <si>
    <t>360046</t>
  </si>
  <si>
    <t>360048</t>
  </si>
  <si>
    <t>Toledo</t>
  </si>
  <si>
    <t>360051</t>
  </si>
  <si>
    <t>Dayton</t>
  </si>
  <si>
    <t>360054</t>
  </si>
  <si>
    <t>Gallipolis</t>
  </si>
  <si>
    <t>360055</t>
  </si>
  <si>
    <t>360056</t>
  </si>
  <si>
    <t>360058</t>
  </si>
  <si>
    <t>360059</t>
  </si>
  <si>
    <t>360064</t>
  </si>
  <si>
    <t>Youngstown</t>
  </si>
  <si>
    <t>360065</t>
  </si>
  <si>
    <t>360066</t>
  </si>
  <si>
    <t>360068</t>
  </si>
  <si>
    <t>360070</t>
  </si>
  <si>
    <t>360071</t>
  </si>
  <si>
    <t>Van Wert</t>
  </si>
  <si>
    <t>360072</t>
  </si>
  <si>
    <t>360075</t>
  </si>
  <si>
    <t>360076</t>
  </si>
  <si>
    <t>360077</t>
  </si>
  <si>
    <t>360078</t>
  </si>
  <si>
    <t>Ravenna</t>
  </si>
  <si>
    <t>Portage</t>
  </si>
  <si>
    <t>360079</t>
  </si>
  <si>
    <t>Kettering</t>
  </si>
  <si>
    <t>360081</t>
  </si>
  <si>
    <t>Oregon</t>
  </si>
  <si>
    <t>360082</t>
  </si>
  <si>
    <t>Euclid</t>
  </si>
  <si>
    <t>360084</t>
  </si>
  <si>
    <t>360085</t>
  </si>
  <si>
    <t>360086</t>
  </si>
  <si>
    <t>360087</t>
  </si>
  <si>
    <t>360089</t>
  </si>
  <si>
    <t>Tiffin</t>
  </si>
  <si>
    <t>Seneca</t>
  </si>
  <si>
    <t>360090</t>
  </si>
  <si>
    <t>Maumee</t>
  </si>
  <si>
    <t>360091</t>
  </si>
  <si>
    <t>Medina</t>
  </si>
  <si>
    <t>360092</t>
  </si>
  <si>
    <t>360095</t>
  </si>
  <si>
    <t>Findlay</t>
  </si>
  <si>
    <t>360096</t>
  </si>
  <si>
    <t>East Liverpool</t>
  </si>
  <si>
    <t>360098</t>
  </si>
  <si>
    <t>360107</t>
  </si>
  <si>
    <t>360109</t>
  </si>
  <si>
    <t>Coshocton</t>
  </si>
  <si>
    <t>360112</t>
  </si>
  <si>
    <t>360118</t>
  </si>
  <si>
    <t>360121</t>
  </si>
  <si>
    <t>Bryan</t>
  </si>
  <si>
    <t>360123</t>
  </si>
  <si>
    <t>Westlake</t>
  </si>
  <si>
    <t>360125</t>
  </si>
  <si>
    <t>Ashtabula</t>
  </si>
  <si>
    <t>360131</t>
  </si>
  <si>
    <t>Alliance</t>
  </si>
  <si>
    <t>360132</t>
  </si>
  <si>
    <t>360133</t>
  </si>
  <si>
    <t>360134</t>
  </si>
  <si>
    <t>360137</t>
  </si>
  <si>
    <t>360143</t>
  </si>
  <si>
    <t>Garfield Heights</t>
  </si>
  <si>
    <t>360144</t>
  </si>
  <si>
    <t>Warrensville Heights</t>
  </si>
  <si>
    <t>360145</t>
  </si>
  <si>
    <t>Elyria</t>
  </si>
  <si>
    <t>Lorain</t>
  </si>
  <si>
    <t>360147</t>
  </si>
  <si>
    <t>360148</t>
  </si>
  <si>
    <t>Millersburg</t>
  </si>
  <si>
    <t>360150</t>
  </si>
  <si>
    <t>Cuyahoga Falls</t>
  </si>
  <si>
    <t>360152</t>
  </si>
  <si>
    <t>360155</t>
  </si>
  <si>
    <t>Middleburg Heights</t>
  </si>
  <si>
    <t>360156</t>
  </si>
  <si>
    <t>360159</t>
  </si>
  <si>
    <t>Chillicothe</t>
  </si>
  <si>
    <t>360161</t>
  </si>
  <si>
    <t>360163</t>
  </si>
  <si>
    <t>360170</t>
  </si>
  <si>
    <t>Circleville</t>
  </si>
  <si>
    <t>360172</t>
  </si>
  <si>
    <t>360174</t>
  </si>
  <si>
    <t>360175</t>
  </si>
  <si>
    <t>360179</t>
  </si>
  <si>
    <t>360180</t>
  </si>
  <si>
    <t>360185</t>
  </si>
  <si>
    <t>360189</t>
  </si>
  <si>
    <t>360192</t>
  </si>
  <si>
    <t>Chardon</t>
  </si>
  <si>
    <t>360197</t>
  </si>
  <si>
    <t>Bellefontaine</t>
  </si>
  <si>
    <t>360203</t>
  </si>
  <si>
    <t>360210</t>
  </si>
  <si>
    <t>360211</t>
  </si>
  <si>
    <t>Steubenville</t>
  </si>
  <si>
    <t>360218</t>
  </si>
  <si>
    <t>360230</t>
  </si>
  <si>
    <t>Mayfield Heights</t>
  </si>
  <si>
    <t>360234</t>
  </si>
  <si>
    <t>360236</t>
  </si>
  <si>
    <t>360239</t>
  </si>
  <si>
    <t>Miamisburg</t>
  </si>
  <si>
    <t>360259</t>
  </si>
  <si>
    <t>360262</t>
  </si>
  <si>
    <t>360263</t>
  </si>
  <si>
    <t>360266</t>
  </si>
  <si>
    <t>360270</t>
  </si>
  <si>
    <t>Defiance</t>
  </si>
  <si>
    <t>360276</t>
  </si>
  <si>
    <t>Boardman</t>
  </si>
  <si>
    <t>360348</t>
  </si>
  <si>
    <t>360351</t>
  </si>
  <si>
    <t>360352</t>
  </si>
  <si>
    <t>360354</t>
  </si>
  <si>
    <t>West Chester</t>
  </si>
  <si>
    <t>360355</t>
  </si>
  <si>
    <t>360358</t>
  </si>
  <si>
    <t>Canal Winchester</t>
  </si>
  <si>
    <t>360359</t>
  </si>
  <si>
    <t>Beachwood</t>
  </si>
  <si>
    <t>360360</t>
  </si>
  <si>
    <t>360361</t>
  </si>
  <si>
    <t>360362</t>
  </si>
  <si>
    <t>370001</t>
  </si>
  <si>
    <t>Tulsa</t>
  </si>
  <si>
    <t>OK</t>
  </si>
  <si>
    <t>370002</t>
  </si>
  <si>
    <t>Woodward</t>
  </si>
  <si>
    <t>370004</t>
  </si>
  <si>
    <t>370006</t>
  </si>
  <si>
    <t>Ponca City</t>
  </si>
  <si>
    <t>370008</t>
  </si>
  <si>
    <t>Norman</t>
  </si>
  <si>
    <t>Canadian</t>
  </si>
  <si>
    <t>370013</t>
  </si>
  <si>
    <t>Oklahoma City</t>
  </si>
  <si>
    <t>370014</t>
  </si>
  <si>
    <t>Durant</t>
  </si>
  <si>
    <t>370015</t>
  </si>
  <si>
    <t>Pryor</t>
  </si>
  <si>
    <t>370016</t>
  </si>
  <si>
    <t>Enid</t>
  </si>
  <si>
    <t>370018</t>
  </si>
  <si>
    <t>Bartlesville</t>
  </si>
  <si>
    <t>370019</t>
  </si>
  <si>
    <t>Elk City</t>
  </si>
  <si>
    <t>370020</t>
  </si>
  <si>
    <t>370022</t>
  </si>
  <si>
    <t>Altus</t>
  </si>
  <si>
    <t>370023</t>
  </si>
  <si>
    <t>Duncan</t>
  </si>
  <si>
    <t>370025</t>
  </si>
  <si>
    <t>Muskogee</t>
  </si>
  <si>
    <t>370026</t>
  </si>
  <si>
    <t>370028</t>
  </si>
  <si>
    <t>370029</t>
  </si>
  <si>
    <t>370030</t>
  </si>
  <si>
    <t>Blackwell</t>
  </si>
  <si>
    <t>370034</t>
  </si>
  <si>
    <t>370037</t>
  </si>
  <si>
    <t>370039</t>
  </si>
  <si>
    <t>Claremore</t>
  </si>
  <si>
    <t>370041</t>
  </si>
  <si>
    <t>Bristow</t>
  </si>
  <si>
    <t>370047</t>
  </si>
  <si>
    <t>Ardmore</t>
  </si>
  <si>
    <t>370049</t>
  </si>
  <si>
    <t>370054</t>
  </si>
  <si>
    <t>Chickasha</t>
  </si>
  <si>
    <t>370056</t>
  </si>
  <si>
    <t>Lawton</t>
  </si>
  <si>
    <t>370057</t>
  </si>
  <si>
    <t>Okmulgee</t>
  </si>
  <si>
    <t>Vinita</t>
  </si>
  <si>
    <t>370078</t>
  </si>
  <si>
    <t>370083</t>
  </si>
  <si>
    <t>Antlers</t>
  </si>
  <si>
    <t>370089</t>
  </si>
  <si>
    <t>Tahlequah</t>
  </si>
  <si>
    <t>370091</t>
  </si>
  <si>
    <t>370093</t>
  </si>
  <si>
    <t>370094</t>
  </si>
  <si>
    <t>Midwest City</t>
  </si>
  <si>
    <t>370097</t>
  </si>
  <si>
    <t>370099</t>
  </si>
  <si>
    <t>Cushing</t>
  </si>
  <si>
    <t>370100</t>
  </si>
  <si>
    <t>Hugo</t>
  </si>
  <si>
    <t>Sayre</t>
  </si>
  <si>
    <t>370106</t>
  </si>
  <si>
    <t>370112</t>
  </si>
  <si>
    <t>Sallisaw</t>
  </si>
  <si>
    <t>370113</t>
  </si>
  <si>
    <t>Grove</t>
  </si>
  <si>
    <t>370114</t>
  </si>
  <si>
    <t>370139</t>
  </si>
  <si>
    <t>370149</t>
  </si>
  <si>
    <t>370153</t>
  </si>
  <si>
    <t>370158</t>
  </si>
  <si>
    <t>Purcell</t>
  </si>
  <si>
    <t>370166</t>
  </si>
  <si>
    <t>Wagoner</t>
  </si>
  <si>
    <t>370170</t>
  </si>
  <si>
    <t>370171</t>
  </si>
  <si>
    <t>370172</t>
  </si>
  <si>
    <t>Talihina</t>
  </si>
  <si>
    <t>370173</t>
  </si>
  <si>
    <t>370178</t>
  </si>
  <si>
    <t>Stilwell</t>
  </si>
  <si>
    <t>370180</t>
  </si>
  <si>
    <t>370183</t>
  </si>
  <si>
    <t>Henryetta</t>
  </si>
  <si>
    <t>370190</t>
  </si>
  <si>
    <t>370192</t>
  </si>
  <si>
    <t>370201</t>
  </si>
  <si>
    <t>370202</t>
  </si>
  <si>
    <t>370203</t>
  </si>
  <si>
    <t>370210</t>
  </si>
  <si>
    <t>370211</t>
  </si>
  <si>
    <t>Yukon</t>
  </si>
  <si>
    <t>370212</t>
  </si>
  <si>
    <t>370214</t>
  </si>
  <si>
    <t>Lindsay</t>
  </si>
  <si>
    <t>370215</t>
  </si>
  <si>
    <t>370216</t>
  </si>
  <si>
    <t>370218</t>
  </si>
  <si>
    <t>370220</t>
  </si>
  <si>
    <t>370222</t>
  </si>
  <si>
    <t>370225</t>
  </si>
  <si>
    <t>Edmond</t>
  </si>
  <si>
    <t>370227</t>
  </si>
  <si>
    <t>Owasso</t>
  </si>
  <si>
    <t>370228</t>
  </si>
  <si>
    <t>370229</t>
  </si>
  <si>
    <t>370234</t>
  </si>
  <si>
    <t>370235</t>
  </si>
  <si>
    <t>Broken Arrow</t>
  </si>
  <si>
    <t>370236</t>
  </si>
  <si>
    <t>380001</t>
  </si>
  <si>
    <t>The Dalles</t>
  </si>
  <si>
    <t>OR</t>
  </si>
  <si>
    <t>380002</t>
  </si>
  <si>
    <t>Grants Pass</t>
  </si>
  <si>
    <t>380004</t>
  </si>
  <si>
    <t>380005</t>
  </si>
  <si>
    <t>380007</t>
  </si>
  <si>
    <t>380009</t>
  </si>
  <si>
    <t>380014</t>
  </si>
  <si>
    <t>Corvallis</t>
  </si>
  <si>
    <t>380017</t>
  </si>
  <si>
    <t>380018</t>
  </si>
  <si>
    <t>Medford</t>
  </si>
  <si>
    <t>380020</t>
  </si>
  <si>
    <t>380021</t>
  </si>
  <si>
    <t>Hillsboro</t>
  </si>
  <si>
    <t>380022</t>
  </si>
  <si>
    <t>380025</t>
  </si>
  <si>
    <t>Gresham</t>
  </si>
  <si>
    <t>380027</t>
  </si>
  <si>
    <t>Roseburg</t>
  </si>
  <si>
    <t>380029</t>
  </si>
  <si>
    <t>Silverton</t>
  </si>
  <si>
    <t>380033</t>
  </si>
  <si>
    <t>Eugene</t>
  </si>
  <si>
    <t>380037</t>
  </si>
  <si>
    <t>Newberg</t>
  </si>
  <si>
    <t>380038</t>
  </si>
  <si>
    <t>Oregon City</t>
  </si>
  <si>
    <t>Clackamas</t>
  </si>
  <si>
    <t>380040</t>
  </si>
  <si>
    <t>Redmond</t>
  </si>
  <si>
    <t>380047</t>
  </si>
  <si>
    <t>Bend</t>
  </si>
  <si>
    <t>380050</t>
  </si>
  <si>
    <t>Klamath Falls</t>
  </si>
  <si>
    <t>380051</t>
  </si>
  <si>
    <t>380052</t>
  </si>
  <si>
    <t>380056</t>
  </si>
  <si>
    <t>Stayton</t>
  </si>
  <si>
    <t>380060</t>
  </si>
  <si>
    <t>380061</t>
  </si>
  <si>
    <t>380071</t>
  </si>
  <si>
    <t>380075</t>
  </si>
  <si>
    <t>380082</t>
  </si>
  <si>
    <t>Milwaukie</t>
  </si>
  <si>
    <t>380089</t>
  </si>
  <si>
    <t>Tualatin</t>
  </si>
  <si>
    <t>380090</t>
  </si>
  <si>
    <t>Coos Bay</t>
  </si>
  <si>
    <t>380091</t>
  </si>
  <si>
    <t>380102</t>
  </si>
  <si>
    <t>380103</t>
  </si>
  <si>
    <t>390001</t>
  </si>
  <si>
    <t>Scranton</t>
  </si>
  <si>
    <t>PA</t>
  </si>
  <si>
    <t>390002</t>
  </si>
  <si>
    <t>390003</t>
  </si>
  <si>
    <t>Bloomsburg</t>
  </si>
  <si>
    <t>390004</t>
  </si>
  <si>
    <t>Camp Hill</t>
  </si>
  <si>
    <t>390006</t>
  </si>
  <si>
    <t>390008</t>
  </si>
  <si>
    <t>Ellwood City</t>
  </si>
  <si>
    <t>390009</t>
  </si>
  <si>
    <t>390012</t>
  </si>
  <si>
    <t>Lansdale</t>
  </si>
  <si>
    <t>390013</t>
  </si>
  <si>
    <t>Lewisburg</t>
  </si>
  <si>
    <t>390016</t>
  </si>
  <si>
    <t>390019</t>
  </si>
  <si>
    <t>Palmerton</t>
  </si>
  <si>
    <t>390026</t>
  </si>
  <si>
    <t>390027</t>
  </si>
  <si>
    <t>390028</t>
  </si>
  <si>
    <t>Pittsburgh</t>
  </si>
  <si>
    <t>390030</t>
  </si>
  <si>
    <t>Pottsville</t>
  </si>
  <si>
    <t>390032</t>
  </si>
  <si>
    <t>390035</t>
  </si>
  <si>
    <t>Quakertown</t>
  </si>
  <si>
    <t>390036</t>
  </si>
  <si>
    <t>Beaver</t>
  </si>
  <si>
    <t>390037</t>
  </si>
  <si>
    <t>Sewickley</t>
  </si>
  <si>
    <t>390039</t>
  </si>
  <si>
    <t>390041</t>
  </si>
  <si>
    <t>Uniontown</t>
  </si>
  <si>
    <t>390042</t>
  </si>
  <si>
    <t>390044</t>
  </si>
  <si>
    <t>Reading</t>
  </si>
  <si>
    <t>390045</t>
  </si>
  <si>
    <t>Williamsport</t>
  </si>
  <si>
    <t>390046</t>
  </si>
  <si>
    <t>390048</t>
  </si>
  <si>
    <t>Lewistown</t>
  </si>
  <si>
    <t>390049</t>
  </si>
  <si>
    <t>Bethlehem</t>
  </si>
  <si>
    <t>390050</t>
  </si>
  <si>
    <t>390052</t>
  </si>
  <si>
    <t>Clearfield</t>
  </si>
  <si>
    <t>390056</t>
  </si>
  <si>
    <t>Huntingdon</t>
  </si>
  <si>
    <t>390057</t>
  </si>
  <si>
    <t>Sellersville</t>
  </si>
  <si>
    <t>390058</t>
  </si>
  <si>
    <t>Carlisle</t>
  </si>
  <si>
    <t>390062</t>
  </si>
  <si>
    <t>Roaring Spring</t>
  </si>
  <si>
    <t>390063</t>
  </si>
  <si>
    <t>390065</t>
  </si>
  <si>
    <t>Gettysburg</t>
  </si>
  <si>
    <t>390066</t>
  </si>
  <si>
    <t>390067</t>
  </si>
  <si>
    <t>390068</t>
  </si>
  <si>
    <t>Lititz</t>
  </si>
  <si>
    <t>390070</t>
  </si>
  <si>
    <t>390071</t>
  </si>
  <si>
    <t>Lock Haven</t>
  </si>
  <si>
    <t>390072</t>
  </si>
  <si>
    <t>Berwick</t>
  </si>
  <si>
    <t>390073</t>
  </si>
  <si>
    <t>Altoona</t>
  </si>
  <si>
    <t>390076</t>
  </si>
  <si>
    <t>Coatesville</t>
  </si>
  <si>
    <t>Chester</t>
  </si>
  <si>
    <t>390079</t>
  </si>
  <si>
    <t>390081</t>
  </si>
  <si>
    <t>Drexel Hill</t>
  </si>
  <si>
    <t>390084</t>
  </si>
  <si>
    <t>Sunbury</t>
  </si>
  <si>
    <t>390086</t>
  </si>
  <si>
    <t>390090</t>
  </si>
  <si>
    <t>390091</t>
  </si>
  <si>
    <t>390093</t>
  </si>
  <si>
    <t>Clarion</t>
  </si>
  <si>
    <t>390096</t>
  </si>
  <si>
    <t>390097</t>
  </si>
  <si>
    <t>Meadowbrook</t>
  </si>
  <si>
    <t>390100</t>
  </si>
  <si>
    <t>390101</t>
  </si>
  <si>
    <t>390102</t>
  </si>
  <si>
    <t>390104</t>
  </si>
  <si>
    <t>390107</t>
  </si>
  <si>
    <t>390110</t>
  </si>
  <si>
    <t>Johnstown</t>
  </si>
  <si>
    <t>390111</t>
  </si>
  <si>
    <t>390112</t>
  </si>
  <si>
    <t>Windber</t>
  </si>
  <si>
    <t>390113</t>
  </si>
  <si>
    <t>Meadville</t>
  </si>
  <si>
    <t>390114</t>
  </si>
  <si>
    <t>390115</t>
  </si>
  <si>
    <t>390116</t>
  </si>
  <si>
    <t>390117</t>
  </si>
  <si>
    <t>Everett</t>
  </si>
  <si>
    <t>Bedford</t>
  </si>
  <si>
    <t>390119</t>
  </si>
  <si>
    <t>390123</t>
  </si>
  <si>
    <t>Pottstown</t>
  </si>
  <si>
    <t>390125</t>
  </si>
  <si>
    <t>Honesdale</t>
  </si>
  <si>
    <t>390127</t>
  </si>
  <si>
    <t>Phoenixville</t>
  </si>
  <si>
    <t>390130</t>
  </si>
  <si>
    <t>390133</t>
  </si>
  <si>
    <t>Allentown</t>
  </si>
  <si>
    <t>390137</t>
  </si>
  <si>
    <t>Wilkes-Barre</t>
  </si>
  <si>
    <t>390138</t>
  </si>
  <si>
    <t>390139</t>
  </si>
  <si>
    <t>Bryn Mawr</t>
  </si>
  <si>
    <t>390142</t>
  </si>
  <si>
    <t>390145</t>
  </si>
  <si>
    <t>Greensburg</t>
  </si>
  <si>
    <t>390146</t>
  </si>
  <si>
    <t>390147</t>
  </si>
  <si>
    <t>Monongahela</t>
  </si>
  <si>
    <t>390150</t>
  </si>
  <si>
    <t>Waynesburg</t>
  </si>
  <si>
    <t>390151</t>
  </si>
  <si>
    <t>Chambersburg</t>
  </si>
  <si>
    <t>390153</t>
  </si>
  <si>
    <t>Paoli</t>
  </si>
  <si>
    <t>390156</t>
  </si>
  <si>
    <t>Darby</t>
  </si>
  <si>
    <t>390157</t>
  </si>
  <si>
    <t>390160</t>
  </si>
  <si>
    <t>Canonsburg</t>
  </si>
  <si>
    <t>390162</t>
  </si>
  <si>
    <t>390163</t>
  </si>
  <si>
    <t>Kittanning</t>
  </si>
  <si>
    <t>390164</t>
  </si>
  <si>
    <t>390168</t>
  </si>
  <si>
    <t>390173</t>
  </si>
  <si>
    <t>Indiana</t>
  </si>
  <si>
    <t>390174</t>
  </si>
  <si>
    <t>390178</t>
  </si>
  <si>
    <t>390179</t>
  </si>
  <si>
    <t>390180</t>
  </si>
  <si>
    <t>390183</t>
  </si>
  <si>
    <t>Coaldale</t>
  </si>
  <si>
    <t>390184</t>
  </si>
  <si>
    <t>Connellsville</t>
  </si>
  <si>
    <t>390185</t>
  </si>
  <si>
    <t>Hazleton</t>
  </si>
  <si>
    <t>390192</t>
  </si>
  <si>
    <t>Tunkhannock</t>
  </si>
  <si>
    <t>390194</t>
  </si>
  <si>
    <t>Lehighton</t>
  </si>
  <si>
    <t>390195</t>
  </si>
  <si>
    <t>Wynnewood</t>
  </si>
  <si>
    <t>390197</t>
  </si>
  <si>
    <t>390198</t>
  </si>
  <si>
    <t>390199</t>
  </si>
  <si>
    <t>Punxsutawney</t>
  </si>
  <si>
    <t>390201</t>
  </si>
  <si>
    <t>East Stroudsburg</t>
  </si>
  <si>
    <t>390203</t>
  </si>
  <si>
    <t>Doylestown</t>
  </si>
  <si>
    <t>390204</t>
  </si>
  <si>
    <t>390211</t>
  </si>
  <si>
    <t>390217</t>
  </si>
  <si>
    <t>390219</t>
  </si>
  <si>
    <t>Latrobe</t>
  </si>
  <si>
    <t>390220</t>
  </si>
  <si>
    <t>West Grove</t>
  </si>
  <si>
    <t>390222</t>
  </si>
  <si>
    <t>Media</t>
  </si>
  <si>
    <t>390223</t>
  </si>
  <si>
    <t>390225</t>
  </si>
  <si>
    <t>Ephrata</t>
  </si>
  <si>
    <t>390226</t>
  </si>
  <si>
    <t>390228</t>
  </si>
  <si>
    <t>390231</t>
  </si>
  <si>
    <t>Abington</t>
  </si>
  <si>
    <t>390233</t>
  </si>
  <si>
    <t>Hanover</t>
  </si>
  <si>
    <t>390236</t>
  </si>
  <si>
    <t>Towanda</t>
  </si>
  <si>
    <t>390237</t>
  </si>
  <si>
    <t>390256</t>
  </si>
  <si>
    <t>Hershey</t>
  </si>
  <si>
    <t>390258</t>
  </si>
  <si>
    <t>Langhorne</t>
  </si>
  <si>
    <t>390265</t>
  </si>
  <si>
    <t>390266</t>
  </si>
  <si>
    <t>Grove City</t>
  </si>
  <si>
    <t>390267</t>
  </si>
  <si>
    <t>390268</t>
  </si>
  <si>
    <t>State College</t>
  </si>
  <si>
    <t>390270</t>
  </si>
  <si>
    <t>390304</t>
  </si>
  <si>
    <t>390307</t>
  </si>
  <si>
    <t>Transfer</t>
  </si>
  <si>
    <t>390312</t>
  </si>
  <si>
    <t>390314</t>
  </si>
  <si>
    <t>390316</t>
  </si>
  <si>
    <t>Wyomissing</t>
  </si>
  <si>
    <t>390321</t>
  </si>
  <si>
    <t>390322</t>
  </si>
  <si>
    <t>Bensalem</t>
  </si>
  <si>
    <t>390323</t>
  </si>
  <si>
    <t>390324</t>
  </si>
  <si>
    <t>Royersford</t>
  </si>
  <si>
    <t>390325</t>
  </si>
  <si>
    <t>390326</t>
  </si>
  <si>
    <t>390327</t>
  </si>
  <si>
    <t>390328</t>
  </si>
  <si>
    <t>390329</t>
  </si>
  <si>
    <t>East Norriton</t>
  </si>
  <si>
    <t>RI</t>
  </si>
  <si>
    <t>Providence</t>
  </si>
  <si>
    <t>410004</t>
  </si>
  <si>
    <t>410005</t>
  </si>
  <si>
    <t>North Providence</t>
  </si>
  <si>
    <t>410006</t>
  </si>
  <si>
    <t>410007</t>
  </si>
  <si>
    <t>410008</t>
  </si>
  <si>
    <t>Wakefield</t>
  </si>
  <si>
    <t>410009</t>
  </si>
  <si>
    <t>410010</t>
  </si>
  <si>
    <t>410011</t>
  </si>
  <si>
    <t>Woonsocket</t>
  </si>
  <si>
    <t>410012</t>
  </si>
  <si>
    <t>410013</t>
  </si>
  <si>
    <t>Westerly</t>
  </si>
  <si>
    <t>420002</t>
  </si>
  <si>
    <t>Rock Hill</t>
  </si>
  <si>
    <t>SC</t>
  </si>
  <si>
    <t>420004</t>
  </si>
  <si>
    <t>Charleston</t>
  </si>
  <si>
    <t>420005</t>
  </si>
  <si>
    <t>Dillon</t>
  </si>
  <si>
    <t>420007</t>
  </si>
  <si>
    <t>Spartanburg</t>
  </si>
  <si>
    <t>420009</t>
  </si>
  <si>
    <t>420010</t>
  </si>
  <si>
    <t>Hartsville</t>
  </si>
  <si>
    <t>Darlington</t>
  </si>
  <si>
    <t>420011</t>
  </si>
  <si>
    <t>420015</t>
  </si>
  <si>
    <t>Easley</t>
  </si>
  <si>
    <t>420018</t>
  </si>
  <si>
    <t>420019</t>
  </si>
  <si>
    <t>420020</t>
  </si>
  <si>
    <t>420023</t>
  </si>
  <si>
    <t>420026</t>
  </si>
  <si>
    <t>420027</t>
  </si>
  <si>
    <t>420030</t>
  </si>
  <si>
    <t>Walterboro</t>
  </si>
  <si>
    <t>420033</t>
  </si>
  <si>
    <t>Greer</t>
  </si>
  <si>
    <t>420036</t>
  </si>
  <si>
    <t>420037</t>
  </si>
  <si>
    <t>Simpsonville</t>
  </si>
  <si>
    <t>420038</t>
  </si>
  <si>
    <t>420043</t>
  </si>
  <si>
    <t>Gaffney</t>
  </si>
  <si>
    <t>420048</t>
  </si>
  <si>
    <t>420049</t>
  </si>
  <si>
    <t>420051</t>
  </si>
  <si>
    <t>420053</t>
  </si>
  <si>
    <t>Newberry</t>
  </si>
  <si>
    <t>420055</t>
  </si>
  <si>
    <t>Mullins</t>
  </si>
  <si>
    <t>420057</t>
  </si>
  <si>
    <t>Cheraw</t>
  </si>
  <si>
    <t>420065</t>
  </si>
  <si>
    <t>420066</t>
  </si>
  <si>
    <t>420067</t>
  </si>
  <si>
    <t>420068</t>
  </si>
  <si>
    <t>Orangeburg</t>
  </si>
  <si>
    <t>Manning</t>
  </si>
  <si>
    <t>420070</t>
  </si>
  <si>
    <t>420071</t>
  </si>
  <si>
    <t>420072</t>
  </si>
  <si>
    <t>Varnville</t>
  </si>
  <si>
    <t>Hampton</t>
  </si>
  <si>
    <t>420073</t>
  </si>
  <si>
    <t>West Columbia</t>
  </si>
  <si>
    <t>420078</t>
  </si>
  <si>
    <t>420079</t>
  </si>
  <si>
    <t>420080</t>
  </si>
  <si>
    <t>420082</t>
  </si>
  <si>
    <t>Aiken</t>
  </si>
  <si>
    <t>420085</t>
  </si>
  <si>
    <t>Myrtle Beach</t>
  </si>
  <si>
    <t>420086</t>
  </si>
  <si>
    <t>420087</t>
  </si>
  <si>
    <t>420089</t>
  </si>
  <si>
    <t>420091</t>
  </si>
  <si>
    <t>420098</t>
  </si>
  <si>
    <t>Murrells Inlet</t>
  </si>
  <si>
    <t>420101</t>
  </si>
  <si>
    <t>Hardeeville</t>
  </si>
  <si>
    <t>420102</t>
  </si>
  <si>
    <t>420103</t>
  </si>
  <si>
    <t>420104</t>
  </si>
  <si>
    <t>420105</t>
  </si>
  <si>
    <t>Loris</t>
  </si>
  <si>
    <t>420106</t>
  </si>
  <si>
    <t>420107</t>
  </si>
  <si>
    <t>430005</t>
  </si>
  <si>
    <t>SD</t>
  </si>
  <si>
    <t>430008</t>
  </si>
  <si>
    <t>Brookings</t>
  </si>
  <si>
    <t>430012</t>
  </si>
  <si>
    <t>Yankton</t>
  </si>
  <si>
    <t>430013</t>
  </si>
  <si>
    <t>Mitchell</t>
  </si>
  <si>
    <t>430014</t>
  </si>
  <si>
    <t>Aberdeen</t>
  </si>
  <si>
    <t>430015</t>
  </si>
  <si>
    <t>Pierre</t>
  </si>
  <si>
    <t>430016</t>
  </si>
  <si>
    <t>Sioux Falls</t>
  </si>
  <si>
    <t>430027</t>
  </si>
  <si>
    <t>430048</t>
  </si>
  <si>
    <t>Spearfish</t>
  </si>
  <si>
    <t>430077</t>
  </si>
  <si>
    <t>Rapid City</t>
  </si>
  <si>
    <t>430083</t>
  </si>
  <si>
    <t>Eagle Butte</t>
  </si>
  <si>
    <t>430084</t>
  </si>
  <si>
    <t>Rosebud</t>
  </si>
  <si>
    <t>430089</t>
  </si>
  <si>
    <t>Dakota Dunes</t>
  </si>
  <si>
    <t>430090</t>
  </si>
  <si>
    <t>430091</t>
  </si>
  <si>
    <t>430095</t>
  </si>
  <si>
    <t>430097</t>
  </si>
  <si>
    <t>440001</t>
  </si>
  <si>
    <t>Erwin</t>
  </si>
  <si>
    <t>TN</t>
  </si>
  <si>
    <t>440002</t>
  </si>
  <si>
    <t>440003</t>
  </si>
  <si>
    <t>440006</t>
  </si>
  <si>
    <t>440007</t>
  </si>
  <si>
    <t>440008</t>
  </si>
  <si>
    <t>440009</t>
  </si>
  <si>
    <t>Crossville</t>
  </si>
  <si>
    <t>440010</t>
  </si>
  <si>
    <t>440011</t>
  </si>
  <si>
    <t>440012</t>
  </si>
  <si>
    <t>440015</t>
  </si>
  <si>
    <t>Knoxville</t>
  </si>
  <si>
    <t>440016</t>
  </si>
  <si>
    <t>440017</t>
  </si>
  <si>
    <t>Kingsport</t>
  </si>
  <si>
    <t>440018</t>
  </si>
  <si>
    <t>Elizabethton</t>
  </si>
  <si>
    <t>440020</t>
  </si>
  <si>
    <t>Greeneville</t>
  </si>
  <si>
    <t>440029</t>
  </si>
  <si>
    <t>440030</t>
  </si>
  <si>
    <t>440031</t>
  </si>
  <si>
    <t>Harriman</t>
  </si>
  <si>
    <t>440032</t>
  </si>
  <si>
    <t>Rogersville</t>
  </si>
  <si>
    <t>440033</t>
  </si>
  <si>
    <t>440034</t>
  </si>
  <si>
    <t>Oak Ridge</t>
  </si>
  <si>
    <t>440035</t>
  </si>
  <si>
    <t>440039</t>
  </si>
  <si>
    <t>440040</t>
  </si>
  <si>
    <t>Linden</t>
  </si>
  <si>
    <t>440046</t>
  </si>
  <si>
    <t>Dickson</t>
  </si>
  <si>
    <t>440048</t>
  </si>
  <si>
    <t>Memphis</t>
  </si>
  <si>
    <t>440049</t>
  </si>
  <si>
    <t>440050</t>
  </si>
  <si>
    <t>440053</t>
  </si>
  <si>
    <t>Murfreesboro</t>
  </si>
  <si>
    <t>440056</t>
  </si>
  <si>
    <t>440057</t>
  </si>
  <si>
    <t>440058</t>
  </si>
  <si>
    <t>440059</t>
  </si>
  <si>
    <t>Cookeville</t>
  </si>
  <si>
    <t>440060</t>
  </si>
  <si>
    <t>Milan</t>
  </si>
  <si>
    <t>440061</t>
  </si>
  <si>
    <t>440063</t>
  </si>
  <si>
    <t>440065</t>
  </si>
  <si>
    <t>440068</t>
  </si>
  <si>
    <t>440070</t>
  </si>
  <si>
    <t>440072</t>
  </si>
  <si>
    <t>Dyersburg</t>
  </si>
  <si>
    <t>440073</t>
  </si>
  <si>
    <t>440081</t>
  </si>
  <si>
    <t>Sevierville</t>
  </si>
  <si>
    <t>440082</t>
  </si>
  <si>
    <t>440084</t>
  </si>
  <si>
    <t>Sweetwater</t>
  </si>
  <si>
    <t>440091</t>
  </si>
  <si>
    <t>Chattanooga</t>
  </si>
  <si>
    <t>440102</t>
  </si>
  <si>
    <t>440104</t>
  </si>
  <si>
    <t>440109</t>
  </si>
  <si>
    <t>440110</t>
  </si>
  <si>
    <t>Lenoir City</t>
  </si>
  <si>
    <t>440111</t>
  </si>
  <si>
    <t>440120</t>
  </si>
  <si>
    <t>440125</t>
  </si>
  <si>
    <t>440130</t>
  </si>
  <si>
    <t>Union City</t>
  </si>
  <si>
    <t>440131</t>
  </si>
  <si>
    <t>440132</t>
  </si>
  <si>
    <t>440133</t>
  </si>
  <si>
    <t>440137</t>
  </si>
  <si>
    <t>440144</t>
  </si>
  <si>
    <t>Tullahoma</t>
  </si>
  <si>
    <t>440148</t>
  </si>
  <si>
    <t>Smithville</t>
  </si>
  <si>
    <t>440150</t>
  </si>
  <si>
    <t>Hermitage</t>
  </si>
  <si>
    <t>440151</t>
  </si>
  <si>
    <t>440152</t>
  </si>
  <si>
    <t>440153</t>
  </si>
  <si>
    <t>440156</t>
  </si>
  <si>
    <t>440159</t>
  </si>
  <si>
    <t>440161</t>
  </si>
  <si>
    <t>440173</t>
  </si>
  <si>
    <t>440175</t>
  </si>
  <si>
    <t>440176</t>
  </si>
  <si>
    <t>440180</t>
  </si>
  <si>
    <t>Jellico</t>
  </si>
  <si>
    <t>440183</t>
  </si>
  <si>
    <t>440184</t>
  </si>
  <si>
    <t>440185</t>
  </si>
  <si>
    <t>440187</t>
  </si>
  <si>
    <t>440192</t>
  </si>
  <si>
    <t>Sparta</t>
  </si>
  <si>
    <t>440193</t>
  </si>
  <si>
    <t>440194</t>
  </si>
  <si>
    <t>440197</t>
  </si>
  <si>
    <t>440200</t>
  </si>
  <si>
    <t>440218</t>
  </si>
  <si>
    <t>440227</t>
  </si>
  <si>
    <t>440228</t>
  </si>
  <si>
    <t>Bartlett</t>
  </si>
  <si>
    <t>440231</t>
  </si>
  <si>
    <t>450002</t>
  </si>
  <si>
    <t>TX</t>
  </si>
  <si>
    <t>450007</t>
  </si>
  <si>
    <t>Kerrville</t>
  </si>
  <si>
    <t>450010</t>
  </si>
  <si>
    <t>Wichita Falls</t>
  </si>
  <si>
    <t>450011</t>
  </si>
  <si>
    <t>450015</t>
  </si>
  <si>
    <t>450018</t>
  </si>
  <si>
    <t>Galveston</t>
  </si>
  <si>
    <t>450021</t>
  </si>
  <si>
    <t>450023</t>
  </si>
  <si>
    <t>Victoria</t>
  </si>
  <si>
    <t>450024</t>
  </si>
  <si>
    <t>450028</t>
  </si>
  <si>
    <t>Brownsville</t>
  </si>
  <si>
    <t>450029</t>
  </si>
  <si>
    <t>Laredo</t>
  </si>
  <si>
    <t>450032</t>
  </si>
  <si>
    <t>450033</t>
  </si>
  <si>
    <t>Harlingen</t>
  </si>
  <si>
    <t>450034</t>
  </si>
  <si>
    <t>Beaumont</t>
  </si>
  <si>
    <t>450035</t>
  </si>
  <si>
    <t>Longview</t>
  </si>
  <si>
    <t>450039</t>
  </si>
  <si>
    <t>Fort Worth</t>
  </si>
  <si>
    <t>450040</t>
  </si>
  <si>
    <t>Lubbock</t>
  </si>
  <si>
    <t>450042</t>
  </si>
  <si>
    <t>Waco</t>
  </si>
  <si>
    <t>450044</t>
  </si>
  <si>
    <t>450046</t>
  </si>
  <si>
    <t>Corpus Christi</t>
  </si>
  <si>
    <t>450051</t>
  </si>
  <si>
    <t>450054</t>
  </si>
  <si>
    <t>Temple</t>
  </si>
  <si>
    <t>450055</t>
  </si>
  <si>
    <t>450056</t>
  </si>
  <si>
    <t>Austin</t>
  </si>
  <si>
    <t>450058</t>
  </si>
  <si>
    <t>San Antonio</t>
  </si>
  <si>
    <t>450064</t>
  </si>
  <si>
    <t>Arlington</t>
  </si>
  <si>
    <t>450068</t>
  </si>
  <si>
    <t>450072</t>
  </si>
  <si>
    <t>Lake Jackson</t>
  </si>
  <si>
    <t>450078</t>
  </si>
  <si>
    <t>450079</t>
  </si>
  <si>
    <t>Irving</t>
  </si>
  <si>
    <t>450080</t>
  </si>
  <si>
    <t>450082</t>
  </si>
  <si>
    <t>Beeville</t>
  </si>
  <si>
    <t>450083</t>
  </si>
  <si>
    <t>Tyler</t>
  </si>
  <si>
    <t>450085</t>
  </si>
  <si>
    <t>450087</t>
  </si>
  <si>
    <t>North Richland Hills</t>
  </si>
  <si>
    <t>450090</t>
  </si>
  <si>
    <t>450092</t>
  </si>
  <si>
    <t>Eagle Pass</t>
  </si>
  <si>
    <t>450097</t>
  </si>
  <si>
    <t>450099</t>
  </si>
  <si>
    <t>Pampa</t>
  </si>
  <si>
    <t>450101</t>
  </si>
  <si>
    <t>450102</t>
  </si>
  <si>
    <t>450104</t>
  </si>
  <si>
    <t>Seguin</t>
  </si>
  <si>
    <t>450107</t>
  </si>
  <si>
    <t>450108</t>
  </si>
  <si>
    <t>Floresville</t>
  </si>
  <si>
    <t>450119</t>
  </si>
  <si>
    <t>Edinburg</t>
  </si>
  <si>
    <t>450124</t>
  </si>
  <si>
    <t>450128</t>
  </si>
  <si>
    <t>Weslaco</t>
  </si>
  <si>
    <t>450132</t>
  </si>
  <si>
    <t>Odessa</t>
  </si>
  <si>
    <t>450133</t>
  </si>
  <si>
    <t>450135</t>
  </si>
  <si>
    <t>450137</t>
  </si>
  <si>
    <t>450143</t>
  </si>
  <si>
    <t>450144</t>
  </si>
  <si>
    <t>Andrews</t>
  </si>
  <si>
    <t>450147</t>
  </si>
  <si>
    <t>450148</t>
  </si>
  <si>
    <t>Cleburne</t>
  </si>
  <si>
    <t>450152</t>
  </si>
  <si>
    <t>Killeen</t>
  </si>
  <si>
    <t>450154</t>
  </si>
  <si>
    <t>Del Rio</t>
  </si>
  <si>
    <t>450155</t>
  </si>
  <si>
    <t>Hereford</t>
  </si>
  <si>
    <t>450162</t>
  </si>
  <si>
    <t>450163</t>
  </si>
  <si>
    <t>Kingsville</t>
  </si>
  <si>
    <t>450165</t>
  </si>
  <si>
    <t>Jourdanton</t>
  </si>
  <si>
    <t>450176</t>
  </si>
  <si>
    <t>Mission</t>
  </si>
  <si>
    <t>450184</t>
  </si>
  <si>
    <t>450187</t>
  </si>
  <si>
    <t>Brenham</t>
  </si>
  <si>
    <t>450193</t>
  </si>
  <si>
    <t>450194</t>
  </si>
  <si>
    <t>450196</t>
  </si>
  <si>
    <t>450200</t>
  </si>
  <si>
    <t>Texarkana</t>
  </si>
  <si>
    <t>450203</t>
  </si>
  <si>
    <t>Weatherford</t>
  </si>
  <si>
    <t>450209</t>
  </si>
  <si>
    <t>Amarillo</t>
  </si>
  <si>
    <t>450210</t>
  </si>
  <si>
    <t>Carthage</t>
  </si>
  <si>
    <t>450211</t>
  </si>
  <si>
    <t>Lufkin</t>
  </si>
  <si>
    <t>450213</t>
  </si>
  <si>
    <t>450219</t>
  </si>
  <si>
    <t>Llano</t>
  </si>
  <si>
    <t>450222</t>
  </si>
  <si>
    <t>Conroe</t>
  </si>
  <si>
    <t>450229</t>
  </si>
  <si>
    <t>Abilene</t>
  </si>
  <si>
    <t>450231</t>
  </si>
  <si>
    <t>450235</t>
  </si>
  <si>
    <t>450236</t>
  </si>
  <si>
    <t>Sulphur Springs</t>
  </si>
  <si>
    <t>450237</t>
  </si>
  <si>
    <t>450241</t>
  </si>
  <si>
    <t>Jacksboro</t>
  </si>
  <si>
    <t>450253</t>
  </si>
  <si>
    <t>Bellville</t>
  </si>
  <si>
    <t>450271</t>
  </si>
  <si>
    <t>450272</t>
  </si>
  <si>
    <t>San Marcos</t>
  </si>
  <si>
    <t>450289</t>
  </si>
  <si>
    <t>450292</t>
  </si>
  <si>
    <t>Kaufman</t>
  </si>
  <si>
    <t>450299</t>
  </si>
  <si>
    <t>College Station</t>
  </si>
  <si>
    <t>450324</t>
  </si>
  <si>
    <t>Denison</t>
  </si>
  <si>
    <t>450330</t>
  </si>
  <si>
    <t>450340</t>
  </si>
  <si>
    <t>San Angelo</t>
  </si>
  <si>
    <t>450346</t>
  </si>
  <si>
    <t>450347</t>
  </si>
  <si>
    <t>450348</t>
  </si>
  <si>
    <t>Marlin</t>
  </si>
  <si>
    <t>450351</t>
  </si>
  <si>
    <t>Stephenville</t>
  </si>
  <si>
    <t>450352</t>
  </si>
  <si>
    <t>450358</t>
  </si>
  <si>
    <t>450369</t>
  </si>
  <si>
    <t>Childress</t>
  </si>
  <si>
    <t>450370</t>
  </si>
  <si>
    <t>450372</t>
  </si>
  <si>
    <t>Waxahachie</t>
  </si>
  <si>
    <t>450379</t>
  </si>
  <si>
    <t>450388</t>
  </si>
  <si>
    <t>450389</t>
  </si>
  <si>
    <t>450395</t>
  </si>
  <si>
    <t>450399</t>
  </si>
  <si>
    <t>Brownfield</t>
  </si>
  <si>
    <t>450400</t>
  </si>
  <si>
    <t>Mexia</t>
  </si>
  <si>
    <t>450403</t>
  </si>
  <si>
    <t>450411</t>
  </si>
  <si>
    <t>Eastland</t>
  </si>
  <si>
    <t>450419</t>
  </si>
  <si>
    <t>Azle</t>
  </si>
  <si>
    <t>450422</t>
  </si>
  <si>
    <t>450424</t>
  </si>
  <si>
    <t>Baytown</t>
  </si>
  <si>
    <t>450431</t>
  </si>
  <si>
    <t>450447</t>
  </si>
  <si>
    <t>Corsicana</t>
  </si>
  <si>
    <t>450451</t>
  </si>
  <si>
    <t>Glen Rose</t>
  </si>
  <si>
    <t>450460</t>
  </si>
  <si>
    <t>Woodville</t>
  </si>
  <si>
    <t>450462</t>
  </si>
  <si>
    <t>450465</t>
  </si>
  <si>
    <t>450469</t>
  </si>
  <si>
    <t>Sherman</t>
  </si>
  <si>
    <t>450475</t>
  </si>
  <si>
    <t>450484</t>
  </si>
  <si>
    <t>450489</t>
  </si>
  <si>
    <t>Lamesa</t>
  </si>
  <si>
    <t>450498</t>
  </si>
  <si>
    <t>Breckenridge</t>
  </si>
  <si>
    <t>450508</t>
  </si>
  <si>
    <t>Nacogdoches</t>
  </si>
  <si>
    <t>450518</t>
  </si>
  <si>
    <t>Port Arthur</t>
  </si>
  <si>
    <t>450537</t>
  </si>
  <si>
    <t>Richardson</t>
  </si>
  <si>
    <t>450539</t>
  </si>
  <si>
    <t>450558</t>
  </si>
  <si>
    <t>450563</t>
  </si>
  <si>
    <t>Grapevine</t>
  </si>
  <si>
    <t>450565</t>
  </si>
  <si>
    <t>Mineral Wells</t>
  </si>
  <si>
    <t>450571</t>
  </si>
  <si>
    <t>450573</t>
  </si>
  <si>
    <t>450578</t>
  </si>
  <si>
    <t>450584</t>
  </si>
  <si>
    <t>450586</t>
  </si>
  <si>
    <t>450587</t>
  </si>
  <si>
    <t>Brownwood</t>
  </si>
  <si>
    <t>450596</t>
  </si>
  <si>
    <t>Granbury</t>
  </si>
  <si>
    <t>450597</t>
  </si>
  <si>
    <t>Cuero</t>
  </si>
  <si>
    <t>450604</t>
  </si>
  <si>
    <t>Fredericksburg</t>
  </si>
  <si>
    <t>450605</t>
  </si>
  <si>
    <t>Aransas Pass</t>
  </si>
  <si>
    <t>450610</t>
  </si>
  <si>
    <t>450617</t>
  </si>
  <si>
    <t>450634</t>
  </si>
  <si>
    <t>Denton</t>
  </si>
  <si>
    <t>450638</t>
  </si>
  <si>
    <t>450639</t>
  </si>
  <si>
    <t>450641</t>
  </si>
  <si>
    <t>Nocona</t>
  </si>
  <si>
    <t>450643</t>
  </si>
  <si>
    <t>450644</t>
  </si>
  <si>
    <t>450647</t>
  </si>
  <si>
    <t>450651</t>
  </si>
  <si>
    <t>Plano</t>
  </si>
  <si>
    <t>450653</t>
  </si>
  <si>
    <t>Big Spring</t>
  </si>
  <si>
    <t>450654</t>
  </si>
  <si>
    <t>Rio Grande City</t>
  </si>
  <si>
    <t>450656</t>
  </si>
  <si>
    <t>450658</t>
  </si>
  <si>
    <t>450659</t>
  </si>
  <si>
    <t>450661</t>
  </si>
  <si>
    <t>450662</t>
  </si>
  <si>
    <t>450668</t>
  </si>
  <si>
    <t>450669</t>
  </si>
  <si>
    <t>Lewisville</t>
  </si>
  <si>
    <t>450670</t>
  </si>
  <si>
    <t>Tomball</t>
  </si>
  <si>
    <t>450672</t>
  </si>
  <si>
    <t>450674</t>
  </si>
  <si>
    <t>450675</t>
  </si>
  <si>
    <t>450677</t>
  </si>
  <si>
    <t>Burleson</t>
  </si>
  <si>
    <t>450678</t>
  </si>
  <si>
    <t>450684</t>
  </si>
  <si>
    <t>Humble</t>
  </si>
  <si>
    <t>450686</t>
  </si>
  <si>
    <t>450688</t>
  </si>
  <si>
    <t>Mesquite</t>
  </si>
  <si>
    <t>450690</t>
  </si>
  <si>
    <t>450694</t>
  </si>
  <si>
    <t>El Campo</t>
  </si>
  <si>
    <t>450697</t>
  </si>
  <si>
    <t>450698</t>
  </si>
  <si>
    <t>Littlefield</t>
  </si>
  <si>
    <t>450702</t>
  </si>
  <si>
    <t>450709</t>
  </si>
  <si>
    <t>Nassau Bay</t>
  </si>
  <si>
    <t>450711</t>
  </si>
  <si>
    <t>450713</t>
  </si>
  <si>
    <t>450718</t>
  </si>
  <si>
    <t>Round Rock</t>
  </si>
  <si>
    <t>450723</t>
  </si>
  <si>
    <t>450730</t>
  </si>
  <si>
    <t>450742</t>
  </si>
  <si>
    <t>Rowlett</t>
  </si>
  <si>
    <t>450743</t>
  </si>
  <si>
    <t>450747</t>
  </si>
  <si>
    <t>Palestine</t>
  </si>
  <si>
    <t>450755</t>
  </si>
  <si>
    <t>Levelland</t>
  </si>
  <si>
    <t>450771</t>
  </si>
  <si>
    <t>450774</t>
  </si>
  <si>
    <t>450775</t>
  </si>
  <si>
    <t>Kingwood</t>
  </si>
  <si>
    <t>450779</t>
  </si>
  <si>
    <t>450780</t>
  </si>
  <si>
    <t>450788</t>
  </si>
  <si>
    <t>450801</t>
  </si>
  <si>
    <t>450803</t>
  </si>
  <si>
    <t>450804</t>
  </si>
  <si>
    <t>450808</t>
  </si>
  <si>
    <t>450809</t>
  </si>
  <si>
    <t>450820</t>
  </si>
  <si>
    <t>Sugar Land</t>
  </si>
  <si>
    <t>450822</t>
  </si>
  <si>
    <t>450825</t>
  </si>
  <si>
    <t>450827</t>
  </si>
  <si>
    <t>450828</t>
  </si>
  <si>
    <t>Alice</t>
  </si>
  <si>
    <t>450831</t>
  </si>
  <si>
    <t>450833</t>
  </si>
  <si>
    <t>Ennis</t>
  </si>
  <si>
    <t>450834</t>
  </si>
  <si>
    <t>450840</t>
  </si>
  <si>
    <t>450844</t>
  </si>
  <si>
    <t>450847</t>
  </si>
  <si>
    <t>Katy</t>
  </si>
  <si>
    <t>450848</t>
  </si>
  <si>
    <t>450851</t>
  </si>
  <si>
    <t>450853</t>
  </si>
  <si>
    <t>450855</t>
  </si>
  <si>
    <t>450856</t>
  </si>
  <si>
    <t>450860</t>
  </si>
  <si>
    <t>450862</t>
  </si>
  <si>
    <t>The Woodlands</t>
  </si>
  <si>
    <t>450864</t>
  </si>
  <si>
    <t>450865</t>
  </si>
  <si>
    <t>450867</t>
  </si>
  <si>
    <t>450869</t>
  </si>
  <si>
    <t>450871</t>
  </si>
  <si>
    <t>450872</t>
  </si>
  <si>
    <t>450874</t>
  </si>
  <si>
    <t>450875</t>
  </si>
  <si>
    <t>450876</t>
  </si>
  <si>
    <t>450877</t>
  </si>
  <si>
    <t>Southlake</t>
  </si>
  <si>
    <t>460001</t>
  </si>
  <si>
    <t>Provo</t>
  </si>
  <si>
    <t>UT</t>
  </si>
  <si>
    <t>460003</t>
  </si>
  <si>
    <t>Salt Lake City</t>
  </si>
  <si>
    <t>460004</t>
  </si>
  <si>
    <t>Ogden</t>
  </si>
  <si>
    <t>460005</t>
  </si>
  <si>
    <t>460006</t>
  </si>
  <si>
    <t>460007</t>
  </si>
  <si>
    <t>Cedar City</t>
  </si>
  <si>
    <t>460009</t>
  </si>
  <si>
    <t>460010</t>
  </si>
  <si>
    <t>460011</t>
  </si>
  <si>
    <t>Price</t>
  </si>
  <si>
    <t>460013</t>
  </si>
  <si>
    <t>460014</t>
  </si>
  <si>
    <t>Tooele</t>
  </si>
  <si>
    <t>460015</t>
  </si>
  <si>
    <t>460017</t>
  </si>
  <si>
    <t>Brigham City</t>
  </si>
  <si>
    <t>460019</t>
  </si>
  <si>
    <t>460021</t>
  </si>
  <si>
    <t>460023</t>
  </si>
  <si>
    <t>American Fork</t>
  </si>
  <si>
    <t>460026</t>
  </si>
  <si>
    <t>Richfield</t>
  </si>
  <si>
    <t>460030</t>
  </si>
  <si>
    <t>Vernal</t>
  </si>
  <si>
    <t>460039</t>
  </si>
  <si>
    <t>Tremonton</t>
  </si>
  <si>
    <t>460041</t>
  </si>
  <si>
    <t>Layton</t>
  </si>
  <si>
    <t>460042</t>
  </si>
  <si>
    <t>Bountiful</t>
  </si>
  <si>
    <t>Orem</t>
  </si>
  <si>
    <t>460044</t>
  </si>
  <si>
    <t>Sandy</t>
  </si>
  <si>
    <t>460047</t>
  </si>
  <si>
    <t>460049</t>
  </si>
  <si>
    <t>460051</t>
  </si>
  <si>
    <t>West Jordan</t>
  </si>
  <si>
    <t>460052</t>
  </si>
  <si>
    <t>460054</t>
  </si>
  <si>
    <t>North Logan</t>
  </si>
  <si>
    <t>460057</t>
  </si>
  <si>
    <t>Park City</t>
  </si>
  <si>
    <t>460058</t>
  </si>
  <si>
    <t>Riverton</t>
  </si>
  <si>
    <t>460060</t>
  </si>
  <si>
    <t>Draper</t>
  </si>
  <si>
    <t>470001</t>
  </si>
  <si>
    <t>VT</t>
  </si>
  <si>
    <t>470003</t>
  </si>
  <si>
    <t>470005</t>
  </si>
  <si>
    <t>Rutland</t>
  </si>
  <si>
    <t>470011</t>
  </si>
  <si>
    <t>Brattleboro</t>
  </si>
  <si>
    <t>470012</t>
  </si>
  <si>
    <t>Bennington</t>
  </si>
  <si>
    <t>470024</t>
  </si>
  <si>
    <t>Saint Albans</t>
  </si>
  <si>
    <t>490001</t>
  </si>
  <si>
    <t>Norton</t>
  </si>
  <si>
    <t>VA</t>
  </si>
  <si>
    <t>490002</t>
  </si>
  <si>
    <t>490004</t>
  </si>
  <si>
    <t>Harrisonburg</t>
  </si>
  <si>
    <t>490005</t>
  </si>
  <si>
    <t>490007</t>
  </si>
  <si>
    <t>490009</t>
  </si>
  <si>
    <t>Charlottesville</t>
  </si>
  <si>
    <t>490011</t>
  </si>
  <si>
    <t>490013</t>
  </si>
  <si>
    <t>490017</t>
  </si>
  <si>
    <t>490018</t>
  </si>
  <si>
    <t>Fishersville</t>
  </si>
  <si>
    <t>490019</t>
  </si>
  <si>
    <t>Culpeper</t>
  </si>
  <si>
    <t>490020</t>
  </si>
  <si>
    <t>Hopewell</t>
  </si>
  <si>
    <t>490021</t>
  </si>
  <si>
    <t>Lynchburg</t>
  </si>
  <si>
    <t>490022</t>
  </si>
  <si>
    <t>490023</t>
  </si>
  <si>
    <t>Warrenton</t>
  </si>
  <si>
    <t>490024</t>
  </si>
  <si>
    <t>Roanoke</t>
  </si>
  <si>
    <t>490032</t>
  </si>
  <si>
    <t>490033</t>
  </si>
  <si>
    <t>Front Royal</t>
  </si>
  <si>
    <t>490037</t>
  </si>
  <si>
    <t>490038</t>
  </si>
  <si>
    <t>490040</t>
  </si>
  <si>
    <t>490041</t>
  </si>
  <si>
    <t>Newport News</t>
  </si>
  <si>
    <t>490042</t>
  </si>
  <si>
    <t>Christiansburg</t>
  </si>
  <si>
    <t>490043</t>
  </si>
  <si>
    <t>490044</t>
  </si>
  <si>
    <t>490045</t>
  </si>
  <si>
    <t>Manassas</t>
  </si>
  <si>
    <t>490046</t>
  </si>
  <si>
    <t>490048</t>
  </si>
  <si>
    <t>490050</t>
  </si>
  <si>
    <t>490052</t>
  </si>
  <si>
    <t>490053</t>
  </si>
  <si>
    <t>Abingdon</t>
  </si>
  <si>
    <t>490057</t>
  </si>
  <si>
    <t>Virginia Beach</t>
  </si>
  <si>
    <t>490059</t>
  </si>
  <si>
    <t>490060</t>
  </si>
  <si>
    <t>Richlands</t>
  </si>
  <si>
    <t>490063</t>
  </si>
  <si>
    <t>Falls Church</t>
  </si>
  <si>
    <t>Fairfax</t>
  </si>
  <si>
    <t>490066</t>
  </si>
  <si>
    <t>Williamsburg</t>
  </si>
  <si>
    <t>490067</t>
  </si>
  <si>
    <t>Petersburg</t>
  </si>
  <si>
    <t>490069</t>
  </si>
  <si>
    <t>Mechanicsville</t>
  </si>
  <si>
    <t>490075</t>
  </si>
  <si>
    <t>490077</t>
  </si>
  <si>
    <t>490084</t>
  </si>
  <si>
    <t>Tappahannock</t>
  </si>
  <si>
    <t>490088</t>
  </si>
  <si>
    <t>490089</t>
  </si>
  <si>
    <t>490090</t>
  </si>
  <si>
    <t>Farmville</t>
  </si>
  <si>
    <t>490092</t>
  </si>
  <si>
    <t>490093</t>
  </si>
  <si>
    <t>490094</t>
  </si>
  <si>
    <t>490097</t>
  </si>
  <si>
    <t>Emporia</t>
  </si>
  <si>
    <t>490098</t>
  </si>
  <si>
    <t>South Hill</t>
  </si>
  <si>
    <t>490101</t>
  </si>
  <si>
    <t>490104</t>
  </si>
  <si>
    <t>490107</t>
  </si>
  <si>
    <t>Reston</t>
  </si>
  <si>
    <t>490110</t>
  </si>
  <si>
    <t>Blacksburg</t>
  </si>
  <si>
    <t>490111</t>
  </si>
  <si>
    <t>Wytheville</t>
  </si>
  <si>
    <t>490112</t>
  </si>
  <si>
    <t>490113</t>
  </si>
  <si>
    <t>Woodbridge</t>
  </si>
  <si>
    <t>490114</t>
  </si>
  <si>
    <t>Big Stone Gap</t>
  </si>
  <si>
    <t>490115</t>
  </si>
  <si>
    <t>Galax</t>
  </si>
  <si>
    <t>490116</t>
  </si>
  <si>
    <t>490117</t>
  </si>
  <si>
    <t>490118</t>
  </si>
  <si>
    <t>490119</t>
  </si>
  <si>
    <t>490120</t>
  </si>
  <si>
    <t>Chesapeake</t>
  </si>
  <si>
    <t>490122</t>
  </si>
  <si>
    <t>490126</t>
  </si>
  <si>
    <t>Low Moor</t>
  </si>
  <si>
    <t>490127</t>
  </si>
  <si>
    <t>490130</t>
  </si>
  <si>
    <t>490136</t>
  </si>
  <si>
    <t>Midlothian</t>
  </si>
  <si>
    <t>490140</t>
  </si>
  <si>
    <t>Stafford</t>
  </si>
  <si>
    <t>490141</t>
  </si>
  <si>
    <t>490143</t>
  </si>
  <si>
    <t>490144</t>
  </si>
  <si>
    <t>Haymarket</t>
  </si>
  <si>
    <t>500001</t>
  </si>
  <si>
    <t>Seattle</t>
  </si>
  <si>
    <t>WA</t>
  </si>
  <si>
    <t>500002</t>
  </si>
  <si>
    <t>Walla Walla</t>
  </si>
  <si>
    <t>500003</t>
  </si>
  <si>
    <t>500005</t>
  </si>
  <si>
    <t>500007</t>
  </si>
  <si>
    <t>Anacortes</t>
  </si>
  <si>
    <t>500008</t>
  </si>
  <si>
    <t>500011</t>
  </si>
  <si>
    <t>Burien</t>
  </si>
  <si>
    <t>Yakima</t>
  </si>
  <si>
    <t>500014</t>
  </si>
  <si>
    <t>500015</t>
  </si>
  <si>
    <t>500016</t>
  </si>
  <si>
    <t>Wenatchee</t>
  </si>
  <si>
    <t>500019</t>
  </si>
  <si>
    <t>500021</t>
  </si>
  <si>
    <t>500024</t>
  </si>
  <si>
    <t>Olympia</t>
  </si>
  <si>
    <t>500025</t>
  </si>
  <si>
    <t>500026</t>
  </si>
  <si>
    <t>Edmonds</t>
  </si>
  <si>
    <t>500027</t>
  </si>
  <si>
    <t>500030</t>
  </si>
  <si>
    <t>Bellingham</t>
  </si>
  <si>
    <t>500031</t>
  </si>
  <si>
    <t>500033</t>
  </si>
  <si>
    <t>Moses Lake</t>
  </si>
  <si>
    <t>500036</t>
  </si>
  <si>
    <t>500037</t>
  </si>
  <si>
    <t>Toppenish</t>
  </si>
  <si>
    <t>500039</t>
  </si>
  <si>
    <t>Bremerton</t>
  </si>
  <si>
    <t>500041</t>
  </si>
  <si>
    <t>500044</t>
  </si>
  <si>
    <t>Spokane</t>
  </si>
  <si>
    <t>500050</t>
  </si>
  <si>
    <t>Vancouver</t>
  </si>
  <si>
    <t>500051</t>
  </si>
  <si>
    <t>500053</t>
  </si>
  <si>
    <t>Kennewick</t>
  </si>
  <si>
    <t>500054</t>
  </si>
  <si>
    <t>500058</t>
  </si>
  <si>
    <t>500060</t>
  </si>
  <si>
    <t>500064</t>
  </si>
  <si>
    <t>500072</t>
  </si>
  <si>
    <t>Port Angeles</t>
  </si>
  <si>
    <t>500077</t>
  </si>
  <si>
    <t>500079</t>
  </si>
  <si>
    <t>Puyallup</t>
  </si>
  <si>
    <t>500084</t>
  </si>
  <si>
    <t>500088</t>
  </si>
  <si>
    <t>Renton</t>
  </si>
  <si>
    <t>500108</t>
  </si>
  <si>
    <t>Tacoma</t>
  </si>
  <si>
    <t>500119</t>
  </si>
  <si>
    <t>500124</t>
  </si>
  <si>
    <t>Kirkland</t>
  </si>
  <si>
    <t>500129</t>
  </si>
  <si>
    <t>500139</t>
  </si>
  <si>
    <t>500141</t>
  </si>
  <si>
    <t>Federal Way</t>
  </si>
  <si>
    <t>500148</t>
  </si>
  <si>
    <t>500150</t>
  </si>
  <si>
    <t>500151</t>
  </si>
  <si>
    <t>Gig Harbor</t>
  </si>
  <si>
    <t>500152</t>
  </si>
  <si>
    <t>Issaquah</t>
  </si>
  <si>
    <t>510001</t>
  </si>
  <si>
    <t>Morgantown</t>
  </si>
  <si>
    <t>WV</t>
  </si>
  <si>
    <t>510002</t>
  </si>
  <si>
    <t>Ronceverte</t>
  </si>
  <si>
    <t>510006</t>
  </si>
  <si>
    <t>510007</t>
  </si>
  <si>
    <t>510008</t>
  </si>
  <si>
    <t>Martinsburg</t>
  </si>
  <si>
    <t>510012</t>
  </si>
  <si>
    <t>Point Pleasant</t>
  </si>
  <si>
    <t>510013</t>
  </si>
  <si>
    <t>Glen Dale</t>
  </si>
  <si>
    <t>510022</t>
  </si>
  <si>
    <t>510023</t>
  </si>
  <si>
    <t>Weirton</t>
  </si>
  <si>
    <t>510024</t>
  </si>
  <si>
    <t>510029</t>
  </si>
  <si>
    <t>South Charleston</t>
  </si>
  <si>
    <t>510030</t>
  </si>
  <si>
    <t>Elkins</t>
  </si>
  <si>
    <t>510031</t>
  </si>
  <si>
    <t>510038</t>
  </si>
  <si>
    <t>510039</t>
  </si>
  <si>
    <t>Wheeling</t>
  </si>
  <si>
    <t>510046</t>
  </si>
  <si>
    <t>510047</t>
  </si>
  <si>
    <t>510048</t>
  </si>
  <si>
    <t>510050</t>
  </si>
  <si>
    <t>510055</t>
  </si>
  <si>
    <t>510058</t>
  </si>
  <si>
    <t>Parkersburg</t>
  </si>
  <si>
    <t>510062</t>
  </si>
  <si>
    <t>Beckley</t>
  </si>
  <si>
    <t>510070</t>
  </si>
  <si>
    <t>510071</t>
  </si>
  <si>
    <t>Bluefield</t>
  </si>
  <si>
    <t>510072</t>
  </si>
  <si>
    <t>New Martinsville</t>
  </si>
  <si>
    <t>510077</t>
  </si>
  <si>
    <t>510086</t>
  </si>
  <si>
    <t>Welch</t>
  </si>
  <si>
    <t>510091</t>
  </si>
  <si>
    <t>520002</t>
  </si>
  <si>
    <t>Stevens Point</t>
  </si>
  <si>
    <t>WI</t>
  </si>
  <si>
    <t>520004</t>
  </si>
  <si>
    <t>La Crosse</t>
  </si>
  <si>
    <t>520008</t>
  </si>
  <si>
    <t>Waukesha</t>
  </si>
  <si>
    <t>520009</t>
  </si>
  <si>
    <t>Appleton</t>
  </si>
  <si>
    <t>520011</t>
  </si>
  <si>
    <t>Rice Lake</t>
  </si>
  <si>
    <t>520013</t>
  </si>
  <si>
    <t>Eau Claire</t>
  </si>
  <si>
    <t>520017</t>
  </si>
  <si>
    <t>Chippewa Falls</t>
  </si>
  <si>
    <t>520019</t>
  </si>
  <si>
    <t>Rhinelander</t>
  </si>
  <si>
    <t>520021</t>
  </si>
  <si>
    <t>Kenosha</t>
  </si>
  <si>
    <t>520027</t>
  </si>
  <si>
    <t>Mequon</t>
  </si>
  <si>
    <t>520028</t>
  </si>
  <si>
    <t>520030</t>
  </si>
  <si>
    <t>Wausau</t>
  </si>
  <si>
    <t>520033</t>
  </si>
  <si>
    <t>Wisconsin Rapids</t>
  </si>
  <si>
    <t>520034</t>
  </si>
  <si>
    <t>Two Rivers</t>
  </si>
  <si>
    <t>Manitowoc</t>
  </si>
  <si>
    <t>520035</t>
  </si>
  <si>
    <t>Sheboygan</t>
  </si>
  <si>
    <t>520037</t>
  </si>
  <si>
    <t>Marshfield</t>
  </si>
  <si>
    <t>520038</t>
  </si>
  <si>
    <t>520041</t>
  </si>
  <si>
    <t>520044</t>
  </si>
  <si>
    <t>520045</t>
  </si>
  <si>
    <t>Neenah</t>
  </si>
  <si>
    <t>Oshkosh</t>
  </si>
  <si>
    <t>520049</t>
  </si>
  <si>
    <t>Green Bay</t>
  </si>
  <si>
    <t>520051</t>
  </si>
  <si>
    <t>Milwaukee</t>
  </si>
  <si>
    <t>520057</t>
  </si>
  <si>
    <t>Baraboo</t>
  </si>
  <si>
    <t>520059</t>
  </si>
  <si>
    <t>Racine</t>
  </si>
  <si>
    <t>520062</t>
  </si>
  <si>
    <t>Oconomowoc</t>
  </si>
  <si>
    <t>520063</t>
  </si>
  <si>
    <t>West Bend</t>
  </si>
  <si>
    <t>520066</t>
  </si>
  <si>
    <t>Janesville</t>
  </si>
  <si>
    <t>520070</t>
  </si>
  <si>
    <t>520071</t>
  </si>
  <si>
    <t>Fort Atkinson</t>
  </si>
  <si>
    <t>520075</t>
  </si>
  <si>
    <t>520076</t>
  </si>
  <si>
    <t>Beaver Dam</t>
  </si>
  <si>
    <t>520078</t>
  </si>
  <si>
    <t>520083</t>
  </si>
  <si>
    <t>520087</t>
  </si>
  <si>
    <t>520088</t>
  </si>
  <si>
    <t>520089</t>
  </si>
  <si>
    <t>520091</t>
  </si>
  <si>
    <t>Woodruff</t>
  </si>
  <si>
    <t>520095</t>
  </si>
  <si>
    <t>520096</t>
  </si>
  <si>
    <t>520097</t>
  </si>
  <si>
    <t>520098</t>
  </si>
  <si>
    <t>520100</t>
  </si>
  <si>
    <t>Beloit</t>
  </si>
  <si>
    <t>520102</t>
  </si>
  <si>
    <t>Elkhorn</t>
  </si>
  <si>
    <t>520103</t>
  </si>
  <si>
    <t>Menomonee Falls</t>
  </si>
  <si>
    <t>520107</t>
  </si>
  <si>
    <t>520109</t>
  </si>
  <si>
    <t>Mauston</t>
  </si>
  <si>
    <t>520113</t>
  </si>
  <si>
    <t>Marinette</t>
  </si>
  <si>
    <t>520116</t>
  </si>
  <si>
    <t>520136</t>
  </si>
  <si>
    <t>520138</t>
  </si>
  <si>
    <t>520139</t>
  </si>
  <si>
    <t>West Allis</t>
  </si>
  <si>
    <t>520160</t>
  </si>
  <si>
    <t>520177</t>
  </si>
  <si>
    <t>520189</t>
  </si>
  <si>
    <t>520193</t>
  </si>
  <si>
    <t>520194</t>
  </si>
  <si>
    <t>520196</t>
  </si>
  <si>
    <t>520198</t>
  </si>
  <si>
    <t>520202</t>
  </si>
  <si>
    <t>520205</t>
  </si>
  <si>
    <t>520206</t>
  </si>
  <si>
    <t>520207</t>
  </si>
  <si>
    <t>520208</t>
  </si>
  <si>
    <t>530002</t>
  </si>
  <si>
    <t>Gillette</t>
  </si>
  <si>
    <t>WY</t>
  </si>
  <si>
    <t>530006</t>
  </si>
  <si>
    <t>Sheridan</t>
  </si>
  <si>
    <t>530008</t>
  </si>
  <si>
    <t>530011</t>
  </si>
  <si>
    <t>Rock Springs</t>
  </si>
  <si>
    <t>530012</t>
  </si>
  <si>
    <t>Casper</t>
  </si>
  <si>
    <t>530014</t>
  </si>
  <si>
    <t>Laramie</t>
  </si>
  <si>
    <t>530015</t>
  </si>
  <si>
    <t>530025</t>
  </si>
  <si>
    <t>530032</t>
  </si>
  <si>
    <t>670004</t>
  </si>
  <si>
    <t>670005</t>
  </si>
  <si>
    <t>670006</t>
  </si>
  <si>
    <t>670008</t>
  </si>
  <si>
    <t>670023</t>
  </si>
  <si>
    <t>670025</t>
  </si>
  <si>
    <t>670031</t>
  </si>
  <si>
    <t>670034</t>
  </si>
  <si>
    <t>670041</t>
  </si>
  <si>
    <t>670043</t>
  </si>
  <si>
    <t>Cedar Park</t>
  </si>
  <si>
    <t>670044</t>
  </si>
  <si>
    <t>Rockwall</t>
  </si>
  <si>
    <t>670047</t>
  </si>
  <si>
    <t>670049</t>
  </si>
  <si>
    <t>670053</t>
  </si>
  <si>
    <t>670054</t>
  </si>
  <si>
    <t>670055</t>
  </si>
  <si>
    <t>670056</t>
  </si>
  <si>
    <t>Kyle</t>
  </si>
  <si>
    <t>670059</t>
  </si>
  <si>
    <t>670060</t>
  </si>
  <si>
    <t>Sunnyvale</t>
  </si>
  <si>
    <t>670061</t>
  </si>
  <si>
    <t>670062</t>
  </si>
  <si>
    <t>Aubrey</t>
  </si>
  <si>
    <t>670067</t>
  </si>
  <si>
    <t>670068</t>
  </si>
  <si>
    <t>Flower Mound</t>
  </si>
  <si>
    <t>670069</t>
  </si>
  <si>
    <t>670071</t>
  </si>
  <si>
    <t>670073</t>
  </si>
  <si>
    <t>Addison</t>
  </si>
  <si>
    <t>670075</t>
  </si>
  <si>
    <t>670076</t>
  </si>
  <si>
    <t>670077</t>
  </si>
  <si>
    <t>670078</t>
  </si>
  <si>
    <t>670080</t>
  </si>
  <si>
    <t>Harker Heights</t>
  </si>
  <si>
    <t>670082</t>
  </si>
  <si>
    <t>670085</t>
  </si>
  <si>
    <t>670088</t>
  </si>
  <si>
    <t>670090</t>
  </si>
  <si>
    <t>670093</t>
  </si>
  <si>
    <t>670095</t>
  </si>
  <si>
    <t>670098</t>
  </si>
  <si>
    <t>New Braunfels</t>
  </si>
  <si>
    <t>670099</t>
  </si>
  <si>
    <t>670102</t>
  </si>
  <si>
    <t>670103</t>
  </si>
  <si>
    <t>670106</t>
  </si>
  <si>
    <t>Pearland</t>
  </si>
  <si>
    <t>670107</t>
  </si>
  <si>
    <t>670108</t>
  </si>
  <si>
    <t>Marble Falls</t>
  </si>
  <si>
    <t>Front-End Financial Counseling</t>
  </si>
  <si>
    <t>Back-End Financial Counseling</t>
  </si>
  <si>
    <t>Case Management</t>
  </si>
  <si>
    <t>Medical Records</t>
  </si>
  <si>
    <t>Cash Posting</t>
  </si>
  <si>
    <t>Collections/Follow-Up</t>
  </si>
  <si>
    <t xml:space="preserve">of the following areas of your hospital revenue cycle: </t>
  </si>
  <si>
    <t>are outsourced?</t>
  </si>
  <si>
    <t xml:space="preserve">A. Outsourcing </t>
  </si>
  <si>
    <t>1. What functions within your hospital's revenue cycle</t>
  </si>
  <si>
    <t xml:space="preserve">2. Please provide additional detail on your </t>
  </si>
  <si>
    <t>Collections (early-out)</t>
  </si>
  <si>
    <t>Collections (long-term)</t>
  </si>
  <si>
    <t>Payer Contracting</t>
  </si>
  <si>
    <t>Denial/Underpayment Recovery</t>
  </si>
  <si>
    <t>Physician Billing/Practice Management</t>
  </si>
  <si>
    <t>Small Balance Insurance</t>
  </si>
  <si>
    <t xml:space="preserve">Inpatient </t>
  </si>
  <si>
    <t xml:space="preserve">Outpatient </t>
  </si>
  <si>
    <t xml:space="preserve">Total </t>
  </si>
  <si>
    <t>Total</t>
  </si>
  <si>
    <t xml:space="preserve">Technical/Demographic </t>
  </si>
  <si>
    <t xml:space="preserve">Medical Necessity </t>
  </si>
  <si>
    <t xml:space="preserve">Eligibility </t>
  </si>
  <si>
    <t>Authorization</t>
  </si>
  <si>
    <t xml:space="preserve">Medicare </t>
  </si>
  <si>
    <t xml:space="preserve">Medicare Advantage </t>
  </si>
  <si>
    <t xml:space="preserve">Medicaid </t>
  </si>
  <si>
    <t xml:space="preserve">Commercial </t>
  </si>
  <si>
    <t>Other</t>
  </si>
  <si>
    <t>A. Patient Access</t>
  </si>
  <si>
    <t>2. Please estimate your POS cash collections as a percent of net patient revenue</t>
  </si>
  <si>
    <r>
      <t>1. If your organization collects payments at point-of-service, please provide your hospital’s total point-of-service collections</t>
    </r>
    <r>
      <rPr>
        <sz val="10"/>
        <color theme="1"/>
        <rFont val="Calibri"/>
        <family val="2"/>
        <scheme val="minor"/>
      </rPr>
      <t>.</t>
    </r>
  </si>
  <si>
    <t xml:space="preserve">B. Price Transparency </t>
  </si>
  <si>
    <t xml:space="preserve">robinsolau@advisory.com </t>
  </si>
  <si>
    <t xml:space="preserve">This section asks for contextual and demographic information about your hospital or health system. This information will be used in both custom cohort development and additional contextual analysis. Cohorts and contextual factors ensure that you receive the most applicable and comparable benchmarks.  </t>
  </si>
  <si>
    <t>Net A/R Days</t>
  </si>
  <si>
    <t>C. Automation</t>
  </si>
  <si>
    <t>CCN</t>
  </si>
  <si>
    <t xml:space="preserve">Number of Beds </t>
  </si>
  <si>
    <t>Bed Count Range</t>
  </si>
  <si>
    <t>Contact 1</t>
  </si>
  <si>
    <t>Contact 2</t>
  </si>
  <si>
    <t>Hospital Area</t>
  </si>
  <si>
    <t>Holyoke Medical Center</t>
  </si>
  <si>
    <t>Baystate Wing Hospital</t>
  </si>
  <si>
    <t>Baystate Noble Hospital</t>
  </si>
  <si>
    <t>Mercy Medical Center</t>
  </si>
  <si>
    <t>Baystate Medical Center</t>
  </si>
  <si>
    <t>Berkshire Medical Center</t>
  </si>
  <si>
    <t>Baystate Franklin Medical Center</t>
  </si>
  <si>
    <t>Nashoba Valley Medical Center</t>
  </si>
  <si>
    <t>Heywood Hospital</t>
  </si>
  <si>
    <t>Harrington Hospital</t>
  </si>
  <si>
    <t>Saint Vincent Hospital at Worcester Medical Center</t>
  </si>
  <si>
    <t>Framingham Union Hospital</t>
  </si>
  <si>
    <t>Emerson Hospital</t>
  </si>
  <si>
    <t>UMass Memorial Marlborough Hospital</t>
  </si>
  <si>
    <t>Milford Regional Medical Center</t>
  </si>
  <si>
    <t>Holy Family Hospital - Methuen</t>
  </si>
  <si>
    <t>Lowell General Hospital - Main Campus</t>
  </si>
  <si>
    <t>Winchester Hospital</t>
  </si>
  <si>
    <t>NSMC Union Hospital</t>
  </si>
  <si>
    <t>Lynn</t>
  </si>
  <si>
    <t>Beverly Hospital</t>
  </si>
  <si>
    <t>Anna Jaques Hospital</t>
  </si>
  <si>
    <t>Norwood Hospital</t>
  </si>
  <si>
    <t>Tufts Medical Center</t>
  </si>
  <si>
    <t>Massachusetts Eye and Ear Infirmary</t>
  </si>
  <si>
    <t>Massachusetts General Hospital</t>
  </si>
  <si>
    <t>Brigham and Women's Hospital</t>
  </si>
  <si>
    <t>Boston Medical Center</t>
  </si>
  <si>
    <t>New England Baptist Hospital</t>
  </si>
  <si>
    <t>Carney Hospital</t>
  </si>
  <si>
    <t>Dorchester</t>
  </si>
  <si>
    <t>Brigham and Women's Faulkner Hospital</t>
  </si>
  <si>
    <t>Saint Elizabeth's Medical Center</t>
  </si>
  <si>
    <t>Mount Auburn Hospital</t>
  </si>
  <si>
    <t>CHA Cambridge Hospital</t>
  </si>
  <si>
    <t>Lawrence Memorial Hospital</t>
  </si>
  <si>
    <t>Beth Israel Deaconess Hospital Milton</t>
  </si>
  <si>
    <t>South Shore Hospital</t>
  </si>
  <si>
    <t>Beth Israel Deaconess Medical Center</t>
  </si>
  <si>
    <t>Good Samaritan Medical Center</t>
  </si>
  <si>
    <t>Brockton Hospital</t>
  </si>
  <si>
    <t>Beth Israel Deaconess Hospital-Plymouth</t>
  </si>
  <si>
    <t>Newton-Wellesley Hospital</t>
  </si>
  <si>
    <t>Beth Israel Deaconess Hospital Needham</t>
  </si>
  <si>
    <t>Falmouth Hospital</t>
  </si>
  <si>
    <t>Nantucket Cottage Hospital</t>
  </si>
  <si>
    <t>Cape Cod Hospital</t>
  </si>
  <si>
    <t>Sturdy Memorial Hospital</t>
  </si>
  <si>
    <t>Charlton Memorial Hospital</t>
  </si>
  <si>
    <t>Saint Anne's Hospital</t>
  </si>
  <si>
    <t>Morton Hospital</t>
  </si>
  <si>
    <t>Newport Hospital</t>
  </si>
  <si>
    <t>South County Health</t>
  </si>
  <si>
    <t>Kent Hospital</t>
  </si>
  <si>
    <t>The Westerly Hospital</t>
  </si>
  <si>
    <t>Landmark Medical Center</t>
  </si>
  <si>
    <t>Rhode Island Hospital</t>
  </si>
  <si>
    <t>Our Lady of Fatima Hospital</t>
  </si>
  <si>
    <t>Women &amp; Infants Hospital</t>
  </si>
  <si>
    <t>The Miriam Hospital</t>
  </si>
  <si>
    <t>Roger Williams Medical Center</t>
  </si>
  <si>
    <t>Parkland Medical Center</t>
  </si>
  <si>
    <t>Saint Joseph Hospital</t>
  </si>
  <si>
    <t>Southern New Hampshire Medical Center</t>
  </si>
  <si>
    <t>Catholic Medical Center</t>
  </si>
  <si>
    <t>Elliot Hospital</t>
  </si>
  <si>
    <t>Lakes Region General Hospital</t>
  </si>
  <si>
    <t>Concord Hospital</t>
  </si>
  <si>
    <t>Cheshire Medical Center</t>
  </si>
  <si>
    <t>Portsmouth Regional Hospital</t>
  </si>
  <si>
    <t>Wentworth-Douglass Hospital</t>
  </si>
  <si>
    <t>Exeter Hospital</t>
  </si>
  <si>
    <t>Frisbie Memorial Hospital</t>
  </si>
  <si>
    <t>York Hospital</t>
  </si>
  <si>
    <t>SMHC Medical Center - Biddeford</t>
  </si>
  <si>
    <t>Mid Coast Hospital</t>
  </si>
  <si>
    <t>Northern Light Mercy Hospital</t>
  </si>
  <si>
    <t>Maine Medical Center</t>
  </si>
  <si>
    <t>Central Maine Medical Center</t>
  </si>
  <si>
    <t>Saint Mary's Regional Medical Center</t>
  </si>
  <si>
    <t>MaineGeneral Health</t>
  </si>
  <si>
    <t>Northern Light Eastern Maine Medical Center</t>
  </si>
  <si>
    <t>Northern Light Maine Coast Hospital</t>
  </si>
  <si>
    <t>Cary Medical Center</t>
  </si>
  <si>
    <t>Northern Maine Medical Center</t>
  </si>
  <si>
    <t>Northern Light AR Gould Hospital</t>
  </si>
  <si>
    <t>Pen Bay Medical Center</t>
  </si>
  <si>
    <t>Northern Light Inland Hospital</t>
  </si>
  <si>
    <t>Franklin Memorial Hospital</t>
  </si>
  <si>
    <t>Southwestern Vermont Medical Center</t>
  </si>
  <si>
    <t>Brattleboro Memorial Hospital</t>
  </si>
  <si>
    <t>The University of Vermont Medical Center</t>
  </si>
  <si>
    <t>Northwestern Medical Center</t>
  </si>
  <si>
    <t>Guthrie Robert Packer Hospital</t>
  </si>
  <si>
    <t>Guthrie Towanda Memorial Hospital</t>
  </si>
  <si>
    <t>Doylestown Hospital</t>
  </si>
  <si>
    <t>Saint Luke's Quakertown Campus</t>
  </si>
  <si>
    <t>Grand View Hospital</t>
  </si>
  <si>
    <t>Abington Hospital  - Jefferson Health</t>
  </si>
  <si>
    <t>Lower Bucks Hospital</t>
  </si>
  <si>
    <t>Bryn Mawr Hospital</t>
  </si>
  <si>
    <t>Crozer-Chester Medical Center</t>
  </si>
  <si>
    <t>Rothman Orthopaedic Specialty Hospital</t>
  </si>
  <si>
    <t>Mercy Catholic Medical Center - Mercy Fitzgerald Campus</t>
  </si>
  <si>
    <t>Delaware County Memorial Hospital</t>
  </si>
  <si>
    <t>Holy Redeemer Hospital and Medical Center</t>
  </si>
  <si>
    <t>Saint Mary Medical Center</t>
  </si>
  <si>
    <t>Riddle Memorial Hospital</t>
  </si>
  <si>
    <t>Lankenau Hospital</t>
  </si>
  <si>
    <t>Hospital of the University of Pennsylvania</t>
  </si>
  <si>
    <t>Penn Presbyterian Medical Center</t>
  </si>
  <si>
    <t>Thomas Jefferson University Hospital - Center City Campus</t>
  </si>
  <si>
    <t>Pennsylvania Hospital</t>
  </si>
  <si>
    <t>Jefferson Torresdale Hospital</t>
  </si>
  <si>
    <t>Chestnut Hill Hospital</t>
  </si>
  <si>
    <t>Cancer Treatment Centers of America Philadelphia</t>
  </si>
  <si>
    <t>Roxborough Memorial Hospital</t>
  </si>
  <si>
    <t>Temple University Hospital</t>
  </si>
  <si>
    <t>Einstein Medical Center Philadelphia</t>
  </si>
  <si>
    <t>Nazareth Hospital</t>
  </si>
  <si>
    <t>Paoli Hospital</t>
  </si>
  <si>
    <t>Brandywine Hospital</t>
  </si>
  <si>
    <t>Chester County Hospital</t>
  </si>
  <si>
    <t>Jennersville Hospital</t>
  </si>
  <si>
    <t>Suburban Community Hospital</t>
  </si>
  <si>
    <t>Einstein Medical Center Montgomery</t>
  </si>
  <si>
    <t>Abington - Lansdale Hospital</t>
  </si>
  <si>
    <t>Phoenixville Hospital</t>
  </si>
  <si>
    <t>Pottstown Hospital</t>
  </si>
  <si>
    <t>Physician's Care Surgical Hospital</t>
  </si>
  <si>
    <t>Penn State Health Saint Joseph - Main Campus</t>
  </si>
  <si>
    <t>Surgical Institute of Reading</t>
  </si>
  <si>
    <t>Reading Hospital</t>
  </si>
  <si>
    <t>West Reading</t>
  </si>
  <si>
    <t>Saint Francis Healthcare</t>
  </si>
  <si>
    <t>Bayhealth Hospital, Kent Campus</t>
  </si>
  <si>
    <t>Beebe Healthcare</t>
  </si>
  <si>
    <t>Bayhealth Hospital, Sussex Campus</t>
  </si>
  <si>
    <t>TidalHealth Nanticoke</t>
  </si>
  <si>
    <t>MedStar Georgetown University Hospital</t>
  </si>
  <si>
    <t>Medstar Washington Hospital Center</t>
  </si>
  <si>
    <t>Sibley Memorial Hospital</t>
  </si>
  <si>
    <t>United Medical Center</t>
  </si>
  <si>
    <t>The George Washington University Hospital</t>
  </si>
  <si>
    <t>Novant Health UVA Health System Prince William Medical Center</t>
  </si>
  <si>
    <t>490145</t>
  </si>
  <si>
    <t>StoneSprings Hospital Center</t>
  </si>
  <si>
    <t>Dulles</t>
  </si>
  <si>
    <t>Novant Health UVA Health System Haymarket Medical Center</t>
  </si>
  <si>
    <t>Canonsburg  Hospital</t>
  </si>
  <si>
    <t>Washington Health System Greene</t>
  </si>
  <si>
    <t>Uniontown Hospital</t>
  </si>
  <si>
    <t>Highlands Hospital</t>
  </si>
  <si>
    <t>UPMC Somerset</t>
  </si>
  <si>
    <t>UPMC Bedford</t>
  </si>
  <si>
    <t>Excela Westmoreland Hospital</t>
  </si>
  <si>
    <t>Excela Latrobe Hospital</t>
  </si>
  <si>
    <t>Excela Frick Hospital</t>
  </si>
  <si>
    <t>Indiana Regional Medical Center</t>
  </si>
  <si>
    <t>Punxsutawney Area Hospital</t>
  </si>
  <si>
    <t>Penn Highlands DuBois</t>
  </si>
  <si>
    <t>DuBois</t>
  </si>
  <si>
    <t>Conemaugh Memorial Medical Center - Main Campus</t>
  </si>
  <si>
    <t>Chan Soon-Shiong Medical Center at Windber</t>
  </si>
  <si>
    <t>Butler Memorial Hospital</t>
  </si>
  <si>
    <t>UPMC Jameson</t>
  </si>
  <si>
    <t>Ellwood City Hospital</t>
  </si>
  <si>
    <t>UPMC Horizon - Greenville</t>
  </si>
  <si>
    <t>AHN Grove City</t>
  </si>
  <si>
    <t>Sharon Regional Medical Center</t>
  </si>
  <si>
    <t>Edgewood Surgical Hospital</t>
  </si>
  <si>
    <t>Armstrong County Memorial Hospital</t>
  </si>
  <si>
    <t>Clarion Hospital</t>
  </si>
  <si>
    <t>Meadville Medical Center</t>
  </si>
  <si>
    <t>UPMC Northwest</t>
  </si>
  <si>
    <t>Warren General Hospital</t>
  </si>
  <si>
    <t>Millcreek Community Hospital</t>
  </si>
  <si>
    <t>UPMC Altoona</t>
  </si>
  <si>
    <t>Conemaugh Miners Medical Center</t>
  </si>
  <si>
    <t>Penn Highlands Huntingdon</t>
  </si>
  <si>
    <t>Conemaugh Nason Medical Center</t>
  </si>
  <si>
    <t>UPMC Kane</t>
  </si>
  <si>
    <t>Mount Nittany Medical Center</t>
  </si>
  <si>
    <t>Penn Highlands Clearfield</t>
  </si>
  <si>
    <t>Geisinger Holy Spirit</t>
  </si>
  <si>
    <t>UPMC Carlisle</t>
  </si>
  <si>
    <t>Milton S. Hershey Medical Center</t>
  </si>
  <si>
    <t>WellSpan Good Samaritan Hospital</t>
  </si>
  <si>
    <t>Geisinger Lewistown Hospital</t>
  </si>
  <si>
    <t>UPMC Pinnacle Harrisburg</t>
  </si>
  <si>
    <t>WellSpan Chambersburg Hospital</t>
  </si>
  <si>
    <t>Wellspan Waynesboro Hospital</t>
  </si>
  <si>
    <t>Wellspan Gettysburg Hospital</t>
  </si>
  <si>
    <t>UPMC Hanover</t>
  </si>
  <si>
    <t>OSS Orthopaedic Hospital</t>
  </si>
  <si>
    <t>Wellspan Surgery and Rehabilitation Hospital</t>
  </si>
  <si>
    <t>UPMC Memorial</t>
  </si>
  <si>
    <t>WellSpan Ephrata Community Hospital</t>
  </si>
  <si>
    <t>UPMC Lititz</t>
  </si>
  <si>
    <t>Lancaster General Hospital</t>
  </si>
  <si>
    <t>UPMC Susquehanna Williamsport Regional Medical Center</t>
  </si>
  <si>
    <t>UPMC Susquehanna Lock Haven</t>
  </si>
  <si>
    <t>UPMC Susquehanna Sunbury</t>
  </si>
  <si>
    <t>Geisinger Bloomsburg Hospital</t>
  </si>
  <si>
    <t>Geisinger Medical Center</t>
  </si>
  <si>
    <t>Evangelical Community Hospital</t>
  </si>
  <si>
    <t>Lehigh Valley Hospital-Schuylkill S. Jackson Street</t>
  </si>
  <si>
    <t>Saint Luke's University Hospital - Bethlehem</t>
  </si>
  <si>
    <t>Coordinated Health Bethlehem Hospital</t>
  </si>
  <si>
    <t>St. Luke's Easton Campus</t>
  </si>
  <si>
    <t>Saint Luke's  Anderson Campus</t>
  </si>
  <si>
    <t>Saint Luke's - Palmerton Campus</t>
  </si>
  <si>
    <t>Saint Luke's Sacred Heart Campus</t>
  </si>
  <si>
    <t>Lehigh Valley Hospital - Cedar Crest</t>
  </si>
  <si>
    <t>Coordinated Health Hospital of Allentown</t>
  </si>
  <si>
    <t>Lehigh Valley Hospital-Hazleton</t>
  </si>
  <si>
    <t>Saint Luke's Miners Campus</t>
  </si>
  <si>
    <t>Saint Luke's Hospital Lehighton Campus</t>
  </si>
  <si>
    <t>Lehigh Valley Hospital - Pocono</t>
  </si>
  <si>
    <t>390330</t>
  </si>
  <si>
    <t>Saint Luke's Hospital - Monroe Campus</t>
  </si>
  <si>
    <t>Stroudsburg</t>
  </si>
  <si>
    <t>Wayne Memorial Hospital</t>
  </si>
  <si>
    <t>Moses Taylor Hospital</t>
  </si>
  <si>
    <t>Geisinger-Community Medical Center</t>
  </si>
  <si>
    <t>Regional Hospital of Scranton</t>
  </si>
  <si>
    <t>Berwick Hospital Center</t>
  </si>
  <si>
    <t>Tyler Memorial Hospital</t>
  </si>
  <si>
    <t>Inova Loudoun Hospital</t>
  </si>
  <si>
    <t>Fauquier Hospital</t>
  </si>
  <si>
    <t>Reston Hospital Center</t>
  </si>
  <si>
    <t>Nathan Littauer Hospital</t>
  </si>
  <si>
    <t>Samaritan Hospital - Main Campus</t>
  </si>
  <si>
    <t>Samaritan Hospital-Albany Memorial Campus</t>
  </si>
  <si>
    <t>Albany Medical Center Hospital</t>
  </si>
  <si>
    <t>Saint Peter's Hospital</t>
  </si>
  <si>
    <t>Ellis Hospital</t>
  </si>
  <si>
    <t>HealthAlliance Hospital - Broadway Campus</t>
  </si>
  <si>
    <t>HealthAlliance Hospital Mary's Avenue Campus</t>
  </si>
  <si>
    <t>Columbia Memorial Hospital</t>
  </si>
  <si>
    <t>Montefiore St. Luke's Cornwall</t>
  </si>
  <si>
    <t>Northern Dutchess Hospital</t>
  </si>
  <si>
    <t>Vassar Brothers Medical Center</t>
  </si>
  <si>
    <t>Catskill Regional Medical Center - Harris Campus</t>
  </si>
  <si>
    <t>Bon Secours Community Hospital</t>
  </si>
  <si>
    <t>Glens Falls Hospital</t>
  </si>
  <si>
    <t>Saratoga  Hospital</t>
  </si>
  <si>
    <t>The University of Vermont Health Network Champlain Valley Physicians Hospital</t>
  </si>
  <si>
    <t>Alice Hyde Medical Center</t>
  </si>
  <si>
    <t>Adirondack Medical Center at Saranac Lake</t>
  </si>
  <si>
    <t>Auburn Community Hospital</t>
  </si>
  <si>
    <t>Guthrie Cortland Regional Medical Center</t>
  </si>
  <si>
    <t>Oswego Hospital</t>
  </si>
  <si>
    <t>Saint Joseph's Hospital Health Center</t>
  </si>
  <si>
    <t>Crouse Hospital</t>
  </si>
  <si>
    <t>Upstate University Hospital</t>
  </si>
  <si>
    <t>Bassett Medical Center</t>
  </si>
  <si>
    <t>Oneida Healthcare Auxiliary</t>
  </si>
  <si>
    <t>Rome Memorial Hospital</t>
  </si>
  <si>
    <t>MVHS - St. Elizabeth Campus</t>
  </si>
  <si>
    <t>MVHS -  St. Luke's Campus</t>
  </si>
  <si>
    <t>Samaritan Medical Center</t>
  </si>
  <si>
    <t>Massena Hospital</t>
  </si>
  <si>
    <t>Claxton-Hepburn Medical Center</t>
  </si>
  <si>
    <t>Canton-Potsdam Hospital</t>
  </si>
  <si>
    <t>UHS Chenango Memorial Hospital</t>
  </si>
  <si>
    <t>A.O. Fox Hospital</t>
  </si>
  <si>
    <t>UHS Binghamton General Hospital</t>
  </si>
  <si>
    <t>Our Lady of Lourdes Memorial Hospital</t>
  </si>
  <si>
    <t>United Memorial Medical Center</t>
  </si>
  <si>
    <t>Brooks- TLC Hospital System</t>
  </si>
  <si>
    <t>Mount Saint Mary's Hospital</t>
  </si>
  <si>
    <t>Eastern Niagara Hospital-Lockport</t>
  </si>
  <si>
    <t>Bertrand Chaffee Hospital</t>
  </si>
  <si>
    <t>Buffalo General Medical Center</t>
  </si>
  <si>
    <t>Sisters of Charity Hospital</t>
  </si>
  <si>
    <t>Erie County Medical Center</t>
  </si>
  <si>
    <t>Kenmore Mercy Hospital</t>
  </si>
  <si>
    <t>Mercy Hospital of Buffalo</t>
  </si>
  <si>
    <t>Niagara Falls Memorial Medical Center</t>
  </si>
  <si>
    <t>F.F. Thompson Hospital</t>
  </si>
  <si>
    <t>Clifton Springs Hospital and Clinic</t>
  </si>
  <si>
    <t>UR Medicine Noyes Health</t>
  </si>
  <si>
    <t>Geneva General Hospital</t>
  </si>
  <si>
    <t>Newark-Wayne Community Hospital</t>
  </si>
  <si>
    <t>Wyoming County Community Health System</t>
  </si>
  <si>
    <t>Monroe Community Hospital</t>
  </si>
  <si>
    <t>Highland Hospital</t>
  </si>
  <si>
    <t>Rochester General Hospital</t>
  </si>
  <si>
    <t>Unity Hospital</t>
  </si>
  <si>
    <t>Olean General Hospital</t>
  </si>
  <si>
    <t>Westfield Memorial Hospital</t>
  </si>
  <si>
    <t>Ira Davenport Memorial Hospital</t>
  </si>
  <si>
    <t>Guthrie Corning Hospital</t>
  </si>
  <si>
    <t>Saint James Hospital</t>
  </si>
  <si>
    <t>Cayuga Medical Center at Ithaca</t>
  </si>
  <si>
    <t>Jones Memorial Hospital</t>
  </si>
  <si>
    <t>Arnot Ogden Medical Center</t>
  </si>
  <si>
    <t>Heritage Valley Beaver</t>
  </si>
  <si>
    <t>Jefferson Hospital</t>
  </si>
  <si>
    <t>Jefferson Hills</t>
  </si>
  <si>
    <t>Monongahela Valley Hospital</t>
  </si>
  <si>
    <t>Allegheny Valley Hospital</t>
  </si>
  <si>
    <t>Natrona Heights</t>
  </si>
  <si>
    <t>UPMC McKeesport</t>
  </si>
  <si>
    <t>McKeesport</t>
  </si>
  <si>
    <t>Heritage Valley Kennedy</t>
  </si>
  <si>
    <t>McKees Rocks</t>
  </si>
  <si>
    <t>Heritage Valley Sewickley</t>
  </si>
  <si>
    <t>UPMC East</t>
  </si>
  <si>
    <t>Forbes Hospital</t>
  </si>
  <si>
    <t>Allegheny General Hospital</t>
  </si>
  <si>
    <t>UPMC Magee-Womens Hospital</t>
  </si>
  <si>
    <t>UPMC Presbyterian</t>
  </si>
  <si>
    <t>UPMC Saint Margaret</t>
  </si>
  <si>
    <t>UPMC Mercy</t>
  </si>
  <si>
    <t>West Penn Hospital</t>
  </si>
  <si>
    <t>UPMC Passavant - McCandless</t>
  </si>
  <si>
    <t>Saint Clair Hospital</t>
  </si>
  <si>
    <t>Washington Hospital</t>
  </si>
  <si>
    <t>Advanced Surgical Hospital</t>
  </si>
  <si>
    <t>Inova Fair Oaks Hospital</t>
  </si>
  <si>
    <t>Inova Fairfax Hospital</t>
  </si>
  <si>
    <t>Sentara Northern Virginia Medical Center</t>
  </si>
  <si>
    <t>Virginia Hospital Center</t>
  </si>
  <si>
    <t>Inova Alexandria Hospital</t>
  </si>
  <si>
    <t>Inova Mount Vernon Hospital</t>
  </si>
  <si>
    <t>Mary Washington Hospital</t>
  </si>
  <si>
    <t>Spotsylvania Regional Medical Center</t>
  </si>
  <si>
    <t>Stafford Hospital</t>
  </si>
  <si>
    <t>Riverside Tappahannock Hospital</t>
  </si>
  <si>
    <t>Winchester Medical Center</t>
  </si>
  <si>
    <t>Warren Memorial Hospital</t>
  </si>
  <si>
    <t>Novant Health UVA Health System Culpeper Medical Center</t>
  </si>
  <si>
    <t>Sentara RMH Medical Center</t>
  </si>
  <si>
    <t>University Hospital</t>
  </si>
  <si>
    <t>Sentara Martha Jefferson Hospital</t>
  </si>
  <si>
    <t>Augusta Health</t>
  </si>
  <si>
    <t>Riverside Walter Reed Hospital</t>
  </si>
  <si>
    <t>Saint Francis Medical Center</t>
  </si>
  <si>
    <t>Memorial Regional Medical Center</t>
  </si>
  <si>
    <t>Riverside Doctors Hospital Williamsburg</t>
  </si>
  <si>
    <t>Sentara Williamsburg Regional Medical Center</t>
  </si>
  <si>
    <t>VCU Medical Center</t>
  </si>
  <si>
    <t>Richmond Community Hospital</t>
  </si>
  <si>
    <t>Chippenham Hospital</t>
  </si>
  <si>
    <t>Saint Mary's Hospital</t>
  </si>
  <si>
    <t>Henrico Doctors' Hospital</t>
  </si>
  <si>
    <t>Chesapeake Regional Medical Center</t>
  </si>
  <si>
    <t>Riverside Shore Memorial Hospital</t>
  </si>
  <si>
    <t>Onancock</t>
  </si>
  <si>
    <t>Sentara Obici Hospital</t>
  </si>
  <si>
    <t>Sentara Virginia Beach General Hospital</t>
  </si>
  <si>
    <t>Sentara Princess Anne Hospital</t>
  </si>
  <si>
    <t>Sentara Leigh Hospital</t>
  </si>
  <si>
    <t>Bon Secours DePaul Medical Center</t>
  </si>
  <si>
    <t>Sentara Norfolk General Hospital</t>
  </si>
  <si>
    <t>Riverside Regional Medical Center</t>
  </si>
  <si>
    <t>Bon Secours Mary Immaculate Hospital</t>
  </si>
  <si>
    <t>Sentara CarePlex Hospital</t>
  </si>
  <si>
    <t>Bon Secours Maryview Medical Center</t>
  </si>
  <si>
    <t>Hiram W. Davis Medical Center</t>
  </si>
  <si>
    <t>Southside Regional Medical Center</t>
  </si>
  <si>
    <t>AdventHealth Dade City</t>
  </si>
  <si>
    <t>AdventHealth Zephyrhills</t>
  </si>
  <si>
    <t>AdventHealth Wesley Chapel</t>
  </si>
  <si>
    <t>South Florida Baptist Hospital</t>
  </si>
  <si>
    <t>South Bay Hospital</t>
  </si>
  <si>
    <t>Tampa General Hospital</t>
  </si>
  <si>
    <t>Saint Joseph's Hospital</t>
  </si>
  <si>
    <t>Memorial Hospital of Tampa</t>
  </si>
  <si>
    <t>AdventHealth Tampa</t>
  </si>
  <si>
    <t>AdventHealth Carrollwood</t>
  </si>
  <si>
    <t>Bayfront Health St. Petersburg</t>
  </si>
  <si>
    <t>Saint Anthony's Hospital</t>
  </si>
  <si>
    <t>Palms of Pasadena Hospital</t>
  </si>
  <si>
    <t>Northside Hospital &amp; Tampa Bay Heart Institute</t>
  </si>
  <si>
    <t>Saint Petersburg General Hospital</t>
  </si>
  <si>
    <t>Morton Plant Hospital</t>
  </si>
  <si>
    <t>Largo Medical Center</t>
  </si>
  <si>
    <t>Lakeland Regional Health Medical Center</t>
  </si>
  <si>
    <t>Bartow Regional Medical Center</t>
  </si>
  <si>
    <t>AdventHealth Heart of Florida</t>
  </si>
  <si>
    <t>AdventHealth Lake Wales</t>
  </si>
  <si>
    <t>Highlands Regional Medical Center</t>
  </si>
  <si>
    <t>AdventHealth Sebring</t>
  </si>
  <si>
    <t>Winter Haven Hospital</t>
  </si>
  <si>
    <t>Lee Memorial Hospital</t>
  </si>
  <si>
    <t>Gulf Coast Medical Center</t>
  </si>
  <si>
    <t>Lehigh Regional Medical Center</t>
  </si>
  <si>
    <t>Bayfront Health Punta Gorda</t>
  </si>
  <si>
    <t>Fawcett Memorial Hospital</t>
  </si>
  <si>
    <t>Bayfront Health Port Charlotte</t>
  </si>
  <si>
    <t>Cape Coral Hospital</t>
  </si>
  <si>
    <t>NCH Baker Hospital Downtown</t>
  </si>
  <si>
    <t>Physicians Regional - Pine Ridge</t>
  </si>
  <si>
    <t>Lakewood Ranch Medical Center</t>
  </si>
  <si>
    <t>Lakewood Ranch</t>
  </si>
  <si>
    <t>Manatee Memorial Hospital</t>
  </si>
  <si>
    <t>Blake Medical Center</t>
  </si>
  <si>
    <t>Englewood Community Hospital</t>
  </si>
  <si>
    <t>Doctors Hospital of Sarasota</t>
  </si>
  <si>
    <t>Sarasota Memorial Hospital</t>
  </si>
  <si>
    <t>DeSoto Memorial Hospital</t>
  </si>
  <si>
    <t>Venice Regional Bayfront Health</t>
  </si>
  <si>
    <t>Bayfront Health Seven Rivers</t>
  </si>
  <si>
    <t>Citrus Memorial Hospital</t>
  </si>
  <si>
    <t>Ocala Regional Medical Center</t>
  </si>
  <si>
    <t>AdventHealth Ocala</t>
  </si>
  <si>
    <t>Bayfront Health Brooksville</t>
  </si>
  <si>
    <t>Oak Hill Hospital</t>
  </si>
  <si>
    <t>Morton Plant North Bay Hospital</t>
  </si>
  <si>
    <t>Medical Center of Trinity</t>
  </si>
  <si>
    <t>Regional Medical Center Bayonet Point</t>
  </si>
  <si>
    <t>AdventHealth North Pinellas</t>
  </si>
  <si>
    <t>Mease Countryside Hospital</t>
  </si>
  <si>
    <t>Mease Dunedin Hospital</t>
  </si>
  <si>
    <t>South Lake Hospital</t>
  </si>
  <si>
    <t>Osceola Regional Medical Center</t>
  </si>
  <si>
    <t>UF Health Leesburg</t>
  </si>
  <si>
    <t>Poinciana Medical Center</t>
  </si>
  <si>
    <t>Health Central Hospital</t>
  </si>
  <si>
    <t>Orlando Health St. Cloud Hospital</t>
  </si>
  <si>
    <t>Lawnwood Regional Medical Center &amp; Heart Institute</t>
  </si>
  <si>
    <t>Saint Lucie Medical Center</t>
  </si>
  <si>
    <t>Raulerson Hospital</t>
  </si>
  <si>
    <t>Cleveland Clinic Martin Medical Center</t>
  </si>
  <si>
    <t>Shelby Baptist Medical Center</t>
  </si>
  <si>
    <t>Russell Medical Center</t>
  </si>
  <si>
    <t>Medical West</t>
  </si>
  <si>
    <t>Bibb Medical Center</t>
  </si>
  <si>
    <t>010173</t>
  </si>
  <si>
    <t>Saint Vincent's Chilton</t>
  </si>
  <si>
    <t>Clanton</t>
  </si>
  <si>
    <t>Cullman Regional Medical Center</t>
  </si>
  <si>
    <t>Tanner Medical Center Villa Rica</t>
  </si>
  <si>
    <t>Piedmont Fayette Hospital</t>
  </si>
  <si>
    <t>WellStar Spalding Regional Hospital</t>
  </si>
  <si>
    <t>WellStar West Georgia Medical Center</t>
  </si>
  <si>
    <t>LaGrange</t>
  </si>
  <si>
    <t>Piedmont Newnan Hospital</t>
  </si>
  <si>
    <t>Cancer Treatment Centers of America Atlanta</t>
  </si>
  <si>
    <t>Southern Regional Medical Center</t>
  </si>
  <si>
    <t>Piedmont Henry Hospital</t>
  </si>
  <si>
    <t>Upson Regional Medical Center</t>
  </si>
  <si>
    <t>Grady Memorial Hospital</t>
  </si>
  <si>
    <t>Emory University Hospital Midtown</t>
  </si>
  <si>
    <t>Piedmont Atlanta Hospital</t>
  </si>
  <si>
    <t>WellStar Atlanta Medical Center</t>
  </si>
  <si>
    <t>Emory University Hospital</t>
  </si>
  <si>
    <t>Northside Hospital Atlanta</t>
  </si>
  <si>
    <t>Emory Saint Joseph's Hospital</t>
  </si>
  <si>
    <t>Emanuel Medical Center</t>
  </si>
  <si>
    <t>Evans Memorial Hospital</t>
  </si>
  <si>
    <t>East Georgia Regional Medical Center</t>
  </si>
  <si>
    <t>Meadows Regional Medical Center</t>
  </si>
  <si>
    <t>Northeast Georgia Medical Center Gainesville</t>
  </si>
  <si>
    <t>Union General Hospital</t>
  </si>
  <si>
    <t>Fannin Regional Hospital</t>
  </si>
  <si>
    <t>Northridge Medical Center</t>
  </si>
  <si>
    <t>Habersham Medical Center</t>
  </si>
  <si>
    <t>Saint Mary's Sacred Heart Hospital</t>
  </si>
  <si>
    <t>Stephens County Hospital</t>
  </si>
  <si>
    <t>Piedmont Athens Regional</t>
  </si>
  <si>
    <t>St. Mary's Hospital</t>
  </si>
  <si>
    <t>Piedmont Walton</t>
  </si>
  <si>
    <t>Northeast Georgia Medical Center Barrow</t>
  </si>
  <si>
    <t>AdventHealth Gordon</t>
  </si>
  <si>
    <t>AdventHealth Murray</t>
  </si>
  <si>
    <t>Hamilton Medical Center</t>
  </si>
  <si>
    <t>110236</t>
  </si>
  <si>
    <t>CHI Memorial Hospital Georgia</t>
  </si>
  <si>
    <t>University Hospital McDuffie</t>
  </si>
  <si>
    <t>Burke Medical Center</t>
  </si>
  <si>
    <t>Doctors Hospital of Augusta</t>
  </si>
  <si>
    <t>Augusta University Medical Center</t>
  </si>
  <si>
    <t>Crisp Regional Hospital</t>
  </si>
  <si>
    <t>Fairview Park Hospital</t>
  </si>
  <si>
    <t>Dodge County Hospital</t>
  </si>
  <si>
    <t>Taylor Regional Hospital</t>
  </si>
  <si>
    <t>Navicent Health Baldwin</t>
  </si>
  <si>
    <t>Perry Hospital</t>
  </si>
  <si>
    <t>Washington County Regional Medical Center</t>
  </si>
  <si>
    <t>Houston Medical Center</t>
  </si>
  <si>
    <t>Medical Center Navicent Health</t>
  </si>
  <si>
    <t>Coliseum Northside Hospital</t>
  </si>
  <si>
    <t>Coliseum Medical Center</t>
  </si>
  <si>
    <t>Memorial Health University Medical Center</t>
  </si>
  <si>
    <t>Candler Hospital</t>
  </si>
  <si>
    <t>Memorial Satilla Health</t>
  </si>
  <si>
    <t>Appling Hospital</t>
  </si>
  <si>
    <t>Southeast Georgia Health System - Brunswick Campus</t>
  </si>
  <si>
    <t>Coffee Regional Medical Center</t>
  </si>
  <si>
    <t>Southeast Georgia Health System - Camden Campus</t>
  </si>
  <si>
    <t>South Georgia Medical Center</t>
  </si>
  <si>
    <t>Southwell Medical</t>
  </si>
  <si>
    <t>SGMC Berrien Campus</t>
  </si>
  <si>
    <t>Phoebe Putney Memorial Hospital</t>
  </si>
  <si>
    <t>Phoebe Sumter Medical Center</t>
  </si>
  <si>
    <t>Dorminy Medical Center</t>
  </si>
  <si>
    <t>Colquitt Regional Medical Center</t>
  </si>
  <si>
    <t>Irwin County Hospital</t>
  </si>
  <si>
    <t>Archbold Medical Center</t>
  </si>
  <si>
    <t>Tift Regional Medical Center</t>
  </si>
  <si>
    <t>The University of Vermont Health Network Central Vermont Medical Center</t>
  </si>
  <si>
    <t>Rutland Regional Medical Center</t>
  </si>
  <si>
    <t>Bristol Hospital</t>
  </si>
  <si>
    <t>Manchester Memorial Hospital</t>
  </si>
  <si>
    <t>Rockville General Hospital</t>
  </si>
  <si>
    <t>Sharon Hospital</t>
  </si>
  <si>
    <t>Johnson Memorial Hospital</t>
  </si>
  <si>
    <t>Saint Francis Hospital</t>
  </si>
  <si>
    <t>The Hospital at Hebrew Senior Care</t>
  </si>
  <si>
    <t>Windham Hospital</t>
  </si>
  <si>
    <t>Day Kimball Hospital</t>
  </si>
  <si>
    <t>Lawrence &amp; Memorial Hospital</t>
  </si>
  <si>
    <t>Backus Hospital</t>
  </si>
  <si>
    <t>Griffin Hospital</t>
  </si>
  <si>
    <t>MidState Medical Center</t>
  </si>
  <si>
    <t>Middlesex Hospital</t>
  </si>
  <si>
    <t>Masonicare Main Campus</t>
  </si>
  <si>
    <t>Yale-New Haven Hospital</t>
  </si>
  <si>
    <t>Saint Vincent's Medical Center</t>
  </si>
  <si>
    <t>Bridgeport Hospital</t>
  </si>
  <si>
    <t>Waterbury Hospital</t>
  </si>
  <si>
    <t>Charlotte Hungerford Hospital</t>
  </si>
  <si>
    <t>Danbury Hospital</t>
  </si>
  <si>
    <t>Greenwich Hospital</t>
  </si>
  <si>
    <t>Norwalk Hospital</t>
  </si>
  <si>
    <t>Stamford Hospital</t>
  </si>
  <si>
    <t>Bayonne Medical Center</t>
  </si>
  <si>
    <t>East Orange General Hospital</t>
  </si>
  <si>
    <t>Hoboken University Medical Center</t>
  </si>
  <si>
    <t>Saint Barnabas Medical Center</t>
  </si>
  <si>
    <t>Hackensack Meridian Health Mountainside Medical Center</t>
  </si>
  <si>
    <t>Palisades Medical Center</t>
  </si>
  <si>
    <t>Saint Mary's General Hospital</t>
  </si>
  <si>
    <t>Robert Wood Johnson University Hospital at Rahway</t>
  </si>
  <si>
    <t>Hudson Regional Hospital</t>
  </si>
  <si>
    <t>Saint Michael's Medical Center</t>
  </si>
  <si>
    <t>The University Hospital</t>
  </si>
  <si>
    <t>Clara Maass Medical Center</t>
  </si>
  <si>
    <t>Newark Beth Israel Medical Center</t>
  </si>
  <si>
    <t>Trinitas Regional Medical Center</t>
  </si>
  <si>
    <t>Jersey City Medical Center</t>
  </si>
  <si>
    <t>Christ Hospital</t>
  </si>
  <si>
    <t>Chilton Medical Center</t>
  </si>
  <si>
    <t>The Valley Hospital</t>
  </si>
  <si>
    <t>Saint Joseph's University Medical Center</t>
  </si>
  <si>
    <t>Hackensack University Medical Center</t>
  </si>
  <si>
    <t>Englewood Hospital and Medical Center</t>
  </si>
  <si>
    <t>Bergen New Bridge Medical Center</t>
  </si>
  <si>
    <t>Holy Name Medical Center</t>
  </si>
  <si>
    <t>Hackensack Meridian Health Pascack Valley Medical Center</t>
  </si>
  <si>
    <t>Riverview Medical Center</t>
  </si>
  <si>
    <t>CentraState Medical Center</t>
  </si>
  <si>
    <t>Bayshore Medical Center</t>
  </si>
  <si>
    <t>Monmouth Medical Center</t>
  </si>
  <si>
    <t>Jersey Shore University Medical Center</t>
  </si>
  <si>
    <t>Saint Clare's Denville Hospital</t>
  </si>
  <si>
    <t>Hackettstown Medical Center</t>
  </si>
  <si>
    <t>Newton Medical Center</t>
  </si>
  <si>
    <t>Morristown Medical Center</t>
  </si>
  <si>
    <t>Jefferson Cherry Hill Hospital</t>
  </si>
  <si>
    <t>Cherry Hill</t>
  </si>
  <si>
    <t>Deborah Heart and Lung Center</t>
  </si>
  <si>
    <t>Virtua Voorhees Hospital</t>
  </si>
  <si>
    <t>Voorhees</t>
  </si>
  <si>
    <t>Virtua Willingboro Hospital</t>
  </si>
  <si>
    <t>Southern Ocean Medical Center</t>
  </si>
  <si>
    <t>Virtua Memorial Hospital</t>
  </si>
  <si>
    <t>Salem Medical Center</t>
  </si>
  <si>
    <t>Inspira Medical Center Woodbury</t>
  </si>
  <si>
    <t>Virtua Our Lady of Lourdes Hospital</t>
  </si>
  <si>
    <t>Cooper University Hospital</t>
  </si>
  <si>
    <t>Cape Regional Medical Center</t>
  </si>
  <si>
    <t>Shore Medical Center</t>
  </si>
  <si>
    <t>Inspira Medical Center Elmer</t>
  </si>
  <si>
    <t>Inspira Medical Center Vineland</t>
  </si>
  <si>
    <t>AtlantiCare Regional Medical Center -Atlantic City Campus</t>
  </si>
  <si>
    <t>Capital Health Medical Center - Hopewell</t>
  </si>
  <si>
    <t>Princeton Medical Center</t>
  </si>
  <si>
    <t>Capital Health Regional Medical Center</t>
  </si>
  <si>
    <t>RWJ University Hospital Hamilton</t>
  </si>
  <si>
    <t>Monmouth Medical Center, Southern Campus</t>
  </si>
  <si>
    <t>Ocean Medical Center</t>
  </si>
  <si>
    <t>Community Medical Center</t>
  </si>
  <si>
    <t>Hunterdon Medical Center</t>
  </si>
  <si>
    <t>Raritan Bay Medical Center - Perth Amboy Division</t>
  </si>
  <si>
    <t>Saint Luke's Warren Campus</t>
  </si>
  <si>
    <t>Robert Wood Johnson University Hospital Somerset</t>
  </si>
  <si>
    <t>Saint Peter's University Hospital</t>
  </si>
  <si>
    <t>Mount Sinai Beth Israel Medical Center</t>
  </si>
  <si>
    <t>NYC Health + Hospitals Bellevue</t>
  </si>
  <si>
    <t>NYU Langone Tisch Hospital</t>
  </si>
  <si>
    <t>Hospital for Special Surgery</t>
  </si>
  <si>
    <t>Mount Sinai Morningside</t>
  </si>
  <si>
    <t>NYC Health + Hospitals Metropolitan</t>
  </si>
  <si>
    <t>The Mount Sinai Hospital</t>
  </si>
  <si>
    <t>NYC Health + Hospitals Harlem</t>
  </si>
  <si>
    <t>New York Presbyterian/Weill Cornell Medical Center</t>
  </si>
  <si>
    <t>Lenox Hill Hospital</t>
  </si>
  <si>
    <t>Staten Island University Hospital</t>
  </si>
  <si>
    <t>Richmond University Medical Center</t>
  </si>
  <si>
    <t>NYC Health + Hospitals Lincoln</t>
  </si>
  <si>
    <t>BronxCare Dr. Martin Luther King, Jr. Health Center</t>
  </si>
  <si>
    <t>Saint Barnabas Hospital</t>
  </si>
  <si>
    <t>NYC Health + Hospitals Jacobi</t>
  </si>
  <si>
    <t>NYC Health + Hospitals North Central Bronx</t>
  </si>
  <si>
    <t>Montefiore Hospital- Moses Campus</t>
  </si>
  <si>
    <t>Putnam Hospital Center</t>
  </si>
  <si>
    <t>Northern Westchester Hospital</t>
  </si>
  <si>
    <t>Montefiore Mount Vernon Hospital</t>
  </si>
  <si>
    <t>NewYork-Presbyterian Hudson Valley Hospital</t>
  </si>
  <si>
    <t>Phelps Hospital</t>
  </si>
  <si>
    <t>Westchester Medical Center</t>
  </si>
  <si>
    <t>White Plains Hospital</t>
  </si>
  <si>
    <t>Saint John's Riverside Hospital - Andrus Pavilion</t>
  </si>
  <si>
    <t>Saint Joseph's Medical Center</t>
  </si>
  <si>
    <t>Montefiore New Rochelle Hospital</t>
  </si>
  <si>
    <t>Good Samaritan Hospital</t>
  </si>
  <si>
    <t>Garnet Health Medical Center</t>
  </si>
  <si>
    <t>Montefiore Nyack Hospital</t>
  </si>
  <si>
    <t>Saint Anthony Community Hospital</t>
  </si>
  <si>
    <t>North Shore University Hospital</t>
  </si>
  <si>
    <t>Long Island Jewish Medical Center</t>
  </si>
  <si>
    <t>The Brooklyn Hospital Center</t>
  </si>
  <si>
    <t>NYC Health + Hospitals Kings County</t>
  </si>
  <si>
    <t>University Hospital of Brooklyn</t>
  </si>
  <si>
    <t>Kingsbrook Jewish Medical Center</t>
  </si>
  <si>
    <t>NYC Health + Hospitals Woodhull</t>
  </si>
  <si>
    <t>The Brookdale University Hospital and Medical Center</t>
  </si>
  <si>
    <t>Interfaith Medical Center</t>
  </si>
  <si>
    <t>NewYork-Presbyterian Brooklyn Methodist Hospital</t>
  </si>
  <si>
    <t>Maimonides Medical Center</t>
  </si>
  <si>
    <t>New York Community Hospital</t>
  </si>
  <si>
    <t>NYC Health + Hospitals Coney Island</t>
  </si>
  <si>
    <t>Wyckoff Heights Medical Center</t>
  </si>
  <si>
    <t>NewYork-Presbyterian  Queens Hospital</t>
  </si>
  <si>
    <t>Flushing Hospital Medical Center</t>
  </si>
  <si>
    <t>NYC Health + Hospitals Elmhurst</t>
  </si>
  <si>
    <t>Jamaica Hospital Medical Center</t>
  </si>
  <si>
    <t>NYC Health + Hospitals Queens</t>
  </si>
  <si>
    <t>Glen Cove Hospital</t>
  </si>
  <si>
    <t>Nassau University Medical Center</t>
  </si>
  <si>
    <t>Mount Sinai South Nassau</t>
  </si>
  <si>
    <t>Saint Francis Hospital The Heart Center</t>
  </si>
  <si>
    <t>Saint John's Episcopal Hospital</t>
  </si>
  <si>
    <t>South Shore University Hospital</t>
  </si>
  <si>
    <t>St. Joseph Hospital</t>
  </si>
  <si>
    <t>Huntington Hospital</t>
  </si>
  <si>
    <t>Long Island Community Hospital</t>
  </si>
  <si>
    <t>Saint Charles Hospital</t>
  </si>
  <si>
    <t>John T. Mather Memorial Hospital</t>
  </si>
  <si>
    <t>Saint Catherine of Siena Medical Center</t>
  </si>
  <si>
    <t>Stony Brook University Hospital</t>
  </si>
  <si>
    <t>Good Samaritan Hospital Medical Center</t>
  </si>
  <si>
    <t>Plainview Hospital</t>
  </si>
  <si>
    <t>Peconic Bay Medical Center</t>
  </si>
  <si>
    <t>Stony Brook Eastern Long Island Hospital</t>
  </si>
  <si>
    <t>Saint Mary's Hospital at Amsterdam</t>
  </si>
  <si>
    <t>Piedmont Columbus Regional - Midtown Campus</t>
  </si>
  <si>
    <t>Piedmont Columbus Regional - Northside</t>
  </si>
  <si>
    <t>Baptist Medical Center Nassau</t>
  </si>
  <si>
    <t>Shands Lake Shore Regional Medical Center</t>
  </si>
  <si>
    <t>Lake City Medical Center</t>
  </si>
  <si>
    <t>Ed Fraser Memorial Hospital</t>
  </si>
  <si>
    <t>MacClenny</t>
  </si>
  <si>
    <t>Ascension St. Vincent's Clay County Hospital</t>
  </si>
  <si>
    <t>Orange Park Medical Center</t>
  </si>
  <si>
    <t>Flagler Hospital</t>
  </si>
  <si>
    <t>Halifax Health Medical Center of Daytona Beach</t>
  </si>
  <si>
    <t>UF Health The Villages Hospital</t>
  </si>
  <si>
    <t>AdventHealth Palm Coast</t>
  </si>
  <si>
    <t>AdventHealth New Smyrna Beach</t>
  </si>
  <si>
    <t>Florida Hospital Oceanside</t>
  </si>
  <si>
    <t>Ormond Beach</t>
  </si>
  <si>
    <t>Putnam Community Medical Center</t>
  </si>
  <si>
    <t>Ascension St. Vincent's Riverside Hospital</t>
  </si>
  <si>
    <t>Baptist Medical Center Jacksonville</t>
  </si>
  <si>
    <t>UF Health Jacksonville</t>
  </si>
  <si>
    <t>Memorial Hospital</t>
  </si>
  <si>
    <t>Ascension St. Vincent's Southside Hospital</t>
  </si>
  <si>
    <t>Mayo Clinic Hospital in Florida</t>
  </si>
  <si>
    <t>Baptist Medical Center Beaches</t>
  </si>
  <si>
    <t>Capital Regional Medical Center</t>
  </si>
  <si>
    <t>Tallahassee Memorial Healthcare</t>
  </si>
  <si>
    <t>Doctors' Memorial Hospital</t>
  </si>
  <si>
    <t>Ascension Sacred Heart Bay</t>
  </si>
  <si>
    <t>Gulf Coast Regional Medical Center</t>
  </si>
  <si>
    <t>Healthmark Regional Medical Center</t>
  </si>
  <si>
    <t>Jackson Hospital</t>
  </si>
  <si>
    <t>Ascension Sacred Heart Hospital on the Gulf</t>
  </si>
  <si>
    <t>Baptist Hospital</t>
  </si>
  <si>
    <t>Ascension Sacred Heart Hospital Pensacola</t>
  </si>
  <si>
    <t>West Florida Hospital</t>
  </si>
  <si>
    <t>North Okaloosa Medical Center</t>
  </si>
  <si>
    <t>Fort Walton Beach Medical Center</t>
  </si>
  <si>
    <t>Ascension Sacred Heart Hospital on the Emerald Coast</t>
  </si>
  <si>
    <t>Jay Hospital</t>
  </si>
  <si>
    <t>Santa Rosa Medical Center</t>
  </si>
  <si>
    <t>Twin Cities Hospital</t>
  </si>
  <si>
    <t>North Florida Regional Medical Center</t>
  </si>
  <si>
    <t>UF Health Shands Florida</t>
  </si>
  <si>
    <t>AdventHealth DeLand</t>
  </si>
  <si>
    <t>DeLand</t>
  </si>
  <si>
    <t>AdventHealth Fish Memorial</t>
  </si>
  <si>
    <t>100329</t>
  </si>
  <si>
    <t>Oviedo Medical Center</t>
  </si>
  <si>
    <t>Oviedo</t>
  </si>
  <si>
    <t>Central Florida Regional Hospital</t>
  </si>
  <si>
    <t>AdventHealth Waterman</t>
  </si>
  <si>
    <t>Parrish Medical Center</t>
  </si>
  <si>
    <t>AdventHealth Orlando</t>
  </si>
  <si>
    <t>Orlando Regional Medical Center</t>
  </si>
  <si>
    <t>Health First Holmes Regional Medical Center</t>
  </si>
  <si>
    <t>Palm Bay Hospital</t>
  </si>
  <si>
    <t>Health First Cape Canaveral Hospital</t>
  </si>
  <si>
    <t>Melbourne Regional Medical Center</t>
  </si>
  <si>
    <t>Viera Hospital</t>
  </si>
  <si>
    <t>Rockledge Regional Medical Center</t>
  </si>
  <si>
    <t>Sebastian River Medical Center</t>
  </si>
  <si>
    <t>Cleveland Clinic Indian River Hospital</t>
  </si>
  <si>
    <t>Larkin Community Hospital Palm Springs Campus</t>
  </si>
  <si>
    <t>Hialeah Hospital</t>
  </si>
  <si>
    <t>Palmetto General Hospital</t>
  </si>
  <si>
    <t>Memorial Regional Hospital</t>
  </si>
  <si>
    <t>Memorial Hospital Pembroke</t>
  </si>
  <si>
    <t>Memorial Hospital West</t>
  </si>
  <si>
    <t>Memorial Hospital Miramar</t>
  </si>
  <si>
    <t>Homestead Hospital</t>
  </si>
  <si>
    <t>Lower Keys Medical Center</t>
  </si>
  <si>
    <t>Northwest Medical Center</t>
  </si>
  <si>
    <t>Broward Health North</t>
  </si>
  <si>
    <t>Deerfield Beach</t>
  </si>
  <si>
    <t>Broward Health Coral Springs</t>
  </si>
  <si>
    <t>Coral Gables Hospital</t>
  </si>
  <si>
    <t>Jackson Memorial Hospital</t>
  </si>
  <si>
    <t>Miami Jewish Health Systems</t>
  </si>
  <si>
    <t>Mount Sinai Medical Center</t>
  </si>
  <si>
    <t>South Miami Hospital</t>
  </si>
  <si>
    <t>Larkin Community Hospital South Miami</t>
  </si>
  <si>
    <t>Doctors Hospital</t>
  </si>
  <si>
    <t>North Shore Medical Center</t>
  </si>
  <si>
    <t>Westchester General Hospital</t>
  </si>
  <si>
    <t>Kendall Regional Medical Center</t>
  </si>
  <si>
    <t>Aventura Hospital and Medical Center</t>
  </si>
  <si>
    <t>West Kendall Baptist Hospital</t>
  </si>
  <si>
    <t>Broward Health Imperial Point</t>
  </si>
  <si>
    <t>Holy Cross Health</t>
  </si>
  <si>
    <t>Broward Health Medical Center</t>
  </si>
  <si>
    <t>Plantation General Hospital</t>
  </si>
  <si>
    <t>University Hospital and Medical Center</t>
  </si>
  <si>
    <t>Westside Regional Medical Center</t>
  </si>
  <si>
    <t>Cleveland Clinic in Florida - Weston</t>
  </si>
  <si>
    <t>Saint Mary's Medical Center</t>
  </si>
  <si>
    <t>Palm Beach Gardens Medical Center</t>
  </si>
  <si>
    <t>Wellington Regional Medical Center</t>
  </si>
  <si>
    <t>West Boca Medical Center</t>
  </si>
  <si>
    <t>West Boca Raton</t>
  </si>
  <si>
    <t>Lakeside Medical Center</t>
  </si>
  <si>
    <t>Bethesda Hospital East</t>
  </si>
  <si>
    <t>Jupiter Medical Center</t>
  </si>
  <si>
    <t>JFK Medical Center - Main</t>
  </si>
  <si>
    <t>Palms West Hospital</t>
  </si>
  <si>
    <t>Delray Medical Center</t>
  </si>
  <si>
    <t>Boca Raton Regional Hospital</t>
  </si>
  <si>
    <t>Brandon Regional Hospital</t>
  </si>
  <si>
    <t>Saint Vincent's Saint Clair</t>
  </si>
  <si>
    <t>Coosa Valley Medical Center</t>
  </si>
  <si>
    <t>Citizens Baptist Medical Center</t>
  </si>
  <si>
    <t>Saint Vincent's Birmingham</t>
  </si>
  <si>
    <t>Brookwood Baptist  Medical Center</t>
  </si>
  <si>
    <t>Princeton Baptist Medical Center</t>
  </si>
  <si>
    <t>UAB Hospital</t>
  </si>
  <si>
    <t>Saint Vincent's East</t>
  </si>
  <si>
    <t>Grandview Medical Center</t>
  </si>
  <si>
    <t>DCH Regional Medical Center</t>
  </si>
  <si>
    <t>Pickens County Medical Center</t>
  </si>
  <si>
    <t>Greene County Health System</t>
  </si>
  <si>
    <t>Walker Baptist Medical Center</t>
  </si>
  <si>
    <t>Fayette Medical Center</t>
  </si>
  <si>
    <t>Lakeland Community Hospital</t>
  </si>
  <si>
    <t>North Mississippi Medical Center - Hamilton</t>
  </si>
  <si>
    <t>Decatur Morgan Hospital</t>
  </si>
  <si>
    <t>Athens-Limestone Hospital</t>
  </si>
  <si>
    <t>North Alabama Medical Center</t>
  </si>
  <si>
    <t>Lawrence Medical Center</t>
  </si>
  <si>
    <t>Russellville Hospital</t>
  </si>
  <si>
    <t>Helen Keller Hospital</t>
  </si>
  <si>
    <t>Shoals Hospital</t>
  </si>
  <si>
    <t>Highlands Medical Center</t>
  </si>
  <si>
    <t>Huntsville Hospital</t>
  </si>
  <si>
    <t>Crestwood Medical Center</t>
  </si>
  <si>
    <t>Riverview Regional Medical Center</t>
  </si>
  <si>
    <t>Gadsden Regional Medical Center</t>
  </si>
  <si>
    <t>Marshall Medical Center South</t>
  </si>
  <si>
    <t>Floyd Cherokee Medical Center</t>
  </si>
  <si>
    <t>DeKalb Regional Medical Center</t>
  </si>
  <si>
    <t>Medical Center Barbour</t>
  </si>
  <si>
    <t>Regional Medical Center of Central Alabama</t>
  </si>
  <si>
    <t>Crenshaw Community Hospital</t>
  </si>
  <si>
    <t>Prattville Baptist Hospital</t>
  </si>
  <si>
    <t>Community Hospital</t>
  </si>
  <si>
    <t>Troy Regional Medical Center</t>
  </si>
  <si>
    <t>Granville Medical Center</t>
  </si>
  <si>
    <t>Person Memorial Hospital</t>
  </si>
  <si>
    <t>Johnston Health Smithfield</t>
  </si>
  <si>
    <t>UNC Rex Healthcare</t>
  </si>
  <si>
    <t>Duke Raleigh Hospital</t>
  </si>
  <si>
    <t>WakeMed Raleigh Campus</t>
  </si>
  <si>
    <t>Duke Regional Hospital</t>
  </si>
  <si>
    <t>North Carolina Specialty Hospital</t>
  </si>
  <si>
    <t>Nash General Hospital</t>
  </si>
  <si>
    <t>Vidant North Hospital</t>
  </si>
  <si>
    <t>Vidant Edgecombe Hospital</t>
  </si>
  <si>
    <t>Vidant Beaufort Hospital</t>
  </si>
  <si>
    <t>Martin General Hospital</t>
  </si>
  <si>
    <t>Wilson Medical Center</t>
  </si>
  <si>
    <t>Sentara Albemarle Medical Center</t>
  </si>
  <si>
    <t>Vidant Roanoke-Chowan Hospital</t>
  </si>
  <si>
    <t>Atrium Health Cabarrus</t>
  </si>
  <si>
    <t>CaroMont Regional Medical Center</t>
  </si>
  <si>
    <t>Novant Health Huntersville Medical Center</t>
  </si>
  <si>
    <t>Atrium Health Lincoln</t>
  </si>
  <si>
    <t>Novant Health Matthews Medical Center</t>
  </si>
  <si>
    <t>Atrium Health Union</t>
  </si>
  <si>
    <t>Lake Norman Regional Medical Center</t>
  </si>
  <si>
    <t>Rutherford Hospital</t>
  </si>
  <si>
    <t>Novant Health Rowan Medical Center</t>
  </si>
  <si>
    <t>Atrium Health Cleveland</t>
  </si>
  <si>
    <t>Atrium Health Anson</t>
  </si>
  <si>
    <t>Carolinas Medical Center</t>
  </si>
  <si>
    <t>Novant Health Presbyterian Medical Center</t>
  </si>
  <si>
    <t>Atrium Health Pineville</t>
  </si>
  <si>
    <t>340190</t>
  </si>
  <si>
    <t>Novant Health Mint Hill Medical Center</t>
  </si>
  <si>
    <t>Mint Hill</t>
  </si>
  <si>
    <t>Atrium Health University City</t>
  </si>
  <si>
    <t>Sampson Regional Medical Center</t>
  </si>
  <si>
    <t>Vidant Duplin Hospital</t>
  </si>
  <si>
    <t>FirstHealth Moore Regional Hospital</t>
  </si>
  <si>
    <t>New Hanover Regional Medical Center</t>
  </si>
  <si>
    <t>Novant Health Brunswick Medical Center</t>
  </si>
  <si>
    <t>Bolivia</t>
  </si>
  <si>
    <t>Columbus Regional Healthcare System</t>
  </si>
  <si>
    <t>Lenoir UNC Health Care</t>
  </si>
  <si>
    <t>Onslow Memorial Hospital</t>
  </si>
  <si>
    <t>Carteret Healthcare</t>
  </si>
  <si>
    <t>Frye Regional Medical Center</t>
  </si>
  <si>
    <t>Catawba Valley Medical Center</t>
  </si>
  <si>
    <t>Watauga Medical Center</t>
  </si>
  <si>
    <t>Hugh Chatham Memorial Hospital</t>
  </si>
  <si>
    <t>Davis Regional Medical Center</t>
  </si>
  <si>
    <t>Caldwell Memorial Hospital</t>
  </si>
  <si>
    <t>Carolinas HealthCare System - Blue Ridge</t>
  </si>
  <si>
    <t>Wake Forest Baptist Health - Wilkes  Medical Center</t>
  </si>
  <si>
    <t>Iredell Memorial Hospital</t>
  </si>
  <si>
    <t>Cherokee Indian Hospital</t>
  </si>
  <si>
    <t>Haywood Regional Medical Center</t>
  </si>
  <si>
    <t>Mission Hospital McDowell</t>
  </si>
  <si>
    <t>Harris Regional Hospital</t>
  </si>
  <si>
    <t>Pardee Hospital</t>
  </si>
  <si>
    <t>AdventHealth Hendersonville</t>
  </si>
  <si>
    <t>Mission Hospital - Memorial Campus</t>
  </si>
  <si>
    <t>Kershaw Health Medical Center</t>
  </si>
  <si>
    <t>420109</t>
  </si>
  <si>
    <t>McLeod Health Clarendon</t>
  </si>
  <si>
    <t>Newberry County Memorial Hospital</t>
  </si>
  <si>
    <t>Regional Medical Center</t>
  </si>
  <si>
    <t>Prisma Health Tuomey</t>
  </si>
  <si>
    <t>Lexington Medical Center</t>
  </si>
  <si>
    <t>Prisma Health Richland Hospital</t>
  </si>
  <si>
    <t>Providence Health</t>
  </si>
  <si>
    <t>Prisma Health Baptist Parkridge Hospital</t>
  </si>
  <si>
    <t>Spartanburg Medical Center</t>
  </si>
  <si>
    <t>Laurens County Hospital</t>
  </si>
  <si>
    <t>Cherokee Medical Center</t>
  </si>
  <si>
    <t>420108</t>
  </si>
  <si>
    <t>Union Medical Center</t>
  </si>
  <si>
    <t>Roper Hospital</t>
  </si>
  <si>
    <t>Trident Medical Center</t>
  </si>
  <si>
    <t>Bon Secours Saint Francis Hospital</t>
  </si>
  <si>
    <t>Tidelands Georgetown Memorial Hospital</t>
  </si>
  <si>
    <t>East Cooper Medical Center</t>
  </si>
  <si>
    <t>Roper St. Francis Mount Pleasant Hospital</t>
  </si>
  <si>
    <t>Colleton Medical Center</t>
  </si>
  <si>
    <t>MUSC Health Florence Medical Center</t>
  </si>
  <si>
    <t>McLeod Regional Medical Center</t>
  </si>
  <si>
    <t>McLeod Health Cheraw</t>
  </si>
  <si>
    <t>Conway Medical Center</t>
  </si>
  <si>
    <t>McLeod Darlington</t>
  </si>
  <si>
    <t>McLeod Health Dillon</t>
  </si>
  <si>
    <t>Carolina Pines Regional Medical Center</t>
  </si>
  <si>
    <t>Lake City Community Hospital</t>
  </si>
  <si>
    <t>McLeod Loris</t>
  </si>
  <si>
    <t>Grand Strand Regional Medical Center</t>
  </si>
  <si>
    <t>MUSC Health Marion Medical Center</t>
  </si>
  <si>
    <t>Tidelands Waccamaw Community Hospital</t>
  </si>
  <si>
    <t>Saint Francis Downtown</t>
  </si>
  <si>
    <t>Greenville Memorial Hospital</t>
  </si>
  <si>
    <t>Patewood Hospital</t>
  </si>
  <si>
    <t>AnMed Health Medical Center</t>
  </si>
  <si>
    <t>Baptist Easley Hospital</t>
  </si>
  <si>
    <t>Self Regional Healthcare</t>
  </si>
  <si>
    <t>Greer Memorial Hospital</t>
  </si>
  <si>
    <t>Pelham Medical Center</t>
  </si>
  <si>
    <t>AnMed Health Cannon</t>
  </si>
  <si>
    <t>Oconee Memorial Hospital</t>
  </si>
  <si>
    <t>Hillcrest Memorial Hospital</t>
  </si>
  <si>
    <t>MUSC Health Chester Medical Center</t>
  </si>
  <si>
    <t>MUSC Health Lancaster Medical Center</t>
  </si>
  <si>
    <t>Piedmont Medical Center</t>
  </si>
  <si>
    <t>Aiken Regional Medical Centers</t>
  </si>
  <si>
    <t>Beaufort Memorial Hospital</t>
  </si>
  <si>
    <t>Hilton Head Hospital</t>
  </si>
  <si>
    <t>Hilton Head</t>
  </si>
  <si>
    <t>Coastal Carolina Hospital</t>
  </si>
  <si>
    <t>Hampton Regional Medical Center</t>
  </si>
  <si>
    <t>Piedmont Rockdale Hospital</t>
  </si>
  <si>
    <t>Piedmont Newton Hospital</t>
  </si>
  <si>
    <t>Emory Decatur Hospital</t>
  </si>
  <si>
    <t>Northside Hospital Forsyth</t>
  </si>
  <si>
    <t>Northside Hospital Gwinnett</t>
  </si>
  <si>
    <t>Emory Hillandale Hospital</t>
  </si>
  <si>
    <t>WellStar Kennestone Hospital</t>
  </si>
  <si>
    <t>WellStar North Fulton Regional Hospital</t>
  </si>
  <si>
    <t>Eastside Medical Center</t>
  </si>
  <si>
    <t>Emory Johns Creek Hospital</t>
  </si>
  <si>
    <t>WellStar Cobb Hospital</t>
  </si>
  <si>
    <t>Northside Hospital Cherokee</t>
  </si>
  <si>
    <t>Tanner Medical Center Carrollton</t>
  </si>
  <si>
    <t>Cartersville Medical Center</t>
  </si>
  <si>
    <t>WellStar Douglas Hospital</t>
  </si>
  <si>
    <t>WellStar Paulding Hospital</t>
  </si>
  <si>
    <t>Piedmont Mountainside Hospital</t>
  </si>
  <si>
    <t>Floyd Medical Center</t>
  </si>
  <si>
    <t>Redmond Regional Medical Center</t>
  </si>
  <si>
    <t>Bullock County Hospital</t>
  </si>
  <si>
    <t>Elmore Community Hospital</t>
  </si>
  <si>
    <t>Baptist Medical Center South</t>
  </si>
  <si>
    <t>Baptist Medical Center East</t>
  </si>
  <si>
    <t>RMC Stringfellow Memorial Hospital</t>
  </si>
  <si>
    <t>Clay County Hospital</t>
  </si>
  <si>
    <t>Southeast Health Medical Center</t>
  </si>
  <si>
    <t>Flowers Hospital</t>
  </si>
  <si>
    <t>Medical Center Enterprise</t>
  </si>
  <si>
    <t>Wiregrass Medical Center</t>
  </si>
  <si>
    <t>Dale Medical Center</t>
  </si>
  <si>
    <t>Evergreen Medical Center</t>
  </si>
  <si>
    <t>Andalusia Health</t>
  </si>
  <si>
    <t>D.W. McMillan Memorial Hospital</t>
  </si>
  <si>
    <t>Grove Hill Memorial Hospital</t>
  </si>
  <si>
    <t>Monroe County Hospital</t>
  </si>
  <si>
    <t>Mizell Memorial Hospital</t>
  </si>
  <si>
    <t>Atmore Community Hospital</t>
  </si>
  <si>
    <t>North Baldwin Infirmary</t>
  </si>
  <si>
    <t>Thomas Hospital</t>
  </si>
  <si>
    <t>South Baldwin Regional Medical Center</t>
  </si>
  <si>
    <t>Jackson Medical Center</t>
  </si>
  <si>
    <t>Mobile Infirmary Medical Center</t>
  </si>
  <si>
    <t>Springhill Medical Center</t>
  </si>
  <si>
    <t>USA Health University Hospital</t>
  </si>
  <si>
    <t>Vaughan Regional Medical Center</t>
  </si>
  <si>
    <t>John Paul Jones Hospital</t>
  </si>
  <si>
    <t>Bryan W. Whitfield Memorial Hospital</t>
  </si>
  <si>
    <t>Hale County Hospital</t>
  </si>
  <si>
    <t>East Alabama Medical Center</t>
  </si>
  <si>
    <t>Lake Martin Community Hospital</t>
  </si>
  <si>
    <t>Jack Hughston Memorial Hospital</t>
  </si>
  <si>
    <t>Hill Hospital Of Sumter County</t>
  </si>
  <si>
    <t>Tennova Healthcare Clarksville</t>
  </si>
  <si>
    <t>TriStar Horizon Medical Center</t>
  </si>
  <si>
    <t>Sumner Regional Medical Center</t>
  </si>
  <si>
    <t>Williamson Medical Center</t>
  </si>
  <si>
    <t>TriStar Hendersonville Medical Center</t>
  </si>
  <si>
    <t>TriStar Summit Medical Center</t>
  </si>
  <si>
    <t>Vanderbilt Wilson County Hospital</t>
  </si>
  <si>
    <t>Perry Community Hospital</t>
  </si>
  <si>
    <t>Ascension Saint Thomas River Park</t>
  </si>
  <si>
    <t>McMinnville</t>
  </si>
  <si>
    <t>Saint Thomas Rutherford Hospital</t>
  </si>
  <si>
    <t>TrustPoint Hospital</t>
  </si>
  <si>
    <t>Tennova Healthcare - Shelbyville</t>
  </si>
  <si>
    <t>Saint Thomas DeKalb Hospital</t>
  </si>
  <si>
    <t>TriStar StoneCrest Medical Center</t>
  </si>
  <si>
    <t>NorthCrest Medical Center</t>
  </si>
  <si>
    <t>Ascension Saint Thomas Stones River Hospital</t>
  </si>
  <si>
    <t>TriStar Centennial Medical Center</t>
  </si>
  <si>
    <t>Saint Thomas Hospital for Specialty Surgery</t>
  </si>
  <si>
    <t>Ascension Saint Thomas West</t>
  </si>
  <si>
    <t>TriStar Skyline Medical Center</t>
  </si>
  <si>
    <t>Nashville General Hospital at Meharry</t>
  </si>
  <si>
    <t>TriStar Southern Hills Medical Center</t>
  </si>
  <si>
    <t>Starr Regional Medical Center - Athens</t>
  </si>
  <si>
    <t>Tennova Healthcare - Cleveland</t>
  </si>
  <si>
    <t>Lincoln Medical Center</t>
  </si>
  <si>
    <t>Unity Medical Center</t>
  </si>
  <si>
    <t>Henry Community Health</t>
  </si>
  <si>
    <t>Reid Hospital</t>
  </si>
  <si>
    <t>150183</t>
  </si>
  <si>
    <t>Monroe Hospital</t>
  </si>
  <si>
    <t>IU Health Bloomington Hospital</t>
  </si>
  <si>
    <t>Daviess Community Hospital</t>
  </si>
  <si>
    <t>Memorial Hospital and Health Care Center</t>
  </si>
  <si>
    <t>The Women's Hospital</t>
  </si>
  <si>
    <t>Terre Haute Regional Hospital</t>
  </si>
  <si>
    <t>Union Hospital</t>
  </si>
  <si>
    <t>IU Health Arnett Hospital</t>
  </si>
  <si>
    <t>Franciscan  Health Lafayette East</t>
  </si>
  <si>
    <t>Franciscan  Health  Crawfordsville</t>
  </si>
  <si>
    <t>Straith Hospital</t>
  </si>
  <si>
    <t>Henry Ford Macomb Hospital - Clinton Township</t>
  </si>
  <si>
    <t>McLaren Macomb</t>
  </si>
  <si>
    <t>Ascension River District Hospital</t>
  </si>
  <si>
    <t>East China Township</t>
  </si>
  <si>
    <t>McLaren Port Huron Hospital</t>
  </si>
  <si>
    <t>Lake Huron Medical Center</t>
  </si>
  <si>
    <t>Beaumont Hospital, Royal Oak</t>
  </si>
  <si>
    <t>Surgeons Choice Medical Center</t>
  </si>
  <si>
    <t>Ascension Providence Hospital, Southfield Campus</t>
  </si>
  <si>
    <t>Beaumont Hospital, Troy</t>
  </si>
  <si>
    <t>Insight Surgical Hospital</t>
  </si>
  <si>
    <t>Ascension Macomb - Oakland Hospital, Warren Campus</t>
  </si>
  <si>
    <t>Salem Regional Medical Center</t>
  </si>
  <si>
    <t>Mercy Health - Saint Joseph Warren Hospital</t>
  </si>
  <si>
    <t>The Surgical Hospital at Southwoods</t>
  </si>
  <si>
    <t>Mercy Health-Saint Elizabeth Boardman Hospital</t>
  </si>
  <si>
    <t>Alliance Community Hospital</t>
  </si>
  <si>
    <t>Cleveland Clinic Union Hospital</t>
  </si>
  <si>
    <t>Pomerene Hospital</t>
  </si>
  <si>
    <t>Wooster Community Hospital</t>
  </si>
  <si>
    <t>Aultman Hospital</t>
  </si>
  <si>
    <t>UH Samaritan Medical Center</t>
  </si>
  <si>
    <t>The Bellevue Hospital</t>
  </si>
  <si>
    <t>Fisher-Titus Medical Center</t>
  </si>
  <si>
    <t>Firelands Regional Medical Center Main Campus</t>
  </si>
  <si>
    <t>Mercy Health-Tiffin Hospital</t>
  </si>
  <si>
    <t>OhioHealth Mansfield Hospital</t>
  </si>
  <si>
    <t>360365</t>
  </si>
  <si>
    <t>Avita Ontario Hospital</t>
  </si>
  <si>
    <t>Atrium Medical Center</t>
  </si>
  <si>
    <t>Fort Hamilton Hospital</t>
  </si>
  <si>
    <t>Mercy Health- Fairfield Hospital</t>
  </si>
  <si>
    <t>McCullough-Hyde Memorial Hospital (Oxford Campus)</t>
  </si>
  <si>
    <t>West Chester Medical Center</t>
  </si>
  <si>
    <t>Mercy Health - Clermont Hospital</t>
  </si>
  <si>
    <t>Clinton Memorial Hospital</t>
  </si>
  <si>
    <t>Mercy Health - West Hospital</t>
  </si>
  <si>
    <t>The Christ Hospital</t>
  </si>
  <si>
    <t>University of Cincinnati Medical Center</t>
  </si>
  <si>
    <t>The Jewish Hospital - Mercy Health</t>
  </si>
  <si>
    <t>TriHealth Evendale Hospital</t>
  </si>
  <si>
    <t>Evandale</t>
  </si>
  <si>
    <t>Bethesda North Hospital</t>
  </si>
  <si>
    <t>Mercy Health - Anderson Hospital</t>
  </si>
  <si>
    <t>Wayne Hospital</t>
  </si>
  <si>
    <t>Sycamore Medical Center</t>
  </si>
  <si>
    <t>Wilson Health</t>
  </si>
  <si>
    <t>Upper Valley Medical Center</t>
  </si>
  <si>
    <t>Greene Memorial Hospital</t>
  </si>
  <si>
    <t>Miami Valley Hospital</t>
  </si>
  <si>
    <t>Kettering Medical Center</t>
  </si>
  <si>
    <t>Soin Medical Center</t>
  </si>
  <si>
    <t>Beavercreek</t>
  </si>
  <si>
    <t>Ohio Valley Surgical Hospital</t>
  </si>
  <si>
    <t>Mercy Health - Springfield Regional Medical Center</t>
  </si>
  <si>
    <t>Adena Regional Medical Center</t>
  </si>
  <si>
    <t>Holzer Gallipolis Medical Center</t>
  </si>
  <si>
    <t>Southern Ohio Medical Center</t>
  </si>
  <si>
    <t>King's Daughters Medical Center Ohio</t>
  </si>
  <si>
    <t>OhioHealth O'Bleness Hospital</t>
  </si>
  <si>
    <t>Marietta Memorial Hospital</t>
  </si>
  <si>
    <t>Mercy Health - Saint Rita's Medical Center</t>
  </si>
  <si>
    <t>Lima Memorial Hospital</t>
  </si>
  <si>
    <t>Institute for Orthopaedic Surgery</t>
  </si>
  <si>
    <t>Mercer County Community Hospital</t>
  </si>
  <si>
    <t>Blanchard Valley Hospital</t>
  </si>
  <si>
    <t>Joint Township District Memorial Hospital</t>
  </si>
  <si>
    <t>Van Wert County Hospital</t>
  </si>
  <si>
    <t>Community Hospital Anderson</t>
  </si>
  <si>
    <t>Saint Vincent Anderson</t>
  </si>
  <si>
    <t>IU Health North Hospital</t>
  </si>
  <si>
    <t>Ascension Saint Vincent Carmel</t>
  </si>
  <si>
    <t>Ascension Saint Vincent Fishers</t>
  </si>
  <si>
    <t>Witham Memorial Hospital</t>
  </si>
  <si>
    <t>Riverview Health Noblesville Hospital</t>
  </si>
  <si>
    <t>Southern Virginia Regional Medical Center</t>
  </si>
  <si>
    <t>Southampton Memorial Hospital</t>
  </si>
  <si>
    <t>John Randolph Medical Center</t>
  </si>
  <si>
    <t>Centra Southside Community Hospital</t>
  </si>
  <si>
    <t>VCU Community Memorial Hospital</t>
  </si>
  <si>
    <t>Carilion Roanoke Memorial Hospital</t>
  </si>
  <si>
    <t>LewisGale Hospital - Montgomery</t>
  </si>
  <si>
    <t>Carilion New River Valley Medical Center</t>
  </si>
  <si>
    <t>Carilion Franklin Memorial Hospital</t>
  </si>
  <si>
    <t>LewisGale Medical Center</t>
  </si>
  <si>
    <t>Johnston Memorial Hospital</t>
  </si>
  <si>
    <t>Lonesome Pine Hospital</t>
  </si>
  <si>
    <t>Russell County Hospital</t>
  </si>
  <si>
    <t>Norton Community Hospital</t>
  </si>
  <si>
    <t>LewisGale Hospital - Pulaski</t>
  </si>
  <si>
    <t>Twin County Regional Hospital</t>
  </si>
  <si>
    <t>Smyth County Community Hospital</t>
  </si>
  <si>
    <t>Wythe County Community Hospital</t>
  </si>
  <si>
    <t>LewisGale Hospital - Alleghany</t>
  </si>
  <si>
    <t>Centra Lynchburg General Hospital</t>
  </si>
  <si>
    <t>Centra Bedford Memorial Hospital</t>
  </si>
  <si>
    <t>SOVAH Health Danville</t>
  </si>
  <si>
    <t>Sentara Halifax Regional Hospital</t>
  </si>
  <si>
    <t>South Boston</t>
  </si>
  <si>
    <t>Buchanan General Hospital</t>
  </si>
  <si>
    <t>Clinch Valley Medical Center</t>
  </si>
  <si>
    <t>Carilion Tazewell Community Hospital</t>
  </si>
  <si>
    <t>Bluefield Regional Medical Center</t>
  </si>
  <si>
    <t>Princeton Community Hospital</t>
  </si>
  <si>
    <t>Welch Community Hospital</t>
  </si>
  <si>
    <t>Greenbrier Valley Medical Center</t>
  </si>
  <si>
    <t>Charleston Area Medical Center General Hospital</t>
  </si>
  <si>
    <t>Thomas Memorial Hospital</t>
  </si>
  <si>
    <t>Berkeley Medical Center</t>
  </si>
  <si>
    <t>Pleasant Valley Hospital</t>
  </si>
  <si>
    <t>Logan Regional Medical Center</t>
  </si>
  <si>
    <t>Williamson Memorial Hospital</t>
  </si>
  <si>
    <t>Cabell Huntington Hospital</t>
  </si>
  <si>
    <t>Beckley ARH Hospital</t>
  </si>
  <si>
    <t>Raleigh General Hospital</t>
  </si>
  <si>
    <t>Ohio Valley Medical Center</t>
  </si>
  <si>
    <t>Wheeling Hospital</t>
  </si>
  <si>
    <t>Reynolds Memorial Hospital</t>
  </si>
  <si>
    <t>Weirton Medical Center</t>
  </si>
  <si>
    <t>Camden Clark Medical Center</t>
  </si>
  <si>
    <t>Wetzel County Hospital</t>
  </si>
  <si>
    <t>Davis Medical Center</t>
  </si>
  <si>
    <t>United Hospital Center</t>
  </si>
  <si>
    <t>Stonewall Jackson Memorial Hospital</t>
  </si>
  <si>
    <t>Mon Health Medical Center</t>
  </si>
  <si>
    <t>Fairmont Regional Medical Center</t>
  </si>
  <si>
    <t>340187</t>
  </si>
  <si>
    <t>Davie Medical Center</t>
  </si>
  <si>
    <t>Bermuda Run</t>
  </si>
  <si>
    <t>Northern Regional Hospital</t>
  </si>
  <si>
    <t>Novant Health Forsyth Medical Center</t>
  </si>
  <si>
    <t>Alamance Regional Medical Center</t>
  </si>
  <si>
    <t>Wake Forest Baptist Health -High Point Medical Center</t>
  </si>
  <si>
    <t>UNC Rockingham Health Care</t>
  </si>
  <si>
    <t>Wake Forest Baptist Health Lexington Medical Center</t>
  </si>
  <si>
    <t>Central Carolina Hospital</t>
  </si>
  <si>
    <t>Novant Health Thomasville Medical Center</t>
  </si>
  <si>
    <t>The Moses H. Cone Memorial Hospital</t>
  </si>
  <si>
    <t>UNC Medical Center</t>
  </si>
  <si>
    <t>WakeMed Cary Hospital</t>
  </si>
  <si>
    <t>Wayne UNC Health Care</t>
  </si>
  <si>
    <t>Maria Parham Medical Center</t>
  </si>
  <si>
    <t>Danville Hospital Main Campus</t>
  </si>
  <si>
    <t>IU Health West Hospital</t>
  </si>
  <si>
    <t>Hancock Regional Hospital</t>
  </si>
  <si>
    <t>Franciscan Health  Mooresville Campus</t>
  </si>
  <si>
    <t>MHP Medical Center</t>
  </si>
  <si>
    <t>IU Health Methodist University</t>
  </si>
  <si>
    <t>Sidney and Lois Eskenazi Hospital</t>
  </si>
  <si>
    <t>Community Hospital East</t>
  </si>
  <si>
    <t>Community Hospital South</t>
  </si>
  <si>
    <t>Franciscan  Health  Indianapolis</t>
  </si>
  <si>
    <t>Community Hospital North</t>
  </si>
  <si>
    <t>Ascension Saint Vincent Indianapolis Hospital</t>
  </si>
  <si>
    <t>OrthoIndy Hospital</t>
  </si>
  <si>
    <t>Ascension Saint Vincent Heart Center Carmel</t>
  </si>
  <si>
    <t>Pinnacle Hospital</t>
  </si>
  <si>
    <t>Franciscan Health Crown Point</t>
  </si>
  <si>
    <t>Franciscan Health Dyer Campus</t>
  </si>
  <si>
    <t>Saint Catherine Hospital</t>
  </si>
  <si>
    <t>Franciscan Health  Hammond</t>
  </si>
  <si>
    <t>Franciscan Health  Munster</t>
  </si>
  <si>
    <t>La Porte Hospital</t>
  </si>
  <si>
    <t>Franciscan Health  Michigan City</t>
  </si>
  <si>
    <t>Porter Regional Hospital</t>
  </si>
  <si>
    <t>Methodist Hospitals - Northlake Campus</t>
  </si>
  <si>
    <t>Elkhart General Hospital</t>
  </si>
  <si>
    <t>Goshen Hospital</t>
  </si>
  <si>
    <t>Starke Hospital</t>
  </si>
  <si>
    <t>Saint Joseph Health Mishawaka Medical Center</t>
  </si>
  <si>
    <t>Unity Medical and Surgical Hospital</t>
  </si>
  <si>
    <t>Plymouth Medical Center</t>
  </si>
  <si>
    <t>Kosciusko Community Hospital</t>
  </si>
  <si>
    <t>Parkview DeKalb Hospital</t>
  </si>
  <si>
    <t>Bluffton Regional Medical Center</t>
  </si>
  <si>
    <t>Parkview Whitley Hospital</t>
  </si>
  <si>
    <t>Parkview Huntington Hospital</t>
  </si>
  <si>
    <t>Parkview Noble Hospital</t>
  </si>
  <si>
    <t>Lutheran Health Network The Orthopedic Hospital</t>
  </si>
  <si>
    <t>Lutheran Hospital</t>
  </si>
  <si>
    <t>Dupont Hospital</t>
  </si>
  <si>
    <t>Parkview Regional Medical Center</t>
  </si>
  <si>
    <t>Parkview Ortho Hospital</t>
  </si>
  <si>
    <t>Ascension St. Vincent Kokomo</t>
  </si>
  <si>
    <t>Community Howard Regional Health</t>
  </si>
  <si>
    <t>Logansport Memorial Hospital</t>
  </si>
  <si>
    <t>Marion General Hospital</t>
  </si>
  <si>
    <t>Highpoint Health</t>
  </si>
  <si>
    <t>Clark Memorial Hospital</t>
  </si>
  <si>
    <t>Baptist Health Floyd</t>
  </si>
  <si>
    <t>PMC Regional Hospital</t>
  </si>
  <si>
    <t>Columbus Regional Hospital</t>
  </si>
  <si>
    <t>King's Daughters' Hospital &amp; Health Services</t>
  </si>
  <si>
    <t>Schneck Medical Center</t>
  </si>
  <si>
    <t>IU Health Ball Memorial Hospital</t>
  </si>
  <si>
    <t>University of Michigan Hospitals and Health Centers</t>
  </si>
  <si>
    <t>Saint Joseph Mercy Chelsea</t>
  </si>
  <si>
    <t>Beaumont Hospital,  Dearborn</t>
  </si>
  <si>
    <t>Garden City Hospital</t>
  </si>
  <si>
    <t>Saint Mary Mercy Livonia Hospital</t>
  </si>
  <si>
    <t>ProMedica Monroe Regional Hospital</t>
  </si>
  <si>
    <t>Beaumont Hospital, Taylor</t>
  </si>
  <si>
    <t>Beaumont Hospital, Trenton</t>
  </si>
  <si>
    <t>Beaumont Hospital, Wayne</t>
  </si>
  <si>
    <t>Henry Ford Wyandotte Hospital</t>
  </si>
  <si>
    <t>St. Joseph Mercy Ann Arbor</t>
  </si>
  <si>
    <t>DMC Detroit Receiving Hospital</t>
  </si>
  <si>
    <t>DMC Harper University Hospital</t>
  </si>
  <si>
    <t>Karmanos Cancer Institute</t>
  </si>
  <si>
    <t>Henry Ford Hospital</t>
  </si>
  <si>
    <t>Beaumont Hospital, Grosse Pointe</t>
  </si>
  <si>
    <t>DMC Sinai-Grace Hospital</t>
  </si>
  <si>
    <t>Ascension Saint John Hospital</t>
  </si>
  <si>
    <t>Ascension Providence Rochester Hospital</t>
  </si>
  <si>
    <t>Henry Ford West Bloomfield Hospital</t>
  </si>
  <si>
    <t>Beaumont Hospital,  Farmington Hills</t>
  </si>
  <si>
    <t>Saint Joseph Mercy Oakland</t>
  </si>
  <si>
    <t>Pontiac General Hospital</t>
  </si>
  <si>
    <t>McLaren Oakland</t>
  </si>
  <si>
    <t>DMC Huron Valley-Sinai Hospital</t>
  </si>
  <si>
    <t>McLaren Thumb Region</t>
  </si>
  <si>
    <t>Ascension Genesys Hospital</t>
  </si>
  <si>
    <t>McLaren Lapeer Region</t>
  </si>
  <si>
    <t>Hurley Medical Center</t>
  </si>
  <si>
    <t>McLaren Flint</t>
  </si>
  <si>
    <t>Ascension St. Mary's Hospital</t>
  </si>
  <si>
    <t>Covenant Medical Center Harrison</t>
  </si>
  <si>
    <t>MidMichigan Medical Center - Clare</t>
  </si>
  <si>
    <t>MidMichigan Medical Center-West Branch</t>
  </si>
  <si>
    <t>McLaren Bay Region</t>
  </si>
  <si>
    <t>MidMichigan Medical Center - Gratiot</t>
  </si>
  <si>
    <t>Sparrow Carson Hospital</t>
  </si>
  <si>
    <t>Ephraim McDowell Regional Medical Center</t>
  </si>
  <si>
    <t>Rockcastle Regional Hospital</t>
  </si>
  <si>
    <t>Baptist Health Richmond</t>
  </si>
  <si>
    <t>Baptist Health Lexington</t>
  </si>
  <si>
    <t>CHI Saint Joseph Health Hospital</t>
  </si>
  <si>
    <t>Saint Joseph East</t>
  </si>
  <si>
    <t>Frankfort Regional Medical Center</t>
  </si>
  <si>
    <t>Baptist Health Corbin</t>
  </si>
  <si>
    <t>CHI Saint Joseph Health London</t>
  </si>
  <si>
    <t>Harlan ARH Hospital</t>
  </si>
  <si>
    <t>AdventHealth Manchester</t>
  </si>
  <si>
    <t>Middlesboro ARH Hospital</t>
  </si>
  <si>
    <t>Saint Elizabeth Edgewood</t>
  </si>
  <si>
    <t>Harrison Memorial Hospital</t>
  </si>
  <si>
    <t>Saint Elizabeth Florence</t>
  </si>
  <si>
    <t>Meadowview Regional Medical Center</t>
  </si>
  <si>
    <t>Saint Elizabeth Fort Thomas</t>
  </si>
  <si>
    <t>King's Daughters Medical Center</t>
  </si>
  <si>
    <t>Our Lady of Bellefonte Hospital</t>
  </si>
  <si>
    <t>Three Rivers Medical Center</t>
  </si>
  <si>
    <t>Paul B. Hall Regional Medical Center</t>
  </si>
  <si>
    <t>Kentucky River Medical Center</t>
  </si>
  <si>
    <t>Pikeville Medical Center</t>
  </si>
  <si>
    <t>Tug Valley ARH Regional Medical Center</t>
  </si>
  <si>
    <t>Highlands ARH Regional Medical Center</t>
  </si>
  <si>
    <t>Hazard ARH Regional Medical Center</t>
  </si>
  <si>
    <t>Whitesburg ARH Hospital</t>
  </si>
  <si>
    <t>Baptist Health Paducah</t>
  </si>
  <si>
    <t>Mercy Health-Lourdes Hospital</t>
  </si>
  <si>
    <t>Crittenden Health System</t>
  </si>
  <si>
    <t>Jackson Purchase Medical Center</t>
  </si>
  <si>
    <t>Murray-Calloway County Hospital</t>
  </si>
  <si>
    <t>The Medical Center at Bowling Green</t>
  </si>
  <si>
    <t>TriStar Greenview Regional Hospital</t>
  </si>
  <si>
    <t>T. J. Samson Community Hospital</t>
  </si>
  <si>
    <t>Monroe County Medical Center</t>
  </si>
  <si>
    <t>Jennie Stuart Medical Center</t>
  </si>
  <si>
    <t>Logan Memorial Hospital</t>
  </si>
  <si>
    <t>Owensboro Health Regional Hospital</t>
  </si>
  <si>
    <t>Owensboro Health Muhlenberg Community Hospital</t>
  </si>
  <si>
    <t>Deaconess Henderson Hospital</t>
  </si>
  <si>
    <t>Baptist Health Madisonville</t>
  </si>
  <si>
    <t>Lake Cumberland Regional Hospital</t>
  </si>
  <si>
    <t>The Medical Center at Albany</t>
  </si>
  <si>
    <t>Baptist Health Hardin</t>
  </si>
  <si>
    <t>T.J. Health Columbia</t>
  </si>
  <si>
    <t>Twin Lakes Regional Medical Center</t>
  </si>
  <si>
    <t>OhioHealth Grady Memorial Hospital</t>
  </si>
  <si>
    <t>OhioHealth Dublin Methodist Hospital</t>
  </si>
  <si>
    <t>Knox Community Hospital</t>
  </si>
  <si>
    <t>Mount Carmel New Albany</t>
  </si>
  <si>
    <t>Licking Memorial Hospital</t>
  </si>
  <si>
    <t>Mount Carmel Saint Ann's</t>
  </si>
  <si>
    <t>Diley Ridge Medical Center</t>
  </si>
  <si>
    <t>Berger Hospital</t>
  </si>
  <si>
    <t>Fairfield Medical Center</t>
  </si>
  <si>
    <t>Madison Health</t>
  </si>
  <si>
    <t>Ohio State University Wexner Medical Center</t>
  </si>
  <si>
    <t>Mount Carmel East</t>
  </si>
  <si>
    <t>OhioHealth Riverside Methodist Hospital</t>
  </si>
  <si>
    <t>OhioHealth Grant Medical Center</t>
  </si>
  <si>
    <t>OhioHealth Doctors Hospital</t>
  </si>
  <si>
    <t>OhioHealth Marion General Hospital</t>
  </si>
  <si>
    <t>Mary Rutan Hospital</t>
  </si>
  <si>
    <t>Wood County Hospital</t>
  </si>
  <si>
    <t>ProMedica Memorial Hospital</t>
  </si>
  <si>
    <t>Bryan Hospital</t>
  </si>
  <si>
    <t>Mercy Health - Defiance Hospital</t>
  </si>
  <si>
    <t>Saint Luke's Hospital</t>
  </si>
  <si>
    <t>ProMedica Toledo Hospital</t>
  </si>
  <si>
    <t>Mercy Health- Saint Vincent Medical Center</t>
  </si>
  <si>
    <t>The University of Toledo Medical Center</t>
  </si>
  <si>
    <t>Mercy Health - Saint Charles Hospital</t>
  </si>
  <si>
    <t>ProMedica Bay Park Hospital</t>
  </si>
  <si>
    <t>Mercy Health - Saint  Anne Hospital</t>
  </si>
  <si>
    <t>Genesis Hospital</t>
  </si>
  <si>
    <t>Southeastern Ohio Regional Medical Center</t>
  </si>
  <si>
    <t>Coshocton Regional Medical Center</t>
  </si>
  <si>
    <t>East Liverpool City Hospital</t>
  </si>
  <si>
    <t>Trinity East</t>
  </si>
  <si>
    <t>Ashtabula County Medical Center</t>
  </si>
  <si>
    <t>360364</t>
  </si>
  <si>
    <t>Cleveland Clinic Avon Hospital</t>
  </si>
  <si>
    <t>UH Geauga Medical Center</t>
  </si>
  <si>
    <t>UH Elyria Medical Center</t>
  </si>
  <si>
    <t>Mercy Health-Lorain Hospital</t>
  </si>
  <si>
    <t>TriPoint Medical Center</t>
  </si>
  <si>
    <t>UH Cleveland Medical Center</t>
  </si>
  <si>
    <t>MetroHealth Medical Center</t>
  </si>
  <si>
    <t>Fairview Hospital</t>
  </si>
  <si>
    <t>Cleveland Clinic Lutheran Hospital</t>
  </si>
  <si>
    <t>Saint Vincent Charity Medical Center</t>
  </si>
  <si>
    <t>Euclid Hospital</t>
  </si>
  <si>
    <t>South Pointe Hospital</t>
  </si>
  <si>
    <t>UH Ahuja Medical Center</t>
  </si>
  <si>
    <t>Hillcrest Hospital</t>
  </si>
  <si>
    <t>Marymount Hospital</t>
  </si>
  <si>
    <t>UH Parma Medical Center</t>
  </si>
  <si>
    <t>Southwest General Health Center</t>
  </si>
  <si>
    <t>UH Richmond Medical Center</t>
  </si>
  <si>
    <t>UH Saint John Medical Center</t>
  </si>
  <si>
    <t>Western Reserve Hospital</t>
  </si>
  <si>
    <t>Cleveland Clinic Medina Hospital</t>
  </si>
  <si>
    <t>UH Portage Medical Center</t>
  </si>
  <si>
    <t>Summa Health System - Akron Campus</t>
  </si>
  <si>
    <t>Cleveland Clinic Akron General</t>
  </si>
  <si>
    <t>Crystal Clinic Orthopaedic Center</t>
  </si>
  <si>
    <t>Spectrum Health United Hospital</t>
  </si>
  <si>
    <t>Saint Joseph Mercy Livingston Hospital</t>
  </si>
  <si>
    <t>McLaren Central Michigan</t>
  </si>
  <si>
    <t>Memorial Healthcare</t>
  </si>
  <si>
    <t>McLaren Greater Lansing</t>
  </si>
  <si>
    <t>Sparrow Hospital</t>
  </si>
  <si>
    <t>Bronson Methodist Hospital</t>
  </si>
  <si>
    <t>Bronson Battle Creek</t>
  </si>
  <si>
    <t>ProMedica Coldwater Regional Hospital</t>
  </si>
  <si>
    <t>Ascension Borgess Hospital</t>
  </si>
  <si>
    <t>Oaklawn Hospital</t>
  </si>
  <si>
    <t>Lakeland Medical Center, Saint Joseph</t>
  </si>
  <si>
    <t>Bronson South Haven Hospital</t>
  </si>
  <si>
    <t>Sturgis Hospital</t>
  </si>
  <si>
    <t>Three Rivers Health Medical Center</t>
  </si>
  <si>
    <t>Lakeland Hospital, Watervliet</t>
  </si>
  <si>
    <t>Henry Ford Allegiance Health Hospital</t>
  </si>
  <si>
    <t>ProMedica Bixby Hospital</t>
  </si>
  <si>
    <t>Hillsdale Hospital</t>
  </si>
  <si>
    <t>Spectrum Health Big Rapids Hospital</t>
  </si>
  <si>
    <t>North Ottawa Community Hospital</t>
  </si>
  <si>
    <t>Holland Hospital</t>
  </si>
  <si>
    <t>Spectrum Health Ludington Hospital</t>
  </si>
  <si>
    <t>Mercy Health Hackley Campus</t>
  </si>
  <si>
    <t>Spectrum Health Zeeland Community Hospital</t>
  </si>
  <si>
    <t>Mercy Health Saint Mary's</t>
  </si>
  <si>
    <t>Spectrum Health Butterworth Hospital</t>
  </si>
  <si>
    <t>Metro Health Hospital</t>
  </si>
  <si>
    <t>Munson Healthcare Cadillac Hospital</t>
  </si>
  <si>
    <t>Munson Healthcare Manistee Hospital</t>
  </si>
  <si>
    <t>Munson Medical Center</t>
  </si>
  <si>
    <t>MidMichigan Medical Center - Alpena</t>
  </si>
  <si>
    <t>Otsego Memorial Hospital</t>
  </si>
  <si>
    <t>Munson Healthcare Grayling Hospital</t>
  </si>
  <si>
    <t>McLaren Northern Michigan</t>
  </si>
  <si>
    <t>War Memorial Hospital</t>
  </si>
  <si>
    <t>Sault Saint Marie</t>
  </si>
  <si>
    <t>Dickinson County Healthcare System</t>
  </si>
  <si>
    <t>Saint Vincent Healthcare</t>
  </si>
  <si>
    <t>Benefis East Campus</t>
  </si>
  <si>
    <t>Great Falls Clinic Hospital</t>
  </si>
  <si>
    <t>Blackfeet Community Hospital</t>
  </si>
  <si>
    <t>Northern Montana Hospital</t>
  </si>
  <si>
    <t>St. Peter's Health Regional Medical Center</t>
  </si>
  <si>
    <t>St. James Healthcare</t>
  </si>
  <si>
    <t>Bozeman Health Deaconess Hospital</t>
  </si>
  <si>
    <t>Providence Saint Patrick Hospital</t>
  </si>
  <si>
    <t>Kalispell Regional Medical Center</t>
  </si>
  <si>
    <t>The HealthCenter</t>
  </si>
  <si>
    <t>Northwest Community Hospital</t>
  </si>
  <si>
    <t>AMITA Health Alexian Brothers Medical Center Elk Grove Village</t>
  </si>
  <si>
    <t>Advocate Good Shepherd Hospital</t>
  </si>
  <si>
    <t>Northwestern Medicine Lake Forest Hospital</t>
  </si>
  <si>
    <t>Advocate Condell Medical Center</t>
  </si>
  <si>
    <t>Northwestern Medicine McHenry Hospital</t>
  </si>
  <si>
    <t>McHenry</t>
  </si>
  <si>
    <t>Advocate Lutheran General Hospital</t>
  </si>
  <si>
    <t>Sanford Worthington Medical Center</t>
  </si>
  <si>
    <t>Carris Health - Rice Memorial Hospital</t>
  </si>
  <si>
    <t>Saint Cloud Hospital</t>
  </si>
  <si>
    <t>Alomere Health</t>
  </si>
  <si>
    <t>Essentia Health - Saint Joseph's Medical Center</t>
  </si>
  <si>
    <t>Essentia Health Saint Mary's - Detroit Lakes</t>
  </si>
  <si>
    <t>Lake Region Hospital</t>
  </si>
  <si>
    <t>Sanford Bemidji Medical Center</t>
  </si>
  <si>
    <t>Brookings Hospital</t>
  </si>
  <si>
    <t>Dunes Surgery Hospital</t>
  </si>
  <si>
    <t>Avera Sacred Heart Hospital</t>
  </si>
  <si>
    <t>Sioux Falls Specialty Hospital</t>
  </si>
  <si>
    <t>Avera Heart Hospital</t>
  </si>
  <si>
    <t>Avera McKennan Hospital &amp; University Health Center</t>
  </si>
  <si>
    <t>Sanford USD Medical Center</t>
  </si>
  <si>
    <t>Prairie Lakes Hospital</t>
  </si>
  <si>
    <t>Avera Queen of Peace Hospital</t>
  </si>
  <si>
    <t>Avera Saint Luke's Hospital</t>
  </si>
  <si>
    <t>Sanford Aberdeen Medical Center</t>
  </si>
  <si>
    <t>Tennova Healthcare - Harton</t>
  </si>
  <si>
    <t>Southern Tennessee - Winchester</t>
  </si>
  <si>
    <t>Erlanger Baroness Hospital</t>
  </si>
  <si>
    <t>Parkridge Medical Center</t>
  </si>
  <si>
    <t>CHI Memorial Hospital Chattanooga</t>
  </si>
  <si>
    <t>Johnson City Medical Center</t>
  </si>
  <si>
    <t>Franklin Woods Community Hospital</t>
  </si>
  <si>
    <t>Bristol Regional Medical Center</t>
  </si>
  <si>
    <t>Sycamore Shoals Hospital</t>
  </si>
  <si>
    <t>Unicoi County Hospital</t>
  </si>
  <si>
    <t>Holston Valley Medical Center</t>
  </si>
  <si>
    <t>Indian Path Community Hospital</t>
  </si>
  <si>
    <t>Greeneville Community Hospital West</t>
  </si>
  <si>
    <t>Roane Medical Center</t>
  </si>
  <si>
    <t>Jefferson Memorial Hospital</t>
  </si>
  <si>
    <t>Jellico Community Hospital</t>
  </si>
  <si>
    <t>LaFollette Medical Center</t>
  </si>
  <si>
    <t>LaFollette</t>
  </si>
  <si>
    <t>Fort Loudoun Medical Center</t>
  </si>
  <si>
    <t>Blount Memorial Hospital</t>
  </si>
  <si>
    <t>Morristown-Hamblen Hospital</t>
  </si>
  <si>
    <t>Newport Medical Center</t>
  </si>
  <si>
    <t>440235</t>
  </si>
  <si>
    <t>Big South Fork Medical Center</t>
  </si>
  <si>
    <t>Hawkins County Memorial Hospital</t>
  </si>
  <si>
    <t>LeConte Medical Center</t>
  </si>
  <si>
    <t>Sweetwater Hospital Association</t>
  </si>
  <si>
    <t>Claiborne Medical Center</t>
  </si>
  <si>
    <t>Fort Sanders Regional Medical Center</t>
  </si>
  <si>
    <t>Physicians Regional Medical Center</t>
  </si>
  <si>
    <t>University of Tennessee Medical Center</t>
  </si>
  <si>
    <t>Parkwest Medical Center</t>
  </si>
  <si>
    <t>Baptist Memorial Hospital - Tipton</t>
  </si>
  <si>
    <t>Dyersburg Hospital</t>
  </si>
  <si>
    <t>Regional  One Medical Center</t>
  </si>
  <si>
    <t>Methodist University Hospital</t>
  </si>
  <si>
    <t>Delta Specialty Hospital</t>
  </si>
  <si>
    <t>Saint Francis Hospital-Memphis</t>
  </si>
  <si>
    <t>Baptist Memorial Hospital - Memphis</t>
  </si>
  <si>
    <t>Saint Francis Hospital - Bartlett</t>
  </si>
  <si>
    <t>Volunteer Hospital</t>
  </si>
  <si>
    <t>Henry County Medical Center</t>
  </si>
  <si>
    <t>Baptist Memorial Hospital - Union City</t>
  </si>
  <si>
    <t>Jackson-Madison County General Hospital</t>
  </si>
  <si>
    <t>Baptist Memorial Hospital - Caroll County</t>
  </si>
  <si>
    <t>Henderson County Community Hospital</t>
  </si>
  <si>
    <t>Milan Hospital</t>
  </si>
  <si>
    <t>Decatur County General Hospital</t>
  </si>
  <si>
    <t>Hardin Medical Center</t>
  </si>
  <si>
    <t>Maury Regional Medical Center</t>
  </si>
  <si>
    <t>Southern Tennessee - Lawrenceburg</t>
  </si>
  <si>
    <t>Southern Tennessee Regional Health System</t>
  </si>
  <si>
    <t>Wayne Medical Center</t>
  </si>
  <si>
    <t>Cookeville Regional Medical Center</t>
  </si>
  <si>
    <t>Cumberland Medical Center</t>
  </si>
  <si>
    <t>Livingston Regional Hospital</t>
  </si>
  <si>
    <t>Ascension Saint Thomas Highlands Hospital</t>
  </si>
  <si>
    <t>Panola Medical Center</t>
  </si>
  <si>
    <t>Northwest Mississippi Medical Center</t>
  </si>
  <si>
    <t>Alliance Hospital</t>
  </si>
  <si>
    <t>Baptist Memorial Hospital - Union County</t>
  </si>
  <si>
    <t>Methodist Olive Branch Hospital</t>
  </si>
  <si>
    <t>Baptist Memorial Hospital - North Mississippi</t>
  </si>
  <si>
    <t>Baptist Memorial Hospital - DeSoto</t>
  </si>
  <si>
    <t>Delta Regional Medical Center</t>
  </si>
  <si>
    <t>Bolivar Medical Center</t>
  </si>
  <si>
    <t>South Sunflower County Hospital</t>
  </si>
  <si>
    <t>North Mississippi Medical Center - Tupelo</t>
  </si>
  <si>
    <t>North Mississippi Medical Center Gilmore - Amory</t>
  </si>
  <si>
    <t>Baptist Memorial Hospital - Booneville</t>
  </si>
  <si>
    <t>Magnolia Regional Health Center</t>
  </si>
  <si>
    <t>Trace Regional Hospital</t>
  </si>
  <si>
    <t>North Mississippi Medical Center - Iuka</t>
  </si>
  <si>
    <t>UMMC Grenada</t>
  </si>
  <si>
    <t>Greenwood Leflore Hospital</t>
  </si>
  <si>
    <t>Yalobusha General Hospital</t>
  </si>
  <si>
    <t>Merit Health Rankin</t>
  </si>
  <si>
    <t>Merit Health Madison</t>
  </si>
  <si>
    <t>Jefferson Comprehensive Health Center</t>
  </si>
  <si>
    <t>Magee General Hospital</t>
  </si>
  <si>
    <t>Merit Health Natchez</t>
  </si>
  <si>
    <t>Merit Health River Region</t>
  </si>
  <si>
    <t>Whitfield Medical Surgical Hospital</t>
  </si>
  <si>
    <t>Mississippi Baptist Medical Center</t>
  </si>
  <si>
    <t>Merit Health Central</t>
  </si>
  <si>
    <t>Saint Dominic Hospital</t>
  </si>
  <si>
    <t>University of Mississippi Medical Center</t>
  </si>
  <si>
    <t>Merit Health Woman's Hospital</t>
  </si>
  <si>
    <t>Merit Health River Oaks</t>
  </si>
  <si>
    <t>Anderson Regional Medical Center North</t>
  </si>
  <si>
    <t>Rush Foundation Hospital</t>
  </si>
  <si>
    <t>Winston Medical Center</t>
  </si>
  <si>
    <t>Choctaw Hospital</t>
  </si>
  <si>
    <t>Neshoba County General Hospital</t>
  </si>
  <si>
    <t>Wayne General Hospital</t>
  </si>
  <si>
    <t>Forrest General Hospital</t>
  </si>
  <si>
    <t>Merit Health Wesley</t>
  </si>
  <si>
    <t>Jasper General Hospital</t>
  </si>
  <si>
    <t>South Central Regional Medical Center</t>
  </si>
  <si>
    <t>George Regional Hospital</t>
  </si>
  <si>
    <t>Highland Community Hospital</t>
  </si>
  <si>
    <t>Memorial Hospital at Gulfport</t>
  </si>
  <si>
    <t>Garden Park Medical Center</t>
  </si>
  <si>
    <t>Ochsner Medical Center - Hancock</t>
  </si>
  <si>
    <t>Merit Health Biloxi</t>
  </si>
  <si>
    <t>Pascagoula Hospital</t>
  </si>
  <si>
    <t>Southwest Mississippi Regional Medical Center</t>
  </si>
  <si>
    <t>McComb</t>
  </si>
  <si>
    <t>Beacham Memorial Hospital</t>
  </si>
  <si>
    <t>Baptist Memorial Hospital - Golden Triangle</t>
  </si>
  <si>
    <t>North Mississippi Medical Center - Eupora</t>
  </si>
  <si>
    <t>OCH Regional Medical Center</t>
  </si>
  <si>
    <t>North Mississippi Medical Center - West Point</t>
  </si>
  <si>
    <t>Memorial Hospital and Manor</t>
  </si>
  <si>
    <t>Grady General Hospital</t>
  </si>
  <si>
    <t>Donalsonville Hospital</t>
  </si>
  <si>
    <t>Flaget Memorial Hospital</t>
  </si>
  <si>
    <t>Baptist Health LaGrange</t>
  </si>
  <si>
    <t>Spring View Hospital</t>
  </si>
  <si>
    <t>UofL Health- Shelbyville Hospital</t>
  </si>
  <si>
    <t>University of Louisville Hospital</t>
  </si>
  <si>
    <t>UofL Health - Jewish Hospital</t>
  </si>
  <si>
    <t>Norton Hospital</t>
  </si>
  <si>
    <t>Baptist Health Louisville</t>
  </si>
  <si>
    <t>Georgetown Community Hospital</t>
  </si>
  <si>
    <t>Saint Claire Regional Medical Center</t>
  </si>
  <si>
    <t>CHI Saint Joseph Health Mount Sterling</t>
  </si>
  <si>
    <t>Bourbon Community Hospital</t>
  </si>
  <si>
    <t>Clark Regional Medical Center</t>
  </si>
  <si>
    <t>Avera Saint Mary's Hospital</t>
  </si>
  <si>
    <t>Black Hills Surgical Hospital</t>
  </si>
  <si>
    <t>Monument Health Rapid City Hospital</t>
  </si>
  <si>
    <t>Monument Health Spearfish Hospital</t>
  </si>
  <si>
    <t>Essentia Health Fargo</t>
  </si>
  <si>
    <t>Sanford Medical Center Fargo</t>
  </si>
  <si>
    <t>Altru Hospital</t>
  </si>
  <si>
    <t>Quentin N. Burdick Memorial Health Care Facility</t>
  </si>
  <si>
    <t>CHI Saint Alexius Health Bismarck</t>
  </si>
  <si>
    <t>Sanford Bismarck Medical Center</t>
  </si>
  <si>
    <t>Trinity Hospital</t>
  </si>
  <si>
    <t>Vista Medical Center East</t>
  </si>
  <si>
    <t>Cancer Treatment Centers of America Chicago</t>
  </si>
  <si>
    <t>Northwestern Medicine Kishwaukee Hospital</t>
  </si>
  <si>
    <t>DeKalb</t>
  </si>
  <si>
    <t>AMITA Health Saint Joseph Hospital Elgin</t>
  </si>
  <si>
    <t>Advocate Sherman Hospital</t>
  </si>
  <si>
    <t>Elmhurst Hospital</t>
  </si>
  <si>
    <t>Northwestern Medicine Delnor Hospital</t>
  </si>
  <si>
    <t>AMITA Health Adventist GlenOaks Hospital</t>
  </si>
  <si>
    <t>Loyola University Medical Center</t>
  </si>
  <si>
    <t>Loyola Gottlieb Memorial Hospital</t>
  </si>
  <si>
    <t>Westlake Hospital</t>
  </si>
  <si>
    <t>AMITA Health St. Alexius Medical Center Hoffman Estates</t>
  </si>
  <si>
    <t>Northwestern Medicine Central DuPage Hospital</t>
  </si>
  <si>
    <t>Evanston Hospital</t>
  </si>
  <si>
    <t>AMITA Health Saint Francis Hospital Evanston</t>
  </si>
  <si>
    <t>West Suburban Medical Center</t>
  </si>
  <si>
    <t>Rush Oak Park Hospital</t>
  </si>
  <si>
    <t>MacNeal Hospital</t>
  </si>
  <si>
    <t>UChicago Medicine Ingalls Memorial Hospital</t>
  </si>
  <si>
    <t>Advocate South Suburban Hospital</t>
  </si>
  <si>
    <t>AMITA Health Saint Joseph Medical Center Joliet</t>
  </si>
  <si>
    <t>AMITA Health Adventist Medical Center  Bolingbrook</t>
  </si>
  <si>
    <t>Morris Hospital</t>
  </si>
  <si>
    <t>Silver Cross Hospital</t>
  </si>
  <si>
    <t>Advocate Christ Medical Center</t>
  </si>
  <si>
    <t>Franciscan Health Olympia Fields Campus</t>
  </si>
  <si>
    <t>Palos Hospital</t>
  </si>
  <si>
    <t>Rush-Copley Medical Center</t>
  </si>
  <si>
    <t>AMITA Health Mercy Medical Center Aurora</t>
  </si>
  <si>
    <t>Advocate Good Samaritan Hospital</t>
  </si>
  <si>
    <t>AMITA Health Adventist Medical Center Hinsdale</t>
  </si>
  <si>
    <t>AMITA Health Adventist Medical Center La Grange</t>
  </si>
  <si>
    <t>Edward Hospital</t>
  </si>
  <si>
    <t>Mount Sinai Hospital</t>
  </si>
  <si>
    <t>Northwestern Memorial Hospital</t>
  </si>
  <si>
    <t>Rush University Medical Center</t>
  </si>
  <si>
    <t>John H. Stroger, Jr. Hospital of Cook County</t>
  </si>
  <si>
    <t>University of Illinois Medical Center</t>
  </si>
  <si>
    <t>Thorek Memorial Hospital</t>
  </si>
  <si>
    <t>Provident Hospital of Cook County</t>
  </si>
  <si>
    <t>Mercy Hospital &amp; Medical Center</t>
  </si>
  <si>
    <t>Advocate Trinity Hospital</t>
  </si>
  <si>
    <t>Saint Bernard Hospital and Health Care Center</t>
  </si>
  <si>
    <t>AMITA Health Saints Mary and Elizabeth Medical Center Saint Mary Campus</t>
  </si>
  <si>
    <t>Norwegian American Hospital</t>
  </si>
  <si>
    <t>Saint Anthony Hospital</t>
  </si>
  <si>
    <t>Swedish Hospital</t>
  </si>
  <si>
    <t>Roseland Community Hospital</t>
  </si>
  <si>
    <t>Holy Cross Hospital</t>
  </si>
  <si>
    <t>AMITA Health Resurrection Medical Center Chicago</t>
  </si>
  <si>
    <t>Community First Medical Center</t>
  </si>
  <si>
    <t>UChicago Medicine</t>
  </si>
  <si>
    <t>Methodist Hospital of Chicago</t>
  </si>
  <si>
    <t>Weiss Memorial Hospital</t>
  </si>
  <si>
    <t>Loretto Hospital</t>
  </si>
  <si>
    <t>Jackson Park Hospital</t>
  </si>
  <si>
    <t>Advocate Illinois Masonic Medical Center</t>
  </si>
  <si>
    <t>AMITA Health Saint Joseph Hospital Chicago</t>
  </si>
  <si>
    <t>OSF Little Company of Mary Medical Center</t>
  </si>
  <si>
    <t>AMITA Health St. Marys Hospital Kankakee</t>
  </si>
  <si>
    <t>Riverside Medical Center</t>
  </si>
  <si>
    <t>Iroquois Memorial Hospital</t>
  </si>
  <si>
    <t>Katherine Shaw Bethea Hospital</t>
  </si>
  <si>
    <t>FHN Memorial Hospital</t>
  </si>
  <si>
    <t>ProHealth Waukesha Memorial Hospital</t>
  </si>
  <si>
    <t>Ascension SE Wisconsin Hospital-St. Joseph Campus</t>
  </si>
  <si>
    <t>Ascension Columbia Saint Mary's Hospital Milwaukee</t>
  </si>
  <si>
    <t>Orthopaedic Hospital of Wisconsin</t>
  </si>
  <si>
    <t>Aurora Saint Luke's Medical Center</t>
  </si>
  <si>
    <t>Ascension St. Francis Hospital</t>
  </si>
  <si>
    <t>Froedtert Hospital</t>
  </si>
  <si>
    <t>Aurora West Allis Medical Center</t>
  </si>
  <si>
    <t>Ascension All Saints Hospital - Spring Street Campus</t>
  </si>
  <si>
    <t>Beloit Memorial Hospital</t>
  </si>
  <si>
    <t>Fort Memorial Hospital</t>
  </si>
  <si>
    <t>SSM Health Saint Mary's Hospital-Janesville</t>
  </si>
  <si>
    <t>Mercyhealth Hospital and Trauma Center-Janesville</t>
  </si>
  <si>
    <t>The Monroe Clinic Hospital</t>
  </si>
  <si>
    <t>Sauk Prairie Memorial Hospital</t>
  </si>
  <si>
    <t>Prairie du Sac</t>
  </si>
  <si>
    <t>SSM Health Saint Mary's Hospital - Madison</t>
  </si>
  <si>
    <t>UnityPoint Health Meriter</t>
  </si>
  <si>
    <t>Divine Savior Healthcare</t>
  </si>
  <si>
    <t>SSM Health Saint Clare Hospital -Baraboo</t>
  </si>
  <si>
    <t>Marshfield Medical Center Beaver Dam</t>
  </si>
  <si>
    <t>Mile Bluff Medical Center</t>
  </si>
  <si>
    <t>Aurora Medical Center-Bay Area</t>
  </si>
  <si>
    <t>Aurora Medical Center Manitowoc County</t>
  </si>
  <si>
    <t>HSHS Saint Vincent Hospital</t>
  </si>
  <si>
    <t>HSHS Saint Mary's Hospital Medical Center</t>
  </si>
  <si>
    <t>Aurora BayCare Medical Center</t>
  </si>
  <si>
    <t>Aspirus Wausau Hospital</t>
  </si>
  <si>
    <t>Marshfield Medical Center</t>
  </si>
  <si>
    <t>Marshfield Medical Center-Weston</t>
  </si>
  <si>
    <t>Ascension Saint Michael's Hospital</t>
  </si>
  <si>
    <t>Aspirus Riverview Hospital</t>
  </si>
  <si>
    <t>Ascension Saint Mary's Hospital</t>
  </si>
  <si>
    <t>Howard Young Medical Center</t>
  </si>
  <si>
    <t>Mayo Clinic Health System - Franciscan Healthcare in La Crosse</t>
  </si>
  <si>
    <t>Gundersen Lutheran Medical Center</t>
  </si>
  <si>
    <t>520210</t>
  </si>
  <si>
    <t>Marshfield Medical Center - Eau Claire</t>
  </si>
  <si>
    <t>HSHS Sacred Heart Hospital</t>
  </si>
  <si>
    <t>Mayo Clinic Health System in Eau Claire</t>
  </si>
  <si>
    <t>Oakleaf Surgical Hospital</t>
  </si>
  <si>
    <t>HSHS Saint Joseph's Hospital</t>
  </si>
  <si>
    <t>Marshfield Medical Center Rice Lake</t>
  </si>
  <si>
    <t>Aurora Medical Center Oshkosh</t>
  </si>
  <si>
    <t>ThedaCare Regional Medical Center-Appleton</t>
  </si>
  <si>
    <t>Ascension Northeast  Wisconsin Saint Elizabeth Campus</t>
  </si>
  <si>
    <t>Saint Agnes Hospital</t>
  </si>
  <si>
    <t>Fond du Lac</t>
  </si>
  <si>
    <t>ThedaCare Regional Medical Center-Neenah</t>
  </si>
  <si>
    <t>Cambridge Medical Center</t>
  </si>
  <si>
    <t>District One Hospital</t>
  </si>
  <si>
    <t>Regina Hospital</t>
  </si>
  <si>
    <t>Northfield Hospital</t>
  </si>
  <si>
    <t>Owatonna Hospital</t>
  </si>
  <si>
    <t>Mayo Clinic Health System in Red Wing</t>
  </si>
  <si>
    <t>Lakeview Hospital</t>
  </si>
  <si>
    <t>M Health Fairview Lakes Medical Center</t>
  </si>
  <si>
    <t>Regions Hospital</t>
  </si>
  <si>
    <t>United Hospital</t>
  </si>
  <si>
    <t>HealthEast Saint Joseph's Hospital</t>
  </si>
  <si>
    <t>M Health Fairview St. John's Hospital</t>
  </si>
  <si>
    <t>Woodwinds Health Campus</t>
  </si>
  <si>
    <t>Buffalo Hospital</t>
  </si>
  <si>
    <t>M Health Fairview Ridges Hospital</t>
  </si>
  <si>
    <t>Hutchinson Health Hospital</t>
  </si>
  <si>
    <t>Maple Grove Hospital</t>
  </si>
  <si>
    <t>M Health Fairview Northland Medical Center</t>
  </si>
  <si>
    <t>Saint Francis Regional Medical Center</t>
  </si>
  <si>
    <t>Ridgeview Medical Center</t>
  </si>
  <si>
    <t>Abbott Northwestern Hospital</t>
  </si>
  <si>
    <t>Hennepin Healthcare</t>
  </si>
  <si>
    <t>North Memorial Health Hospital</t>
  </si>
  <si>
    <t>Methodist Hospital</t>
  </si>
  <si>
    <t>Mercy Hospital</t>
  </si>
  <si>
    <t>M Health Fairview Southdale Hospital</t>
  </si>
  <si>
    <t>M Health Fairview University of Minnesota Medical Center</t>
  </si>
  <si>
    <t>Grand Itasca Clinic &amp; Hospital</t>
  </si>
  <si>
    <t>Fairview Range</t>
  </si>
  <si>
    <t>Essentia Health - Virginia</t>
  </si>
  <si>
    <t>Essentia Health Saint Mary's Medical Center</t>
  </si>
  <si>
    <t>Essentia Health Duluth</t>
  </si>
  <si>
    <t>Mayo Clinic Hospital - Saint Mary's Campus</t>
  </si>
  <si>
    <t>Olmsted Medical Center</t>
  </si>
  <si>
    <t>Winona Community Memorial Hospital</t>
  </si>
  <si>
    <t>Mayo Clinic Health System in Mankato</t>
  </si>
  <si>
    <t>Mayo Clinic Health System in Albert Lea</t>
  </si>
  <si>
    <t>Mayo Clinic Health System in Fairmont</t>
  </si>
  <si>
    <t>CGH Medical Center</t>
  </si>
  <si>
    <t>Javon Bea Hospital Rockton</t>
  </si>
  <si>
    <t>SwedishAmerican Hospital</t>
  </si>
  <si>
    <t>OSF Saint Anthony Medical Center</t>
  </si>
  <si>
    <t>UnityPoint Health Trinity - Rock Island</t>
  </si>
  <si>
    <t>Genesis Medical Center Silvis</t>
  </si>
  <si>
    <t>OSF Saint Elizabeth Medical Center</t>
  </si>
  <si>
    <t>Illinois Valley Community Hospital</t>
  </si>
  <si>
    <t>Saint Margaret's Hospital</t>
  </si>
  <si>
    <t>OSF Saint Mary Medical Center</t>
  </si>
  <si>
    <t>Galesburg Cottage Hospital</t>
  </si>
  <si>
    <t>McDonough District Hospital</t>
  </si>
  <si>
    <t>Graham Hospital</t>
  </si>
  <si>
    <t>UnityPoint Health - Pekin</t>
  </si>
  <si>
    <t>UnityPoint Health - Proctor</t>
  </si>
  <si>
    <t>OSF Saint Joseph Medical Center</t>
  </si>
  <si>
    <t>Carle BroMenn Medical Center</t>
  </si>
  <si>
    <t>OSF Saint James-John W. Albrecht Medical Center</t>
  </si>
  <si>
    <t>OSF Heart of Mary Medical Center</t>
  </si>
  <si>
    <t>Carle Foundation Hospital</t>
  </si>
  <si>
    <t>OSF Sacred Heart Medical Center</t>
  </si>
  <si>
    <t>Sarah Bush Lincoln Health Center</t>
  </si>
  <si>
    <t>OSF Saint Anthony's Health Center</t>
  </si>
  <si>
    <t>Alton Memorial Hospital</t>
  </si>
  <si>
    <t>Gateway Regional Medical Center</t>
  </si>
  <si>
    <t>Jersey Community Hospital</t>
  </si>
  <si>
    <t>Anderson Hospital</t>
  </si>
  <si>
    <t>Touchette Regional Hospital</t>
  </si>
  <si>
    <t>Memorial Hospital Belleville</t>
  </si>
  <si>
    <t>HSHS Saint Joseph's Hospital Breese</t>
  </si>
  <si>
    <t>Baptist Health - North Little Rock</t>
  </si>
  <si>
    <t>Arkansas Surgical Hospital</t>
  </si>
  <si>
    <t>CHI St. Vincent North</t>
  </si>
  <si>
    <t>Unity Health White County Medical Center</t>
  </si>
  <si>
    <t>Baptist Health - Stuttgart</t>
  </si>
  <si>
    <t>University of Arkansas for Medical Sciences (UAMS) Medical Center</t>
  </si>
  <si>
    <t>Baptist Health - Little Rock</t>
  </si>
  <si>
    <t>CHI St. Vincent Infirmary</t>
  </si>
  <si>
    <t>Arkansas Heart Hospital</t>
  </si>
  <si>
    <t>040156</t>
  </si>
  <si>
    <t>Baptist Memorial Hospital-Crittenden</t>
  </si>
  <si>
    <t>West Memphis</t>
  </si>
  <si>
    <t>Great River Medical Center</t>
  </si>
  <si>
    <t>Forrest City Medical Center</t>
  </si>
  <si>
    <t>Helena Regional Medical Center</t>
  </si>
  <si>
    <t>St. Bernards Medical Center</t>
  </si>
  <si>
    <t>NEA Baptist Memorial Hospital</t>
  </si>
  <si>
    <t>Arkansas Methodist Medical Center</t>
  </si>
  <si>
    <t>Five Rivers Medical Center</t>
  </si>
  <si>
    <t>White River Medical Center</t>
  </si>
  <si>
    <t>North Arkansas Regional Medical Center</t>
  </si>
  <si>
    <t>Baxter Regional Medical Center</t>
  </si>
  <si>
    <t>Washington Regional Medical Center</t>
  </si>
  <si>
    <t>Northwest Health Physicians' Specialty Hospital</t>
  </si>
  <si>
    <t>Mercy Hospital Northwest Arkansas</t>
  </si>
  <si>
    <t>Siloam Springs Regional Hospital</t>
  </si>
  <si>
    <t>Northwest Medical Center - Springdale</t>
  </si>
  <si>
    <t>Saint Mary's Regional Health System</t>
  </si>
  <si>
    <t>Johnson Regional Medical Center</t>
  </si>
  <si>
    <t>Chambers Memorial Hospital</t>
  </si>
  <si>
    <t>Baptist Health-Fort Smith</t>
  </si>
  <si>
    <t>Mercy Hospital Fort Smith</t>
  </si>
  <si>
    <t>Bryan Medical Center - East Campus</t>
  </si>
  <si>
    <t>Lincoln Surgical Hospital</t>
  </si>
  <si>
    <t>CHI Health Saint Elizabeth</t>
  </si>
  <si>
    <t>CHI Health Nebraska Heart</t>
  </si>
  <si>
    <t>Faith Regional Health Services</t>
  </si>
  <si>
    <t>CHI Health Saint Francis</t>
  </si>
  <si>
    <t>Kearney Regional Medical Center</t>
  </si>
  <si>
    <t>CHI Health Good Samaritan</t>
  </si>
  <si>
    <t>Mary Lanning Memorial Hospital</t>
  </si>
  <si>
    <t>Great Plains Health</t>
  </si>
  <si>
    <t>Regional West Medical Center</t>
  </si>
  <si>
    <t>190302</t>
  </si>
  <si>
    <t>Omega Hospital</t>
  </si>
  <si>
    <t>East Jefferson General Hospital</t>
  </si>
  <si>
    <t>St. Bernard Parish Hospital</t>
  </si>
  <si>
    <t>Ochsner Medical Center - Kenner</t>
  </si>
  <si>
    <t>Saint Charles Parish Hospital</t>
  </si>
  <si>
    <t>West Jefferson Medical Center</t>
  </si>
  <si>
    <t>University Medical Center New Orleans</t>
  </si>
  <si>
    <t>Tulane Medical Center</t>
  </si>
  <si>
    <t>Touro Infirmary</t>
  </si>
  <si>
    <t>Ochsner Medical Center</t>
  </si>
  <si>
    <t>New Orleans East Hospital</t>
  </si>
  <si>
    <t>Thibodaux Regional Health System</t>
  </si>
  <si>
    <t>Terrebonne General Medical Center</t>
  </si>
  <si>
    <t>Physicians Medical Center of Houma</t>
  </si>
  <si>
    <t>Leonard J. Chabert Medical Center</t>
  </si>
  <si>
    <t>Ochsner St. Mary</t>
  </si>
  <si>
    <t>North Oaks Medical Center</t>
  </si>
  <si>
    <t>Cypress Pointe Surgical Hospital</t>
  </si>
  <si>
    <t>Our Lady of the Angels Hospital</t>
  </si>
  <si>
    <t>Saint Tammany Parish Hospital</t>
  </si>
  <si>
    <t>Avala Hospital</t>
  </si>
  <si>
    <t>Slidell Memorial Hospital</t>
  </si>
  <si>
    <t>Sterling Surgical Hospital</t>
  </si>
  <si>
    <t>Southern Surgical Hospital</t>
  </si>
  <si>
    <t>Ochsner Medical Center - North Shore</t>
  </si>
  <si>
    <t>Lafayette General Medical Center</t>
  </si>
  <si>
    <t>University Hospital and Clinics</t>
  </si>
  <si>
    <t>Our Lady of Lourdes Regional Medical Center</t>
  </si>
  <si>
    <t>Park Place Surgical Hospital</t>
  </si>
  <si>
    <t>Heart Hospital of Lafayette</t>
  </si>
  <si>
    <t>Lafayette Surgical Specialty Hospital</t>
  </si>
  <si>
    <t>Abbeville General Hospital</t>
  </si>
  <si>
    <t>Acadia General Hospital</t>
  </si>
  <si>
    <t>Jennings American Legion Hospital</t>
  </si>
  <si>
    <t>Savoy Medical Center</t>
  </si>
  <si>
    <t>Iberia Medical Center</t>
  </si>
  <si>
    <t>Opelousas General Main Campus</t>
  </si>
  <si>
    <t>Mercy Regional Medical Center</t>
  </si>
  <si>
    <t>Lake Charles Memorial Hospital</t>
  </si>
  <si>
    <t>CHRISTUS Ochsner St. Patrick Hospital</t>
  </si>
  <si>
    <t>CHRISTUS Ochsner Lake Area Hospital</t>
  </si>
  <si>
    <t>UPHS  -  Marquette</t>
  </si>
  <si>
    <t>UP Health System Portage</t>
  </si>
  <si>
    <t>Mary Greeley Medical Center</t>
  </si>
  <si>
    <t>UnityPoint Health - Grinnell Regional Medical Center.</t>
  </si>
  <si>
    <t>UnityPoint Health Marshalltown</t>
  </si>
  <si>
    <t>MercyOne Newton Medical Center</t>
  </si>
  <si>
    <t>Iowa Methodist Medical Center</t>
  </si>
  <si>
    <t>MercyOne Des Moines</t>
  </si>
  <si>
    <t>Broadlawns Medical Center</t>
  </si>
  <si>
    <t>MercyOne North Iowa</t>
  </si>
  <si>
    <t>Trinity Regional Medical Center</t>
  </si>
  <si>
    <t>Cedar Falls Medical Center</t>
  </si>
  <si>
    <t>MercyOne Waterloo Medical Center</t>
  </si>
  <si>
    <t>UnityPoint Health - Allen Hospital</t>
  </si>
  <si>
    <t>UnityPoint Health St. Luke's Regional Medical Center</t>
  </si>
  <si>
    <t>Spencer Hospital</t>
  </si>
  <si>
    <t>Lakes Regional Hospital</t>
  </si>
  <si>
    <t>Saint Anthony Regional Hospital</t>
  </si>
  <si>
    <t>CHI Health Mercy Council Bluffs</t>
  </si>
  <si>
    <t>Methodist Jennie Edmundson Hospital</t>
  </si>
  <si>
    <t>UnityPoint Health - Finley Hospital</t>
  </si>
  <si>
    <t>MercyOne Dubuque Medical Center</t>
  </si>
  <si>
    <t>University of Iowa Hospitals &amp; Clinics</t>
  </si>
  <si>
    <t>Mercy Iowa City</t>
  </si>
  <si>
    <t>Ottumwa Regional Health Center</t>
  </si>
  <si>
    <t>Fort Madison Community Hospital</t>
  </si>
  <si>
    <t>UnityPoint Health Keokuk</t>
  </si>
  <si>
    <t>UnityPoint Health - Trinity</t>
  </si>
  <si>
    <t>MercyOne Clinton Medical Center</t>
  </si>
  <si>
    <t>Genesis Medical Center, East Rusholme Street</t>
  </si>
  <si>
    <t>Aurora Medical Center Grafton</t>
  </si>
  <si>
    <t>Aurora Medical Center Washington County</t>
  </si>
  <si>
    <t>Froedtert Menomonee Falls Hospital</t>
  </si>
  <si>
    <t>Aurora Medical Center in Summit</t>
  </si>
  <si>
    <t>ProHealth Oconomowoc Memorial Hospital</t>
  </si>
  <si>
    <t>HSHS Saint Nicholas Hospital</t>
  </si>
  <si>
    <t>Aurora Sheboygan Memorial Medical Center</t>
  </si>
  <si>
    <t>Froedtert West Bend Hospital</t>
  </si>
  <si>
    <t>Ascension Columbia Saint Mary's Hospital Ozaukee</t>
  </si>
  <si>
    <t>Watertown Regional Medical Center</t>
  </si>
  <si>
    <t>Aurora Medical Center in Burlington</t>
  </si>
  <si>
    <t>Aurora Lakeland Medical Center</t>
  </si>
  <si>
    <t>Midwest Orthopedic Specialty Hospital</t>
  </si>
  <si>
    <t>Aurora Medical Center Kenosha</t>
  </si>
  <si>
    <t>Froedtert Kenosha Hospital</t>
  </si>
  <si>
    <t>Beauregard Memorial Hospital</t>
  </si>
  <si>
    <t>DeRidder</t>
  </si>
  <si>
    <t>Allen Parish Community Healthcare</t>
  </si>
  <si>
    <t>West Calcasieu Cameron Hospital</t>
  </si>
  <si>
    <t>Lane Regional Medical Center</t>
  </si>
  <si>
    <t>Baton Rouge General Mid City Campus</t>
  </si>
  <si>
    <t>Our Lady of the Lake Regional Medical Center</t>
  </si>
  <si>
    <t>Surgical Specialty Center of Baton Rouge</t>
  </si>
  <si>
    <t>Ochsner Medical Center - Baton Rouge</t>
  </si>
  <si>
    <t>Woman's Hospital</t>
  </si>
  <si>
    <t>Claiborne Memorial Medical Center</t>
  </si>
  <si>
    <t>Desoto Regional Health System</t>
  </si>
  <si>
    <t>Minden Medical Center</t>
  </si>
  <si>
    <t>Specialists Hospital  Shreveport</t>
  </si>
  <si>
    <t>Willis-Knighton Medical Center</t>
  </si>
  <si>
    <t>Ochsner LSU Health Shreveport - Academic Medical Center</t>
  </si>
  <si>
    <t>CHRISTUS Highland Medical Center</t>
  </si>
  <si>
    <t>Monroe Surgical Hospital</t>
  </si>
  <si>
    <t>Saint Francis Medical Center - Downtown</t>
  </si>
  <si>
    <t>Ochsner LSU Health Shreveport - Monroe Medical Center</t>
  </si>
  <si>
    <t>Morehouse General Hospital</t>
  </si>
  <si>
    <t>East Carroll Parish Hospital</t>
  </si>
  <si>
    <t>West Carroll Memorial Hospital</t>
  </si>
  <si>
    <t>Richardson Medical Center</t>
  </si>
  <si>
    <t>Northern Louisiana Medical Center</t>
  </si>
  <si>
    <t>Glenwood Regional Medical Center</t>
  </si>
  <si>
    <t>Franklin Medical Center</t>
  </si>
  <si>
    <t>Rapides Regional Medical Center</t>
  </si>
  <si>
    <t>CHRISTUS Saint Frances Cabrini Hospital</t>
  </si>
  <si>
    <t>Central Louisiana Surgical Hospital</t>
  </si>
  <si>
    <t>Lasalle General Hospital</t>
  </si>
  <si>
    <t>Avoyelles Hospital</t>
  </si>
  <si>
    <t>Citizens Medical Center</t>
  </si>
  <si>
    <t>Byrd Regional Hospital</t>
  </si>
  <si>
    <t>Sabine Medical Center</t>
  </si>
  <si>
    <t>Natchitoches Regional Medical Center</t>
  </si>
  <si>
    <t>Oakdale Community Hospital</t>
  </si>
  <si>
    <t>Winn Parish Medical Center</t>
  </si>
  <si>
    <t>Jefferson Regional Medical Center</t>
  </si>
  <si>
    <t>Drew Memorial Hospital</t>
  </si>
  <si>
    <t>Ouachita County Medical Center</t>
  </si>
  <si>
    <t>Medical Center of South Arkansas</t>
  </si>
  <si>
    <t>Magnolia Regional Medical Center</t>
  </si>
  <si>
    <t>Wadley Regional Medical Center at Hope</t>
  </si>
  <si>
    <t>National Park Medical Center</t>
  </si>
  <si>
    <t>CHI St. Vincent Hot Springs</t>
  </si>
  <si>
    <t>Mena Regional Health System</t>
  </si>
  <si>
    <t>Saline Memorial Hospital</t>
  </si>
  <si>
    <t>040154</t>
  </si>
  <si>
    <t>Baptist Health - Conway</t>
  </si>
  <si>
    <t>Conway Regional Medical Center</t>
  </si>
  <si>
    <t>North Metro Medical Center</t>
  </si>
  <si>
    <t>Baptist Health-Hot Spring County</t>
  </si>
  <si>
    <t>Baptist Health-Van Buren</t>
  </si>
  <si>
    <t>Summit Medical Center</t>
  </si>
  <si>
    <t>INTEGRIS Health Edmond</t>
  </si>
  <si>
    <t>Norman Regional Hospital</t>
  </si>
  <si>
    <t>Stillwater Medical - Perry</t>
  </si>
  <si>
    <t>INTEGRIS Canadian Valley Regional Hospital</t>
  </si>
  <si>
    <t>SSM Health Saint Anthony Hospital - Oklahoma City</t>
  </si>
  <si>
    <t>Oklahoma University Medical Center</t>
  </si>
  <si>
    <t>INTEGRIS Southwest Medical Center</t>
  </si>
  <si>
    <t>One Core Health Orthopedic Hospital</t>
  </si>
  <si>
    <t>AllianceHealth Midwest</t>
  </si>
  <si>
    <t>INTEGRIS Baptist Medical Center</t>
  </si>
  <si>
    <t>McBride Orthopedic Hospital</t>
  </si>
  <si>
    <t>Oklahoma Heart Hospital North</t>
  </si>
  <si>
    <t>Northwest Surgery Hospital</t>
  </si>
  <si>
    <t>Mercy Hospital Oklahoma City</t>
  </si>
  <si>
    <t>Surgical Hospital Of Oklahoma</t>
  </si>
  <si>
    <t>Oklahoma Heart Hospital South</t>
  </si>
  <si>
    <t>Southwest Orthopaedic and Reconstructive Specialists</t>
  </si>
  <si>
    <t>370240</t>
  </si>
  <si>
    <t>INTEGRIS Community Hospital at Council Crossing</t>
  </si>
  <si>
    <t>INTEGRIS Bass Baptist Health Center</t>
  </si>
  <si>
    <t>AllianceHealth Woodward</t>
  </si>
  <si>
    <t>Hillcrest Hospital Cushing</t>
  </si>
  <si>
    <t>Stillwater Medical Center</t>
  </si>
  <si>
    <t>Stillwater Medical - Blackwater</t>
  </si>
  <si>
    <t>Methodist Hospital for Surgery</t>
  </si>
  <si>
    <t>670110</t>
  </si>
  <si>
    <t>SageCrest Hospital of Carrollton</t>
  </si>
  <si>
    <t>Baylor Scott &amp; White Medical Center Carrollton</t>
  </si>
  <si>
    <t>Texas Health Allen</t>
  </si>
  <si>
    <t>Texoma Medical Center</t>
  </si>
  <si>
    <t>Texas Health Presbyterian Hospital Flower Mound</t>
  </si>
  <si>
    <t>Texas Health Presbyterian Hospital of Rockwall</t>
  </si>
  <si>
    <t>Baylor Scott and White Medical Center Frisco</t>
  </si>
  <si>
    <t>Medical City Las Colinas</t>
  </si>
  <si>
    <t>Medical City Lewisville</t>
  </si>
  <si>
    <t>Baylor Scott &amp; White Medical Center Irving</t>
  </si>
  <si>
    <t>Baylor Surgical Hospital at Las Colinas</t>
  </si>
  <si>
    <t>Medical City McKinney</t>
  </si>
  <si>
    <t>McKinney</t>
  </si>
  <si>
    <t>Methodist McKinney Hospital</t>
  </si>
  <si>
    <t>Baylor Scott &amp; White Medical Center McKinney</t>
  </si>
  <si>
    <t>Medical City Plano</t>
  </si>
  <si>
    <t>Methodist Richardson Medical Center</t>
  </si>
  <si>
    <t>Baylor Scott &amp; White Medical Center Lake Pointe</t>
  </si>
  <si>
    <t>Baylor Scott &amp; White Surgical Hospital at Sherman</t>
  </si>
  <si>
    <t>Wilson N. Jones Regional Medical Center</t>
  </si>
  <si>
    <t>Baylor Scott and White The Heart Hospital - Plano</t>
  </si>
  <si>
    <t>Texas Health Plano</t>
  </si>
  <si>
    <t>Navarro Regional Hospital</t>
  </si>
  <si>
    <t>Ennis Regional Medical Center</t>
  </si>
  <si>
    <t>Texas Health Kaufman</t>
  </si>
  <si>
    <t>Crescent Medical Center Lancaster</t>
  </si>
  <si>
    <t>Dallas Regional Medical Center</t>
  </si>
  <si>
    <t>Baylor Scott &amp; White Medical Center Waxahachie</t>
  </si>
  <si>
    <t>Baylor Scott &amp; White Medical Center - Sunnyvale</t>
  </si>
  <si>
    <t>Methodist Dallas Medical Center</t>
  </si>
  <si>
    <t>Baylor Scott &amp; White Medical Center Uptown</t>
  </si>
  <si>
    <t>City Hospital at White Rock</t>
  </si>
  <si>
    <t>Baylor Scott &amp; White Heart and Vascular Hospital</t>
  </si>
  <si>
    <t>Medical City Dallas</t>
  </si>
  <si>
    <t>Texas Health Dallas</t>
  </si>
  <si>
    <t>North Central Surgical Center</t>
  </si>
  <si>
    <t>Dallas Medical Center</t>
  </si>
  <si>
    <t>Parkland Hospital</t>
  </si>
  <si>
    <t>Methodist Charlton Medical Center</t>
  </si>
  <si>
    <t>Baylor University Medical Center</t>
  </si>
  <si>
    <t>William P. Clements Jr. University Hospital</t>
  </si>
  <si>
    <t>Hunt Regional Medical Center at Greenville</t>
  </si>
  <si>
    <t>Lake Regional Hospital</t>
  </si>
  <si>
    <t>Capital Region Medical Center</t>
  </si>
  <si>
    <t>SSM Health Saint Mary's Hospital - Jefferson City</t>
  </si>
  <si>
    <t>Boone Hospital Center</t>
  </si>
  <si>
    <t>Pinnacle Regional Hospital</t>
  </si>
  <si>
    <t>Fulton Medical Center</t>
  </si>
  <si>
    <t>SSM Health Saint Mary's Hospital - Audrain</t>
  </si>
  <si>
    <t>Moberly Regional Medical Center</t>
  </si>
  <si>
    <t>Bothwell Regional Health Center</t>
  </si>
  <si>
    <t>Fitzgibbon Hospital</t>
  </si>
  <si>
    <t>Phelps Health Hospital</t>
  </si>
  <si>
    <t>Texas County Memorial Hospital</t>
  </si>
  <si>
    <t>Mercy Hospital Lebanon</t>
  </si>
  <si>
    <t>Citizens Memorial Hospital</t>
  </si>
  <si>
    <t>Cox Medical Center Branson</t>
  </si>
  <si>
    <t>Ozarks Medical Center</t>
  </si>
  <si>
    <t>Cox North Hospital</t>
  </si>
  <si>
    <t>Mercy Hospital Springfield</t>
  </si>
  <si>
    <t>Saint Luke's Cushing Memorial Hospital</t>
  </si>
  <si>
    <t>Saint John Hospital</t>
  </si>
  <si>
    <t>Olathe Medical Center</t>
  </si>
  <si>
    <t>AdventHealth Ottawa</t>
  </si>
  <si>
    <t>Miami County Medical Center</t>
  </si>
  <si>
    <t>Providence Medical Center</t>
  </si>
  <si>
    <t>AdventHealth Shawnee Mission</t>
  </si>
  <si>
    <t>Menorah Medical Center</t>
  </si>
  <si>
    <t>Kansas City Orthopaedic Institute</t>
  </si>
  <si>
    <t>Saint Luke's South Hospital</t>
  </si>
  <si>
    <t>Overland Park Regional Medical Center</t>
  </si>
  <si>
    <t>Geary Community Hospital</t>
  </si>
  <si>
    <t>Manhattan Surgical Center</t>
  </si>
  <si>
    <t>Ascension Via Christi Hospital in Manhattan</t>
  </si>
  <si>
    <t>Stormont Vail Hospital</t>
  </si>
  <si>
    <t>University of Kansas Health System Saint Francis Campus</t>
  </si>
  <si>
    <t>Premier Surgical Institute</t>
  </si>
  <si>
    <t>Ascension Via Christi Hospital in Pittsburg</t>
  </si>
  <si>
    <t>Kansas Medical Center</t>
  </si>
  <si>
    <t>South Central Kansas Regional Medical Center</t>
  </si>
  <si>
    <t>Susan B. Allen Memorial Hospital</t>
  </si>
  <si>
    <t>Pratt Regional Medical Center</t>
  </si>
  <si>
    <t>Sumner Community Hospital</t>
  </si>
  <si>
    <t>Ascension Via Christi St. Francis</t>
  </si>
  <si>
    <t>Wesley Medical Center</t>
  </si>
  <si>
    <t>Kansas Heart Hospital</t>
  </si>
  <si>
    <t>Kansas Surgery &amp; Recovery Center</t>
  </si>
  <si>
    <t>Kansas Spine &amp; Specialty Hospital</t>
  </si>
  <si>
    <t>Ascension Via Christi St. Teresa</t>
  </si>
  <si>
    <t>Coffeyville Regional Medical Center</t>
  </si>
  <si>
    <t>Labette Health</t>
  </si>
  <si>
    <t>Salina Surgical Hospital</t>
  </si>
  <si>
    <t>Salina Regional Health Center</t>
  </si>
  <si>
    <t>McPherson Hospital</t>
  </si>
  <si>
    <t>McPherson</t>
  </si>
  <si>
    <t>Hutchinson Regional Medical Center</t>
  </si>
  <si>
    <t>Summit Surgical</t>
  </si>
  <si>
    <t>University of Kansas Health System Great Bend Campus</t>
  </si>
  <si>
    <t>Hays Medical Center</t>
  </si>
  <si>
    <t>Western Plains Medical Complex</t>
  </si>
  <si>
    <t>Bob Wilson Memorial Grant County Hospital</t>
  </si>
  <si>
    <t>Southwest Medical Center</t>
  </si>
  <si>
    <t>Morton County Hospital</t>
  </si>
  <si>
    <t>Methodist Fremont Health</t>
  </si>
  <si>
    <t>CHI Health Midlands</t>
  </si>
  <si>
    <t>Midwest Surgical Hospital</t>
  </si>
  <si>
    <t>CHI Health Immanuel</t>
  </si>
  <si>
    <t>Bellevue Medical Center</t>
  </si>
  <si>
    <t>CHI Health Creighton University Medical Center - Bergan Mercy</t>
  </si>
  <si>
    <t>CHI Health Lakeside</t>
  </si>
  <si>
    <t>OrthoNebraska</t>
  </si>
  <si>
    <t>Titus Regional Medical Center</t>
  </si>
  <si>
    <t>Paris Regional Medical Center</t>
  </si>
  <si>
    <t>CHRISTUS Mother Frances Hospital-Sulphur Springs</t>
  </si>
  <si>
    <t>Wadley Regional Medical Center</t>
  </si>
  <si>
    <t>CHRISTUS Saint Michael Hospital</t>
  </si>
  <si>
    <t>Longview Regional Medical Center</t>
  </si>
  <si>
    <t>UT Health Carthage</t>
  </si>
  <si>
    <t>UT Health Henderson</t>
  </si>
  <si>
    <t>CHRISTUS Good Shepherd Medical Center - Marshall</t>
  </si>
  <si>
    <t>Baylor Scott &amp; White Texas Spine &amp; Joint Hospital</t>
  </si>
  <si>
    <t>UT Health Tyler</t>
  </si>
  <si>
    <t>CHRISTUS Mother Frances Hospital - Tyler</t>
  </si>
  <si>
    <t>UT Health North Campus Tyler</t>
  </si>
  <si>
    <t>UT Health Athens</t>
  </si>
  <si>
    <t>UT Health Jacksonville</t>
  </si>
  <si>
    <t>Palestine Regional Medical Center</t>
  </si>
  <si>
    <t>Freestone Medical Center</t>
  </si>
  <si>
    <t>CHI Saint Luke's Health - Memorial Lufkin</t>
  </si>
  <si>
    <t>Woodland Heights Medical Center</t>
  </si>
  <si>
    <t>CHRISTUS Jasper Memorial Hospital</t>
  </si>
  <si>
    <t>Nacogdoches Memorial Hospital</t>
  </si>
  <si>
    <t>Nacogdoches Medical Center</t>
  </si>
  <si>
    <t>Tyler County Hospital</t>
  </si>
  <si>
    <t>Texas Health Arlington Medical Hospital</t>
  </si>
  <si>
    <t>Texas Health Heart &amp; Vascular Hospital Arlington</t>
  </si>
  <si>
    <t>Baylor Scott &amp; White Orthopedic and Spine Hospital Arlington</t>
  </si>
  <si>
    <t>Medical City Arlington</t>
  </si>
  <si>
    <t>USMD Hospital at Arlington</t>
  </si>
  <si>
    <t>Texas Health Azle</t>
  </si>
  <si>
    <t>Texas Health HEB</t>
  </si>
  <si>
    <t>Baylor Scott &amp; White Emergency Hospital-Burleson</t>
  </si>
  <si>
    <t>Texas Health Huguley Hospital Fort Worth South</t>
  </si>
  <si>
    <t>Texas Health Cleburne</t>
  </si>
  <si>
    <t>Glen Rose Medical Center</t>
  </si>
  <si>
    <t>Lake Granbury Medical Center</t>
  </si>
  <si>
    <t>Baylor Scott &amp; White Medical Center Grapevine</t>
  </si>
  <si>
    <t>670121</t>
  </si>
  <si>
    <t>Saint Camillus Medical Center</t>
  </si>
  <si>
    <t>Hurst</t>
  </si>
  <si>
    <t>Methodist Mansfield Medical Center</t>
  </si>
  <si>
    <t>Palo Pinto General Hospital</t>
  </si>
  <si>
    <t>Medical City Weatherford</t>
  </si>
  <si>
    <t>Baylor Scott &amp; White  All Saints Medical Center</t>
  </si>
  <si>
    <t>John Peter Smith Hospital</t>
  </si>
  <si>
    <t>Medical City Fort Worth</t>
  </si>
  <si>
    <t>Texas Health Fort Worth</t>
  </si>
  <si>
    <t>Texas Health Southwest</t>
  </si>
  <si>
    <t>Medical City Alliance</t>
  </si>
  <si>
    <t>670116</t>
  </si>
  <si>
    <t>Wise Health Surgical Hospital at Parkway</t>
  </si>
  <si>
    <t>Medical City North Hills</t>
  </si>
  <si>
    <t>Texas Health Denton</t>
  </si>
  <si>
    <t>Medical City Denton</t>
  </si>
  <si>
    <t>Baylor Scott &amp; White Emergency Hospital-Aubrey</t>
  </si>
  <si>
    <t>Wise Health System - East Campus</t>
  </si>
  <si>
    <t>North Texas Medical Center</t>
  </si>
  <si>
    <t>Texas Health Alliance</t>
  </si>
  <si>
    <t>Nocona General Hospital</t>
  </si>
  <si>
    <t>United Regional Eleventh Street Campus</t>
  </si>
  <si>
    <t>Kell West Regional Hospital</t>
  </si>
  <si>
    <t>Seymour Hospital</t>
  </si>
  <si>
    <t>Wilbarger General Hospital</t>
  </si>
  <si>
    <t>Texas Health Stephenville</t>
  </si>
  <si>
    <t>Stephens Memorial Hospital</t>
  </si>
  <si>
    <t>Eastland Memorial Hospital</t>
  </si>
  <si>
    <t>Graham Regional Medical Center</t>
  </si>
  <si>
    <t>Faith Community Hospital</t>
  </si>
  <si>
    <t>Baylor Scott &amp; White Medical Center Temple</t>
  </si>
  <si>
    <t>Seton Medical Center Harker Heights</t>
  </si>
  <si>
    <t>AdventHealth Central Texas</t>
  </si>
  <si>
    <t>Kern Medical Center</t>
  </si>
  <si>
    <t>Good Samaritan Hospital North</t>
  </si>
  <si>
    <t>Bakersfield Heart Hospital</t>
  </si>
  <si>
    <t>French Hospital Medical Center</t>
  </si>
  <si>
    <t>Sierra Vista Regional Medical Center</t>
  </si>
  <si>
    <t>Lompoc Valley Medical Center</t>
  </si>
  <si>
    <t>Marian Regional Medical Center</t>
  </si>
  <si>
    <t>Twin Cities Community Hospital</t>
  </si>
  <si>
    <t>Antelope Valley Hospital</t>
  </si>
  <si>
    <t>Palmdale Regional Medical Center</t>
  </si>
  <si>
    <t>Clovis Community Medical Center</t>
  </si>
  <si>
    <t>Memorial Hospital Los Banos</t>
  </si>
  <si>
    <t>Madera Community Hospital</t>
  </si>
  <si>
    <t>Adventist Health Reedley</t>
  </si>
  <si>
    <t>Fresno Surgical Hospital</t>
  </si>
  <si>
    <t>Fresno Medical Center</t>
  </si>
  <si>
    <t>Saint Agnes Medical Center</t>
  </si>
  <si>
    <t>Community Regional Medical Center</t>
  </si>
  <si>
    <t>Salinas Valley Memorial Hospital</t>
  </si>
  <si>
    <t>Natividad Medical Center</t>
  </si>
  <si>
    <t>Mee Memorial Hospital</t>
  </si>
  <si>
    <t>Community Hospital of the Monterey Peninsula</t>
  </si>
  <si>
    <t>Mills-Peninsula Medical Center</t>
  </si>
  <si>
    <t>Seton Medical Center</t>
  </si>
  <si>
    <t>El Camino Hospital Mountain View Campus</t>
  </si>
  <si>
    <t>Sequoia Hospital</t>
  </si>
  <si>
    <t>Redwood City Medical Center</t>
  </si>
  <si>
    <t>Kaiser Permanente South San Francisco Medical Center</t>
  </si>
  <si>
    <t>Saint Francis Memorial Hospital</t>
  </si>
  <si>
    <t>CPMC Mission Bernal Campus</t>
  </si>
  <si>
    <t>Zuckerberg San Francisco General Hospital and Trauma Center</t>
  </si>
  <si>
    <t>CPMC Davies Campus</t>
  </si>
  <si>
    <t>CPMC - Pacific Campus</t>
  </si>
  <si>
    <t>Kaiser Permanente San Francisco Medical Center</t>
  </si>
  <si>
    <t>Laguna Honda Hospital and Rehabilitation Center</t>
  </si>
  <si>
    <t>Chinese Hospital</t>
  </si>
  <si>
    <t>Stanford Hospital</t>
  </si>
  <si>
    <t>San Mateo Medical Center</t>
  </si>
  <si>
    <t>Alameda Hospital</t>
  </si>
  <si>
    <t>Sutter Delta Medical Center</t>
  </si>
  <si>
    <t>Concord Medical Center</t>
  </si>
  <si>
    <t>Antioch Medical Center</t>
  </si>
  <si>
    <t>NorthBay Medical Center</t>
  </si>
  <si>
    <t>Kaiser Permanente Fremont Medical Center</t>
  </si>
  <si>
    <t>Saint Rose Hospital</t>
  </si>
  <si>
    <t>Eden Medical Center</t>
  </si>
  <si>
    <t>Stanford Health Care - ValleyCare-Livermore</t>
  </si>
  <si>
    <t>Livermore</t>
  </si>
  <si>
    <t>Contra Costa Regional Medical Center</t>
  </si>
  <si>
    <t>Queen of the Valley Medical Center</t>
  </si>
  <si>
    <t>Adventist Health Saint Helena</t>
  </si>
  <si>
    <t>San Leandro Medical Center</t>
  </si>
  <si>
    <t>San Ramon Regional Medical Center</t>
  </si>
  <si>
    <t>Vallejo Hospital &amp; Medical Offices</t>
  </si>
  <si>
    <t>Sutter Solano Medical Center</t>
  </si>
  <si>
    <t>Walnut Creek Medical Center</t>
  </si>
  <si>
    <t>Alta Bates Summit Medical Center</t>
  </si>
  <si>
    <t>Oakland Medical Center</t>
  </si>
  <si>
    <t>Alta Bates Summit Medical Center Alta Bates Campus</t>
  </si>
  <si>
    <t>San Rafael Medical Center</t>
  </si>
  <si>
    <t>MarinHealth Medical Center</t>
  </si>
  <si>
    <t>Novato Community Hospital</t>
  </si>
  <si>
    <t>Petaluma Valley Hospital</t>
  </si>
  <si>
    <t>Hazel Hawkins Memorial Hospital</t>
  </si>
  <si>
    <t>Banner Thunderbird Medical Center</t>
  </si>
  <si>
    <t>Abrazo Arrowhead Hospital</t>
  </si>
  <si>
    <t>030138</t>
  </si>
  <si>
    <t>Cancer Treatment Centers of America Phoenix</t>
  </si>
  <si>
    <t>Dignity Health Arizona General Hospital Laveen</t>
  </si>
  <si>
    <t>Banner Boswell Medical Center</t>
  </si>
  <si>
    <t>Yuma Regional Medical Center</t>
  </si>
  <si>
    <t>Banner Del E. Webb Medical Center</t>
  </si>
  <si>
    <t>Abrazo West Campus</t>
  </si>
  <si>
    <t>Mount Graham Regional  Medical Center</t>
  </si>
  <si>
    <t>Santa Cruz Valley Regional Hospital</t>
  </si>
  <si>
    <t>Sells Indian Hospital</t>
  </si>
  <si>
    <t>Canyon Vista Medical Center</t>
  </si>
  <si>
    <t>Tucson Medical Center</t>
  </si>
  <si>
    <t>Banner - University Medical Center South Campus</t>
  </si>
  <si>
    <t>Banner -  University Medical Center Tucson</t>
  </si>
  <si>
    <t>Oro Valley Hospital</t>
  </si>
  <si>
    <t>Summit Healthcare Regional Medical Center</t>
  </si>
  <si>
    <t>Whiteriver Indian Hospital</t>
  </si>
  <si>
    <t>Flagstaff Medical Center</t>
  </si>
  <si>
    <t>Yavapai Regional Medical Center - West</t>
  </si>
  <si>
    <t>Verde Valley Medical Center</t>
  </si>
  <si>
    <t>Havasu Regional Medical Center</t>
  </si>
  <si>
    <t>Kingman Regional Medical Center</t>
  </si>
  <si>
    <t>Valley View Medical Center</t>
  </si>
  <si>
    <t>Western Arizona Regional Medical Center</t>
  </si>
  <si>
    <t>Acoma-Canoncito-Laguna Hospital</t>
  </si>
  <si>
    <t>Acoma</t>
  </si>
  <si>
    <t>Lovelace Medical Center</t>
  </si>
  <si>
    <t>UNM Hospital</t>
  </si>
  <si>
    <t>Presbyterian Hospital</t>
  </si>
  <si>
    <t>Lovelace Women's Hospital</t>
  </si>
  <si>
    <t>Lovelace Westside Hospital</t>
  </si>
  <si>
    <t>UNM Sandoval Regional Medical Center</t>
  </si>
  <si>
    <t>Rehoboth McKinley Christian Health Care Services Hospital</t>
  </si>
  <si>
    <t>Gallup Indian Medical Center</t>
  </si>
  <si>
    <t>Crownpoint Health Care Facility</t>
  </si>
  <si>
    <t>Zuni Hospital</t>
  </si>
  <si>
    <t>San Juan Regional Medical Center</t>
  </si>
  <si>
    <t>CHRISTUS Saint Vincent Regional Medical Center</t>
  </si>
  <si>
    <t>320090</t>
  </si>
  <si>
    <t>Presbyterian Santa Fe Medical Center</t>
  </si>
  <si>
    <t>Presbyterian Espanola Hospital</t>
  </si>
  <si>
    <t>Los Alamos Medical Center</t>
  </si>
  <si>
    <t>Alta Vista Regional Hospital</t>
  </si>
  <si>
    <t>Memorial Medical Center</t>
  </si>
  <si>
    <t>MountainView Regional Medical Center</t>
  </si>
  <si>
    <t>Gila Regional Medical Center</t>
  </si>
  <si>
    <t>Plains Regional Medical Center</t>
  </si>
  <si>
    <t>Roosevelt General Hospital</t>
  </si>
  <si>
    <t>Eastern New Mexico Medical Center</t>
  </si>
  <si>
    <t>Lovelace Regional Hospital</t>
  </si>
  <si>
    <t>Artesia General Hospital</t>
  </si>
  <si>
    <t>Carlsbad Medical Center</t>
  </si>
  <si>
    <t>Lea Regional Medical Center</t>
  </si>
  <si>
    <t>Gerald Champion Regional Medical Center</t>
  </si>
  <si>
    <t>Guadalupe County Hospital</t>
  </si>
  <si>
    <t>290057</t>
  </si>
  <si>
    <t>Henderson Hospital</t>
  </si>
  <si>
    <t>Dignity Health - St. Rose Dominican  Rose de Lima Campus</t>
  </si>
  <si>
    <t>North Vista Hospital</t>
  </si>
  <si>
    <t>290058</t>
  </si>
  <si>
    <t>Dignity Health Saint Rose Dominican North Las Vegas Campus</t>
  </si>
  <si>
    <t>Dignity Health - St. Rose Dominican Siena Campus</t>
  </si>
  <si>
    <t>University Medical Center</t>
  </si>
  <si>
    <t>Valley Hospital Medical Center</t>
  </si>
  <si>
    <t>Sunrise Hospital &amp; Medical Center</t>
  </si>
  <si>
    <t>Dignity Health-St. Rose Dominican San Martin Campus</t>
  </si>
  <si>
    <t>Spring Valley Hospital  Medical Center</t>
  </si>
  <si>
    <t>Harmon Medical and Rehabilitation Hospital</t>
  </si>
  <si>
    <t>Desert Springs Hospital Medical Center</t>
  </si>
  <si>
    <t>MountainView Hospital</t>
  </si>
  <si>
    <t>Summerlin Hospital Medical Center</t>
  </si>
  <si>
    <t>290056</t>
  </si>
  <si>
    <t>Orthopedic Specialty Hospital of Nevada</t>
  </si>
  <si>
    <t>Southern Hills Hospital &amp; Medical Center</t>
  </si>
  <si>
    <t>Centennial Hills Hospital Medical Center</t>
  </si>
  <si>
    <t>Northern Nevada Medical Center</t>
  </si>
  <si>
    <t>Renown Regional Medical Center</t>
  </si>
  <si>
    <t>Renown South Meadows Medical Center</t>
  </si>
  <si>
    <t>Carson Tahoe Regional Medical Center</t>
  </si>
  <si>
    <t>Northeastern Nevada Regional Hospital</t>
  </si>
  <si>
    <t>California Hospital Medical Center</t>
  </si>
  <si>
    <t>PIH Health Good Samaritan Hospital</t>
  </si>
  <si>
    <t>Los Angeles Community Hospital</t>
  </si>
  <si>
    <t>East Los Angeles Doctors Hospital</t>
  </si>
  <si>
    <t>LA Downtown Medical Center Downtown Campus</t>
  </si>
  <si>
    <t>Los Angeles Medical Center</t>
  </si>
  <si>
    <t>CHA Hollywood Presbyterian Medical Center</t>
  </si>
  <si>
    <t>Southern California Hospital at Hollywood</t>
  </si>
  <si>
    <t>Keck Hospital of USC</t>
  </si>
  <si>
    <t>Adventist Health White Memorial</t>
  </si>
  <si>
    <t>Los Angeles County and University of Southern California Medical Center</t>
  </si>
  <si>
    <t>West Los Angeles Medical Center</t>
  </si>
  <si>
    <t>Olympia Medical Center</t>
  </si>
  <si>
    <t>Cedars-Sinai Medical Center</t>
  </si>
  <si>
    <t>Los Angeles Surge Hospital</t>
  </si>
  <si>
    <t>Martin Luther King, Jr. Community Hospital</t>
  </si>
  <si>
    <t>HSHS Holy Family Hospital</t>
  </si>
  <si>
    <t>140307</t>
  </si>
  <si>
    <t>Memorial Hospital East</t>
  </si>
  <si>
    <t>Shiloh</t>
  </si>
  <si>
    <t>HSHS Saint Elizabeth's Hospital</t>
  </si>
  <si>
    <t>O'Fallon</t>
  </si>
  <si>
    <t>Blessing Hospital</t>
  </si>
  <si>
    <t>HSHS Saint Anthony's Memorial Hospital</t>
  </si>
  <si>
    <t>Carle Richland Memorial Hospital</t>
  </si>
  <si>
    <t>HSHS Saint Mary's Hospital</t>
  </si>
  <si>
    <t>Decatur Memorial Hospital</t>
  </si>
  <si>
    <t>HSHS Good Shepherd Hospital</t>
  </si>
  <si>
    <t>Passavant Area Hospital</t>
  </si>
  <si>
    <t>SSM Health Saint Mary's Hospital-Centralia</t>
  </si>
  <si>
    <t>Crossroads Community Hospital</t>
  </si>
  <si>
    <t>SSM Health Good Samaritan Hospital - Mount Vernon</t>
  </si>
  <si>
    <t>Memorial Hospital of Carbondale</t>
  </si>
  <si>
    <t>Harrisburg Medical Center</t>
  </si>
  <si>
    <t>Herrin Hospital</t>
  </si>
  <si>
    <t>Heartland Regional Medical Center</t>
  </si>
  <si>
    <t>Mercy Hospital Jefferson</t>
  </si>
  <si>
    <t>Festus</t>
  </si>
  <si>
    <t>SSM  Health Saint Clare Hospital - Fenton</t>
  </si>
  <si>
    <t>SSM Health DePaul Hospital - St. Louis</t>
  </si>
  <si>
    <t>Mercy Hospital Washington</t>
  </si>
  <si>
    <t>SSM Health Saint Louis University Hospital</t>
  </si>
  <si>
    <t>Barnes-Jewish Hospital</t>
  </si>
  <si>
    <t>SSM Health Saint Mary's Hospital - Saint Louis</t>
  </si>
  <si>
    <t>Saint Alexius Hospital - Broadway Campus</t>
  </si>
  <si>
    <t>Saint Luke's Des Peres Hospital</t>
  </si>
  <si>
    <t>Mercy Hospital South</t>
  </si>
  <si>
    <t>Missouri Baptist Medical Center</t>
  </si>
  <si>
    <t>Christian Hospital</t>
  </si>
  <si>
    <t>Mercy Hospital Saint Louis</t>
  </si>
  <si>
    <t>Barnes-Jewish West County Hospital</t>
  </si>
  <si>
    <t>SSM  Health Saint Joseph Hospital-Saint Charles</t>
  </si>
  <si>
    <t>SSM Health Saint Joseph Hospital - Lake Saint Louis</t>
  </si>
  <si>
    <t>Progress West Hospital</t>
  </si>
  <si>
    <t>Barnes-Jewish Saint Peters Hospital</t>
  </si>
  <si>
    <t>Hannibal Regional Hospital</t>
  </si>
  <si>
    <t>Northeast Regional Medical Center</t>
  </si>
  <si>
    <t>Parkland Health Center - Farmington</t>
  </si>
  <si>
    <t>Southeast Hospital</t>
  </si>
  <si>
    <t>Missouri Delta Medical Center</t>
  </si>
  <si>
    <t>Southeast Health Center of Stoddard County</t>
  </si>
  <si>
    <t>Pemiscot Memorial Main Hospital</t>
  </si>
  <si>
    <t>Poplar Bluff Regional Medical Center - Oak Grove</t>
  </si>
  <si>
    <t>Belton Regional Medical Center</t>
  </si>
  <si>
    <t>Centerpoint Medical Center</t>
  </si>
  <si>
    <t>Lee's Summit Medical Center</t>
  </si>
  <si>
    <t>Lee's Summit</t>
  </si>
  <si>
    <t>Liberty Hospital</t>
  </si>
  <si>
    <t>Saint Luke's East Hospital</t>
  </si>
  <si>
    <t>Saint Luke's North Hospital - Smithville</t>
  </si>
  <si>
    <t>Western Missouri Medical Center</t>
  </si>
  <si>
    <t>TMC Health Sciences District</t>
  </si>
  <si>
    <t>Saint Luke's Hospital of Kansas City</t>
  </si>
  <si>
    <t>Saint Joseph Medical Center</t>
  </si>
  <si>
    <t>North Kansas City Hospital</t>
  </si>
  <si>
    <t>Research Medical Center</t>
  </si>
  <si>
    <t>Truman Medical Center Lakewood</t>
  </si>
  <si>
    <t>Cameron Regional Medical Center</t>
  </si>
  <si>
    <t>Mosaic Medical Center - Maryville</t>
  </si>
  <si>
    <t>Mosaic Life Care at St. Joseph Medical Center</t>
  </si>
  <si>
    <t>Bates County Memorial Hospital</t>
  </si>
  <si>
    <t>Golden Valley Memorial Hospital</t>
  </si>
  <si>
    <t>Nevada Regional Medical Center</t>
  </si>
  <si>
    <t>Freeman West</t>
  </si>
  <si>
    <t>Mercy Hospital Joplin</t>
  </si>
  <si>
    <t>Ronald Reagan UCLA Medical Center</t>
  </si>
  <si>
    <t>PIH Health Hospital - Downey</t>
  </si>
  <si>
    <t>Downey Medical Center</t>
  </si>
  <si>
    <t>Rancho Los Amigos National Rehabilitation Center</t>
  </si>
  <si>
    <t>Memorial Hospital of Gardena</t>
  </si>
  <si>
    <t>Community Hospital of Huntington Park</t>
  </si>
  <si>
    <t>Marina Del Rey Hospital</t>
  </si>
  <si>
    <t>Centinela Hospital Medical Center</t>
  </si>
  <si>
    <t>UCLA Medical Center, Santa Monica</t>
  </si>
  <si>
    <t>Providence Saint John's Health Center</t>
  </si>
  <si>
    <t>Providence Little Company of Mary Medical Center Torrance</t>
  </si>
  <si>
    <t>Torrance Memorial Medical Center</t>
  </si>
  <si>
    <t>PIH Health Hospital - Whittier</t>
  </si>
  <si>
    <t>Whittier Hospital Medical Center</t>
  </si>
  <si>
    <t>La Palma Intercommunity Hospital</t>
  </si>
  <si>
    <t>Coast Plaza Hospital</t>
  </si>
  <si>
    <t>South Bay Medical Center</t>
  </si>
  <si>
    <t>Lakewood Regional Medical Center</t>
  </si>
  <si>
    <t>Los Alamitos Medical Center</t>
  </si>
  <si>
    <t>Providence Little Company of Mary Medical Center San Pedro</t>
  </si>
  <si>
    <t>Long Beach Medical Center</t>
  </si>
  <si>
    <t>College Medical Center</t>
  </si>
  <si>
    <t>Dignity Health - St. Mary Medical Center</t>
  </si>
  <si>
    <t>Glendale Memorial Hospital &amp; Health Center</t>
  </si>
  <si>
    <t>Adventist Health Glendale</t>
  </si>
  <si>
    <t>USC Verdugo Hills Hospital</t>
  </si>
  <si>
    <t>West Hills Hospital &amp; Medical Center</t>
  </si>
  <si>
    <t>Olive View-UCLA Medical Center</t>
  </si>
  <si>
    <t>Providence Holy Cross Medical Center</t>
  </si>
  <si>
    <t>Pacifica Hospital of the Valley</t>
  </si>
  <si>
    <t>Henry Mayo Newhall Memorial Hospital</t>
  </si>
  <si>
    <t>Providence Cedars-Sinai Tarzana Medical Center</t>
  </si>
  <si>
    <t>Los Robles Regional Medical Center</t>
  </si>
  <si>
    <t>Woodland Hills Medical Center</t>
  </si>
  <si>
    <t>Panorama City Medical Center</t>
  </si>
  <si>
    <t>Mission Community Hospital</t>
  </si>
  <si>
    <t>Sherman Oaks Hospital</t>
  </si>
  <si>
    <t>Valley Presbyterian Hospital</t>
  </si>
  <si>
    <t>Encino Hospital Medical Center</t>
  </si>
  <si>
    <t>Providence Saint Joseph Medical Center</t>
  </si>
  <si>
    <t>Baldwin Park Medical Center</t>
  </si>
  <si>
    <t>Chino Valley Medical Center</t>
  </si>
  <si>
    <t>Emanate Health Inter-Community Hospital</t>
  </si>
  <si>
    <t>Greater El Monte Community Hospital</t>
  </si>
  <si>
    <t>Glendora Oaks Behavioral Health Hospital</t>
  </si>
  <si>
    <t>Emanate Health Foothill Presbyterian Hospital</t>
  </si>
  <si>
    <t>Monterey Park Hospital</t>
  </si>
  <si>
    <t>Garfield Medical Center</t>
  </si>
  <si>
    <t>Montclair Hospital Medical Center</t>
  </si>
  <si>
    <t>Pomona Valley Hospital Medical Center</t>
  </si>
  <si>
    <t>San Dimas Community Hospital</t>
  </si>
  <si>
    <t>San Gabriel Valley Medical Center</t>
  </si>
  <si>
    <t>San Antonio Regional Hospital</t>
  </si>
  <si>
    <t>West Covina Medical Center</t>
  </si>
  <si>
    <t>Alhambra Hospital Medical Center</t>
  </si>
  <si>
    <t>Sharp Chula Vista Medical Center</t>
  </si>
  <si>
    <t>Sharp Grossmont Hospital</t>
  </si>
  <si>
    <t>Paradise Valley Hospital</t>
  </si>
  <si>
    <t>Scripps Memorial Hospital Encinitas</t>
  </si>
  <si>
    <t>Palomar Medical Center Escondido</t>
  </si>
  <si>
    <t>Scripps Memorial Hospital La Jolla</t>
  </si>
  <si>
    <t>Scripps Green Hospital</t>
  </si>
  <si>
    <t>Tri-City Medical Center</t>
  </si>
  <si>
    <t>Palomar Medical Center Poway</t>
  </si>
  <si>
    <t>UC San Diego Health System - Hillcrest</t>
  </si>
  <si>
    <t>Scripps Mercy Hospital San Diego</t>
  </si>
  <si>
    <t>Sharp Coronado Hospital</t>
  </si>
  <si>
    <t>Kaiser Permanente Zion Medical Center</t>
  </si>
  <si>
    <t>Alvarado Hospital Medical Center</t>
  </si>
  <si>
    <t>Sharp Memorial Hospital</t>
  </si>
  <si>
    <t>John F. Kennedy Memorial Hospital</t>
  </si>
  <si>
    <t>San Gorgonio Memorial Hospital</t>
  </si>
  <si>
    <t>Palo Verde Hospital</t>
  </si>
  <si>
    <t>Pioneers Memorial Hospital</t>
  </si>
  <si>
    <t>El Centro Regional Medical Center</t>
  </si>
  <si>
    <t>Hi-Desert Medical Center</t>
  </si>
  <si>
    <t>Desert Regional Medical Center</t>
  </si>
  <si>
    <t>Eisenhower Medical Center</t>
  </si>
  <si>
    <t>Barstow Community Hospital</t>
  </si>
  <si>
    <t>Arrowhead Regional Medical Center</t>
  </si>
  <si>
    <t>Fontana Medical Center</t>
  </si>
  <si>
    <t>Loma Linda University Medical Center</t>
  </si>
  <si>
    <t>Redlands Community Hospital</t>
  </si>
  <si>
    <t>Desert Valley Hospital</t>
  </si>
  <si>
    <t>Victor Valley Global Medical Center</t>
  </si>
  <si>
    <t>Saint Bernardine Medical Center</t>
  </si>
  <si>
    <t>Community Hospital of San Bernardino</t>
  </si>
  <si>
    <t>Riverside Community Hospital</t>
  </si>
  <si>
    <t>Parkview Community Hospital Medical Center</t>
  </si>
  <si>
    <t>Hemet Global Medical Center</t>
  </si>
  <si>
    <t>Riverside University Medical Center</t>
  </si>
  <si>
    <t>Moreno Valley Medical Center</t>
  </si>
  <si>
    <t>Rancho Springs Medical Center</t>
  </si>
  <si>
    <t>Loma Linda University Medical Center - Murrieta</t>
  </si>
  <si>
    <t>Menifee Global Medical Center</t>
  </si>
  <si>
    <t>Menifee</t>
  </si>
  <si>
    <t>Temecula Valley Hospital</t>
  </si>
  <si>
    <t>Hoag Orthopedic Institute</t>
  </si>
  <si>
    <t>Fairview Developmental Center</t>
  </si>
  <si>
    <t>Huntington Beach Hospital</t>
  </si>
  <si>
    <t>Saddleback Medical Center</t>
  </si>
  <si>
    <t>Hoag Hospital Newport Beach</t>
  </si>
  <si>
    <t>Mission Hospital Mission Viejo</t>
  </si>
  <si>
    <t>South Coast Global Medical Center</t>
  </si>
  <si>
    <t>Orange County Global Medical Center</t>
  </si>
  <si>
    <t>Fountain Valley Regional  Hospital and Medical Center</t>
  </si>
  <si>
    <t>Orange Coast Memorial Medical Center</t>
  </si>
  <si>
    <t>050780</t>
  </si>
  <si>
    <t>Foothill Regional Medical Center</t>
  </si>
  <si>
    <t>Tustin</t>
  </si>
  <si>
    <t>AHMC Anaheim Regional Medical Center</t>
  </si>
  <si>
    <t>West Anaheim Medical Center</t>
  </si>
  <si>
    <t>Anaheim Global Medical Center</t>
  </si>
  <si>
    <t>Anaheim Medical Center</t>
  </si>
  <si>
    <t>Saint Jude Medical Center</t>
  </si>
  <si>
    <t>Garden Grove Hospital and Medical Center</t>
  </si>
  <si>
    <t>Saint Joseph Hospital Orange</t>
  </si>
  <si>
    <t>UCI Health</t>
  </si>
  <si>
    <t>Chapman Global Medical Center</t>
  </si>
  <si>
    <t>Placentia-Linda Hospital</t>
  </si>
  <si>
    <t>Corona Regional Medical Center</t>
  </si>
  <si>
    <t>Community Memorial Hospital</t>
  </si>
  <si>
    <t>Ventura County Medical Center</t>
  </si>
  <si>
    <t>Saint John's Pleasant Valley Hospital</t>
  </si>
  <si>
    <t>Saint John's Regional Medical Center</t>
  </si>
  <si>
    <t>Adventist Health Simi Valley</t>
  </si>
  <si>
    <t>Santa Barbara Cottage Hospital</t>
  </si>
  <si>
    <t>Goleta Valley Cottage Hospital</t>
  </si>
  <si>
    <t>Coalinga Regional Medical Center</t>
  </si>
  <si>
    <t>Adventist Health Delano</t>
  </si>
  <si>
    <t>Adventist Health Hanford</t>
  </si>
  <si>
    <t>Sierra View District Hospital</t>
  </si>
  <si>
    <t>Porterville Developmental Center</t>
  </si>
  <si>
    <t>050784</t>
  </si>
  <si>
    <t>Adventist Health Tulare</t>
  </si>
  <si>
    <t>Kaweah Delta Health Care District</t>
  </si>
  <si>
    <t>Adventist Health Bakersfield</t>
  </si>
  <si>
    <t>Bakersfield Memorial Hospital</t>
  </si>
  <si>
    <t>Mercy Hospital Downtown Bakersfield</t>
  </si>
  <si>
    <t>Santa Clara Medical Center</t>
  </si>
  <si>
    <t>Dominican Hospital</t>
  </si>
  <si>
    <t>Sutter Maternity and Surgery Center of Santa Cruz</t>
  </si>
  <si>
    <t>Watsonville Community Hospital</t>
  </si>
  <si>
    <t>Regional Medical Center of San Jose</t>
  </si>
  <si>
    <t>San Jose Medical Center Main Campus</t>
  </si>
  <si>
    <t>Santa Clara Valley Medical Center</t>
  </si>
  <si>
    <t>Dameron Hospital</t>
  </si>
  <si>
    <t>San Joaquin General Hospital</t>
  </si>
  <si>
    <t>Adventist Health Lodi Memorial</t>
  </si>
  <si>
    <t>Doctors Hospital of Manteca</t>
  </si>
  <si>
    <t>Manteca Medical Center</t>
  </si>
  <si>
    <t>Doctors Medical Center of Modesto</t>
  </si>
  <si>
    <t>Stanislaus Surgical Hospital</t>
  </si>
  <si>
    <t>Oak Valley Hospital</t>
  </si>
  <si>
    <t>Adventist Health Sonora</t>
  </si>
  <si>
    <t>Sutter Tracy Community Hospital</t>
  </si>
  <si>
    <t>Sutter Santa Rosa Regional Hospital</t>
  </si>
  <si>
    <t>Santa Rosa Hospital</t>
  </si>
  <si>
    <t>Santa Rosa Memorial Hospital</t>
  </si>
  <si>
    <t>Sonoma Developmental Center</t>
  </si>
  <si>
    <t>Sonoma Valley Hospital</t>
  </si>
  <si>
    <t>Adventist Health Ukiah Valley</t>
  </si>
  <si>
    <t>Saint Joseph Hospital Eureka</t>
  </si>
  <si>
    <t>Mad River Community Hospital</t>
  </si>
  <si>
    <t>Sutter Coast Hospital</t>
  </si>
  <si>
    <t>Sutter Auburn Faith Hospital</t>
  </si>
  <si>
    <t>Mercy San Juan Medical Center</t>
  </si>
  <si>
    <t>Sutter Davis Hospital</t>
  </si>
  <si>
    <t>Mercy Hospital of Folsom</t>
  </si>
  <si>
    <t>Sutter Amador Hospital</t>
  </si>
  <si>
    <t>Sutter Roseville Medical Center</t>
  </si>
  <si>
    <t>Kaiser Permanente Roseville Medical Center</t>
  </si>
  <si>
    <t>Marshall Medical Center</t>
  </si>
  <si>
    <t>Vacaville Medical Center</t>
  </si>
  <si>
    <t>Woodland  Memorial Hospital</t>
  </si>
  <si>
    <t>Sutter Medical Center</t>
  </si>
  <si>
    <t>UC Davis Medical Center</t>
  </si>
  <si>
    <t>Mercy General Hospital</t>
  </si>
  <si>
    <t>Methodist Hospital of Sacramento</t>
  </si>
  <si>
    <t>South Sacramento Medical Center</t>
  </si>
  <si>
    <t>Sacramento Medical Center</t>
  </si>
  <si>
    <t>Adventist Health and Rideout</t>
  </si>
  <si>
    <t>Enloe Medical Center</t>
  </si>
  <si>
    <t>The Hospitals of Providence Sierra Campus</t>
  </si>
  <si>
    <t>The Hospitals of Providence Memorial Campus</t>
  </si>
  <si>
    <t>Las Palmas Medical Center</t>
  </si>
  <si>
    <t>University Medical Center of El Paso</t>
  </si>
  <si>
    <t>670120</t>
  </si>
  <si>
    <t>The Hospitals of Providence Transmountain Campus</t>
  </si>
  <si>
    <t>670124</t>
  </si>
  <si>
    <t>The Hospitals of Providence Horizon City Campus</t>
  </si>
  <si>
    <t>Horizon City</t>
  </si>
  <si>
    <t>Foundation Surgical Hospital of El Paso</t>
  </si>
  <si>
    <t>The Hospitals of Providence East Campus</t>
  </si>
  <si>
    <t>The Medical Center of Aurora</t>
  </si>
  <si>
    <t>060129</t>
  </si>
  <si>
    <t>UCHealth Broomfield Hospital</t>
  </si>
  <si>
    <t>Saint Anthony North Hospital</t>
  </si>
  <si>
    <t>Avista Adventist Hospital</t>
  </si>
  <si>
    <t>Lutheran Medical Center</t>
  </si>
  <si>
    <t>UCHealth University of Colorado Hospital</t>
  </si>
  <si>
    <t>Castle Rock Adventist Hospital</t>
  </si>
  <si>
    <t>Swedish Medical Center</t>
  </si>
  <si>
    <t>Littleton Adventist Hospital</t>
  </si>
  <si>
    <t>Sky Ridge Medical Center</t>
  </si>
  <si>
    <t>Parker Adventist Hospital</t>
  </si>
  <si>
    <t>Denver Health</t>
  </si>
  <si>
    <t>Porter Adventist Hospital</t>
  </si>
  <si>
    <t>Presbyterian St. Luke's Medical Center</t>
  </si>
  <si>
    <t>Rose Medical Center</t>
  </si>
  <si>
    <t>OrthoColorado Hospital</t>
  </si>
  <si>
    <t>North Suburban Medical Center</t>
  </si>
  <si>
    <t>Foothills Hospital</t>
  </si>
  <si>
    <t>Saint Anthony Summit Medical Center</t>
  </si>
  <si>
    <t>UCHealth Yampa Valley Medical Center</t>
  </si>
  <si>
    <t>Longmont United Hospital</t>
  </si>
  <si>
    <t>060128</t>
  </si>
  <si>
    <t>UCHealth Longs Peak Hospital</t>
  </si>
  <si>
    <t>UCHealth Poudre Valley Hospital</t>
  </si>
  <si>
    <t>Banner Fort Collins Medical Center</t>
  </si>
  <si>
    <t>McKee Medical Center</t>
  </si>
  <si>
    <t>UCHealth Medical Center of the Rockies</t>
  </si>
  <si>
    <t>Platte Valley Medical Center</t>
  </si>
  <si>
    <t>North Colorado Medical Center</t>
  </si>
  <si>
    <t>Colorado Plains Medical Center</t>
  </si>
  <si>
    <t>Sterling Regional MedCenter</t>
  </si>
  <si>
    <t>Penrose-St. Francis Health Services</t>
  </si>
  <si>
    <t>UCHealth Memorial Hospital Central</t>
  </si>
  <si>
    <t>060130</t>
  </si>
  <si>
    <t>UCHealth Grandview Hospital</t>
  </si>
  <si>
    <t>Parkview Medical Center</t>
  </si>
  <si>
    <t>Saint Mary-Corwin Medical Center</t>
  </si>
  <si>
    <t>Animas Surgical Hospital</t>
  </si>
  <si>
    <t>Montrose Memorial Hospital</t>
  </si>
  <si>
    <t>Delta County Memorial Hospital</t>
  </si>
  <si>
    <t>Saint Mary's Medical Center - SCL Health</t>
  </si>
  <si>
    <t>Valley View Hospital</t>
  </si>
  <si>
    <t>Vail Health Hospital</t>
  </si>
  <si>
    <t>Cheyenne Regional Medical Center</t>
  </si>
  <si>
    <t>Ivinson Memorial Hospital</t>
  </si>
  <si>
    <t>SageWest Health Care at Riverton</t>
  </si>
  <si>
    <t>Wyoming Medical Center</t>
  </si>
  <si>
    <t>530034</t>
  </si>
  <si>
    <t>Campbell County Memorial Hospital</t>
  </si>
  <si>
    <t>Sheridan Memorial Hospital</t>
  </si>
  <si>
    <t>Memorial Hospital of Sweetwater County</t>
  </si>
  <si>
    <t>Evanston Regional Hospital</t>
  </si>
  <si>
    <t>Saint John's Medical Center</t>
  </si>
  <si>
    <t>Portneuf Medical Center</t>
  </si>
  <si>
    <t>St. Luke's Magic Valley Medical Center</t>
  </si>
  <si>
    <t>Mountain View Hospital</t>
  </si>
  <si>
    <t>Eastern Idaho Regional Medical Center</t>
  </si>
  <si>
    <t>Madison Memorial Hospital</t>
  </si>
  <si>
    <t>Saint Joseph Regional Medical Center</t>
  </si>
  <si>
    <t>West Valley Medical Center</t>
  </si>
  <si>
    <t>130071</t>
  </si>
  <si>
    <t>St. Luke's Nampa Medical Center</t>
  </si>
  <si>
    <t>Treasure Valley Hospital</t>
  </si>
  <si>
    <t>Saint Alphonsus Regional Medical Center</t>
  </si>
  <si>
    <t>St. Luke's Boise Medical Center</t>
  </si>
  <si>
    <t>Kootenai Health</t>
  </si>
  <si>
    <t>Coeur d'Alene</t>
  </si>
  <si>
    <t>Northwest Specialty Hospital</t>
  </si>
  <si>
    <t>American Fork Hospital</t>
  </si>
  <si>
    <t>Lone Peak Hospital</t>
  </si>
  <si>
    <t>Davis Hospital and Medical Center</t>
  </si>
  <si>
    <t>460061</t>
  </si>
  <si>
    <t>Intermountain Layton Hospital</t>
  </si>
  <si>
    <t>Timpanogos Regional Hospital</t>
  </si>
  <si>
    <t>Park City Hospital</t>
  </si>
  <si>
    <t>Riverton Hospital</t>
  </si>
  <si>
    <t>Mountain West Medical Center</t>
  </si>
  <si>
    <t>Ashley Regional Medical Center</t>
  </si>
  <si>
    <t>Jordan Valley Medical Center</t>
  </si>
  <si>
    <t>Alta View Hospital</t>
  </si>
  <si>
    <t>Salt Lake Regional Medical Center</t>
  </si>
  <si>
    <t>The Orthopedic Specialty Hospital (TOSH)</t>
  </si>
  <si>
    <t>Intermountain Medical Center</t>
  </si>
  <si>
    <t>Saint Mark's Hospital</t>
  </si>
  <si>
    <t>Brigham City Community Hospital</t>
  </si>
  <si>
    <t>Bear River Valley Hospital</t>
  </si>
  <si>
    <t>Cache Valley Hospital</t>
  </si>
  <si>
    <t>Logan Regional Hospital</t>
  </si>
  <si>
    <t>McKay-Dee Hospital</t>
  </si>
  <si>
    <t>Ogden Regional Medical Center</t>
  </si>
  <si>
    <t>Castleview Hospital</t>
  </si>
  <si>
    <t>Utah Valley Hospital</t>
  </si>
  <si>
    <t>Sevier Valley Hospital</t>
  </si>
  <si>
    <t>Cedar City Hospital</t>
  </si>
  <si>
    <t>Dixie Regional Medical Center</t>
  </si>
  <si>
    <t>Saint George</t>
  </si>
  <si>
    <t>Banner - University Medical Center Phoenix</t>
  </si>
  <si>
    <t>Saint Luke's Medical Center</t>
  </si>
  <si>
    <t>Valleywise Health Medical Center</t>
  </si>
  <si>
    <t>OASIS Hospital</t>
  </si>
  <si>
    <t>Saint Joseph's Hospital and Medical Center</t>
  </si>
  <si>
    <t>The CORE Institute Specialty Hospital</t>
  </si>
  <si>
    <t>Abrazo Central Campus</t>
  </si>
  <si>
    <t>Phoenix Indian Medical Center</t>
  </si>
  <si>
    <t>HonorHealth John C. Lincoln Medical Center</t>
  </si>
  <si>
    <t>HonorHealth Deer Valley Medical Center</t>
  </si>
  <si>
    <t>Abrazo Scottsdale Campus</t>
  </si>
  <si>
    <t>Banner Estrella Medical Center</t>
  </si>
  <si>
    <t>Mayo Clinic Hospital</t>
  </si>
  <si>
    <t>Banner Goldfield Medical Center</t>
  </si>
  <si>
    <t>Banner Casa Grande Medical Center</t>
  </si>
  <si>
    <t>Banner Ironwood Medical Center</t>
  </si>
  <si>
    <t>Queen Creek</t>
  </si>
  <si>
    <t>Banner Desert Medical Center</t>
  </si>
  <si>
    <t>Banner Heart Hospital</t>
  </si>
  <si>
    <t>Arizona Spine and Joint Hospital</t>
  </si>
  <si>
    <t>Banner Baywood Medical Center</t>
  </si>
  <si>
    <t>Mountain Vista Medical Center</t>
  </si>
  <si>
    <t>030139</t>
  </si>
  <si>
    <t>Dignity Health Arizona General Hospital Mesa</t>
  </si>
  <si>
    <t>Chandler Regional Medical Center</t>
  </si>
  <si>
    <t>Arizona Specialty Hospital</t>
  </si>
  <si>
    <t>Banner Gateway Medical Center</t>
  </si>
  <si>
    <t>HonorHealth Scottsdale Osborn Medical Center</t>
  </si>
  <si>
    <t>HonorHealth Scottsdale Thompson Peak Medical Center</t>
  </si>
  <si>
    <t>HonorHealth Scottsdale Shea Medical Center</t>
  </si>
  <si>
    <t>Mercy Gilbert Medical Center</t>
  </si>
  <si>
    <t>050783</t>
  </si>
  <si>
    <t>Colusa Medical Center</t>
  </si>
  <si>
    <t>Sierra Nevada Memorial Hospital</t>
  </si>
  <si>
    <t>Oroville Hospital</t>
  </si>
  <si>
    <t>Adventist Health Feather River</t>
  </si>
  <si>
    <t>Sutter Surgical Hospital North Valley</t>
  </si>
  <si>
    <t>Patients Hospital of Redding</t>
  </si>
  <si>
    <t>Mercy Medical Center Redding</t>
  </si>
  <si>
    <t>Shasta Regional Medical Center</t>
  </si>
  <si>
    <t>Saint Elizabeth Community Hospital</t>
  </si>
  <si>
    <t>Barton Memorial Hospital</t>
  </si>
  <si>
    <t>Pali Momi Medical Center</t>
  </si>
  <si>
    <t>Hilo Medical Center</t>
  </si>
  <si>
    <t>Adventist Health Castle</t>
  </si>
  <si>
    <t>North Hawaii Community Hospital</t>
  </si>
  <si>
    <t>Kona Community Hospital</t>
  </si>
  <si>
    <t>Wilcox Memorial Hospital</t>
  </si>
  <si>
    <t>Wahiawa General Hospital</t>
  </si>
  <si>
    <t>Maui Memorial Medical Center</t>
  </si>
  <si>
    <t>The Queen's Medical Center</t>
  </si>
  <si>
    <t>Straub Medical Center</t>
  </si>
  <si>
    <t>Kuakini Medical Center</t>
  </si>
  <si>
    <t>Kaiser Permanente Moanalua Medical Center &amp; Clinic</t>
  </si>
  <si>
    <t>Kaiser Sunnyside Medical Center</t>
  </si>
  <si>
    <t>Legacy Mount Hood Medical Center</t>
  </si>
  <si>
    <t>Providence Willamette Falls Medical Center</t>
  </si>
  <si>
    <t>Mid-Columbia Medical Center</t>
  </si>
  <si>
    <t>Legacy Meridian Park Hospital</t>
  </si>
  <si>
    <t>Tuality Community Hospital</t>
  </si>
  <si>
    <t>Kaiser Permanente Westside Medical Center</t>
  </si>
  <si>
    <t>Willamette Valley Medical Center</t>
  </si>
  <si>
    <t>Providence Newberg Medical Center</t>
  </si>
  <si>
    <t>Legacy Good Samaritan Hospital</t>
  </si>
  <si>
    <t>Providence Portland Medical Center</t>
  </si>
  <si>
    <t>Adventist Health Portland</t>
  </si>
  <si>
    <t>Providence Milwaukie Hospital</t>
  </si>
  <si>
    <t>Providence Saint Vincent Medical Center</t>
  </si>
  <si>
    <t>Legacy Emanuel  Medical Center</t>
  </si>
  <si>
    <t>Oregon Health &amp; Science University Hospital</t>
  </si>
  <si>
    <t>Salem Hospital</t>
  </si>
  <si>
    <t>Samaritan Albany General Hospital</t>
  </si>
  <si>
    <t>Good Samaritan Regional Medical Center</t>
  </si>
  <si>
    <t>Legacy Silverton Medical Center</t>
  </si>
  <si>
    <t>Santiam Hospital</t>
  </si>
  <si>
    <t>PeaceHealth Sacred Heart Medical Center University District</t>
  </si>
  <si>
    <t>Bay Area Hospital</t>
  </si>
  <si>
    <t>PeaceHealth Sacred Heart Medical Center at RiverBend</t>
  </si>
  <si>
    <t>McKenzie-Willamette Medical Center</t>
  </si>
  <si>
    <t>Asante Rogue Regional Medical Center</t>
  </si>
  <si>
    <t>Providence Medford Medical Center</t>
  </si>
  <si>
    <t>Asante Ashland Community Hospital</t>
  </si>
  <si>
    <t>Asante Three Rivers Medical Center</t>
  </si>
  <si>
    <t>Sky Lakes Medical Center</t>
  </si>
  <si>
    <t>Saint Charles Bend Medical Center</t>
  </si>
  <si>
    <t>St. Charles Redmond</t>
  </si>
  <si>
    <t>Falls Community Hospital</t>
  </si>
  <si>
    <t>Parkview Regional Hospital</t>
  </si>
  <si>
    <t>Baylor Scott &amp; White Medical Center Hillcrest</t>
  </si>
  <si>
    <t>Ascension Providence</t>
  </si>
  <si>
    <t>Brownwood Regional Medical Center</t>
  </si>
  <si>
    <t>Shannon Medical Center</t>
  </si>
  <si>
    <t>San Angelo Community Medical Center</t>
  </si>
  <si>
    <t>HCA Houston Healthcare Medical Center</t>
  </si>
  <si>
    <t>Advanced Diagnostics Hospitals and Clinics</t>
  </si>
  <si>
    <t>Memorial Hermann Memorial City Medical Center</t>
  </si>
  <si>
    <t>Memorial Hermann - Texas Medical Center</t>
  </si>
  <si>
    <t>Houston Methodist Hospital</t>
  </si>
  <si>
    <t>Texas Orthopedic Hospital</t>
  </si>
  <si>
    <t>CHI Saint Luke's Health-Baylor Saint Luke's Medical Center</t>
  </si>
  <si>
    <t>Ben Taub General Hospital</t>
  </si>
  <si>
    <t>The Woman's Hospital of Texas</t>
  </si>
  <si>
    <t>Houston Methodist Clear Lake Hospital</t>
  </si>
  <si>
    <t>CHI St. Luke's Health - The Vintage Hospital</t>
  </si>
  <si>
    <t>Houston Methodist Willowbrook Hospital</t>
  </si>
  <si>
    <t>670118</t>
  </si>
  <si>
    <t>First Texas Hospital Cy-Fair</t>
  </si>
  <si>
    <t>Memorial Hermann Southwest Hospital</t>
  </si>
  <si>
    <t>HCA Houston Healthcare West</t>
  </si>
  <si>
    <t>TOPS Surgical Specialty Hospital</t>
  </si>
  <si>
    <t>HCA Houston Healthcare Northwest</t>
  </si>
  <si>
    <t>Houston Methodist West Hospital</t>
  </si>
  <si>
    <t>Aspire Hospital</t>
  </si>
  <si>
    <t>HCA Houston Healthcare Conroe</t>
  </si>
  <si>
    <t>670115</t>
  </si>
  <si>
    <t>Cleveland Emergency Hospital</t>
  </si>
  <si>
    <t>Memorial Hermann Northeast Hospital</t>
  </si>
  <si>
    <t>HCA Houston Healthcare Kingwood</t>
  </si>
  <si>
    <t>Memorial Hermann Surgical Hospital Kingwood</t>
  </si>
  <si>
    <t>Huntsville Memorial Hospital</t>
  </si>
  <si>
    <t>CHI St. Luke's Health-Memorial Livingston</t>
  </si>
  <si>
    <t>HCA Houston Healthcare Tomball</t>
  </si>
  <si>
    <t>Memorial Hermann Tomball</t>
  </si>
  <si>
    <t>CHI St. Luke's-Pinecroft Hospital</t>
  </si>
  <si>
    <t>CHI Saint Luke's Health - The Woodlands</t>
  </si>
  <si>
    <t>CHI Saint Luke's Health Lakeside Hospital</t>
  </si>
  <si>
    <t>670122</t>
  </si>
  <si>
    <t>Houston Methodist The Woodlands Hospital</t>
  </si>
  <si>
    <t>Matagorda Regional Medical Center</t>
  </si>
  <si>
    <t>Bellville Medical Center</t>
  </si>
  <si>
    <t>El Campo Memorial Hospital</t>
  </si>
  <si>
    <t>OakBend Medical Center</t>
  </si>
  <si>
    <t>CHI St. Luke's Health - Sugar Land Hospital</t>
  </si>
  <si>
    <t>Memorial Hermann Surgical Hospital-First Colony</t>
  </si>
  <si>
    <t>Houston Methodist Sugar Land Hospital</t>
  </si>
  <si>
    <t>Memorial Hermann Sugar Land Hospital</t>
  </si>
  <si>
    <t>Memorial Hermann Katy Hospital</t>
  </si>
  <si>
    <t>HCA Houston Healthcare Southeast</t>
  </si>
  <si>
    <t>Surgery Specialty Hospitals of America</t>
  </si>
  <si>
    <t>CHI St. Luke's Health - Patients Medical Center</t>
  </si>
  <si>
    <t>South Pasadena</t>
  </si>
  <si>
    <t>670109</t>
  </si>
  <si>
    <t>Altus Baytown Hospital</t>
  </si>
  <si>
    <t>Houston Methodist Baytown Hospital</t>
  </si>
  <si>
    <t>CHI St.Luke's Health Brazosport Hospital</t>
  </si>
  <si>
    <t>HCA Houston Healthcare Clear Lake</t>
  </si>
  <si>
    <t>Houston Physicians' Hospital</t>
  </si>
  <si>
    <t>The Medical Center of Southeast Texas</t>
  </si>
  <si>
    <t>Baptist Hospitals of Southeast Texas</t>
  </si>
  <si>
    <t>CHRISTUS Southeast Texas - Saint Elizabeth</t>
  </si>
  <si>
    <t>CHI St. Joseph Health Regional Hospital</t>
  </si>
  <si>
    <t>The Physicians Centre Hospital</t>
  </si>
  <si>
    <t>Baylor Scott &amp; White Medical Center Brenham</t>
  </si>
  <si>
    <t>CHI St. Joseph Health College Station Hospital</t>
  </si>
  <si>
    <t>Baylor Scott &amp; White Medical Center College Station</t>
  </si>
  <si>
    <t>DeTar Hospital Navarro</t>
  </si>
  <si>
    <t>Cuero Regional Hospital</t>
  </si>
  <si>
    <t>Methodist Hospital South</t>
  </si>
  <si>
    <t>Peterson Regional Medical Center</t>
  </si>
  <si>
    <t>Laredo Medical Center</t>
  </si>
  <si>
    <t>Doctors Hospital of Laredo</t>
  </si>
  <si>
    <t>CHRISTUS Spohn Hospital Beeville</t>
  </si>
  <si>
    <t>Connally Memorial Medical Center</t>
  </si>
  <si>
    <t>Resolute Health Hospital</t>
  </si>
  <si>
    <t>Guadalupe Regional Medical Center</t>
  </si>
  <si>
    <t>Baptist Medical Center</t>
  </si>
  <si>
    <t>Southwest General Hospital</t>
  </si>
  <si>
    <t>CHRISTUS Santa Rosa Hospital - Medical Center</t>
  </si>
  <si>
    <t>Baptist Emergency Hospital- Thousand Oaks</t>
  </si>
  <si>
    <t>Foundation Surgical Hospital of San Antonio</t>
  </si>
  <si>
    <t>Methodist Ambulatory Surgery Hospital</t>
  </si>
  <si>
    <t>670112</t>
  </si>
  <si>
    <t>Legent Orthopedic and Spine</t>
  </si>
  <si>
    <t>Methodist Stone Oak Hospital</t>
  </si>
  <si>
    <t>South Texas Spine &amp; Surgical Hospital</t>
  </si>
  <si>
    <t>CHRISTUS Spohn Hospital Alice</t>
  </si>
  <si>
    <t>Care Regional Medical Center</t>
  </si>
  <si>
    <t>CHRISTUS Spohn Hospital Kleberg</t>
  </si>
  <si>
    <t>CHRISTUS Spohn Hospital Corpus Christi -Shoreline</t>
  </si>
  <si>
    <t>Corpus Christi Medical Center - Doctors Regional</t>
  </si>
  <si>
    <t>South Texas Surgical Hospital</t>
  </si>
  <si>
    <t>Rio Grande Regional Hospital</t>
  </si>
  <si>
    <t>McAllen</t>
  </si>
  <si>
    <t>VBMC - Brownsville</t>
  </si>
  <si>
    <t>Valley Regional Medical Center</t>
  </si>
  <si>
    <t>Cornerstone Regional Hospital</t>
  </si>
  <si>
    <t>DHR Health</t>
  </si>
  <si>
    <t>Edinburg Regional Medical Center</t>
  </si>
  <si>
    <t>Harlingen Medical Center</t>
  </si>
  <si>
    <t>Valley Baptist Medical Center - Harlingen</t>
  </si>
  <si>
    <t>Mission Regional Medical Center</t>
  </si>
  <si>
    <t>Starr County Memorial Hospital</t>
  </si>
  <si>
    <t>Knapp Medical Center</t>
  </si>
  <si>
    <t>Cedar Park Regional Medical Center</t>
  </si>
  <si>
    <t>Hill Country Memorial Hospital</t>
  </si>
  <si>
    <t>Gonzales Memorial Hospital</t>
  </si>
  <si>
    <t>Ascension Seton Hays</t>
  </si>
  <si>
    <t>Baylor Scott &amp; White Medical Center Llano</t>
  </si>
  <si>
    <t>Baylor Scott &amp; White Medical Center Marble Falls</t>
  </si>
  <si>
    <t>670128</t>
  </si>
  <si>
    <t>Baylor Scott &amp; White Medical Center - Pflugerville</t>
  </si>
  <si>
    <t>Pflugerville</t>
  </si>
  <si>
    <t>Ascension Seton Williamson</t>
  </si>
  <si>
    <t>Baylor Scott &amp; White Medical Center Round Rock</t>
  </si>
  <si>
    <t>Christus Santa Rosa Hospital-San Marcos</t>
  </si>
  <si>
    <t>Saint David's Round Rock Medical Center</t>
  </si>
  <si>
    <t>University Medical Center at Brackenridge</t>
  </si>
  <si>
    <t>Saint David's South Austin Medical Center</t>
  </si>
  <si>
    <t>Ascension Seton Medical Center Austin</t>
  </si>
  <si>
    <t>St. David's Medical Center</t>
  </si>
  <si>
    <t>Northwest Hills Surgical Hospital</t>
  </si>
  <si>
    <t>Ascension Seton Southwest</t>
  </si>
  <si>
    <t>The Hospital at Westlake Medical Center</t>
  </si>
  <si>
    <t>West Lake Hills</t>
  </si>
  <si>
    <t>Arise Austin Medical Center</t>
  </si>
  <si>
    <t>Saint David's North Austin Medical Center</t>
  </si>
  <si>
    <t>Ascension Seton Northwest</t>
  </si>
  <si>
    <t>Val Verde Regional Medical Center</t>
  </si>
  <si>
    <t>Fort Duncan Regional Medical Center</t>
  </si>
  <si>
    <t>Columbus Community Hospital</t>
  </si>
  <si>
    <t>Saint Mark's Medical Center</t>
  </si>
  <si>
    <t>Ascension Seton Smithville</t>
  </si>
  <si>
    <t>Hemphill County Hospital</t>
  </si>
  <si>
    <t>Hereford Regional Medical Center</t>
  </si>
  <si>
    <t>Pampa Regional Medical Center</t>
  </si>
  <si>
    <t>Covenant Health Plainview</t>
  </si>
  <si>
    <t>Northwest Texas Healthcare System</t>
  </si>
  <si>
    <t>BSA Hospital</t>
  </si>
  <si>
    <t>Quail Creek Surgical Hospital</t>
  </si>
  <si>
    <t>Childress Regional Medical Center</t>
  </si>
  <si>
    <t>Brownfield Regional Medical Center</t>
  </si>
  <si>
    <t>Medical Arts Hospital</t>
  </si>
  <si>
    <t>Covenant Health Levelland</t>
  </si>
  <si>
    <t>Lamb Healthcare Center</t>
  </si>
  <si>
    <t>Covenant Medical Center</t>
  </si>
  <si>
    <t>Grace Medical Center</t>
  </si>
  <si>
    <t>Lubbock Heart &amp; Surgical Hospital</t>
  </si>
  <si>
    <t>Anson General Hospital</t>
  </si>
  <si>
    <t>Rolling Plains Memorial Hospital</t>
  </si>
  <si>
    <t>Hendrick Medical Center</t>
  </si>
  <si>
    <t>Abilene Regional Medical Center</t>
  </si>
  <si>
    <t>Midland Memorial Hospital</t>
  </si>
  <si>
    <t>Permian Regional Medical Center</t>
  </si>
  <si>
    <t>Scenic Mountain Medical Center</t>
  </si>
  <si>
    <t>Medical Center Hospital</t>
  </si>
  <si>
    <t>Odessa Regional Medical Center</t>
  </si>
  <si>
    <t>Saint Alphonsus Medical Center - Ontario</t>
  </si>
  <si>
    <t>Multicare Auburn Medical Center</t>
  </si>
  <si>
    <t>CHI Franciscan Health - St. Francis Hospital</t>
  </si>
  <si>
    <t>Overlake Medical Center</t>
  </si>
  <si>
    <t>Swedish Edmonds Campus</t>
  </si>
  <si>
    <t>Swedish Issaquah Campus</t>
  </si>
  <si>
    <t>EvergreenHealth Kirkland</t>
  </si>
  <si>
    <t>500154</t>
  </si>
  <si>
    <t>MultiCare Covington Medical Center</t>
  </si>
  <si>
    <t>Valley Medical Center</t>
  </si>
  <si>
    <t>Virginia Mason Hospital and Seattle Medical Center</t>
  </si>
  <si>
    <t>Harborview Medical Center</t>
  </si>
  <si>
    <t>Swedish Cherry Hill Campus</t>
  </si>
  <si>
    <t>Swedish First Hill Campus</t>
  </si>
  <si>
    <t>University of Washington Medical Center-Northwest</t>
  </si>
  <si>
    <t>Highline Medical Center</t>
  </si>
  <si>
    <t>University of Washington Medical Center - Montlake</t>
  </si>
  <si>
    <t>Providence Regional Medical Center Everett</t>
  </si>
  <si>
    <t>Island Hospital</t>
  </si>
  <si>
    <t>Cascade Valley Hospital</t>
  </si>
  <si>
    <t>PeaceHealth Saint Joseph Medical Center</t>
  </si>
  <si>
    <t>EvergreenHealth Monroe</t>
  </si>
  <si>
    <t>Skagit Valley Hospital</t>
  </si>
  <si>
    <t>St. Michael Medical Center</t>
  </si>
  <si>
    <t>Olympic Medical Center</t>
  </si>
  <si>
    <t>MultiCare Good Samaritan Hospital</t>
  </si>
  <si>
    <t>Multicare Tacoma General Hospital</t>
  </si>
  <si>
    <t>St. Clare Hospital</t>
  </si>
  <si>
    <t>Capital Medical Center</t>
  </si>
  <si>
    <t>Providence Saint Peter Hospital</t>
  </si>
  <si>
    <t>Grays Harbor Community Hospital</t>
  </si>
  <si>
    <t>Providence Centralia Hospital</t>
  </si>
  <si>
    <t>PeaceHealth Saint John Medical Center</t>
  </si>
  <si>
    <t>PeaceHealth Southwest Medical Center</t>
  </si>
  <si>
    <t>Legacy Salmon Creek Hospital</t>
  </si>
  <si>
    <t>Central Washington Hospital</t>
  </si>
  <si>
    <t>Wenatchee Valley Hospital and Clinics</t>
  </si>
  <si>
    <t>Samaritan Hospital</t>
  </si>
  <si>
    <t>Virginia Mason Memorial</t>
  </si>
  <si>
    <t>MultiCare Deaconess Hospital</t>
  </si>
  <si>
    <t>Providence Sacred Heart Medical Center and Children's Hospital</t>
  </si>
  <si>
    <t>Providence Holy Family Hospital</t>
  </si>
  <si>
    <t>MultiCare Valley Hospital</t>
  </si>
  <si>
    <t>Spokane Valley</t>
  </si>
  <si>
    <t>Trios Women's and Children's Hospital</t>
  </si>
  <si>
    <t>Kadlec Regional Medical Center</t>
  </si>
  <si>
    <t>Providence Saint Mary Medical Center</t>
  </si>
  <si>
    <t>Providence Alaska Medical Center</t>
  </si>
  <si>
    <t>Alaska Native Medical Center</t>
  </si>
  <si>
    <t>Alaska Regional Hospital</t>
  </si>
  <si>
    <t>Yukon-Kuskokwim Delta Regional Hospital</t>
  </si>
  <si>
    <t>Foundation Health Partners Fairbanks Memorial Hospital</t>
  </si>
  <si>
    <t>Bartlett Regional Hospital</t>
  </si>
  <si>
    <t>Red Lake IHS Hospital</t>
  </si>
  <si>
    <t>Mercy Health - Saint Elizabeth Youngstown Hospital</t>
  </si>
  <si>
    <t>Ascension Saint Thomas Midtown Hospital</t>
  </si>
  <si>
    <t>Saint Vincent Hospital</t>
  </si>
  <si>
    <t>Cancer Treatment Centers of America Tulsa</t>
  </si>
  <si>
    <t>Hillcrest Hospital South</t>
  </si>
  <si>
    <t>UPMC Chautauqua</t>
  </si>
  <si>
    <t>Harbor-UCLA Medical Center</t>
  </si>
  <si>
    <t>UMass Memorial Medical Center - University Campus</t>
  </si>
  <si>
    <t>Lawton Indian Hospital</t>
  </si>
  <si>
    <t>Hillcrest Hospital Pryor</t>
  </si>
  <si>
    <t>Ascension Saint John Owasso</t>
  </si>
  <si>
    <t>Bailey Medical Center</t>
  </si>
  <si>
    <t>Holy Family Memorial Medical Center</t>
  </si>
  <si>
    <t>The Cleveland Clinic</t>
  </si>
  <si>
    <t>Methodist Medical Center of Oak Ridge</t>
  </si>
  <si>
    <t>Cheyenne River Health Service</t>
  </si>
  <si>
    <t>MidMichigan Medical Center - Midland</t>
  </si>
  <si>
    <t>Uintah Basin Medical Center</t>
  </si>
  <si>
    <t>Ascension Jane Phillips Medical Center</t>
  </si>
  <si>
    <t>Astria Toppenish Hospital</t>
  </si>
  <si>
    <t>The Nebraska Medical Center</t>
  </si>
  <si>
    <t>Bristow Medical Center</t>
  </si>
  <si>
    <t>Charleston Surgical Hospital</t>
  </si>
  <si>
    <t>Choctaw Nation Health Care Center</t>
  </si>
  <si>
    <t>INTEGRIS Miami Hospital</t>
  </si>
  <si>
    <t>MercyOne Siouxland Medical Center</t>
  </si>
  <si>
    <t>AllianceHealth Seminole</t>
  </si>
  <si>
    <t>030077</t>
  </si>
  <si>
    <t>San Carlos Apache Healthcare</t>
  </si>
  <si>
    <t>Peridot</t>
  </si>
  <si>
    <t>Bellin Hospital</t>
  </si>
  <si>
    <t>Cooley Dickinson Hospital</t>
  </si>
  <si>
    <t>Saint John Medical Center</t>
  </si>
  <si>
    <t>Hillcrest Medical Center</t>
  </si>
  <si>
    <t>Tsehootsooi Medical Center</t>
  </si>
  <si>
    <t>Hackensack Meridian Health JFK Medical Center</t>
  </si>
  <si>
    <t>WellSpan York Hospital</t>
  </si>
  <si>
    <t>Atrium Health Stanly</t>
  </si>
  <si>
    <t>W. W. Hastings Indian Hospital</t>
  </si>
  <si>
    <t>Northeastern Health System</t>
  </si>
  <si>
    <t>CarolinaEast Medical Center</t>
  </si>
  <si>
    <t>AllianceHealth Durant</t>
  </si>
  <si>
    <t>Great Plains Regional Medical Center</t>
  </si>
  <si>
    <t>Dartmouth-Hitchcock Medical Center</t>
  </si>
  <si>
    <t>Hartford Hospital</t>
  </si>
  <si>
    <t>UnityPoint Health - Methodist</t>
  </si>
  <si>
    <t>050782</t>
  </si>
  <si>
    <t>Casa Colina Hospital and Centers for Healthcare</t>
  </si>
  <si>
    <t>Jackson County Memorial Hospital</t>
  </si>
  <si>
    <t>RMC Anniston</t>
  </si>
  <si>
    <t>HSHS Saint John's Hospital</t>
  </si>
  <si>
    <t>Rosebud Hospital</t>
  </si>
  <si>
    <t>Cape Fear Valley Medical Center</t>
  </si>
  <si>
    <t>Ascension St. Joseph Hospital</t>
  </si>
  <si>
    <t>Betsy Johnson Regional Hospital</t>
  </si>
  <si>
    <t>Tulsa Spine And Specialty Hospital</t>
  </si>
  <si>
    <t>Lahey Hospital and Medical Center Burlington</t>
  </si>
  <si>
    <t>SSM Health St. Anthony Hospital-Shawnee</t>
  </si>
  <si>
    <t>Northeastern Health System Sequoyah</t>
  </si>
  <si>
    <t>Choctaw Memorial Hospital</t>
  </si>
  <si>
    <t>Strong Memorial Hospital</t>
  </si>
  <si>
    <t>University of Kentucky Albert B. Chandler Hospital</t>
  </si>
  <si>
    <t>Wagoner Community Hospital</t>
  </si>
  <si>
    <t>Robert Wood Johnson University Hospital</t>
  </si>
  <si>
    <t>MUSC Health University Hospital</t>
  </si>
  <si>
    <t>Geisinger Wyoming Valley Medical Center</t>
  </si>
  <si>
    <t>Duncan Regional Hospital</t>
  </si>
  <si>
    <t>Elkview General Hospital</t>
  </si>
  <si>
    <t>Mat-Su Regional Medical Center</t>
  </si>
  <si>
    <t>Wilkes-Barre General Hospital</t>
  </si>
  <si>
    <t>Prisma Health Baptist Hospital</t>
  </si>
  <si>
    <t>AllianceHealth Ponca City</t>
  </si>
  <si>
    <t>McAlester Regional Health Center</t>
  </si>
  <si>
    <t>McAlester</t>
  </si>
  <si>
    <t>Deaconess Midtown Hospital</t>
  </si>
  <si>
    <t>Purcell Municipal Hospital</t>
  </si>
  <si>
    <t>Pushmataha Hospital</t>
  </si>
  <si>
    <t>Lindsay Municipal Hospital</t>
  </si>
  <si>
    <t>Hillcrest Hospital Henryetta</t>
  </si>
  <si>
    <t>Hillcrest Hospital Claremore</t>
  </si>
  <si>
    <t>Claremore IHS Hospital</t>
  </si>
  <si>
    <t>Christiana Hospital</t>
  </si>
  <si>
    <t>Northridge Hospital</t>
  </si>
  <si>
    <t>The Northern Navajo Medical Center</t>
  </si>
  <si>
    <t>Vidant Medical Center</t>
  </si>
  <si>
    <t>Lawrence General Hospital</t>
  </si>
  <si>
    <t>Randolph Hospital</t>
  </si>
  <si>
    <t>The University of Kansas Hospital</t>
  </si>
  <si>
    <t>University of Utah Hospital</t>
  </si>
  <si>
    <t>The Hospital of Central Connecticut at New Britain General</t>
  </si>
  <si>
    <t>Saint Francis Hospital Muskogee</t>
  </si>
  <si>
    <t>Heart Hospital at Saint Francis</t>
  </si>
  <si>
    <t>J.W. Ruby Memorial Hospital</t>
  </si>
  <si>
    <t>Wake Forest Baptist Medical Center</t>
  </si>
  <si>
    <t>Saint Alphonsus Medical Center - Nampa</t>
  </si>
  <si>
    <t>Muscogee Creek Nation Medical Center</t>
  </si>
  <si>
    <t>Scotland Memorial Hospital</t>
  </si>
  <si>
    <t>Duke University Hospital</t>
  </si>
  <si>
    <t>UConn John Dempsey Hospital</t>
  </si>
  <si>
    <t>Gulf Breeze Hospital</t>
  </si>
  <si>
    <t>Mercy Hospital Ardmore</t>
  </si>
  <si>
    <t>INTEGRIS Grove Hospital</t>
  </si>
  <si>
    <t>Cape Fear Valley Hoke Hospital</t>
  </si>
  <si>
    <t>The University of Texas Medical Branch Galveston Campus</t>
  </si>
  <si>
    <t>020024</t>
  </si>
  <si>
    <t>Central Peninsula General Hospital</t>
  </si>
  <si>
    <t>Soldotna</t>
  </si>
  <si>
    <t>Southwestern Medical Center</t>
  </si>
  <si>
    <t>Comanche County Memorial Hospital</t>
  </si>
  <si>
    <t>UMass Memorial HealthAlliance - Clinton Hospital - Leominster Campus</t>
  </si>
  <si>
    <t>Tuba City Indian Medical Center</t>
  </si>
  <si>
    <t>Billings Clinic Hospital</t>
  </si>
  <si>
    <t>AllianceHealth Clinton</t>
  </si>
  <si>
    <t>OSF Saint Francis Medical Center</t>
  </si>
  <si>
    <t>Overlook Medical Center</t>
  </si>
  <si>
    <t>Oklahoma State University Medical Center</t>
  </si>
  <si>
    <t>Oklahoma Surgical Hospital</t>
  </si>
  <si>
    <t>Mercy Hospital Ada</t>
  </si>
  <si>
    <t>Chickasaw Nation Medical Center</t>
  </si>
  <si>
    <t>Vanderbilt University Medical Center</t>
  </si>
  <si>
    <t>HCA Houston Healthcare Pearland</t>
  </si>
  <si>
    <t>Providence Hospital</t>
  </si>
  <si>
    <t>Saint John Broken Arrow</t>
  </si>
  <si>
    <t>Trumbull Regional Medical Center</t>
  </si>
  <si>
    <t>370237</t>
  </si>
  <si>
    <t>Saint Francis Hospital Vinita</t>
  </si>
  <si>
    <t>Ascension Saint Vincent Evansville</t>
  </si>
  <si>
    <t>UCSF Medical Center at Parnassus</t>
  </si>
  <si>
    <t>UPMC Hamot</t>
  </si>
  <si>
    <t>Southeastern Regional Medical Center</t>
  </si>
  <si>
    <t>Howard University Hospital</t>
  </si>
  <si>
    <t>LDS Hospital</t>
  </si>
  <si>
    <t>Chinle Comprehensive Health Care Facility</t>
  </si>
  <si>
    <t>Total Patient Service Cash Collected</t>
  </si>
  <si>
    <t>Full Cost to Collect % NPR</t>
  </si>
  <si>
    <t>Full Cost to Collect ($)</t>
  </si>
  <si>
    <t xml:space="preserve">revenue cycle outsourcing, for the following functions: </t>
  </si>
  <si>
    <t>We do not outsource any revenue cycle functions</t>
  </si>
  <si>
    <t>You have reached the end of our benchmarking survey. We greatly appreciate your time to complete this survey and look forward to bringing you results.</t>
  </si>
  <si>
    <t>(type here)</t>
  </si>
  <si>
    <t>Staff Time to Complete Survey</t>
  </si>
  <si>
    <t>Thank you for participating in the Revenue Cycle Advancement Center's benchmarking survey. At this time, we would like to obtain your feedback about the survey. We are grateful for your time and your feedback.</t>
  </si>
  <si>
    <t xml:space="preserve">Please submit your completed results to the RCAC team at: </t>
  </si>
  <si>
    <t>robinsolau@advisory.com</t>
  </si>
  <si>
    <t>Name</t>
  </si>
  <si>
    <t>system_level</t>
  </si>
  <si>
    <t>recentMA</t>
  </si>
  <si>
    <t>yrssinceMA</t>
  </si>
  <si>
    <t>status_tax</t>
  </si>
  <si>
    <t>amc</t>
  </si>
  <si>
    <t>safety</t>
  </si>
  <si>
    <t>community</t>
  </si>
  <si>
    <t>healthplan_yes</t>
  </si>
  <si>
    <t>pa_system</t>
  </si>
  <si>
    <t>PT_compliance</t>
  </si>
  <si>
    <t>follow up</t>
  </si>
  <si>
    <t xml:space="preserve">feedback </t>
  </si>
  <si>
    <t>people</t>
  </si>
  <si>
    <t>work hours</t>
  </si>
  <si>
    <t>City:</t>
  </si>
  <si>
    <t>State:</t>
  </si>
  <si>
    <t>Region:</t>
  </si>
  <si>
    <t>Hospital Area:</t>
  </si>
  <si>
    <t>CCN:</t>
  </si>
  <si>
    <t>or stand-alone hospital.</t>
  </si>
  <si>
    <t xml:space="preserve">         What is the bed count range?</t>
  </si>
  <si>
    <t xml:space="preserve">1. About how many work-hours did it take </t>
  </si>
  <si>
    <t>your organization to complete this survey?</t>
  </si>
  <si>
    <t xml:space="preserve">2. How many people in your organization </t>
  </si>
  <si>
    <t>contributed to this survey?</t>
  </si>
  <si>
    <t xml:space="preserve">3. Please share any feedback about this survey, </t>
  </si>
  <si>
    <t>including challenges you experienced while completing it</t>
  </si>
  <si>
    <t xml:space="preserve"> as well as any suggestions for future benchmarking surveys.</t>
  </si>
  <si>
    <t>4. Would you be willing to participate in a</t>
  </si>
  <si>
    <t xml:space="preserve"> follow-up conversation about this survey?</t>
  </si>
  <si>
    <r>
      <t xml:space="preserve">1. </t>
    </r>
    <r>
      <rPr>
        <u/>
        <sz val="10"/>
        <color theme="1"/>
        <rFont val="Calibri"/>
        <family val="2"/>
        <scheme val="minor"/>
      </rPr>
      <t>If you are part of a health system,</t>
    </r>
    <r>
      <rPr>
        <sz val="11"/>
        <color theme="1"/>
        <rFont val="Calibri"/>
        <family val="2"/>
        <scheme val="minor"/>
      </rPr>
      <t xml:space="preserve"> are you answering this survey at </t>
    </r>
  </si>
  <si>
    <t>2. What is your hospital's affiliation status?</t>
  </si>
  <si>
    <t xml:space="preserve">3.What is the total bed count at your organization? </t>
  </si>
  <si>
    <t>CMS Facility Type:</t>
  </si>
  <si>
    <t>Survey Data</t>
  </si>
  <si>
    <t>Drop Down Questions</t>
  </si>
  <si>
    <t>1.Did you comply with the Hospital Price Transparency Rule that went into effect January 1, 2021?</t>
  </si>
  <si>
    <t>1. Please provide the percentage of total initial denials related to the following types of claims:</t>
  </si>
  <si>
    <t>2.Please provide the percentage of total initial denials by payer (including both inpatient and outpatient denials):</t>
  </si>
  <si>
    <t>Denial Write-Offs</t>
  </si>
  <si>
    <t>1.Please provide the percentage of total denial write-offs related to the following types of claims:</t>
  </si>
  <si>
    <t>2.Please provide the percentage of total denial write-offs by payer (including both inpatient and outpatient denials):</t>
  </si>
  <si>
    <t>3.Please indicate the percentage of total denial write-offs attributable to the following reasons (including both inpatient and outpatient denials):</t>
  </si>
  <si>
    <t>Your Values</t>
  </si>
  <si>
    <t>Incomplete Sections</t>
  </si>
  <si>
    <t>Missing Components</t>
  </si>
  <si>
    <t>Section</t>
  </si>
  <si>
    <t>Flag Marker</t>
  </si>
  <si>
    <t>Flag</t>
  </si>
  <si>
    <t>Flag Text</t>
  </si>
  <si>
    <t>Demographics;</t>
  </si>
  <si>
    <t xml:space="preserve">  Finance and Operations;</t>
  </si>
  <si>
    <t xml:space="preserve">  Staffing and Outsourcing;</t>
  </si>
  <si>
    <t xml:space="preserve">  Patient Access</t>
  </si>
  <si>
    <t>Finance and Operations</t>
  </si>
  <si>
    <t xml:space="preserve">Staffing and Outsourcing </t>
  </si>
  <si>
    <t xml:space="preserve">State </t>
  </si>
  <si>
    <t>Region</t>
  </si>
  <si>
    <t xml:space="preserve">Facility Type </t>
  </si>
  <si>
    <t xml:space="preserve">Organization Characteristics </t>
  </si>
  <si>
    <t>Contact Information</t>
  </si>
  <si>
    <t>Title</t>
  </si>
  <si>
    <t>Email</t>
  </si>
  <si>
    <t>Phone Number</t>
  </si>
  <si>
    <t xml:space="preserve">Hospital/Health System Profile </t>
  </si>
  <si>
    <t>Affiliation</t>
  </si>
  <si>
    <t>Number of Beds</t>
  </si>
  <si>
    <t>Bed Range</t>
  </si>
  <si>
    <t xml:space="preserve">Profit Status </t>
  </si>
  <si>
    <t>AMC</t>
  </si>
  <si>
    <t>Safety Net</t>
  </si>
  <si>
    <t>Health Plan</t>
  </si>
  <si>
    <t>How long since M&amp;A was completed</t>
  </si>
  <si>
    <t xml:space="preserve">Patient Accounting System </t>
  </si>
  <si>
    <t xml:space="preserve">Hospital or Health System Level </t>
  </si>
  <si>
    <t xml:space="preserve">Your Values </t>
  </si>
  <si>
    <t>(2) Additional detail on outsourcing:</t>
  </si>
  <si>
    <t>% of total initial denials IP</t>
  </si>
  <si>
    <t>% of total initial denials OP</t>
  </si>
  <si>
    <t>Business Office (CONT)</t>
  </si>
  <si>
    <t>% of total denial write-offs IP:</t>
  </si>
  <si>
    <t>% of total denial write-offs OP:</t>
  </si>
  <si>
    <t>Inpatient</t>
  </si>
  <si>
    <t>Overall</t>
  </si>
  <si>
    <t xml:space="preserve">file save as CSV in common folder that DAG will maintain </t>
  </si>
  <si>
    <t>NPI</t>
  </si>
  <si>
    <t>prov_id</t>
  </si>
  <si>
    <t>fac_name</t>
  </si>
  <si>
    <t>st_adr</t>
  </si>
  <si>
    <t>city_name</t>
  </si>
  <si>
    <t>state_cd</t>
  </si>
  <si>
    <t>beds</t>
  </si>
  <si>
    <t>rng_bed_range</t>
  </si>
  <si>
    <t>super_region</t>
  </si>
  <si>
    <t>Urban_Rural_Flag</t>
  </si>
  <si>
    <t>Critical_Access_Flag</t>
  </si>
  <si>
    <t>Community_Hospital_Flag</t>
  </si>
  <si>
    <t>Teaching_Hospital_Flag</t>
  </si>
  <si>
    <t>6300 Main Street</t>
  </si>
  <si>
    <t>101_200</t>
  </si>
  <si>
    <t>Southeast</t>
  </si>
  <si>
    <t>Urban</t>
  </si>
  <si>
    <t>Not Critical Access</t>
  </si>
  <si>
    <t>Not Teaching Hospital</t>
  </si>
  <si>
    <t>1000 West Tenth Street</t>
  </si>
  <si>
    <t>Midwest</t>
  </si>
  <si>
    <t>Rural</t>
  </si>
  <si>
    <t>014008</t>
  </si>
  <si>
    <t>Searcy Hospital</t>
  </si>
  <si>
    <t>725 East Coy Smith Highway</t>
  </si>
  <si>
    <t>201_300</t>
  </si>
  <si>
    <t>Not Community Hospital</t>
  </si>
  <si>
    <t>8280 West Warm Springs Road</t>
  </si>
  <si>
    <t>West</t>
  </si>
  <si>
    <t>2505 Mission Dr</t>
  </si>
  <si>
    <t>234032</t>
  </si>
  <si>
    <t>COLDWATER REGIONAL MENTAL HEALTH CTR</t>
  </si>
  <si>
    <t>620 MARSHALL RD</t>
  </si>
  <si>
    <t>COLDWATER</t>
  </si>
  <si>
    <t>260086</t>
  </si>
  <si>
    <t>705 North College Street</t>
  </si>
  <si>
    <t>0_100</t>
  </si>
  <si>
    <t>060070</t>
  </si>
  <si>
    <t>Gunnison Valley Hospital</t>
  </si>
  <si>
    <t>711 North Taylor Street</t>
  </si>
  <si>
    <t>Gunnison</t>
  </si>
  <si>
    <t>160002</t>
  </si>
  <si>
    <t>Holy Family Hospital</t>
  </si>
  <si>
    <t>826 North Eighth Street</t>
  </si>
  <si>
    <t>Estherville</t>
  </si>
  <si>
    <t>670190</t>
  </si>
  <si>
    <t>COMPLETE EMERGENCY CARE LA VERNIA, LLC</t>
  </si>
  <si>
    <t>202 S FM 1346, SUITE 2</t>
  </si>
  <si>
    <t>LAVERNIA</t>
  </si>
  <si>
    <t>One Choctaw Way</t>
  </si>
  <si>
    <t>280124</t>
  </si>
  <si>
    <t>UNIVERSITY HEALTH CENTER</t>
  </si>
  <si>
    <t>15TH &amp; 'U' STREET  PO BOX 880618</t>
  </si>
  <si>
    <t>LINCOLN</t>
  </si>
  <si>
    <t>330257</t>
  </si>
  <si>
    <t>EMMA LAING STEVENS HOSPITAL</t>
  </si>
  <si>
    <t>48 NORTH ST</t>
  </si>
  <si>
    <t>GRANVILLE</t>
  </si>
  <si>
    <t>Northeast</t>
  </si>
  <si>
    <t>1101 Ocilla Road</t>
  </si>
  <si>
    <t>020002</t>
  </si>
  <si>
    <t>Sitka Community Hospital</t>
  </si>
  <si>
    <t>209 Moller Avenue</t>
  </si>
  <si>
    <t>Sitka</t>
  </si>
  <si>
    <t>194096</t>
  </si>
  <si>
    <t>Oceans Behavioral Hospital Alexandria</t>
  </si>
  <si>
    <t>2621 Bolton Avenue</t>
  </si>
  <si>
    <t>050114</t>
  </si>
  <si>
    <t>4929 Van Nuys Boulevard</t>
  </si>
  <si>
    <t>Teaching Hospital</t>
  </si>
  <si>
    <t>161376</t>
  </si>
  <si>
    <t>Cass County Memorial Hospital</t>
  </si>
  <si>
    <t>1501 East Tenth Street</t>
  </si>
  <si>
    <t>Atlantic</t>
  </si>
  <si>
    <t>Critical Access</t>
  </si>
  <si>
    <t>121301</t>
  </si>
  <si>
    <t>Ka'u Hospital</t>
  </si>
  <si>
    <t>1 Kamani Street</t>
  </si>
  <si>
    <t>Pahala</t>
  </si>
  <si>
    <t>100 Hospital Drive</t>
  </si>
  <si>
    <t>160097</t>
  </si>
  <si>
    <t>Guttenberg Municipal Hospital</t>
  </si>
  <si>
    <t>Second and Main</t>
  </si>
  <si>
    <t>Guttenberg</t>
  </si>
  <si>
    <t>240184</t>
  </si>
  <si>
    <t>Divine Providence Health Center</t>
  </si>
  <si>
    <t>312 East George Street</t>
  </si>
  <si>
    <t>Ivanhoe</t>
  </si>
  <si>
    <t>334006</t>
  </si>
  <si>
    <t>NEW YORK HOSP-WESTCHESTER DIV</t>
  </si>
  <si>
    <t>21 BLOOMINGDALE RD</t>
  </si>
  <si>
    <t>WHITE PLAINS</t>
  </si>
  <si>
    <t>2811 Tieton Drive</t>
  </si>
  <si>
    <t>260165</t>
  </si>
  <si>
    <t>NORTH SCOTT MEDICAL CENTER</t>
  </si>
  <si>
    <t>537 W YOAKUM AVE</t>
  </si>
  <si>
    <t>CHAFFEE</t>
  </si>
  <si>
    <t>360164</t>
  </si>
  <si>
    <t>CRESTLINE MEMORIAL HOSPITAL</t>
  </si>
  <si>
    <t>291 HEISER CT</t>
  </si>
  <si>
    <t>CRESTLINE</t>
  </si>
  <si>
    <t>130011</t>
  </si>
  <si>
    <t>Gritman Medical Center</t>
  </si>
  <si>
    <t>700 South Main</t>
  </si>
  <si>
    <t>Moscow</t>
  </si>
  <si>
    <t>090007</t>
  </si>
  <si>
    <t>DC GENERAL HOSPITAL</t>
  </si>
  <si>
    <t>1900 MASSACHUSETTS AVE SE</t>
  </si>
  <si>
    <t>WASHINGTON</t>
  </si>
  <si>
    <t>401_500</t>
  </si>
  <si>
    <t>244006</t>
  </si>
  <si>
    <t>Eveleth Health Services Park</t>
  </si>
  <si>
    <t>444 Lafayette Road North</t>
  </si>
  <si>
    <t>207 Foote Avenue</t>
  </si>
  <si>
    <t>650001</t>
  </si>
  <si>
    <t>Guam Memorial Hospital Authority</t>
  </si>
  <si>
    <t>850 Governor Carlos G. Camacho Road</t>
  </si>
  <si>
    <t>Oka Tamuning</t>
  </si>
  <si>
    <t>GU</t>
  </si>
  <si>
    <t>180134</t>
  </si>
  <si>
    <t>Dowell Road</t>
  </si>
  <si>
    <t>Russell Springs</t>
  </si>
  <si>
    <t>430010</t>
  </si>
  <si>
    <t>Milbank Area Hospital / Avera Health</t>
  </si>
  <si>
    <t>901 East Virgil Avenue</t>
  </si>
  <si>
    <t>Milbank</t>
  </si>
  <si>
    <t>1600 North Second Street</t>
  </si>
  <si>
    <t>360195</t>
  </si>
  <si>
    <t>Summa Wadsworth-Rittman Hospital</t>
  </si>
  <si>
    <t>195 Wadsworth Road</t>
  </si>
  <si>
    <t>Wadsworth</t>
  </si>
  <si>
    <t>270001</t>
  </si>
  <si>
    <t>MISSION VALLEY HOSPITAL</t>
  </si>
  <si>
    <t>PO BOX 310</t>
  </si>
  <si>
    <t>SAINT IGNATIUS</t>
  </si>
  <si>
    <t>190058</t>
  </si>
  <si>
    <t>DIXON MEMORIAL HOSPITAL</t>
  </si>
  <si>
    <t>P O BOX 518</t>
  </si>
  <si>
    <t>DENHAM SPRINGS</t>
  </si>
  <si>
    <t>331305</t>
  </si>
  <si>
    <t>O'Connor Hospital</t>
  </si>
  <si>
    <t>460 Andes Road</t>
  </si>
  <si>
    <t>Delhi</t>
  </si>
  <si>
    <t>5100 West Broad Street</t>
  </si>
  <si>
    <t>240138</t>
  </si>
  <si>
    <t>KITTSON MEMORIAL HOSPITAL</t>
  </si>
  <si>
    <t>1010 S BIRCH AVE</t>
  </si>
  <si>
    <t>HALLOCK</t>
  </si>
  <si>
    <t>190253</t>
  </si>
  <si>
    <t>Bywater Hospital</t>
  </si>
  <si>
    <t>3419 St Claude Ave</t>
  </si>
  <si>
    <t>740 East State Street</t>
  </si>
  <si>
    <t>020011</t>
  </si>
  <si>
    <t>Providence Seward Medical and Care Center</t>
  </si>
  <si>
    <t>417 First Avenue</t>
  </si>
  <si>
    <t>Seward</t>
  </si>
  <si>
    <t>451384</t>
  </si>
  <si>
    <t>Cogdell Memorial Hospital</t>
  </si>
  <si>
    <t>1700 Cogdell Boulevard</t>
  </si>
  <si>
    <t>Snyder</t>
  </si>
  <si>
    <t>670151</t>
  </si>
  <si>
    <t>LIFE SAVERS EMERGENCY ROOM II LLC</t>
  </si>
  <si>
    <t>3820 N SHEPHERD DRIVE, SUITE A</t>
  </si>
  <si>
    <t>HOUSTON</t>
  </si>
  <si>
    <t>1275 Marvin Hancock Drive</t>
  </si>
  <si>
    <t>064027</t>
  </si>
  <si>
    <t>Clearview Behavioral Health</t>
  </si>
  <si>
    <t>4770 Larimer Parkway</t>
  </si>
  <si>
    <t>340112</t>
  </si>
  <si>
    <t>Washington County Hospital</t>
  </si>
  <si>
    <t>958 US Highway 64 East</t>
  </si>
  <si>
    <t>450630</t>
  </si>
  <si>
    <t>Spring Branch Medical Center</t>
  </si>
  <si>
    <t>8850 Long Point Road</t>
  </si>
  <si>
    <t>104033</t>
  </si>
  <si>
    <t>FAIR OAKS HOSP OF BOCA/DELRAY</t>
  </si>
  <si>
    <t>5440 LINTON BLVD</t>
  </si>
  <si>
    <t>DELRAY BEACH</t>
  </si>
  <si>
    <t>450283</t>
  </si>
  <si>
    <t>Cozby-Germany Hospital</t>
  </si>
  <si>
    <t>707 North Waldrip</t>
  </si>
  <si>
    <t>Grand Saline</t>
  </si>
  <si>
    <t>050790</t>
  </si>
  <si>
    <t>CENTER FOR SPECIALIZED SURGERY OF SANTA BARBARA</t>
  </si>
  <si>
    <t>2927 DE LA VINA STREET</t>
  </si>
  <si>
    <t>SANTA BARBARA</t>
  </si>
  <si>
    <t>390024</t>
  </si>
  <si>
    <t>Wills Eye Hospital</t>
  </si>
  <si>
    <t>840 Walnut Street</t>
  </si>
  <si>
    <t>171362</t>
  </si>
  <si>
    <t>100 East College Drive</t>
  </si>
  <si>
    <t>Colby</t>
  </si>
  <si>
    <t>394051</t>
  </si>
  <si>
    <t>Pennsylvania Psychiatric Institute</t>
  </si>
  <si>
    <t>2501 North Third Street</t>
  </si>
  <si>
    <t>204 North Fourth Avenue East</t>
  </si>
  <si>
    <t>140132</t>
  </si>
  <si>
    <t>836 West Wellington Avenue</t>
  </si>
  <si>
    <t>190137</t>
  </si>
  <si>
    <t>PLEASANT HILL GENERAL HOSPITAL</t>
  </si>
  <si>
    <t>P O BOX 66</t>
  </si>
  <si>
    <t>PLEASANT HILL</t>
  </si>
  <si>
    <t>W180 N8085 Town Hall Road</t>
  </si>
  <si>
    <t>050587</t>
  </si>
  <si>
    <t>LOMA LINDA COMMUNITY HOSPITAL</t>
  </si>
  <si>
    <t>25333 BARTON RD</t>
  </si>
  <si>
    <t>LOMA LINDA</t>
  </si>
  <si>
    <t>250098</t>
  </si>
  <si>
    <t>HUMPHREYS COUNTY MEMORIAL HOSPITAL</t>
  </si>
  <si>
    <t>500 C C RD</t>
  </si>
  <si>
    <t>BELZONI</t>
  </si>
  <si>
    <t>1400 West Braden Street</t>
  </si>
  <si>
    <t>351312</t>
  </si>
  <si>
    <t>Northwood Deaconess Health Center</t>
  </si>
  <si>
    <t>4 North Park Street</t>
  </si>
  <si>
    <t>Northwood</t>
  </si>
  <si>
    <t>344018</t>
  </si>
  <si>
    <t>CHARTER NORTHRIDGE BEHAV HEALTH SYSTEM</t>
  </si>
  <si>
    <t>400 NEWTON RD</t>
  </si>
  <si>
    <t>RALEIGH</t>
  </si>
  <si>
    <t>130 North Hospital Drive</t>
  </si>
  <si>
    <t>321 Mulberry Street, Southwest</t>
  </si>
  <si>
    <t>220117</t>
  </si>
  <si>
    <t>MA OSTEO HOSPITAL &amp; MEDICAL CENTER</t>
  </si>
  <si>
    <t>222 SOUTH HUNTINGTON AVENUE</t>
  </si>
  <si>
    <t>BOSTON</t>
  </si>
  <si>
    <t>390010</t>
  </si>
  <si>
    <t>Excela Health Westmoreland Hospital at Jeannette</t>
  </si>
  <si>
    <t>600 Jefferson Avenue</t>
  </si>
  <si>
    <t>Jeannette</t>
  </si>
  <si>
    <t>121 East Baker Street</t>
  </si>
  <si>
    <t>154056</t>
  </si>
  <si>
    <t>Evansville State Hospital</t>
  </si>
  <si>
    <t>3400 Lincoln Avenue</t>
  </si>
  <si>
    <t>450798</t>
  </si>
  <si>
    <t>Brook's Hospital Inc.</t>
  </si>
  <si>
    <t>230 North Louise Street</t>
  </si>
  <si>
    <t>500 West Hospital Road</t>
  </si>
  <si>
    <t>020020</t>
  </si>
  <si>
    <t>Maniilaq Health Center</t>
  </si>
  <si>
    <t>436 Fifth Avenue</t>
  </si>
  <si>
    <t>Kotzebue</t>
  </si>
  <si>
    <t>6201 North Suncoast Boulevard</t>
  </si>
  <si>
    <t>1907 West Sycamore Street</t>
  </si>
  <si>
    <t>2121 Santa Monica Boulevard</t>
  </si>
  <si>
    <t>014016</t>
  </si>
  <si>
    <t>The Sanctuary at the Woodlands</t>
  </si>
  <si>
    <t>1910 Cherokee Avenue</t>
  </si>
  <si>
    <t>440054</t>
  </si>
  <si>
    <t>Starr Regional Medical Center - Etowah</t>
  </si>
  <si>
    <t>886 Highway 411 North</t>
  </si>
  <si>
    <t>Etowah</t>
  </si>
  <si>
    <t>181301</t>
  </si>
  <si>
    <t>Mercy Health-Marcum and Wallace Hospital</t>
  </si>
  <si>
    <t>60 Mercy Court</t>
  </si>
  <si>
    <t>370107</t>
  </si>
  <si>
    <t>HOMINY CITY HOSPITAL</t>
  </si>
  <si>
    <t>STATE HWY 99 N BOX 460</t>
  </si>
  <si>
    <t>HOMINY</t>
  </si>
  <si>
    <t>170010</t>
  </si>
  <si>
    <t>Mercy Hospital Independence</t>
  </si>
  <si>
    <t>800 West Myrtle</t>
  </si>
  <si>
    <t>161335</t>
  </si>
  <si>
    <t>Buchanan County Health Center</t>
  </si>
  <si>
    <t>1600 First Street East</t>
  </si>
  <si>
    <t>133 Fairfield Street</t>
  </si>
  <si>
    <t>340100</t>
  </si>
  <si>
    <t>VENCOR HOSPITAL GREENSBORO</t>
  </si>
  <si>
    <t>2401 SOUTHSIDE BLVD</t>
  </si>
  <si>
    <t>GREENSBORO</t>
  </si>
  <si>
    <t>170114</t>
  </si>
  <si>
    <t>511 Northeast 10th Street</t>
  </si>
  <si>
    <t>175 Patewood Drive</t>
  </si>
  <si>
    <t>381303</t>
  </si>
  <si>
    <t>Providence Seaside Hospital</t>
  </si>
  <si>
    <t>725 South Wahanna Road</t>
  </si>
  <si>
    <t>Seaside</t>
  </si>
  <si>
    <t>050011</t>
  </si>
  <si>
    <t>MEADOWBOOK HOSPITAL OF LOS ANGELES</t>
  </si>
  <si>
    <t>3831 STOCKER STREET</t>
  </si>
  <si>
    <t>LOS ANGELES</t>
  </si>
  <si>
    <t>126 Hospital Avenue</t>
  </si>
  <si>
    <t>190250</t>
  </si>
  <si>
    <t>Louisiana Medical Center and Heart Hospital</t>
  </si>
  <si>
    <t>64030 Highway 434</t>
  </si>
  <si>
    <t>Lacombe</t>
  </si>
  <si>
    <t>110131</t>
  </si>
  <si>
    <t>ATLANTA HOSPITAL</t>
  </si>
  <si>
    <t>705 JUNIPER ST NE</t>
  </si>
  <si>
    <t>ATLANTA</t>
  </si>
  <si>
    <t>One Quality Drive</t>
  </si>
  <si>
    <t>500 Harvard Street</t>
  </si>
  <si>
    <t>500+</t>
  </si>
  <si>
    <t>381324</t>
  </si>
  <si>
    <t>Saint Charles Madras</t>
  </si>
  <si>
    <t>470 Northeast A Street</t>
  </si>
  <si>
    <t>Madras</t>
  </si>
  <si>
    <t>330025</t>
  </si>
  <si>
    <t>Eastern Niagara Hospital-Newfane</t>
  </si>
  <si>
    <t>2600 William Street</t>
  </si>
  <si>
    <t>Newfane</t>
  </si>
  <si>
    <t>170143</t>
  </si>
  <si>
    <t>Neosho Memorial Regional Medical Center</t>
  </si>
  <si>
    <t>629 South Plummer</t>
  </si>
  <si>
    <t>Chanute</t>
  </si>
  <si>
    <t>031304</t>
  </si>
  <si>
    <t>Page Hospital</t>
  </si>
  <si>
    <t>501 North Navajo Drive</t>
  </si>
  <si>
    <t>Page</t>
  </si>
  <si>
    <t>4000 Miamisburg-Centerville Road</t>
  </si>
  <si>
    <t>670011</t>
  </si>
  <si>
    <t>Lakeside Hospital at Bastrop</t>
  </si>
  <si>
    <t>3201 Highway 71 East</t>
  </si>
  <si>
    <t>380098</t>
  </si>
  <si>
    <t>HOLLADAY PARK MEDICAL CENTER</t>
  </si>
  <si>
    <t>1225 NORTHEAST 2ND AVENUE</t>
  </si>
  <si>
    <t>PORTLAND</t>
  </si>
  <si>
    <t>350033</t>
  </si>
  <si>
    <t>42 Sixth Avenue Southeast</t>
  </si>
  <si>
    <t>Mayville</t>
  </si>
  <si>
    <t>1701 Oak Park Boulevard</t>
  </si>
  <si>
    <t>200012</t>
  </si>
  <si>
    <t>Redington-Fairview General Hospital</t>
  </si>
  <si>
    <t>46 Fairview Avenue</t>
  </si>
  <si>
    <t>Skowhegan</t>
  </si>
  <si>
    <t>104045</t>
  </si>
  <si>
    <t>Sunrise Regional Medical Center</t>
  </si>
  <si>
    <t>555 SW 148TH AVE</t>
  </si>
  <si>
    <t>DAVIE</t>
  </si>
  <si>
    <t>450337</t>
  </si>
  <si>
    <t>ETMC-RUSK</t>
  </si>
  <si>
    <t>500 N. BONNER</t>
  </si>
  <si>
    <t>RUSK</t>
  </si>
  <si>
    <t>450812</t>
  </si>
  <si>
    <t>Dubuis Hospital of Houston</t>
  </si>
  <si>
    <t>1919 LaBranch, 7 GWS</t>
  </si>
  <si>
    <t>050799</t>
  </si>
  <si>
    <t>ARCHIBALD SURGERY CENTER, LLC</t>
  </si>
  <si>
    <t>9674 ARCHIBALD AVENUE, SUITE 125</t>
  </si>
  <si>
    <t>CUCAMONGA</t>
  </si>
  <si>
    <t>703 North Flamingo Road</t>
  </si>
  <si>
    <t>2233 State Route 86</t>
  </si>
  <si>
    <t>031302</t>
  </si>
  <si>
    <t>Northern Cochise Community Hospital</t>
  </si>
  <si>
    <t>901 West Rex Allen Drive</t>
  </si>
  <si>
    <t>Willcox</t>
  </si>
  <si>
    <t>190047</t>
  </si>
  <si>
    <t>SABINE MEDICAL CENTER</t>
  </si>
  <si>
    <t>240 HIGHLAND DRIVE</t>
  </si>
  <si>
    <t>MANY</t>
  </si>
  <si>
    <t>060085</t>
  </si>
  <si>
    <t>Southeast Colorado Hospital District</t>
  </si>
  <si>
    <t>373 East Tenth Street</t>
  </si>
  <si>
    <t>330315</t>
  </si>
  <si>
    <t>KINGS HIGHWAY HOSPITAL</t>
  </si>
  <si>
    <t>3201 KINGS HIGHWAY</t>
  </si>
  <si>
    <t>BROOKLYN</t>
  </si>
  <si>
    <t>2801 North Gantenbein</t>
  </si>
  <si>
    <t>301_400</t>
  </si>
  <si>
    <t>1000 Medical Center Drive</t>
  </si>
  <si>
    <t>10000 Telegraph Road</t>
  </si>
  <si>
    <t>454110</t>
  </si>
  <si>
    <t>Oceans Behavioral Hospital Permian Basin</t>
  </si>
  <si>
    <t>3300 South FM 1788</t>
  </si>
  <si>
    <t>351305</t>
  </si>
  <si>
    <t>Kenmare Community Hospital</t>
  </si>
  <si>
    <t>317 First Avenue Northwest</t>
  </si>
  <si>
    <t>Kenmare</t>
  </si>
  <si>
    <t>1505 West Sherman Avenue</t>
  </si>
  <si>
    <t>050733</t>
  </si>
  <si>
    <t>1100 Butte Street</t>
  </si>
  <si>
    <t>190175</t>
  </si>
  <si>
    <t>River Parishes Hospital</t>
  </si>
  <si>
    <t>500 Rue De Sante'</t>
  </si>
  <si>
    <t>LaPlace</t>
  </si>
  <si>
    <t>050630</t>
  </si>
  <si>
    <t>Inland Valley Medical Center</t>
  </si>
  <si>
    <t>36485 Inland Valley Drive</t>
  </si>
  <si>
    <t>Wildomar</t>
  </si>
  <si>
    <t>5451 Walnut Avenue</t>
  </si>
  <si>
    <t>3231 McMullen Booth Road</t>
  </si>
  <si>
    <t>520117</t>
  </si>
  <si>
    <t>The Richland Hospital, Inc</t>
  </si>
  <si>
    <t>333 East Second Street</t>
  </si>
  <si>
    <t>Richland Center</t>
  </si>
  <si>
    <t>041308</t>
  </si>
  <si>
    <t>McGehee Hospital</t>
  </si>
  <si>
    <t>900 South Third</t>
  </si>
  <si>
    <t>McGehee</t>
  </si>
  <si>
    <t>1200 North Beaver Street</t>
  </si>
  <si>
    <t>103 J. V. Mangubat Drive</t>
  </si>
  <si>
    <t>3800 Janes Road</t>
  </si>
  <si>
    <t>501322</t>
  </si>
  <si>
    <t>Ferry County Memorial Hospital</t>
  </si>
  <si>
    <t>36 Klondike Road</t>
  </si>
  <si>
    <t>Republic</t>
  </si>
  <si>
    <t>060115</t>
  </si>
  <si>
    <t>COLORADO MENTAL HEALTH INSTITUTE AT PUEBLO</t>
  </si>
  <si>
    <t>1600 W 24TH ST</t>
  </si>
  <si>
    <t>PUEBLO</t>
  </si>
  <si>
    <t>021304</t>
  </si>
  <si>
    <t>Petersburg Medical Center</t>
  </si>
  <si>
    <t>103 Fram Street</t>
  </si>
  <si>
    <t>330002</t>
  </si>
  <si>
    <t>Peninsula Hospital Center</t>
  </si>
  <si>
    <t>51-15 Beach Channel Drive</t>
  </si>
  <si>
    <t>1 Shircliff Way</t>
  </si>
  <si>
    <t>100 West Main Street</t>
  </si>
  <si>
    <t>154041</t>
  </si>
  <si>
    <t>Bloomington Meadows Hospital</t>
  </si>
  <si>
    <t>3600 North Prow Road</t>
  </si>
  <si>
    <t>160063</t>
  </si>
  <si>
    <t>CENTRAL COMMUNITY HOSPITAL</t>
  </si>
  <si>
    <t>RURAL ROUTE 1</t>
  </si>
  <si>
    <t>ELKADER</t>
  </si>
  <si>
    <t>191313</t>
  </si>
  <si>
    <t>1900 Main Street</t>
  </si>
  <si>
    <t>Franklinton</t>
  </si>
  <si>
    <t>450016</t>
  </si>
  <si>
    <t>McAllen Medical Center</t>
  </si>
  <si>
    <t>301 West Expressway 83</t>
  </si>
  <si>
    <t>235 North Pearl Street</t>
  </si>
  <si>
    <t>800 Biesterfield Road</t>
  </si>
  <si>
    <t>194019</t>
  </si>
  <si>
    <t>Northshore Psychiatric Hospital</t>
  </si>
  <si>
    <t>100 Medical Center Drive</t>
  </si>
  <si>
    <t>520175</t>
  </si>
  <si>
    <t>A CENTER OF RACINE INC</t>
  </si>
  <si>
    <t>2000 DOMANICK DRIVE</t>
  </si>
  <si>
    <t>RACINE</t>
  </si>
  <si>
    <t>140220</t>
  </si>
  <si>
    <t>Gibson Area Hospital &amp; Health Services</t>
  </si>
  <si>
    <t>1120 North Melvin Street</t>
  </si>
  <si>
    <t>Gibson City</t>
  </si>
  <si>
    <t>360130</t>
  </si>
  <si>
    <t>Amherst Hospital</t>
  </si>
  <si>
    <t>254 Cleveland Avenue</t>
  </si>
  <si>
    <t>Amherst</t>
  </si>
  <si>
    <t>811 Wright Street</t>
  </si>
  <si>
    <t>401 Sawyer Road</t>
  </si>
  <si>
    <t>6001 East Broad Street</t>
  </si>
  <si>
    <t>1801 Hickman Road</t>
  </si>
  <si>
    <t>501303</t>
  </si>
  <si>
    <t>Willapa Harbor Hospital</t>
  </si>
  <si>
    <t>800 Alder Street</t>
  </si>
  <si>
    <t>170067</t>
  </si>
  <si>
    <t>Horton Community Hospital</t>
  </si>
  <si>
    <t>240 West Eighteenth Street</t>
  </si>
  <si>
    <t>Horton</t>
  </si>
  <si>
    <t>15107 Vanowen Street</t>
  </si>
  <si>
    <t>360226</t>
  </si>
  <si>
    <t>CHILDRENS HOSP  MED CTR</t>
  </si>
  <si>
    <t>ELLAND AND BETHESDA AVES</t>
  </si>
  <si>
    <t>CINCINNATI</t>
  </si>
  <si>
    <t>431315</t>
  </si>
  <si>
    <t>Wagner Community Memorial Hospital Avera</t>
  </si>
  <si>
    <t>513 Third Street Southwest</t>
  </si>
  <si>
    <t>Wagner</t>
  </si>
  <si>
    <t>775 South Main Street</t>
  </si>
  <si>
    <t>454041</t>
  </si>
  <si>
    <t>LIVE OAK H0SPITAL</t>
  </si>
  <si>
    <t>110 MEDICAL DRIVE</t>
  </si>
  <si>
    <t>VICTORIA</t>
  </si>
  <si>
    <t>170147</t>
  </si>
  <si>
    <t>Via Christi Riverside Medical Center</t>
  </si>
  <si>
    <t>2622 West Central</t>
  </si>
  <si>
    <t>320081</t>
  </si>
  <si>
    <t>PARK CENTER</t>
  </si>
  <si>
    <t>7801 JEFFERSON NE</t>
  </si>
  <si>
    <t>ALBUQUERQUE</t>
  </si>
  <si>
    <t>230221</t>
  </si>
  <si>
    <t>MICHIGAN HOSPITAL AND MEDICAL CTR.</t>
  </si>
  <si>
    <t>23100 PROVIDENCE DR</t>
  </si>
  <si>
    <t>SOUTHFIELD</t>
  </si>
  <si>
    <t>050691</t>
  </si>
  <si>
    <t>NAPA STATE HOSPITAL</t>
  </si>
  <si>
    <t>2100 NAPA-VALLEJO HY</t>
  </si>
  <si>
    <t>NAPA</t>
  </si>
  <si>
    <t>450514</t>
  </si>
  <si>
    <t>Mid-Jefferson Hospital</t>
  </si>
  <si>
    <t>2630 Highway 365</t>
  </si>
  <si>
    <t>Nederland</t>
  </si>
  <si>
    <t>521310</t>
  </si>
  <si>
    <t>HSHS Saint Clare Memorial Hospital</t>
  </si>
  <si>
    <t>855 South Main Street</t>
  </si>
  <si>
    <t>Oconto Falls</t>
  </si>
  <si>
    <t>390088</t>
  </si>
  <si>
    <t>Germantown Community Health Services</t>
  </si>
  <si>
    <t>One Penn Boulevard</t>
  </si>
  <si>
    <t>280039</t>
  </si>
  <si>
    <t>YORK GENERAL HOSPITAL</t>
  </si>
  <si>
    <t>2222 LINCOLN AVE</t>
  </si>
  <si>
    <t>YORK</t>
  </si>
  <si>
    <t>390148</t>
  </si>
  <si>
    <t>COMMUNITY HOSPITAL OF CHESTER</t>
  </si>
  <si>
    <t>9TH &amp; WILSON STREETS</t>
  </si>
  <si>
    <t>CHESTER</t>
  </si>
  <si>
    <t>040145</t>
  </si>
  <si>
    <t>The Surgical Hospital of Jonesboro</t>
  </si>
  <si>
    <t>909 Enterprise Drive</t>
  </si>
  <si>
    <t>310049</t>
  </si>
  <si>
    <t>The Rehabilitation Center at Saint Francis</t>
  </si>
  <si>
    <t>25 McWilliams Place</t>
  </si>
  <si>
    <t>1108 Ross Clark Circle</t>
  </si>
  <si>
    <t>340094</t>
  </si>
  <si>
    <t>New Hanover Regional Medical Center - Orthopedic Hospital</t>
  </si>
  <si>
    <t>5301 Wrightsville Avenue</t>
  </si>
  <si>
    <t>460016</t>
  </si>
  <si>
    <t>Allen Memorial Hospital</t>
  </si>
  <si>
    <t>719 West 400 North</t>
  </si>
  <si>
    <t>Moab</t>
  </si>
  <si>
    <t>334056</t>
  </si>
  <si>
    <t>CRAIG HOUSE CENTER</t>
  </si>
  <si>
    <t>HOWLAND AVENUE</t>
  </si>
  <si>
    <t>BEACON</t>
  </si>
  <si>
    <t>370126</t>
  </si>
  <si>
    <t>PRAGUE MUNICIPAL HOSPITAL</t>
  </si>
  <si>
    <t>1322 A AVE</t>
  </si>
  <si>
    <t>PRAGUE</t>
  </si>
  <si>
    <t>1717 US 59 Loop North</t>
  </si>
  <si>
    <t>520188</t>
  </si>
  <si>
    <t>VENCOR HOSPITAL-MOUNT CARMEL</t>
  </si>
  <si>
    <t>5700 W LAYTON AVE</t>
  </si>
  <si>
    <t>MILWAUKEE</t>
  </si>
  <si>
    <t>340035</t>
  </si>
  <si>
    <t>FirstHealth Moore Regional Hospital-Richmond</t>
  </si>
  <si>
    <t>925 Long Drive</t>
  </si>
  <si>
    <t>Rockingham</t>
  </si>
  <si>
    <t>68 Harris Bushville Road</t>
  </si>
  <si>
    <t>190240</t>
  </si>
  <si>
    <t>CHRISTUS Coushatta Health Care Center</t>
  </si>
  <si>
    <t>1635 Marvel Street</t>
  </si>
  <si>
    <t>Coushatta</t>
  </si>
  <si>
    <t>1800 East Lake Shore Drive</t>
  </si>
  <si>
    <t>190211</t>
  </si>
  <si>
    <t>BAYOU RAPIDES MEDICAL CTR</t>
  </si>
  <si>
    <t>5908 SKYE STREET</t>
  </si>
  <si>
    <t>ALEXANDRIA</t>
  </si>
  <si>
    <t>050791</t>
  </si>
  <si>
    <t>GLENDALE ENDOSCOPY CENTER, LLC</t>
  </si>
  <si>
    <t>824 NORTH GLENDALE AVE</t>
  </si>
  <si>
    <t>GLENDALE</t>
  </si>
  <si>
    <t>190205</t>
  </si>
  <si>
    <t>Our Lady of Lourdes Women's and Children's Hospital</t>
  </si>
  <si>
    <t>4600 Ambassador Caffery</t>
  </si>
  <si>
    <t>390292</t>
  </si>
  <si>
    <t>SELECT SPECIALTY HOSPITAL - JOHNSTOW</t>
  </si>
  <si>
    <t>1086 FRANKLIN ST</t>
  </si>
  <si>
    <t>JOHNSTOWN</t>
  </si>
  <si>
    <t>170082</t>
  </si>
  <si>
    <t>Greeley County Hospital</t>
  </si>
  <si>
    <t>506 Third Street</t>
  </si>
  <si>
    <t>Tribune</t>
  </si>
  <si>
    <t>14300 Orchard Parkway</t>
  </si>
  <si>
    <t>336 North Hood Street</t>
  </si>
  <si>
    <t>370116</t>
  </si>
  <si>
    <t>TALLEY WALKER HOSP</t>
  </si>
  <si>
    <t>501 N 4TH ST</t>
  </si>
  <si>
    <t>MARLOW</t>
  </si>
  <si>
    <t>2540 East Street</t>
  </si>
  <si>
    <t>171309</t>
  </si>
  <si>
    <t>Jewell County Hospital</t>
  </si>
  <si>
    <t>100 Crestvue Avenue</t>
  </si>
  <si>
    <t>2823 Fresno Street</t>
  </si>
  <si>
    <t>17065 South 71 Highway</t>
  </si>
  <si>
    <t>5620 Read Boulevard</t>
  </si>
  <si>
    <t>110232</t>
  </si>
  <si>
    <t>SOUTHWEST ATLANTA HOSPITAL</t>
  </si>
  <si>
    <t>501 FAIRBURN ROAD, SW</t>
  </si>
  <si>
    <t>271345</t>
  </si>
  <si>
    <t>Central Montana Medical Center</t>
  </si>
  <si>
    <t>408 Wendell Avenue</t>
  </si>
  <si>
    <t>150103</t>
  </si>
  <si>
    <t>Saint Vincent Williamsport Hospital</t>
  </si>
  <si>
    <t>412 North Monroe Street</t>
  </si>
  <si>
    <t>100015</t>
  </si>
  <si>
    <t>LMC Indian Rocks Road Campus</t>
  </si>
  <si>
    <t>2025 Indian Rocks Road</t>
  </si>
  <si>
    <t>670065</t>
  </si>
  <si>
    <t>Saint Michael's Hospital</t>
  </si>
  <si>
    <t>2310 S. Eldridge Parkway Suite 100</t>
  </si>
  <si>
    <t>2016 South Alabama Avenue</t>
  </si>
  <si>
    <t>324010</t>
  </si>
  <si>
    <t>Mesilla Valley Hospital</t>
  </si>
  <si>
    <t>3751 Del Rey Boulevard</t>
  </si>
  <si>
    <t>050543</t>
  </si>
  <si>
    <t>College Hospital Costa Mesa</t>
  </si>
  <si>
    <t>301 Victoria Street</t>
  </si>
  <si>
    <t>430001</t>
  </si>
  <si>
    <t>MEMORIAL MEDICAL CENTER</t>
  </si>
  <si>
    <t>420 4TH STREET NE</t>
  </si>
  <si>
    <t>WATERTOWN</t>
  </si>
  <si>
    <t>2525 De Sales Avenue</t>
  </si>
  <si>
    <t>360184</t>
  </si>
  <si>
    <t>DETTMER HOSPITAL</t>
  </si>
  <si>
    <t>3130 N COUNTY ROAD 25A</t>
  </si>
  <si>
    <t>TROY</t>
  </si>
  <si>
    <t>400 East Tenth Street</t>
  </si>
  <si>
    <t>310043</t>
  </si>
  <si>
    <t>MONTCLAIR COMMUNITY HOSPITAL</t>
  </si>
  <si>
    <t>120 HARRISON AVE</t>
  </si>
  <si>
    <t>MONTCLAIR</t>
  </si>
  <si>
    <t>351 Southwest Ninth Street</t>
  </si>
  <si>
    <t>670260</t>
  </si>
  <si>
    <t>TEXAS HEALTH HOSPITAL FRISCO</t>
  </si>
  <si>
    <t>12400 N DALLAS PARKWAY</t>
  </si>
  <si>
    <t>FRISCO</t>
  </si>
  <si>
    <t>194107</t>
  </si>
  <si>
    <t>Baton Rouge Behavioral Hospital</t>
  </si>
  <si>
    <t>4040 North Boulevard</t>
  </si>
  <si>
    <t>400018</t>
  </si>
  <si>
    <t>Hospital General Menonita de Aibonito</t>
  </si>
  <si>
    <t>Aibonito</t>
  </si>
  <si>
    <t>PR</t>
  </si>
  <si>
    <t>1305 North Elm Street</t>
  </si>
  <si>
    <t>535 East 70th Street</t>
  </si>
  <si>
    <t>501327</t>
  </si>
  <si>
    <t>Whitman Hospital and Medical Center</t>
  </si>
  <si>
    <t>1200 West Fairview</t>
  </si>
  <si>
    <t>Colfax</t>
  </si>
  <si>
    <t>7400 East Osborn Road</t>
  </si>
  <si>
    <t>101309</t>
  </si>
  <si>
    <t>Hendry Regional Medical Center</t>
  </si>
  <si>
    <t>524 West Sagamore Avenue</t>
  </si>
  <si>
    <t>Clewiston</t>
  </si>
  <si>
    <t>102 East Culver Road</t>
  </si>
  <si>
    <t>140243</t>
  </si>
  <si>
    <t>CARLE PAVILION INC</t>
  </si>
  <si>
    <t>809 W CHURCH ST</t>
  </si>
  <si>
    <t>CHAMPAIGN</t>
  </si>
  <si>
    <t>221 Northeast Glen Oak Avenue</t>
  </si>
  <si>
    <t>3990 John R Street</t>
  </si>
  <si>
    <t>110210</t>
  </si>
  <si>
    <t>WESLEY WOODS LONG TERM CARE HOSPITAL</t>
  </si>
  <si>
    <t>1821 CLIFTON ROAD NE</t>
  </si>
  <si>
    <t>040100</t>
  </si>
  <si>
    <t>White County Medical Center</t>
  </si>
  <si>
    <t>3214 East Race Avenue</t>
  </si>
  <si>
    <t>350031</t>
  </si>
  <si>
    <t>CITY HOSPITAL</t>
  </si>
  <si>
    <t>214 SECOND AVENUE SOUTH</t>
  </si>
  <si>
    <t>NEW ROCKFORD</t>
  </si>
  <si>
    <t>451372</t>
  </si>
  <si>
    <t>Muleshoe Area Medical Center</t>
  </si>
  <si>
    <t>708 South First Street</t>
  </si>
  <si>
    <t>Muleshoe</t>
  </si>
  <si>
    <t>401 East Vaughn Avenue</t>
  </si>
  <si>
    <t>450735</t>
  </si>
  <si>
    <t>SCHLEICHER COUNTY MEDICAL CENTER</t>
  </si>
  <si>
    <t>400 MURCHISON AVE</t>
  </si>
  <si>
    <t>ELDORADO</t>
  </si>
  <si>
    <t>24429 Tomball Parkway</t>
  </si>
  <si>
    <t>160075</t>
  </si>
  <si>
    <t>Dallas County Hospital</t>
  </si>
  <si>
    <t>610 Tenth Street</t>
  </si>
  <si>
    <t>12605 East 16th Avenue</t>
  </si>
  <si>
    <t>1124 West 21st Street</t>
  </si>
  <si>
    <t>260123</t>
  </si>
  <si>
    <t>Saint John's Hospital - Cassville</t>
  </si>
  <si>
    <t>94 Main Street</t>
  </si>
  <si>
    <t>Cassville</t>
  </si>
  <si>
    <t>290002</t>
  </si>
  <si>
    <t>South Lyon Medical Center</t>
  </si>
  <si>
    <t>213 Whitacre Street</t>
  </si>
  <si>
    <t>Yerington</t>
  </si>
  <si>
    <t>251302</t>
  </si>
  <si>
    <t>Monroe Regional Hospital</t>
  </si>
  <si>
    <t>400 South Chestnut Street</t>
  </si>
  <si>
    <t>280126</t>
  </si>
  <si>
    <t>Select Specialty Hospital - Omaha</t>
  </si>
  <si>
    <t>11111 South Eighty-Fourth Street</t>
  </si>
  <si>
    <t>240177</t>
  </si>
  <si>
    <t>COMMUNITY MEMORIAL HOSPITAL</t>
  </si>
  <si>
    <t>812 10TH AVENUE</t>
  </si>
  <si>
    <t>CLARKFIELD</t>
  </si>
  <si>
    <t>050212</t>
  </si>
  <si>
    <t>COMMUNITY AND MISSION HOSPITAL OF HUNTINGTON PARK</t>
  </si>
  <si>
    <t>3111 E FLORENCE AVE</t>
  </si>
  <si>
    <t>HUNTINGTON PARK</t>
  </si>
  <si>
    <t>110241</t>
  </si>
  <si>
    <t>SURGICARE GWINNETT LLC</t>
  </si>
  <si>
    <t>367 ATHENS HWY, BLD 100 SUITE B</t>
  </si>
  <si>
    <t>LOGANVILLE</t>
  </si>
  <si>
    <t>830 Kempsville Road</t>
  </si>
  <si>
    <t>260213</t>
  </si>
  <si>
    <t>Select Specialty Hospital - Western Missouri</t>
  </si>
  <si>
    <t>2316 East Meyer Boulevard, 3 West</t>
  </si>
  <si>
    <t>150096</t>
  </si>
  <si>
    <t>Parkview LaGrange Hospital</t>
  </si>
  <si>
    <t>207 North Townline Road</t>
  </si>
  <si>
    <t>150176</t>
  </si>
  <si>
    <t>Kentuckiana Medical Center</t>
  </si>
  <si>
    <t>4601 Medical Plaza Way</t>
  </si>
  <si>
    <t>280035</t>
  </si>
  <si>
    <t>Annie Jeffrey Memorial County Health Center</t>
  </si>
  <si>
    <t>531 Beebe Street</t>
  </si>
  <si>
    <t>Osceola</t>
  </si>
  <si>
    <t>310105</t>
  </si>
  <si>
    <t>Greenville Hospital</t>
  </si>
  <si>
    <t>1825 Kennedy Boulevard</t>
  </si>
  <si>
    <t>150064</t>
  </si>
  <si>
    <t>Reid Health - Connersville Emergency Department</t>
  </si>
  <si>
    <t>1941 Virginia Avenue</t>
  </si>
  <si>
    <t>Connersville</t>
  </si>
  <si>
    <t>8260 Atlee Road</t>
  </si>
  <si>
    <t>851 Locust Street</t>
  </si>
  <si>
    <t>111321</t>
  </si>
  <si>
    <t>Lower Oconee Community Hospital</t>
  </si>
  <si>
    <t>111 North 3rd Street</t>
  </si>
  <si>
    <t>Glenwood</t>
  </si>
  <si>
    <t>201301</t>
  </si>
  <si>
    <t>Northern Light CA Dean Hospital</t>
  </si>
  <si>
    <t>364 Pritham Avenue</t>
  </si>
  <si>
    <t>451378</t>
  </si>
  <si>
    <t>Big Bend Regional Medical Center</t>
  </si>
  <si>
    <t>2600 North Highway 118</t>
  </si>
  <si>
    <t>Alpine</t>
  </si>
  <si>
    <t>280090</t>
  </si>
  <si>
    <t>LEGEND BUTTES HEALTH SERVICES</t>
  </si>
  <si>
    <t>11 PADDOCK ST</t>
  </si>
  <si>
    <t>CRAWFORD</t>
  </si>
  <si>
    <t>054074</t>
  </si>
  <si>
    <t>Adventist Health Saint Helena Center for Behavioral Health</t>
  </si>
  <si>
    <t>525 Oregon Street</t>
  </si>
  <si>
    <t>151328</t>
  </si>
  <si>
    <t>IU Health Bedford Hospital</t>
  </si>
  <si>
    <t>2900 West 16th Street</t>
  </si>
  <si>
    <t>034027</t>
  </si>
  <si>
    <t>ChangePoint Psychiatric Hospital Lakeside</t>
  </si>
  <si>
    <t>1920 West Commerce Drive</t>
  </si>
  <si>
    <t>Lakeside</t>
  </si>
  <si>
    <t>460037</t>
  </si>
  <si>
    <t>64 East 100 North</t>
  </si>
  <si>
    <t>210049</t>
  </si>
  <si>
    <t>University of Maryland Upper Chesapeake Medical Center</t>
  </si>
  <si>
    <t>500 Upper Chesapeake Drive</t>
  </si>
  <si>
    <t>Bel Air</t>
  </si>
  <si>
    <t>MD</t>
  </si>
  <si>
    <t>2905 West Warner Road Suite 1</t>
  </si>
  <si>
    <t>504004</t>
  </si>
  <si>
    <t>Eastern State Hospital</t>
  </si>
  <si>
    <t>850 Maple Street</t>
  </si>
  <si>
    <t>Medical Lake</t>
  </si>
  <si>
    <t>454052</t>
  </si>
  <si>
    <t>CPC OAK BEND HOSP</t>
  </si>
  <si>
    <t>7800 OAKMONT BLVD</t>
  </si>
  <si>
    <t>FORT WORTH</t>
  </si>
  <si>
    <t>060063</t>
  </si>
  <si>
    <t>FAMILY HEALTH WEST</t>
  </si>
  <si>
    <t>228 NORTH CHERRY ST</t>
  </si>
  <si>
    <t>FRUITA</t>
  </si>
  <si>
    <t>320035</t>
  </si>
  <si>
    <t>SIERRA VISTA HOSPITAL</t>
  </si>
  <si>
    <t>800 E 9TH AVE</t>
  </si>
  <si>
    <t>TRUTH OR CONSEQUENCES</t>
  </si>
  <si>
    <t>141330</t>
  </si>
  <si>
    <t>Hopedale Medical Complex</t>
  </si>
  <si>
    <t>107 Tremont Street</t>
  </si>
  <si>
    <t>Hopedale</t>
  </si>
  <si>
    <t>454040</t>
  </si>
  <si>
    <t>WOODS PSYCHIATRIC INSTITUTE</t>
  </si>
  <si>
    <t>1115 INDUSTRIAL BLVD BOX 5749</t>
  </si>
  <si>
    <t>ABILENE</t>
  </si>
  <si>
    <t>231327</t>
  </si>
  <si>
    <t>Sparrow Eaton Hospital</t>
  </si>
  <si>
    <t>321 East Harris Street</t>
  </si>
  <si>
    <t>One Brookdale Plaza</t>
  </si>
  <si>
    <t>305 South State Street</t>
  </si>
  <si>
    <t>2635 North Seventh Street</t>
  </si>
  <si>
    <t>100164</t>
  </si>
  <si>
    <t>MORROW MEMORIAL HOSPITAL</t>
  </si>
  <si>
    <t>PO BOX 277</t>
  </si>
  <si>
    <t>AUBURNDALE</t>
  </si>
  <si>
    <t>171321</t>
  </si>
  <si>
    <t>Meade District Hospital</t>
  </si>
  <si>
    <t>510 East Carthage Street</t>
  </si>
  <si>
    <t>Meade</t>
  </si>
  <si>
    <t>034001</t>
  </si>
  <si>
    <t>PALO VERDE MENTAL HLTH SVS DIV OF TMC</t>
  </si>
  <si>
    <t>2696 N CRAYCROFT RD</t>
  </si>
  <si>
    <t>TUCSON</t>
  </si>
  <si>
    <t>010080</t>
  </si>
  <si>
    <t>LAMAR REGIONAL HOSPITAL</t>
  </si>
  <si>
    <t>407 5TH ST SW</t>
  </si>
  <si>
    <t>VERNON</t>
  </si>
  <si>
    <t>200 South Cedar</t>
  </si>
  <si>
    <t>360350</t>
  </si>
  <si>
    <t>3155 Glendale Milford Road</t>
  </si>
  <si>
    <t>2025 Morse Avenue</t>
  </si>
  <si>
    <t>464009</t>
  </si>
  <si>
    <t>UNI Hospital Inpatient Treatment</t>
  </si>
  <si>
    <t>501 Chipeta Way</t>
  </si>
  <si>
    <t>524041</t>
  </si>
  <si>
    <t>Willow Creek Behavioral Health</t>
  </si>
  <si>
    <t>1351 Ontario Road</t>
  </si>
  <si>
    <t>160051</t>
  </si>
  <si>
    <t>Merrill Pioneer Community Hospital</t>
  </si>
  <si>
    <t>801 South Greene Street</t>
  </si>
  <si>
    <t>Rock Rapids</t>
  </si>
  <si>
    <t>280055</t>
  </si>
  <si>
    <t>Pender Community Hospital</t>
  </si>
  <si>
    <t>603 Earl Street</t>
  </si>
  <si>
    <t>Pender</t>
  </si>
  <si>
    <t>450077</t>
  </si>
  <si>
    <t>WINTER GARDEN MED CENTER HOSPITAL</t>
  </si>
  <si>
    <t>HIGHWAY 85 WEST BOX 29</t>
  </si>
  <si>
    <t>DILLEY</t>
  </si>
  <si>
    <t>370109</t>
  </si>
  <si>
    <t>AFTON MEMORIAL HOSP</t>
  </si>
  <si>
    <t>134 S MAIN ST DRAWER L</t>
  </si>
  <si>
    <t>AFTON</t>
  </si>
  <si>
    <t>450784</t>
  </si>
  <si>
    <t>TOTAL LIFE CARE CENTER</t>
  </si>
  <si>
    <t>105 DREW</t>
  </si>
  <si>
    <t>250014</t>
  </si>
  <si>
    <t>PHYSICIANS HOSPITAL</t>
  </si>
  <si>
    <t>HIGHWAY 39 N</t>
  </si>
  <si>
    <t>MERIDIAN</t>
  </si>
  <si>
    <t>454049</t>
  </si>
  <si>
    <t>Desert Springs Medical Center</t>
  </si>
  <si>
    <t>140171</t>
  </si>
  <si>
    <t>HAMILTON MEMORIAL HOSPITAL</t>
  </si>
  <si>
    <t>611 S MARSHALL AVE</t>
  </si>
  <si>
    <t>MC LEANSBORO</t>
  </si>
  <si>
    <t>521308</t>
  </si>
  <si>
    <t>Amery Hospital &amp; Clinic</t>
  </si>
  <si>
    <t>265 Griffin Street East</t>
  </si>
  <si>
    <t>Amery</t>
  </si>
  <si>
    <t>430043</t>
  </si>
  <si>
    <t>Winner Regional Healthcare Center</t>
  </si>
  <si>
    <t>745 East Eighth Street</t>
  </si>
  <si>
    <t>Winner</t>
  </si>
  <si>
    <t>364029</t>
  </si>
  <si>
    <t>Windsor-Laurelwood Center</t>
  </si>
  <si>
    <t>35900 Euclid Avenue</t>
  </si>
  <si>
    <t>Willoughby</t>
  </si>
  <si>
    <t>380003</t>
  </si>
  <si>
    <t>Samaritan Pacific Communities Hospital</t>
  </si>
  <si>
    <t>930 Southwest Abbey</t>
  </si>
  <si>
    <t>490015</t>
  </si>
  <si>
    <t>Henrico Doctors' Hospital - Parham Campus</t>
  </si>
  <si>
    <t>7700 East Parham Road</t>
  </si>
  <si>
    <t>159 North Third Street</t>
  </si>
  <si>
    <t>200006</t>
  </si>
  <si>
    <t>ST. ANDREWS HOSPITAL</t>
  </si>
  <si>
    <t>16 SAINT ANDREWS LN</t>
  </si>
  <si>
    <t>BOOTHBAY HARBOR</t>
  </si>
  <si>
    <t>401 East Murphy Avenue</t>
  </si>
  <si>
    <t>450 East 23rd Street</t>
  </si>
  <si>
    <t>391317</t>
  </si>
  <si>
    <t>CONEMAUGH MINERS MEDICAL CENTER</t>
  </si>
  <si>
    <t>290 HAIDA AVENUE</t>
  </si>
  <si>
    <t>HASTINGS</t>
  </si>
  <si>
    <t>281363</t>
  </si>
  <si>
    <t>1301 East H Street</t>
  </si>
  <si>
    <t>McCook</t>
  </si>
  <si>
    <t>114035</t>
  </si>
  <si>
    <t>RiverWoods Behavioral Health System</t>
  </si>
  <si>
    <t>223 Medical Center Drive</t>
  </si>
  <si>
    <t>280004</t>
  </si>
  <si>
    <t>SACRED HEART HOSPITAL INC</t>
  </si>
  <si>
    <t>626 N STREET</t>
  </si>
  <si>
    <t>LOUP CITY</t>
  </si>
  <si>
    <t>2000 South Palestine</t>
  </si>
  <si>
    <t>390025</t>
  </si>
  <si>
    <t>Kensington Hospital</t>
  </si>
  <si>
    <t>136 West Diamond Street</t>
  </si>
  <si>
    <t>521341</t>
  </si>
  <si>
    <t>The Richland Hospital</t>
  </si>
  <si>
    <t>333 East Second</t>
  </si>
  <si>
    <t>5420 Kell West Boulevard</t>
  </si>
  <si>
    <t>9204 North May Avenue</t>
  </si>
  <si>
    <t>450309</t>
  </si>
  <si>
    <t>MEDINA COMMUNITY HOSPITAL</t>
  </si>
  <si>
    <t>3100 AVENUE E</t>
  </si>
  <si>
    <t>HONDO</t>
  </si>
  <si>
    <t>320082</t>
  </si>
  <si>
    <t>THC-ALBUQUERQUE</t>
  </si>
  <si>
    <t>700 HIGH ST NE</t>
  </si>
  <si>
    <t>601 Main Street</t>
  </si>
  <si>
    <t>050190</t>
  </si>
  <si>
    <t>FOWLER COMMUNITY HOSPITAL</t>
  </si>
  <si>
    <t>420 E MERCED ST</t>
  </si>
  <si>
    <t>FOWLER</t>
  </si>
  <si>
    <t>110097</t>
  </si>
  <si>
    <t>Louis Smith Memorial Hospital</t>
  </si>
  <si>
    <t>852 West Thigpen Avenue</t>
  </si>
  <si>
    <t>331304</t>
  </si>
  <si>
    <t>Margaretville Hospital</t>
  </si>
  <si>
    <t>42084 State Highway 28</t>
  </si>
  <si>
    <t>Margaretville</t>
  </si>
  <si>
    <t>620 Byron Road</t>
  </si>
  <si>
    <t>180055</t>
  </si>
  <si>
    <t>Berea Hospital</t>
  </si>
  <si>
    <t>305 Estill Street</t>
  </si>
  <si>
    <t>Berea</t>
  </si>
  <si>
    <t>206 Second Street East</t>
  </si>
  <si>
    <t>210067</t>
  </si>
  <si>
    <t>SURGCENTER OF GLEN BURNIE, LLC</t>
  </si>
  <si>
    <t>308 HOSPITAL DRIVE, SUITE 102</t>
  </si>
  <si>
    <t>GLEN BURNIE</t>
  </si>
  <si>
    <t>450127</t>
  </si>
  <si>
    <t>LEE MEMORIAL HOSPITAL</t>
  </si>
  <si>
    <t>898 E RICHMOND</t>
  </si>
  <si>
    <t>GIDDINGS</t>
  </si>
  <si>
    <t>451395</t>
  </si>
  <si>
    <t>Hill Regional Hospital</t>
  </si>
  <si>
    <t>101 Circle Drive</t>
  </si>
  <si>
    <t>450278</t>
  </si>
  <si>
    <t>Chillicothe Hospital</t>
  </si>
  <si>
    <t>303 Avenue I</t>
  </si>
  <si>
    <t>260128</t>
  </si>
  <si>
    <t>Putnam County Memorial Hospital</t>
  </si>
  <si>
    <t>1926 Oak Street</t>
  </si>
  <si>
    <t>Unionville</t>
  </si>
  <si>
    <t>104056</t>
  </si>
  <si>
    <t>ANCLOTE PSYCHIATRIC HOSPITAL  LTD.</t>
  </si>
  <si>
    <t>1527 RIVERSIDE DR</t>
  </si>
  <si>
    <t>TARPON SPRINGS</t>
  </si>
  <si>
    <t>160155</t>
  </si>
  <si>
    <t>Select Specialty Hospital - Quad Cities</t>
  </si>
  <si>
    <t>1111 West Kimberly Road</t>
  </si>
  <si>
    <t>2408 East 81st Street</t>
  </si>
  <si>
    <t>330381</t>
  </si>
  <si>
    <t>BAYLEY SETON HOSPITAL</t>
  </si>
  <si>
    <t>75 VANDERBILT AVE</t>
  </si>
  <si>
    <t>STATEN ISLAND</t>
  </si>
  <si>
    <t>264013</t>
  </si>
  <si>
    <t>HEARTLAND HOSPITAL</t>
  </si>
  <si>
    <t>1500 W ASHLAND ST</t>
  </si>
  <si>
    <t>NEVADA</t>
  </si>
  <si>
    <t>450850</t>
  </si>
  <si>
    <t>HEART PLACE HOSPITAL</t>
  </si>
  <si>
    <t>25 VILLAGE CIR</t>
  </si>
  <si>
    <t>MIDLAND</t>
  </si>
  <si>
    <t>1700 Clinton Street</t>
  </si>
  <si>
    <t>400110</t>
  </si>
  <si>
    <t>Pavia Yauco Hospital</t>
  </si>
  <si>
    <t>Carr 128 Km 1.0</t>
  </si>
  <si>
    <t>Yauco</t>
  </si>
  <si>
    <t>800 North Fant Street</t>
  </si>
  <si>
    <t>1612 Hurst Town Center Drive</t>
  </si>
  <si>
    <t>450095</t>
  </si>
  <si>
    <t>DALLAS MEDICAL AND SURGICAL HOSPITAL</t>
  </si>
  <si>
    <t>4105 LIVE OAK ST</t>
  </si>
  <si>
    <t>DALLAS</t>
  </si>
  <si>
    <t>350049</t>
  </si>
  <si>
    <t>Ashley Medical Center</t>
  </si>
  <si>
    <t>612 Center Avenue North</t>
  </si>
  <si>
    <t>Ashley</t>
  </si>
  <si>
    <t>140253</t>
  </si>
  <si>
    <t>Doctor's Hospital of Hyde Park</t>
  </si>
  <si>
    <t>5800 South Stony Island Avenue</t>
  </si>
  <si>
    <t>12634 Olive Boulevard</t>
  </si>
  <si>
    <t>1906 Blake Avenue</t>
  </si>
  <si>
    <t>130032</t>
  </si>
  <si>
    <t>ASHTON MEMORIAL HOSPITAL</t>
  </si>
  <si>
    <t>801 MAIN ST (BOX 378)</t>
  </si>
  <si>
    <t>ASHTON</t>
  </si>
  <si>
    <t>241376</t>
  </si>
  <si>
    <t>Glacial Ridge Hospital</t>
  </si>
  <si>
    <t>10 Fourth Avenue Southeast</t>
  </si>
  <si>
    <t>4372 Route 6</t>
  </si>
  <si>
    <t>520122</t>
  </si>
  <si>
    <t>Tri-County Memorial Hospital</t>
  </si>
  <si>
    <t>18601 Lincoln Street</t>
  </si>
  <si>
    <t>WHITEHALL</t>
  </si>
  <si>
    <t>450206</t>
  </si>
  <si>
    <t>MARY E DICKERSON MEMORIAL HOSPITAL</t>
  </si>
  <si>
    <t>1001 DICKERSON DR</t>
  </si>
  <si>
    <t>JASPER</t>
  </si>
  <si>
    <t>1607 South Locust Avenue</t>
  </si>
  <si>
    <t>170054</t>
  </si>
  <si>
    <t>Clay County Medical Center</t>
  </si>
  <si>
    <t>617 Liberty Street</t>
  </si>
  <si>
    <t>Clay Center</t>
  </si>
  <si>
    <t>1000 Waterman Way</t>
  </si>
  <si>
    <t>054043</t>
  </si>
  <si>
    <t>CPC HORIZON HOSPITAL</t>
  </si>
  <si>
    <t>566 N GORDON ST</t>
  </si>
  <si>
    <t>POMONA</t>
  </si>
  <si>
    <t>39400 Paseo Padre Parkway</t>
  </si>
  <si>
    <t>380 Woods Cove Road</t>
  </si>
  <si>
    <t>054107</t>
  </si>
  <si>
    <t>PACIFIC SHORES HOSPITAL</t>
  </si>
  <si>
    <t>2130 N VENTURA ROAD</t>
  </si>
  <si>
    <t>OXNARD</t>
  </si>
  <si>
    <t>330353</t>
  </si>
  <si>
    <t>Long Island Jewish Forest Hills Hospital</t>
  </si>
  <si>
    <t>102-01 66th Road</t>
  </si>
  <si>
    <t>Forest Hills</t>
  </si>
  <si>
    <t>450109</t>
  </si>
  <si>
    <t>MUENSTER MEMORIAL HOSPITAL</t>
  </si>
  <si>
    <t>MUENSTER</t>
  </si>
  <si>
    <t>381306</t>
  </si>
  <si>
    <t>Wallowa Memorial Hospital</t>
  </si>
  <si>
    <t>601 Medical Parkway</t>
  </si>
  <si>
    <t>334020</t>
  </si>
  <si>
    <t>Rochester Psychiatric Center</t>
  </si>
  <si>
    <t>1111 Elmwood Avenue</t>
  </si>
  <si>
    <t>171344</t>
  </si>
  <si>
    <t>2600 Ottawa Road</t>
  </si>
  <si>
    <t>Neodesha</t>
  </si>
  <si>
    <t>161360</t>
  </si>
  <si>
    <t>Orange City Hospital</t>
  </si>
  <si>
    <t>1000 Lincoln Circle Southeast</t>
  </si>
  <si>
    <t>17772 Beach Boulevard</t>
  </si>
  <si>
    <t>440191</t>
  </si>
  <si>
    <t>RIVERCHASE HOSPITAL</t>
  </si>
  <si>
    <t>632 MORRISON SPRINGS RD</t>
  </si>
  <si>
    <t>CHATTANOOGA</t>
  </si>
  <si>
    <t>050577</t>
  </si>
  <si>
    <t>ELASTAR COMMUNITY HOSPITAL</t>
  </si>
  <si>
    <t>319 N HUMPHREYS AVE</t>
  </si>
  <si>
    <t>330242</t>
  </si>
  <si>
    <t>Victory Memorial Hospital</t>
  </si>
  <si>
    <t>699 Ninety-Second Street</t>
  </si>
  <si>
    <t>170031</t>
  </si>
  <si>
    <t>GRAHAM COUNTY HOSPITAL</t>
  </si>
  <si>
    <t>304 PROUT</t>
  </si>
  <si>
    <t>HILL CITY</t>
  </si>
  <si>
    <t>151327</t>
  </si>
  <si>
    <t>Sullivan County Community Hospital</t>
  </si>
  <si>
    <t>2200 North Section Street</t>
  </si>
  <si>
    <t>Sullivan</t>
  </si>
  <si>
    <t>230043</t>
  </si>
  <si>
    <t>FIELDSTONE CTR OF BATTLE CRK HLTH SYS</t>
  </si>
  <si>
    <t>165 NORTH WASHINGTON AVE</t>
  </si>
  <si>
    <t>BATTLE CREEK</t>
  </si>
  <si>
    <t>8 Doctors Park Road</t>
  </si>
  <si>
    <t>450150</t>
  </si>
  <si>
    <t>2600 Highway 188 North</t>
  </si>
  <si>
    <t>500069</t>
  </si>
  <si>
    <t>12606 East Mission Ave</t>
  </si>
  <si>
    <t>010124</t>
  </si>
  <si>
    <t>201 Avalon Avenue</t>
  </si>
  <si>
    <t>12300 McCracken Road</t>
  </si>
  <si>
    <t>400079</t>
  </si>
  <si>
    <t>Hospital Buen Samaritano</t>
  </si>
  <si>
    <t>Calle Jose de Diego, Aguadilla Pueblo</t>
  </si>
  <si>
    <t>Aguadilla</t>
  </si>
  <si>
    <t>261319</t>
  </si>
  <si>
    <t>Mercy Hospital Lincoln</t>
  </si>
  <si>
    <t>1000 East Cherry Street</t>
  </si>
  <si>
    <t>360363</t>
  </si>
  <si>
    <t>Select Specialty Hospital - Boardman</t>
  </si>
  <si>
    <t>8401 Market Street, 7th Floor</t>
  </si>
  <si>
    <t>3580 West 9000 South</t>
  </si>
  <si>
    <t>4321 Carothers Parkway</t>
  </si>
  <si>
    <t>520180</t>
  </si>
  <si>
    <t>KETTLE MORAINE HOSPITAL</t>
  </si>
  <si>
    <t>4839 N HEWITTS POINT ROAD</t>
  </si>
  <si>
    <t>OCONOMOWOC</t>
  </si>
  <si>
    <t>10 East Hospital Street</t>
  </si>
  <si>
    <t>281316</t>
  </si>
  <si>
    <t>Webster County Community Hospital</t>
  </si>
  <si>
    <t>6th &amp; Franklin Street</t>
  </si>
  <si>
    <t>Red Cloud</t>
  </si>
  <si>
    <t>054079</t>
  </si>
  <si>
    <t>PASADENA COMMUNITY HOSPITAL</t>
  </si>
  <si>
    <t>1845 N FAIR OAKS AVE</t>
  </si>
  <si>
    <t>PASADENA</t>
  </si>
  <si>
    <t>777 Hemlock Street</t>
  </si>
  <si>
    <t>361322</t>
  </si>
  <si>
    <t>Bluffton Hospital</t>
  </si>
  <si>
    <t>139 Garau Street</t>
  </si>
  <si>
    <t>444026</t>
  </si>
  <si>
    <t>Erlanger Behavioral Health Hospital</t>
  </si>
  <si>
    <t>804 North Holtzclaw Avenue</t>
  </si>
  <si>
    <t>100 East Lancaster Avenue</t>
  </si>
  <si>
    <t>450728</t>
  </si>
  <si>
    <t>MCCAMEY COUNTY HOSPITAL DISTRICT</t>
  </si>
  <si>
    <t>HIGHWAY 305 SOUTH</t>
  </si>
  <si>
    <t>MC CAMEY</t>
  </si>
  <si>
    <t>747 Broadway</t>
  </si>
  <si>
    <t>051305</t>
  </si>
  <si>
    <t>Mayers Memorial Hospital</t>
  </si>
  <si>
    <t>43563 State Highway 299 East</t>
  </si>
  <si>
    <t>Fall River Mills</t>
  </si>
  <si>
    <t>441308</t>
  </si>
  <si>
    <t>United Regional Medical Center</t>
  </si>
  <si>
    <t>1001 McArthur Street</t>
  </si>
  <si>
    <t>140085</t>
  </si>
  <si>
    <t>5701 SOUTH WOOD STREET</t>
  </si>
  <si>
    <t>CHICAGO</t>
  </si>
  <si>
    <t>3131 South Main Street</t>
  </si>
  <si>
    <t>390293</t>
  </si>
  <si>
    <t>SPECIALTY HOSPITAL - PHILADELPHIA</t>
  </si>
  <si>
    <t>1500 LANSDOWNE AVE</t>
  </si>
  <si>
    <t>DARBY</t>
  </si>
  <si>
    <t>2000 Sutter Place</t>
  </si>
  <si>
    <t>1100 Ninth Avenue</t>
  </si>
  <si>
    <t>180031</t>
  </si>
  <si>
    <t>GARRARD COUNTY MEMORIAL HOSPITAL</t>
  </si>
  <si>
    <t>308 W MAPLE AVE</t>
  </si>
  <si>
    <t>LANCASTER</t>
  </si>
  <si>
    <t>2800 Main Street</t>
  </si>
  <si>
    <t>050752</t>
  </si>
  <si>
    <t>Southern California Hospital at Culver City</t>
  </si>
  <si>
    <t>3828 Delmas Terrace</t>
  </si>
  <si>
    <t>Culver City</t>
  </si>
  <si>
    <t>420083</t>
  </si>
  <si>
    <t>Spartanburg Medical Center - Mary Black Campus</t>
  </si>
  <si>
    <t>1700 Skylyn Drive</t>
  </si>
  <si>
    <t>350030</t>
  </si>
  <si>
    <t>1031 Seventh Street Northeast</t>
  </si>
  <si>
    <t>Devils Lake</t>
  </si>
  <si>
    <t>440214</t>
  </si>
  <si>
    <t>INTENSIVA HOSPITAL OF KNOXVILLE</t>
  </si>
  <si>
    <t>900 E OAK HILL AVE</t>
  </si>
  <si>
    <t>KNOXVILLE</t>
  </si>
  <si>
    <t>364008</t>
  </si>
  <si>
    <t>WOODSIDE HOSPITAL</t>
  </si>
  <si>
    <t>800 E INDIANOLA AVE</t>
  </si>
  <si>
    <t>YOUNGSTOWN</t>
  </si>
  <si>
    <t>812 North Logan Avenue</t>
  </si>
  <si>
    <t>320057</t>
  </si>
  <si>
    <t>Santa Fe Indian Hospital</t>
  </si>
  <si>
    <t>1700 Cerrillos Road</t>
  </si>
  <si>
    <t>320 Pomfret Street</t>
  </si>
  <si>
    <t>371323</t>
  </si>
  <si>
    <t>Weatherford Regional Hospital</t>
  </si>
  <si>
    <t>3701 East Main Street</t>
  </si>
  <si>
    <t>100225</t>
  </si>
  <si>
    <t>Memorial Regional Hospital South</t>
  </si>
  <si>
    <t>3600 Washington Street</t>
  </si>
  <si>
    <t>210 West San Bernardino Road</t>
  </si>
  <si>
    <t>88 Washington Street</t>
  </si>
  <si>
    <t>154025</t>
  </si>
  <si>
    <t>ANDERSON CENTER OF ST JOHNS</t>
  </si>
  <si>
    <t>2210 JACKSON STREET</t>
  </si>
  <si>
    <t>ANDERSON</t>
  </si>
  <si>
    <t>11801 South Freeway (I-35W)</t>
  </si>
  <si>
    <t>040157</t>
  </si>
  <si>
    <t>CENTERVIEW SURGERY CENTER, LLC</t>
  </si>
  <si>
    <t>1310 CENTERVIEW DRIVE</t>
  </si>
  <si>
    <t>LITTLE ROCK</t>
  </si>
  <si>
    <t>901 East 18th Street</t>
  </si>
  <si>
    <t>054146</t>
  </si>
  <si>
    <t>Heritage Psychiatric Health Center</t>
  </si>
  <si>
    <t>2633 East 27th Street</t>
  </si>
  <si>
    <t>450486</t>
  </si>
  <si>
    <t>CHILDRESS GENERAL HOSPITAL</t>
  </si>
  <si>
    <t>1219 PARKER</t>
  </si>
  <si>
    <t>GOLDTHWAITE</t>
  </si>
  <si>
    <t>450131</t>
  </si>
  <si>
    <t>Corpus Christi Medical Center - Northwest</t>
  </si>
  <si>
    <t>13725 Northwest Boulevard</t>
  </si>
  <si>
    <t>420075</t>
  </si>
  <si>
    <t>EDGEFIELD COUNTY HOSPITAL</t>
  </si>
  <si>
    <t>300 RIDGE MEDICAL PLAZA</t>
  </si>
  <si>
    <t>EDGEFIELD</t>
  </si>
  <si>
    <t>194039</t>
  </si>
  <si>
    <t>HIGHLAND HILLS HOSPITAL</t>
  </si>
  <si>
    <t>453 JORDAN ST</t>
  </si>
  <si>
    <t>SHREVEPORT</t>
  </si>
  <si>
    <t>280138</t>
  </si>
  <si>
    <t>HEARTLAND SURGERY CENTER</t>
  </si>
  <si>
    <t>3515 30TH AVENUE</t>
  </si>
  <si>
    <t>KEARNEY</t>
  </si>
  <si>
    <t>141339</t>
  </si>
  <si>
    <t>Taylorville Memorial Hospital</t>
  </si>
  <si>
    <t>201 East Pleasant Street</t>
  </si>
  <si>
    <t>Taylorville</t>
  </si>
  <si>
    <t>561 West Central Avenue</t>
  </si>
  <si>
    <t>364049</t>
  </si>
  <si>
    <t>Columbus Springs Dublin</t>
  </si>
  <si>
    <t>7625 Hospital Drive</t>
  </si>
  <si>
    <t>350060</t>
  </si>
  <si>
    <t>RICHARDTON HEALTH CENTER</t>
  </si>
  <si>
    <t>P.O. BOX H</t>
  </si>
  <si>
    <t>RICHARDTON</t>
  </si>
  <si>
    <t>344025</t>
  </si>
  <si>
    <t>Broughton Hospital</t>
  </si>
  <si>
    <t>1000 South Sterling Street</t>
  </si>
  <si>
    <t>Morganton</t>
  </si>
  <si>
    <t>224036</t>
  </si>
  <si>
    <t>Solomon Carter Fuller Mental Health Center</t>
  </si>
  <si>
    <t>85 East Newton Street</t>
  </si>
  <si>
    <t>344001</t>
  </si>
  <si>
    <t>Dorothea Dix Hospital</t>
  </si>
  <si>
    <t>820 South Boylan Avenue</t>
  </si>
  <si>
    <t>444021</t>
  </si>
  <si>
    <t>Unity Psychiatric Care Columbia</t>
  </si>
  <si>
    <t>1400 Rosewood Drive</t>
  </si>
  <si>
    <t>190198</t>
  </si>
  <si>
    <t>NORTH OAKS MEDICAL CTR NORTH CAMPUS</t>
  </si>
  <si>
    <t>1900 SOUTH MORRISON BOULEVARD</t>
  </si>
  <si>
    <t>HAMMOND</t>
  </si>
  <si>
    <t>2661 County Highway I</t>
  </si>
  <si>
    <t>340170</t>
  </si>
  <si>
    <t>Amos Cottage Rehabilitation Hospital</t>
  </si>
  <si>
    <t>3325 Silas Creek Parkway</t>
  </si>
  <si>
    <t>500023</t>
  </si>
  <si>
    <t>Lourdes Medical Center</t>
  </si>
  <si>
    <t>520 North Fourth Avenue</t>
  </si>
  <si>
    <t>Pasco</t>
  </si>
  <si>
    <t>360176</t>
  </si>
  <si>
    <t>Hardin Memorial Hospital</t>
  </si>
  <si>
    <t>921 East Franklin Street</t>
  </si>
  <si>
    <t>Kenton</t>
  </si>
  <si>
    <t>28050 Grand River Avenue</t>
  </si>
  <si>
    <t>302 University Parkway</t>
  </si>
  <si>
    <t>034010</t>
  </si>
  <si>
    <t>CBHS OF GLENDALE</t>
  </si>
  <si>
    <t>6015 W PEORIA AVE</t>
  </si>
  <si>
    <t>501337</t>
  </si>
  <si>
    <t>514010</t>
  </si>
  <si>
    <t>William R. Sharpe Jr. Hospital</t>
  </si>
  <si>
    <t>936 Sharpe Hospital Road</t>
  </si>
  <si>
    <t>106 Blanca Avenue</t>
  </si>
  <si>
    <t>1700 13th Street</t>
  </si>
  <si>
    <t>420054</t>
  </si>
  <si>
    <t>Marlboro Park Hospital</t>
  </si>
  <si>
    <t>1138 Cheraw Highway</t>
  </si>
  <si>
    <t>Bennettsville</t>
  </si>
  <si>
    <t>271336</t>
  </si>
  <si>
    <t>North Valley Hospital</t>
  </si>
  <si>
    <t>1600 Hospital Way</t>
  </si>
  <si>
    <t>Whitefish</t>
  </si>
  <si>
    <t>404005</t>
  </si>
  <si>
    <t>San Juan Capestrano Hospital</t>
  </si>
  <si>
    <t>Carr. 877</t>
  </si>
  <si>
    <t>Camino Las Lomas</t>
  </si>
  <si>
    <t>050781</t>
  </si>
  <si>
    <t>Sonoma Specialty Hospital</t>
  </si>
  <si>
    <t>501 Petaluma Avenue</t>
  </si>
  <si>
    <t>Sebastopol</t>
  </si>
  <si>
    <t>170099</t>
  </si>
  <si>
    <t>Hanover Hospital</t>
  </si>
  <si>
    <t>205 South Hanover Street</t>
  </si>
  <si>
    <t>500102</t>
  </si>
  <si>
    <t>Othello Community Hospital</t>
  </si>
  <si>
    <t>315 North 14th Street</t>
  </si>
  <si>
    <t>Othello</t>
  </si>
  <si>
    <t>800 Medical Center Drive</t>
  </si>
  <si>
    <t>154012</t>
  </si>
  <si>
    <t>VALE PARK PSYCHIATRIC HOSPITAL</t>
  </si>
  <si>
    <t>701 WALL STREET</t>
  </si>
  <si>
    <t>VALPARAISO</t>
  </si>
  <si>
    <t>171332</t>
  </si>
  <si>
    <t>Kiowa County Memorial Hospital</t>
  </si>
  <si>
    <t>721 West Kansas Avenue</t>
  </si>
  <si>
    <t>010074</t>
  </si>
  <si>
    <t>HENRY COUNTY HOSPITAL &amp; NURSING HOME</t>
  </si>
  <si>
    <t>212 DOTHAN RD BOX 639</t>
  </si>
  <si>
    <t>ABBEVILLE</t>
  </si>
  <si>
    <t>1100 Michigan Avenue</t>
  </si>
  <si>
    <t>171312</t>
  </si>
  <si>
    <t>Comanche County Hospital</t>
  </si>
  <si>
    <t>202 South Frisco Street</t>
  </si>
  <si>
    <t>040009</t>
  </si>
  <si>
    <t>DELTA MEDICAL CENTER</t>
  </si>
  <si>
    <t>505 S NEW YORK</t>
  </si>
  <si>
    <t>BRINKLEY</t>
  </si>
  <si>
    <t>234027</t>
  </si>
  <si>
    <t>MONTGOMERY HOSPITAL</t>
  </si>
  <si>
    <t>28303 JOY RD</t>
  </si>
  <si>
    <t>WESTLAND</t>
  </si>
  <si>
    <t>450327</t>
  </si>
  <si>
    <t>SHAMROCK GENERAL HOSPITAL</t>
  </si>
  <si>
    <t>1000 S MAIN ST</t>
  </si>
  <si>
    <t>SHAMROCK</t>
  </si>
  <si>
    <t>260146</t>
  </si>
  <si>
    <t>FISCHEL ELLIS STATE CANCER HOSPITAL</t>
  </si>
  <si>
    <t>115 BUSINESS LOOP 70 WEST</t>
  </si>
  <si>
    <t>COLUMBIA</t>
  </si>
  <si>
    <t>170062</t>
  </si>
  <si>
    <t>ELLINWOOD DISTRICT HOSPITAL</t>
  </si>
  <si>
    <t>605 N MAIN ST</t>
  </si>
  <si>
    <t>ELLINWOOD</t>
  </si>
  <si>
    <t>270083</t>
  </si>
  <si>
    <t>Clark Fork Valley Hospital</t>
  </si>
  <si>
    <t>110 Kruger Road</t>
  </si>
  <si>
    <t>Plains</t>
  </si>
  <si>
    <t>2718 Squirrel Hollow Drive</t>
  </si>
  <si>
    <t>501313</t>
  </si>
  <si>
    <t>Cascade Medical Center</t>
  </si>
  <si>
    <t>817 Commercial St</t>
  </si>
  <si>
    <t>15031 Rinaldi Street</t>
  </si>
  <si>
    <t>1800 Mulberry Street</t>
  </si>
  <si>
    <t>430030</t>
  </si>
  <si>
    <t>IPSWICH COMMUNITY HOSPITAL</t>
  </si>
  <si>
    <t>507 BLOEMENDAAL DR BOX 326</t>
  </si>
  <si>
    <t>IPSWICH</t>
  </si>
  <si>
    <t>1000 South Beckham</t>
  </si>
  <si>
    <t>210054</t>
  </si>
  <si>
    <t>MedStar Southern Maryland Hospital</t>
  </si>
  <si>
    <t>7503 Surratts Road</t>
  </si>
  <si>
    <t>060058</t>
  </si>
  <si>
    <t>HAXTUN HOSPITAL DISTRICT</t>
  </si>
  <si>
    <t>235 W FLETCHER ST</t>
  </si>
  <si>
    <t>HAXTUN</t>
  </si>
  <si>
    <t>250086</t>
  </si>
  <si>
    <t>ITAWAMBA COUNTY HOSPITAL</t>
  </si>
  <si>
    <t>907 OAK ST</t>
  </si>
  <si>
    <t>FULTON</t>
  </si>
  <si>
    <t>330275</t>
  </si>
  <si>
    <t>ST. MARYS HOSPITAL</t>
  </si>
  <si>
    <t>GENESEE STREET</t>
  </si>
  <si>
    <t>ROCHESTER</t>
  </si>
  <si>
    <t>251319</t>
  </si>
  <si>
    <t>UMMC Holmes County</t>
  </si>
  <si>
    <t>239 Bowling Green Road</t>
  </si>
  <si>
    <t>454028</t>
  </si>
  <si>
    <t>CHARTER PALMS BHS</t>
  </si>
  <si>
    <t>1421 E JACKSON AVE</t>
  </si>
  <si>
    <t>MCALLEN</t>
  </si>
  <si>
    <t>390061</t>
  </si>
  <si>
    <t>UPMC Pinnacle Lancaster</t>
  </si>
  <si>
    <t>250 College Avenue</t>
  </si>
  <si>
    <t>450823</t>
  </si>
  <si>
    <t>021309</t>
  </si>
  <si>
    <t>Kanakanak Hospital</t>
  </si>
  <si>
    <t>6000 Kanakanak Road</t>
  </si>
  <si>
    <t>Dillingham</t>
  </si>
  <si>
    <t>154020</t>
  </si>
  <si>
    <t>Regional Health Clinic Merrillville</t>
  </si>
  <si>
    <t>8555 Taft Street</t>
  </si>
  <si>
    <t>Merrillville</t>
  </si>
  <si>
    <t>1350 13th Avenue South</t>
  </si>
  <si>
    <t>050325</t>
  </si>
  <si>
    <t>Tuolumne General Hospital</t>
  </si>
  <si>
    <t>101 Hospital Road</t>
  </si>
  <si>
    <t>55 Fruit Street</t>
  </si>
  <si>
    <t>530001</t>
  </si>
  <si>
    <t>DEPAUL HOSPITAL</t>
  </si>
  <si>
    <t>2600 E 18TH ST</t>
  </si>
  <si>
    <t>CHEYENNE</t>
  </si>
  <si>
    <t>014014</t>
  </si>
  <si>
    <t>Baypointe Children's  Hospital</t>
  </si>
  <si>
    <t>5800 Southland Drive</t>
  </si>
  <si>
    <t>334062</t>
  </si>
  <si>
    <t>Four Winds Syracuse</t>
  </si>
  <si>
    <t>650 South Salina Street</t>
  </si>
  <si>
    <t>651 East 25th Street</t>
  </si>
  <si>
    <t>100 North Academy Avenue</t>
  </si>
  <si>
    <t>141310</t>
  </si>
  <si>
    <t>OSF Saint Paul Medical Center</t>
  </si>
  <si>
    <t>1401 East 12th Street</t>
  </si>
  <si>
    <t>Mendota</t>
  </si>
  <si>
    <t>370186</t>
  </si>
  <si>
    <t>CORDELL MEMORIAL HOSPITAL</t>
  </si>
  <si>
    <t>1300 N GLENN L ENGLISH ST</t>
  </si>
  <si>
    <t>CORDELL</t>
  </si>
  <si>
    <t>010163</t>
  </si>
  <si>
    <t>Long Term Hospital of Dothan</t>
  </si>
  <si>
    <t>1108 Ross Clark Circle, 4th Floor</t>
  </si>
  <si>
    <t>240108</t>
  </si>
  <si>
    <t>JOHNSON MEMORIAL HOSPITAL</t>
  </si>
  <si>
    <t>1282 WALNUT ST</t>
  </si>
  <si>
    <t>DAWSON</t>
  </si>
  <si>
    <t>131308</t>
  </si>
  <si>
    <t>402 Lake Cascade Parkway</t>
  </si>
  <si>
    <t>Cascade</t>
  </si>
  <si>
    <t>4023 Reas Lane</t>
  </si>
  <si>
    <t>230119</t>
  </si>
  <si>
    <t>Saint John Detroit Riverview Hospital</t>
  </si>
  <si>
    <t>7733 East Jefferson Avenue</t>
  </si>
  <si>
    <t>224025</t>
  </si>
  <si>
    <t>Quincy Mental Health Center</t>
  </si>
  <si>
    <t>460 Quincy Avenue</t>
  </si>
  <si>
    <t>130001</t>
  </si>
  <si>
    <t>Shoshone Medical Center</t>
  </si>
  <si>
    <t>25 Jacobs Gulch</t>
  </si>
  <si>
    <t>Kellogg</t>
  </si>
  <si>
    <t>524027</t>
  </si>
  <si>
    <t>WASHINGTON COUNTY MEN HEALTH CTR</t>
  </si>
  <si>
    <t>601 E WASHINGTON ST</t>
  </si>
  <si>
    <t>WEST BEND</t>
  </si>
  <si>
    <t>801 East Wheeler Road</t>
  </si>
  <si>
    <t>1850 Town Center Parkway</t>
  </si>
  <si>
    <t>330398</t>
  </si>
  <si>
    <t>Syosset Hospital</t>
  </si>
  <si>
    <t>221 Jericho Turnpike</t>
  </si>
  <si>
    <t>Syosset</t>
  </si>
  <si>
    <t>7777 Forest Lane</t>
  </si>
  <si>
    <t>050156</t>
  </si>
  <si>
    <t>LOS ALTOS HOSP</t>
  </si>
  <si>
    <t>3340 LOS COYOTES DIAGONAL</t>
  </si>
  <si>
    <t>LONG BEACH</t>
  </si>
  <si>
    <t>6161 South Yale Avenue</t>
  </si>
  <si>
    <t>900 Hyde Street</t>
  </si>
  <si>
    <t>074014</t>
  </si>
  <si>
    <t>Silver Hill Hospital</t>
  </si>
  <si>
    <t>208 Valley Road</t>
  </si>
  <si>
    <t>New Canaan</t>
  </si>
  <si>
    <t>380043</t>
  </si>
  <si>
    <t>HARVEY E RINEHART MEMORIAL HOSPITAL</t>
  </si>
  <si>
    <t>278 ROWE ST (P O BOX 16)</t>
  </si>
  <si>
    <t>WHEELER</t>
  </si>
  <si>
    <t>281328</t>
  </si>
  <si>
    <t>Merrick Medical Center</t>
  </si>
  <si>
    <t>1715 26th Street</t>
  </si>
  <si>
    <t>Central City</t>
  </si>
  <si>
    <t>301309</t>
  </si>
  <si>
    <t>Monadnock Community Hospital</t>
  </si>
  <si>
    <t>452 Old Street Road</t>
  </si>
  <si>
    <t>Peterborough</t>
  </si>
  <si>
    <t>234008</t>
  </si>
  <si>
    <t>NEWBERRY STATE HOSPITAL</t>
  </si>
  <si>
    <t>3001 SOUTH NEWBERRY AVENUE</t>
  </si>
  <si>
    <t>NEWBERRY</t>
  </si>
  <si>
    <t>100336</t>
  </si>
  <si>
    <t>MERRITT ISLAND OUTPATIENT SURGERY CENTER LLC</t>
  </si>
  <si>
    <t>50 E MERRITT ISLAND CSWY, STE 400</t>
  </si>
  <si>
    <t>MERRITT ISLAND</t>
  </si>
  <si>
    <t>220076</t>
  </si>
  <si>
    <t>WALTHAM HOSPITAL</t>
  </si>
  <si>
    <t>HOPE AVENUE</t>
  </si>
  <si>
    <t>WALTHAM</t>
  </si>
  <si>
    <t>506 East San Antonio Street</t>
  </si>
  <si>
    <t>054096</t>
  </si>
  <si>
    <t>Sutter Center for Psychiatry</t>
  </si>
  <si>
    <t>7700 Folsom Boulevard</t>
  </si>
  <si>
    <t>521328</t>
  </si>
  <si>
    <t>Marshfield Medical Center Ladysmith</t>
  </si>
  <si>
    <t>900 College Avenue West</t>
  </si>
  <si>
    <t>Ladysmith</t>
  </si>
  <si>
    <t>600 Northern Boulevard</t>
  </si>
  <si>
    <t>291311</t>
  </si>
  <si>
    <t>Desert View Hospital</t>
  </si>
  <si>
    <t>360 South Lola Lane</t>
  </si>
  <si>
    <t>Pahrump</t>
  </si>
  <si>
    <t>450753</t>
  </si>
  <si>
    <t>HOSPITAL IN THE PINES</t>
  </si>
  <si>
    <t>HWY 259 NORTH BOX 357</t>
  </si>
  <si>
    <t>LONE STAR</t>
  </si>
  <si>
    <t>174014</t>
  </si>
  <si>
    <t>BHC COLLEGE MEADOWS HOSPITAL</t>
  </si>
  <si>
    <t>14425 COLLEGE BLVD</t>
  </si>
  <si>
    <t>LENEXA</t>
  </si>
  <si>
    <t>1221 Whipple Street</t>
  </si>
  <si>
    <t>450136</t>
  </si>
  <si>
    <t>SHILOH PARK HOSPITAL</t>
  </si>
  <si>
    <t>2010 S SHILOH RD BOX 2927</t>
  </si>
  <si>
    <t>GARLAND</t>
  </si>
  <si>
    <t>061303</t>
  </si>
  <si>
    <t>East Morgan County Hospital</t>
  </si>
  <si>
    <t>2400  Edison Street</t>
  </si>
  <si>
    <t>Brush</t>
  </si>
  <si>
    <t>191316</t>
  </si>
  <si>
    <t>Pointe Coupee General Hospital</t>
  </si>
  <si>
    <t>2202 False River Drive</t>
  </si>
  <si>
    <t>New Roads</t>
  </si>
  <si>
    <t>450149</t>
  </si>
  <si>
    <t>Dallas/Fort Worth Medical Center</t>
  </si>
  <si>
    <t>2709 Hospital Boulevard</t>
  </si>
  <si>
    <t>Grand Prairie</t>
  </si>
  <si>
    <t>370082</t>
  </si>
  <si>
    <t>BEAVER COUNTY MEMORIAL HOSPITAL</t>
  </si>
  <si>
    <t>212 E. 8TH STREET</t>
  </si>
  <si>
    <t>BEAVER</t>
  </si>
  <si>
    <t>130070</t>
  </si>
  <si>
    <t>Complex Care Hospital of Idaho</t>
  </si>
  <si>
    <t>2131 South Bonito Way</t>
  </si>
  <si>
    <t>150124</t>
  </si>
  <si>
    <t>Bedford Regional Medical Center</t>
  </si>
  <si>
    <t>450207</t>
  </si>
  <si>
    <t>MESQUITE PHYSICIANS HOSPITAL</t>
  </si>
  <si>
    <t>1527 N GALLOWAY</t>
  </si>
  <si>
    <t>MESQUITE</t>
  </si>
  <si>
    <t>1001 East 18th Street</t>
  </si>
  <si>
    <t>431335</t>
  </si>
  <si>
    <t>Huron Regional Medical Center</t>
  </si>
  <si>
    <t>172 Fourth Street Southeast</t>
  </si>
  <si>
    <t>Huron</t>
  </si>
  <si>
    <t>294010</t>
  </si>
  <si>
    <t>Spring Mountain Sahara</t>
  </si>
  <si>
    <t>5460 West Sahara Avenue</t>
  </si>
  <si>
    <t>825 Chalkstone Avenue</t>
  </si>
  <si>
    <t>150029</t>
  </si>
  <si>
    <t>Saint Joseph Regional Medical Center - Mishawaka</t>
  </si>
  <si>
    <t>5215 Holy Cross Parkway</t>
  </si>
  <si>
    <t>320069</t>
  </si>
  <si>
    <t>Miners' Colfax Medical Center</t>
  </si>
  <si>
    <t>203 Hospital Drive</t>
  </si>
  <si>
    <t>Raton</t>
  </si>
  <si>
    <t>414000</t>
  </si>
  <si>
    <t>Butler Hospital</t>
  </si>
  <si>
    <t>345 Blackstone Boulevard</t>
  </si>
  <si>
    <t>450687</t>
  </si>
  <si>
    <t>PIONEER PARK MEDICAL CENTER</t>
  </si>
  <si>
    <t>1745 W IRVING BLVD</t>
  </si>
  <si>
    <t>IRVING</t>
  </si>
  <si>
    <t>241369</t>
  </si>
  <si>
    <t>United Hospital District</t>
  </si>
  <si>
    <t>515 South Moore Street</t>
  </si>
  <si>
    <t>Blue Earth</t>
  </si>
  <si>
    <t>60 Memorial Medical Parkway</t>
  </si>
  <si>
    <t>284009</t>
  </si>
  <si>
    <t>Douglas County Health Center</t>
  </si>
  <si>
    <t>4102 Woolworth Avenue</t>
  </si>
  <si>
    <t>374024</t>
  </si>
  <si>
    <t>Shadow Mountain Behavioral Health System</t>
  </si>
  <si>
    <t>6262 South Sheridan Road</t>
  </si>
  <si>
    <t>1415 Ross Avenue</t>
  </si>
  <si>
    <t>10 East 31st Street</t>
  </si>
  <si>
    <t>330309</t>
  </si>
  <si>
    <t>COMMUNITY HOSPITAL OF SMITHTOWN</t>
  </si>
  <si>
    <t>SMITHTOWN BYPASS</t>
  </si>
  <si>
    <t>SMITHTOWN</t>
  </si>
  <si>
    <t>441 North Wabash Avenue</t>
  </si>
  <si>
    <t>101 Hospital Drive</t>
  </si>
  <si>
    <t>670105</t>
  </si>
  <si>
    <t>Hermann Drive Surgical Hospital</t>
  </si>
  <si>
    <t>288 and Hermann Park</t>
  </si>
  <si>
    <t>670030</t>
  </si>
  <si>
    <t>Scott &amp; White Continuing Care Hospital</t>
  </si>
  <si>
    <t>546 North Kegley Road</t>
  </si>
  <si>
    <t>140163</t>
  </si>
  <si>
    <t>SOUTHERN MEDICAL CENTER</t>
  </si>
  <si>
    <t>2020 CEDAR STREET</t>
  </si>
  <si>
    <t>CAIRO</t>
  </si>
  <si>
    <t>154047</t>
  </si>
  <si>
    <t>Michiana Behavioral Health Center</t>
  </si>
  <si>
    <t>1800 North Oak Road</t>
  </si>
  <si>
    <t>45 Saint Lawrence Drive</t>
  </si>
  <si>
    <t>144035</t>
  </si>
  <si>
    <t>Linden Oaks Behavioral Health</t>
  </si>
  <si>
    <t>852 South West Street</t>
  </si>
  <si>
    <t>030051</t>
  </si>
  <si>
    <t>OMNI REGIONAL MEDICAL CENTER</t>
  </si>
  <si>
    <t>1100 MONROE ST</t>
  </si>
  <si>
    <t>GLOBE</t>
  </si>
  <si>
    <t>360022</t>
  </si>
  <si>
    <t>MERCY HOSPITAL</t>
  </si>
  <si>
    <t>1248 KINNEYS LANE</t>
  </si>
  <si>
    <t>PORTSMOUTH</t>
  </si>
  <si>
    <t>141302</t>
  </si>
  <si>
    <t>Midwest Medical Center</t>
  </si>
  <si>
    <t>One Medical Center Drive</t>
  </si>
  <si>
    <t>300 North Hospital Drive</t>
  </si>
  <si>
    <t>171382</t>
  </si>
  <si>
    <t>Atchison Hospital</t>
  </si>
  <si>
    <t>800 Raven Hill Drive</t>
  </si>
  <si>
    <t>Atchison</t>
  </si>
  <si>
    <t>521355</t>
  </si>
  <si>
    <t>ThedaCare Medical Center-Berlin</t>
  </si>
  <si>
    <t>225 Memorial Drive</t>
  </si>
  <si>
    <t>400003</t>
  </si>
  <si>
    <t>Hospital Metropolitano Dr. Pila</t>
  </si>
  <si>
    <t>2445 Avinada Las Americas</t>
  </si>
  <si>
    <t>Ponce</t>
  </si>
  <si>
    <t>450744</t>
  </si>
  <si>
    <t>HUBBARD HOSPITAL</t>
  </si>
  <si>
    <t>701 N FIFTH EAST BOX 308</t>
  </si>
  <si>
    <t>HUBBARD</t>
  </si>
  <si>
    <t>054129</t>
  </si>
  <si>
    <t>SUNCREST HOSPITAL OF SOUTH BAY</t>
  </si>
  <si>
    <t>4025 W 226TH ST</t>
  </si>
  <si>
    <t>TORRANCE</t>
  </si>
  <si>
    <t>050732</t>
  </si>
  <si>
    <t>Fresno Heart &amp; Surgical Hospital</t>
  </si>
  <si>
    <t>15 East Audubon Drive</t>
  </si>
  <si>
    <t>300 North Seventh Street</t>
  </si>
  <si>
    <t>354 Santa Fe Drive</t>
  </si>
  <si>
    <t>Highway Junction 57, Route 9</t>
  </si>
  <si>
    <t>280089</t>
  </si>
  <si>
    <t>Ogallala Community Hospital</t>
  </si>
  <si>
    <t>2601 North Spruce Street</t>
  </si>
  <si>
    <t>Ogallala</t>
  </si>
  <si>
    <t>2100 Southeast Blue Parkway</t>
  </si>
  <si>
    <t>364048</t>
  </si>
  <si>
    <t>Haven Behavioral Hospital of Dayton</t>
  </si>
  <si>
    <t>One Elizabeth Place, 9th Floor</t>
  </si>
  <si>
    <t>140055</t>
  </si>
  <si>
    <t>PINCKNEYVILLE COMMUNITY HOSP DIST</t>
  </si>
  <si>
    <t>101 N WALNUT ST</t>
  </si>
  <si>
    <t>PINCKNEYVILLE</t>
  </si>
  <si>
    <t>8801 South 101st East Avenue</t>
  </si>
  <si>
    <t>207 Old Lexington Road</t>
  </si>
  <si>
    <t>390040</t>
  </si>
  <si>
    <t>UNION CITY MEMORIAL HOSPITAL</t>
  </si>
  <si>
    <t>130 N MAIN ST</t>
  </si>
  <si>
    <t>UNION CITY</t>
  </si>
  <si>
    <t>491307</t>
  </si>
  <si>
    <t>Page Memorial Hospital</t>
  </si>
  <si>
    <t>200 Memorial Drive</t>
  </si>
  <si>
    <t>Luray</t>
  </si>
  <si>
    <t>501332</t>
  </si>
  <si>
    <t>Tri-State Memorial Hospital</t>
  </si>
  <si>
    <t>1221 Highland Avenue</t>
  </si>
  <si>
    <t>Clarkston</t>
  </si>
  <si>
    <t>330 Brookline Avenue</t>
  </si>
  <si>
    <t>050713</t>
  </si>
  <si>
    <t>Promise Hospital</t>
  </si>
  <si>
    <t>443 South Soto Street</t>
  </si>
  <si>
    <t>2010 Health Campus Drive</t>
  </si>
  <si>
    <t>351306</t>
  </si>
  <si>
    <t>Cooperstown Medical Center</t>
  </si>
  <si>
    <t>1200 Roberts Avenue Northeast</t>
  </si>
  <si>
    <t>110112</t>
  </si>
  <si>
    <t>Berrien County Hospital</t>
  </si>
  <si>
    <t>1221 East  McPhearson Avenue</t>
  </si>
  <si>
    <t>261311</t>
  </si>
  <si>
    <t>Perry County Memorial Hospital</t>
  </si>
  <si>
    <t>434 North West Street</t>
  </si>
  <si>
    <t>Perryville</t>
  </si>
  <si>
    <t>255 North 30th Street</t>
  </si>
  <si>
    <t>161304</t>
  </si>
  <si>
    <t>CHI Health Mercy Corning</t>
  </si>
  <si>
    <t>603 Rosary Drive</t>
  </si>
  <si>
    <t>240082</t>
  </si>
  <si>
    <t>Chippewa County Montevideo Hospital</t>
  </si>
  <si>
    <t>824 North 11th Street</t>
  </si>
  <si>
    <t>Montevideo</t>
  </si>
  <si>
    <t>334032</t>
  </si>
  <si>
    <t>BUFFALO PSYCH CENTER</t>
  </si>
  <si>
    <t>400 FOREST AVE</t>
  </si>
  <si>
    <t>BUFFALO</t>
  </si>
  <si>
    <t>310068</t>
  </si>
  <si>
    <t>BRIDGETON HOSPITAL</t>
  </si>
  <si>
    <t>IRVING &amp; MAGNOLIA AVES</t>
  </si>
  <si>
    <t>BRIDGETON</t>
  </si>
  <si>
    <t>530033</t>
  </si>
  <si>
    <t>Wyoming Medical Center East Campus</t>
  </si>
  <si>
    <t>6550 East Second Street</t>
  </si>
  <si>
    <t>111315</t>
  </si>
  <si>
    <t>2449 Third Street</t>
  </si>
  <si>
    <t>Folkston</t>
  </si>
  <si>
    <t>329 NC Highway 801 N</t>
  </si>
  <si>
    <t>461333</t>
  </si>
  <si>
    <t>Garfield Memorial Hospital</t>
  </si>
  <si>
    <t>200 North 400 East</t>
  </si>
  <si>
    <t>Panguitch</t>
  </si>
  <si>
    <t>151326</t>
  </si>
  <si>
    <t>Union Hospital Clinton</t>
  </si>
  <si>
    <t>801 South Main Street</t>
  </si>
  <si>
    <t>371318</t>
  </si>
  <si>
    <t>Fairfax Community Hospital</t>
  </si>
  <si>
    <t>40 Hospital Road</t>
  </si>
  <si>
    <t>1139 East Sonterra Boulevard</t>
  </si>
  <si>
    <t>37000 North Gantzel Road</t>
  </si>
  <si>
    <t>510081</t>
  </si>
  <si>
    <t>Roane General Hospital</t>
  </si>
  <si>
    <t>200 Hospital Drive</t>
  </si>
  <si>
    <t>190236</t>
  </si>
  <si>
    <t>Willis-Knighton Bossier Health Center</t>
  </si>
  <si>
    <t>2400 Hospital Drive</t>
  </si>
  <si>
    <t>Bossier City</t>
  </si>
  <si>
    <t>701 Hewitt Boulevard</t>
  </si>
  <si>
    <t>521353</t>
  </si>
  <si>
    <t>Cumberland Memorial Hospital</t>
  </si>
  <si>
    <t>1110 Seventh Avenue</t>
  </si>
  <si>
    <t>Cumberland</t>
  </si>
  <si>
    <t>140273</t>
  </si>
  <si>
    <t>ILLINOIS VETERANS HOME</t>
  </si>
  <si>
    <t>1707 N TWELTH STREET</t>
  </si>
  <si>
    <t>QUINCY</t>
  </si>
  <si>
    <t>230225</t>
  </si>
  <si>
    <t>COMMUNITY HOSPITAL FOUNDATION</t>
  </si>
  <si>
    <t>80650 N VAN DYKE</t>
  </si>
  <si>
    <t>ALMONT</t>
  </si>
  <si>
    <t>454118</t>
  </si>
  <si>
    <t>Lone Star Behavioral Health</t>
  </si>
  <si>
    <t>16303 Grant Road</t>
  </si>
  <si>
    <t>Cypress</t>
  </si>
  <si>
    <t>350005</t>
  </si>
  <si>
    <t>First Care Health Center</t>
  </si>
  <si>
    <t>115 Vivian Street</t>
  </si>
  <si>
    <t>Park River</t>
  </si>
  <si>
    <t>450313</t>
  </si>
  <si>
    <t>NEWARK METHODIST HOSP</t>
  </si>
  <si>
    <t>1109 E 5TH AVE</t>
  </si>
  <si>
    <t>EL PASO</t>
  </si>
  <si>
    <t>161316</t>
  </si>
  <si>
    <t>Gundersen Palmer Lutheran Hospital And Clinics</t>
  </si>
  <si>
    <t>112 Jefferson Street</t>
  </si>
  <si>
    <t>West Union</t>
  </si>
  <si>
    <t>050021</t>
  </si>
  <si>
    <t>WOODRUFF COMMUNITY HOSPITAL</t>
  </si>
  <si>
    <t>3800 WOODRUFF AVE</t>
  </si>
  <si>
    <t>181323</t>
  </si>
  <si>
    <t>Ohio County Hospital</t>
  </si>
  <si>
    <t>1211 Old Main Street</t>
  </si>
  <si>
    <t>2901 North Fourth Street</t>
  </si>
  <si>
    <t>241364</t>
  </si>
  <si>
    <t>512 Skyline Boulevard</t>
  </si>
  <si>
    <t>Cloquet</t>
  </si>
  <si>
    <t>210061</t>
  </si>
  <si>
    <t>Atlantic General Hospital</t>
  </si>
  <si>
    <t>9733 Healthway Drive</t>
  </si>
  <si>
    <t>271306</t>
  </si>
  <si>
    <t>Mountainview Medical Center</t>
  </si>
  <si>
    <t>16 West Main Street</t>
  </si>
  <si>
    <t>White Sulphur Springs</t>
  </si>
  <si>
    <t>210051</t>
  </si>
  <si>
    <t>Doctors Community Hospital</t>
  </si>
  <si>
    <t>8118 Good Luck Road</t>
  </si>
  <si>
    <t>Lanham</t>
  </si>
  <si>
    <t>490047</t>
  </si>
  <si>
    <t>060051</t>
  </si>
  <si>
    <t>BOULDER MEMORIAL HOSP</t>
  </si>
  <si>
    <t>311 MAPLETON AVE</t>
  </si>
  <si>
    <t>BOULDER</t>
  </si>
  <si>
    <t>One Hospital Way</t>
  </si>
  <si>
    <t>040149</t>
  </si>
  <si>
    <t>Advanced Care Hospital of White County</t>
  </si>
  <si>
    <t>1200 South Main Street</t>
  </si>
  <si>
    <t>10455 Lincoln Highway</t>
  </si>
  <si>
    <t>521318</t>
  </si>
  <si>
    <t>Osceola Medical Center</t>
  </si>
  <si>
    <t>2600 65th Avenue</t>
  </si>
  <si>
    <t>160059</t>
  </si>
  <si>
    <t>NORTH IOWA MEDICAL CENTER</t>
  </si>
  <si>
    <t>901 NORTH EISENHOWER AVENUE</t>
  </si>
  <si>
    <t>MASON CITY</t>
  </si>
  <si>
    <t>180153</t>
  </si>
  <si>
    <t>ContinueCARE Hospital at Baptist Health Paducah</t>
  </si>
  <si>
    <t>2501 Kentucky Avenue, 5th Floor</t>
  </si>
  <si>
    <t>050310</t>
  </si>
  <si>
    <t>HAWTHORNE HOSPITAL</t>
  </si>
  <si>
    <t>13300 HAWTHORNE BLVD</t>
  </si>
  <si>
    <t>HAWTHORNE</t>
  </si>
  <si>
    <t>334050</t>
  </si>
  <si>
    <t>HOLLISWOOD PSYCHIATRIC HOSPITAL</t>
  </si>
  <si>
    <t>87 37 PALERMO STREET</t>
  </si>
  <si>
    <t>QUEENS</t>
  </si>
  <si>
    <t>420081</t>
  </si>
  <si>
    <t>North Greenville Hospital</t>
  </si>
  <si>
    <t>807 North Main Street</t>
  </si>
  <si>
    <t>Travelers Rest</t>
  </si>
  <si>
    <t>514009</t>
  </si>
  <si>
    <t>Mildred Mitchell-Bateman Hospital</t>
  </si>
  <si>
    <t>1530 Norway Avenue</t>
  </si>
  <si>
    <t>670182</t>
  </si>
  <si>
    <t>SIGNATURE CARE EMERGENCY CENTER-COLLEGE STATION</t>
  </si>
  <si>
    <t>1512 TEXAS AVE S, SUITE 500</t>
  </si>
  <si>
    <t>COLLEGE STATION</t>
  </si>
  <si>
    <t>510028</t>
  </si>
  <si>
    <t>Montgomery General Hospital</t>
  </si>
  <si>
    <t>401 6th Avenue</t>
  </si>
  <si>
    <t>360088</t>
  </si>
  <si>
    <t>Mercy Memorial Hospital</t>
  </si>
  <si>
    <t>904 Scioto Street</t>
  </si>
  <si>
    <t>110 Rehill Avenue</t>
  </si>
  <si>
    <t>260166</t>
  </si>
  <si>
    <t>Medical Center of Independence</t>
  </si>
  <si>
    <t>17203 East 23rd Street</t>
  </si>
  <si>
    <t>454113</t>
  </si>
  <si>
    <t>Sundance Hospital</t>
  </si>
  <si>
    <t>7000 US Highway 287</t>
  </si>
  <si>
    <t>17200 Saint Luke's Way</t>
  </si>
  <si>
    <t>330406</t>
  </si>
  <si>
    <t>Sunnyview Rehabilitation Hospital</t>
  </si>
  <si>
    <t>1270 Belmont Avenue</t>
  </si>
  <si>
    <t>110213</t>
  </si>
  <si>
    <t>Willingway Hospital</t>
  </si>
  <si>
    <t>311 Jones Mill Road</t>
  </si>
  <si>
    <t>1256 Military Street South</t>
  </si>
  <si>
    <t>670173</t>
  </si>
  <si>
    <t>SIGNATURE CARE EMERGENCY CENTER-MONTROSE</t>
  </si>
  <si>
    <t>1007 WESTHEIMER RD</t>
  </si>
  <si>
    <t>440202</t>
  </si>
  <si>
    <t>B'NAI B'RITH HOME &amp; HOSP FOR THE AGED</t>
  </si>
  <si>
    <t>131 N TUCKER ST</t>
  </si>
  <si>
    <t>MEMPHIS</t>
  </si>
  <si>
    <t>171314</t>
  </si>
  <si>
    <t>F.W. Huston Medical Center</t>
  </si>
  <si>
    <t>408 Delaware</t>
  </si>
  <si>
    <t>110243</t>
  </si>
  <si>
    <t>MIDTOWN UROLOGY SURGICAL CENTER</t>
  </si>
  <si>
    <t>1924 PIEDMONT ROAD NE</t>
  </si>
  <si>
    <t>144 State Street</t>
  </si>
  <si>
    <t>1431 Southwest First Avenue</t>
  </si>
  <si>
    <t>170177</t>
  </si>
  <si>
    <t>BUCKLIN DISTRICT HOSP</t>
  </si>
  <si>
    <t>127 S W AVE PO BOX 38</t>
  </si>
  <si>
    <t>BUCKLIN</t>
  </si>
  <si>
    <t>52 West Underwood Street</t>
  </si>
  <si>
    <t>170004</t>
  </si>
  <si>
    <t>Hiawatha Community Hospital</t>
  </si>
  <si>
    <t>300 Utah Street</t>
  </si>
  <si>
    <t>Hiawatha</t>
  </si>
  <si>
    <t>384009</t>
  </si>
  <si>
    <t>Lane County Psychiatric Hospital</t>
  </si>
  <si>
    <t>151 West Fifth Street</t>
  </si>
  <si>
    <t>1111 Sixth Avenue</t>
  </si>
  <si>
    <t>450146</t>
  </si>
  <si>
    <t>Hansford Hospital</t>
  </si>
  <si>
    <t>707 Roland Street</t>
  </si>
  <si>
    <t>Spearman</t>
  </si>
  <si>
    <t>324011</t>
  </si>
  <si>
    <t>ASPEN MEADOWS HOSPITAL</t>
  </si>
  <si>
    <t>6930 WEICKER LN</t>
  </si>
  <si>
    <t>VELARDE</t>
  </si>
  <si>
    <t>280107</t>
  </si>
  <si>
    <t>COMMUNITY MEMORIAL HOSPITAL  INC.</t>
  </si>
  <si>
    <t>1128 GRAND AVENUE  ROUTE 2</t>
  </si>
  <si>
    <t>HUMBOLDT</t>
  </si>
  <si>
    <t>530003</t>
  </si>
  <si>
    <t>Weston County Health Services</t>
  </si>
  <si>
    <t>1124 Washington Boulevard</t>
  </si>
  <si>
    <t>Newcastle</t>
  </si>
  <si>
    <t>1400 West Main Street</t>
  </si>
  <si>
    <t>371312</t>
  </si>
  <si>
    <t>Ascension Saint John Sapulpa</t>
  </si>
  <si>
    <t>1004 East Bryan Avenue</t>
  </si>
  <si>
    <t>Sapulpa</t>
  </si>
  <si>
    <t>144031</t>
  </si>
  <si>
    <t>AMITA Health Alexian Brothers Behavioral Health Hospital Hoffman Estates</t>
  </si>
  <si>
    <t>1650 Moon Lake Boulevard</t>
  </si>
  <si>
    <t>4500 West 69th Street</t>
  </si>
  <si>
    <t>140230</t>
  </si>
  <si>
    <t>John and Mary E. Kirby Hospital</t>
  </si>
  <si>
    <t>1111 North State Street</t>
  </si>
  <si>
    <t>15855 19 Mile Road</t>
  </si>
  <si>
    <t>364057</t>
  </si>
  <si>
    <t>Blueridge Vista Health and Wellness</t>
  </si>
  <si>
    <t>5500 Verulam Avenue</t>
  </si>
  <si>
    <t>100060</t>
  </si>
  <si>
    <t>4300 Alton Road</t>
  </si>
  <si>
    <t>441301</t>
  </si>
  <si>
    <t>Trousdale Medical Center</t>
  </si>
  <si>
    <t>500 Church Street</t>
  </si>
  <si>
    <t>12300 Metcalf Avenue</t>
  </si>
  <si>
    <t>300 Randall Road</t>
  </si>
  <si>
    <t>030082</t>
  </si>
  <si>
    <t>ST LUKES BEHAVIORIAL HEALTH CENTER</t>
  </si>
  <si>
    <t>PO BOX 13609</t>
  </si>
  <si>
    <t>PHOENIX</t>
  </si>
  <si>
    <t>1100 Veterans Boulevard</t>
  </si>
  <si>
    <t>450756</t>
  </si>
  <si>
    <t>SAN SABA HOSP</t>
  </si>
  <si>
    <t>2005 W WALLACE BOX 847</t>
  </si>
  <si>
    <t>SAN SABA</t>
  </si>
  <si>
    <t>510025</t>
  </si>
  <si>
    <t>WEBSTER COUNTY MEMORIAL HOSPITAL</t>
  </si>
  <si>
    <t>324 MILLER MTN DR</t>
  </si>
  <si>
    <t>WEBSTER SPRINGS</t>
  </si>
  <si>
    <t>050565</t>
  </si>
  <si>
    <t>FRIENDLY HILLS REGIONAL MEDICAL CTR</t>
  </si>
  <si>
    <t>1251 W LAMBERT RD</t>
  </si>
  <si>
    <t>LA HABRA</t>
  </si>
  <si>
    <t>520060</t>
  </si>
  <si>
    <t>Berlin Memorial Hospital</t>
  </si>
  <si>
    <t>240158</t>
  </si>
  <si>
    <t>TRIMONT COMMUNITY HOSPITAL</t>
  </si>
  <si>
    <t>11 EAST CHESTNUT</t>
  </si>
  <si>
    <t>TRIMONT</t>
  </si>
  <si>
    <t>400 Northeast Mother Joseph Place</t>
  </si>
  <si>
    <t>390297</t>
  </si>
  <si>
    <t>SELECT SPECIALTY HOSPITAL-GREENSBURG</t>
  </si>
  <si>
    <t>532 W PITTSBURGH ST</t>
  </si>
  <si>
    <t>GREENSBURG</t>
  </si>
  <si>
    <t>4811 Ambassador Caffery Parkway</t>
  </si>
  <si>
    <t>231336</t>
  </si>
  <si>
    <t>McLaren Northern Michigan Cheboygan Campus</t>
  </si>
  <si>
    <t>748 South Main Street</t>
  </si>
  <si>
    <t>Cheboygan</t>
  </si>
  <si>
    <t>670138</t>
  </si>
  <si>
    <t>PARK AMBULATORY SURGERY CENTER, LLC</t>
  </si>
  <si>
    <t>5055 W PARK BLVD, SUITE 800</t>
  </si>
  <si>
    <t>PLANO</t>
  </si>
  <si>
    <t>351324</t>
  </si>
  <si>
    <t>CHI Mercy Hospital</t>
  </si>
  <si>
    <t>570 Chautauqua Boulevard</t>
  </si>
  <si>
    <t>Valley City</t>
  </si>
  <si>
    <t>170058</t>
  </si>
  <si>
    <t>Mercy Hospital Fort Scott</t>
  </si>
  <si>
    <t>401 Woodland Hills Boulevard</t>
  </si>
  <si>
    <t>Fort Scott</t>
  </si>
  <si>
    <t>040075</t>
  </si>
  <si>
    <t>Gravette Medical Center Hospital</t>
  </si>
  <si>
    <t>1101 South Jackson St</t>
  </si>
  <si>
    <t>Gravette</t>
  </si>
  <si>
    <t>234024</t>
  </si>
  <si>
    <t>GLEN EDEN HOSPITAL</t>
  </si>
  <si>
    <t>6902 CHICAGO RD</t>
  </si>
  <si>
    <t>WARREN</t>
  </si>
  <si>
    <t>454086</t>
  </si>
  <si>
    <t>WILLOW CREEK</t>
  </si>
  <si>
    <t>7000 UNITED STATES HIGHWAY 287</t>
  </si>
  <si>
    <t>ARLINGTON</t>
  </si>
  <si>
    <t>050079</t>
  </si>
  <si>
    <t>Doctors Medical Center - San Pablo Campus</t>
  </si>
  <si>
    <t>2000 Vale Road</t>
  </si>
  <si>
    <t>San Pablo</t>
  </si>
  <si>
    <t>1253 Northwest Canal Boulevard</t>
  </si>
  <si>
    <t>150179</t>
  </si>
  <si>
    <t>Fairbanks Hospital</t>
  </si>
  <si>
    <t>8102 Clearvista Parkway</t>
  </si>
  <si>
    <t>450141</t>
  </si>
  <si>
    <t>HICO HOSPITAL</t>
  </si>
  <si>
    <t>HIGHWAY 281 SOUTH PO BOX 340</t>
  </si>
  <si>
    <t>HICO</t>
  </si>
  <si>
    <t>2001 Doctors Drive</t>
  </si>
  <si>
    <t>054067</t>
  </si>
  <si>
    <t>GLENBROOK HOSPITAL &amp; MENTAL HLTH CTR</t>
  </si>
  <si>
    <t>125 W SIERRA MADRE BLVD</t>
  </si>
  <si>
    <t>AZUSA</t>
  </si>
  <si>
    <t>160020</t>
  </si>
  <si>
    <t>Mercy Medical Center - Centerville</t>
  </si>
  <si>
    <t>One Saint Joseph's Drive</t>
  </si>
  <si>
    <t>Centerville</t>
  </si>
  <si>
    <t>421303</t>
  </si>
  <si>
    <t>Williamsburg Regional Hospital</t>
  </si>
  <si>
    <t>500 Nelson Boulevard</t>
  </si>
  <si>
    <t>Kingstree</t>
  </si>
  <si>
    <t>1520 North Division Street</t>
  </si>
  <si>
    <t>154050</t>
  </si>
  <si>
    <t>Northeastern Center</t>
  </si>
  <si>
    <t>220 South Main Street</t>
  </si>
  <si>
    <t>670135</t>
  </si>
  <si>
    <t>Altus Hospital Houston</t>
  </si>
  <si>
    <t>6011 West Sam Houston Parkway South</t>
  </si>
  <si>
    <t>915 West Michigan Street</t>
  </si>
  <si>
    <t>181318</t>
  </si>
  <si>
    <t>The Medical Center at Franklin</t>
  </si>
  <si>
    <t>1100 Brookhaven Road</t>
  </si>
  <si>
    <t>260133</t>
  </si>
  <si>
    <t>CHINN JANE MEM HOSP</t>
  </si>
  <si>
    <t>ROSE + AUSTIN STS</t>
  </si>
  <si>
    <t>WEBB CITY</t>
  </si>
  <si>
    <t>450402</t>
  </si>
  <si>
    <t>BRAZOS VALLEY HOSPITAL</t>
  </si>
  <si>
    <t>526 WARD ST</t>
  </si>
  <si>
    <t>SEALEY</t>
  </si>
  <si>
    <t>440047</t>
  </si>
  <si>
    <t>Trenton Medical Center</t>
  </si>
  <si>
    <t>2017 South College Street</t>
  </si>
  <si>
    <t>494028</t>
  </si>
  <si>
    <t>Mary Washington Healthcare Snowden at Fredericksburg</t>
  </si>
  <si>
    <t>1200 Sam Perry Boulevard</t>
  </si>
  <si>
    <t>110185</t>
  </si>
  <si>
    <t>CHARLTON MEMORIAL  HOSPITAL</t>
  </si>
  <si>
    <t>1203 NORTH THIRD STREET</t>
  </si>
  <si>
    <t>FOLKSTON</t>
  </si>
  <si>
    <t>500123</t>
  </si>
  <si>
    <t>817 Commercial Street</t>
  </si>
  <si>
    <t>040158</t>
  </si>
  <si>
    <t>LEGACY SURGERY CENTER</t>
  </si>
  <si>
    <t>5800 WEST TENTH STREET, SUITE 206</t>
  </si>
  <si>
    <t>271316</t>
  </si>
  <si>
    <t>Frances Mahon Deaconess Hospital</t>
  </si>
  <si>
    <t>621 Third Street South</t>
  </si>
  <si>
    <t>050355</t>
  </si>
  <si>
    <t>Loyalton Medical Clinic</t>
  </si>
  <si>
    <t>725 Third Street</t>
  </si>
  <si>
    <t>Loyalton</t>
  </si>
  <si>
    <t>1509 Wilson Terrace</t>
  </si>
  <si>
    <t>464005</t>
  </si>
  <si>
    <t>CHARTER SUMMIT HOSPITAL</t>
  </si>
  <si>
    <t>175 WEST 7200 SOUTH</t>
  </si>
  <si>
    <t>MIDVALE</t>
  </si>
  <si>
    <t>450296</t>
  </si>
  <si>
    <t>Texas Emergency Hospital</t>
  </si>
  <si>
    <t>300 East Crockett</t>
  </si>
  <si>
    <t>171316</t>
  </si>
  <si>
    <t>Anderson County Hospital</t>
  </si>
  <si>
    <t>421 South Maple Street</t>
  </si>
  <si>
    <t>Garnett</t>
  </si>
  <si>
    <t>618 Hospital Road</t>
  </si>
  <si>
    <t>370196</t>
  </si>
  <si>
    <t>Renaissance Women's Hospital of Edmond</t>
  </si>
  <si>
    <t>1800 South Renaissance Boulevard</t>
  </si>
  <si>
    <t>131303</t>
  </si>
  <si>
    <t>Nell J. Redfield Memorial Hospital</t>
  </si>
  <si>
    <t>150 North 200 West</t>
  </si>
  <si>
    <t>Malad City</t>
  </si>
  <si>
    <t>354004</t>
  </si>
  <si>
    <t>Prairie Saint John's Hospital</t>
  </si>
  <si>
    <t>510 Fourth Street South</t>
  </si>
  <si>
    <t>103 Medicine Way Road</t>
  </si>
  <si>
    <t>474000</t>
  </si>
  <si>
    <t>VERMONT STATE HOSP</t>
  </si>
  <si>
    <t>103 S MAIN ST</t>
  </si>
  <si>
    <t>WATERBURY</t>
  </si>
  <si>
    <t>5633 North Lidgerwood Street</t>
  </si>
  <si>
    <t>051302</t>
  </si>
  <si>
    <t>Southern Inyo Hospital</t>
  </si>
  <si>
    <t>501 East Locust Street</t>
  </si>
  <si>
    <t>Lone Pine</t>
  </si>
  <si>
    <t>5666 East State Street</t>
  </si>
  <si>
    <t>1400 West Park Street</t>
  </si>
  <si>
    <t>390213</t>
  </si>
  <si>
    <t>Troy Community Hospital</t>
  </si>
  <si>
    <t>100 John Street</t>
  </si>
  <si>
    <t>194071</t>
  </si>
  <si>
    <t>Cypress Psychiatric Hospital</t>
  </si>
  <si>
    <t>4363 Convention Street, Suite 1</t>
  </si>
  <si>
    <t>251312</t>
  </si>
  <si>
    <t>Tyler Holmes Memorial Hospital</t>
  </si>
  <si>
    <t>409 Tyler Holmes Drive</t>
  </si>
  <si>
    <t>151308</t>
  </si>
  <si>
    <t>Ascension St. Vincent Mercy</t>
  </si>
  <si>
    <t>1331 South A Street</t>
  </si>
  <si>
    <t>Elwood</t>
  </si>
  <si>
    <t>434004</t>
  </si>
  <si>
    <t>CHARTER BHS OF SIOUX FALLS</t>
  </si>
  <si>
    <t>2812 S LOUISE AVE</t>
  </si>
  <si>
    <t>SIOUX FALLS</t>
  </si>
  <si>
    <t>3901 South Seventh Street</t>
  </si>
  <si>
    <t>450440</t>
  </si>
  <si>
    <t>DEATON HOSPITAL</t>
  </si>
  <si>
    <t>208 N MAIN ST</t>
  </si>
  <si>
    <t>GALENA PARK</t>
  </si>
  <si>
    <t>4801 Beckner Road</t>
  </si>
  <si>
    <t>050258</t>
  </si>
  <si>
    <t>RIO HONDO MEMORIAL HOSPITAL</t>
  </si>
  <si>
    <t>8300 E TELEGRAPH ROAD</t>
  </si>
  <si>
    <t>DOWNEY</t>
  </si>
  <si>
    <t>281322</t>
  </si>
  <si>
    <t>430 North Monitor Street</t>
  </si>
  <si>
    <t>270075</t>
  </si>
  <si>
    <t>Crow Hospital</t>
  </si>
  <si>
    <t>10110 South 7650 East</t>
  </si>
  <si>
    <t>Crow Agency</t>
  </si>
  <si>
    <t>284008</t>
  </si>
  <si>
    <t>Richard Young Center</t>
  </si>
  <si>
    <t>515 South 26th Street</t>
  </si>
  <si>
    <t>600 Elizabeth Street</t>
  </si>
  <si>
    <t>1201 South Miller Street</t>
  </si>
  <si>
    <t>234035</t>
  </si>
  <si>
    <t>Walter Reuther Psychiatric Hospital</t>
  </si>
  <si>
    <t>30901 Palmer Road</t>
  </si>
  <si>
    <t>Westland</t>
  </si>
  <si>
    <t>370092</t>
  </si>
  <si>
    <t>WEATHERFORD HOSPITAL AUTHORITY</t>
  </si>
  <si>
    <t>215 N KANSAS ST</t>
  </si>
  <si>
    <t>WEATHERFORD</t>
  </si>
  <si>
    <t>364040</t>
  </si>
  <si>
    <t>Mental Health Services for Clark and Madison Counties</t>
  </si>
  <si>
    <t>474 North Yellow Springs Street</t>
  </si>
  <si>
    <t>210006</t>
  </si>
  <si>
    <t>University of Maryland Harford Memorial Hospital</t>
  </si>
  <si>
    <t>501 South Union Avenue</t>
  </si>
  <si>
    <t>Havre de Grace</t>
  </si>
  <si>
    <t>290037</t>
  </si>
  <si>
    <t>THC OF LAS VEGAS</t>
  </si>
  <si>
    <t>5100 W SAHARA AVE</t>
  </si>
  <si>
    <t>LAS VEGAS</t>
  </si>
  <si>
    <t>390275</t>
  </si>
  <si>
    <t>CARON HOSPITAL</t>
  </si>
  <si>
    <t>BOX 277 GALEN HALL ROAD</t>
  </si>
  <si>
    <t>WERNERSVILLE</t>
  </si>
  <si>
    <t>707 Fourteenth Street</t>
  </si>
  <si>
    <t>161301</t>
  </si>
  <si>
    <t>Iowa Specialty Hospital-Belmond</t>
  </si>
  <si>
    <t>403 First Street Southeast</t>
  </si>
  <si>
    <t>Belmond</t>
  </si>
  <si>
    <t>140219</t>
  </si>
  <si>
    <t>UNITED SAMARITANS MED CENTER-LOGAN</t>
  </si>
  <si>
    <t>812 NORTH LOGAN AVE</t>
  </si>
  <si>
    <t>DANVILLE</t>
  </si>
  <si>
    <t>191326</t>
  </si>
  <si>
    <t>Reeves Memorial Medical Center</t>
  </si>
  <si>
    <t>409 First Street</t>
  </si>
  <si>
    <t>Bernice</t>
  </si>
  <si>
    <t>054150</t>
  </si>
  <si>
    <t>Kaiser Permanente Behavioral Health Center in Santa Clara</t>
  </si>
  <si>
    <t>3840 Homestead Road</t>
  </si>
  <si>
    <t>4920 Northeast Stallings Drive</t>
  </si>
  <si>
    <t>181314</t>
  </si>
  <si>
    <t>The Medical Center Caverna</t>
  </si>
  <si>
    <t>1501 South Dixie Street</t>
  </si>
  <si>
    <t>Horse Cave</t>
  </si>
  <si>
    <t>20 Hospital Drive</t>
  </si>
  <si>
    <t>One Parkland Drive</t>
  </si>
  <si>
    <t>524035</t>
  </si>
  <si>
    <t>CBHS OF MILWAUKEE/BROWN DEER</t>
  </si>
  <si>
    <t>4600 W SCHROEDER DR</t>
  </si>
  <si>
    <t>BROWN DEER</t>
  </si>
  <si>
    <t>170152</t>
  </si>
  <si>
    <t>SUMNER COUNTY HOSPITAL DISTRICT #1</t>
  </si>
  <si>
    <t>601 S OSAGE ST</t>
  </si>
  <si>
    <t>CALDWELL</t>
  </si>
  <si>
    <t>272 Benedict Avenue</t>
  </si>
  <si>
    <t>130059</t>
  </si>
  <si>
    <t>801 MAIN STREET</t>
  </si>
  <si>
    <t>230224</t>
  </si>
  <si>
    <t>NORTHWEST GEN OSTEOPATHIC HOSPITAL</t>
  </si>
  <si>
    <t>8741 W CHICAGO BLVD</t>
  </si>
  <si>
    <t>DETROIT</t>
  </si>
  <si>
    <t>350038</t>
  </si>
  <si>
    <t>Pembina County Memorial Hospital</t>
  </si>
  <si>
    <t>301 Mountain Street East</t>
  </si>
  <si>
    <t>Cavalier</t>
  </si>
  <si>
    <t>155 East Brush Hill Road</t>
  </si>
  <si>
    <t>100 Michigan Street Northeast</t>
  </si>
  <si>
    <t>400009</t>
  </si>
  <si>
    <t>Hospital Santa Rosa</t>
  </si>
  <si>
    <t>Veterans Avenue</t>
  </si>
  <si>
    <t>Guayama</t>
  </si>
  <si>
    <t>16088 San Pedro Avenue</t>
  </si>
  <si>
    <t>074007</t>
  </si>
  <si>
    <t>Rushford Center - Portland Campus</t>
  </si>
  <si>
    <t>25 Marlborough Street</t>
  </si>
  <si>
    <t>220173</t>
  </si>
  <si>
    <t>NAUKEAG HOSPITAL CORPORATION</t>
  </si>
  <si>
    <t>216 LAKE RD</t>
  </si>
  <si>
    <t>ASHBURNHAM</t>
  </si>
  <si>
    <t>214014</t>
  </si>
  <si>
    <t>HIGHLAND HEALTH</t>
  </si>
  <si>
    <t>630 W FAYETTE ST</t>
  </si>
  <si>
    <t>BALTIMORE</t>
  </si>
  <si>
    <t>104012</t>
  </si>
  <si>
    <t>CHARTER HOSPITAL OF TAMPA BAY</t>
  </si>
  <si>
    <t>4004 N RIVERSIDE DR</t>
  </si>
  <si>
    <t>TAMPA</t>
  </si>
  <si>
    <t>241321</t>
  </si>
  <si>
    <t>Essentia Health - Holy Trinity Hospital</t>
  </si>
  <si>
    <t>115 West Second Street</t>
  </si>
  <si>
    <t>Graceville</t>
  </si>
  <si>
    <t>370032</t>
  </si>
  <si>
    <t>INTEGRIS Baptist Medical Center Portland Avenue</t>
  </si>
  <si>
    <t>5501 North Portland Avenue</t>
  </si>
  <si>
    <t>1000 36th Street</t>
  </si>
  <si>
    <t>101 East Ridge Road</t>
  </si>
  <si>
    <t>050598</t>
  </si>
  <si>
    <t>MISSION BAY MEMORIAL HOSPITAL</t>
  </si>
  <si>
    <t>3030 BUNKER HILL ST</t>
  </si>
  <si>
    <t>SAN DIEGO</t>
  </si>
  <si>
    <t>4900 Houston Road</t>
  </si>
  <si>
    <t>330167</t>
  </si>
  <si>
    <t>NYU Winthrop Hospital</t>
  </si>
  <si>
    <t>259 First Street</t>
  </si>
  <si>
    <t>Mineola</t>
  </si>
  <si>
    <t>531312</t>
  </si>
  <si>
    <t>Cody Regional Health</t>
  </si>
  <si>
    <t>707 Sheridan Avenue</t>
  </si>
  <si>
    <t>Cody</t>
  </si>
  <si>
    <t>401 15th Avenue Southeast</t>
  </si>
  <si>
    <t>730 West Market Street</t>
  </si>
  <si>
    <t>050579</t>
  </si>
  <si>
    <t>Century City Doctors Hospital</t>
  </si>
  <si>
    <t>2070 Century Park East</t>
  </si>
  <si>
    <t>034015</t>
  </si>
  <si>
    <t>ASPEN HILL HOSPITAL</t>
  </si>
  <si>
    <t>FLAGSTAFF</t>
  </si>
  <si>
    <t>2425 Samaritan Drive</t>
  </si>
  <si>
    <t>450703</t>
  </si>
  <si>
    <t>MEDICAL ARTS-TEXARKANA</t>
  </si>
  <si>
    <t>2501 COLLEGE DR</t>
  </si>
  <si>
    <t>TEXARKANA</t>
  </si>
  <si>
    <t>510080</t>
  </si>
  <si>
    <t>Summers County ARH Hospital</t>
  </si>
  <si>
    <t>Terrace Street</t>
  </si>
  <si>
    <t>Hinton</t>
  </si>
  <si>
    <t>030118</t>
  </si>
  <si>
    <t>Yavapai Regional Medical Center - East</t>
  </si>
  <si>
    <t>7700 East Florentine Road</t>
  </si>
  <si>
    <t>Prescott Valley</t>
  </si>
  <si>
    <t>114016</t>
  </si>
  <si>
    <t>Saint Simons By-The-Sea</t>
  </si>
  <si>
    <t>2927 Demere Road</t>
  </si>
  <si>
    <t>Saint Simons Island</t>
  </si>
  <si>
    <t>525 Branson Landing Boulevard</t>
  </si>
  <si>
    <t>670070</t>
  </si>
  <si>
    <t>Texas Specialty Hospital at Lubbock</t>
  </si>
  <si>
    <t>4302-B Princeton Street</t>
  </si>
  <si>
    <t>034025</t>
  </si>
  <si>
    <t>Windhaven Psychiatric Hospital</t>
  </si>
  <si>
    <t>8655 E. Eastridge Drive</t>
  </si>
  <si>
    <t>2001 North Jefferson Avenue</t>
  </si>
  <si>
    <t>400105</t>
  </si>
  <si>
    <t>Bayamon Regional Hospital</t>
  </si>
  <si>
    <t>100 Laurel Avenue</t>
  </si>
  <si>
    <t>Bayamon</t>
  </si>
  <si>
    <t>140061</t>
  </si>
  <si>
    <t>Red Bud Regional Hospital</t>
  </si>
  <si>
    <t>325 Spring Street</t>
  </si>
  <si>
    <t>Red Bud</t>
  </si>
  <si>
    <t>364060</t>
  </si>
  <si>
    <t>Generations Behavioral Health- Youngstown</t>
  </si>
  <si>
    <t>196 Colonial Drive</t>
  </si>
  <si>
    <t>234041</t>
  </si>
  <si>
    <t>Center for Forensic Psychiatry</t>
  </si>
  <si>
    <t>8303 Platt Road</t>
  </si>
  <si>
    <t>Saline</t>
  </si>
  <si>
    <t>1101 Michigan Avenue</t>
  </si>
  <si>
    <t>4805 Northeast Glisan Street</t>
  </si>
  <si>
    <t>500085</t>
  </si>
  <si>
    <t>Klickitat Valley Health Services</t>
  </si>
  <si>
    <t>310 South Roosevelt</t>
  </si>
  <si>
    <t>Goldendale</t>
  </si>
  <si>
    <t>670014</t>
  </si>
  <si>
    <t>Laredo Specialty Hospital</t>
  </si>
  <si>
    <t>2005 East Bustamante Street</t>
  </si>
  <si>
    <t>050349</t>
  </si>
  <si>
    <t>Corcoran District Hospital</t>
  </si>
  <si>
    <t>1310 Hanna Avenue</t>
  </si>
  <si>
    <t>Corcoran</t>
  </si>
  <si>
    <t>2415 Parkwood Drive</t>
  </si>
  <si>
    <t>100100</t>
  </si>
  <si>
    <t>VICTORIA HOSPITAL</t>
  </si>
  <si>
    <t>955 NW 3RD STREET</t>
  </si>
  <si>
    <t>MIAMI</t>
  </si>
  <si>
    <t>450538</t>
  </si>
  <si>
    <t>ALVIN MEDICAL CENTER</t>
  </si>
  <si>
    <t>301 MEDIC LN</t>
  </si>
  <si>
    <t>ALVIN</t>
  </si>
  <si>
    <t>330362</t>
  </si>
  <si>
    <t>MIDDLETOWN PSYCHIATRIC CENTER</t>
  </si>
  <si>
    <t>141 MONHAGEN AVE</t>
  </si>
  <si>
    <t>MIDDLETOWN</t>
  </si>
  <si>
    <t>3700 Kolbe Road</t>
  </si>
  <si>
    <t>1305 West 18th Street</t>
  </si>
  <si>
    <t>40 Wright Street</t>
  </si>
  <si>
    <t>511306</t>
  </si>
  <si>
    <t>440229</t>
  </si>
  <si>
    <t>(CLOSED) BEHAVIORAL HEALTHCARE CENTER AT CLARK</t>
  </si>
  <si>
    <t>930 PROFESSONIAL PARK DRIVE</t>
  </si>
  <si>
    <t>CLARKSVILLE</t>
  </si>
  <si>
    <t>140005</t>
  </si>
  <si>
    <t>HARDIN COUNTY GENERAL HOSPITAL</t>
  </si>
  <si>
    <t>FERRELL ROAD</t>
  </si>
  <si>
    <t>ROSICLARE</t>
  </si>
  <si>
    <t>210043</t>
  </si>
  <si>
    <t>University of Maryland Baltimore Washington Medical Center</t>
  </si>
  <si>
    <t>301 Hospital Drive</t>
  </si>
  <si>
    <t>Glen Burnie</t>
  </si>
  <si>
    <t>306 Stanaford Road</t>
  </si>
  <si>
    <t>520148</t>
  </si>
  <si>
    <t>Langlade Memorial Hospital</t>
  </si>
  <si>
    <t>112 East Fifth Avenue</t>
  </si>
  <si>
    <t>Antigo</t>
  </si>
  <si>
    <t>490137</t>
  </si>
  <si>
    <t>Hampton Roads Specialty Hospital</t>
  </si>
  <si>
    <t>245 Chesapeake Avenue, 4th Floor</t>
  </si>
  <si>
    <t>194056</t>
  </si>
  <si>
    <t>Community Care Hospital</t>
  </si>
  <si>
    <t>1421 General Taylor Street</t>
  </si>
  <si>
    <t>190003</t>
  </si>
  <si>
    <t>Dauterive Hospital</t>
  </si>
  <si>
    <t>600 North Lewis Avenue</t>
  </si>
  <si>
    <t>1200 West Maple Avenue</t>
  </si>
  <si>
    <t>050016</t>
  </si>
  <si>
    <t>Arroyo Grande Community Hospital</t>
  </si>
  <si>
    <t>345 South Halcyon Road</t>
  </si>
  <si>
    <t>Arroyo Grande</t>
  </si>
  <si>
    <t>500 Remington Boulevard</t>
  </si>
  <si>
    <t>454009</t>
  </si>
  <si>
    <t>Rusk State Hospital</t>
  </si>
  <si>
    <t>805 North Dickinson Drive</t>
  </si>
  <si>
    <t>Rusk</t>
  </si>
  <si>
    <t>334063</t>
  </si>
  <si>
    <t>Kingsboro Psychiatric Center</t>
  </si>
  <si>
    <t>681 Clarkson Avenue</t>
  </si>
  <si>
    <t>401 South Santa Fe Avenue</t>
  </si>
  <si>
    <t>500040</t>
  </si>
  <si>
    <t>ST JOSEPH HOSPITAL</t>
  </si>
  <si>
    <t>1006 N H ST</t>
  </si>
  <si>
    <t>ABERDEEN</t>
  </si>
  <si>
    <t>415 Sixth Street</t>
  </si>
  <si>
    <t>241328</t>
  </si>
  <si>
    <t>Sanford Bagley Medical Center</t>
  </si>
  <si>
    <t>203 4th Street NW</t>
  </si>
  <si>
    <t>Bagley</t>
  </si>
  <si>
    <t>240065</t>
  </si>
  <si>
    <t>GRACEVILLE HEALTH CENTER</t>
  </si>
  <si>
    <t>115 2ND ST</t>
  </si>
  <si>
    <t>GRACEVILLE</t>
  </si>
  <si>
    <t>284003</t>
  </si>
  <si>
    <t>Lincoln Regional Center</t>
  </si>
  <si>
    <t>801 West Prospector Place</t>
  </si>
  <si>
    <t>250 Mercy Drive</t>
  </si>
  <si>
    <t>240054</t>
  </si>
  <si>
    <t>EITEL HOSPITAL</t>
  </si>
  <si>
    <t>.375 WILLOW STREET</t>
  </si>
  <si>
    <t>MINNEAPOLIS</t>
  </si>
  <si>
    <t>050240</t>
  </si>
  <si>
    <t>Centinela Freeman Regional Medical Center, Centinela Campus</t>
  </si>
  <si>
    <t>555 East Hardy Street</t>
  </si>
  <si>
    <t>12040 Northeast 128th Street</t>
  </si>
  <si>
    <t>100013</t>
  </si>
  <si>
    <t>HILLSBOROUGH COUNTY HOSPITAL</t>
  </si>
  <si>
    <t>5906 N 30 ST</t>
  </si>
  <si>
    <t>128 North FM 3167</t>
  </si>
  <si>
    <t>800 East Locust Street</t>
  </si>
  <si>
    <t>218 Corporate Drive</t>
  </si>
  <si>
    <t>224029</t>
  </si>
  <si>
    <t>CHOATE HEALTH SYSTEMS</t>
  </si>
  <si>
    <t>3 SAINT AUGUSTINE CT</t>
  </si>
  <si>
    <t>WINCHESTER</t>
  </si>
  <si>
    <t>100312</t>
  </si>
  <si>
    <t>Kindred Hospital Melbourne</t>
  </si>
  <si>
    <t>765 West Nasa Boulevard</t>
  </si>
  <si>
    <t>510043</t>
  </si>
  <si>
    <t>Pocahontas Memorial Hospital</t>
  </si>
  <si>
    <t>RR2, Box 52 W</t>
  </si>
  <si>
    <t>Buckeye</t>
  </si>
  <si>
    <t>300 Wilson Street</t>
  </si>
  <si>
    <t>520090</t>
  </si>
  <si>
    <t>Ripon Medical Center</t>
  </si>
  <si>
    <t>933 Newbury Street</t>
  </si>
  <si>
    <t>Ripon</t>
  </si>
  <si>
    <t>360034</t>
  </si>
  <si>
    <t>Dunlap Memorial Hospital</t>
  </si>
  <si>
    <t>832 Main Street South</t>
  </si>
  <si>
    <t>Orrville</t>
  </si>
  <si>
    <t>381311</t>
  </si>
  <si>
    <t>Lower Umpqua Hospital</t>
  </si>
  <si>
    <t>600 Ranch Road</t>
  </si>
  <si>
    <t>Reedsport</t>
  </si>
  <si>
    <t>394012</t>
  </si>
  <si>
    <t>Clarks Summit State Hospital</t>
  </si>
  <si>
    <t>1451 Hillside Drive</t>
  </si>
  <si>
    <t>Clarks Summit</t>
  </si>
  <si>
    <t>450633</t>
  </si>
  <si>
    <t>Metropolitan Methodist Hospital</t>
  </si>
  <si>
    <t>1310 McCullough Avenue</t>
  </si>
  <si>
    <t>1514 Jefferson Highway</t>
  </si>
  <si>
    <t>341328</t>
  </si>
  <si>
    <t>Erlanger Western Carolina Hospital</t>
  </si>
  <si>
    <t>3990 East US Highway 64</t>
  </si>
  <si>
    <t>Murphy</t>
  </si>
  <si>
    <t>051329</t>
  </si>
  <si>
    <t>Sutter Lakeside Hospital</t>
  </si>
  <si>
    <t>5176 Hill Road East</t>
  </si>
  <si>
    <t>Lakeport</t>
  </si>
  <si>
    <t>39200 Hooker Highway</t>
  </si>
  <si>
    <t>384001</t>
  </si>
  <si>
    <t>OREGON STATE HOSPITAL</t>
  </si>
  <si>
    <t>2600 CENTER STREET NE</t>
  </si>
  <si>
    <t>SALEM</t>
  </si>
  <si>
    <t>350009</t>
  </si>
  <si>
    <t>Jamestown Hospital</t>
  </si>
  <si>
    <t>419 Fifth Street Northeast</t>
  </si>
  <si>
    <t>2310 Craig Road</t>
  </si>
  <si>
    <t>450270</t>
  </si>
  <si>
    <t>Lake Whitney Medical Center</t>
  </si>
  <si>
    <t>200 North San Jacinto Street</t>
  </si>
  <si>
    <t>Whitney</t>
  </si>
  <si>
    <t>271341</t>
  </si>
  <si>
    <t>Northeast Montana Healthcare - Trinity Hospital Campus</t>
  </si>
  <si>
    <t>315 Knapp Street</t>
  </si>
  <si>
    <t>Wolf Point</t>
  </si>
  <si>
    <t>161341</t>
  </si>
  <si>
    <t>Lucas County Health Center</t>
  </si>
  <si>
    <t>1200 North Seventh Street</t>
  </si>
  <si>
    <t>Chariton</t>
  </si>
  <si>
    <t>119 Oakfield Drive</t>
  </si>
  <si>
    <t>140293</t>
  </si>
  <si>
    <t>GATEWAY COMMUNITY HOSPITAL</t>
  </si>
  <si>
    <t>1509 MARTIN LUTHER KING DR</t>
  </si>
  <si>
    <t>EAST ST LOUIS</t>
  </si>
  <si>
    <t>520077</t>
  </si>
  <si>
    <t>OCONTO MEMORIAL HOSPITAL</t>
  </si>
  <si>
    <t>405 1ST ST</t>
  </si>
  <si>
    <t>OCONTO</t>
  </si>
  <si>
    <t>134015</t>
  </si>
  <si>
    <t>Sawtooth Behavioral Health</t>
  </si>
  <si>
    <t>650 Addison Avenue W 300 B</t>
  </si>
  <si>
    <t>3000 Mack Road</t>
  </si>
  <si>
    <t>2139 Auburn Avenue</t>
  </si>
  <si>
    <t>104080</t>
  </si>
  <si>
    <t>Coral Shores Behavioral Health</t>
  </si>
  <si>
    <t>5995 SE Community Drive</t>
  </si>
  <si>
    <t>3333 Riverbend Drive</t>
  </si>
  <si>
    <t>1625 Medical Center Drive</t>
  </si>
  <si>
    <t>194072</t>
  </si>
  <si>
    <t>Behavioral Hospital of Shreveport</t>
  </si>
  <si>
    <t>2025 DeSoto Street</t>
  </si>
  <si>
    <t>270067</t>
  </si>
  <si>
    <t>ROOSEVELT MEMORIAL HOSPITAL</t>
  </si>
  <si>
    <t>DRAWER 419</t>
  </si>
  <si>
    <t>CULBERTSON</t>
  </si>
  <si>
    <t>420014</t>
  </si>
  <si>
    <t>Fairfield Memorial Hospital</t>
  </si>
  <si>
    <t>Highway 321 Bypass</t>
  </si>
  <si>
    <t>310078</t>
  </si>
  <si>
    <t>Hospital Center at Orange</t>
  </si>
  <si>
    <t>188 South Essex Avenue</t>
  </si>
  <si>
    <t>161349</t>
  </si>
  <si>
    <t>Virginia Gay Hospital</t>
  </si>
  <si>
    <t>502 North Ninth Avenue</t>
  </si>
  <si>
    <t>Vinton</t>
  </si>
  <si>
    <t>334049</t>
  </si>
  <si>
    <t>Four Winds Saratoga</t>
  </si>
  <si>
    <t>30 Crescent Avenue</t>
  </si>
  <si>
    <t>171384</t>
  </si>
  <si>
    <t>Newman Regional Health</t>
  </si>
  <si>
    <t>1201 West 12th Avenue</t>
  </si>
  <si>
    <t>100185</t>
  </si>
  <si>
    <t>FLORIDA HOSPITAL WACHULA</t>
  </si>
  <si>
    <t>533 W CARLTON ST</t>
  </si>
  <si>
    <t>WAUCHULA</t>
  </si>
  <si>
    <t>250046</t>
  </si>
  <si>
    <t>METHODIST HOSPITAL OF STONE COUNTY</t>
  </si>
  <si>
    <t>RT 1 BOX 48</t>
  </si>
  <si>
    <t>WIGGINS</t>
  </si>
  <si>
    <t>271323</t>
  </si>
  <si>
    <t>10 Kruger Road</t>
  </si>
  <si>
    <t>361327</t>
  </si>
  <si>
    <t>CHWC Montpelier Hospital</t>
  </si>
  <si>
    <t>909 East Snyder Avenue</t>
  </si>
  <si>
    <t>Montpelier</t>
  </si>
  <si>
    <t>170001</t>
  </si>
  <si>
    <t>241353</t>
  </si>
  <si>
    <t>CRMC Crosby</t>
  </si>
  <si>
    <t>320 East Main Street</t>
  </si>
  <si>
    <t>Crosby</t>
  </si>
  <si>
    <t>050762</t>
  </si>
  <si>
    <t>Monrovia Memorial Hospital</t>
  </si>
  <si>
    <t>323 South Heliotrope Avenue</t>
  </si>
  <si>
    <t>Monrovia</t>
  </si>
  <si>
    <t>1800 East Van Buren Street</t>
  </si>
  <si>
    <t>490073</t>
  </si>
  <si>
    <t>Northern Virginia Community Hospital</t>
  </si>
  <si>
    <t>601 South Carlin Springs Road</t>
  </si>
  <si>
    <t>400 West Pueblo Street</t>
  </si>
  <si>
    <t>1701 Santa Anita Avenue</t>
  </si>
  <si>
    <t>450826</t>
  </si>
  <si>
    <t>PRESBYTERIAN MEDICAL CENTER OF WYLIE</t>
  </si>
  <si>
    <t>801 S HWY 78</t>
  </si>
  <si>
    <t>WYLIE</t>
  </si>
  <si>
    <t>070026</t>
  </si>
  <si>
    <t>WINSTED MEMORIAL HOSPITAL</t>
  </si>
  <si>
    <t>115 SPENCER ST</t>
  </si>
  <si>
    <t>WINSTED</t>
  </si>
  <si>
    <t>104015</t>
  </si>
  <si>
    <t>Larkin Community Hospital Behavioral Health Services</t>
  </si>
  <si>
    <t>1201 North 37th Avenue</t>
  </si>
  <si>
    <t>191323</t>
  </si>
  <si>
    <t>Delhi Hospital of Richland Parish</t>
  </si>
  <si>
    <t>407 Cincinnati Street</t>
  </si>
  <si>
    <t>500042</t>
  </si>
  <si>
    <t>Allenmore Hospital and Medical Center</t>
  </si>
  <si>
    <t>1901 South Union Avenue</t>
  </si>
  <si>
    <t>224034</t>
  </si>
  <si>
    <t>CHARLES RIVER HOSPITAL - WEST</t>
  </si>
  <si>
    <t>351 MEMORIAL DR</t>
  </si>
  <si>
    <t>CHICOPEE</t>
  </si>
  <si>
    <t>100170</t>
  </si>
  <si>
    <t>METHODIST MEDICAL CENTER</t>
  </si>
  <si>
    <t>580 W 8TH ST</t>
  </si>
  <si>
    <t>JACKSONVILLE</t>
  </si>
  <si>
    <t>390215</t>
  </si>
  <si>
    <t>MERCY HAVERFORD HOSPITAL</t>
  </si>
  <si>
    <t>198 OLD WEST CHESTER PIKE</t>
  </si>
  <si>
    <t>HAVERTOWN</t>
  </si>
  <si>
    <t>370059</t>
  </si>
  <si>
    <t>DRUMRIGHT MEMORIAL HOSPITAL</t>
  </si>
  <si>
    <t>DRUMRIGHT</t>
  </si>
  <si>
    <t>104047</t>
  </si>
  <si>
    <t>RIVENDELL OF BAY COUNTY</t>
  </si>
  <si>
    <t>1940 HARRISON AVE</t>
  </si>
  <si>
    <t>PANAMA CITY</t>
  </si>
  <si>
    <t>501308</t>
  </si>
  <si>
    <t>Coulee Medical Center</t>
  </si>
  <si>
    <t>411 Fortuyn Road</t>
  </si>
  <si>
    <t>Grand Coulee</t>
  </si>
  <si>
    <t>194058</t>
  </si>
  <si>
    <t>Lakeview Regional Hospital</t>
  </si>
  <si>
    <t>6200 Cypress Street</t>
  </si>
  <si>
    <t>140226</t>
  </si>
  <si>
    <t>LAKESIDE COMMUNITY HOSPITAL</t>
  </si>
  <si>
    <t>225 WEST CERMAK RD</t>
  </si>
  <si>
    <t>230007</t>
  </si>
  <si>
    <t>OAKWOOD DOWNRIVER MEDICAL CENTER</t>
  </si>
  <si>
    <t>25750 W OUTER DR</t>
  </si>
  <si>
    <t>LINCOLN PARK</t>
  </si>
  <si>
    <t>450045</t>
  </si>
  <si>
    <t>KING WILLIAM HEALTH CARE CENTER</t>
  </si>
  <si>
    <t>323 E JOHNSON ST</t>
  </si>
  <si>
    <t>SAN ANTONIO</t>
  </si>
  <si>
    <t>350 Hawthorne Avenue</t>
  </si>
  <si>
    <t>171306</t>
  </si>
  <si>
    <t>Wichita County Health Center</t>
  </si>
  <si>
    <t>211 East Earl Street</t>
  </si>
  <si>
    <t>Leoti</t>
  </si>
  <si>
    <t>520042</t>
  </si>
  <si>
    <t>Reedsburg Area Medical Center</t>
  </si>
  <si>
    <t>2000 North Dewey Avenue</t>
  </si>
  <si>
    <t>Reedsburg</t>
  </si>
  <si>
    <t>280050</t>
  </si>
  <si>
    <t>Thayer County Health Services</t>
  </si>
  <si>
    <t>120 Park Avenue</t>
  </si>
  <si>
    <t>Hebron</t>
  </si>
  <si>
    <t>111331</t>
  </si>
  <si>
    <t>Mitchell County Hospital</t>
  </si>
  <si>
    <t>90 East Stephens Street</t>
  </si>
  <si>
    <t>Camilla</t>
  </si>
  <si>
    <t>670072</t>
  </si>
  <si>
    <t>Hopebridge Hospital</t>
  </si>
  <si>
    <t>5556 Gasmer Drive</t>
  </si>
  <si>
    <t>601 Hamilton Avenue</t>
  </si>
  <si>
    <t>144002</t>
  </si>
  <si>
    <t>ILLINOIS STATE PSYCHIATRIC INSTITUTE</t>
  </si>
  <si>
    <t>1153 NORTH LAVERGENE AVENUE</t>
  </si>
  <si>
    <t>4567 East Ninth Avenue</t>
  </si>
  <si>
    <t>330062</t>
  </si>
  <si>
    <t>Schuyler Hospital</t>
  </si>
  <si>
    <t>220 Steuben Street</t>
  </si>
  <si>
    <t>Montour Falls</t>
  </si>
  <si>
    <t>520183</t>
  </si>
  <si>
    <t>FIRST HOSPITAL MILWAUKEE</t>
  </si>
  <si>
    <t>3330 W WELLS STREET</t>
  </si>
  <si>
    <t>170025</t>
  </si>
  <si>
    <t>Saint Luke Hospital</t>
  </si>
  <si>
    <t>1014 MELVIN</t>
  </si>
  <si>
    <t>MARION</t>
  </si>
  <si>
    <t>869 North Cherry Street</t>
  </si>
  <si>
    <t>1900 Silver Cross Boulevard</t>
  </si>
  <si>
    <t>160077</t>
  </si>
  <si>
    <t>MONROE COUNTY HOSPITAL</t>
  </si>
  <si>
    <t>ROUTE #3</t>
  </si>
  <si>
    <t>ALBIA</t>
  </si>
  <si>
    <t>509 North Broad Street</t>
  </si>
  <si>
    <t>280118</t>
  </si>
  <si>
    <t>Box Butte General Hospital</t>
  </si>
  <si>
    <t>2101 Box Butte Avenue</t>
  </si>
  <si>
    <t>194033</t>
  </si>
  <si>
    <t>TECHE RECOVERY CTR</t>
  </si>
  <si>
    <t>CORNER OF GUIDROZ &amp; OLIVE ST</t>
  </si>
  <si>
    <t>ARNAUDVILLE</t>
  </si>
  <si>
    <t>170097</t>
  </si>
  <si>
    <t>GOODLAND REGIONAL MEDICAL CENTER</t>
  </si>
  <si>
    <t>220 W 2ND ST</t>
  </si>
  <si>
    <t>GOODLAND</t>
  </si>
  <si>
    <t>820 East Mountain View Street</t>
  </si>
  <si>
    <t>1801 North Oregon Street</t>
  </si>
  <si>
    <t>3186 South Maryland Parkway</t>
  </si>
  <si>
    <t>161319</t>
  </si>
  <si>
    <t>MercyOne Elkader Medical Center</t>
  </si>
  <si>
    <t>901 Davidson Street Northwest</t>
  </si>
  <si>
    <t>Elkader</t>
  </si>
  <si>
    <t>170050</t>
  </si>
  <si>
    <t>ASHLAND DISTRICT HOSPITAL</t>
  </si>
  <si>
    <t>709 OAK ST</t>
  </si>
  <si>
    <t>ASHLAND</t>
  </si>
  <si>
    <t>501334</t>
  </si>
  <si>
    <t>Lake Chelan Community Hospital</t>
  </si>
  <si>
    <t>503 East Highland Avenue</t>
  </si>
  <si>
    <t>Chelan</t>
  </si>
  <si>
    <t>241342</t>
  </si>
  <si>
    <t>Ortonville Area Health Services</t>
  </si>
  <si>
    <t>450 Eastvold Avenue</t>
  </si>
  <si>
    <t>Ortonville</t>
  </si>
  <si>
    <t>2700 Northwest Stewart Parkway</t>
  </si>
  <si>
    <t>200 Jefferson Street, Southeast</t>
  </si>
  <si>
    <t>100263</t>
  </si>
  <si>
    <t>South Seminole Hospital</t>
  </si>
  <si>
    <t>555 West State Road 434</t>
  </si>
  <si>
    <t>Longwood</t>
  </si>
  <si>
    <t>700 Medical Boulevard</t>
  </si>
  <si>
    <t>064001</t>
  </si>
  <si>
    <t>Colorado Mental Health Institute at Pueblo</t>
  </si>
  <si>
    <t>1600 West 24th Street</t>
  </si>
  <si>
    <t>334066</t>
  </si>
  <si>
    <t>Rockland Children's Psychiatric Center</t>
  </si>
  <si>
    <t>2 First Avenue</t>
  </si>
  <si>
    <t>170066</t>
  </si>
  <si>
    <t>NESS COUNTY HOSPITAL DISTRICT #2</t>
  </si>
  <si>
    <t>312 E CUSTER ST</t>
  </si>
  <si>
    <t>NESS CITY</t>
  </si>
  <si>
    <t>330091</t>
  </si>
  <si>
    <t>Sisters of Charity Hospital - Saint Joseph Campus</t>
  </si>
  <si>
    <t>2605 Harlem Road</t>
  </si>
  <si>
    <t>2701 Hospital Drive</t>
  </si>
  <si>
    <t>420062</t>
  </si>
  <si>
    <t>711 Chesterfield Highway</t>
  </si>
  <si>
    <t>425 West Fifth Street</t>
  </si>
  <si>
    <t>010121</t>
  </si>
  <si>
    <t>VAUGHAN REGIONAL MEDICAL CENTER  INC</t>
  </si>
  <si>
    <t>1050 W DALLAS AVE</t>
  </si>
  <si>
    <t>SELMA</t>
  </si>
  <si>
    <t>140154</t>
  </si>
  <si>
    <t>DELNOR COMMUNITY HOSPITAL-ST CHARLES</t>
  </si>
  <si>
    <t>975 N 5TH AVE</t>
  </si>
  <si>
    <t>SAINT CHARLES</t>
  </si>
  <si>
    <t>1055 Saxon Boulevard</t>
  </si>
  <si>
    <t>1324 Lakeland Hills Boulevard</t>
  </si>
  <si>
    <t>260217</t>
  </si>
  <si>
    <t>Landmark Hospital of Cape Girardeau</t>
  </si>
  <si>
    <t>3255 Independence Street</t>
  </si>
  <si>
    <t>2435 Forest Drive</t>
  </si>
  <si>
    <t>200058</t>
  </si>
  <si>
    <t>AUGUSTA MENTAL HEALTH INSTITUTE</t>
  </si>
  <si>
    <t>ARSENAL ST</t>
  </si>
  <si>
    <t>AUGUSTA</t>
  </si>
  <si>
    <t>1020 South State Highway 16</t>
  </si>
  <si>
    <t>71 Prospect Avenue</t>
  </si>
  <si>
    <t>5848 South 300 East</t>
  </si>
  <si>
    <t>174015</t>
  </si>
  <si>
    <t>CBHS OF KANSAS CITY (OVERLAND PARK)</t>
  </si>
  <si>
    <t>8000 W 127TH ST</t>
  </si>
  <si>
    <t>OVERLAND PARK</t>
  </si>
  <si>
    <t>104054</t>
  </si>
  <si>
    <t>CBHS OF TAMPA BAY AT PASCO</t>
  </si>
  <si>
    <t>21808 SR 54</t>
  </si>
  <si>
    <t>LUTZ</t>
  </si>
  <si>
    <t>014009</t>
  </si>
  <si>
    <t>North Alabama Regional Hospital</t>
  </si>
  <si>
    <t>4218 Highway 31 South</t>
  </si>
  <si>
    <t>1021 Park Avenue</t>
  </si>
  <si>
    <t>294006</t>
  </si>
  <si>
    <t>HCA PINEPROOK HOSPITAL</t>
  </si>
  <si>
    <t>2100 EL RANCHO DRIVE</t>
  </si>
  <si>
    <t>SPARKS</t>
  </si>
  <si>
    <t>830 Washington Street</t>
  </si>
  <si>
    <t>1701 North Senate Blvd</t>
  </si>
  <si>
    <t>054087</t>
  </si>
  <si>
    <t>Sierra Vista Hospital</t>
  </si>
  <si>
    <t>8001 Bruceville Road</t>
  </si>
  <si>
    <t>360101</t>
  </si>
  <si>
    <t>Huron Hospital</t>
  </si>
  <si>
    <t>13951 Terrace Road</t>
  </si>
  <si>
    <t>East Cleveland</t>
  </si>
  <si>
    <t>3000 Arlington Avenue</t>
  </si>
  <si>
    <t>330142</t>
  </si>
  <si>
    <t>BETH ISRAEL HOSPITAL NORTH</t>
  </si>
  <si>
    <t>170 EAST END AVE</t>
  </si>
  <si>
    <t>NEW YORK</t>
  </si>
  <si>
    <t>440212</t>
  </si>
  <si>
    <t>Methodist Extended Care Hospital</t>
  </si>
  <si>
    <t>5 Thomas Wing 225 South Claybrook</t>
  </si>
  <si>
    <t>240154</t>
  </si>
  <si>
    <t>Deer River HealthCare Center</t>
  </si>
  <si>
    <t>1002 Comstock Drive</t>
  </si>
  <si>
    <t>Deer River</t>
  </si>
  <si>
    <t>670017</t>
  </si>
  <si>
    <t>HealthSouth Rehabilitation Hospital of Humble</t>
  </si>
  <si>
    <t>19002 McKay Drive</t>
  </si>
  <si>
    <t>431304</t>
  </si>
  <si>
    <t>BELLE FOURCHE HEALTH CARE CENTER-RPCH</t>
  </si>
  <si>
    <t>2200 13TH AVE</t>
  </si>
  <si>
    <t>BELLE FOURCHE</t>
  </si>
  <si>
    <t>344006</t>
  </si>
  <si>
    <t>Wake Forest University Baptist Behavioral Health</t>
  </si>
  <si>
    <t>3637 Old Vineyard Road</t>
  </si>
  <si>
    <t>010171</t>
  </si>
  <si>
    <t>Choctaw General Hospital</t>
  </si>
  <si>
    <t>401 Vanity Fair Lane</t>
  </si>
  <si>
    <t>031314</t>
  </si>
  <si>
    <t>Cobre Valley Regional Medical Center</t>
  </si>
  <si>
    <t>5880 South Hospital Drive</t>
  </si>
  <si>
    <t>Globe</t>
  </si>
  <si>
    <t>2800 Clay Edwards Drive</t>
  </si>
  <si>
    <t>114030</t>
  </si>
  <si>
    <t>Floyd Behavioral Health Center</t>
  </si>
  <si>
    <t>306 Shorter Ave</t>
  </si>
  <si>
    <t>054069</t>
  </si>
  <si>
    <t>Aurora Charter Oak Hospital</t>
  </si>
  <si>
    <t>1161 East Covina Boulevard</t>
  </si>
  <si>
    <t>450263</t>
  </si>
  <si>
    <t>TRINITY MEMORIAL HOSPITAL</t>
  </si>
  <si>
    <t>900 PROSPECT DR BOX 471</t>
  </si>
  <si>
    <t>TRINITY</t>
  </si>
  <si>
    <t>231335</t>
  </si>
  <si>
    <t>West Shore Medical Center</t>
  </si>
  <si>
    <t>1465 East Parkdale Avenue</t>
  </si>
  <si>
    <t>1011 Baldwin Park Boulevard</t>
  </si>
  <si>
    <t>651 Dunlop Lane</t>
  </si>
  <si>
    <t>280048</t>
  </si>
  <si>
    <t>Chadron Community Hospital</t>
  </si>
  <si>
    <t>821 Morehead</t>
  </si>
  <si>
    <t>Chadron</t>
  </si>
  <si>
    <t>260206</t>
  </si>
  <si>
    <t>All Saints Special Care Hospital</t>
  </si>
  <si>
    <t>12303 DePaul Drive - 2nd Floor South</t>
  </si>
  <si>
    <t>490054</t>
  </si>
  <si>
    <t>R.J.  Reynolds Patrick County Memorial Hospital</t>
  </si>
  <si>
    <t>18688 Jeb Stuart Highway</t>
  </si>
  <si>
    <t>064021</t>
  </si>
  <si>
    <t>CLEO WALLACE CENTERS  DENVER</t>
  </si>
  <si>
    <t>4400 E ILIFF AVE</t>
  </si>
  <si>
    <t>DENVER</t>
  </si>
  <si>
    <t>703 North McEwan Street</t>
  </si>
  <si>
    <t>050210</t>
  </si>
  <si>
    <t>BEVERLY GLEN HOSP</t>
  </si>
  <si>
    <t>10361 W PICO BLVD</t>
  </si>
  <si>
    <t>160027</t>
  </si>
  <si>
    <t>Mercy Medical Center - New Hampton</t>
  </si>
  <si>
    <t>308 North Maple Avenue</t>
  </si>
  <si>
    <t>New Hampton</t>
  </si>
  <si>
    <t>One Genesys Parkway</t>
  </si>
  <si>
    <t>190225</t>
  </si>
  <si>
    <t>AMALGAM HOSP</t>
  </si>
  <si>
    <t>209 STODDARD P O BOX 68</t>
  </si>
  <si>
    <t>170077</t>
  </si>
  <si>
    <t>TREGO COUNTY LEMKE MEMORIAL HOSPITAL</t>
  </si>
  <si>
    <t>320 13TH STREET</t>
  </si>
  <si>
    <t>WA KEENEY</t>
  </si>
  <si>
    <t>474002</t>
  </si>
  <si>
    <t>Vermont State Hospital</t>
  </si>
  <si>
    <t>103 South Main Street</t>
  </si>
  <si>
    <t>241320</t>
  </si>
  <si>
    <t>RiverView Health</t>
  </si>
  <si>
    <t>323 South Minnesota Street</t>
  </si>
  <si>
    <t>Crookston</t>
  </si>
  <si>
    <t>6901 Medical Parkway</t>
  </si>
  <si>
    <t>451365</t>
  </si>
  <si>
    <t>Ascension Seton Highland Lakes</t>
  </si>
  <si>
    <t>3201 South Water Street</t>
  </si>
  <si>
    <t>Burnet</t>
  </si>
  <si>
    <t>444028</t>
  </si>
  <si>
    <t>Behavioral Health of Rocky Top</t>
  </si>
  <si>
    <t>210 Industrial Park Road Drive</t>
  </si>
  <si>
    <t>Rocky Top</t>
  </si>
  <si>
    <t>511319</t>
  </si>
  <si>
    <t>Jefferson Medical Center</t>
  </si>
  <si>
    <t>300 South Preston Street</t>
  </si>
  <si>
    <t>Ranson</t>
  </si>
  <si>
    <t>130 Division Street</t>
  </si>
  <si>
    <t>7900 Farm to Market Road 1826</t>
  </si>
  <si>
    <t>521322</t>
  </si>
  <si>
    <t>Grant Regional Health Center</t>
  </si>
  <si>
    <t>507 South Monroe Street</t>
  </si>
  <si>
    <t>444005</t>
  </si>
  <si>
    <t>Unity Psychiatric Care Martin</t>
  </si>
  <si>
    <t>458 Hannings Lane</t>
  </si>
  <si>
    <t>190304</t>
  </si>
  <si>
    <t>Iberia Rehabilitation Hospital</t>
  </si>
  <si>
    <t>532 Jefferson Terrace Street</t>
  </si>
  <si>
    <t>3000 Getwell Road</t>
  </si>
  <si>
    <t>040126</t>
  </si>
  <si>
    <t>EASTERN OZARKS REGIONAL HLTH SYSTEM</t>
  </si>
  <si>
    <t>122 ALLEGHENY DR</t>
  </si>
  <si>
    <t>CHEROKEE VILLAGE</t>
  </si>
  <si>
    <t>240023</t>
  </si>
  <si>
    <t>Saint Peter Hospital</t>
  </si>
  <si>
    <t>1900 North Sunrise Drive</t>
  </si>
  <si>
    <t>St. Peter</t>
  </si>
  <si>
    <t>130039</t>
  </si>
  <si>
    <t>MORITZ COMMUNITY HOSPITAL</t>
  </si>
  <si>
    <t>BOX 86</t>
  </si>
  <si>
    <t>SUN VALLEY</t>
  </si>
  <si>
    <t>606 Black River Road</t>
  </si>
  <si>
    <t>050486</t>
  </si>
  <si>
    <t>BELLWOOD GENERAL HOSPITAL</t>
  </si>
  <si>
    <t>10250 E ARTESIA BLVD</t>
  </si>
  <si>
    <t>BELLFLOWER</t>
  </si>
  <si>
    <t>330161</t>
  </si>
  <si>
    <t>BUFFALO COLUMBUS HOSPITAL</t>
  </si>
  <si>
    <t>300 NIAGARA ST</t>
  </si>
  <si>
    <t>601 East 14th Street</t>
  </si>
  <si>
    <t>341301</t>
  </si>
  <si>
    <t>Yancey Community Medical Center</t>
  </si>
  <si>
    <t>320 Pensacola Road</t>
  </si>
  <si>
    <t>141337</t>
  </si>
  <si>
    <t>Perry Memorial Hospital</t>
  </si>
  <si>
    <t>530 Park Avenue East</t>
  </si>
  <si>
    <t>451393</t>
  </si>
  <si>
    <t>Crockett Medical Center</t>
  </si>
  <si>
    <t>1100 E. Loop 304</t>
  </si>
  <si>
    <t>Crockett</t>
  </si>
  <si>
    <t>185 Hospital Road</t>
  </si>
  <si>
    <t>190043</t>
  </si>
  <si>
    <t>Abrom Kaplan Memorial Hospital</t>
  </si>
  <si>
    <t>1310 West Seventh Street</t>
  </si>
  <si>
    <t>Kaplan</t>
  </si>
  <si>
    <t>390109</t>
  </si>
  <si>
    <t>Mid Valley Hospital</t>
  </si>
  <si>
    <t>1400 Main Street</t>
  </si>
  <si>
    <t>Peckville</t>
  </si>
  <si>
    <t>330367</t>
  </si>
  <si>
    <t>ROCHESTER PSYCHIATRIC CENTER</t>
  </si>
  <si>
    <t>1600 SOUTH AVE</t>
  </si>
  <si>
    <t>130043</t>
  </si>
  <si>
    <t>Steele Memorial Hospital</t>
  </si>
  <si>
    <t>811 Main Street</t>
  </si>
  <si>
    <t>Salmon</t>
  </si>
  <si>
    <t>150027</t>
  </si>
  <si>
    <t>Putnam County Hospital</t>
  </si>
  <si>
    <t>1542 South Bloomington Street</t>
  </si>
  <si>
    <t>Greencastle</t>
  </si>
  <si>
    <t>One Norton Avenue</t>
  </si>
  <si>
    <t>180033</t>
  </si>
  <si>
    <t>TRIGG COUNTY HOSPITAL</t>
  </si>
  <si>
    <t>MAIN STREET  HSY 68</t>
  </si>
  <si>
    <t>CADIZ</t>
  </si>
  <si>
    <t>450013</t>
  </si>
  <si>
    <t>LANDMARK MEDICAL CENTER</t>
  </si>
  <si>
    <t>1014 NORTH STANTON</t>
  </si>
  <si>
    <t>370223</t>
  </si>
  <si>
    <t>Norman Regional Moore Medical Center</t>
  </si>
  <si>
    <t>700 South Telephone Road</t>
  </si>
  <si>
    <t>Moore</t>
  </si>
  <si>
    <t>364 White Oak Street</t>
  </si>
  <si>
    <t>97 West Parkway</t>
  </si>
  <si>
    <t>1306 Kanawha Boulevard East</t>
  </si>
  <si>
    <t>4700 Waters Avenue</t>
  </si>
  <si>
    <t>220082</t>
  </si>
  <si>
    <t>Lowell General Hospital - Saints Campus</t>
  </si>
  <si>
    <t>One Hospital Drive</t>
  </si>
  <si>
    <t>6900 North Durango Drive</t>
  </si>
  <si>
    <t>064009</t>
  </si>
  <si>
    <t>Cedar Springs Hospital</t>
  </si>
  <si>
    <t>2135 Southgate Road</t>
  </si>
  <si>
    <t>670051</t>
  </si>
  <si>
    <t>Dubuis Hospital of Bryan</t>
  </si>
  <si>
    <t>1600 Joseph Drive, 2nd Floor</t>
  </si>
  <si>
    <t>104044</t>
  </si>
  <si>
    <t>UNIVERSITY PAVILION HOSPITAL</t>
  </si>
  <si>
    <t>7425 N UNIVERSITY DR</t>
  </si>
  <si>
    <t>TAMARAC</t>
  </si>
  <si>
    <t>360015</t>
  </si>
  <si>
    <t>AKRON CITY HOSPITAL</t>
  </si>
  <si>
    <t>525 EAST MARKET STREET</t>
  </si>
  <si>
    <t>AKRON</t>
  </si>
  <si>
    <t>390051</t>
  </si>
  <si>
    <t>Hahnemann University Hospital</t>
  </si>
  <si>
    <t>Broad &amp; Vine</t>
  </si>
  <si>
    <t>108 6th Avenue</t>
  </si>
  <si>
    <t>161 Mount Pelia Road</t>
  </si>
  <si>
    <t>800 East 28th Street</t>
  </si>
  <si>
    <t>170057</t>
  </si>
  <si>
    <t>NEMAHA VALLEY COMMUNITY HOSPITAL</t>
  </si>
  <si>
    <t>1600 COMMUNITY DR</t>
  </si>
  <si>
    <t>SENECA</t>
  </si>
  <si>
    <t>154032</t>
  </si>
  <si>
    <t>CBHS OF TERRE HAUTE</t>
  </si>
  <si>
    <t>1400 E CROSSING BLVD</t>
  </si>
  <si>
    <t>TERRE HAUTE</t>
  </si>
  <si>
    <t>160021</t>
  </si>
  <si>
    <t>Greene County Medical Center</t>
  </si>
  <si>
    <t>1000 West Lincolnway</t>
  </si>
  <si>
    <t>Jefferson</t>
  </si>
  <si>
    <t>801 Middleford Road</t>
  </si>
  <si>
    <t>371314</t>
  </si>
  <si>
    <t>The Physicians Hospital in Anadarko</t>
  </si>
  <si>
    <t>1002 East Central Boulevard</t>
  </si>
  <si>
    <t>Anadarko</t>
  </si>
  <si>
    <t>154008</t>
  </si>
  <si>
    <t>Larue Carter Hospital</t>
  </si>
  <si>
    <t>2601 Cold Springs Road</t>
  </si>
  <si>
    <t>141307</t>
  </si>
  <si>
    <t>Pinckneyville Community Hospital</t>
  </si>
  <si>
    <t>5383 State Route 154</t>
  </si>
  <si>
    <t>Pinckneyville</t>
  </si>
  <si>
    <t>364046</t>
  </si>
  <si>
    <t>Bridgewell Hospital of Cincinnati</t>
  </si>
  <si>
    <t>5500 Verulam Street</t>
  </si>
  <si>
    <t>450813</t>
  </si>
  <si>
    <t>Nix Community General Hospital</t>
  </si>
  <si>
    <t>230 West Miller Street</t>
  </si>
  <si>
    <t>Dilley</t>
  </si>
  <si>
    <t>050015</t>
  </si>
  <si>
    <t>Northern Inyo Hospital</t>
  </si>
  <si>
    <t>150 Pioneer Lane</t>
  </si>
  <si>
    <t>Bishop</t>
  </si>
  <si>
    <t>454047</t>
  </si>
  <si>
    <t>HCA HILL COUNTRY HOSPITAL</t>
  </si>
  <si>
    <t>8205 PALISADES DRIVE</t>
  </si>
  <si>
    <t>221 Mahalani Street</t>
  </si>
  <si>
    <t>160120</t>
  </si>
  <si>
    <t>Keokuk County Health Center</t>
  </si>
  <si>
    <t>1312 South Stuart Street</t>
  </si>
  <si>
    <t>Sigourney</t>
  </si>
  <si>
    <t>670091</t>
  </si>
  <si>
    <t>Midland Memorial Hospital - West Campus</t>
  </si>
  <si>
    <t>4214 Andrews Highway</t>
  </si>
  <si>
    <t>040044</t>
  </si>
  <si>
    <t>Stone County Medical Center</t>
  </si>
  <si>
    <t>2106 East Main</t>
  </si>
  <si>
    <t>524028</t>
  </si>
  <si>
    <t>DUNN COUNTY HEALTH CARE CENTER</t>
  </si>
  <si>
    <t>ROUTE 2 BOX 150</t>
  </si>
  <si>
    <t>MENOMONIE</t>
  </si>
  <si>
    <t>1333 South Sam Houston Boulevard</t>
  </si>
  <si>
    <t>141329</t>
  </si>
  <si>
    <t>Morrison Community Hospital</t>
  </si>
  <si>
    <t>303 North Jackson Street</t>
  </si>
  <si>
    <t>Morrison</t>
  </si>
  <si>
    <t>324014</t>
  </si>
  <si>
    <t>Central Desert Behavioral Health Center</t>
  </si>
  <si>
    <t>1525 North Renaissance Boulevard Northeast</t>
  </si>
  <si>
    <t>194092</t>
  </si>
  <si>
    <t>Endeavor Seniorcare Hospital</t>
  </si>
  <si>
    <t>2106 Loop Road</t>
  </si>
  <si>
    <t>034024</t>
  </si>
  <si>
    <t>Aurora West Hospital</t>
  </si>
  <si>
    <t>6015 West Peoria Avenue</t>
  </si>
  <si>
    <t>261320</t>
  </si>
  <si>
    <t>Lafayette Regional Health Center</t>
  </si>
  <si>
    <t>1500 State Street</t>
  </si>
  <si>
    <t>2408 Broadmoor Boulevard</t>
  </si>
  <si>
    <t>520152</t>
  </si>
  <si>
    <t>Door County Memorial Hospital</t>
  </si>
  <si>
    <t>323 South 18th Avenue</t>
  </si>
  <si>
    <t>Sturgeon Bay</t>
  </si>
  <si>
    <t>230172</t>
  </si>
  <si>
    <t>LakeView Community Hospital</t>
  </si>
  <si>
    <t>408 Hazen Street</t>
  </si>
  <si>
    <t>Paw Paw</t>
  </si>
  <si>
    <t>520 West I Street</t>
  </si>
  <si>
    <t>3535 South Interstate 35</t>
  </si>
  <si>
    <t>220051</t>
  </si>
  <si>
    <t>North Adams Regional Hospital</t>
  </si>
  <si>
    <t>71 Hospital Avenue</t>
  </si>
  <si>
    <t>North Adams</t>
  </si>
  <si>
    <t>190134</t>
  </si>
  <si>
    <t>L.S. HUCKABAY MEMORIAL HOSPITAL</t>
  </si>
  <si>
    <t>309 MARVELLE STREET</t>
  </si>
  <si>
    <t>COUSHATTA</t>
  </si>
  <si>
    <t>510040</t>
  </si>
  <si>
    <t>DOCTORS HOSPITAL</t>
  </si>
  <si>
    <t>30 MACCORKLE AVE</t>
  </si>
  <si>
    <t>SOUTH CHARLESTON</t>
  </si>
  <si>
    <t>080002</t>
  </si>
  <si>
    <t>Milford Memorial Hospital</t>
  </si>
  <si>
    <t>21 West Clarke Avenue</t>
  </si>
  <si>
    <t>1190 Waianuenue Avenue</t>
  </si>
  <si>
    <t>200 State Avenue</t>
  </si>
  <si>
    <t>331318</t>
  </si>
  <si>
    <t>Carthage Area Hospital</t>
  </si>
  <si>
    <t>1001 West Street Road</t>
  </si>
  <si>
    <t>224019</t>
  </si>
  <si>
    <t>CAPE COD ISLANDS COMM HLTH RETRDN CTR</t>
  </si>
  <si>
    <t>COUNTY RD</t>
  </si>
  <si>
    <t>POCASSET</t>
  </si>
  <si>
    <t>220026</t>
  </si>
  <si>
    <t>MED CTR CENTRAL MASS-WORCESTER,THE</t>
  </si>
  <si>
    <t>119 BELMONT ST</t>
  </si>
  <si>
    <t>WORCESTER</t>
  </si>
  <si>
    <t>234019</t>
  </si>
  <si>
    <t>DETROIT PSYCHIATRIC INSTITUTE</t>
  </si>
  <si>
    <t>1151 TAYLOR AVE</t>
  </si>
  <si>
    <t>454064</t>
  </si>
  <si>
    <t>River Crest Hospital</t>
  </si>
  <si>
    <t>1636 Hunters Glen Road</t>
  </si>
  <si>
    <t>451317</t>
  </si>
  <si>
    <t>Refugio County Memorial Hospital</t>
  </si>
  <si>
    <t>107 Swift Street</t>
  </si>
  <si>
    <t>Refugio</t>
  </si>
  <si>
    <t>051332</t>
  </si>
  <si>
    <t>Mark Twain Medical Center</t>
  </si>
  <si>
    <t>768 Mountain Ranch Road</t>
  </si>
  <si>
    <t>San Andreas</t>
  </si>
  <si>
    <t>3100 Douglas Road</t>
  </si>
  <si>
    <t>314017</t>
  </si>
  <si>
    <t>Senator Garrett W. Hagedorn Psychiatric Hospital</t>
  </si>
  <si>
    <t>200 Sanatorium Road</t>
  </si>
  <si>
    <t>Glen Gardner</t>
  </si>
  <si>
    <t>901 MacArthur Boulevard</t>
  </si>
  <si>
    <t>054112</t>
  </si>
  <si>
    <t>CHARTER HOSPITAL OF FOUNTAIN VALLEY</t>
  </si>
  <si>
    <t>11250 WARNER AVE</t>
  </si>
  <si>
    <t>FOUNTAIN VALLEY</t>
  </si>
  <si>
    <t>140245</t>
  </si>
  <si>
    <t>1900 State Street</t>
  </si>
  <si>
    <t>One Hurley Plaza</t>
  </si>
  <si>
    <t>241370</t>
  </si>
  <si>
    <t>CHI Saint Gabriel's Hospital</t>
  </si>
  <si>
    <t>815 Southeast Second Street</t>
  </si>
  <si>
    <t>Little Falls</t>
  </si>
  <si>
    <t>261322</t>
  </si>
  <si>
    <t>Excelsior Springs Hospital</t>
  </si>
  <si>
    <t>1700 Rainbow Boulevard</t>
  </si>
  <si>
    <t>Excelsior Springs</t>
  </si>
  <si>
    <t>201311</t>
  </si>
  <si>
    <t>Down East Community Hospital</t>
  </si>
  <si>
    <t>11 Hospital Drive</t>
  </si>
  <si>
    <t>Machias</t>
  </si>
  <si>
    <t>520144</t>
  </si>
  <si>
    <t>Tomah Memorial Hospital</t>
  </si>
  <si>
    <t>321 Butts Avenue</t>
  </si>
  <si>
    <t>Tomah</t>
  </si>
  <si>
    <t>370209</t>
  </si>
  <si>
    <t>600 South Monroe</t>
  </si>
  <si>
    <t>370011</t>
  </si>
  <si>
    <t>Mercy Hospital El Reno</t>
  </si>
  <si>
    <t>2115 Parkview Drive</t>
  </si>
  <si>
    <t>El Reno</t>
  </si>
  <si>
    <t>1901 North MacArthur Boulevard</t>
  </si>
  <si>
    <t>150 Bergen Street, C-431</t>
  </si>
  <si>
    <t>130029</t>
  </si>
  <si>
    <t>ST. BENEDICTS FAMILY MED CTR</t>
  </si>
  <si>
    <t>709 N LINCOLN AVE</t>
  </si>
  <si>
    <t>JEROME</t>
  </si>
  <si>
    <t>141344</t>
  </si>
  <si>
    <t>Lawrence County Memorial Hospital</t>
  </si>
  <si>
    <t>2200 West State Street</t>
  </si>
  <si>
    <t>111306</t>
  </si>
  <si>
    <t>Effingham Hospital</t>
  </si>
  <si>
    <t>459 Highway 119 South</t>
  </si>
  <si>
    <t>340 Northwest Commerce Drive</t>
  </si>
  <si>
    <t>451389</t>
  </si>
  <si>
    <t>Pecos County Memorial Hospital</t>
  </si>
  <si>
    <t>387 West I-10</t>
  </si>
  <si>
    <t>Fort Stockton</t>
  </si>
  <si>
    <t>100145</t>
  </si>
  <si>
    <t>PINELLAS COMMUNITY HOSPITAL</t>
  </si>
  <si>
    <t>7950 66 ST N</t>
  </si>
  <si>
    <t>PINELLAS PARK</t>
  </si>
  <si>
    <t>104078</t>
  </si>
  <si>
    <t>Suncoast Behavioral Health Center</t>
  </si>
  <si>
    <t>4480 Fifty First Street West</t>
  </si>
  <si>
    <t>1026 A Avenue Northeast</t>
  </si>
  <si>
    <t>1300 North Vermont Avenue</t>
  </si>
  <si>
    <t>330308</t>
  </si>
  <si>
    <t>LITTLE NECK COMMUNITY HOSPITAL</t>
  </si>
  <si>
    <t>55-15 LITTLE NECK PKW</t>
  </si>
  <si>
    <t>LITTLE NECK</t>
  </si>
  <si>
    <t>454070</t>
  </si>
  <si>
    <t>ST JOSEPH MENTAL HEALTH SERVICES</t>
  </si>
  <si>
    <t>4201 TEXAS AVE S</t>
  </si>
  <si>
    <t>2301 Erwin Road</t>
  </si>
  <si>
    <t>330340</t>
  </si>
  <si>
    <t>Stony Brook Southampton Hospital</t>
  </si>
  <si>
    <t>240 Meeting House Lane</t>
  </si>
  <si>
    <t>Southampton</t>
  </si>
  <si>
    <t>430085</t>
  </si>
  <si>
    <t>Sisseton Hospital</t>
  </si>
  <si>
    <t>5 Chestnut Street</t>
  </si>
  <si>
    <t>Sisseton</t>
  </si>
  <si>
    <t>218 East Pack Street</t>
  </si>
  <si>
    <t>111325</t>
  </si>
  <si>
    <t>Wills Memorial Hospital</t>
  </si>
  <si>
    <t>120 Gordon Street</t>
  </si>
  <si>
    <t>130017</t>
  </si>
  <si>
    <t>Bear Lake Memorial Hospital</t>
  </si>
  <si>
    <t>164 South Fifth</t>
  </si>
  <si>
    <t>16000 Johnston Memorial Drive</t>
  </si>
  <si>
    <t>100074</t>
  </si>
  <si>
    <t>ST CLOUD HOSPITAL</t>
  </si>
  <si>
    <t>2906 17TH STREET</t>
  </si>
  <si>
    <t>SAINT CLOUD</t>
  </si>
  <si>
    <t>310013</t>
  </si>
  <si>
    <t>Irvington General Hospital</t>
  </si>
  <si>
    <t>832 Chancellor Avenue</t>
  </si>
  <si>
    <t>Irvington</t>
  </si>
  <si>
    <t>751 Medical Center Court</t>
  </si>
  <si>
    <t>320079</t>
  </si>
  <si>
    <t>Presbyterian Kaseman Hospital</t>
  </si>
  <si>
    <t>8300 Constitution Avenue Northeast</t>
  </si>
  <si>
    <t>2185 Citracado Parkway</t>
  </si>
  <si>
    <t>031310</t>
  </si>
  <si>
    <t>FT YUMA PHS INDIAN HOSPITAL</t>
  </si>
  <si>
    <t>PO BOX 1368</t>
  </si>
  <si>
    <t>YUMA</t>
  </si>
  <si>
    <t>611 Zeagler Drive</t>
  </si>
  <si>
    <t>151312</t>
  </si>
  <si>
    <t>IU Health White Memorial Hospital</t>
  </si>
  <si>
    <t>720 South Sixth Street</t>
  </si>
  <si>
    <t>251318</t>
  </si>
  <si>
    <t>North Sunflower Medical Center</t>
  </si>
  <si>
    <t>840 North Oak Avenue</t>
  </si>
  <si>
    <t>Ruleville</t>
  </si>
  <si>
    <t>150171</t>
  </si>
  <si>
    <t>Progressive Hospital of Fort Wayne</t>
  </si>
  <si>
    <t>2626 Fairfield Avenue</t>
  </si>
  <si>
    <t>241340</t>
  </si>
  <si>
    <t>Essentia Health - Northern Pines</t>
  </si>
  <si>
    <t>5211 Highway 110</t>
  </si>
  <si>
    <t>260042</t>
  </si>
  <si>
    <t>Bethesda General Hospital</t>
  </si>
  <si>
    <t>3655 Vista Avenue</t>
  </si>
  <si>
    <t>424013</t>
  </si>
  <si>
    <t>The William J. McCord Center</t>
  </si>
  <si>
    <t>910 Cook Road</t>
  </si>
  <si>
    <t>400038</t>
  </si>
  <si>
    <t>SAN GERMAN HEALTH CENTER</t>
  </si>
  <si>
    <t>JAVILLA ST</t>
  </si>
  <si>
    <t>SAN GERMAN</t>
  </si>
  <si>
    <t>null</t>
  </si>
  <si>
    <t>390161</t>
  </si>
  <si>
    <t>ELK COUNTY REGIONAL MEDICAL CENTER</t>
  </si>
  <si>
    <t>94 HOSPITAL ST</t>
  </si>
  <si>
    <t>RIDGWAY</t>
  </si>
  <si>
    <t>020005</t>
  </si>
  <si>
    <t>NORTON SOUND REGIONAL HOSPITAL</t>
  </si>
  <si>
    <t>W 5TH AVE -&amp;- BERING ST</t>
  </si>
  <si>
    <t>NOME</t>
  </si>
  <si>
    <t>3249 South Oak Park Avenue</t>
  </si>
  <si>
    <t>126 Hwy 280 West</t>
  </si>
  <si>
    <t>450627</t>
  </si>
  <si>
    <t>WILLACY METHODIST HOSP</t>
  </si>
  <si>
    <t>693 S EXPRESSWAY RT 1 BOX 65</t>
  </si>
  <si>
    <t>RAYMONDVILLE</t>
  </si>
  <si>
    <t>021303</t>
  </si>
  <si>
    <t>180151</t>
  </si>
  <si>
    <t>UK Good Samaritan Hospital</t>
  </si>
  <si>
    <t>310 South Limestone Street</t>
  </si>
  <si>
    <t>11100 Euclid Avenue</t>
  </si>
  <si>
    <t>670097</t>
  </si>
  <si>
    <t>Baylor Scott &amp; White Emergency Hospital - Rockwall</t>
  </si>
  <si>
    <t>1975 Alpha Drive, Suite 100</t>
  </si>
  <si>
    <t>450362</t>
  </si>
  <si>
    <t>Seton Highland Lakes</t>
  </si>
  <si>
    <t>975 Sereno Drive</t>
  </si>
  <si>
    <t>7601 Southcrest Parkway</t>
  </si>
  <si>
    <t>381310</t>
  </si>
  <si>
    <t>Pioneer Memorial Hospital</t>
  </si>
  <si>
    <t>564 East Pioneer Drive</t>
  </si>
  <si>
    <t>Heppner</t>
  </si>
  <si>
    <t>510084</t>
  </si>
  <si>
    <t>Braxton County Memorial Hospital</t>
  </si>
  <si>
    <t>100 Hoylman Drive</t>
  </si>
  <si>
    <t>Gassaway</t>
  </si>
  <si>
    <t>140212</t>
  </si>
  <si>
    <t>ST CABRINI HOSPITAL</t>
  </si>
  <si>
    <t>811 S LYTLE ST</t>
  </si>
  <si>
    <t>720 Hospital Drive</t>
  </si>
  <si>
    <t>390128</t>
  </si>
  <si>
    <t>University of Pittsburgh Medical Center Braddock</t>
  </si>
  <si>
    <t>400 Holland Avenue</t>
  </si>
  <si>
    <t>Braddock</t>
  </si>
  <si>
    <t>801 North State Street</t>
  </si>
  <si>
    <t>435 Second Street</t>
  </si>
  <si>
    <t>450022</t>
  </si>
  <si>
    <t>MEMORIAL HOSPITAL</t>
  </si>
  <si>
    <t>821 JEFFEE DR</t>
  </si>
  <si>
    <t>KERMIT</t>
  </si>
  <si>
    <t>500006</t>
  </si>
  <si>
    <t>VALLEY MEMORIAL HOSPITAL</t>
  </si>
  <si>
    <t>TENTH &amp; TACOMA (BOX 540)</t>
  </si>
  <si>
    <t>SUNNYSIDE</t>
  </si>
  <si>
    <t>100229</t>
  </si>
  <si>
    <t>ATLANTIC MEDICAL CENTER</t>
  </si>
  <si>
    <t>400 N CLYDE MORRIS BLVD</t>
  </si>
  <si>
    <t>DAYTONA BEACH</t>
  </si>
  <si>
    <t>451313</t>
  </si>
  <si>
    <t>Fisher County Hospital</t>
  </si>
  <si>
    <t>774 State Highway 70 North</t>
  </si>
  <si>
    <t>Rotan</t>
  </si>
  <si>
    <t>390098</t>
  </si>
  <si>
    <t>HARRISBURG HOSP</t>
  </si>
  <si>
    <t>SOUTH FRONT ST</t>
  </si>
  <si>
    <t>HARRISBURG</t>
  </si>
  <si>
    <t>450800</t>
  </si>
  <si>
    <t>EAST TEXAS MED CTR SPECIALTY HOSP</t>
  </si>
  <si>
    <t>1000 S BECKHAM 5TH FLOOR</t>
  </si>
  <si>
    <t>TYLER</t>
  </si>
  <si>
    <t>521331</t>
  </si>
  <si>
    <t>Burnett Medical Center</t>
  </si>
  <si>
    <t>257 West Saint George Avenue</t>
  </si>
  <si>
    <t>Grantsburg</t>
  </si>
  <si>
    <t>500029</t>
  </si>
  <si>
    <t>Columbia Basin Hospital</t>
  </si>
  <si>
    <t>200 Southeast Boulevard</t>
  </si>
  <si>
    <t>4201 Medical Center Drive</t>
  </si>
  <si>
    <t>281361</t>
  </si>
  <si>
    <t>Lexington Regional Health Center</t>
  </si>
  <si>
    <t>1201 North Erie Street</t>
  </si>
  <si>
    <t>6001 Norris Canyon Road</t>
  </si>
  <si>
    <t>1003 Willow Creek Road</t>
  </si>
  <si>
    <t>450544</t>
  </si>
  <si>
    <t>Doctors Hospital Parkway</t>
  </si>
  <si>
    <t>233 West Parker Road</t>
  </si>
  <si>
    <t>350024</t>
  </si>
  <si>
    <t>Presentation Medical Center</t>
  </si>
  <si>
    <t>213 Second Avenue Northeast</t>
  </si>
  <si>
    <t>521325</t>
  </si>
  <si>
    <t>Flambeau Hospital</t>
  </si>
  <si>
    <t>98 Sherry Avenue</t>
  </si>
  <si>
    <t>Park Falls</t>
  </si>
  <si>
    <t>161306</t>
  </si>
  <si>
    <t>Jones Regional Medical Center</t>
  </si>
  <si>
    <t>1795 Highway 64 East</t>
  </si>
  <si>
    <t>Anamosa</t>
  </si>
  <si>
    <t>100196</t>
  </si>
  <si>
    <t>SPECIALTY HOSPITAL OF JACKSONVILLE</t>
  </si>
  <si>
    <t>4901 RICHARD ST</t>
  </si>
  <si>
    <t>2000 Hospital Drive</t>
  </si>
  <si>
    <t>670186</t>
  </si>
  <si>
    <t>TEXAS EMERGENCY CARE</t>
  </si>
  <si>
    <t>3115 DIXIE FARM RD, SUITE 107</t>
  </si>
  <si>
    <t>PEARLAND</t>
  </si>
  <si>
    <t>150077</t>
  </si>
  <si>
    <t>MEMORIAL HOSPITAL OF MICHIGAN CITY</t>
  </si>
  <si>
    <t>E 5TH ST -&amp;- PINE ST</t>
  </si>
  <si>
    <t>MICHIGAN CITY</t>
  </si>
  <si>
    <t>160145</t>
  </si>
  <si>
    <t>Hegg Memorial Health Center</t>
  </si>
  <si>
    <t>1202 Twenty-First Avenue</t>
  </si>
  <si>
    <t>Rock Valley</t>
  </si>
  <si>
    <t>727 North Beers Street</t>
  </si>
  <si>
    <t>500 Lynnfield Street</t>
  </si>
  <si>
    <t>Sixth Avenue and Spruce Street</t>
  </si>
  <si>
    <t>170125</t>
  </si>
  <si>
    <t>ST JOHN PRIMARY CARE HOSPITAL</t>
  </si>
  <si>
    <t>609 E 1ST ST</t>
  </si>
  <si>
    <t>SAINT JOHN</t>
  </si>
  <si>
    <t>3 Erie Court</t>
  </si>
  <si>
    <t>200056</t>
  </si>
  <si>
    <t>PINELAND CTR HOSP-ACUTE UNIT</t>
  </si>
  <si>
    <t>P O BOX C</t>
  </si>
  <si>
    <t>POWNAL</t>
  </si>
  <si>
    <t>511312</t>
  </si>
  <si>
    <t>Preston Memorial Hospital</t>
  </si>
  <si>
    <t>150 Memorial Drive</t>
  </si>
  <si>
    <t>509 Bright Leaf Boulevard</t>
  </si>
  <si>
    <t>500017</t>
  </si>
  <si>
    <t>WEST SEATTLE COMMUNITY HOSPITAL</t>
  </si>
  <si>
    <t>2600 SW HOLDEN ST</t>
  </si>
  <si>
    <t>SEATTLE</t>
  </si>
  <si>
    <t>381320</t>
  </si>
  <si>
    <t>2111 Exchange Street</t>
  </si>
  <si>
    <t>Astoria</t>
  </si>
  <si>
    <t>140047</t>
  </si>
  <si>
    <t>1000 West Harlem Avenue</t>
  </si>
  <si>
    <t>Monmouth</t>
  </si>
  <si>
    <t>280063</t>
  </si>
  <si>
    <t>RUSHVILLE COMM HOSP</t>
  </si>
  <si>
    <t>307 CONRAD ST</t>
  </si>
  <si>
    <t>RUSHVILLE</t>
  </si>
  <si>
    <t>470013</t>
  </si>
  <si>
    <t>FANNY ALLEN HOSPITAL</t>
  </si>
  <si>
    <t>101 COLLEGE PARKWAY</t>
  </si>
  <si>
    <t>WINOOSKI</t>
  </si>
  <si>
    <t>55 Fogg Road at Route 18</t>
  </si>
  <si>
    <t>8929 Parallel Parkway</t>
  </si>
  <si>
    <t>150138</t>
  </si>
  <si>
    <t>NORTHWEST FAMILY HOSPITAL</t>
  </si>
  <si>
    <t>501 FAMILY PLAZA</t>
  </si>
  <si>
    <t>GARY</t>
  </si>
  <si>
    <t>044023</t>
  </si>
  <si>
    <t>FREEDOM BEHAVIORAL HOSPITAL OF CENTRAL ARKANAS LLC</t>
  </si>
  <si>
    <t>1400 BRADEN STREET</t>
  </si>
  <si>
    <t>260013</t>
  </si>
  <si>
    <t>McCune-Brooks Hospital</t>
  </si>
  <si>
    <t>627 West Centennial</t>
  </si>
  <si>
    <t>050729</t>
  </si>
  <si>
    <t>Centinela Freeman Regional Medical Center, Memorial Campus</t>
  </si>
  <si>
    <t>333 North Prairie Avenue</t>
  </si>
  <si>
    <t>18951 Memorial North</t>
  </si>
  <si>
    <t>370176</t>
  </si>
  <si>
    <t>Saint Francis Hospital Broken Arrow</t>
  </si>
  <si>
    <t>3000 South Elm Place</t>
  </si>
  <si>
    <t>050545</t>
  </si>
  <si>
    <t>Lanterman Developmental Center</t>
  </si>
  <si>
    <t>3530 West Pomona Boulevard</t>
  </si>
  <si>
    <t>341311</t>
  </si>
  <si>
    <t>Chatham Hospital</t>
  </si>
  <si>
    <t>475 Progress Boulevard</t>
  </si>
  <si>
    <t>Siler City</t>
  </si>
  <si>
    <t>454046</t>
  </si>
  <si>
    <t>GULF PINES HOSPITAL</t>
  </si>
  <si>
    <t>205 HOLLOW TREE LN</t>
  </si>
  <si>
    <t>160055</t>
  </si>
  <si>
    <t>Decatur County Hospital</t>
  </si>
  <si>
    <t>1405 Northwest Church Street</t>
  </si>
  <si>
    <t>Leon</t>
  </si>
  <si>
    <t>3260 Hospital Drive</t>
  </si>
  <si>
    <t>450325</t>
  </si>
  <si>
    <t>FAMILY HOSPITAL CENTER</t>
  </si>
  <si>
    <t>2828 W 27TH PO BOX 7408 79114</t>
  </si>
  <si>
    <t>AMARILLO</t>
  </si>
  <si>
    <t>80 B Veterans Boulevard</t>
  </si>
  <si>
    <t>301310</t>
  </si>
  <si>
    <t>Androscoggin Valley Hospital</t>
  </si>
  <si>
    <t>59 Page Hill Road</t>
  </si>
  <si>
    <t>2605 North Lebanon Street</t>
  </si>
  <si>
    <t>100203</t>
  </si>
  <si>
    <t>SEMINOLE HOSP &amp; WOMEN'S CENTER</t>
  </si>
  <si>
    <t>9675 SEMINOLE BLVD</t>
  </si>
  <si>
    <t>SEMINOLE</t>
  </si>
  <si>
    <t>400 South Clark Street</t>
  </si>
  <si>
    <t>351330</t>
  </si>
  <si>
    <t>West River Regional Medical Center</t>
  </si>
  <si>
    <t>1000 Highway 12</t>
  </si>
  <si>
    <t>Hettinger</t>
  </si>
  <si>
    <t>440205</t>
  </si>
  <si>
    <t>Centennial Medical Center at Ashland City</t>
  </si>
  <si>
    <t>313 North Main Street</t>
  </si>
  <si>
    <t>Ashland City</t>
  </si>
  <si>
    <t>371306</t>
  </si>
  <si>
    <t>Mercy Health / Love County Hospital</t>
  </si>
  <si>
    <t>300 Wanda Street</t>
  </si>
  <si>
    <t>430080</t>
  </si>
  <si>
    <t>FIVE COUNTIES HOSPITAL</t>
  </si>
  <si>
    <t>405 SIXTH AVE W PO BOX 479</t>
  </si>
  <si>
    <t>LEMMON</t>
  </si>
  <si>
    <t>160072</t>
  </si>
  <si>
    <t>Stewart Memorial Community Hospital</t>
  </si>
  <si>
    <t>1301 West Main Street</t>
  </si>
  <si>
    <t>310128</t>
  </si>
  <si>
    <t>Acuity Specialty Hospital of New Jersey</t>
  </si>
  <si>
    <t>1925 Pacific Avenue, 5th Floor Wellness Pavilion</t>
  </si>
  <si>
    <t>160018</t>
  </si>
  <si>
    <t>Guthrie County Hospital</t>
  </si>
  <si>
    <t>710 North Twelfth Street</t>
  </si>
  <si>
    <t>Guthrie Center</t>
  </si>
  <si>
    <t>350065</t>
  </si>
  <si>
    <t>DICKEY COUNTY MEMORIAL HOSPITAL</t>
  </si>
  <si>
    <t>241 MAIN BOX 220</t>
  </si>
  <si>
    <t>ELLENDALE</t>
  </si>
  <si>
    <t>444016</t>
  </si>
  <si>
    <t>Cumberland Hall of Chattanooga</t>
  </si>
  <si>
    <t>7351 Standifer Gap Road</t>
  </si>
  <si>
    <t>114025</t>
  </si>
  <si>
    <t>CHARTER BHS OF ATHENS (WINDS)</t>
  </si>
  <si>
    <t>240 MITCHELL BRIDGE RD</t>
  </si>
  <si>
    <t>ATHENS</t>
  </si>
  <si>
    <t>240073</t>
  </si>
  <si>
    <t>Murray County Memorial Hospital</t>
  </si>
  <si>
    <t>2042 Juniper Avenue</t>
  </si>
  <si>
    <t>Slayton</t>
  </si>
  <si>
    <t>330404</t>
  </si>
  <si>
    <t>Burke Rehabilitation Hospital</t>
  </si>
  <si>
    <t>785 Mamaroneck Avenue</t>
  </si>
  <si>
    <t>110 Memorial Hospital Drive</t>
  </si>
  <si>
    <t>1 Medical Park Boulevard</t>
  </si>
  <si>
    <t>Highway 86</t>
  </si>
  <si>
    <t>344031</t>
  </si>
  <si>
    <t>Strategic Behavioral Center-Charlotte</t>
  </si>
  <si>
    <t>1715 Sharon Road West</t>
  </si>
  <si>
    <t>520 West Gum Street</t>
  </si>
  <si>
    <t>250023</t>
  </si>
  <si>
    <t>Pearl River County Hospital</t>
  </si>
  <si>
    <t>305 West Moody Street</t>
  </si>
  <si>
    <t>Poplarville</t>
  </si>
  <si>
    <t>149 Drinkwater Boulevard</t>
  </si>
  <si>
    <t>251305</t>
  </si>
  <si>
    <t>Lawrence County Hospital</t>
  </si>
  <si>
    <t>1065 East Broad Street</t>
  </si>
  <si>
    <t>324006</t>
  </si>
  <si>
    <t>SUN CREST HOSPITAL</t>
  </si>
  <si>
    <t>1101 W MURRAY DR</t>
  </si>
  <si>
    <t>FARMINGTON</t>
  </si>
  <si>
    <t>454094</t>
  </si>
  <si>
    <t>Medical City Green Oaks Hospital</t>
  </si>
  <si>
    <t>7808 Clodus Fields Drive</t>
  </si>
  <si>
    <t>250114</t>
  </si>
  <si>
    <t>KUHN MEMORIAL STATE HOSPITAL</t>
  </si>
  <si>
    <t>1422 OPENWOOD ST</t>
  </si>
  <si>
    <t>VICKSBURG</t>
  </si>
  <si>
    <t>800 West Ninth Street</t>
  </si>
  <si>
    <t>451341</t>
  </si>
  <si>
    <t>Haskell Memorial Hospital</t>
  </si>
  <si>
    <t>1 Avenue N</t>
  </si>
  <si>
    <t>Haskell</t>
  </si>
  <si>
    <t>171350</t>
  </si>
  <si>
    <t>Russell Regional Hospital</t>
  </si>
  <si>
    <t>200 South Main Street</t>
  </si>
  <si>
    <t>Russell</t>
  </si>
  <si>
    <t>104016</t>
  </si>
  <si>
    <t>River Point Behavioral Health</t>
  </si>
  <si>
    <t>6300 Beach Boulevard</t>
  </si>
  <si>
    <t>100282</t>
  </si>
  <si>
    <t>Florida Hospital Wauchula</t>
  </si>
  <si>
    <t>533 West Carlton Street</t>
  </si>
  <si>
    <t>Wauchula</t>
  </si>
  <si>
    <t>First Avenue at 16th Street</t>
  </si>
  <si>
    <t>451324</t>
  </si>
  <si>
    <t>Lillian M. Hudspeth Memorial Hospital</t>
  </si>
  <si>
    <t>308 Hudspeth Street</t>
  </si>
  <si>
    <t>520104</t>
  </si>
  <si>
    <t>FREDERIC MUNICIPAL HOSPITAL ASSOC</t>
  </si>
  <si>
    <t>HWY 35 AND UNITED WAY</t>
  </si>
  <si>
    <t>FREDERIC</t>
  </si>
  <si>
    <t>040122</t>
  </si>
  <si>
    <t>CORNING COMMUNITY HOSP</t>
  </si>
  <si>
    <t>HOSP DR  POB 158</t>
  </si>
  <si>
    <t>CORNING</t>
  </si>
  <si>
    <t>1900 North 14th Street</t>
  </si>
  <si>
    <t>18697 Bagley Road</t>
  </si>
  <si>
    <t>454060</t>
  </si>
  <si>
    <t>Laurel Ridge Treatment Center</t>
  </si>
  <si>
    <t>17720 Corporate Woods Drive</t>
  </si>
  <si>
    <t>030102</t>
  </si>
  <si>
    <t>Arizona Heart Hospital</t>
  </si>
  <si>
    <t>1930 East Thomas Road</t>
  </si>
  <si>
    <t>160023</t>
  </si>
  <si>
    <t>Veterans Memorial Hospital</t>
  </si>
  <si>
    <t>40 First Street Southeast</t>
  </si>
  <si>
    <t>Waukon</t>
  </si>
  <si>
    <t>190142</t>
  </si>
  <si>
    <t>West Feliciana Parish Hospital</t>
  </si>
  <si>
    <t>5266 Commerce Street</t>
  </si>
  <si>
    <t>Saint Francisville</t>
  </si>
  <si>
    <t>8901 West Lincoln Avenue</t>
  </si>
  <si>
    <t>050187</t>
  </si>
  <si>
    <t>CORNING MEMORIAL HOSPITAL</t>
  </si>
  <si>
    <t>275 MARGUERITE AVE</t>
  </si>
  <si>
    <t>2701 North Decatur Road</t>
  </si>
  <si>
    <t>271300</t>
  </si>
  <si>
    <t>Poplar Community Hospital</t>
  </si>
  <si>
    <t>211 H Street E</t>
  </si>
  <si>
    <t>Poplar</t>
  </si>
  <si>
    <t>374012</t>
  </si>
  <si>
    <t>Brookhaven Hospital</t>
  </si>
  <si>
    <t>201 South Garnett Road</t>
  </si>
  <si>
    <t>3643 North Roxboro Road</t>
  </si>
  <si>
    <t>451386</t>
  </si>
  <si>
    <t>Moore County Hospital</t>
  </si>
  <si>
    <t>224 East Second Street</t>
  </si>
  <si>
    <t>Dumas</t>
  </si>
  <si>
    <t>111313</t>
  </si>
  <si>
    <t>Putnam General Hospital</t>
  </si>
  <si>
    <t>101 Lake Oconee Parkway</t>
  </si>
  <si>
    <t>Eatonton</t>
  </si>
  <si>
    <t>500 Cherry Street</t>
  </si>
  <si>
    <t>040087</t>
  </si>
  <si>
    <t>LAFAYETTE CO MEMORIAL HOSP</t>
  </si>
  <si>
    <t>1105 CHESTNUT</t>
  </si>
  <si>
    <t>LEWISVILLE</t>
  </si>
  <si>
    <t>100009</t>
  </si>
  <si>
    <t>UHealth Tower</t>
  </si>
  <si>
    <t>1400 Northwest 12th Avenue</t>
  </si>
  <si>
    <t>440145</t>
  </si>
  <si>
    <t>Camden General Hospital</t>
  </si>
  <si>
    <t>175 Hospital Drive</t>
  </si>
  <si>
    <t>300009</t>
  </si>
  <si>
    <t>New London Hospital</t>
  </si>
  <si>
    <t>273 County Road</t>
  </si>
  <si>
    <t>241332</t>
  </si>
  <si>
    <t>Windom Area Health</t>
  </si>
  <si>
    <t>2150 Hospital Drive</t>
  </si>
  <si>
    <t>Windom</t>
  </si>
  <si>
    <t>224031</t>
  </si>
  <si>
    <t>Pocasset Mental Health Center</t>
  </si>
  <si>
    <t>830 County Road</t>
  </si>
  <si>
    <t>Pocasset</t>
  </si>
  <si>
    <t>050530</t>
  </si>
  <si>
    <t>SUNCREST HOSPITAL OF ORANGE COUNTY</t>
  </si>
  <si>
    <t>7770 KATELLA AVE</t>
  </si>
  <si>
    <t>STANTON</t>
  </si>
  <si>
    <t>2845 Greenbrier Road</t>
  </si>
  <si>
    <t>710 Lawrence Expressway</t>
  </si>
  <si>
    <t>061304</t>
  </si>
  <si>
    <t>Haxtun Hospital</t>
  </si>
  <si>
    <t>235 West Fletcher Street</t>
  </si>
  <si>
    <t>Haxtun</t>
  </si>
  <si>
    <t>351320</t>
  </si>
  <si>
    <t>164 West 13th Street</t>
  </si>
  <si>
    <t>171340</t>
  </si>
  <si>
    <t>Herington Hospital</t>
  </si>
  <si>
    <t>100 East Helen Street</t>
  </si>
  <si>
    <t>Herington</t>
  </si>
  <si>
    <t>324004</t>
  </si>
  <si>
    <t>Memorial Psychiatric Hospital</t>
  </si>
  <si>
    <t>806 Central Avenue Southeast</t>
  </si>
  <si>
    <t>050404</t>
  </si>
  <si>
    <t>BRIGGS-GRIDLEY MEMORIAL HOSPITAL</t>
  </si>
  <si>
    <t>240 SPRUCE ST</t>
  </si>
  <si>
    <t>GRIDLEY</t>
  </si>
  <si>
    <t>269 South Candy Lane</t>
  </si>
  <si>
    <t>1600 South 20th Ave</t>
  </si>
  <si>
    <t>4646 North Marine Drive</t>
  </si>
  <si>
    <t>514 Cleveland Street</t>
  </si>
  <si>
    <t>240041</t>
  </si>
  <si>
    <t>RiverView Healthcare Association</t>
  </si>
  <si>
    <t>1506 South Oneida Street</t>
  </si>
  <si>
    <t>520010</t>
  </si>
  <si>
    <t>River Falls Area Hospital</t>
  </si>
  <si>
    <t>1629 East Division Street</t>
  </si>
  <si>
    <t>River Falls</t>
  </si>
  <si>
    <t>151300</t>
  </si>
  <si>
    <t>Community Hospital of Bremen</t>
  </si>
  <si>
    <t>1020 High Road</t>
  </si>
  <si>
    <t>Bremen</t>
  </si>
  <si>
    <t>510054</t>
  </si>
  <si>
    <t>WYOMING GENERAL HOSPITAL</t>
  </si>
  <si>
    <t>1238 GUYANDOTTE AVE</t>
  </si>
  <si>
    <t>MULLENS</t>
  </si>
  <si>
    <t>110240</t>
  </si>
  <si>
    <t>GRIFFIN CENTER FOR PAIN AND SPINE</t>
  </si>
  <si>
    <t>619 S 8TH ST, SUITE 302</t>
  </si>
  <si>
    <t>GRIFFIN</t>
  </si>
  <si>
    <t>3300 Northwest Expressway</t>
  </si>
  <si>
    <t>450319</t>
  </si>
  <si>
    <t>MERIDIAN HOSPITAL</t>
  </si>
  <si>
    <t>1114 N MAIN ST</t>
  </si>
  <si>
    <t>710 South 13th Street</t>
  </si>
  <si>
    <t>394031</t>
  </si>
  <si>
    <t>Eugenia Hospital</t>
  </si>
  <si>
    <t>660 Thomas Road</t>
  </si>
  <si>
    <t>Lafayette Hill</t>
  </si>
  <si>
    <t>100 Trich Drive Suite 1</t>
  </si>
  <si>
    <t>371342</t>
  </si>
  <si>
    <t>McCurtain Memorial Hospital</t>
  </si>
  <si>
    <t>1301 East Lincoln Road</t>
  </si>
  <si>
    <t>Idabel</t>
  </si>
  <si>
    <t>160109</t>
  </si>
  <si>
    <t>Sioux Center Community Hospital &amp; Health Center</t>
  </si>
  <si>
    <t>605 South Main Avenue</t>
  </si>
  <si>
    <t>Sioux Center</t>
  </si>
  <si>
    <t>114013</t>
  </si>
  <si>
    <t>West Central Georgia Regional Hospital</t>
  </si>
  <si>
    <t>3000 Schatulga Road</t>
  </si>
  <si>
    <t>170085</t>
  </si>
  <si>
    <t>Scott County Hospital</t>
  </si>
  <si>
    <t>310 East Third Street</t>
  </si>
  <si>
    <t>Scott City</t>
  </si>
  <si>
    <t>060073</t>
  </si>
  <si>
    <t>RANGELY DISTRICT HOSPITAL</t>
  </si>
  <si>
    <t>511 S WHITE AVE</t>
  </si>
  <si>
    <t>RANGELY</t>
  </si>
  <si>
    <t>110209</t>
  </si>
  <si>
    <t>Turning Point Care Center</t>
  </si>
  <si>
    <t>3015 Veterans Parkway South</t>
  </si>
  <si>
    <t>050576</t>
  </si>
  <si>
    <t>FULLERTON COMM HOSP</t>
  </si>
  <si>
    <t>100 E VALLEY VIEW DRIVE</t>
  </si>
  <si>
    <t>FULLERTON</t>
  </si>
  <si>
    <t>1805 27th Street</t>
  </si>
  <si>
    <t>140037</t>
  </si>
  <si>
    <t>Marshall Browning Hospital</t>
  </si>
  <si>
    <t>900 North Washington Street</t>
  </si>
  <si>
    <t>DuQuoin</t>
  </si>
  <si>
    <t>520151</t>
  </si>
  <si>
    <t>Black River Memorial Hospital</t>
  </si>
  <si>
    <t>711 West Adams Street</t>
  </si>
  <si>
    <t>Black River Falls</t>
  </si>
  <si>
    <t>471304</t>
  </si>
  <si>
    <t>North Country Hospital</t>
  </si>
  <si>
    <t>189 Prouty Drive</t>
  </si>
  <si>
    <t>180006</t>
  </si>
  <si>
    <t>Jenkins Community Hospital</t>
  </si>
  <si>
    <t>9480 Highway 805</t>
  </si>
  <si>
    <t>Jenkins</t>
  </si>
  <si>
    <t>2701 South Bristol Street</t>
  </si>
  <si>
    <t>3535 Southern Boulevard</t>
  </si>
  <si>
    <t>450256</t>
  </si>
  <si>
    <t>BUNA MEDICAL CENTER HOSPITAL</t>
  </si>
  <si>
    <t>P O BOX 1088 HWY 96N</t>
  </si>
  <si>
    <t>BUNA</t>
  </si>
  <si>
    <t>325 Cypress Parkway</t>
  </si>
  <si>
    <t>010081</t>
  </si>
  <si>
    <t>BAPTIST MED CTR-DOWNTOWN</t>
  </si>
  <si>
    <t>301 S RIPLEY ST</t>
  </si>
  <si>
    <t>MONTGOMERY</t>
  </si>
  <si>
    <t>361323</t>
  </si>
  <si>
    <t>Aultman Orrville Hospital</t>
  </si>
  <si>
    <t>832 South Main Street</t>
  </si>
  <si>
    <t>404004</t>
  </si>
  <si>
    <t>Panamericano</t>
  </si>
  <si>
    <t>State Road 787</t>
  </si>
  <si>
    <t>Cidra</t>
  </si>
  <si>
    <t>214003</t>
  </si>
  <si>
    <t>Brook Lane</t>
  </si>
  <si>
    <t>13121 Brook Lane Drive</t>
  </si>
  <si>
    <t>Hagerstown</t>
  </si>
  <si>
    <t>501 West Front Street</t>
  </si>
  <si>
    <t>6325 Hospital Parkway</t>
  </si>
  <si>
    <t>494032</t>
  </si>
  <si>
    <t>The Pavilion at Williamsburg Place</t>
  </si>
  <si>
    <t>5483 Mooretown Road</t>
  </si>
  <si>
    <t>330338</t>
  </si>
  <si>
    <t>ST AGNES HOSPITAL</t>
  </si>
  <si>
    <t>305 NORTH ST</t>
  </si>
  <si>
    <t>417 West Third Avenue</t>
  </si>
  <si>
    <t>230162</t>
  </si>
  <si>
    <t>Mackinac Straits Hospital &amp; Health Center</t>
  </si>
  <si>
    <t>200 Burdette Street</t>
  </si>
  <si>
    <t>Saint Ignace</t>
  </si>
  <si>
    <t>120027</t>
  </si>
  <si>
    <t>Hawaii Medical Center West</t>
  </si>
  <si>
    <t>91-2141 Fort Weaver Road</t>
  </si>
  <si>
    <t>Ewa Beach</t>
  </si>
  <si>
    <t>190077</t>
  </si>
  <si>
    <t>Tri-Ward General Hospital</t>
  </si>
  <si>
    <t>461300</t>
  </si>
  <si>
    <t>Delta Community Hospital</t>
  </si>
  <si>
    <t>126 South White Sage Avenue</t>
  </si>
  <si>
    <t>670010</t>
  </si>
  <si>
    <t>Mayhill Hospital</t>
  </si>
  <si>
    <t>2809 South Mayhill Road</t>
  </si>
  <si>
    <t>350035</t>
  </si>
  <si>
    <t>KENMARE COMMUNITY HOSPITAL</t>
  </si>
  <si>
    <t>317 1ST AVE SW</t>
  </si>
  <si>
    <t>KENMARE</t>
  </si>
  <si>
    <t>17700 SE 272nd Street</t>
  </si>
  <si>
    <t>351315</t>
  </si>
  <si>
    <t>CHI Oakes Community Hospital</t>
  </si>
  <si>
    <t>Oakes</t>
  </si>
  <si>
    <t>161343</t>
  </si>
  <si>
    <t>709 West Main Street</t>
  </si>
  <si>
    <t>280057</t>
  </si>
  <si>
    <t>Jennie M. Melham Memorial Medical Center</t>
  </si>
  <si>
    <t>145 Memorial Drive</t>
  </si>
  <si>
    <t>Broken Bow</t>
  </si>
  <si>
    <t>240152</t>
  </si>
  <si>
    <t>Kanabec Hospital</t>
  </si>
  <si>
    <t>301 South Highway 65</t>
  </si>
  <si>
    <t>Mora</t>
  </si>
  <si>
    <t>913 North Dixie Avenue</t>
  </si>
  <si>
    <t>170034</t>
  </si>
  <si>
    <t>Minneola District Hospital</t>
  </si>
  <si>
    <t>212 Main</t>
  </si>
  <si>
    <t>Minneola</t>
  </si>
  <si>
    <t>1850 Old Knoxville Road</t>
  </si>
  <si>
    <t>161368</t>
  </si>
  <si>
    <t>Floyd Valley Hospital</t>
  </si>
  <si>
    <t>714 Lincoln Street Northeast</t>
  </si>
  <si>
    <t>Le Mars</t>
  </si>
  <si>
    <t>475 Seaview Avenue</t>
  </si>
  <si>
    <t>200040</t>
  </si>
  <si>
    <t>Southern Main Health Care - Sanford</t>
  </si>
  <si>
    <t>25 June Street</t>
  </si>
  <si>
    <t>530009</t>
  </si>
  <si>
    <t>Memorial Hospital of Carbon County</t>
  </si>
  <si>
    <t>2221 West Elm Street</t>
  </si>
  <si>
    <t>Rawlins</t>
  </si>
  <si>
    <t>1700 West Lindberg Drive</t>
  </si>
  <si>
    <t>271312</t>
  </si>
  <si>
    <t>Phillips County Hospital</t>
  </si>
  <si>
    <t>311 South 8th Avenue East</t>
  </si>
  <si>
    <t>Malta</t>
  </si>
  <si>
    <t>390143</t>
  </si>
  <si>
    <t>EYE AND EAR HOSPITAL OF PITTSBURGH</t>
  </si>
  <si>
    <t>230 LOTHROP ST</t>
  </si>
  <si>
    <t>PITTSBURGH</t>
  </si>
  <si>
    <t>3100 Superior Avenue</t>
  </si>
  <si>
    <t>20 York Street</t>
  </si>
  <si>
    <t>050728</t>
  </si>
  <si>
    <t>Sutter Warrack Hospital</t>
  </si>
  <si>
    <t>2449 Summerfield Road</t>
  </si>
  <si>
    <t>1 Medical Center Drive</t>
  </si>
  <si>
    <t>224007</t>
  </si>
  <si>
    <t>McLean Hospital Belmont Campus</t>
  </si>
  <si>
    <t>115 Mill Street</t>
  </si>
  <si>
    <t>Belmont</t>
  </si>
  <si>
    <t>171328</t>
  </si>
  <si>
    <t>Ottawa County Health Center</t>
  </si>
  <si>
    <t>215 East Eighth Street</t>
  </si>
  <si>
    <t>500118</t>
  </si>
  <si>
    <t>Mason General Hospital</t>
  </si>
  <si>
    <t>901 Mountain View Drive</t>
  </si>
  <si>
    <t>Shelton</t>
  </si>
  <si>
    <t>260056</t>
  </si>
  <si>
    <t>KELLING HOSP</t>
  </si>
  <si>
    <t>114 W KELLING AVE</t>
  </si>
  <si>
    <t>WAVERLY</t>
  </si>
  <si>
    <t>264011</t>
  </si>
  <si>
    <t>Missouri Psychiatric Center</t>
  </si>
  <si>
    <t>Three Hospital Drive</t>
  </si>
  <si>
    <t>4212 North 16th Street</t>
  </si>
  <si>
    <t>244014</t>
  </si>
  <si>
    <t>Community Behavioral Health Hospital - Bemidji</t>
  </si>
  <si>
    <t>800 Bemidji Avenue North</t>
  </si>
  <si>
    <t>441314</t>
  </si>
  <si>
    <t>Lauderdale Community Hospital</t>
  </si>
  <si>
    <t>326 Asbury Avenue</t>
  </si>
  <si>
    <t>Ripley</t>
  </si>
  <si>
    <t>510015</t>
  </si>
  <si>
    <t>Boone Memorial Hospital</t>
  </si>
  <si>
    <t>701 Madison Avenue</t>
  </si>
  <si>
    <t>370090</t>
  </si>
  <si>
    <t>MEMORIAL HOSPITAL COMPANY</t>
  </si>
  <si>
    <t>523 N 22ND ST</t>
  </si>
  <si>
    <t>COLLINSVILLE</t>
  </si>
  <si>
    <t>140249</t>
  </si>
  <si>
    <t>ELGIN STATE HOSP-MED &amp; SURG DIV</t>
  </si>
  <si>
    <t>750 S STATE ST</t>
  </si>
  <si>
    <t>ELGIN</t>
  </si>
  <si>
    <t>510085</t>
  </si>
  <si>
    <t>Charleston Area Medical Center Teays Valley Hospital</t>
  </si>
  <si>
    <t>1400 Hospital Drive</t>
  </si>
  <si>
    <t>Hurricane</t>
  </si>
  <si>
    <t>444008</t>
  </si>
  <si>
    <t>Western Mental Health Institute</t>
  </si>
  <si>
    <t>11100 Old Highway 64 West</t>
  </si>
  <si>
    <t>110172</t>
  </si>
  <si>
    <t>Emory Dunwoody Medical Center</t>
  </si>
  <si>
    <t>4575 North Shallowford Road</t>
  </si>
  <si>
    <t>7500 State Road</t>
  </si>
  <si>
    <t>434003</t>
  </si>
  <si>
    <t>South Dakota Human Services Center</t>
  </si>
  <si>
    <t>3515 Broadway Avenue</t>
  </si>
  <si>
    <t>060017</t>
  </si>
  <si>
    <t>ST FRANCIS HOSPITAL SYSTEMS</t>
  </si>
  <si>
    <t>800 E PIKES PEAK AVE</t>
  </si>
  <si>
    <t>COLORADO SPRINGS</t>
  </si>
  <si>
    <t>114024</t>
  </si>
  <si>
    <t>WOODRIDGE PSYCHIATRIC HOSPITAL</t>
  </si>
  <si>
    <t>GERMANY ROAD</t>
  </si>
  <si>
    <t>CLAYTON</t>
  </si>
  <si>
    <t>110212</t>
  </si>
  <si>
    <t>SGMC Smith Northview Hospital</t>
  </si>
  <si>
    <t>4280 North Valdosta Road</t>
  </si>
  <si>
    <t>130062</t>
  </si>
  <si>
    <t>Idaho Falls Recovery Center</t>
  </si>
  <si>
    <t>1957 East 17th Street</t>
  </si>
  <si>
    <t>2020 59th Street West</t>
  </si>
  <si>
    <t>301302</t>
  </si>
  <si>
    <t>Littleton Regional Healthcare</t>
  </si>
  <si>
    <t>600 Saint Johnsbury Road</t>
  </si>
  <si>
    <t>2157 Main Street</t>
  </si>
  <si>
    <t>390181</t>
  </si>
  <si>
    <t>Saint Catherine Medical Center Fountain Springs</t>
  </si>
  <si>
    <t>101 Broad Street</t>
  </si>
  <si>
    <t>270070</t>
  </si>
  <si>
    <t>GARFIELD COUNTY HEALTH CENTER INC</t>
  </si>
  <si>
    <t>BOX 389</t>
  </si>
  <si>
    <t>JORDAN</t>
  </si>
  <si>
    <t>110 North Main Street</t>
  </si>
  <si>
    <t>241329</t>
  </si>
  <si>
    <t>Lakewood Health System Hospital</t>
  </si>
  <si>
    <t>49725 County 83</t>
  </si>
  <si>
    <t>Staples</t>
  </si>
  <si>
    <t>110 Longwood Avenue</t>
  </si>
  <si>
    <t>150085</t>
  </si>
  <si>
    <t>900 NORTH COLUMBIA ST</t>
  </si>
  <si>
    <t>220021</t>
  </si>
  <si>
    <t>101 Page Street</t>
  </si>
  <si>
    <t>New Bedford</t>
  </si>
  <si>
    <t>351300</t>
  </si>
  <si>
    <t>Tioga Medical Center</t>
  </si>
  <si>
    <t>810 North Welo Street</t>
  </si>
  <si>
    <t>Tioga</t>
  </si>
  <si>
    <t>374008</t>
  </si>
  <si>
    <t>Jim Taliaferro Community Mental Health Center</t>
  </si>
  <si>
    <t>602 South West 38th Street</t>
  </si>
  <si>
    <t>104073</t>
  </si>
  <si>
    <t>Emerald Coast Behavioral Hospital</t>
  </si>
  <si>
    <t>1940 Harrison Avenue</t>
  </si>
  <si>
    <t>360061</t>
  </si>
  <si>
    <t>METROHEALTH HOSPITAL FOR WOMEN</t>
  </si>
  <si>
    <t>1881 TORBENSON DRIVE</t>
  </si>
  <si>
    <t>CLEVELAND</t>
  </si>
  <si>
    <t>370072</t>
  </si>
  <si>
    <t>Latimer County General Hospital</t>
  </si>
  <si>
    <t>806 Highway 2 North</t>
  </si>
  <si>
    <t>Wilburton</t>
  </si>
  <si>
    <t>261337</t>
  </si>
  <si>
    <t>Missouri Baptist Sullivan Hospital</t>
  </si>
  <si>
    <t>751 Sappington Bridge Road</t>
  </si>
  <si>
    <t>1133 Eagle's Landing Parkway</t>
  </si>
  <si>
    <t>260229</t>
  </si>
  <si>
    <t>Southeast Health Center of Reynolds County</t>
  </si>
  <si>
    <t>100 Highway 21 N</t>
  </si>
  <si>
    <t>Ellington</t>
  </si>
  <si>
    <t>094005</t>
  </si>
  <si>
    <t>Riverside Treatment Services</t>
  </si>
  <si>
    <t>4460 McArthur Boulevard NW</t>
  </si>
  <si>
    <t>1001 North Tustin Avenue</t>
  </si>
  <si>
    <t>050147</t>
  </si>
  <si>
    <t>LAKEWOOD REGIONAL MEDICAL CENTER</t>
  </si>
  <si>
    <t>5300 NORTH CLARK AVENUE</t>
  </si>
  <si>
    <t>LAKEWOOD</t>
  </si>
  <si>
    <t>060005</t>
  </si>
  <si>
    <t>AMI PRESBYTERIAN-DENVER HOSP</t>
  </si>
  <si>
    <t>1719 EAST 19TH AVE</t>
  </si>
  <si>
    <t>054149</t>
  </si>
  <si>
    <t>Willow Rock Center</t>
  </si>
  <si>
    <t>2050 Fairmont Drive</t>
  </si>
  <si>
    <t>2000 Pepperell Parkway</t>
  </si>
  <si>
    <t>280098</t>
  </si>
  <si>
    <t>ROCK COUNTY HOSPITAL</t>
  </si>
  <si>
    <t>BASSETT</t>
  </si>
  <si>
    <t>450239</t>
  </si>
  <si>
    <t>Coryell Memorial Hospital</t>
  </si>
  <si>
    <t>1507 West Main Street</t>
  </si>
  <si>
    <t>Gatesville</t>
  </si>
  <si>
    <t>170102</t>
  </si>
  <si>
    <t>MEDICINE LODGE MEMORIAL HOSPITAL</t>
  </si>
  <si>
    <t>710 N WALNUT ST</t>
  </si>
  <si>
    <t>MEDICINE LODGE</t>
  </si>
  <si>
    <t>1120 South Utica Avenue</t>
  </si>
  <si>
    <t>330323</t>
  </si>
  <si>
    <t>LYDIA E HALL HOSP</t>
  </si>
  <si>
    <t>4802 TENTH AVE</t>
  </si>
  <si>
    <t>FREEPORT</t>
  </si>
  <si>
    <t>147 Gettys Street</t>
  </si>
  <si>
    <t>190307</t>
  </si>
  <si>
    <t>South Cameron Memorial Hospital</t>
  </si>
  <si>
    <t>5360 West Creole Highway</t>
  </si>
  <si>
    <t>250152</t>
  </si>
  <si>
    <t>Methodist Rehabilitation Center</t>
  </si>
  <si>
    <t>1350 East Woodrow Wilson</t>
  </si>
  <si>
    <t>360265</t>
  </si>
  <si>
    <t>Select Specialty Hospital - Zanesville</t>
  </si>
  <si>
    <t>800 Forest Avenue 6th Floor</t>
  </si>
  <si>
    <t>181311</t>
  </si>
  <si>
    <t>Saint Elizabeth Grant</t>
  </si>
  <si>
    <t>238 Barnes Road</t>
  </si>
  <si>
    <t>Williamstown</t>
  </si>
  <si>
    <t>370077</t>
  </si>
  <si>
    <t>ENID REGIONAL HOSPITAL</t>
  </si>
  <si>
    <t>401 SOUTH 3RD STREET, P O BOX 3467</t>
  </si>
  <si>
    <t>ENID</t>
  </si>
  <si>
    <t>335 Glessner Avenue</t>
  </si>
  <si>
    <t>160132</t>
  </si>
  <si>
    <t>OAK PARK AND HOSPITAL RD</t>
  </si>
  <si>
    <t>POSTVILLE</t>
  </si>
  <si>
    <t>36475 Five Mile Road</t>
  </si>
  <si>
    <t>355 New Shackle Island Road</t>
  </si>
  <si>
    <t>104024</t>
  </si>
  <si>
    <t>Twin Rivers Treatment Center</t>
  </si>
  <si>
    <t>400 East Sheridan Road</t>
  </si>
  <si>
    <t>201 East Grover Street</t>
  </si>
  <si>
    <t>454068</t>
  </si>
  <si>
    <t>BEDFORD MEADOWS HOSPITAL</t>
  </si>
  <si>
    <t>2900 BEDFORD RD</t>
  </si>
  <si>
    <t>BEDFORD</t>
  </si>
  <si>
    <t>154039</t>
  </si>
  <si>
    <t>CHARTER AVBOR INDY BEHAVIORAL HLTH SYS</t>
  </si>
  <si>
    <t>11075 N PENNSYLVANIA</t>
  </si>
  <si>
    <t>INDIANAPOLIS</t>
  </si>
  <si>
    <t>131306</t>
  </si>
  <si>
    <t>COUNCIL COMMUNITY HOSPITAL</t>
  </si>
  <si>
    <t>205 N BERKLEY ST</t>
  </si>
  <si>
    <t>COUNCIL</t>
  </si>
  <si>
    <t>615 South New Ballas Road</t>
  </si>
  <si>
    <t>340179</t>
  </si>
  <si>
    <t>SemperCare Hospital of Winston-Salem</t>
  </si>
  <si>
    <t>3333 Silas Creek Parkway</t>
  </si>
  <si>
    <t>054134</t>
  </si>
  <si>
    <t>CAMARILLO STATE HOSP &amp; DEVELOPMTL CTR</t>
  </si>
  <si>
    <t>PO BOX 6022</t>
  </si>
  <si>
    <t>CAMARILLO</t>
  </si>
  <si>
    <t>111308</t>
  </si>
  <si>
    <t>Clinch Memorial Hospital</t>
  </si>
  <si>
    <t>1050 Valdosta Highway</t>
  </si>
  <si>
    <t>Homerville</t>
  </si>
  <si>
    <t>2830 Calder Street</t>
  </si>
  <si>
    <t>140003</t>
  </si>
  <si>
    <t>Sarah D. Culbertson Memorial Hospital</t>
  </si>
  <si>
    <t>238 South Congress</t>
  </si>
  <si>
    <t>Rushville</t>
  </si>
  <si>
    <t>240192</t>
  </si>
  <si>
    <t>COMFREY HOSPITAL INC</t>
  </si>
  <si>
    <t>104 WEST BROWN</t>
  </si>
  <si>
    <t>COMFREY</t>
  </si>
  <si>
    <t>131305</t>
  </si>
  <si>
    <t>Steele Memorial Medical Center</t>
  </si>
  <si>
    <t>203 South Daisy Street</t>
  </si>
  <si>
    <t>154066</t>
  </si>
  <si>
    <t>BRIGHTWELL BEHAVIORAL HEALTH</t>
  </si>
  <si>
    <t>1612 BLACKISTON VIEW DRIVE</t>
  </si>
  <si>
    <t>064004</t>
  </si>
  <si>
    <t>BETHESDA PSYCHEALTH SYSTEM</t>
  </si>
  <si>
    <t>4400 EAST ILIFF AVE</t>
  </si>
  <si>
    <t>454003</t>
  </si>
  <si>
    <t>AUSTIN STATE HOSPITAL</t>
  </si>
  <si>
    <t>4110 GUADALUPE ST</t>
  </si>
  <si>
    <t>AUSTIN</t>
  </si>
  <si>
    <t>220042</t>
  </si>
  <si>
    <t>Whidden Memorial Hospital</t>
  </si>
  <si>
    <t>103 Garland Street</t>
  </si>
  <si>
    <t>604 Stone Avenue</t>
  </si>
  <si>
    <t>134006</t>
  </si>
  <si>
    <t>Canyon View Psychiatric and Addiction Services</t>
  </si>
  <si>
    <t>228 Shoup Avenue West</t>
  </si>
  <si>
    <t>316 North Broad Street</t>
  </si>
  <si>
    <t>394041</t>
  </si>
  <si>
    <t>Edgewater Partial Hospitalization Program</t>
  </si>
  <si>
    <t>1801 North Front Street</t>
  </si>
  <si>
    <t>330263</t>
  </si>
  <si>
    <t>670180</t>
  </si>
  <si>
    <t>PREMIER ER</t>
  </si>
  <si>
    <t>1509 N INTERSTATE 35, SUITE 100</t>
  </si>
  <si>
    <t>SAN MARCOS</t>
  </si>
  <si>
    <t>201302</t>
  </si>
  <si>
    <t>LincolnHealth - Miles Campus &amp; Hospital</t>
  </si>
  <si>
    <t>35 Miles Street</t>
  </si>
  <si>
    <t>Damariscotta</t>
  </si>
  <si>
    <t>2600 Saint Michael Drive</t>
  </si>
  <si>
    <t>454006</t>
  </si>
  <si>
    <t>Terrell State Hospital</t>
  </si>
  <si>
    <t>1200 East Brin Street</t>
  </si>
  <si>
    <t>Terrell</t>
  </si>
  <si>
    <t>140035</t>
  </si>
  <si>
    <t>FRANKLIN HOSPITAL</t>
  </si>
  <si>
    <t>201 BAILEY LN</t>
  </si>
  <si>
    <t>BENTON</t>
  </si>
  <si>
    <t>361329</t>
  </si>
  <si>
    <t>Wyandot Memorial Hospital</t>
  </si>
  <si>
    <t>885 North Sandusky Avenue</t>
  </si>
  <si>
    <t>Upper Sandusky</t>
  </si>
  <si>
    <t>170170</t>
  </si>
  <si>
    <t>ATTICA HOSPITAL DISTRICT #1</t>
  </si>
  <si>
    <t>302 N BOTKIN</t>
  </si>
  <si>
    <t>ATTICA</t>
  </si>
  <si>
    <t>050337</t>
  </si>
  <si>
    <t>DESERT PALMS COMMUNITY HOSPITAL</t>
  </si>
  <si>
    <t>1212 EAST AVE S</t>
  </si>
  <si>
    <t>PALMDALE</t>
  </si>
  <si>
    <t>915 Anderson Drive</t>
  </si>
  <si>
    <t>250137</t>
  </si>
  <si>
    <t>BALDWYN SATELLITE HOSPITAL</t>
  </si>
  <si>
    <t>HIGHWAY 45 NORTH</t>
  </si>
  <si>
    <t>BALDWYN</t>
  </si>
  <si>
    <t>394001</t>
  </si>
  <si>
    <t>Norristown State Hospital</t>
  </si>
  <si>
    <t>1001 Sterigere Street</t>
  </si>
  <si>
    <t>Norristown</t>
  </si>
  <si>
    <t>050406</t>
  </si>
  <si>
    <t>MAYERS MEMORIAL HOSPITAL</t>
  </si>
  <si>
    <t>43563 STATE HIGHWAY 299 E</t>
  </si>
  <si>
    <t>FALL RIVER MILLS</t>
  </si>
  <si>
    <t>1725 Pine Street</t>
  </si>
  <si>
    <t>441305</t>
  </si>
  <si>
    <t>Macon Community Hospital</t>
  </si>
  <si>
    <t>204 Medical Drive</t>
  </si>
  <si>
    <t>Two Stone Harbor Boulevard</t>
  </si>
  <si>
    <t>440230</t>
  </si>
  <si>
    <t>BEHAVIORAL HEALTHCARE CENTER AT COLUMBIA</t>
  </si>
  <si>
    <t>1400 ROSEWOOD DRIVE</t>
  </si>
  <si>
    <t>014015</t>
  </si>
  <si>
    <t>Beacon Behavioral Hospital</t>
  </si>
  <si>
    <t>150 Hospital Drive</t>
  </si>
  <si>
    <t>280094</t>
  </si>
  <si>
    <t>CHERRY COUNTY HOSPITAL</t>
  </si>
  <si>
    <t>N GREEN ST -&amp;- ST HIGHWAY 12</t>
  </si>
  <si>
    <t>VALENTINE</t>
  </si>
  <si>
    <t>2520 Valley Drive</t>
  </si>
  <si>
    <t>451375</t>
  </si>
  <si>
    <t>Liberty Dayton Regional Medical Center</t>
  </si>
  <si>
    <t>1353 North Travis</t>
  </si>
  <si>
    <t>430026</t>
  </si>
  <si>
    <t>PLATTE HEALTH CENTER</t>
  </si>
  <si>
    <t>609 E 7TH</t>
  </si>
  <si>
    <t>PLATTE</t>
  </si>
  <si>
    <t>371325</t>
  </si>
  <si>
    <t>Cordell Memorial Hospital</t>
  </si>
  <si>
    <t>1220 North Glenn English Street</t>
  </si>
  <si>
    <t>Cordell</t>
  </si>
  <si>
    <t>111307</t>
  </si>
  <si>
    <t>DOOLY MEDICAL CENTER</t>
  </si>
  <si>
    <t>1301 E UNION ST</t>
  </si>
  <si>
    <t>VIENNA</t>
  </si>
  <si>
    <t>360093</t>
  </si>
  <si>
    <t>Defiance Regional Medical Center</t>
  </si>
  <si>
    <t>1200 Ralston Avenue</t>
  </si>
  <si>
    <t>141351</t>
  </si>
  <si>
    <t>911 Stacy Burk Drive</t>
  </si>
  <si>
    <t>Flora</t>
  </si>
  <si>
    <t>190276</t>
  </si>
  <si>
    <t>Saint Luke's Rehabilitation Hospital Of Shreveport</t>
  </si>
  <si>
    <t>2140 Midway Street</t>
  </si>
  <si>
    <t>171 Ashley Avenue</t>
  </si>
  <si>
    <t>010143</t>
  </si>
  <si>
    <t>Woodland Medical Center</t>
  </si>
  <si>
    <t>1910 Cherokee Avenue Southwest</t>
  </si>
  <si>
    <t>281326</t>
  </si>
  <si>
    <t>Antelope Memorial Hospital</t>
  </si>
  <si>
    <t>102 West Ninth Street</t>
  </si>
  <si>
    <t>Neligh</t>
  </si>
  <si>
    <t>240021</t>
  </si>
  <si>
    <t>Minnesota Valley Health Center</t>
  </si>
  <si>
    <t>621 South Fourth Street</t>
  </si>
  <si>
    <t>Le Sueur</t>
  </si>
  <si>
    <t>330232</t>
  </si>
  <si>
    <t>Samaritan Hospital - Saint Mary's Campus</t>
  </si>
  <si>
    <t>1300 Massachusetts Avenue</t>
  </si>
  <si>
    <t>054115</t>
  </si>
  <si>
    <t>CHARTER BEHAVIORAL HLTH SYS OF SO CAL</t>
  </si>
  <si>
    <t>150 VIA MERIDA</t>
  </si>
  <si>
    <t>THOUSAND OAKS</t>
  </si>
  <si>
    <t>6777 West Maple Road</t>
  </si>
  <si>
    <t>180133</t>
  </si>
  <si>
    <t>Norton Southwest Hospital</t>
  </si>
  <si>
    <t>9820 Third Street Road</t>
  </si>
  <si>
    <t>161373</t>
  </si>
  <si>
    <t>Ringgold County Hospital</t>
  </si>
  <si>
    <t>504 North Cleveland</t>
  </si>
  <si>
    <t>Mount Ayr</t>
  </si>
  <si>
    <t>010136</t>
  </si>
  <si>
    <t>D E JACKSON MEMORIAL HOSPITAL</t>
  </si>
  <si>
    <t>111 IVY POINT ROAD DRAWER A</t>
  </si>
  <si>
    <t>LESTER</t>
  </si>
  <si>
    <t>450818</t>
  </si>
  <si>
    <t>SCCI Hospital - San Angelo</t>
  </si>
  <si>
    <t>120 E. Harris Avenue, 6th Floor</t>
  </si>
  <si>
    <t>110179</t>
  </si>
  <si>
    <t>EMORY PARKWAY MEDICAL CENTER</t>
  </si>
  <si>
    <t>989 THORNTON RD</t>
  </si>
  <si>
    <t>LITHIA SPRINGS</t>
  </si>
  <si>
    <t>454096</t>
  </si>
  <si>
    <t>Bayview Behavioral Hospital</t>
  </si>
  <si>
    <t>6629 Wooldridge Road</t>
  </si>
  <si>
    <t>061343</t>
  </si>
  <si>
    <t>Keefe Memorial Hospital</t>
  </si>
  <si>
    <t>602 North 6th Street West</t>
  </si>
  <si>
    <t>Cheyenne Wells</t>
  </si>
  <si>
    <t>384006</t>
  </si>
  <si>
    <t>PACIFIC GATEWAY HOSPITAL</t>
  </si>
  <si>
    <t>1400 SE UMATILLA ST</t>
  </si>
  <si>
    <t>450286</t>
  </si>
  <si>
    <t>GRIMES ST JOSEPH HEALTH CENTER</t>
  </si>
  <si>
    <t>210 SOUTH JUDSON</t>
  </si>
  <si>
    <t>NAVASOTA</t>
  </si>
  <si>
    <t>430092</t>
  </si>
  <si>
    <t>Avera Dakota Plains Surgery Center</t>
  </si>
  <si>
    <t>701 Eighth Avenue Northwest, Suite C</t>
  </si>
  <si>
    <t>440157</t>
  </si>
  <si>
    <t>Erlanger Bledsoe Hospital</t>
  </si>
  <si>
    <t>128 Wheeler Road</t>
  </si>
  <si>
    <t>100010</t>
  </si>
  <si>
    <t>901 Forty-Fifth Street</t>
  </si>
  <si>
    <t>344002</t>
  </si>
  <si>
    <t>104052</t>
  </si>
  <si>
    <t>CORAL RIDGE PSYCHIATRIC HOSPITAL</t>
  </si>
  <si>
    <t>4545 N FEDERAL HWY</t>
  </si>
  <si>
    <t>FORT LAUDERDALE</t>
  </si>
  <si>
    <t>18101 Oakwood Boulevard</t>
  </si>
  <si>
    <t>040159</t>
  </si>
  <si>
    <t>ARKANSAS OTOLARYNGOLOGY CENTER, PA</t>
  </si>
  <si>
    <t>10201 KANIS ROAD</t>
  </si>
  <si>
    <t>1325 Locust Avenue</t>
  </si>
  <si>
    <t>224004</t>
  </si>
  <si>
    <t>MASSACHUSETTS MENTAL HEALTH CENTER</t>
  </si>
  <si>
    <t>74 FENWOOD RD</t>
  </si>
  <si>
    <t>310117</t>
  </si>
  <si>
    <t>GARDEN STATE COMMUNITY HOSPITAL</t>
  </si>
  <si>
    <t>RT 73  BRICK RD</t>
  </si>
  <si>
    <t>MARLTON</t>
  </si>
  <si>
    <t>2201 Hempstead Turnpike</t>
  </si>
  <si>
    <t>400130</t>
  </si>
  <si>
    <t>Hospital Metropolitano De La Montana</t>
  </si>
  <si>
    <t>Isaac Gonzalez Martinzez Street, Esquina Ledesma</t>
  </si>
  <si>
    <t>Utuado</t>
  </si>
  <si>
    <t>100 Woman's Way</t>
  </si>
  <si>
    <t>1901 Red Rock Drive</t>
  </si>
  <si>
    <t>160071</t>
  </si>
  <si>
    <t>EIGHTH AVENUE WEST BOX 188</t>
  </si>
  <si>
    <t>HARTLEY</t>
  </si>
  <si>
    <t>161370</t>
  </si>
  <si>
    <t>Loring Hospital</t>
  </si>
  <si>
    <t>211 Highland Avenue</t>
  </si>
  <si>
    <t>Sac City</t>
  </si>
  <si>
    <t>450740</t>
  </si>
  <si>
    <t>COMFORT COMMUNITY HOSPITAL</t>
  </si>
  <si>
    <t>700 FALTIN DRIVE</t>
  </si>
  <si>
    <t>COMFORT</t>
  </si>
  <si>
    <t>450793</t>
  </si>
  <si>
    <t>COMPASS HOSP OF SAN ANTONIO THE</t>
  </si>
  <si>
    <t>14743 JONES MALTSBERGER</t>
  </si>
  <si>
    <t>054020</t>
  </si>
  <si>
    <t>LANGLEY PORTER PSYCHIATRIC INSTITUTE</t>
  </si>
  <si>
    <t>401 PARNASSUS AVE</t>
  </si>
  <si>
    <t>SAN FRANCISCO</t>
  </si>
  <si>
    <t>1305 West Cherokee Street</t>
  </si>
  <si>
    <t>1740 Nicholasville Road</t>
  </si>
  <si>
    <t>050703</t>
  </si>
  <si>
    <t>RECOVERY INN OF LOS GATOS</t>
  </si>
  <si>
    <t>3777 SOUTH BASCOM AVE</t>
  </si>
  <si>
    <t>CAMPBELL</t>
  </si>
  <si>
    <t>040028</t>
  </si>
  <si>
    <t>Booneville Community Hospital</t>
  </si>
  <si>
    <t>880 West Main</t>
  </si>
  <si>
    <t>530004</t>
  </si>
  <si>
    <t>Hot Springs County Memorial Hospital</t>
  </si>
  <si>
    <t>150 East Arapahoe Street</t>
  </si>
  <si>
    <t>Thermopolis</t>
  </si>
  <si>
    <t>160133</t>
  </si>
  <si>
    <t>CHARTER COMMUNITY HOSPITAL</t>
  </si>
  <si>
    <t>1818 48TH STREET</t>
  </si>
  <si>
    <t>DES MOINES</t>
  </si>
  <si>
    <t>214019</t>
  </si>
  <si>
    <t>Upper Shore Community Mental Health Center</t>
  </si>
  <si>
    <t>300 Sheeler Road</t>
  </si>
  <si>
    <t>Chestertown</t>
  </si>
  <si>
    <t>240111</t>
  </si>
  <si>
    <t>060088</t>
  </si>
  <si>
    <t>Estes Park Medical Center</t>
  </si>
  <si>
    <t>555 Prospect Avenue</t>
  </si>
  <si>
    <t>Estes Park</t>
  </si>
  <si>
    <t>220062</t>
  </si>
  <si>
    <t>AdCare Hospital</t>
  </si>
  <si>
    <t>107 Lincoln Street</t>
  </si>
  <si>
    <t>1400 East Union Street</t>
  </si>
  <si>
    <t>050564</t>
  </si>
  <si>
    <t>PACIFICA HOSPITAL</t>
  </si>
  <si>
    <t>18792 DELAWARE ST</t>
  </si>
  <si>
    <t>HUNTINGTON BEACH</t>
  </si>
  <si>
    <t>1300 Anne Street Northwest</t>
  </si>
  <si>
    <t>600 South Pine Street</t>
  </si>
  <si>
    <t>040093</t>
  </si>
  <si>
    <t>MCGEHEE DESHA COUNTY HOSPITAL</t>
  </si>
  <si>
    <t>GREEN MEADOW ADDITION</t>
  </si>
  <si>
    <t>MC GEHEE</t>
  </si>
  <si>
    <t>520 West Main Street</t>
  </si>
  <si>
    <t>1102 Saint Mary's Road</t>
  </si>
  <si>
    <t>230143</t>
  </si>
  <si>
    <t>10561 North Grand View Lane</t>
  </si>
  <si>
    <t>Ironwood</t>
  </si>
  <si>
    <t>2650 Ridge Avenue</t>
  </si>
  <si>
    <t>160038</t>
  </si>
  <si>
    <t>COVENANT MEDICAL CENTER-SCHOITZ</t>
  </si>
  <si>
    <t>RIDGEWAY + KIMBALL AVES</t>
  </si>
  <si>
    <t>WATERLOO</t>
  </si>
  <si>
    <t>163 Hospital Drive</t>
  </si>
  <si>
    <t>010047</t>
  </si>
  <si>
    <t>Georgiana Medical Center</t>
  </si>
  <si>
    <t>515 Miranda Avenue</t>
  </si>
  <si>
    <t>Georgiana</t>
  </si>
  <si>
    <t>290038</t>
  </si>
  <si>
    <t>Incline Village Community Hospital</t>
  </si>
  <si>
    <t>880 Alder Avenue</t>
  </si>
  <si>
    <t>Incline Village</t>
  </si>
  <si>
    <t>524037</t>
  </si>
  <si>
    <t>CPC GREENBRIAR HOSPITAL</t>
  </si>
  <si>
    <t>5015 S 110TH ST</t>
  </si>
  <si>
    <t>GREENFIELD</t>
  </si>
  <si>
    <t>400026</t>
  </si>
  <si>
    <t>Hospital Lafayette</t>
  </si>
  <si>
    <t>Carre #753 KM 0.1</t>
  </si>
  <si>
    <t>Arroyo</t>
  </si>
  <si>
    <t>150052</t>
  </si>
  <si>
    <t>Scott Memorial Hospital</t>
  </si>
  <si>
    <t>1415 North Gardner</t>
  </si>
  <si>
    <t>Scottsburg</t>
  </si>
  <si>
    <t>450366</t>
  </si>
  <si>
    <t>SAM HOUSTON MEMORIAL HOSPITAL</t>
  </si>
  <si>
    <t>1615 HILLENDAHL BLVD</t>
  </si>
  <si>
    <t>250119</t>
  </si>
  <si>
    <t>King's Daughters Hospital</t>
  </si>
  <si>
    <t>823 Grand Avenue</t>
  </si>
  <si>
    <t>Yazoo City</t>
  </si>
  <si>
    <t>051325</t>
  </si>
  <si>
    <t>Adventist Health Mendocino Coast</t>
  </si>
  <si>
    <t>700 River Drive</t>
  </si>
  <si>
    <t>Fort Bragg</t>
  </si>
  <si>
    <t>151303</t>
  </si>
  <si>
    <t>Ascension St. Vincent Jennings</t>
  </si>
  <si>
    <t>301 Henry Street</t>
  </si>
  <si>
    <t>North Vernon</t>
  </si>
  <si>
    <t>450806</t>
  </si>
  <si>
    <t>CHRISTUS Spohn Hospital Corpus Christi - South</t>
  </si>
  <si>
    <t>5950 Saratoga Boulevard</t>
  </si>
  <si>
    <t>800 South Third Street</t>
  </si>
  <si>
    <t>11113 Research Boulevard</t>
  </si>
  <si>
    <t>520192</t>
  </si>
  <si>
    <t>NEXTCARE HOSPITAL OF MILWAUKEE</t>
  </si>
  <si>
    <t>2400 W VILLARD AVE</t>
  </si>
  <si>
    <t>490109</t>
  </si>
  <si>
    <t>4601 Ironbound Road</t>
  </si>
  <si>
    <t>2351 East 22nd Street</t>
  </si>
  <si>
    <t>161361</t>
  </si>
  <si>
    <t>Van Diest Medical Center</t>
  </si>
  <si>
    <t>2350 Hospital Drive</t>
  </si>
  <si>
    <t>Webster City</t>
  </si>
  <si>
    <t>161380</t>
  </si>
  <si>
    <t>Hansen Family Hospital</t>
  </si>
  <si>
    <t>920 South Oak Street</t>
  </si>
  <si>
    <t>Iowa Falls</t>
  </si>
  <si>
    <t>360366</t>
  </si>
  <si>
    <t>MEDICAL CENTER AT ELIZABETH PLACE LLC</t>
  </si>
  <si>
    <t>ONE ELIZABETH PLACE</t>
  </si>
  <si>
    <t>DAYTON</t>
  </si>
  <si>
    <t>191306</t>
  </si>
  <si>
    <t>464014</t>
  </si>
  <si>
    <t>Provo Canyon Behavioral Hospital</t>
  </si>
  <si>
    <t>1350 East 750 North</t>
  </si>
  <si>
    <t>300 First Capitol Drive</t>
  </si>
  <si>
    <t>050527</t>
  </si>
  <si>
    <t>DOCTORS HOSPITAL OF SANTA ANA</t>
  </si>
  <si>
    <t>1901 N COLLEGE AVE</t>
  </si>
  <si>
    <t>SANTA ANA</t>
  </si>
  <si>
    <t>250 Hospital Place</t>
  </si>
  <si>
    <t>520203</t>
  </si>
  <si>
    <t>Select Specialty Hospital - Madison</t>
  </si>
  <si>
    <t>801 Braxton Place</t>
  </si>
  <si>
    <t>360153</t>
  </si>
  <si>
    <t>Belmont Community Hospital</t>
  </si>
  <si>
    <t>4697 Harrison Street</t>
  </si>
  <si>
    <t>Bellaire</t>
  </si>
  <si>
    <t>430022</t>
  </si>
  <si>
    <t>Marshall County Healthcare Center / Avera Health</t>
  </si>
  <si>
    <t>413 9th Street</t>
  </si>
  <si>
    <t>Briitton</t>
  </si>
  <si>
    <t>271 Carew Street</t>
  </si>
  <si>
    <t>420093</t>
  </si>
  <si>
    <t>B.J. Workman Memorial Hospital</t>
  </si>
  <si>
    <t>699 East Georgia Street</t>
  </si>
  <si>
    <t>040064</t>
  </si>
  <si>
    <t>DEWITT CITY HOSPITAL</t>
  </si>
  <si>
    <t>HWY 1 -&amp;- S MADISON ST</t>
  </si>
  <si>
    <t>DE WITT</t>
  </si>
  <si>
    <t>450217</t>
  </si>
  <si>
    <t>HALL COUNTY HOSPITAL</t>
  </si>
  <si>
    <t>1800 NORTH BOYKIN DRIVE</t>
  </si>
  <si>
    <t>440166</t>
  </si>
  <si>
    <t>University of Tennessee Bowld Hospital</t>
  </si>
  <si>
    <t>951 Court Avenue</t>
  </si>
  <si>
    <t>061309</t>
  </si>
  <si>
    <t>Wray Community District Hospital</t>
  </si>
  <si>
    <t>1017 West 7th Street</t>
  </si>
  <si>
    <t>Wray</t>
  </si>
  <si>
    <t>381322</t>
  </si>
  <si>
    <t>Curry General Hospital</t>
  </si>
  <si>
    <t>94220 Fourth Street</t>
  </si>
  <si>
    <t>Gold Beach</t>
  </si>
  <si>
    <t>3280 Joe Battle Boulevard</t>
  </si>
  <si>
    <t>241360</t>
  </si>
  <si>
    <t>Essentia Health Deer River</t>
  </si>
  <si>
    <t>115 Tenth Avenue Northeast</t>
  </si>
  <si>
    <t>441315</t>
  </si>
  <si>
    <t>Copper Basin Medical Center</t>
  </si>
  <si>
    <t>144 Medical Center Drive</t>
  </si>
  <si>
    <t>Copperhill</t>
  </si>
  <si>
    <t>180060</t>
  </si>
  <si>
    <t>MCLEAN CO GENERAL HOSP INC</t>
  </si>
  <si>
    <t>U S HWY 81 N</t>
  </si>
  <si>
    <t>CALHOUN</t>
  </si>
  <si>
    <t>334061</t>
  </si>
  <si>
    <t>Mid-Hudson Forensic Psychiatric Center</t>
  </si>
  <si>
    <t>2834 Route 17-M</t>
  </si>
  <si>
    <t>170093</t>
  </si>
  <si>
    <t>Smith County Memorial Hospital</t>
  </si>
  <si>
    <t>614 South Main Street</t>
  </si>
  <si>
    <t>Smith Center</t>
  </si>
  <si>
    <t>200066</t>
  </si>
  <si>
    <t>Mayo Regional Hospital</t>
  </si>
  <si>
    <t>897 West Main Street</t>
  </si>
  <si>
    <t>Dover-Foxcroft</t>
  </si>
  <si>
    <t>250041</t>
  </si>
  <si>
    <t>LUMBERTON CITIZENS HOSP-</t>
  </si>
  <si>
    <t>600 11TH AV</t>
  </si>
  <si>
    <t>LUMBERTON</t>
  </si>
  <si>
    <t>050698</t>
  </si>
  <si>
    <t>San Diego Hospice and Palliative Care</t>
  </si>
  <si>
    <t>4311 Third Avenue</t>
  </si>
  <si>
    <t>160043</t>
  </si>
  <si>
    <t>Clarinda Regional Health Center</t>
  </si>
  <si>
    <t>823 South Seventeenth Street</t>
  </si>
  <si>
    <t>Clarinda</t>
  </si>
  <si>
    <t>131322</t>
  </si>
  <si>
    <t>Franklin County Medical Center</t>
  </si>
  <si>
    <t>44 North First East</t>
  </si>
  <si>
    <t>Preston</t>
  </si>
  <si>
    <t>440019</t>
  </si>
  <si>
    <t>Baptist Riverside</t>
  </si>
  <si>
    <t>137 Blount Avenue</t>
  </si>
  <si>
    <t>060057</t>
  </si>
  <si>
    <t>Aspen Valley Hospital</t>
  </si>
  <si>
    <t>401 Castle Creek Road</t>
  </si>
  <si>
    <t>Aspen</t>
  </si>
  <si>
    <t>809 East Marion Avenue</t>
  </si>
  <si>
    <t>701 East Marshall Street</t>
  </si>
  <si>
    <t>370131</t>
  </si>
  <si>
    <t>ROGER MILLS COUNTY MEM. HOSPITAL</t>
  </si>
  <si>
    <t>501 SOUTH LL MALES AVENUE</t>
  </si>
  <si>
    <t>170090</t>
  </si>
  <si>
    <t>Hodgeman County Health Center</t>
  </si>
  <si>
    <t>809 West Bramley</t>
  </si>
  <si>
    <t>Jetmore</t>
  </si>
  <si>
    <t>160081</t>
  </si>
  <si>
    <t>Winneshiek Medical Center</t>
  </si>
  <si>
    <t>901 Montgomery Street</t>
  </si>
  <si>
    <t>Decorah</t>
  </si>
  <si>
    <t>43 New Scotland Avenue</t>
  </si>
  <si>
    <t>360345</t>
  </si>
  <si>
    <t>KAISER FOUNDATION HOSP</t>
  </si>
  <si>
    <t>2475 EAST BLVD</t>
  </si>
  <si>
    <t>330108</t>
  </si>
  <si>
    <t>555 Saint Joseph's Boulevard</t>
  </si>
  <si>
    <t>014011</t>
  </si>
  <si>
    <t>Taylor Hardin Secure Medical Facility</t>
  </si>
  <si>
    <t>1301 Jack Warner Parkway</t>
  </si>
  <si>
    <t>051319</t>
  </si>
  <si>
    <t>Mercy Medical Center Mount Shasta</t>
  </si>
  <si>
    <t>914 Pine Street</t>
  </si>
  <si>
    <t>Mount Shasta</t>
  </si>
  <si>
    <t>1045 West Stephenson Street</t>
  </si>
  <si>
    <t>254009</t>
  </si>
  <si>
    <t>North Mississippi State Hospital</t>
  </si>
  <si>
    <t>1937 Briar Ridge Road</t>
  </si>
  <si>
    <t>510033</t>
  </si>
  <si>
    <t>Camden-Clark Medical Center - Saint Joseph's Campus</t>
  </si>
  <si>
    <t>1824 Murdoch Avenue</t>
  </si>
  <si>
    <t>061318</t>
  </si>
  <si>
    <t>Middle Park Health Kremmling</t>
  </si>
  <si>
    <t>214 South Fourth Street</t>
  </si>
  <si>
    <t>Kremmling</t>
  </si>
  <si>
    <t>440170</t>
  </si>
  <si>
    <t>GERMANTOWN COMMUNITY HOSPITAL</t>
  </si>
  <si>
    <t>7691 POPLAR AVE</t>
  </si>
  <si>
    <t>GERMANTOWN</t>
  </si>
  <si>
    <t>360257</t>
  </si>
  <si>
    <t>Holzer Medical Center--Jackson</t>
  </si>
  <si>
    <t>500 Burlington Road</t>
  </si>
  <si>
    <t>200 Hawkins Drive</t>
  </si>
  <si>
    <t>450 East Romie Lane</t>
  </si>
  <si>
    <t>250106</t>
  </si>
  <si>
    <t>SMITH CO GENERAL HOSP-</t>
  </si>
  <si>
    <t>HWY 35 S BOX 337</t>
  </si>
  <si>
    <t>260825</t>
  </si>
  <si>
    <t>John J. Pershing VA Medical Center</t>
  </si>
  <si>
    <t>1500 North Westwood Boulevard</t>
  </si>
  <si>
    <t>154062</t>
  </si>
  <si>
    <t>A New Health Care</t>
  </si>
  <si>
    <t>2725 Enterprise Drive</t>
  </si>
  <si>
    <t>230204</t>
  </si>
  <si>
    <t>Henry Ford Macomb Hospitals - Warren Campus</t>
  </si>
  <si>
    <t>13355 East Ten Mile Road</t>
  </si>
  <si>
    <t>010057</t>
  </si>
  <si>
    <t>ENTERPRISE HOSPITAL</t>
  </si>
  <si>
    <t>HWY 88 BOX 1220</t>
  </si>
  <si>
    <t>ENTERPRISE</t>
  </si>
  <si>
    <t>2950 Cleveland Clinic Boulevard</t>
  </si>
  <si>
    <t>224030</t>
  </si>
  <si>
    <t>MEDFIELD STATE HOSPITAL</t>
  </si>
  <si>
    <t>45 HOSPITAL RD</t>
  </si>
  <si>
    <t>MEDFIELD</t>
  </si>
  <si>
    <t>261336</t>
  </si>
  <si>
    <t>Iron County Medical Center</t>
  </si>
  <si>
    <t>301 North Highway 21</t>
  </si>
  <si>
    <t>Pilot Knob</t>
  </si>
  <si>
    <t>160114</t>
  </si>
  <si>
    <t>Knoxville Area Community Hospital</t>
  </si>
  <si>
    <t>1002 South Lincoln</t>
  </si>
  <si>
    <t>2901 Swann Avenue</t>
  </si>
  <si>
    <t>451354</t>
  </si>
  <si>
    <t>Olney Hamilton Hospital</t>
  </si>
  <si>
    <t>901 West Hamilton Street</t>
  </si>
  <si>
    <t>041304</t>
  </si>
  <si>
    <t>Eureka Springs Hospital</t>
  </si>
  <si>
    <t>24 Norris Street</t>
  </si>
  <si>
    <t>Eureka Springs</t>
  </si>
  <si>
    <t>260201</t>
  </si>
  <si>
    <t>WHISPERING OAKS HOSPITAL</t>
  </si>
  <si>
    <t>1314 WEST EDGEWPPD DROVE</t>
  </si>
  <si>
    <t>JEFFERSON CITY</t>
  </si>
  <si>
    <t>200026</t>
  </si>
  <si>
    <t>Houlton Regional Hospital</t>
  </si>
  <si>
    <t>20 Hartford Street</t>
  </si>
  <si>
    <t>Houlton</t>
  </si>
  <si>
    <t>430064</t>
  </si>
  <si>
    <t>Coteau Des Prairies Hospital &amp; Clinic</t>
  </si>
  <si>
    <t>205 Orchard Drive</t>
  </si>
  <si>
    <t>450027</t>
  </si>
  <si>
    <t>GULF COAST HOSPITAL</t>
  </si>
  <si>
    <t>2800 GARTH ROAD</t>
  </si>
  <si>
    <t>BAYTOWN</t>
  </si>
  <si>
    <t>10030 Gilead Road</t>
  </si>
  <si>
    <t>381301</t>
  </si>
  <si>
    <t>PeaceHealth Cottage Grove Community Medical Center</t>
  </si>
  <si>
    <t>1515 Village Drive</t>
  </si>
  <si>
    <t>Cottage Grove</t>
  </si>
  <si>
    <t>200 Avenue F, Northeast</t>
  </si>
  <si>
    <t>331300</t>
  </si>
  <si>
    <t>SALAMANCA HOSPITAL DISTRICT AUTHORIT</t>
  </si>
  <si>
    <t>150 PARKWAY DR</t>
  </si>
  <si>
    <t>SALAMANCA</t>
  </si>
  <si>
    <t>394040</t>
  </si>
  <si>
    <t>The Meadows Psychiatric Center</t>
  </si>
  <si>
    <t>132 The Meadows Drive</t>
  </si>
  <si>
    <t>Centre Hall</t>
  </si>
  <si>
    <t>104050</t>
  </si>
  <si>
    <t>GLENBEIGH HOSPITAL OF MIAMI INC</t>
  </si>
  <si>
    <t>4425 W 20TH AVE</t>
  </si>
  <si>
    <t>HIALEAH</t>
  </si>
  <si>
    <t>030047</t>
  </si>
  <si>
    <t>501 North Navajo</t>
  </si>
  <si>
    <t>450328</t>
  </si>
  <si>
    <t>SHELBY GENERAL HOSPITAL</t>
  </si>
  <si>
    <t>114 HURST</t>
  </si>
  <si>
    <t>CENTER</t>
  </si>
  <si>
    <t>450873</t>
  </si>
  <si>
    <t>Promise Specialty Hospital of San Antonio</t>
  </si>
  <si>
    <t>7400 Barlite Boulevard, Second Floor</t>
  </si>
  <si>
    <t>050542</t>
  </si>
  <si>
    <t>Kern Valley Healthcare District</t>
  </si>
  <si>
    <t>6412 Laurel Avenue</t>
  </si>
  <si>
    <t>Lake Isabella</t>
  </si>
  <si>
    <t>360369</t>
  </si>
  <si>
    <t>WHITE FENCE SURGICAL SUITES</t>
  </si>
  <si>
    <t>7272 SMITH'S MILL ROAD, SUITE 300</t>
  </si>
  <si>
    <t>NEW ALBANY</t>
  </si>
  <si>
    <t>1002 East Madison Street</t>
  </si>
  <si>
    <t>060101</t>
  </si>
  <si>
    <t>CRAIG HOSPITAL</t>
  </si>
  <si>
    <t>3425 SOUTH CLARKSON</t>
  </si>
  <si>
    <t>ENGLEWOOD</t>
  </si>
  <si>
    <t>300 Highland Avenue</t>
  </si>
  <si>
    <t>240183</t>
  </si>
  <si>
    <t>FAIRVIEW MILACA HOSPITAL</t>
  </si>
  <si>
    <t>150 NW TENTH STREET</t>
  </si>
  <si>
    <t>MILACA</t>
  </si>
  <si>
    <t>140298</t>
  </si>
  <si>
    <t>OAK FOREST HOSPITAL</t>
  </si>
  <si>
    <t>15900 SOUTH CICERO</t>
  </si>
  <si>
    <t>OAK FOREST</t>
  </si>
  <si>
    <t>1900 College Avenue</t>
  </si>
  <si>
    <t>4600 East Sam Houston Parkway</t>
  </si>
  <si>
    <t>44201 Dequindre Road</t>
  </si>
  <si>
    <t>110013</t>
  </si>
  <si>
    <t>88 MARTIN LUTHER KING JR DR</t>
  </si>
  <si>
    <t>FORSYTH</t>
  </si>
  <si>
    <t>7300 Medical Center Drive</t>
  </si>
  <si>
    <t>140188</t>
  </si>
  <si>
    <t>THOMAS H. BOYD MEMORIAL HOSPITAL</t>
  </si>
  <si>
    <t>800 SCHOOL ST</t>
  </si>
  <si>
    <t>CARROLLTON</t>
  </si>
  <si>
    <t>330174</t>
  </si>
  <si>
    <t>SALAMANCA DISTRICT HOSPITAL</t>
  </si>
  <si>
    <t>170022</t>
  </si>
  <si>
    <t>1301 North Second Street</t>
  </si>
  <si>
    <t>5409 North Knoxville Avenue</t>
  </si>
  <si>
    <t>501318</t>
  </si>
  <si>
    <t>315 North 14th Avenue</t>
  </si>
  <si>
    <t>054046</t>
  </si>
  <si>
    <t>CHARTER HOSPITAL OF LONG BEACH</t>
  </si>
  <si>
    <t>6060 PARAMOUNT BLVD</t>
  </si>
  <si>
    <t>471307</t>
  </si>
  <si>
    <t>Porter Medical Center</t>
  </si>
  <si>
    <t>115 Porter Drive</t>
  </si>
  <si>
    <t>Middlebury</t>
  </si>
  <si>
    <t>160068</t>
  </si>
  <si>
    <t>Regional Health Services of Howard County</t>
  </si>
  <si>
    <t>235 Eighth Avenue West</t>
  </si>
  <si>
    <t>Cresco</t>
  </si>
  <si>
    <t>190173</t>
  </si>
  <si>
    <t>JO ELLEN SMITH MEDICAL CENTER</t>
  </si>
  <si>
    <t>4444 GENERAL MEYER AVE</t>
  </si>
  <si>
    <t>NEW ORLEANS</t>
  </si>
  <si>
    <t>2620 West Faidley Avenue</t>
  </si>
  <si>
    <t>10101 RidgeGate Parkway</t>
  </si>
  <si>
    <t>370007</t>
  </si>
  <si>
    <t>Newman Memorial Hospital</t>
  </si>
  <si>
    <t>905 South Main</t>
  </si>
  <si>
    <t>Shattuck</t>
  </si>
  <si>
    <t>030035</t>
  </si>
  <si>
    <t>Tucson General Hospital</t>
  </si>
  <si>
    <t>3838 North Campbell Avenue</t>
  </si>
  <si>
    <t>2400 South Avenue A</t>
  </si>
  <si>
    <t>251336</t>
  </si>
  <si>
    <t>Baptist Memorial Hospital - Attala</t>
  </si>
  <si>
    <t>220 Highway 12 West</t>
  </si>
  <si>
    <t>Kosciusko</t>
  </si>
  <si>
    <t>421304</t>
  </si>
  <si>
    <t>Edgefield County Hospital</t>
  </si>
  <si>
    <t>300 Ridge Medical Plaza</t>
  </si>
  <si>
    <t>Edgefield</t>
  </si>
  <si>
    <t>050644</t>
  </si>
  <si>
    <t>Los Angeles Metropolitan Medical Center</t>
  </si>
  <si>
    <t>2231 South Western Avenue</t>
  </si>
  <si>
    <t>161320</t>
  </si>
  <si>
    <t>909 West First Street</t>
  </si>
  <si>
    <t>Sumner</t>
  </si>
  <si>
    <t>501 Morris Street</t>
  </si>
  <si>
    <t>260084</t>
  </si>
  <si>
    <t>WINDSOR HOSP DISTRICT</t>
  </si>
  <si>
    <t>307 N MAIN ST</t>
  </si>
  <si>
    <t>WINDSOR</t>
  </si>
  <si>
    <t>450416</t>
  </si>
  <si>
    <t>FLOW MEMORIAL HOSPITAL</t>
  </si>
  <si>
    <t>1310 SCRIPTURE STREET</t>
  </si>
  <si>
    <t>DENTON</t>
  </si>
  <si>
    <t>181319</t>
  </si>
  <si>
    <t>Breckinridge Memorial Hospital</t>
  </si>
  <si>
    <t>1011 Old U.S. 60</t>
  </si>
  <si>
    <t>Hardinsburg</t>
  </si>
  <si>
    <t>130073</t>
  </si>
  <si>
    <t>Grove Creek Medical Center</t>
  </si>
  <si>
    <t>350 North Meridian Street</t>
  </si>
  <si>
    <t>Blackfoot</t>
  </si>
  <si>
    <t>4321 Fir Street</t>
  </si>
  <si>
    <t>050186</t>
  </si>
  <si>
    <t>Scripps Hospital - East County</t>
  </si>
  <si>
    <t>1679 E MAIN ST</t>
  </si>
  <si>
    <t>EL CAJON</t>
  </si>
  <si>
    <t>240003</t>
  </si>
  <si>
    <t>DIVINE REDEEMER MEMORIAL HOSPITAL</t>
  </si>
  <si>
    <t>724 19TH AVE NORTH</t>
  </si>
  <si>
    <t>SOUTH ST PAUL</t>
  </si>
  <si>
    <t>194018</t>
  </si>
  <si>
    <t>CHARTER BHS OF LAKE CHARLES</t>
  </si>
  <si>
    <t>4520 5TH AVENUE SOUTH</t>
  </si>
  <si>
    <t>LAKE CHARLES</t>
  </si>
  <si>
    <t>W3985 County Road NN</t>
  </si>
  <si>
    <t>390287</t>
  </si>
  <si>
    <t>Woman's Medical Hospital</t>
  </si>
  <si>
    <t>3300 Henry Avenue</t>
  </si>
  <si>
    <t>100033</t>
  </si>
  <si>
    <t>NORTH MIAMI MEDICAL CENTER</t>
  </si>
  <si>
    <t>1701 NE 127 ST</t>
  </si>
  <si>
    <t>5900 West Olympic Boulevard</t>
  </si>
  <si>
    <t>240143</t>
  </si>
  <si>
    <t>Madison Hospital</t>
  </si>
  <si>
    <t>820 Third Avenue</t>
  </si>
  <si>
    <t>224021</t>
  </si>
  <si>
    <t>Fuller Hospital</t>
  </si>
  <si>
    <t>200 May Street</t>
  </si>
  <si>
    <t>South Attleboro</t>
  </si>
  <si>
    <t>189 East Main Street</t>
  </si>
  <si>
    <t>321309</t>
  </si>
  <si>
    <t>Mimbres Memorial Hospital</t>
  </si>
  <si>
    <t>900 West Ash Street</t>
  </si>
  <si>
    <t>Deming</t>
  </si>
  <si>
    <t>050695</t>
  </si>
  <si>
    <t>1777 West Yosemite Avenue</t>
  </si>
  <si>
    <t>420111</t>
  </si>
  <si>
    <t>SURGERY CENTER OF CHARLESTON</t>
  </si>
  <si>
    <t>1849 SAVAGE RD</t>
  </si>
  <si>
    <t>CHARLESTON</t>
  </si>
  <si>
    <t>670178</t>
  </si>
  <si>
    <t>TC JESTER EMERGENCY CENTER, LLC</t>
  </si>
  <si>
    <t>1925 E TC JESTER BLVD</t>
  </si>
  <si>
    <t>051304</t>
  </si>
  <si>
    <t>John C. Fremont Healthcare District</t>
  </si>
  <si>
    <t>5189 Hospital Road</t>
  </si>
  <si>
    <t>Mariposa</t>
  </si>
  <si>
    <t>520058</t>
  </si>
  <si>
    <t>Saint Mary's Hospital - Superior</t>
  </si>
  <si>
    <t>3500 Tower Avenue</t>
  </si>
  <si>
    <t>Superior</t>
  </si>
  <si>
    <t>334023</t>
  </si>
  <si>
    <t>BENJAMIN RUSH CENTER</t>
  </si>
  <si>
    <t>650 S SALINA ST</t>
  </si>
  <si>
    <t>SYRACUSE</t>
  </si>
  <si>
    <t>060046</t>
  </si>
  <si>
    <t>The Memorial Hospital</t>
  </si>
  <si>
    <t>785 Russell Street</t>
  </si>
  <si>
    <t>Craig</t>
  </si>
  <si>
    <t>207 West Legion Road</t>
  </si>
  <si>
    <t>99 Beauvoir Avenue</t>
  </si>
  <si>
    <t>1000 North Lee</t>
  </si>
  <si>
    <t>054120</t>
  </si>
  <si>
    <t>SOLANO PARK HOSPITAL</t>
  </si>
  <si>
    <t>2101 COURAGE DRIVE</t>
  </si>
  <si>
    <t>FAIRFIELD</t>
  </si>
  <si>
    <t>3330 Masonic Drive</t>
  </si>
  <si>
    <t>301 East Main Street</t>
  </si>
  <si>
    <t>170011</t>
  </si>
  <si>
    <t>ST JOHNS REGIONAL HEALTH CENTER</t>
  </si>
  <si>
    <t>139 N PENN ST</t>
  </si>
  <si>
    <t>SALINA</t>
  </si>
  <si>
    <t>241330</t>
  </si>
  <si>
    <t>CentraCare - Melrose</t>
  </si>
  <si>
    <t>525 Main Street West</t>
  </si>
  <si>
    <t>Melrose</t>
  </si>
  <si>
    <t>281346</t>
  </si>
  <si>
    <t>CHI Health Plainview</t>
  </si>
  <si>
    <t>704 North Third Street</t>
  </si>
  <si>
    <t>4000 Kresge Way</t>
  </si>
  <si>
    <t>270027</t>
  </si>
  <si>
    <t>Liberty County Hospital and Nursing Home</t>
  </si>
  <si>
    <t>Highway 223 and Monroe</t>
  </si>
  <si>
    <t>110227</t>
  </si>
  <si>
    <t>ROOSEVELT WARM SPRINGS REHABILITATION HOSPITAL</t>
  </si>
  <si>
    <t>6135 ROOSEVELT HIGHWAY</t>
  </si>
  <si>
    <t>WARM SPRINGS</t>
  </si>
  <si>
    <t>234034</t>
  </si>
  <si>
    <t>NORTHVILLE PSYCHIATRIC HOSPITAL</t>
  </si>
  <si>
    <t>41001 7 MILE RD</t>
  </si>
  <si>
    <t>NORTHVILLE</t>
  </si>
  <si>
    <t>201308</t>
  </si>
  <si>
    <t>394048</t>
  </si>
  <si>
    <t>UPMC Susquehanna Divine Providence</t>
  </si>
  <si>
    <t>1100 Grampian Boulevard</t>
  </si>
  <si>
    <t>054010</t>
  </si>
  <si>
    <t>KINGS VIEW HOSP</t>
  </si>
  <si>
    <t>42675 RD 44 BOX 631</t>
  </si>
  <si>
    <t>REEDLEY</t>
  </si>
  <si>
    <t>211 North 12th Street</t>
  </si>
  <si>
    <t>360104</t>
  </si>
  <si>
    <t>GRACE HOSPITAL</t>
  </si>
  <si>
    <t>2307 W 14TH ST</t>
  </si>
  <si>
    <t>451304</t>
  </si>
  <si>
    <t>Schleicher County Medical Center</t>
  </si>
  <si>
    <t>102 North US Highway 277</t>
  </si>
  <si>
    <t>Eldorado</t>
  </si>
  <si>
    <t>390059</t>
  </si>
  <si>
    <t>COOPER HOSPITAL  - CENTER CITY</t>
  </si>
  <si>
    <t>201 N EIGHTH ST</t>
  </si>
  <si>
    <t>PHILADELPHIA</t>
  </si>
  <si>
    <t>160107</t>
  </si>
  <si>
    <t>Burgess Health Center</t>
  </si>
  <si>
    <t>1600 Diamond Street</t>
  </si>
  <si>
    <t>Onawa</t>
  </si>
  <si>
    <t>300007</t>
  </si>
  <si>
    <t>190158</t>
  </si>
  <si>
    <t>Saint Charles Specialty Hospital</t>
  </si>
  <si>
    <t>3700 Saint Charles Avenue</t>
  </si>
  <si>
    <t>760 Hospital Circle</t>
  </si>
  <si>
    <t>150123</t>
  </si>
  <si>
    <t>WIRTH REGIONAL HOSPITAL</t>
  </si>
  <si>
    <t>HIGHWAY 64 WEST RR3</t>
  </si>
  <si>
    <t>OAKLAND CITY</t>
  </si>
  <si>
    <t>240109</t>
  </si>
  <si>
    <t>ELEAH Medical Center</t>
  </si>
  <si>
    <t>930 First Street Northeast</t>
  </si>
  <si>
    <t>Elbow Lake</t>
  </si>
  <si>
    <t>200 West Hospital Drive</t>
  </si>
  <si>
    <t>1670 St. Vincent's Way</t>
  </si>
  <si>
    <t>915 East First Street</t>
  </si>
  <si>
    <t>050560</t>
  </si>
  <si>
    <t>TUSTIN HOSPITAL MEDICAL CENTER</t>
  </si>
  <si>
    <t>14662 NEWPORT AVE</t>
  </si>
  <si>
    <t>TUSTIN</t>
  </si>
  <si>
    <t>82-68 164th Street</t>
  </si>
  <si>
    <t>19300 Southwest 65th Avenue</t>
  </si>
  <si>
    <t>190197</t>
  </si>
  <si>
    <t>Saint Francis North Hospital</t>
  </si>
  <si>
    <t>3421 Medical Park Drive</t>
  </si>
  <si>
    <t>1099 Medical Center Circle</t>
  </si>
  <si>
    <t>454025</t>
  </si>
  <si>
    <t>LAURELWOOD HOSP</t>
  </si>
  <si>
    <t>4000 S WELLMAN RD PO BOX 7695</t>
  </si>
  <si>
    <t>THE WOODLANDS</t>
  </si>
  <si>
    <t>549 Fair Street</t>
  </si>
  <si>
    <t>054147</t>
  </si>
  <si>
    <t>Joyce Eisenberg-Keefer Medical Center</t>
  </si>
  <si>
    <t>7150 Tampa Avenue</t>
  </si>
  <si>
    <t>Reseda</t>
  </si>
  <si>
    <t>034021</t>
  </si>
  <si>
    <t>Arizona State Hospital</t>
  </si>
  <si>
    <t>2500 East Van Buren Street</t>
  </si>
  <si>
    <t>300 Kingwood Medical Drive</t>
  </si>
  <si>
    <t>West BIA 1</t>
  </si>
  <si>
    <t>2520 Elisha Avenue</t>
  </si>
  <si>
    <t>350017</t>
  </si>
  <si>
    <t>1301 15th Avenue West</t>
  </si>
  <si>
    <t>Williston</t>
  </si>
  <si>
    <t>450425</t>
  </si>
  <si>
    <t>COMMUNITY HOSPITAL OF TYLER</t>
  </si>
  <si>
    <t>929 NORTH GLENWOOD</t>
  </si>
  <si>
    <t>500075</t>
  </si>
  <si>
    <t>FIFTH AVENUE MEDICAL CENTER</t>
  </si>
  <si>
    <t>10560 FIFTH AVE NE (P O BOX 25167)</t>
  </si>
  <si>
    <t>050494</t>
  </si>
  <si>
    <t>Tahoe Forest Hospital</t>
  </si>
  <si>
    <t>10121 Pine Avenue</t>
  </si>
  <si>
    <t>Truckee</t>
  </si>
  <si>
    <t>060122</t>
  </si>
  <si>
    <t>Pagosa Mountain Hospital</t>
  </si>
  <si>
    <t>95 South Pagosa Boulevard</t>
  </si>
  <si>
    <t>Pagosa Springs</t>
  </si>
  <si>
    <t>161331</t>
  </si>
  <si>
    <t>MercyOne New Hampton</t>
  </si>
  <si>
    <t>054148</t>
  </si>
  <si>
    <t>Tarzana Treatment Center</t>
  </si>
  <si>
    <t>18646 Oxnard Street</t>
  </si>
  <si>
    <t>251321</t>
  </si>
  <si>
    <t>ALLIANCE LAIRD HOSPITAL CAH</t>
  </si>
  <si>
    <t>25117 HIGHWAY 51</t>
  </si>
  <si>
    <t>UNION</t>
  </si>
  <si>
    <t>520 South Maple Avenue</t>
  </si>
  <si>
    <t>8110 Healthcare Loop</t>
  </si>
  <si>
    <t>230134</t>
  </si>
  <si>
    <t>PIPP COMMUNITY HOSPITAL</t>
  </si>
  <si>
    <t>411 NAOMU ST</t>
  </si>
  <si>
    <t>PLAINWELL</t>
  </si>
  <si>
    <t>370148</t>
  </si>
  <si>
    <t>Oklahoma University Medical Center Edmond</t>
  </si>
  <si>
    <t>One South Bryant Avenue</t>
  </si>
  <si>
    <t>171341</t>
  </si>
  <si>
    <t>670038</t>
  </si>
  <si>
    <t>Solara Hospital Conroe</t>
  </si>
  <si>
    <t>1500 Grand lake Drive</t>
  </si>
  <si>
    <t>194103</t>
  </si>
  <si>
    <t>Seaside Health System-Baton Rouge</t>
  </si>
  <si>
    <t>4363 Convention Street</t>
  </si>
  <si>
    <t>990 Oak Ridge Turnpike</t>
  </si>
  <si>
    <t>410 South 11th Street</t>
  </si>
  <si>
    <t>1233 East Second Street</t>
  </si>
  <si>
    <t>454148</t>
  </si>
  <si>
    <t>Perimeter Behavioral Hospital of Arlington</t>
  </si>
  <si>
    <t>7000 US 287 Frontage Road</t>
  </si>
  <si>
    <t>330121</t>
  </si>
  <si>
    <t>Delaware Valley Hospital</t>
  </si>
  <si>
    <t>1 Titus Place</t>
  </si>
  <si>
    <t>Walton</t>
  </si>
  <si>
    <t>2041 Georgia Avenue</t>
  </si>
  <si>
    <t>220069</t>
  </si>
  <si>
    <t>HCHP</t>
  </si>
  <si>
    <t>53 PARKER HILL AVE</t>
  </si>
  <si>
    <t>981 Wooster Road</t>
  </si>
  <si>
    <t>340063</t>
  </si>
  <si>
    <t>Montgomery Memorial Hospital</t>
  </si>
  <si>
    <t>520 Allen Street</t>
  </si>
  <si>
    <t>010159</t>
  </si>
  <si>
    <t>Florence Hospital</t>
  </si>
  <si>
    <t>2111 CLOYD BLVD</t>
  </si>
  <si>
    <t>050061</t>
  </si>
  <si>
    <t>601 East Micheltorena Street</t>
  </si>
  <si>
    <t>1011 14th Avenue Northwest</t>
  </si>
  <si>
    <t>One Boston Medical Center Place</t>
  </si>
  <si>
    <t>050213</t>
  </si>
  <si>
    <t>445 South Cedar Avenue</t>
  </si>
  <si>
    <t>288 South Ridgecrest Avenue</t>
  </si>
  <si>
    <t>060039</t>
  </si>
  <si>
    <t>LAPLATA COMMUNITY HOSP</t>
  </si>
  <si>
    <t>3801 MAIN AVE</t>
  </si>
  <si>
    <t>DURANGO</t>
  </si>
  <si>
    <t>251309</t>
  </si>
  <si>
    <t>Field Memorial Community Hospital</t>
  </si>
  <si>
    <t>178 Main Street 24</t>
  </si>
  <si>
    <t>050241</t>
  </si>
  <si>
    <t>MEDICAL CENTER OF NORTH HOLLYWOOD</t>
  </si>
  <si>
    <t>12630 RIVERSIDE DR</t>
  </si>
  <si>
    <t>NORTH HOLLYWOOD</t>
  </si>
  <si>
    <t>281354</t>
  </si>
  <si>
    <t>Crete Area Medical Center</t>
  </si>
  <si>
    <t>2910 Betten Drive</t>
  </si>
  <si>
    <t>Crete</t>
  </si>
  <si>
    <t>180094</t>
  </si>
  <si>
    <t>1011 Old Highway 60</t>
  </si>
  <si>
    <t>264014</t>
  </si>
  <si>
    <t>CAREUNIT HOSPITAL OF ST LOUIS</t>
  </si>
  <si>
    <t>1755 SOUTH GRAND BLVD</t>
  </si>
  <si>
    <t>SAINT LOUIS</t>
  </si>
  <si>
    <t>520064</t>
  </si>
  <si>
    <t>Aurora Sinai Medical Center</t>
  </si>
  <si>
    <t>945 North 12th Street</t>
  </si>
  <si>
    <t>4701 Montgomery Boulevard Northeast</t>
  </si>
  <si>
    <t>334064</t>
  </si>
  <si>
    <t>Sagamore Children's Psychiatric Center</t>
  </si>
  <si>
    <t>197 Half Hollow Road</t>
  </si>
  <si>
    <t>Dix Hills</t>
  </si>
  <si>
    <t>180126</t>
  </si>
  <si>
    <t>Wayne County Hospital</t>
  </si>
  <si>
    <t>166 Hospital Street</t>
  </si>
  <si>
    <t>334030</t>
  </si>
  <si>
    <t>KINGS PARK</t>
  </si>
  <si>
    <t>P.O. BOX 9000</t>
  </si>
  <si>
    <t>161312</t>
  </si>
  <si>
    <t>200 Main Street</t>
  </si>
  <si>
    <t>450607</t>
  </si>
  <si>
    <t>REAGAN MEMORIAL HOSPITAL</t>
  </si>
  <si>
    <t>805 N MAIN</t>
  </si>
  <si>
    <t>BIG LAKE</t>
  </si>
  <si>
    <t>221300</t>
  </si>
  <si>
    <t>Martha's Vineyard Hospital</t>
  </si>
  <si>
    <t>One Hospital Road</t>
  </si>
  <si>
    <t>Oak Bluffs</t>
  </si>
  <si>
    <t>190271</t>
  </si>
  <si>
    <t>East Side Hospital</t>
  </si>
  <si>
    <t>9660 Lake Forest Boulevard</t>
  </si>
  <si>
    <t>540 West 15th Street</t>
  </si>
  <si>
    <t>231318</t>
  </si>
  <si>
    <t>Aspirus Iron River Hospital</t>
  </si>
  <si>
    <t>1400 West Ice Lake Road</t>
  </si>
  <si>
    <t>Iron River</t>
  </si>
  <si>
    <t>3360 Burns Road</t>
  </si>
  <si>
    <t>430025</t>
  </si>
  <si>
    <t>FAULK CO MEM HOSPITAL</t>
  </si>
  <si>
    <t>BOX 100</t>
  </si>
  <si>
    <t>FAULKTON</t>
  </si>
  <si>
    <t>401 Palmetto Street</t>
  </si>
  <si>
    <t>1125 Marguerite Street</t>
  </si>
  <si>
    <t>200017</t>
  </si>
  <si>
    <t>BRIGHTON MEDICAL CENTER</t>
  </si>
  <si>
    <t>335 BRIGHTON AVE</t>
  </si>
  <si>
    <t>450041</t>
  </si>
  <si>
    <t>CLC ROLLINS BROOK HOSPITAL INC</t>
  </si>
  <si>
    <t>608 N KEY AVE</t>
  </si>
  <si>
    <t>LAMPASAS</t>
  </si>
  <si>
    <t>888 Old Country Road</t>
  </si>
  <si>
    <t>374006</t>
  </si>
  <si>
    <t>Carl Albert Community Mental Health Center</t>
  </si>
  <si>
    <t>1101 East Monroe Avenue</t>
  </si>
  <si>
    <t>400014</t>
  </si>
  <si>
    <t>Bella Vista Hospital</t>
  </si>
  <si>
    <t>Carretera  349 km. 2.7,, Cerro Las Mesas</t>
  </si>
  <si>
    <t>Mayaguez</t>
  </si>
  <si>
    <t>104039</t>
  </si>
  <si>
    <t>CHARTER HOSP OF JACKSONVILLE</t>
  </si>
  <si>
    <t>3947 SALISBURY RD</t>
  </si>
  <si>
    <t>280031</t>
  </si>
  <si>
    <t>Boone County Health Center</t>
  </si>
  <si>
    <t>723 West Fairview</t>
  </si>
  <si>
    <t>Albion</t>
  </si>
  <si>
    <t>100222</t>
  </si>
  <si>
    <t>Parkway West Regional Medical Center</t>
  </si>
  <si>
    <t>17290 Northwest Seventh Avenue</t>
  </si>
  <si>
    <t>170106</t>
  </si>
  <si>
    <t>SEDAN CITY HOSPITAL</t>
  </si>
  <si>
    <t>300 NORTH ST</t>
  </si>
  <si>
    <t>SEDAN</t>
  </si>
  <si>
    <t>380036</t>
  </si>
  <si>
    <t>Cottage Grove Community Hospital</t>
  </si>
  <si>
    <t>100194</t>
  </si>
  <si>
    <t>HUMANA HOSPITAL OF SOUTH BROWARD</t>
  </si>
  <si>
    <t>5100 W HALLANDALE BEACH BLVD</t>
  </si>
  <si>
    <t>HOLLYWOOD</t>
  </si>
  <si>
    <t>141331</t>
  </si>
  <si>
    <t>050657</t>
  </si>
  <si>
    <t>CENTURY COMM HOSP</t>
  </si>
  <si>
    <t>9500 SO BROADWAY</t>
  </si>
  <si>
    <t>244012</t>
  </si>
  <si>
    <t>Community Behavioral Health Hospital - Alexandria</t>
  </si>
  <si>
    <t>1610 Eighth Avenue East</t>
  </si>
  <si>
    <t>230175</t>
  </si>
  <si>
    <t>ADDISON COMMUNITY HOSPITAL</t>
  </si>
  <si>
    <t>421 N STEER ST</t>
  </si>
  <si>
    <t>ADDISON</t>
  </si>
  <si>
    <t>110108</t>
  </si>
  <si>
    <t>Early Memorial Hospital</t>
  </si>
  <si>
    <t>630 Columbia Street</t>
  </si>
  <si>
    <t>Blakely</t>
  </si>
  <si>
    <t>1600 Hospital Parkway</t>
  </si>
  <si>
    <t>390296</t>
  </si>
  <si>
    <t>SCCI Hospital - Harrisburg</t>
  </si>
  <si>
    <t>2601 North 3rd Street (4th Floor)</t>
  </si>
  <si>
    <t>490012</t>
  </si>
  <si>
    <t>Lee Regional Medical Center</t>
  </si>
  <si>
    <t>127 Health Care Drive</t>
  </si>
  <si>
    <t>Pennington Gap</t>
  </si>
  <si>
    <t>1700 South 23rd Street</t>
  </si>
  <si>
    <t>281304</t>
  </si>
  <si>
    <t>461302</t>
  </si>
  <si>
    <t>Moab Regional Hospital</t>
  </si>
  <si>
    <t>450 West Williams Way</t>
  </si>
  <si>
    <t>10666 North Torrey Pines Road</t>
  </si>
  <si>
    <t>510066</t>
  </si>
  <si>
    <t>Beckley Hospital</t>
  </si>
  <si>
    <t>103 North Kanawha Street</t>
  </si>
  <si>
    <t>170189</t>
  </si>
  <si>
    <t>SELECT SPECIALTY HOSPITAL - WICHITA</t>
  </si>
  <si>
    <t>550 N HILLSIDE ST</t>
  </si>
  <si>
    <t>WICHITA</t>
  </si>
  <si>
    <t>351323</t>
  </si>
  <si>
    <t>Cavalier County Memorial Hospital</t>
  </si>
  <si>
    <t>909 Second Street</t>
  </si>
  <si>
    <t>Langdon</t>
  </si>
  <si>
    <t>370182</t>
  </si>
  <si>
    <t>COMMUNITY HEALTH CENTER HOSPITAL</t>
  </si>
  <si>
    <t>500 CHEROKEE ST BOX 406</t>
  </si>
  <si>
    <t>WAKITA</t>
  </si>
  <si>
    <t>80 Seymour Street</t>
  </si>
  <si>
    <t>050646</t>
  </si>
  <si>
    <t>LA HACIENDA HOSPITAL</t>
  </si>
  <si>
    <t>9246 ALONDRA BLVD</t>
  </si>
  <si>
    <t>450671</t>
  </si>
  <si>
    <t>KNOX CO HOSP DISTRICT</t>
  </si>
  <si>
    <t>701 S 5TH ST BOX 607</t>
  </si>
  <si>
    <t>KNOX CITY</t>
  </si>
  <si>
    <t>381323</t>
  </si>
  <si>
    <t>Samaritan Lebanon Community Hospital</t>
  </si>
  <si>
    <t>525 North Santiam Highway</t>
  </si>
  <si>
    <t>500142</t>
  </si>
  <si>
    <t>MEDICAL DENTAL HOSPITAL</t>
  </si>
  <si>
    <t>509 OLIVE WAY</t>
  </si>
  <si>
    <t>160026</t>
  </si>
  <si>
    <t>Boone County Hospital</t>
  </si>
  <si>
    <t>1015 Union Street</t>
  </si>
  <si>
    <t>170126</t>
  </si>
  <si>
    <t>OTTAWA COUNTY HEALTH CENTER</t>
  </si>
  <si>
    <t>215 E 8TH ST</t>
  </si>
  <si>
    <t>160037</t>
  </si>
  <si>
    <t>FLOYD COUNTY MEMORIAL HOSPITAL</t>
  </si>
  <si>
    <t>11 STREET AND SOUTH MAIN</t>
  </si>
  <si>
    <t>CHARLES CITY</t>
  </si>
  <si>
    <t>380087</t>
  </si>
  <si>
    <t>Coquille Valley Hospital</t>
  </si>
  <si>
    <t>940 East Fifth</t>
  </si>
  <si>
    <t>Coquille</t>
  </si>
  <si>
    <t>111323</t>
  </si>
  <si>
    <t>Optim Medical Center Tattnall</t>
  </si>
  <si>
    <t>247 South Main Street</t>
  </si>
  <si>
    <t>Reidsville</t>
  </si>
  <si>
    <t>1710 Harper Road</t>
  </si>
  <si>
    <t>161348</t>
  </si>
  <si>
    <t>Clarke County Hospital</t>
  </si>
  <si>
    <t>800 South Fillmore Street</t>
  </si>
  <si>
    <t>330260</t>
  </si>
  <si>
    <t>OSTEOPATHIC HOSP  CLINIC OF NY</t>
  </si>
  <si>
    <t>158-40 79TH AVE</t>
  </si>
  <si>
    <t>FLUSHING</t>
  </si>
  <si>
    <t>040005</t>
  </si>
  <si>
    <t>EUREKA SPRINGS HOSPITAL</t>
  </si>
  <si>
    <t>24 NORRIS</t>
  </si>
  <si>
    <t>EUREKA SPRINGS</t>
  </si>
  <si>
    <t>150136</t>
  </si>
  <si>
    <t>Ascension Saint Vincent Women's Hospital</t>
  </si>
  <si>
    <t>8111 Township Line Road</t>
  </si>
  <si>
    <t>450192</t>
  </si>
  <si>
    <t>320023</t>
  </si>
  <si>
    <t>PLAINS REGIONAL MED CTR - PORTALES</t>
  </si>
  <si>
    <t>1700 SOUTH AVENUE</t>
  </si>
  <si>
    <t>PORTALES</t>
  </si>
  <si>
    <t>344013</t>
  </si>
  <si>
    <t>CenterPoint Human Services</t>
  </si>
  <si>
    <t>4045 University Parkway</t>
  </si>
  <si>
    <t>050381</t>
  </si>
  <si>
    <t>MENDOCINO COMMUNITY HOSPITAL</t>
  </si>
  <si>
    <t>860 N BUSH ST</t>
  </si>
  <si>
    <t>UKIAH</t>
  </si>
  <si>
    <t>1000 West Boise Circle</t>
  </si>
  <si>
    <t>281324</t>
  </si>
  <si>
    <t>Nemaha County Hospital</t>
  </si>
  <si>
    <t>2022 13th Street</t>
  </si>
  <si>
    <t>170024</t>
  </si>
  <si>
    <t>Republic County Hospital</t>
  </si>
  <si>
    <t>2420 G Street</t>
  </si>
  <si>
    <t>180144</t>
  </si>
  <si>
    <t>SELECT SPECIALTY HOSPITAL - LEXINGTO</t>
  </si>
  <si>
    <t>310 S LIMESTONE</t>
  </si>
  <si>
    <t>LEXINGTON</t>
  </si>
  <si>
    <t>1055 North Curtis Road</t>
  </si>
  <si>
    <t>450057</t>
  </si>
  <si>
    <t>WEST TEXAS HOSPITAL</t>
  </si>
  <si>
    <t>1401 NINTH STREET</t>
  </si>
  <si>
    <t>LUBBOCK</t>
  </si>
  <si>
    <t>460027</t>
  </si>
  <si>
    <t>Delta Community Medical Center</t>
  </si>
  <si>
    <t>1700 Southwest Seventh Street</t>
  </si>
  <si>
    <t>260100</t>
  </si>
  <si>
    <t>1205 North Missouri</t>
  </si>
  <si>
    <t>370125</t>
  </si>
  <si>
    <t>Mangum Community Hospital</t>
  </si>
  <si>
    <t>1 Wickersham Dr</t>
  </si>
  <si>
    <t>Mangum</t>
  </si>
  <si>
    <t>031309</t>
  </si>
  <si>
    <t>Navajo Health Foundation/Sage Memorial Hospital</t>
  </si>
  <si>
    <t>Highway 264 and 191</t>
  </si>
  <si>
    <t>Ganado</t>
  </si>
  <si>
    <t>230149</t>
  </si>
  <si>
    <t>Iron County Community Hospitals</t>
  </si>
  <si>
    <t>060029</t>
  </si>
  <si>
    <t>822 West Fourth Street</t>
  </si>
  <si>
    <t>Leadville</t>
  </si>
  <si>
    <t>050359</t>
  </si>
  <si>
    <t>Tulare Regional Medical Center</t>
  </si>
  <si>
    <t>921 Gessner Road</t>
  </si>
  <si>
    <t>140041</t>
  </si>
  <si>
    <t>Hammond-Henry Hospital</t>
  </si>
  <si>
    <t>600 North College Avenue</t>
  </si>
  <si>
    <t>Geneseo</t>
  </si>
  <si>
    <t>150014</t>
  </si>
  <si>
    <t>Winona Memorial Hospital</t>
  </si>
  <si>
    <t>3232 North Meridian Street</t>
  </si>
  <si>
    <t>111 Hospital Drive</t>
  </si>
  <si>
    <t>130057</t>
  </si>
  <si>
    <t>FREMONT GENERAL HOSPITAL</t>
  </si>
  <si>
    <t>125 N. EIGHTH W</t>
  </si>
  <si>
    <t>SAINT ANTHONY</t>
  </si>
  <si>
    <t>1798 North Garey Avenue</t>
  </si>
  <si>
    <t>430036</t>
  </si>
  <si>
    <t>Freeman Community Hospital &amp; Nursing Home</t>
  </si>
  <si>
    <t>510 East 8th Street</t>
  </si>
  <si>
    <t>Freeman</t>
  </si>
  <si>
    <t>041319</t>
  </si>
  <si>
    <t>De Queen Medical Center</t>
  </si>
  <si>
    <t>1306 W Collin Raye Drive</t>
  </si>
  <si>
    <t>De Queen</t>
  </si>
  <si>
    <t>444013</t>
  </si>
  <si>
    <t>FIRST HOSPISTAL CORP OF NASHVILLE</t>
  </si>
  <si>
    <t>804 YOUNGS LN</t>
  </si>
  <si>
    <t>NASHVILLE</t>
  </si>
  <si>
    <t>194098</t>
  </si>
  <si>
    <t>Oceans Behavioral Hospital Greater New Orleans - Kenner</t>
  </si>
  <si>
    <t>716 Village Road</t>
  </si>
  <si>
    <t>451334</t>
  </si>
  <si>
    <t>Parkview Hospital</t>
  </si>
  <si>
    <t>901 South Sweetwater Street</t>
  </si>
  <si>
    <t>Wheeler</t>
  </si>
  <si>
    <t>194036</t>
  </si>
  <si>
    <t>BRENTWOOD BEHAVIORIAL HEALTHCARE LCC</t>
  </si>
  <si>
    <t>1006 HIGHLAND AVE</t>
  </si>
  <si>
    <t>241367</t>
  </si>
  <si>
    <t>Mora Hospital</t>
  </si>
  <si>
    <t>050448</t>
  </si>
  <si>
    <t>Ridgecrest Regional Hospital</t>
  </si>
  <si>
    <t>1081 North China Lake Boulevard</t>
  </si>
  <si>
    <t>Ridgecrest</t>
  </si>
  <si>
    <t>430066</t>
  </si>
  <si>
    <t>Avera Weskota Memorial Medical Center</t>
  </si>
  <si>
    <t>604 First Street NE</t>
  </si>
  <si>
    <t>Wessington Springs</t>
  </si>
  <si>
    <t>100239</t>
  </si>
  <si>
    <t>Edward White Hospital</t>
  </si>
  <si>
    <t>2323 Ninth Avenue North</t>
  </si>
  <si>
    <t>250032</t>
  </si>
  <si>
    <t>PARKVIEW REGIONAL MEDICAL CTR</t>
  </si>
  <si>
    <t>100 MCAULEY DR</t>
  </si>
  <si>
    <t>330007</t>
  </si>
  <si>
    <t>DeGraff Memorial Hospital</t>
  </si>
  <si>
    <t>445 Tremont Street</t>
  </si>
  <si>
    <t>North Tonawanda</t>
  </si>
  <si>
    <t>450118</t>
  </si>
  <si>
    <t>Corpus Christi Medical Center</t>
  </si>
  <si>
    <t>PO Box 8991</t>
  </si>
  <si>
    <t>390177</t>
  </si>
  <si>
    <t>W ALLEGHENY HOSP</t>
  </si>
  <si>
    <t>7777 STEUBENVILLE PK</t>
  </si>
  <si>
    <t>OAKDALE</t>
  </si>
  <si>
    <t>290043</t>
  </si>
  <si>
    <t>INTENSIVA HOSPITAL OF RENO</t>
  </si>
  <si>
    <t>235 W 6TH ST</t>
  </si>
  <si>
    <t>RENO</t>
  </si>
  <si>
    <t>5301 South Congress Avenue</t>
  </si>
  <si>
    <t>154065</t>
  </si>
  <si>
    <t>NeuroBehavioral Hospital of Northwest Indiana / Chicago</t>
  </si>
  <si>
    <t>9330 Broadway</t>
  </si>
  <si>
    <t>030048</t>
  </si>
  <si>
    <t>MORENCI HOSPITAL</t>
  </si>
  <si>
    <t>CORONADO BLVD  BURRO ALLEY</t>
  </si>
  <si>
    <t>MORENCI</t>
  </si>
  <si>
    <t>670154</t>
  </si>
  <si>
    <t>ROUND ROCK EMERGENCY ROOM</t>
  </si>
  <si>
    <t>1925 S AS GRIMES</t>
  </si>
  <si>
    <t>ROUND ROCK</t>
  </si>
  <si>
    <t>1010 Three Springs Boulevard</t>
  </si>
  <si>
    <t>450769</t>
  </si>
  <si>
    <t>STONEWALL MEMORIAL HOSPITAL</t>
  </si>
  <si>
    <t>HIGHWAY #83 &amp; NORTH WASHINGTON AVE.</t>
  </si>
  <si>
    <t>ASPERMONT</t>
  </si>
  <si>
    <t>444024</t>
  </si>
  <si>
    <t>Unity Psychiatric Care Memphis</t>
  </si>
  <si>
    <t>1505 North Second Street</t>
  </si>
  <si>
    <t>521312</t>
  </si>
  <si>
    <t>Memorial Hospital of Lafayette County</t>
  </si>
  <si>
    <t>800 Clay Street</t>
  </si>
  <si>
    <t>520031</t>
  </si>
  <si>
    <t>Memorial Community Hospital</t>
  </si>
  <si>
    <t>313 Stoughton Road</t>
  </si>
  <si>
    <t>Edgerton</t>
  </si>
  <si>
    <t>240153</t>
  </si>
  <si>
    <t>Roseau Area Hospital &amp; Homes</t>
  </si>
  <si>
    <t>715 Delmore Drive</t>
  </si>
  <si>
    <t>Roseau</t>
  </si>
  <si>
    <t>712 Cascade Street South</t>
  </si>
  <si>
    <t>214000</t>
  </si>
  <si>
    <t>Sheppard Pratt - Towson Campus</t>
  </si>
  <si>
    <t>6501 North Charles Street</t>
  </si>
  <si>
    <t>Baltimore</t>
  </si>
  <si>
    <t>450579</t>
  </si>
  <si>
    <t>CROCKETT COUNTY HOSPITAL</t>
  </si>
  <si>
    <t>AVE H AND 1ST ST</t>
  </si>
  <si>
    <t>OZONA</t>
  </si>
  <si>
    <t>194007</t>
  </si>
  <si>
    <t>Northlake Behavioral Health System</t>
  </si>
  <si>
    <t>23515 Highway 190</t>
  </si>
  <si>
    <t>Mandeville</t>
  </si>
  <si>
    <t>011301</t>
  </si>
  <si>
    <t>401 Medical Park Drive</t>
  </si>
  <si>
    <t>100270</t>
  </si>
  <si>
    <t>GEORGE E. WEEMS MEMORIAL HOSPITAL</t>
  </si>
  <si>
    <t>ONE WASHINGTON SQUARE</t>
  </si>
  <si>
    <t>APALACHICOLA</t>
  </si>
  <si>
    <t>4301 Vista Road</t>
  </si>
  <si>
    <t>315 West 15th Street</t>
  </si>
  <si>
    <t>818 Riverside Avenue</t>
  </si>
  <si>
    <t>1900 Don Wickham Drive</t>
  </si>
  <si>
    <t>394018</t>
  </si>
  <si>
    <t>Mayview State Hospital</t>
  </si>
  <si>
    <t>1601 Mayview Road</t>
  </si>
  <si>
    <t>Bridgeville</t>
  </si>
  <si>
    <t>250080</t>
  </si>
  <si>
    <t>LAUREL GENERAL HOSP-</t>
  </si>
  <si>
    <t>608 2 AVE</t>
  </si>
  <si>
    <t>LAUREL</t>
  </si>
  <si>
    <t>230113</t>
  </si>
  <si>
    <t>MORENCI AREA HOSPITAL</t>
  </si>
  <si>
    <t>13101 SIMS HWY</t>
  </si>
  <si>
    <t>250159</t>
  </si>
  <si>
    <t>Laird Hospital</t>
  </si>
  <si>
    <t>25155 Highway 15</t>
  </si>
  <si>
    <t>670162</t>
  </si>
  <si>
    <t>PHYSICIANS PREMIER EMERGENCY ROOM</t>
  </si>
  <si>
    <t>4141 S STAPLES ST SUITE 106</t>
  </si>
  <si>
    <t>CORPUS CHRISTI</t>
  </si>
  <si>
    <t>194062</t>
  </si>
  <si>
    <t>FOREST VIEW HOSPITAL</t>
  </si>
  <si>
    <t>960 HIGHWAY 171</t>
  </si>
  <si>
    <t>STONEWALL</t>
  </si>
  <si>
    <t>220153</t>
  </si>
  <si>
    <t>Soldiers' Home in Holyoke</t>
  </si>
  <si>
    <t>110 Cherry Street</t>
  </si>
  <si>
    <t>3800 Reservoir Road, Northwest</t>
  </si>
  <si>
    <t>110228</t>
  </si>
  <si>
    <t>LEGACY MEDICAL CENTER OF ATLANTA, INC</t>
  </si>
  <si>
    <t>171320</t>
  </si>
  <si>
    <t>240 West 18th</t>
  </si>
  <si>
    <t>240134</t>
  </si>
  <si>
    <t>MOUNTAIN LAKE COMMUNITY HOSPITAL</t>
  </si>
  <si>
    <t>801 THIRD AVE, PO BOX 477</t>
  </si>
  <si>
    <t>MOUNTAIN LAKE</t>
  </si>
  <si>
    <t>600 North Highland Springs Avenue</t>
  </si>
  <si>
    <t>290052</t>
  </si>
  <si>
    <t>Desert View Regional Medical Center</t>
  </si>
  <si>
    <t>20201 South Crawford Avenue</t>
  </si>
  <si>
    <t>450069</t>
  </si>
  <si>
    <t>CONTINENTAL HOSPITAL BOULEVARD</t>
  </si>
  <si>
    <t>3705 CAMP BOWIE BLVD</t>
  </si>
  <si>
    <t>777 Bannock Street</t>
  </si>
  <si>
    <t>400021</t>
  </si>
  <si>
    <t>Hospital de la Concepcion</t>
  </si>
  <si>
    <t>Carr 2 km. 173.4</t>
  </si>
  <si>
    <t>San German</t>
  </si>
  <si>
    <t>701 North Winthrop Avenue</t>
  </si>
  <si>
    <t>300028</t>
  </si>
  <si>
    <t>Cottage Hospital</t>
  </si>
  <si>
    <t>Swiftwater Road</t>
  </si>
  <si>
    <t>Woodsville</t>
  </si>
  <si>
    <t>261309</t>
  </si>
  <si>
    <t>Wright Memorial Hospital</t>
  </si>
  <si>
    <t>191 Iowa Boulevard</t>
  </si>
  <si>
    <t>10700 McPherson Road</t>
  </si>
  <si>
    <t>150152</t>
  </si>
  <si>
    <t>Saint Elizabeth Ann Seton Hospital - Indianapolis</t>
  </si>
  <si>
    <t>2001 West 86th Street 7th Floor</t>
  </si>
  <si>
    <t>040035</t>
  </si>
  <si>
    <t>FULTON COUNTY HOSPITAL</t>
  </si>
  <si>
    <t>HIGHWAY 9 NORTH</t>
  </si>
  <si>
    <t>110224</t>
  </si>
  <si>
    <t>Regency Hospital of Central Georgia</t>
  </si>
  <si>
    <t>700 Spring Street</t>
  </si>
  <si>
    <t>201 Manor Place</t>
  </si>
  <si>
    <t>100240</t>
  </si>
  <si>
    <t>Bascom Palmer Eye Institute</t>
  </si>
  <si>
    <t>900 Northwest 17th Street</t>
  </si>
  <si>
    <t>320051</t>
  </si>
  <si>
    <t>LAS VEGAS MEDICAL CENTER</t>
  </si>
  <si>
    <t>HOT SPRINGS BLVD P O BOX 1388</t>
  </si>
  <si>
    <t>2825 Parklawn Drive</t>
  </si>
  <si>
    <t>140241</t>
  </si>
  <si>
    <t>LA HARPE HOSPITAL ASSOCIATION</t>
  </si>
  <si>
    <t>B ST &amp; ARCHER AVE</t>
  </si>
  <si>
    <t>LA HARPE</t>
  </si>
  <si>
    <t>380059</t>
  </si>
  <si>
    <t>MERCY FOREST GLEN HOSPITAL</t>
  </si>
  <si>
    <t>495 S W  FIRST STREET, P O  BOX 198</t>
  </si>
  <si>
    <t>CANYONVILLE</t>
  </si>
  <si>
    <t>70 Medical Center Drive</t>
  </si>
  <si>
    <t>510092</t>
  </si>
  <si>
    <t>Acuity Specialty Hospital of Morgantown</t>
  </si>
  <si>
    <t>1200 J D Anderson Drive 4th floor</t>
  </si>
  <si>
    <t>230237</t>
  </si>
  <si>
    <t>FERGUSON/BLODGETT HOSPITAL</t>
  </si>
  <si>
    <t>72 SHELDON BLVD S E</t>
  </si>
  <si>
    <t>GRAND RAPIDS</t>
  </si>
  <si>
    <t>220087</t>
  </si>
  <si>
    <t>MARY A ALLEY HOSP</t>
  </si>
  <si>
    <t>WIDGER RD</t>
  </si>
  <si>
    <t>MARBLEHEAD</t>
  </si>
  <si>
    <t>240090</t>
  </si>
  <si>
    <t>500 West Grant Street</t>
  </si>
  <si>
    <t>030095</t>
  </si>
  <si>
    <t>MOHAVE VALLEY HOSPITAL &amp; MEDICAL CTR</t>
  </si>
  <si>
    <t>1225 HANCOCK RD</t>
  </si>
  <si>
    <t>BULLHEAD CITY</t>
  </si>
  <si>
    <t>101303</t>
  </si>
  <si>
    <t>Lake Butler Hospital</t>
  </si>
  <si>
    <t>850 East Main Street</t>
  </si>
  <si>
    <t>Lake Butler</t>
  </si>
  <si>
    <t>054100</t>
  </si>
  <si>
    <t>RANCHO LINDO HOSPITAL</t>
  </si>
  <si>
    <t>7625 EAST AVE</t>
  </si>
  <si>
    <t>FONTANA</t>
  </si>
  <si>
    <t>030125</t>
  </si>
  <si>
    <t>Trillium Specialty Hospital-West Valley</t>
  </si>
  <si>
    <t>13818 North Thunderbird Boulevard</t>
  </si>
  <si>
    <t>370040</t>
  </si>
  <si>
    <t>Eastern Oklahoma Medical Center</t>
  </si>
  <si>
    <t>105 Wall Street</t>
  </si>
  <si>
    <t>Poteau</t>
  </si>
  <si>
    <t>551 Hill Country Drive</t>
  </si>
  <si>
    <t>234036</t>
  </si>
  <si>
    <t>CLINTON VALLEY CENTER</t>
  </si>
  <si>
    <t>140 ELIZABETH LAKE RD</t>
  </si>
  <si>
    <t>PONTIAC</t>
  </si>
  <si>
    <t>360140</t>
  </si>
  <si>
    <t>208 North Columbus</t>
  </si>
  <si>
    <t>Hicksville</t>
  </si>
  <si>
    <t>150031</t>
  </si>
  <si>
    <t>Jay County Hospital</t>
  </si>
  <si>
    <t>500 West Votaw Street</t>
  </si>
  <si>
    <t>190209</t>
  </si>
  <si>
    <t>CATAHOULA PARISH HOSP</t>
  </si>
  <si>
    <t>2801 4TH ST</t>
  </si>
  <si>
    <t>JONESVILLE</t>
  </si>
  <si>
    <t>190248</t>
  </si>
  <si>
    <t>HEALTHSOUTH Riverside Hospital</t>
  </si>
  <si>
    <t>211 Fourth Street, Fifth Floor</t>
  </si>
  <si>
    <t>670001</t>
  </si>
  <si>
    <t>Living Hope New Boston Medical Center</t>
  </si>
  <si>
    <t>520 Hospital Drive</t>
  </si>
  <si>
    <t>New Boston</t>
  </si>
  <si>
    <t>11130 Parkview Plaza Drive</t>
  </si>
  <si>
    <t>6401 France Avenue South</t>
  </si>
  <si>
    <t>104060</t>
  </si>
  <si>
    <t>FAIR OAKS HOSPITAL AT BOCA/DEL</t>
  </si>
  <si>
    <t>264019</t>
  </si>
  <si>
    <t>140107</t>
  </si>
  <si>
    <t>400 Plum Street</t>
  </si>
  <si>
    <t>Carmi</t>
  </si>
  <si>
    <t>2000 Transmountain Road</t>
  </si>
  <si>
    <t>221301</t>
  </si>
  <si>
    <t>57 Prospect Street</t>
  </si>
  <si>
    <t>213 East Redwood</t>
  </si>
  <si>
    <t>180085</t>
  </si>
  <si>
    <t>VENCOR HOSPITAL LOUISVILLE</t>
  </si>
  <si>
    <t>1313 ST ANTHONY PLACE</t>
  </si>
  <si>
    <t>LOUISVILLE</t>
  </si>
  <si>
    <t>1111 Crater Lake Avenue</t>
  </si>
  <si>
    <t>56 Franklin Street</t>
  </si>
  <si>
    <t>2669 Kinard Street</t>
  </si>
  <si>
    <t>719 Detroit Street</t>
  </si>
  <si>
    <t>100 Grand Street</t>
  </si>
  <si>
    <t>034031</t>
  </si>
  <si>
    <t>Quail Run Behavioral Health</t>
  </si>
  <si>
    <t>2545 West Quail Avenue</t>
  </si>
  <si>
    <t>210034</t>
  </si>
  <si>
    <t>MedStar Harbor Hospital</t>
  </si>
  <si>
    <t>3001 South Hanover Street</t>
  </si>
  <si>
    <t>190178</t>
  </si>
  <si>
    <t>Sterlington Hospital</t>
  </si>
  <si>
    <t>111 HWY 2</t>
  </si>
  <si>
    <t>190314</t>
  </si>
  <si>
    <t>SOUTHEAST REGIONAL MEDICAL CENTER</t>
  </si>
  <si>
    <t>719 AVENUE G</t>
  </si>
  <si>
    <t>KENTWOOD</t>
  </si>
  <si>
    <t>030129</t>
  </si>
  <si>
    <t>Florence Community Healthcare</t>
  </si>
  <si>
    <t>450 West Adamsville Road</t>
  </si>
  <si>
    <t>050743</t>
  </si>
  <si>
    <t>Suburban Medical Center</t>
  </si>
  <si>
    <t>16453 South Colorado Avenue</t>
  </si>
  <si>
    <t>Paramount</t>
  </si>
  <si>
    <t>444018</t>
  </si>
  <si>
    <t>Psychiatric Hospital at Vanderbilt</t>
  </si>
  <si>
    <t>1601 23rd Avenue South</t>
  </si>
  <si>
    <t>250 South 21st Street</t>
  </si>
  <si>
    <t>2213 Cherry Street</t>
  </si>
  <si>
    <t>111312</t>
  </si>
  <si>
    <t>Optim Medical Center Screven</t>
  </si>
  <si>
    <t>215 Mims Road</t>
  </si>
  <si>
    <t>Sylvania</t>
  </si>
  <si>
    <t>160025</t>
  </si>
  <si>
    <t>ST LUKES HOSPITAL</t>
  </si>
  <si>
    <t>1227 E RUSHOLME ST</t>
  </si>
  <si>
    <t>DAVENPORT</t>
  </si>
  <si>
    <t>440135</t>
  </si>
  <si>
    <t>TriStar Skyline Madison Campus</t>
  </si>
  <si>
    <t>500 Hospital Drive</t>
  </si>
  <si>
    <t>601 East Rollins Street</t>
  </si>
  <si>
    <t>190075</t>
  </si>
  <si>
    <t>301 N JEFFERSON DAVIS PKWY</t>
  </si>
  <si>
    <t>115 Lincoln Street</t>
  </si>
  <si>
    <t>054151</t>
  </si>
  <si>
    <t>Aurora Santa Rosa Hospital</t>
  </si>
  <si>
    <t>1287 Fulton Road</t>
  </si>
  <si>
    <t>270035</t>
  </si>
  <si>
    <t>Saint John's Lutheran Hospital</t>
  </si>
  <si>
    <t>350 Louisiana Avenue</t>
  </si>
  <si>
    <t>Libby</t>
  </si>
  <si>
    <t>291306</t>
  </si>
  <si>
    <t>Carson Valley Medical Center</t>
  </si>
  <si>
    <t>1107 Highway 395 North</t>
  </si>
  <si>
    <t>Gardnerville</t>
  </si>
  <si>
    <t>070015</t>
  </si>
  <si>
    <t>New Milford Hospital</t>
  </si>
  <si>
    <t>21 Elm Street</t>
  </si>
  <si>
    <t>New Milford</t>
  </si>
  <si>
    <t>260131</t>
  </si>
  <si>
    <t>Callaway Community Hospital</t>
  </si>
  <si>
    <t>10 South Hospital Drive</t>
  </si>
  <si>
    <t>441311</t>
  </si>
  <si>
    <t>TriStar Ashland City</t>
  </si>
  <si>
    <t>454035</t>
  </si>
  <si>
    <t>UNIVERSITY PARK HOSPITAL</t>
  </si>
  <si>
    <t>4101 UNIVERSITY BLVD</t>
  </si>
  <si>
    <t>401 Matthew Street</t>
  </si>
  <si>
    <t>370103</t>
  </si>
  <si>
    <t>Sayre Memorial Hospital</t>
  </si>
  <si>
    <t>911 Hospital Drive</t>
  </si>
  <si>
    <t>450382</t>
  </si>
  <si>
    <t>MINEOLA GEN HOSPITAL INC</t>
  </si>
  <si>
    <t>807 MIMOSA DR BOX 656</t>
  </si>
  <si>
    <t>MINEOLA</t>
  </si>
  <si>
    <t>1815 Hand Avenue</t>
  </si>
  <si>
    <t>200 Perry House Road</t>
  </si>
  <si>
    <t>1400 East Downing Street</t>
  </si>
  <si>
    <t>911 Bypass Road</t>
  </si>
  <si>
    <t>4600 38th Street</t>
  </si>
  <si>
    <t>271340</t>
  </si>
  <si>
    <t>Marcus Daly Memorial Hospital</t>
  </si>
  <si>
    <t>1200 Westwood Drive</t>
  </si>
  <si>
    <t>9330 Medical Plaza Drive</t>
  </si>
  <si>
    <t>051330</t>
  </si>
  <si>
    <t>Modoc Medical Center</t>
  </si>
  <si>
    <t>228 West McDowell Avenue</t>
  </si>
  <si>
    <t>Alturas</t>
  </si>
  <si>
    <t>431333</t>
  </si>
  <si>
    <t>Sanford Canton-Inwood Medical Center</t>
  </si>
  <si>
    <t>440 North Hiawatha Drive</t>
  </si>
  <si>
    <t>5475 South 500 East</t>
  </si>
  <si>
    <t>281344</t>
  </si>
  <si>
    <t>Cherry County Hospital</t>
  </si>
  <si>
    <t>510 North Green Street</t>
  </si>
  <si>
    <t>Valentine</t>
  </si>
  <si>
    <t>700 Scott &amp; White Drive</t>
  </si>
  <si>
    <t>7915 Farnam Drive</t>
  </si>
  <si>
    <t>372 West Cypress Avenue</t>
  </si>
  <si>
    <t>1010 College Street</t>
  </si>
  <si>
    <t>275 Sandwich Street</t>
  </si>
  <si>
    <t>202 North Division Street</t>
  </si>
  <si>
    <t>051323</t>
  </si>
  <si>
    <t>Colorado River Medical Center</t>
  </si>
  <si>
    <t>1401 Bailey Avenue</t>
  </si>
  <si>
    <t>Needles</t>
  </si>
  <si>
    <t>161337</t>
  </si>
  <si>
    <t>Van Buren County Hospital</t>
  </si>
  <si>
    <t>304 Franklin Street</t>
  </si>
  <si>
    <t>Keosauqua</t>
  </si>
  <si>
    <t>334017</t>
  </si>
  <si>
    <t>Middletown Psychiatric Center</t>
  </si>
  <si>
    <t>122 Dorothea Dix Drive</t>
  </si>
  <si>
    <t>110065</t>
  </si>
  <si>
    <t>Sylvan Grove Hospital</t>
  </si>
  <si>
    <t>1050 McDonough Road</t>
  </si>
  <si>
    <t>140081</t>
  </si>
  <si>
    <t>MEMORIAL HOSPITAL ASSOCIATION</t>
  </si>
  <si>
    <t>SOUTH ADAMS STREET</t>
  </si>
  <si>
    <t>CARTHAGE</t>
  </si>
  <si>
    <t>104072</t>
  </si>
  <si>
    <t>Central Florida Behavioral Hospital</t>
  </si>
  <si>
    <t>6601 Central Florida Parkway</t>
  </si>
  <si>
    <t>410 West Tenth Avenue</t>
  </si>
  <si>
    <t>4810 North Loop 289</t>
  </si>
  <si>
    <t>524 Dr. Michael DeBakey Drive</t>
  </si>
  <si>
    <t>1201 Health Center Parkway</t>
  </si>
  <si>
    <t>481 Interstate Drive</t>
  </si>
  <si>
    <t>111 Franklin Health Commons</t>
  </si>
  <si>
    <t>191317</t>
  </si>
  <si>
    <t>Jackson Parish Hospital</t>
  </si>
  <si>
    <t>165 Beech Springs Road</t>
  </si>
  <si>
    <t>154043</t>
  </si>
  <si>
    <t>Koala Hospital and Counseling Center of Columbus</t>
  </si>
  <si>
    <t>2223 Poshard Road</t>
  </si>
  <si>
    <t>050578</t>
  </si>
  <si>
    <t>Martin Luther King Jr.-Harbor Hospital</t>
  </si>
  <si>
    <t>12021 South Wilmington Avenue</t>
  </si>
  <si>
    <t>420003</t>
  </si>
  <si>
    <t>LAURENS DISTRICT HOSPITAL</t>
  </si>
  <si>
    <t>420 FARLEY AVE</t>
  </si>
  <si>
    <t>LAURENS</t>
  </si>
  <si>
    <t>390318</t>
  </si>
  <si>
    <t>Westfield Medical Center</t>
  </si>
  <si>
    <t>4815 West Tilghman Street</t>
  </si>
  <si>
    <t>515 College Street</t>
  </si>
  <si>
    <t>270 Park Avenue</t>
  </si>
  <si>
    <t>241378</t>
  </si>
  <si>
    <t>New Ulm Medical Center</t>
  </si>
  <si>
    <t>1324 Fifth Street North</t>
  </si>
  <si>
    <t>New Ulm</t>
  </si>
  <si>
    <t>3500 West Wheatland Road</t>
  </si>
  <si>
    <t>326 Washington Street</t>
  </si>
  <si>
    <t>050421</t>
  </si>
  <si>
    <t>MERCY AMERICAN RIVER HOSPITAL  **AS FILE</t>
  </si>
  <si>
    <t>4747 ENGLE RD</t>
  </si>
  <si>
    <t>CARMICHAEL</t>
  </si>
  <si>
    <t>351 South Liberty Street</t>
  </si>
  <si>
    <t>18101 Lorain Avenue</t>
  </si>
  <si>
    <t>230129</t>
  </si>
  <si>
    <t>MICHIGAN CAPITAL MEDICAL CTR, GREENLAW</t>
  </si>
  <si>
    <t>401 W GREENLAWN AVENUE</t>
  </si>
  <si>
    <t>LANSING</t>
  </si>
  <si>
    <t>330372</t>
  </si>
  <si>
    <t>Long Island Jewish Valley Stream</t>
  </si>
  <si>
    <t>900 Franklin Avenue</t>
  </si>
  <si>
    <t>Valley Stream</t>
  </si>
  <si>
    <t>194069</t>
  </si>
  <si>
    <t>Covington Behavioral Health Hospital</t>
  </si>
  <si>
    <t>201 Greenbrier Boulevard</t>
  </si>
  <si>
    <t>340178</t>
  </si>
  <si>
    <t>FAYETTEVILLE SPECIALTY HOSPTIAL</t>
  </si>
  <si>
    <t>150 ROBESON ST</t>
  </si>
  <si>
    <t>FAYETTEVILLE</t>
  </si>
  <si>
    <t>104002</t>
  </si>
  <si>
    <t>G. Pierce Wood Hospital</t>
  </si>
  <si>
    <t>5847 Southeast Highway 31</t>
  </si>
  <si>
    <t>390095</t>
  </si>
  <si>
    <t>Marian Community Hospital</t>
  </si>
  <si>
    <t>100 Lincoln Avenue</t>
  </si>
  <si>
    <t>2525 South Downing Street</t>
  </si>
  <si>
    <t>4081 East Olympic Boulevard</t>
  </si>
  <si>
    <t>260033</t>
  </si>
  <si>
    <t>DEACONESS MEDICAL CENTER NORTH</t>
  </si>
  <si>
    <t>7840 NATURAL BRIDGE RD</t>
  </si>
  <si>
    <t>NORMANDY</t>
  </si>
  <si>
    <t>171348</t>
  </si>
  <si>
    <t>Norton County Hospital</t>
  </si>
  <si>
    <t>102 East Holme Street</t>
  </si>
  <si>
    <t>13600 Horizon Street,  Suite 100</t>
  </si>
  <si>
    <t>451311</t>
  </si>
  <si>
    <t>Sweeny Community Hospital</t>
  </si>
  <si>
    <t>305 North McKinney</t>
  </si>
  <si>
    <t>Sweeny</t>
  </si>
  <si>
    <t>7800 U.S. Highway 98 West</t>
  </si>
  <si>
    <t>060072</t>
  </si>
  <si>
    <t>ST JOSEPH HOSPITAL OF DEL NORTE INC</t>
  </si>
  <si>
    <t>1280 GRANDE AVE</t>
  </si>
  <si>
    <t>DEL NORTE</t>
  </si>
  <si>
    <t>261328</t>
  </si>
  <si>
    <t>Mosaic Medical Center-Albany</t>
  </si>
  <si>
    <t>3901 West 15th Street</t>
  </si>
  <si>
    <t>194106</t>
  </si>
  <si>
    <t>Compass Behavioral Center of Alexandria</t>
  </si>
  <si>
    <t>6410 Masonic Drive</t>
  </si>
  <si>
    <t>170095</t>
  </si>
  <si>
    <t>Cloud County Health Center</t>
  </si>
  <si>
    <t>1100 Highland Drive</t>
  </si>
  <si>
    <t>Concordia</t>
  </si>
  <si>
    <t>051303</t>
  </si>
  <si>
    <t>Mammoth Hospital</t>
  </si>
  <si>
    <t>85 Sierra Park Road</t>
  </si>
  <si>
    <t>Mammoth Lakes</t>
  </si>
  <si>
    <t>100 Medical Drive</t>
  </si>
  <si>
    <t>010123</t>
  </si>
  <si>
    <t>FLORENCE REGIONAL MEDICAL CENTER</t>
  </si>
  <si>
    <t>FLORENCE</t>
  </si>
  <si>
    <t>250091</t>
  </si>
  <si>
    <t>MADDEN COMMUNITY HOSPITAL</t>
  </si>
  <si>
    <t>HOSPITAL RD BOX 157</t>
  </si>
  <si>
    <t>MADDEN</t>
  </si>
  <si>
    <t>144026</t>
  </si>
  <si>
    <t>Hartgrove Behavioral Health System</t>
  </si>
  <si>
    <t>5730 West Roosevelt Road</t>
  </si>
  <si>
    <t>2100 Wescott Drive</t>
  </si>
  <si>
    <t>280080</t>
  </si>
  <si>
    <t>Fillmore County Hospital</t>
  </si>
  <si>
    <t>1325 H Street</t>
  </si>
  <si>
    <t>13861 Olio Road</t>
  </si>
  <si>
    <t>111336</t>
  </si>
  <si>
    <t>Mountain Lakes Medical Center</t>
  </si>
  <si>
    <t>162 Legacy Point</t>
  </si>
  <si>
    <t>Clayton</t>
  </si>
  <si>
    <t>241325</t>
  </si>
  <si>
    <t>CCM Health</t>
  </si>
  <si>
    <t>100273</t>
  </si>
  <si>
    <t>HUMANA HOSPITAL DESTIN</t>
  </si>
  <si>
    <t>996 AIRPORT ROAD</t>
  </si>
  <si>
    <t>DESTIN</t>
  </si>
  <si>
    <t>100114</t>
  </si>
  <si>
    <t>Jackson North Medical Center</t>
  </si>
  <si>
    <t>160 Northwest 170th Street</t>
  </si>
  <si>
    <t>North Miami Beach</t>
  </si>
  <si>
    <t>490108</t>
  </si>
  <si>
    <t>Central Virginia Training Center</t>
  </si>
  <si>
    <t>521 Colony Road</t>
  </si>
  <si>
    <t>Madison Heights</t>
  </si>
  <si>
    <t>390087</t>
  </si>
  <si>
    <t>OXFORD HOSPIAL</t>
  </si>
  <si>
    <t>623 UNRUH STREET</t>
  </si>
  <si>
    <t>450374</t>
  </si>
  <si>
    <t>Cochran Memorial Hospital</t>
  </si>
  <si>
    <t>201 East Grant Avenue</t>
  </si>
  <si>
    <t>Morton</t>
  </si>
  <si>
    <t>11315 Bridgeport Way Southwest</t>
  </si>
  <si>
    <t>154046</t>
  </si>
  <si>
    <t>BHC - LEBANON</t>
  </si>
  <si>
    <t>1711 LAFAYETTE AVE</t>
  </si>
  <si>
    <t>LEBANON</t>
  </si>
  <si>
    <t>064019</t>
  </si>
  <si>
    <t>CENTRE FOR BEHAVIORAL HEALTH,THE</t>
  </si>
  <si>
    <t>2525 S DOWNING ST</t>
  </si>
  <si>
    <t>150174</t>
  </si>
  <si>
    <t>Progressive Hospital of Merrillville</t>
  </si>
  <si>
    <t>9509 Georgia Street</t>
  </si>
  <si>
    <t>1906 Belleview Avenue</t>
  </si>
  <si>
    <t>300 North Avenue</t>
  </si>
  <si>
    <t>360120</t>
  </si>
  <si>
    <t>FIRELANDS COMMUNITY HOSPITAL</t>
  </si>
  <si>
    <t>1101 DECATUR ST</t>
  </si>
  <si>
    <t>SANDUSKY</t>
  </si>
  <si>
    <t>251331</t>
  </si>
  <si>
    <t>Baptist Memorial Hospital - Calhoun</t>
  </si>
  <si>
    <t>140 Burke/Calhoun City Road</t>
  </si>
  <si>
    <t>Calhoun City</t>
  </si>
  <si>
    <t>494030</t>
  </si>
  <si>
    <t>2160 South First Avenue</t>
  </si>
  <si>
    <t>201 14th Street Southwest</t>
  </si>
  <si>
    <t>034029</t>
  </si>
  <si>
    <t>Oasis Behavioral Health Hospital</t>
  </si>
  <si>
    <t>2190 N. Grace Boulevard</t>
  </si>
  <si>
    <t>2014 Washington Street</t>
  </si>
  <si>
    <t>190136</t>
  </si>
  <si>
    <t>ST MARTIN PARISH HOSPITAL</t>
  </si>
  <si>
    <t>210 CHAMPAGNE BLVD</t>
  </si>
  <si>
    <t>BREAUX BRIDGE</t>
  </si>
  <si>
    <t>11375 Cortez Boulevard</t>
  </si>
  <si>
    <t>291312</t>
  </si>
  <si>
    <t>Grover C. Dils Medical Center</t>
  </si>
  <si>
    <t>700 North Spring Street</t>
  </si>
  <si>
    <t>Caliente</t>
  </si>
  <si>
    <t>260118</t>
  </si>
  <si>
    <t>ST MARYS HOSPITAL NORTH</t>
  </si>
  <si>
    <t>200 MAIN STREET</t>
  </si>
  <si>
    <t>KANSAS CITY</t>
  </si>
  <si>
    <t>010165</t>
  </si>
  <si>
    <t>Long Term Hospital of Anniston</t>
  </si>
  <si>
    <t>400 East Tenth Street, Fourth Floor</t>
  </si>
  <si>
    <t>450249</t>
  </si>
  <si>
    <t>Hardeman County Hospital</t>
  </si>
  <si>
    <t>402 Mercer Street</t>
  </si>
  <si>
    <t>Quanah</t>
  </si>
  <si>
    <t>194032</t>
  </si>
  <si>
    <t>NORTH MONROE PAVILION</t>
  </si>
  <si>
    <t>4402 US HWY 165 N</t>
  </si>
  <si>
    <t>MONROE</t>
  </si>
  <si>
    <t>1323 North A Street</t>
  </si>
  <si>
    <t>521343</t>
  </si>
  <si>
    <t>Stoughton Hospital</t>
  </si>
  <si>
    <t>900 Ridge Street</t>
  </si>
  <si>
    <t>Stoughton</t>
  </si>
  <si>
    <t>390232</t>
  </si>
  <si>
    <t>HYMAN S CAPLAN PAV/GOOD SAM HOSPITAL</t>
  </si>
  <si>
    <t>4TH &amp; WILLOW STS</t>
  </si>
  <si>
    <t>280068</t>
  </si>
  <si>
    <t>TILDEN COMMUNITY HOSPITAL</t>
  </si>
  <si>
    <t>2ND &amp; PINE STREET</t>
  </si>
  <si>
    <t>TILDEN</t>
  </si>
  <si>
    <t>064003</t>
  </si>
  <si>
    <t>Colorado Mental Health Institute at Fort Logan</t>
  </si>
  <si>
    <t>3520 West Oxford Avenue</t>
  </si>
  <si>
    <t>One Gustave L. Levy Place</t>
  </si>
  <si>
    <t>251300</t>
  </si>
  <si>
    <t>Lackey Memorial Hospital</t>
  </si>
  <si>
    <t>330 North Broad Street</t>
  </si>
  <si>
    <t>Forest</t>
  </si>
  <si>
    <t>454053</t>
  </si>
  <si>
    <t>CPC CYPRESS POINT HOSPITAL</t>
  </si>
  <si>
    <t>11297 FALLBROOK DR</t>
  </si>
  <si>
    <t>050449</t>
  </si>
  <si>
    <t>VALLEY COMMUNITY HOSPITAL</t>
  </si>
  <si>
    <t>505 PLAZA DR</t>
  </si>
  <si>
    <t>SANTA MARIA</t>
  </si>
  <si>
    <t>364061</t>
  </si>
  <si>
    <t>River Vista Health and Wellness</t>
  </si>
  <si>
    <t>1599 Alum Creek Drive</t>
  </si>
  <si>
    <t>041329</t>
  </si>
  <si>
    <t>Mercy Hospital Berryville</t>
  </si>
  <si>
    <t>214 Carter Street</t>
  </si>
  <si>
    <t>Berryville</t>
  </si>
  <si>
    <t>4077 Fifth Avenue</t>
  </si>
  <si>
    <t>454033</t>
  </si>
  <si>
    <t>CHARTER HOSPITAL OF LAREDO</t>
  </si>
  <si>
    <t>6020 SPRINGFIELD AVE</t>
  </si>
  <si>
    <t>LAREDO</t>
  </si>
  <si>
    <t>171336</t>
  </si>
  <si>
    <t>Ness County Hospital</t>
  </si>
  <si>
    <t>312 Custer Street</t>
  </si>
  <si>
    <t>Ness City</t>
  </si>
  <si>
    <t>230111</t>
  </si>
  <si>
    <t>GENESYS REG MED CTR-WHEELOCK MEM CMPS</t>
  </si>
  <si>
    <t>7280 STATE RD</t>
  </si>
  <si>
    <t>GOODRICH</t>
  </si>
  <si>
    <t>150043</t>
  </si>
  <si>
    <t>Saint Vincent Frankfort Hospital</t>
  </si>
  <si>
    <t>1300 South Jackson Street</t>
  </si>
  <si>
    <t>431313</t>
  </si>
  <si>
    <t>Freeman Regional Health Services</t>
  </si>
  <si>
    <t>510 East Eighth Street</t>
  </si>
  <si>
    <t>260007</t>
  </si>
  <si>
    <t>FREEMAN HOSPITAL</t>
  </si>
  <si>
    <t>1102 W 32ND ST</t>
  </si>
  <si>
    <t>JOPLIN</t>
  </si>
  <si>
    <t>054039</t>
  </si>
  <si>
    <t>SAN DIEGO COUNTY MENTAL HLTH SERVICES</t>
  </si>
  <si>
    <t>P O BOX 3067</t>
  </si>
  <si>
    <t>500 Lauchwood Drive</t>
  </si>
  <si>
    <t>440160</t>
  </si>
  <si>
    <t>LEWIS COUNTY HOSPITAL</t>
  </si>
  <si>
    <t>617 W MAIN</t>
  </si>
  <si>
    <t>HOHENWALD</t>
  </si>
  <si>
    <t>360168</t>
  </si>
  <si>
    <t>WELLINGTON COMMUNITY HOSPITAL</t>
  </si>
  <si>
    <t>510 DICKSON STREET</t>
  </si>
  <si>
    <t>WELLINGTON</t>
  </si>
  <si>
    <t>3700 Washington Avenue</t>
  </si>
  <si>
    <t>231 South Collins Road</t>
  </si>
  <si>
    <t>10101 South 27th Street, Second Floor</t>
  </si>
  <si>
    <t>330247</t>
  </si>
  <si>
    <t>Manhattan Eye, Ear &amp; Throat Hospital</t>
  </si>
  <si>
    <t>210 East 64th Street</t>
  </si>
  <si>
    <t>1000 First Street North</t>
  </si>
  <si>
    <t>380094</t>
  </si>
  <si>
    <t>UMPQUA VALLEY COMMUNITY HOSPITAL</t>
  </si>
  <si>
    <t>127 NW DIVISION ST (P O BOX 629)</t>
  </si>
  <si>
    <t>MYRTLE CREEK</t>
  </si>
  <si>
    <t>101311</t>
  </si>
  <si>
    <t>Madison County Memorial Hospital</t>
  </si>
  <si>
    <t>224 Northwest Crane Ave</t>
  </si>
  <si>
    <t>040143</t>
  </si>
  <si>
    <t>SemperCare Hospital of Pine Bluff</t>
  </si>
  <si>
    <t>1515 West Forty-Second Avenue, Third Floor Southeast</t>
  </si>
  <si>
    <t>450268</t>
  </si>
  <si>
    <t>SOUTHWEST DALLAS HOSPITAL</t>
  </si>
  <si>
    <t>233 WEST 10TH AT MADISON</t>
  </si>
  <si>
    <t>400 Charter Boulevard</t>
  </si>
  <si>
    <t>100 Woods Road</t>
  </si>
  <si>
    <t>370095</t>
  </si>
  <si>
    <t>Arbuckle Memorial Hospital</t>
  </si>
  <si>
    <t>2011 West Broadway</t>
  </si>
  <si>
    <t>330359</t>
  </si>
  <si>
    <t>CGH OF SC - GROVER HERMANN DIVISION</t>
  </si>
  <si>
    <t>ROUTE 97</t>
  </si>
  <si>
    <t>CALLICOON</t>
  </si>
  <si>
    <t>270036</t>
  </si>
  <si>
    <t>Daniels Memorial Healthcare Center</t>
  </si>
  <si>
    <t>105 Fifth Avenue East</t>
  </si>
  <si>
    <t>Scobey</t>
  </si>
  <si>
    <t>454112</t>
  </si>
  <si>
    <t>Aspire Behavioral Hospital Conroe</t>
  </si>
  <si>
    <t>2006 South Loop 336 West, Suite 500</t>
  </si>
  <si>
    <t>100310</t>
  </si>
  <si>
    <t>Kindred Hospital - The Palm Beaches</t>
  </si>
  <si>
    <t>5555 West Blue Heron Boulevard</t>
  </si>
  <si>
    <t>Riviera Beach</t>
  </si>
  <si>
    <t>190242</t>
  </si>
  <si>
    <t>Our Lady of the Lake Ascension</t>
  </si>
  <si>
    <t>1125 West Highway 30</t>
  </si>
  <si>
    <t>18901 Lakeshore Boulevard</t>
  </si>
  <si>
    <t>061314</t>
  </si>
  <si>
    <t>Memorial Regional Health</t>
  </si>
  <si>
    <t>750 Hospital Loop</t>
  </si>
  <si>
    <t>374 Stockholm Street</t>
  </si>
  <si>
    <t>800 Garfield Avenue</t>
  </si>
  <si>
    <t>044007</t>
  </si>
  <si>
    <t>Rivendell Behavioral Health Services of Arkansas</t>
  </si>
  <si>
    <t>100 Rivendell Drive</t>
  </si>
  <si>
    <t>440141</t>
  </si>
  <si>
    <t>Cumberland River Hospital</t>
  </si>
  <si>
    <t>100 Old Jefferson Street</t>
  </si>
  <si>
    <t>Celina</t>
  </si>
  <si>
    <t>1 Akron General Avenue</t>
  </si>
  <si>
    <t>460032</t>
  </si>
  <si>
    <t>Central Valley Medical Center</t>
  </si>
  <si>
    <t>48 West 1500 North</t>
  </si>
  <si>
    <t>Nephi</t>
  </si>
  <si>
    <t>330291</t>
  </si>
  <si>
    <t>A LINDSAY OLIVE B OCONNOR HOSPITAL</t>
  </si>
  <si>
    <t>ANDES RD BOX 205A</t>
  </si>
  <si>
    <t>DELHI</t>
  </si>
  <si>
    <t>050442</t>
  </si>
  <si>
    <t>LODI MEMORIAL HOSPITAL - WEST</t>
  </si>
  <si>
    <t>800 S LOWER SACRAMENTO RD</t>
  </si>
  <si>
    <t>LODI</t>
  </si>
  <si>
    <t>140094</t>
  </si>
  <si>
    <t>AMITA Health Saints Mary and Elizabeth Medical Center Saint Elizabeth Campus</t>
  </si>
  <si>
    <t>1431 North Claremont Avenue</t>
  </si>
  <si>
    <t>450836</t>
  </si>
  <si>
    <t>KINDRED HOSPITAL-WHITE ROCK</t>
  </si>
  <si>
    <t>9440 POPPY DRIVE 5TH FLOOR</t>
  </si>
  <si>
    <t>500133</t>
  </si>
  <si>
    <t>PACIFIC MEDICAL CENTER</t>
  </si>
  <si>
    <t>1200 TWELFTH AVE S</t>
  </si>
  <si>
    <t>140104</t>
  </si>
  <si>
    <t>MENNONITE HOSPITAL</t>
  </si>
  <si>
    <t>807 N MAIN ST</t>
  </si>
  <si>
    <t>BLOOMINGTON</t>
  </si>
  <si>
    <t>25 Highland Avenue</t>
  </si>
  <si>
    <t>100139</t>
  </si>
  <si>
    <t>Regional General Hospital Williston</t>
  </si>
  <si>
    <t>125 Southwest Seventh Street</t>
  </si>
  <si>
    <t>190067</t>
  </si>
  <si>
    <t>REGENT HOSP FELICIANA MED CTR INC</t>
  </si>
  <si>
    <t>LIBERTY ST</t>
  </si>
  <si>
    <t>CLINTON</t>
  </si>
  <si>
    <t>710 Cypress Creek Parkway</t>
  </si>
  <si>
    <t>054059</t>
  </si>
  <si>
    <t>COUNTER POINT CTR EL MONTE</t>
  </si>
  <si>
    <t>11057 E BASYE ST</t>
  </si>
  <si>
    <t>EL MONTE</t>
  </si>
  <si>
    <t>2050 West Southern Avenue</t>
  </si>
  <si>
    <t>160060</t>
  </si>
  <si>
    <t>Davis County Hospital</t>
  </si>
  <si>
    <t>507 North Madison Street</t>
  </si>
  <si>
    <t>Bloomfield</t>
  </si>
  <si>
    <t>201 Mariarden Road</t>
  </si>
  <si>
    <t>110049</t>
  </si>
  <si>
    <t>Jeff Davis Hospital</t>
  </si>
  <si>
    <t>163 South Tallahassee Street</t>
  </si>
  <si>
    <t>Hazlehurst</t>
  </si>
  <si>
    <t>500034</t>
  </si>
  <si>
    <t>ST CABRINI HOSPITAL OF SEATTLE</t>
  </si>
  <si>
    <t>920 TERRY AVE</t>
  </si>
  <si>
    <t>240160</t>
  </si>
  <si>
    <t>WESTERN POPE COUNTY HOSPITAL</t>
  </si>
  <si>
    <t>610 W 6TH ST</t>
  </si>
  <si>
    <t>STARBUCK</t>
  </si>
  <si>
    <t>281327</t>
  </si>
  <si>
    <t>Cozad Community Hospital</t>
  </si>
  <si>
    <t>300 East 12th Street</t>
  </si>
  <si>
    <t>Cozad</t>
  </si>
  <si>
    <t>380011</t>
  </si>
  <si>
    <t>Saint Elizabeth Health Services</t>
  </si>
  <si>
    <t>3325 Pocahontas Road</t>
  </si>
  <si>
    <t>Baker City</t>
  </si>
  <si>
    <t>330168</t>
  </si>
  <si>
    <t>TIOGA GENERAL HOSPITAL</t>
  </si>
  <si>
    <t>37 N CHEMUNG ST</t>
  </si>
  <si>
    <t>224043</t>
  </si>
  <si>
    <t>TaraVista Behavioral Health Center</t>
  </si>
  <si>
    <t>85 Patton Road</t>
  </si>
  <si>
    <t>Devens</t>
  </si>
  <si>
    <t>250 Hospital Parkway</t>
  </si>
  <si>
    <t>450614</t>
  </si>
  <si>
    <t>HILLCREST MEDICAL CENTER AT WEST</t>
  </si>
  <si>
    <t>501 MEADOW DR</t>
  </si>
  <si>
    <t>WEST</t>
  </si>
  <si>
    <t>1535 Slate Creek Road</t>
  </si>
  <si>
    <t>220004</t>
  </si>
  <si>
    <t>CHA Somerville Hospital</t>
  </si>
  <si>
    <t>230 Highland Avenue</t>
  </si>
  <si>
    <t>030067</t>
  </si>
  <si>
    <t>La Paz Regional Hospital</t>
  </si>
  <si>
    <t>1200 West Mohave Road</t>
  </si>
  <si>
    <t>51 North 39th Street</t>
  </si>
  <si>
    <t>300 West Huntington Drive</t>
  </si>
  <si>
    <t>170018</t>
  </si>
  <si>
    <t>Fredonia Regional Hospital</t>
  </si>
  <si>
    <t>1527 Madison  Street</t>
  </si>
  <si>
    <t>Fredonia</t>
  </si>
  <si>
    <t>230299</t>
  </si>
  <si>
    <t>LTAC HOSPITAL DETROIT, LLC</t>
  </si>
  <si>
    <t>801 VIRGINIA PARK, 3RD FLOOR</t>
  </si>
  <si>
    <t>2101 East DuBois Drive</t>
  </si>
  <si>
    <t>210 Hospital Circle</t>
  </si>
  <si>
    <t>380099</t>
  </si>
  <si>
    <t>COTTAGE GROVE COMMUNITY HOSPITAL</t>
  </si>
  <si>
    <t>1340 BIRCH AVE</t>
  </si>
  <si>
    <t>COTTAGE GROVE</t>
  </si>
  <si>
    <t>5601 Warren Parkway</t>
  </si>
  <si>
    <t>5151 North Ninth Avenue</t>
  </si>
  <si>
    <t>240 Highland Drive</t>
  </si>
  <si>
    <t>1324 North Sheridan Road</t>
  </si>
  <si>
    <t>24276 166th Street Airport Road</t>
  </si>
  <si>
    <t>154057</t>
  </si>
  <si>
    <t>Options Behavioral Health System</t>
  </si>
  <si>
    <t>5602 Caito Drive</t>
  </si>
  <si>
    <t>8303 Dodge Street</t>
  </si>
  <si>
    <t>241322</t>
  </si>
  <si>
    <t>Rainy Lake Medical Center</t>
  </si>
  <si>
    <t>1400 Highway 71</t>
  </si>
  <si>
    <t>International Falls</t>
  </si>
  <si>
    <t>141319</t>
  </si>
  <si>
    <t>240087</t>
  </si>
  <si>
    <t>Stevens Community Medical Center</t>
  </si>
  <si>
    <t>400 East First Street</t>
  </si>
  <si>
    <t>1067 Peachtree Street</t>
  </si>
  <si>
    <t>104037</t>
  </si>
  <si>
    <t>DORAL PALMS HOSPITAL (CBHC)</t>
  </si>
  <si>
    <t>11100 NW 27TH ST</t>
  </si>
  <si>
    <t>DORAL</t>
  </si>
  <si>
    <t>174024</t>
  </si>
  <si>
    <t>Saint Anthony's Senior Care Hospital - Olathe Campus</t>
  </si>
  <si>
    <t>14200 134th Place, Suite 400</t>
  </si>
  <si>
    <t>050566</t>
  </si>
  <si>
    <t>Eastern Plumas Health Care</t>
  </si>
  <si>
    <t>500 First Avenue</t>
  </si>
  <si>
    <t>Portola</t>
  </si>
  <si>
    <t>1406 Sixth Avenue North</t>
  </si>
  <si>
    <t>220106</t>
  </si>
  <si>
    <t>Melrose-Wakefield Hospital</t>
  </si>
  <si>
    <t>585 Lebanon Street</t>
  </si>
  <si>
    <t>430 North Monta Vista</t>
  </si>
  <si>
    <t>169 Riverside Drive</t>
  </si>
  <si>
    <t>1233 North 30th Street</t>
  </si>
  <si>
    <t>3000 Coral Hills Drive</t>
  </si>
  <si>
    <t>490125</t>
  </si>
  <si>
    <t>BLUE RIDGE HOSPITAL/UNIVERSITY OF VIRG</t>
  </si>
  <si>
    <t>MONTICELLO ROAD</t>
  </si>
  <si>
    <t>CHARLOTTESVILLE</t>
  </si>
  <si>
    <t>390311</t>
  </si>
  <si>
    <t>LifeCare Hospitals of Chester County</t>
  </si>
  <si>
    <t>400 East Marshall Street</t>
  </si>
  <si>
    <t>490129</t>
  </si>
  <si>
    <t>Capital Caring</t>
  </si>
  <si>
    <t>4715 North 15th Street</t>
  </si>
  <si>
    <t>390154</t>
  </si>
  <si>
    <t>Penn Highlands Elk</t>
  </si>
  <si>
    <t>763 Johnsonburg Road</t>
  </si>
  <si>
    <t>420074</t>
  </si>
  <si>
    <t>LOW COUNTRY GENERAL HOSPITAL</t>
  </si>
  <si>
    <t>PO BOX 1068</t>
  </si>
  <si>
    <t>RIDGELAND</t>
  </si>
  <si>
    <t>1380 East Medical Center Drive</t>
  </si>
  <si>
    <t>450004</t>
  </si>
  <si>
    <t>LINDEN MUNICIPAL HOSPITAL</t>
  </si>
  <si>
    <t>404 N KAUFMAN ST</t>
  </si>
  <si>
    <t>LINDEN</t>
  </si>
  <si>
    <t>050778</t>
  </si>
  <si>
    <t>Loma Linda University Children's Hospital</t>
  </si>
  <si>
    <t>11234 Anderson Street</t>
  </si>
  <si>
    <t>955 South Bailey Avenue</t>
  </si>
  <si>
    <t>1046 Southwest Sixth Avenue</t>
  </si>
  <si>
    <t>450151</t>
  </si>
  <si>
    <t>One Saint Mark's Place</t>
  </si>
  <si>
    <t>231315</t>
  </si>
  <si>
    <t>Ascension Borgess-Lee Hospital</t>
  </si>
  <si>
    <t>420 West High Street</t>
  </si>
  <si>
    <t>Dowagiac</t>
  </si>
  <si>
    <t>1330 Highway 231 South</t>
  </si>
  <si>
    <t>154031</t>
  </si>
  <si>
    <t>Oaklawn</t>
  </si>
  <si>
    <t>330 Lakeview Drive</t>
  </si>
  <si>
    <t>255 East Bonita Avenue</t>
  </si>
  <si>
    <t>250161</t>
  </si>
  <si>
    <t>Regency Hospital of Jackson</t>
  </si>
  <si>
    <t>971 Lakeland Drive, West Tower, Suite 01054</t>
  </si>
  <si>
    <t>One Capital Way</t>
  </si>
  <si>
    <t>240167</t>
  </si>
  <si>
    <t>PARKERS PRAIRIE DISTRICT HOSPITAL</t>
  </si>
  <si>
    <t>310 NORTH CLAYBORN AVENUE</t>
  </si>
  <si>
    <t>PARKERS PRAIRIE</t>
  </si>
  <si>
    <t>150095</t>
  </si>
  <si>
    <t>Pulaski Memorial Hospital</t>
  </si>
  <si>
    <t>616 East Thirteenth Street</t>
  </si>
  <si>
    <t>Winamac</t>
  </si>
  <si>
    <t>6401 North Federal Highway</t>
  </si>
  <si>
    <t>2720 Sunset Boulevard</t>
  </si>
  <si>
    <t>450683</t>
  </si>
  <si>
    <t>Renaissance Hospital - Terrell</t>
  </si>
  <si>
    <t>1551 Highway 34 South</t>
  </si>
  <si>
    <t>140042</t>
  </si>
  <si>
    <t>Massac Memorial Hospital</t>
  </si>
  <si>
    <t>28 Chick Street</t>
  </si>
  <si>
    <t>Metropolis</t>
  </si>
  <si>
    <t>200032</t>
  </si>
  <si>
    <t>181 Main Street</t>
  </si>
  <si>
    <t>Norway</t>
  </si>
  <si>
    <t>040037</t>
  </si>
  <si>
    <t>MEDICAL CENTER OF CALICO ROCK</t>
  </si>
  <si>
    <t>PARK ST</t>
  </si>
  <si>
    <t>CALICO ROCK</t>
  </si>
  <si>
    <t>160049</t>
  </si>
  <si>
    <t>124001</t>
  </si>
  <si>
    <t>Kahi Mohala Behavioral Health</t>
  </si>
  <si>
    <t>91-2301 Old Fort Weaver Road</t>
  </si>
  <si>
    <t>251307</t>
  </si>
  <si>
    <t>Noxubee General Hospital</t>
  </si>
  <si>
    <t>78 Hosptial Road</t>
  </si>
  <si>
    <t>194090</t>
  </si>
  <si>
    <t>Oceans Behavioral Hospital Lake Charles</t>
  </si>
  <si>
    <t>4250 5th Avenue</t>
  </si>
  <si>
    <t>450807</t>
  </si>
  <si>
    <t>805 N MAIN AVE</t>
  </si>
  <si>
    <t>110026</t>
  </si>
  <si>
    <t>Elbert Memorial Hospital</t>
  </si>
  <si>
    <t>4 Medical Drive</t>
  </si>
  <si>
    <t>Elberton</t>
  </si>
  <si>
    <t>441304</t>
  </si>
  <si>
    <t>Johnson County Community Hospital</t>
  </si>
  <si>
    <t>1901 South Shady Street</t>
  </si>
  <si>
    <t>Mountain City</t>
  </si>
  <si>
    <t>110134</t>
  </si>
  <si>
    <t>PHOEBE WORTH MEDICAL CENTER</t>
  </si>
  <si>
    <t>807 S ISABELLA ST</t>
  </si>
  <si>
    <t>SYLVESTER</t>
  </si>
  <si>
    <t>330154</t>
  </si>
  <si>
    <t>Memorial Sloan-Kettering Cancer Center</t>
  </si>
  <si>
    <t>1275 York Avenue</t>
  </si>
  <si>
    <t>110 West Sixth Street</t>
  </si>
  <si>
    <t>1615 Delaware Street</t>
  </si>
  <si>
    <t>190193</t>
  </si>
  <si>
    <t>RIVER PARISHES HOSPITAL</t>
  </si>
  <si>
    <t>500 RUE DE SANTE</t>
  </si>
  <si>
    <t>LAPLACE</t>
  </si>
  <si>
    <t>14662 Newport Avenue</t>
  </si>
  <si>
    <t>054035</t>
  </si>
  <si>
    <t>MEMORIAL CENTER FOR BEHAVIORAL HEALTH</t>
  </si>
  <si>
    <t>3600 SAN DIMAS STREET</t>
  </si>
  <si>
    <t>BAKERSFIELD</t>
  </si>
  <si>
    <t>454089</t>
  </si>
  <si>
    <t>IntraCare Medical Center Hospital</t>
  </si>
  <si>
    <t>7601 Fannin Street</t>
  </si>
  <si>
    <t>230188</t>
  </si>
  <si>
    <t>Hills &amp; Dales General Hospital</t>
  </si>
  <si>
    <t>4675 Hill Street</t>
  </si>
  <si>
    <t>Cass City</t>
  </si>
  <si>
    <t>440149</t>
  </si>
  <si>
    <t>5001 East Main St</t>
  </si>
  <si>
    <t>Erin</t>
  </si>
  <si>
    <t>370133</t>
  </si>
  <si>
    <t>AMENDED FAIRFAX MEMORIAL HOSPITAL</t>
  </si>
  <si>
    <t>HWY 18 -&amp;- W TAFT AVE</t>
  </si>
  <si>
    <t>FAIRFAX</t>
  </si>
  <si>
    <t>1 Guthrie Square</t>
  </si>
  <si>
    <t>050201</t>
  </si>
  <si>
    <t>ST JOSEPHS PARKSIDE HOSPITAL</t>
  </si>
  <si>
    <t>2510 NORTH CALFORNIA ST</t>
  </si>
  <si>
    <t>STOCKTON</t>
  </si>
  <si>
    <t>670188</t>
  </si>
  <si>
    <t>BEAUMONT EMERGENCY CENTER</t>
  </si>
  <si>
    <t>4004 COLLEGE ST</t>
  </si>
  <si>
    <t>BEAUMONT</t>
  </si>
  <si>
    <t>050700</t>
  </si>
  <si>
    <t>ValleyCare Medical Center</t>
  </si>
  <si>
    <t>5555 West Las Positas Boulevard</t>
  </si>
  <si>
    <t>Pleasanton</t>
  </si>
  <si>
    <t>364032</t>
  </si>
  <si>
    <t>OHIO PSYCHIATRIC INSTITUTE</t>
  </si>
  <si>
    <t>5350 LAMME RD</t>
  </si>
  <si>
    <t>280015</t>
  </si>
  <si>
    <t>Memorial Health Center</t>
  </si>
  <si>
    <t>645 Osage Street</t>
  </si>
  <si>
    <t>180125</t>
  </si>
  <si>
    <t>Morgan County ARH Hospital</t>
  </si>
  <si>
    <t>476 Liberty Road</t>
  </si>
  <si>
    <t>West Liberty</t>
  </si>
  <si>
    <t>310059</t>
  </si>
  <si>
    <t>SOUTH BERGEN HOSPITAL</t>
  </si>
  <si>
    <t>214 TERRACE AVE</t>
  </si>
  <si>
    <t>HASBROUCK HEIGHTS</t>
  </si>
  <si>
    <t>294004</t>
  </si>
  <si>
    <t>Montevista Hospital</t>
  </si>
  <si>
    <t>5900 West Rochelle Avenue</t>
  </si>
  <si>
    <t>160131</t>
  </si>
  <si>
    <t>Horn Memorial Hospital</t>
  </si>
  <si>
    <t>701 East Second Street</t>
  </si>
  <si>
    <t>Ida Grove</t>
  </si>
  <si>
    <t>321306</t>
  </si>
  <si>
    <t>Lincoln County Medical Center</t>
  </si>
  <si>
    <t>211 Sudderth Drive</t>
  </si>
  <si>
    <t>Ruidoso</t>
  </si>
  <si>
    <t>360349</t>
  </si>
  <si>
    <t>Advanced Specialty Hospital of Toledo</t>
  </si>
  <si>
    <t>1015 Garden Lake Parkway</t>
  </si>
  <si>
    <t>260036</t>
  </si>
  <si>
    <t>Cass Medical Center</t>
  </si>
  <si>
    <t>1800 East Mechanic Street</t>
  </si>
  <si>
    <t>Harrisonville</t>
  </si>
  <si>
    <t>370050</t>
  </si>
  <si>
    <t>WEWOKA MEMORIAL HOSPITAL</t>
  </si>
  <si>
    <t>300 E 14TH ST, PO BOX 1536</t>
  </si>
  <si>
    <t>WEWOKA</t>
  </si>
  <si>
    <t>651 Willow Grove Street</t>
  </si>
  <si>
    <t>450732</t>
  </si>
  <si>
    <t>Memorial Hermann The Woodlands Medical Center</t>
  </si>
  <si>
    <t>9250 Pinecroft Drive</t>
  </si>
  <si>
    <t>224013</t>
  </si>
  <si>
    <t>Arbour Hospital</t>
  </si>
  <si>
    <t>49 Robinwood Avenue</t>
  </si>
  <si>
    <t>Jamacia Plain</t>
  </si>
  <si>
    <t>210055</t>
  </si>
  <si>
    <t>UM Laurel Medical Center</t>
  </si>
  <si>
    <t>7300 Van Dusen Road</t>
  </si>
  <si>
    <t>050403</t>
  </si>
  <si>
    <t>CITY VIEW HOSP</t>
  </si>
  <si>
    <t>3711 BALDWIN ST</t>
  </si>
  <si>
    <t>2809 Denny Avenue</t>
  </si>
  <si>
    <t>435 and 455 Lewis Avenue</t>
  </si>
  <si>
    <t>170044</t>
  </si>
  <si>
    <t>DECHAIRO HOSPITAL  INC.</t>
  </si>
  <si>
    <t>208 N 1ST ST</t>
  </si>
  <si>
    <t>WESTMORELAND</t>
  </si>
  <si>
    <t>260080</t>
  </si>
  <si>
    <t>Southeast Health Center of Ripley County</t>
  </si>
  <si>
    <t>109 Plum Street</t>
  </si>
  <si>
    <t>Doniphan</t>
  </si>
  <si>
    <t>400027</t>
  </si>
  <si>
    <t>Pavia Hospital - Hato Ray</t>
  </si>
  <si>
    <t>Avenue Ponce de Leon 435</t>
  </si>
  <si>
    <t>Hato Ray</t>
  </si>
  <si>
    <t>150135</t>
  </si>
  <si>
    <t>RICHMOND STATE HOSPITAL</t>
  </si>
  <si>
    <t>498 NORTH WEST 18TH STREET</t>
  </si>
  <si>
    <t>RICHMOND</t>
  </si>
  <si>
    <t>250030</t>
  </si>
  <si>
    <t>LEAKE MEMORIAL HOSPITAL</t>
  </si>
  <si>
    <t>310 ELLIS ST</t>
  </si>
  <si>
    <t>170160</t>
  </si>
  <si>
    <t>Holton Community Hospital</t>
  </si>
  <si>
    <t>1110 Columbine Drive</t>
  </si>
  <si>
    <t>Holton</t>
  </si>
  <si>
    <t>494019</t>
  </si>
  <si>
    <t>PORTSMOUTH PSYCHIATRIC CENTER</t>
  </si>
  <si>
    <t>301 FORT LANE</t>
  </si>
  <si>
    <t>241381</t>
  </si>
  <si>
    <t>Sanford Thief River Falls Medical Center</t>
  </si>
  <si>
    <t>3001 Sanford Parkway</t>
  </si>
  <si>
    <t>Thief River Falls</t>
  </si>
  <si>
    <t>401 North Main Street</t>
  </si>
  <si>
    <t>054027</t>
  </si>
  <si>
    <t>INGLESIDE HOSP</t>
  </si>
  <si>
    <t>7500 E HELLMAN AVE</t>
  </si>
  <si>
    <t>ROSEMEAD</t>
  </si>
  <si>
    <t>3500 South Lafountain Street</t>
  </si>
  <si>
    <t>390300</t>
  </si>
  <si>
    <t>Sempercare Hospital of Lancaster</t>
  </si>
  <si>
    <t>555 North Duke Street, Four North</t>
  </si>
  <si>
    <t>144037</t>
  </si>
  <si>
    <t>Elgin Mental Health Center</t>
  </si>
  <si>
    <t>750 South State Street</t>
  </si>
  <si>
    <t>380026</t>
  </si>
  <si>
    <t>2111 Exchange</t>
  </si>
  <si>
    <t>2211 Lomas Boulevard Northeast</t>
  </si>
  <si>
    <t>670084</t>
  </si>
  <si>
    <t>PRISTINE HOSPITAL OF PASADENA</t>
  </si>
  <si>
    <t>1004 SEYMOUR STREET</t>
  </si>
  <si>
    <t>1555 Exchange Avenue</t>
  </si>
  <si>
    <t>050264</t>
  </si>
  <si>
    <t>San Leandro Hospital</t>
  </si>
  <si>
    <t>13855 East 14th Street</t>
  </si>
  <si>
    <t>450025</t>
  </si>
  <si>
    <t>BETHANIA REGIONAL HEALTH CARE CTR.</t>
  </si>
  <si>
    <t>1600 11TH ST</t>
  </si>
  <si>
    <t>WICHITA FALLS</t>
  </si>
  <si>
    <t>390171</t>
  </si>
  <si>
    <t>NORTHWEST MEDICAL CENTER, OIL CITY</t>
  </si>
  <si>
    <t>174 EAST BISSELL ST</t>
  </si>
  <si>
    <t>OIL CITY</t>
  </si>
  <si>
    <t>041300</t>
  </si>
  <si>
    <t>Mercy Hospital Paris</t>
  </si>
  <si>
    <t>500 East Academy Street</t>
  </si>
  <si>
    <t>050251</t>
  </si>
  <si>
    <t>Banner Lassen Medical Center</t>
  </si>
  <si>
    <t>1800 Spring Ridge Drive</t>
  </si>
  <si>
    <t>Susanville</t>
  </si>
  <si>
    <t>251303</t>
  </si>
  <si>
    <t>Memorial Hospital at Stone County</t>
  </si>
  <si>
    <t>1434 East Central Avenue</t>
  </si>
  <si>
    <t>Wiggins</t>
  </si>
  <si>
    <t>064010</t>
  </si>
  <si>
    <t>ROSE MED CTR COLUMBINE PSYCH UNIT</t>
  </si>
  <si>
    <t>8565 S POPLAR WAY</t>
  </si>
  <si>
    <t>LITTLETON</t>
  </si>
  <si>
    <t>1440 North Main Street</t>
  </si>
  <si>
    <t>020007</t>
  </si>
  <si>
    <t>Wrangell Medical Center</t>
  </si>
  <si>
    <t>310 Bennett Street</t>
  </si>
  <si>
    <t>Wrangell</t>
  </si>
  <si>
    <t>190185</t>
  </si>
  <si>
    <t>Chalmette Medical Center</t>
  </si>
  <si>
    <t>9001 Patricia Street</t>
  </si>
  <si>
    <t>9522 Huebner Road</t>
  </si>
  <si>
    <t>509 Biltmore Avenue</t>
  </si>
  <si>
    <t>251325</t>
  </si>
  <si>
    <t>Covington County Hospital</t>
  </si>
  <si>
    <t>701 South Holly Avenue</t>
  </si>
  <si>
    <t>Collins</t>
  </si>
  <si>
    <t>701 North Broadway</t>
  </si>
  <si>
    <t>450280</t>
  </si>
  <si>
    <t>Baylor Scott &amp; White Medical Center - Garland</t>
  </si>
  <si>
    <t>2300 Marie Curie Boulevard</t>
  </si>
  <si>
    <t>Garland</t>
  </si>
  <si>
    <t>One Barnes-Jewish Hospital Plaza</t>
  </si>
  <si>
    <t>133 Park Street</t>
  </si>
  <si>
    <t>501 South Burma Avenue</t>
  </si>
  <si>
    <t>1250 East Almond Avenue</t>
  </si>
  <si>
    <t>360007</t>
  </si>
  <si>
    <t>LAWRENCE COUNTY GENERAL HOSPITAL</t>
  </si>
  <si>
    <t>2228 S 9TH ST</t>
  </si>
  <si>
    <t>IRONTON</t>
  </si>
  <si>
    <t>360268</t>
  </si>
  <si>
    <t>Kindred Hospital - Dayton</t>
  </si>
  <si>
    <t>One Elizabeth Place</t>
  </si>
  <si>
    <t>440162</t>
  </si>
  <si>
    <t>HealthSouth Chattanooga Rehabilitation Hospital</t>
  </si>
  <si>
    <t>2412 McCallie Avenue</t>
  </si>
  <si>
    <t>1970 Hospital Drive</t>
  </si>
  <si>
    <t>161330</t>
  </si>
  <si>
    <t>Audubon County Memorial Hospital</t>
  </si>
  <si>
    <t>515 Pacific Street</t>
  </si>
  <si>
    <t>Audubon</t>
  </si>
  <si>
    <t>380023</t>
  </si>
  <si>
    <t>Good Shepherd Medical Center</t>
  </si>
  <si>
    <t>610 Northwest Eleventh</t>
  </si>
  <si>
    <t>Hermiston</t>
  </si>
  <si>
    <t>230289</t>
  </si>
  <si>
    <t>SELECT SPECIALTY HOSPITAL - WYANDOTT</t>
  </si>
  <si>
    <t>2333 BIDDLE AVE</t>
  </si>
  <si>
    <t>WYANDOTTE</t>
  </si>
  <si>
    <t>361324</t>
  </si>
  <si>
    <t>OhioHealth Shelby Hospital</t>
  </si>
  <si>
    <t>199 West Main Street</t>
  </si>
  <si>
    <t>240122</t>
  </si>
  <si>
    <t>Paynesville Area Hospital</t>
  </si>
  <si>
    <t>200 West First Street</t>
  </si>
  <si>
    <t>Paynesville</t>
  </si>
  <si>
    <t>261327</t>
  </si>
  <si>
    <t>Ray County Memorial Hospital</t>
  </si>
  <si>
    <t>904 Wollard Boulevard</t>
  </si>
  <si>
    <t>430087</t>
  </si>
  <si>
    <t>Eighth and Jackson</t>
  </si>
  <si>
    <t>Burke</t>
  </si>
  <si>
    <t>5974 Pentz Road</t>
  </si>
  <si>
    <t>1301 Punchbowl Street</t>
  </si>
  <si>
    <t>280021</t>
  </si>
  <si>
    <t>210005</t>
  </si>
  <si>
    <t>Frederick Memorial Hospital</t>
  </si>
  <si>
    <t>400 West Seventh Street</t>
  </si>
  <si>
    <t>Frederick</t>
  </si>
  <si>
    <t>3300 Mercy Health Boulevard</t>
  </si>
  <si>
    <t>020021</t>
  </si>
  <si>
    <t>201 East Nicollet Boulevard</t>
  </si>
  <si>
    <t>111 Highway 70 East</t>
  </si>
  <si>
    <t>7171 North Dale Mabry Highway</t>
  </si>
  <si>
    <t>4401 South Western Avenue</t>
  </si>
  <si>
    <t>360042</t>
  </si>
  <si>
    <t>UHHS Brown Memorial Hospital</t>
  </si>
  <si>
    <t>158 West Main Road</t>
  </si>
  <si>
    <t>Conneaut</t>
  </si>
  <si>
    <t>969 Lakeland Drive</t>
  </si>
  <si>
    <t>170124</t>
  </si>
  <si>
    <t>HOSPITAL DIST #6 OF HARPER CITY  KS</t>
  </si>
  <si>
    <t>1101 E SPRING ST</t>
  </si>
  <si>
    <t>ANTHONY</t>
  </si>
  <si>
    <t>141349</t>
  </si>
  <si>
    <t>Sparta Community Hospital</t>
  </si>
  <si>
    <t>818 East Broadway</t>
  </si>
  <si>
    <t>520143</t>
  </si>
  <si>
    <t>BUFFALO MEMORIAL HOSPITAL INC</t>
  </si>
  <si>
    <t>200 MEMORIAL DRIVE</t>
  </si>
  <si>
    <t>MONDOVI</t>
  </si>
  <si>
    <t>371316</t>
  </si>
  <si>
    <t>Stroud Regional Medical Center</t>
  </si>
  <si>
    <t>2308 Highway 66 West Stroud</t>
  </si>
  <si>
    <t>Stroud</t>
  </si>
  <si>
    <t>310026</t>
  </si>
  <si>
    <t>Barnert Hospital</t>
  </si>
  <si>
    <t>680 Broadway</t>
  </si>
  <si>
    <t>050427</t>
  </si>
  <si>
    <t>AVALON MUNICIPAL HOSPITAL</t>
  </si>
  <si>
    <t>100 FALLS CANYON RD</t>
  </si>
  <si>
    <t>AVALON</t>
  </si>
  <si>
    <t>440143</t>
  </si>
  <si>
    <t>1080 North Ellington Parkway</t>
  </si>
  <si>
    <t>020009</t>
  </si>
  <si>
    <t>PETERSBURG MEDICAL CENTER</t>
  </si>
  <si>
    <t>130 FRAM ST</t>
  </si>
  <si>
    <t>PETERSBURG</t>
  </si>
  <si>
    <t>280071</t>
  </si>
  <si>
    <t>WAKEFIELD HEALTH CARE CENTER</t>
  </si>
  <si>
    <t>306 ASH ST</t>
  </si>
  <si>
    <t>WAKEFIELD</t>
  </si>
  <si>
    <t>1451 El Camino Real</t>
  </si>
  <si>
    <t>500049</t>
  </si>
  <si>
    <t>Walla Walla General Hospital</t>
  </si>
  <si>
    <t>1025 South Second Avenue</t>
  </si>
  <si>
    <t>800 South Washington Avenue</t>
  </si>
  <si>
    <t>194080</t>
  </si>
  <si>
    <t>Beacon Behavioral Hospital Northshore</t>
  </si>
  <si>
    <t>64026 Highway 434 Suite 300</t>
  </si>
  <si>
    <t>670024</t>
  </si>
  <si>
    <t>HCA Houston Healthcare North Cypress</t>
  </si>
  <si>
    <t>21214 Northwest Freeway</t>
  </si>
  <si>
    <t>230186</t>
  </si>
  <si>
    <t>Michigan Orthopaedic Specialty Hospital</t>
  </si>
  <si>
    <t>30671 Stephenson Highway</t>
  </si>
  <si>
    <t>054154</t>
  </si>
  <si>
    <t>San Jose Behavioral Health</t>
  </si>
  <si>
    <t>455 Silicon  Valley Boulevard</t>
  </si>
  <si>
    <t>340122</t>
  </si>
  <si>
    <t>OUR COMMUNITY HOSPITAL</t>
  </si>
  <si>
    <t>921 JUNIOR HIGH SCHOOL RD BOX 405</t>
  </si>
  <si>
    <t>SCOTLAND NECK</t>
  </si>
  <si>
    <t>541 Historic Highway 441 North</t>
  </si>
  <si>
    <t>010137</t>
  </si>
  <si>
    <t>Cooper Green Mercy Hospital</t>
  </si>
  <si>
    <t>1515 Sixth Avenue South</t>
  </si>
  <si>
    <t>800 West Fifth Avenue</t>
  </si>
  <si>
    <t>9417 North Council Road</t>
  </si>
  <si>
    <t>350 North Wilmot Road</t>
  </si>
  <si>
    <t>3401 North Broad Street</t>
  </si>
  <si>
    <t>260026</t>
  </si>
  <si>
    <t>SWEET SPRINGS COMMUNITY HOSPITAL</t>
  </si>
  <si>
    <t>701 BRIDGE STREET BOX 206</t>
  </si>
  <si>
    <t>SWEET SPRINGS</t>
  </si>
  <si>
    <t>104069</t>
  </si>
  <si>
    <t>Wekiva Springs</t>
  </si>
  <si>
    <t>3947 Salisbury Road</t>
  </si>
  <si>
    <t>190033</t>
  </si>
  <si>
    <t>WELSH GENERAL HOSPITAL  INC.</t>
  </si>
  <si>
    <t>410 SIMMONS STREET</t>
  </si>
  <si>
    <t>JENNINGS</t>
  </si>
  <si>
    <t>364063</t>
  </si>
  <si>
    <t>GEORGETOWN BEHAVIORAL HOSPITAL</t>
  </si>
  <si>
    <t>425 HOME STREET</t>
  </si>
  <si>
    <t>GEORGETOWN</t>
  </si>
  <si>
    <t>281364</t>
  </si>
  <si>
    <t>Beatrice Community Hospital</t>
  </si>
  <si>
    <t>4800 Hospital Parkway</t>
  </si>
  <si>
    <t>Beatrice</t>
  </si>
  <si>
    <t>201312</t>
  </si>
  <si>
    <t>Waldo County General Hospital</t>
  </si>
  <si>
    <t>118 Northport Avenue</t>
  </si>
  <si>
    <t>Belfast</t>
  </si>
  <si>
    <t>280037</t>
  </si>
  <si>
    <t>Saunders County Health Services</t>
  </si>
  <si>
    <t>805 West 10th Street</t>
  </si>
  <si>
    <t>Wahoo</t>
  </si>
  <si>
    <t>420016</t>
  </si>
  <si>
    <t>Southern Palmetto Hospital</t>
  </si>
  <si>
    <t>811 Reynolds Road</t>
  </si>
  <si>
    <t>Barnwell</t>
  </si>
  <si>
    <t>625 James S. Trimble Boulevard</t>
  </si>
  <si>
    <t>010094</t>
  </si>
  <si>
    <t>NORTHWEST MEDICAL CENTER</t>
  </si>
  <si>
    <t>RUSSELLVILLE</t>
  </si>
  <si>
    <t>271342</t>
  </si>
  <si>
    <t>260083</t>
  </si>
  <si>
    <t>PULASKI CO MEM HOSP</t>
  </si>
  <si>
    <t>HOSPITAL ROAD</t>
  </si>
  <si>
    <t>WAYNESVILLE</t>
  </si>
  <si>
    <t>6001 Kyle Parkway</t>
  </si>
  <si>
    <t>121308</t>
  </si>
  <si>
    <t>Kula Hospital</t>
  </si>
  <si>
    <t>100 Keokea Place</t>
  </si>
  <si>
    <t>Kula</t>
  </si>
  <si>
    <t>350003</t>
  </si>
  <si>
    <t>Saint Joseph's Hospital &amp; Health Center</t>
  </si>
  <si>
    <t>30 West Seventh Street</t>
  </si>
  <si>
    <t>Dickinson</t>
  </si>
  <si>
    <t>2220 Canterbury Drive</t>
  </si>
  <si>
    <t>350 Crossgates Boulevard</t>
  </si>
  <si>
    <t>151314</t>
  </si>
  <si>
    <t>Ascension St. Vincent Salem</t>
  </si>
  <si>
    <t>911 North Shelby Street</t>
  </si>
  <si>
    <t>340054</t>
  </si>
  <si>
    <t>District Memorial Hospital</t>
  </si>
  <si>
    <t>71 Whitaker Lane</t>
  </si>
  <si>
    <t>435 East Henrietta Road</t>
  </si>
  <si>
    <t>620 Howard Avenue</t>
  </si>
  <si>
    <t>501302</t>
  </si>
  <si>
    <t>Dayton General Hospital</t>
  </si>
  <si>
    <t>1012 South Third Street</t>
  </si>
  <si>
    <t>360018</t>
  </si>
  <si>
    <t>FRANCISCAN MEDICAL CENTER</t>
  </si>
  <si>
    <t>1 FRANCISCAN WAY</t>
  </si>
  <si>
    <t>330082</t>
  </si>
  <si>
    <t>LEONARD HOSPITAL</t>
  </si>
  <si>
    <t>74 NEW TURNPIKE RD</t>
  </si>
  <si>
    <t>901 Griffin Avenue</t>
  </si>
  <si>
    <t>220053</t>
  </si>
  <si>
    <t>MEDICAL CENTER @ SYMMES</t>
  </si>
  <si>
    <t>39 HOSPITAL RD</t>
  </si>
  <si>
    <t>11750 Southwest 40th Street</t>
  </si>
  <si>
    <t>121306</t>
  </si>
  <si>
    <t>Samuel Mahelona Memorial Hospital</t>
  </si>
  <si>
    <t>4800 Kawaihau Road</t>
  </si>
  <si>
    <t>Kapaa</t>
  </si>
  <si>
    <t>150147</t>
  </si>
  <si>
    <t>Franciscan Physicians Hospital</t>
  </si>
  <si>
    <t>701 Superior Avenue</t>
  </si>
  <si>
    <t>1460 Orange Street</t>
  </si>
  <si>
    <t>521311</t>
  </si>
  <si>
    <t>Ascension Our Lady of Victory Hospital</t>
  </si>
  <si>
    <t>1120 Pine Street</t>
  </si>
  <si>
    <t>Stanley</t>
  </si>
  <si>
    <t>170051</t>
  </si>
  <si>
    <t>Hospital District #1 of Rice County</t>
  </si>
  <si>
    <t>619 South Clark Street</t>
  </si>
  <si>
    <t>Lyons</t>
  </si>
  <si>
    <t>171307</t>
  </si>
  <si>
    <t>Rawlins County Health Center</t>
  </si>
  <si>
    <t>707 Grant Street</t>
  </si>
  <si>
    <t>Atwood</t>
  </si>
  <si>
    <t>150073</t>
  </si>
  <si>
    <t>MCCRAY MEMORIAL HOSPITAL</t>
  </si>
  <si>
    <t>249 HOSPITAL DRIVE</t>
  </si>
  <si>
    <t>KENDALLVILLE</t>
  </si>
  <si>
    <t>One Medical Plaza</t>
  </si>
  <si>
    <t>050649</t>
  </si>
  <si>
    <t>SAN DIEGO GENERAL HOSPITAL</t>
  </si>
  <si>
    <t>446 26TH STREET</t>
  </si>
  <si>
    <t>330053</t>
  </si>
  <si>
    <t>Medina Memorial Hospital</t>
  </si>
  <si>
    <t>200 Ohio Street</t>
  </si>
  <si>
    <t>812 Gorman Avenue and Reed Street</t>
  </si>
  <si>
    <t>174004</t>
  </si>
  <si>
    <t>Osawatomie State Hospital</t>
  </si>
  <si>
    <t>500 State Hospital Drive</t>
  </si>
  <si>
    <t>Osawatomie</t>
  </si>
  <si>
    <t>531308</t>
  </si>
  <si>
    <t>Johnson County Healthcare Center</t>
  </si>
  <si>
    <t>497 West Lott</t>
  </si>
  <si>
    <t>351318</t>
  </si>
  <si>
    <t>CHI St. Alexius Health Carrington</t>
  </si>
  <si>
    <t>800 Fourth Street North</t>
  </si>
  <si>
    <t>Carrington</t>
  </si>
  <si>
    <t>430047</t>
  </si>
  <si>
    <t>Avera Gregory Healthcare Center</t>
  </si>
  <si>
    <t>400 Park Avenue</t>
  </si>
  <si>
    <t>Gregory</t>
  </si>
  <si>
    <t>18300 Houston Methodist Drive</t>
  </si>
  <si>
    <t>23845 McBean Parkway</t>
  </si>
  <si>
    <t>264007</t>
  </si>
  <si>
    <t>Northwest Missouri Psychiatric Rehabilitation Center</t>
  </si>
  <si>
    <t>3505 Frederick</t>
  </si>
  <si>
    <t>390135</t>
  </si>
  <si>
    <t>5800 Ridge Avenue</t>
  </si>
  <si>
    <t>1401 West Locust Street</t>
  </si>
  <si>
    <t>250142</t>
  </si>
  <si>
    <t>GREEN COUNTY HOSPITAL</t>
  </si>
  <si>
    <t>PO BOX 39</t>
  </si>
  <si>
    <t>LEAKESVILLE</t>
  </si>
  <si>
    <t>1401 Garces Highway</t>
  </si>
  <si>
    <t>114010</t>
  </si>
  <si>
    <t>Peachford Hospital</t>
  </si>
  <si>
    <t>2151 Peachford Road</t>
  </si>
  <si>
    <t>441303</t>
  </si>
  <si>
    <t>Three Rivers Hospital</t>
  </si>
  <si>
    <t>451 Highway 13 South</t>
  </si>
  <si>
    <t>Waverly</t>
  </si>
  <si>
    <t>150178</t>
  </si>
  <si>
    <t>Cancer Care Partners</t>
  </si>
  <si>
    <t>301 East Day Road, Suite 300</t>
  </si>
  <si>
    <t>364023</t>
  </si>
  <si>
    <t>Twin Valley Behavioral Healthcare - Dayton Campus</t>
  </si>
  <si>
    <t>2611 Wayne Avenue</t>
  </si>
  <si>
    <t>360165</t>
  </si>
  <si>
    <t>Henry County Hospital</t>
  </si>
  <si>
    <t>11600 State Route 424</t>
  </si>
  <si>
    <t>Napolean</t>
  </si>
  <si>
    <t>670125</t>
  </si>
  <si>
    <t>Texas Center for Infectious Disease</t>
  </si>
  <si>
    <t>2303 Southeast Military Drive</t>
  </si>
  <si>
    <t>231304</t>
  </si>
  <si>
    <t>Helen Newberry Joy Hospital and Healthcare Center</t>
  </si>
  <si>
    <t>502 West Harrie Street</t>
  </si>
  <si>
    <t>080008</t>
  </si>
  <si>
    <t>SELECT SPECIALTY HOSPITAL OF WILMING</t>
  </si>
  <si>
    <t>7TH &amp; CLAYTON STS.</t>
  </si>
  <si>
    <t>WILMINGTON</t>
  </si>
  <si>
    <t>050343</t>
  </si>
  <si>
    <t>LONG BEACH DOCTOR S HOSPITAL</t>
  </si>
  <si>
    <t>1725 PACIFIC AVE</t>
  </si>
  <si>
    <t>100279</t>
  </si>
  <si>
    <t>Gulf Coast Hospital</t>
  </si>
  <si>
    <t>13681 Doctor's Way</t>
  </si>
  <si>
    <t>224017</t>
  </si>
  <si>
    <t>H.C. SOLOMON MENTAL HEALTH CENTER</t>
  </si>
  <si>
    <t>391 VARNUM AVE</t>
  </si>
  <si>
    <t>LOWELL</t>
  </si>
  <si>
    <t>424003</t>
  </si>
  <si>
    <t>William S. Hall Psychiatric Institute</t>
  </si>
  <si>
    <t>220 Faison Drive</t>
  </si>
  <si>
    <t>521348</t>
  </si>
  <si>
    <t>Vernon Memorial Healthcare</t>
  </si>
  <si>
    <t>507 South Main Street</t>
  </si>
  <si>
    <t>Viroqua</t>
  </si>
  <si>
    <t>350066</t>
  </si>
  <si>
    <t>HEARTVIEW FOUNDATION</t>
  </si>
  <si>
    <t>1406 2ND ST N W</t>
  </si>
  <si>
    <t>MANDAN</t>
  </si>
  <si>
    <t>1220 Jefferson Street</t>
  </si>
  <si>
    <t>151330</t>
  </si>
  <si>
    <t>Adams Memorial Hospital</t>
  </si>
  <si>
    <t>1100 Mercer Avenue</t>
  </si>
  <si>
    <t>810 West Highway 71</t>
  </si>
  <si>
    <t>104058</t>
  </si>
  <si>
    <t>GRANT CENTER OF DEERING</t>
  </si>
  <si>
    <t>20601 SW 157TH AVE</t>
  </si>
  <si>
    <t>7400 Barlite Boulevard</t>
  </si>
  <si>
    <t>321307</t>
  </si>
  <si>
    <t>190262</t>
  </si>
  <si>
    <t>Regency Hospital of Covington</t>
  </si>
  <si>
    <t>195 Highland Park Entrance</t>
  </si>
  <si>
    <t>100031</t>
  </si>
  <si>
    <t>WEST BROWARD HOSP</t>
  </si>
  <si>
    <t>1101 1ST ST</t>
  </si>
  <si>
    <t>114019</t>
  </si>
  <si>
    <t>Georgia Regional Hospital at Atlanta</t>
  </si>
  <si>
    <t>3073 Panthersville Road, Building 6</t>
  </si>
  <si>
    <t>110242</t>
  </si>
  <si>
    <t>ASSOCIATES SURGERY CENTER</t>
  </si>
  <si>
    <t>864 FIRST ST</t>
  </si>
  <si>
    <t>MACON</t>
  </si>
  <si>
    <t>490132</t>
  </si>
  <si>
    <t>DICKENSON COUNTY MEDICAL CENTER</t>
  </si>
  <si>
    <t>HOSPITAL DRIVE</t>
  </si>
  <si>
    <t>CLINTWOOD</t>
  </si>
  <si>
    <t>370146</t>
  </si>
  <si>
    <t>AMENDED CIMARRON MEMORIAL HOSPITAL</t>
  </si>
  <si>
    <t>100 S. ELLIS</t>
  </si>
  <si>
    <t>BOISE CITY</t>
  </si>
  <si>
    <t>310 Woodstown Road</t>
  </si>
  <si>
    <t>1214 Coolidge Street</t>
  </si>
  <si>
    <t>191301</t>
  </si>
  <si>
    <t>901 James Avenue</t>
  </si>
  <si>
    <t>Farmerville</t>
  </si>
  <si>
    <t>504003</t>
  </si>
  <si>
    <t>Western State Hospital</t>
  </si>
  <si>
    <t>9601 Steilacoom Boulevard South West</t>
  </si>
  <si>
    <t>334010</t>
  </si>
  <si>
    <t>Hudson River Psychiatric Center</t>
  </si>
  <si>
    <t>10 Ross Circle</t>
  </si>
  <si>
    <t>351314</t>
  </si>
  <si>
    <t>Jacobson Memorial Hospital</t>
  </si>
  <si>
    <t>601 East Street North</t>
  </si>
  <si>
    <t>181303</t>
  </si>
  <si>
    <t>Nicholas County Hospital</t>
  </si>
  <si>
    <t>2325 Concrete Road</t>
  </si>
  <si>
    <t>240155</t>
  </si>
  <si>
    <t>ELY-BLOOMENSON COMMUNITY HOSPITAL</t>
  </si>
  <si>
    <t>328 W CONAN ST</t>
  </si>
  <si>
    <t>ELY</t>
  </si>
  <si>
    <t>4001 J Street</t>
  </si>
  <si>
    <t>5301 East Grant Road</t>
  </si>
  <si>
    <t>915 Gordon Avenue</t>
  </si>
  <si>
    <t>194040</t>
  </si>
  <si>
    <t>CATAHOULA CARING CENTER LCC</t>
  </si>
  <si>
    <t>240077</t>
  </si>
  <si>
    <t>Sioux Valley Canby Campus</t>
  </si>
  <si>
    <t>112 Saint Olaf Avenue South</t>
  </si>
  <si>
    <t>Canby</t>
  </si>
  <si>
    <t>460043</t>
  </si>
  <si>
    <t>Orem Community Hospital</t>
  </si>
  <si>
    <t>331 North 400 West</t>
  </si>
  <si>
    <t>503 North Maple Street</t>
  </si>
  <si>
    <t>014004</t>
  </si>
  <si>
    <t>NORTH ALABAMA REGIONAL HOSP</t>
  </si>
  <si>
    <t>HIGHWAY 31 S BOX 1215</t>
  </si>
  <si>
    <t>DECATUR</t>
  </si>
  <si>
    <t>061336</t>
  </si>
  <si>
    <t>Arkansas Valley Regional Medical Center</t>
  </si>
  <si>
    <t>1100  Carson Avenue</t>
  </si>
  <si>
    <t>La Junta</t>
  </si>
  <si>
    <t>150083</t>
  </si>
  <si>
    <t>KINGWOOD HOSPITAL</t>
  </si>
  <si>
    <t>3714 S FRANKLIN ST</t>
  </si>
  <si>
    <t>400121</t>
  </si>
  <si>
    <t>HIMA San Pablo Cupey</t>
  </si>
  <si>
    <t>Carr. 844 km O.5, Cupey Alto</t>
  </si>
  <si>
    <t>Rio Piedras</t>
  </si>
  <si>
    <t>670177</t>
  </si>
  <si>
    <t>PRESTIGE EMERGENCY ROOM</t>
  </si>
  <si>
    <t>11590 GALM RD</t>
  </si>
  <si>
    <t>4200 Sun 'n Lake Boulevard</t>
  </si>
  <si>
    <t>180150</t>
  </si>
  <si>
    <t>Oak Tree Hospital at Baptist Hospital Northeast</t>
  </si>
  <si>
    <t>1025 New Moody Lane</t>
  </si>
  <si>
    <t>394002</t>
  </si>
  <si>
    <t>HAVERFORD STATE HOSPITAL</t>
  </si>
  <si>
    <t>3500 DARBY RD</t>
  </si>
  <si>
    <t>HAVERFORD</t>
  </si>
  <si>
    <t>670048</t>
  </si>
  <si>
    <t>ICON Hospital</t>
  </si>
  <si>
    <t>19211 McKay Drive</t>
  </si>
  <si>
    <t>060132</t>
  </si>
  <si>
    <t>UCHealth Highlands Ranch Hospital</t>
  </si>
  <si>
    <t>1500 Park Central Drive</t>
  </si>
  <si>
    <t>Highlands Ranch</t>
  </si>
  <si>
    <t>340031</t>
  </si>
  <si>
    <t>Swain County Hospital</t>
  </si>
  <si>
    <t>45 Plateau Street</t>
  </si>
  <si>
    <t>Bryson City</t>
  </si>
  <si>
    <t>218 Old Mocksville Road</t>
  </si>
  <si>
    <t>360102</t>
  </si>
  <si>
    <t>Deaconess Hospital</t>
  </si>
  <si>
    <t>4229 Pearl Road</t>
  </si>
  <si>
    <t>210022</t>
  </si>
  <si>
    <t>Johns Hopkins Suburban Hospital</t>
  </si>
  <si>
    <t>8600 Old Georgetown Road</t>
  </si>
  <si>
    <t>Bethesda</t>
  </si>
  <si>
    <t>364017</t>
  </si>
  <si>
    <t>Windsor Hospital</t>
  </si>
  <si>
    <t>115 East Summit Street</t>
  </si>
  <si>
    <t>Chagrin Falls</t>
  </si>
  <si>
    <t>555 Hartsville Pike</t>
  </si>
  <si>
    <t>1600 West Avenue J</t>
  </si>
  <si>
    <t>511320</t>
  </si>
  <si>
    <t>Jackson General Hospital</t>
  </si>
  <si>
    <t>122 Pinnell Street</t>
  </si>
  <si>
    <t>304002</t>
  </si>
  <si>
    <t>LAKE SHORE HOSPITAL, INC</t>
  </si>
  <si>
    <t>200 ZACHARY ROAD</t>
  </si>
  <si>
    <t>MANCHESTER</t>
  </si>
  <si>
    <t>334059</t>
  </si>
  <si>
    <t>Stony Lodge Hospital</t>
  </si>
  <si>
    <t>40 Croton Dam Road</t>
  </si>
  <si>
    <t>Ossining</t>
  </si>
  <si>
    <t>1600 Eleventh Street</t>
  </si>
  <si>
    <t>384008</t>
  </si>
  <si>
    <t>Oregon State Hospital - Salem</t>
  </si>
  <si>
    <t>2600 Center Street Northeast</t>
  </si>
  <si>
    <t>511302</t>
  </si>
  <si>
    <t>Guyan Valley Hospital</t>
  </si>
  <si>
    <t>396 Dingess Street</t>
  </si>
  <si>
    <t>370065</t>
  </si>
  <si>
    <t>735 North Foreman Street</t>
  </si>
  <si>
    <t>575 Beech Street</t>
  </si>
  <si>
    <t>1110 Sarah DeWitt Drive</t>
  </si>
  <si>
    <t>190246</t>
  </si>
  <si>
    <t>St. Francis P&amp;S Surgery &amp; Heart Center</t>
  </si>
  <si>
    <t>312 Grammont Street</t>
  </si>
  <si>
    <t>034019</t>
  </si>
  <si>
    <t>WESTCENTER REHABILITATION CENTER</t>
  </si>
  <si>
    <t>2105 E ALLEN RD</t>
  </si>
  <si>
    <t>454087</t>
  </si>
  <si>
    <t>DALLAS COUNTY MHMR CENTER</t>
  </si>
  <si>
    <t>1380 RIVER BEND DR</t>
  </si>
  <si>
    <t>281300</t>
  </si>
  <si>
    <t>Harlan County Health System</t>
  </si>
  <si>
    <t>717 North Brown Street</t>
  </si>
  <si>
    <t>1613 North McKenzie Street</t>
  </si>
  <si>
    <t>450517</t>
  </si>
  <si>
    <t>Memorial Medical Center San Augustine</t>
  </si>
  <si>
    <t>511 East Hospital Street</t>
  </si>
  <si>
    <t>San Augustine</t>
  </si>
  <si>
    <t>451329</t>
  </si>
  <si>
    <t>Rankin County Hospital</t>
  </si>
  <si>
    <t>1611 Spur 576</t>
  </si>
  <si>
    <t>Rankin</t>
  </si>
  <si>
    <t>670199</t>
  </si>
  <si>
    <t>VIK COMPLETE CARE WESTLAKE</t>
  </si>
  <si>
    <t>6836 BEE CAVES RD, SUITE 112</t>
  </si>
  <si>
    <t>190210</t>
  </si>
  <si>
    <t>TENSAS MEMORIAL HOSPITAL</t>
  </si>
  <si>
    <t>903 VERONA ST</t>
  </si>
  <si>
    <t>NEWELLTON</t>
  </si>
  <si>
    <t>290006</t>
  </si>
  <si>
    <t>Banner Churchill Community Hospital</t>
  </si>
  <si>
    <t>801 East Williams</t>
  </si>
  <si>
    <t>Fallon</t>
  </si>
  <si>
    <t>1600 East Evergreen</t>
  </si>
  <si>
    <t>360108</t>
  </si>
  <si>
    <t>Morrow County Hospital</t>
  </si>
  <si>
    <t>651 West Marion Road</t>
  </si>
  <si>
    <t>Mount Gilead</t>
  </si>
  <si>
    <t>380100</t>
  </si>
  <si>
    <t>Physicians' Hospital</t>
  </si>
  <si>
    <t>10300 Northeast Hancock Street</t>
  </si>
  <si>
    <t>154027</t>
  </si>
  <si>
    <t>Koala Hospital Lebanon</t>
  </si>
  <si>
    <t>1711 Lafayette Avenue</t>
  </si>
  <si>
    <t>280001</t>
  </si>
  <si>
    <t>Jefferson Community Health Center</t>
  </si>
  <si>
    <t>2200 NORTH H STREET   PO BOX 277</t>
  </si>
  <si>
    <t>Fairbury</t>
  </si>
  <si>
    <t>111 Clara Barton Street</t>
  </si>
  <si>
    <t>374002</t>
  </si>
  <si>
    <t>442 104th East 250 Road</t>
  </si>
  <si>
    <t>260212</t>
  </si>
  <si>
    <t>RANKEN JORDAN A PEDIATRIC REHAB</t>
  </si>
  <si>
    <t>10621 LADUE RD</t>
  </si>
  <si>
    <t>CREVE COEUR</t>
  </si>
  <si>
    <t>454111</t>
  </si>
  <si>
    <t>Texas Star Recovery</t>
  </si>
  <si>
    <t>1106 West Dittman Road</t>
  </si>
  <si>
    <t>724 Pershing Street</t>
  </si>
  <si>
    <t>451333</t>
  </si>
  <si>
    <t>Martin County Hospital</t>
  </si>
  <si>
    <t>600 East Interstate 20</t>
  </si>
  <si>
    <t>Stanton</t>
  </si>
  <si>
    <t>280022</t>
  </si>
  <si>
    <t>KEARNEY COUNTY HEALTH SERVICES</t>
  </si>
  <si>
    <t>727 E 1ST ST</t>
  </si>
  <si>
    <t>MINDEN</t>
  </si>
  <si>
    <t>125 Hospital Drive</t>
  </si>
  <si>
    <t>530019</t>
  </si>
  <si>
    <t>Platte County Memorial Hospital</t>
  </si>
  <si>
    <t>201 14th Street</t>
  </si>
  <si>
    <t>Wheatland</t>
  </si>
  <si>
    <t>380081</t>
  </si>
  <si>
    <t>Mountain View Hospital District</t>
  </si>
  <si>
    <t>231317</t>
  </si>
  <si>
    <t>Spectrum Health Kelsey Hospital</t>
  </si>
  <si>
    <t>418 Washington Avenue</t>
  </si>
  <si>
    <t>Lakeview</t>
  </si>
  <si>
    <t>1373 East State Road 62</t>
  </si>
  <si>
    <t>1409 East Lake Mead  Boulevard</t>
  </si>
  <si>
    <t>2875 Northwest Stucki Avenue</t>
  </si>
  <si>
    <t>450603</t>
  </si>
  <si>
    <t>CULBERSON COUNTY HOSPITAL DISTRICT</t>
  </si>
  <si>
    <t>EISENHOWER ROAD &amp; FM 2185</t>
  </si>
  <si>
    <t>VAN HORN</t>
  </si>
  <si>
    <t>110020</t>
  </si>
  <si>
    <t>60 Hospital Road</t>
  </si>
  <si>
    <t>364036</t>
  </si>
  <si>
    <t>Arrowhead Behavioral Health</t>
  </si>
  <si>
    <t>1725 Timber Line Road</t>
  </si>
  <si>
    <t>701 Park Avenue</t>
  </si>
  <si>
    <t>746 Jefferson Avenue</t>
  </si>
  <si>
    <t>190188</t>
  </si>
  <si>
    <t>PLAQUEMINES PARISH GENERAL HOSPITAL</t>
  </si>
  <si>
    <t>RT 2 BOX 105</t>
  </si>
  <si>
    <t>PORT SULPHUR</t>
  </si>
  <si>
    <t>950 South Medical Drive</t>
  </si>
  <si>
    <t>450183</t>
  </si>
  <si>
    <t>CORPUS CHRISTI OSTEOPATHIC HOSPITAL</t>
  </si>
  <si>
    <t>1502 TARLTON DR</t>
  </si>
  <si>
    <t>170094</t>
  </si>
  <si>
    <t>Coffey County Hospital</t>
  </si>
  <si>
    <t>801 North Fourth Street</t>
  </si>
  <si>
    <t>290036</t>
  </si>
  <si>
    <t>IHS of Shadow Mountain</t>
  </si>
  <si>
    <t>5659 West Duncan Drive</t>
  </si>
  <si>
    <t>115 Mall Drive</t>
  </si>
  <si>
    <t>114004</t>
  </si>
  <si>
    <t>SummitRidge Hospital</t>
  </si>
  <si>
    <t>250 Scenic Highway</t>
  </si>
  <si>
    <t>364053</t>
  </si>
  <si>
    <t>Highland Springs</t>
  </si>
  <si>
    <t>4199 Mill Pond Drive</t>
  </si>
  <si>
    <t>Highland Hills</t>
  </si>
  <si>
    <t>520081</t>
  </si>
  <si>
    <t>333 REED AVENUE</t>
  </si>
  <si>
    <t>MANITOWOC</t>
  </si>
  <si>
    <t>181322</t>
  </si>
  <si>
    <t>Caldwell Medical Center</t>
  </si>
  <si>
    <t>188 Hospital Lane</t>
  </si>
  <si>
    <t>054066</t>
  </si>
  <si>
    <t>SAN BDNO.CO.DEPT.OF BEHAVIORAL HEALT</t>
  </si>
  <si>
    <t>700 E GILBERT ST</t>
  </si>
  <si>
    <t>SAN BERNARDINO</t>
  </si>
  <si>
    <t>054001</t>
  </si>
  <si>
    <t>EDGEMONT HOSPITAL</t>
  </si>
  <si>
    <t>4841 HOLLYWOOD BLVD</t>
  </si>
  <si>
    <t>034026</t>
  </si>
  <si>
    <t>Valley Hospital Phoenix</t>
  </si>
  <si>
    <t>3550 East Pinchot Avenue</t>
  </si>
  <si>
    <t>144040</t>
  </si>
  <si>
    <t>Chicago Behavioral Hospital</t>
  </si>
  <si>
    <t>555 Wilson Lane</t>
  </si>
  <si>
    <t>Des Plaines</t>
  </si>
  <si>
    <t>364059</t>
  </si>
  <si>
    <t>Assurance Health Hudson</t>
  </si>
  <si>
    <t>6260 Hudson Crossing Parkway</t>
  </si>
  <si>
    <t>4100 River Road</t>
  </si>
  <si>
    <t>736 Battlefield Boulevard North</t>
  </si>
  <si>
    <t>360246</t>
  </si>
  <si>
    <t>SHEPHERD HILL HOSPITAL</t>
  </si>
  <si>
    <t>200 MESSIMER DR</t>
  </si>
  <si>
    <t>NEWARK</t>
  </si>
  <si>
    <t>1900 North Higley Road</t>
  </si>
  <si>
    <t>330061</t>
  </si>
  <si>
    <t>NewYork-Presbyterian Lawrence Hospital</t>
  </si>
  <si>
    <t>55 Palmer Avenue</t>
  </si>
  <si>
    <t>Bronxville</t>
  </si>
  <si>
    <t>530 South Jackson Street</t>
  </si>
  <si>
    <t>390301</t>
  </si>
  <si>
    <t>Kindred Hospital - Wyoming Valley</t>
  </si>
  <si>
    <t>575 North River Street</t>
  </si>
  <si>
    <t>11567 Canterwood Boulevard Northwest</t>
  </si>
  <si>
    <t>521329</t>
  </si>
  <si>
    <t>Essentia Health Saint Mary's Hospital - Superior</t>
  </si>
  <si>
    <t>2420 Lake Avenue</t>
  </si>
  <si>
    <t>060090</t>
  </si>
  <si>
    <t>KREMMLING MEMORIAL HOSPITAL</t>
  </si>
  <si>
    <t>214 4TH ST</t>
  </si>
  <si>
    <t>KREMMLING</t>
  </si>
  <si>
    <t>240102</t>
  </si>
  <si>
    <t>1430 North Highway</t>
  </si>
  <si>
    <t>370138</t>
  </si>
  <si>
    <t>Memorial Hospital of Texas County</t>
  </si>
  <si>
    <t>520 Medical Drive</t>
  </si>
  <si>
    <t>Guymon</t>
  </si>
  <si>
    <t>701 South Health Parkway</t>
  </si>
  <si>
    <t>450706</t>
  </si>
  <si>
    <t>5602 Medical Center Drive</t>
  </si>
  <si>
    <t>999 San Bernardino Road</t>
  </si>
  <si>
    <t>050379</t>
  </si>
  <si>
    <t>Mercy Westside Hospital</t>
  </si>
  <si>
    <t>110 East North Street</t>
  </si>
  <si>
    <t>Taft</t>
  </si>
  <si>
    <t>244018</t>
  </si>
  <si>
    <t>Sanford Thief River Falls Behavioral Health Hospital</t>
  </si>
  <si>
    <t>120 LaBree Ave South</t>
  </si>
  <si>
    <t>151324</t>
  </si>
  <si>
    <t>Franciscan Health Rensselaer</t>
  </si>
  <si>
    <t>1104 East Grace Street</t>
  </si>
  <si>
    <t>Rensselaer</t>
  </si>
  <si>
    <t>210010</t>
  </si>
  <si>
    <t>University of Maryland Shore Medical Center at Dorchester</t>
  </si>
  <si>
    <t>300 Byrn Street</t>
  </si>
  <si>
    <t>101302</t>
  </si>
  <si>
    <t>Campbellton-Graceville Hospital</t>
  </si>
  <si>
    <t>5429 College Drive</t>
  </si>
  <si>
    <t>601 Park Street</t>
  </si>
  <si>
    <t>300002</t>
  </si>
  <si>
    <t>NEWPORT HOSPITAL</t>
  </si>
  <si>
    <t>167 SUMMER ST</t>
  </si>
  <si>
    <t>NEWPORT</t>
  </si>
  <si>
    <t>151322</t>
  </si>
  <si>
    <t>8885 State Road 237</t>
  </si>
  <si>
    <t>Tell City</t>
  </si>
  <si>
    <t>450545</t>
  </si>
  <si>
    <t>Midland Memorial Hospital West Campus</t>
  </si>
  <si>
    <t>314011</t>
  </si>
  <si>
    <t>Rutgers University Behavioral Healthcare</t>
  </si>
  <si>
    <t>671 Hoes Lane</t>
  </si>
  <si>
    <t>Piscataway</t>
  </si>
  <si>
    <t>520043</t>
  </si>
  <si>
    <t>METHODIST HOSPITAL</t>
  </si>
  <si>
    <t>309 WEST WASHINGTON AVENUE</t>
  </si>
  <si>
    <t>MADISON</t>
  </si>
  <si>
    <t>470015</t>
  </si>
  <si>
    <t>Mount Ascutney Hospital and Health Center</t>
  </si>
  <si>
    <t>289 County Road</t>
  </si>
  <si>
    <t>Windsor</t>
  </si>
  <si>
    <t>1411 East 31st Street</t>
  </si>
  <si>
    <t>450113</t>
  </si>
  <si>
    <t>Palestine Regional Medical Center and Rehabilitation Hospital</t>
  </si>
  <si>
    <t>2900 South Loop 256</t>
  </si>
  <si>
    <t>431331</t>
  </si>
  <si>
    <t>Avera Dells Area Hospital</t>
  </si>
  <si>
    <t>909 North Iowa Avenue</t>
  </si>
  <si>
    <t>Dell Rapids</t>
  </si>
  <si>
    <t>050593</t>
  </si>
  <si>
    <t>SHC SPECIALTY HOSPITAL</t>
  </si>
  <si>
    <t>4415 LAKEVIEW CANYON RD</t>
  </si>
  <si>
    <t>WESTLAKE VILLAGE</t>
  </si>
  <si>
    <t>210068</t>
  </si>
  <si>
    <t>BALTIMORE CONVENTION CENTER ALTERNATE CARE SITE</t>
  </si>
  <si>
    <t>1 WEST PRATT STREET</t>
  </si>
  <si>
    <t>5501 South Expressway 77</t>
  </si>
  <si>
    <t>501305</t>
  </si>
  <si>
    <t>Lincoln Hospital</t>
  </si>
  <si>
    <t>10 Nichols Street</t>
  </si>
  <si>
    <t>364003</t>
  </si>
  <si>
    <t>HARDING HOSPITAL  INC</t>
  </si>
  <si>
    <t>455 E GRANVILLE RD</t>
  </si>
  <si>
    <t>WORTHINGTON</t>
  </si>
  <si>
    <t>2555 Jimmy Johnson Boulevard</t>
  </si>
  <si>
    <t>450242</t>
  </si>
  <si>
    <t>FOARD COUNTY HOSPITAL DISTRICT</t>
  </si>
  <si>
    <t>118 N 1ST ST BOX 355</t>
  </si>
  <si>
    <t>CROWELL</t>
  </si>
  <si>
    <t>12455 East 100th Street North</t>
  </si>
  <si>
    <t>400 East Tickle Street</t>
  </si>
  <si>
    <t>450842</t>
  </si>
  <si>
    <t>MHCCC- SW FACILITY</t>
  </si>
  <si>
    <t>7600 BEECHNUT ST</t>
  </si>
  <si>
    <t>050387</t>
  </si>
  <si>
    <t>CALEXICO HOSPITAL</t>
  </si>
  <si>
    <t>450 BIRCH ST</t>
  </si>
  <si>
    <t>CALEXICO</t>
  </si>
  <si>
    <t>2700 East Broad Street</t>
  </si>
  <si>
    <t>470023</t>
  </si>
  <si>
    <t>Northeastern Vermont Regional Hospital</t>
  </si>
  <si>
    <t>1315 Hospital Drive</t>
  </si>
  <si>
    <t>Saint Johnsbury</t>
  </si>
  <si>
    <t>010004</t>
  </si>
  <si>
    <t>NORTH JACKSON HOSPITAL</t>
  </si>
  <si>
    <t>47065 ALABAMA HWAY 277</t>
  </si>
  <si>
    <t>BRIDGEPORT</t>
  </si>
  <si>
    <t>151335</t>
  </si>
  <si>
    <t>Ascension St. Vincent Dunn</t>
  </si>
  <si>
    <t>1600 23rd Street</t>
  </si>
  <si>
    <t>450550</t>
  </si>
  <si>
    <t>COLUMBIA N HOUSTON MED CTR AIRLINE CAM</t>
  </si>
  <si>
    <t>5815 AIRLINE DRIVE</t>
  </si>
  <si>
    <t>200027</t>
  </si>
  <si>
    <t>Upper Court Street</t>
  </si>
  <si>
    <t>2030 Lay Dam Road</t>
  </si>
  <si>
    <t>334031</t>
  </si>
  <si>
    <t>HARLEM VALLEY PSYCHIATRIC CENTER</t>
  </si>
  <si>
    <t>RT 22</t>
  </si>
  <si>
    <t>WINGDALE</t>
  </si>
  <si>
    <t>250157</t>
  </si>
  <si>
    <t>Regency Hospital of Hattiesburg</t>
  </si>
  <si>
    <t>125 South 25th Avenue</t>
  </si>
  <si>
    <t>050317</t>
  </si>
  <si>
    <t>PIONEER HOSPITAL</t>
  </si>
  <si>
    <t>17831 PIONEER BLVD</t>
  </si>
  <si>
    <t>ARTESIA</t>
  </si>
  <si>
    <t>390031</t>
  </si>
  <si>
    <t>Lehigh Valley Hospital Schuylkill E. Norwegian Street</t>
  </si>
  <si>
    <t>700 East Norwegian Street</t>
  </si>
  <si>
    <t>111316</t>
  </si>
  <si>
    <t>Warm Springs Medical Center</t>
  </si>
  <si>
    <t>5995 Spring Street</t>
  </si>
  <si>
    <t>Warm Springs</t>
  </si>
  <si>
    <t>440079</t>
  </si>
  <si>
    <t>HANCOCK COUNTY HOSPITAL</t>
  </si>
  <si>
    <t>BOX 37 315 W MAIN ST</t>
  </si>
  <si>
    <t>SNEEDVILLE</t>
  </si>
  <si>
    <t>524029</t>
  </si>
  <si>
    <t>MILW CO MENTAL HEALTH COMPLEX</t>
  </si>
  <si>
    <t>5900 S LAKE DR</t>
  </si>
  <si>
    <t>CUDAHY</t>
  </si>
  <si>
    <t>194085</t>
  </si>
  <si>
    <t>Compass Behavioral Center of Crowley</t>
  </si>
  <si>
    <t>713 North Avenue L</t>
  </si>
  <si>
    <t>364047</t>
  </si>
  <si>
    <t>Ridgeview Behavioral Hospital</t>
  </si>
  <si>
    <t>17872 Lincoln Highway</t>
  </si>
  <si>
    <t>Middle Pointe</t>
  </si>
  <si>
    <t>054028</t>
  </si>
  <si>
    <t>Gateways Hospital and Mental Health Center</t>
  </si>
  <si>
    <t>1891 Effie Street</t>
  </si>
  <si>
    <t>261317</t>
  </si>
  <si>
    <t>Mercy Hospital Cassville</t>
  </si>
  <si>
    <t>223 North Van Dien Avenue</t>
  </si>
  <si>
    <t>160113</t>
  </si>
  <si>
    <t>417 South East Street</t>
  </si>
  <si>
    <t>Corydon</t>
  </si>
  <si>
    <t>360 Broadway</t>
  </si>
  <si>
    <t>370188</t>
  </si>
  <si>
    <t>HIGH POINTE</t>
  </si>
  <si>
    <t>6501 NE 50TH ST</t>
  </si>
  <si>
    <t>OKLAHOMA CITY</t>
  </si>
  <si>
    <t>201 Seton Parkway</t>
  </si>
  <si>
    <t>281317</t>
  </si>
  <si>
    <t>Tilden Community Hospital</t>
  </si>
  <si>
    <t>308 West Second Street</t>
  </si>
  <si>
    <t>Tilden</t>
  </si>
  <si>
    <t>261323</t>
  </si>
  <si>
    <t>Cedar County Memorial Hospital</t>
  </si>
  <si>
    <t>1401 South Park Street</t>
  </si>
  <si>
    <t>El Dorado Springs</t>
  </si>
  <si>
    <t>230191</t>
  </si>
  <si>
    <t>Helen Newberry Joy Hospital</t>
  </si>
  <si>
    <t>340048</t>
  </si>
  <si>
    <t>ST. JOSEPH OF THE PINES</t>
  </si>
  <si>
    <t>590 CENTRAL DR</t>
  </si>
  <si>
    <t>SOUTHERN PINES</t>
  </si>
  <si>
    <t>8400 Northwest Boulevard</t>
  </si>
  <si>
    <t>450846</t>
  </si>
  <si>
    <t>SCCI Hospital - El Paso</t>
  </si>
  <si>
    <t>1740 Curie Drive</t>
  </si>
  <si>
    <t>1007 Lincolnway</t>
  </si>
  <si>
    <t>450583</t>
  </si>
  <si>
    <t>KIMBLE  HOSPITAL</t>
  </si>
  <si>
    <t>2101 MAIN ST</t>
  </si>
  <si>
    <t>JUNCTION</t>
  </si>
  <si>
    <t>050679</t>
  </si>
  <si>
    <t>ST JUDE HOSPITAL YORBA LINDA</t>
  </si>
  <si>
    <t>16850 EAST BASTENCHURY ROAD</t>
  </si>
  <si>
    <t>YORBA LINDA</t>
  </si>
  <si>
    <t>231300</t>
  </si>
  <si>
    <t>Paul Oliver Memorial Hospital</t>
  </si>
  <si>
    <t>224 Park Avenue</t>
  </si>
  <si>
    <t>054135</t>
  </si>
  <si>
    <t>Newport Bay Hospital</t>
  </si>
  <si>
    <t>1501 East 16th Street</t>
  </si>
  <si>
    <t>100108</t>
  </si>
  <si>
    <t>Trinity Community Hospital</t>
  </si>
  <si>
    <t>506 Northwest 4th Street</t>
  </si>
  <si>
    <t>6500 38th Avenue North</t>
  </si>
  <si>
    <t>431339</t>
  </si>
  <si>
    <t>Coteau Health Care System Hospital</t>
  </si>
  <si>
    <t>7600 Beechnut Street</t>
  </si>
  <si>
    <t>650003</t>
  </si>
  <si>
    <t>Guam Regional Medical City</t>
  </si>
  <si>
    <t>133 Route 3</t>
  </si>
  <si>
    <t>Dededo</t>
  </si>
  <si>
    <t>190200</t>
  </si>
  <si>
    <t>Lakeland Medical Pavilion</t>
  </si>
  <si>
    <t>6000 Bullard Avenue</t>
  </si>
  <si>
    <t>1625 North Campbell Avenue</t>
  </si>
  <si>
    <t>260063</t>
  </si>
  <si>
    <t>341329</t>
  </si>
  <si>
    <t>Blue Ridge Regional Hospital</t>
  </si>
  <si>
    <t>Spruce Pine</t>
  </si>
  <si>
    <t>140066</t>
  </si>
  <si>
    <t>Kenneth Hall Regional Hospital</t>
  </si>
  <si>
    <t>129 North Eighth Street</t>
  </si>
  <si>
    <t>East Saint Louis</t>
  </si>
  <si>
    <t>360346</t>
  </si>
  <si>
    <t>Regency Hospital of Columbus</t>
  </si>
  <si>
    <t>1430 South High Street</t>
  </si>
  <si>
    <t>111324</t>
  </si>
  <si>
    <t>Chatuge Regional Hospital</t>
  </si>
  <si>
    <t>110 South Main Street</t>
  </si>
  <si>
    <t>Hiawassee</t>
  </si>
  <si>
    <t>9660 South 1300 East</t>
  </si>
  <si>
    <t>150156</t>
  </si>
  <si>
    <t>Regency Hospital of Northwest Indiana</t>
  </si>
  <si>
    <t>104038</t>
  </si>
  <si>
    <t>TGH - UNIVERSITY PSYCHIATRY CENTER</t>
  </si>
  <si>
    <t>3515 E FLETCHER AVE</t>
  </si>
  <si>
    <t>1364 Clifton Road Northeast</t>
  </si>
  <si>
    <t>100115</t>
  </si>
  <si>
    <t>WEST SHORE HOSPITAL</t>
  </si>
  <si>
    <t>4555 MANHATTAN AVE S</t>
  </si>
  <si>
    <t>450717</t>
  </si>
  <si>
    <t>Memorial Hermann Fort Bend Hospital</t>
  </si>
  <si>
    <t>3803 FM 1092</t>
  </si>
  <si>
    <t>Missouri City</t>
  </si>
  <si>
    <t>3555 Cesar Chavez Street</t>
  </si>
  <si>
    <t>2601 Dimmitt Road</t>
  </si>
  <si>
    <t>510009</t>
  </si>
  <si>
    <t>BROADDUS HOSP ASSOC</t>
  </si>
  <si>
    <t>COLLEGE HILL</t>
  </si>
  <si>
    <t>PHILIPPI</t>
  </si>
  <si>
    <t>1900 23rd Street</t>
  </si>
  <si>
    <t>330316</t>
  </si>
  <si>
    <t>Montefiore Westchester Square Campus</t>
  </si>
  <si>
    <t>2475 Saint Raymonds Avenue</t>
  </si>
  <si>
    <t>280108</t>
  </si>
  <si>
    <t>Phelps Memorial Health Center</t>
  </si>
  <si>
    <t>1215 Tibbals Street</t>
  </si>
  <si>
    <t>Holdrege</t>
  </si>
  <si>
    <t>470016</t>
  </si>
  <si>
    <t>ROCKINGHAM MEMORIAL HOSPITAL</t>
  </si>
  <si>
    <t>HOSPITAL CT</t>
  </si>
  <si>
    <t>BELLOWS FALLS</t>
  </si>
  <si>
    <t>500 West Main Street</t>
  </si>
  <si>
    <t>600 Gresham Drive</t>
  </si>
  <si>
    <t>1325 South Cliff Avenue</t>
  </si>
  <si>
    <t>450849</t>
  </si>
  <si>
    <t>Barix Clinics of Texas</t>
  </si>
  <si>
    <t>801 South Highway 78</t>
  </si>
  <si>
    <t>Wylie</t>
  </si>
  <si>
    <t>301301</t>
  </si>
  <si>
    <t>90 Swiftwater Road</t>
  </si>
  <si>
    <t>140296</t>
  </si>
  <si>
    <t>MANTENO MENTAL HEALTH CENTER</t>
  </si>
  <si>
    <t>100 BARNARD ROAD</t>
  </si>
  <si>
    <t>MANTENO</t>
  </si>
  <si>
    <t>1215 East Michigan Avenue</t>
  </si>
  <si>
    <t>034020</t>
  </si>
  <si>
    <t>Haven Behavioral Hospital of Phoenix</t>
  </si>
  <si>
    <t>1201 South 7th Avenue, Suite 200</t>
  </si>
  <si>
    <t>450065</t>
  </si>
  <si>
    <t>1575 Beam Avenue</t>
  </si>
  <si>
    <t>640 South State Street</t>
  </si>
  <si>
    <t>1265 Union Avenue</t>
  </si>
  <si>
    <t>240172</t>
  </si>
  <si>
    <t>ZUMBROTA HOSPITAL</t>
  </si>
  <si>
    <t>383 W 5TH ST</t>
  </si>
  <si>
    <t>ZUMBROTA</t>
  </si>
  <si>
    <t>214006</t>
  </si>
  <si>
    <t>SPRING GROVE HOSP CENTER</t>
  </si>
  <si>
    <t>WADE AVE</t>
  </si>
  <si>
    <t>CATONSVILLE</t>
  </si>
  <si>
    <t>370199</t>
  </si>
  <si>
    <t>Lakeside Women's Hospital</t>
  </si>
  <si>
    <t>11200 North Portland Avenue</t>
  </si>
  <si>
    <t>440105</t>
  </si>
  <si>
    <t>Johnson City Specialty Hospital</t>
  </si>
  <si>
    <t>203 E. Watauga AVenue</t>
  </si>
  <si>
    <t>601 South 8th Street</t>
  </si>
  <si>
    <t>340009</t>
  </si>
  <si>
    <t>Presbyterian Specialty Hospital</t>
  </si>
  <si>
    <t>1600 East Third Street</t>
  </si>
  <si>
    <t>360069</t>
  </si>
  <si>
    <t>Fulton County Health Center</t>
  </si>
  <si>
    <t>725 Shoop Avenue</t>
  </si>
  <si>
    <t>Wauseon</t>
  </si>
  <si>
    <t>451309</t>
  </si>
  <si>
    <t>McCamey County Hospital District</t>
  </si>
  <si>
    <t>2500 Highway 305 South</t>
  </si>
  <si>
    <t>McCamey</t>
  </si>
  <si>
    <t>2975 North Sycamore Drive</t>
  </si>
  <si>
    <t>230203</t>
  </si>
  <si>
    <t>LACROIX HOSP</t>
  </si>
  <si>
    <t>MAIN ST P O BOX 157</t>
  </si>
  <si>
    <t>WHITE PINE</t>
  </si>
  <si>
    <t>565 Coal Valley Road</t>
  </si>
  <si>
    <t>050034</t>
  </si>
  <si>
    <t>DOMINGUEZ MEDICAL CENTER</t>
  </si>
  <si>
    <t>171 WEST BORT ST BOX 5806</t>
  </si>
  <si>
    <t>160044</t>
  </si>
  <si>
    <t>Pella Regional Health Center</t>
  </si>
  <si>
    <t>404 Jefferson Street</t>
  </si>
  <si>
    <t>Pella</t>
  </si>
  <si>
    <t>450 East Main</t>
  </si>
  <si>
    <t>80 Jesse Hill Jr. Drive Southeast</t>
  </si>
  <si>
    <t>450322</t>
  </si>
  <si>
    <t>Pecos County General Hospital</t>
  </si>
  <si>
    <t>305 West Fifth Street</t>
  </si>
  <si>
    <t>Iraan</t>
  </si>
  <si>
    <t>240029</t>
  </si>
  <si>
    <t>2400 Saint Francis Drive</t>
  </si>
  <si>
    <t>200 Healthcare Drive</t>
  </si>
  <si>
    <t>148 Chestnut Street</t>
  </si>
  <si>
    <t>191 North Main Street</t>
  </si>
  <si>
    <t>620 North Main</t>
  </si>
  <si>
    <t>1000 Dutch Ridge Road</t>
  </si>
  <si>
    <t>250101</t>
  </si>
  <si>
    <t>University Hospitals and Clinics - Durant</t>
  </si>
  <si>
    <t>601 Northwest Drive</t>
  </si>
  <si>
    <t>450050</t>
  </si>
  <si>
    <t>Ward Memorial Hospital</t>
  </si>
  <si>
    <t>406 South Gary</t>
  </si>
  <si>
    <t>Monahans</t>
  </si>
  <si>
    <t>194023</t>
  </si>
  <si>
    <t>METHODIST PSYCHIATRIC PAVILLION</t>
  </si>
  <si>
    <t>5610 READ BLVD</t>
  </si>
  <si>
    <t>700 West Market Street</t>
  </si>
  <si>
    <t>350013</t>
  </si>
  <si>
    <t>291302</t>
  </si>
  <si>
    <t>William Bee Ririe Hospital</t>
  </si>
  <si>
    <t>1500 Avenue H</t>
  </si>
  <si>
    <t>Ely</t>
  </si>
  <si>
    <t>340148</t>
  </si>
  <si>
    <t>Novant Health Medical Park Hospital</t>
  </si>
  <si>
    <t>1950 South Hawthorne Road</t>
  </si>
  <si>
    <t>110171</t>
  </si>
  <si>
    <t>West Paces Medical Center</t>
  </si>
  <si>
    <t>3200 Howell Mill Road</t>
  </si>
  <si>
    <t>1800 Southeast Tiffany Avenue</t>
  </si>
  <si>
    <t>061317</t>
  </si>
  <si>
    <t>Grand River Hospital and Medical Center</t>
  </si>
  <si>
    <t>501 Airport Road</t>
  </si>
  <si>
    <t>Rifle</t>
  </si>
  <si>
    <t>110205</t>
  </si>
  <si>
    <t>North Georgia Medical Center</t>
  </si>
  <si>
    <t>1362 South Main Street</t>
  </si>
  <si>
    <t>Ellijay</t>
  </si>
  <si>
    <t>701 West North Avenue</t>
  </si>
  <si>
    <t>171330</t>
  </si>
  <si>
    <t>Rice County District Hospital</t>
  </si>
  <si>
    <t>619 South Clark</t>
  </si>
  <si>
    <t>750 East 34th Street</t>
  </si>
  <si>
    <t>270048</t>
  </si>
  <si>
    <t>Glendive Medical Center</t>
  </si>
  <si>
    <t>202 Prospect Drive</t>
  </si>
  <si>
    <t>Glendive</t>
  </si>
  <si>
    <t>521306</t>
  </si>
  <si>
    <t>Franciscan Skemp - Arcadia Campus</t>
  </si>
  <si>
    <t>464 South Saint Joseph Avenue</t>
  </si>
  <si>
    <t>222 West 39th Avenue</t>
  </si>
  <si>
    <t>450751</t>
  </si>
  <si>
    <t>NEW BOSTON GENERAL HOSPITAL</t>
  </si>
  <si>
    <t>522 HOSPITAL DR</t>
  </si>
  <si>
    <t>NEW BOSTON</t>
  </si>
  <si>
    <t>064018</t>
  </si>
  <si>
    <t>Haven Behavioral Health Unit</t>
  </si>
  <si>
    <t>8451 Pearl Street, Suite 100</t>
  </si>
  <si>
    <t>410002</t>
  </si>
  <si>
    <t>COMMUNITY HOSPITAL OF RHODE ISLAND</t>
  </si>
  <si>
    <t>1763 BROAD STREET</t>
  </si>
  <si>
    <t>CRANSTON</t>
  </si>
  <si>
    <t>160086</t>
  </si>
  <si>
    <t>PEOPLES MEMORIAL HOSPITAL</t>
  </si>
  <si>
    <t>1600 1ST ST E</t>
  </si>
  <si>
    <t>INDEPENDENCE</t>
  </si>
  <si>
    <t>801 South Milwaukee Avenue</t>
  </si>
  <si>
    <t>161340</t>
  </si>
  <si>
    <t>190260</t>
  </si>
  <si>
    <t>Lindy Boggs Medical Center</t>
  </si>
  <si>
    <t>301 North Jefferson Davis Parkway</t>
  </si>
  <si>
    <t>294013</t>
  </si>
  <si>
    <t>Desert Parkway Behavioral Healthcare Hospital</t>
  </si>
  <si>
    <t>3247 S. Maryland Parkway</t>
  </si>
  <si>
    <t>334005</t>
  </si>
  <si>
    <t>UTICA PYSCHIATRIC CENTER</t>
  </si>
  <si>
    <t>1213 COURT ST</t>
  </si>
  <si>
    <t>UTICA</t>
  </si>
  <si>
    <t>000000</t>
  </si>
  <si>
    <t>Sample Provider</t>
  </si>
  <si>
    <t>451305</t>
  </si>
  <si>
    <t>CHI Saint Joseph Health Burleson Hospital</t>
  </si>
  <si>
    <t>1101 Woodson Drive</t>
  </si>
  <si>
    <t>7939 Highway 165 South</t>
  </si>
  <si>
    <t>230138</t>
  </si>
  <si>
    <t>ANDERSON MEMORIAL HOSPITAL</t>
  </si>
  <si>
    <t>400 MAIN ST</t>
  </si>
  <si>
    <t>NORWAY</t>
  </si>
  <si>
    <t>27300 Iris Avenue</t>
  </si>
  <si>
    <t>240094</t>
  </si>
  <si>
    <t>Monticello-Big Lake Hospital</t>
  </si>
  <si>
    <t>1013 Hart Boulevard</t>
  </si>
  <si>
    <t>270018</t>
  </si>
  <si>
    <t>MISSOULA GENERAL HOSPITAL</t>
  </si>
  <si>
    <t>900 NORTH ORANGE STREET</t>
  </si>
  <si>
    <t>MISSOULA</t>
  </si>
  <si>
    <t>371303</t>
  </si>
  <si>
    <t>Roger Mills Memorial Hospital</t>
  </si>
  <si>
    <t>501 South L.L. Males Ave.</t>
  </si>
  <si>
    <t>254001</t>
  </si>
  <si>
    <t>CBHS OF MISSISSIPPI (JACKSON)</t>
  </si>
  <si>
    <t>3531 LAKELAND DR</t>
  </si>
  <si>
    <t>JACKSON</t>
  </si>
  <si>
    <t>010146</t>
  </si>
  <si>
    <t>RMC of Jacksonville</t>
  </si>
  <si>
    <t>1701 Pelham Road South</t>
  </si>
  <si>
    <t>390172</t>
  </si>
  <si>
    <t>FORBES METROPOLITAN HOSPITAL</t>
  </si>
  <si>
    <t>225 PENN AVE</t>
  </si>
  <si>
    <t>100218</t>
  </si>
  <si>
    <t>FLORIDA HOSP OF ST  PETERSBURG</t>
  </si>
  <si>
    <t>401 15TH STREET NORTH</t>
  </si>
  <si>
    <t>SAINT PETERSBURG</t>
  </si>
  <si>
    <t>430082</t>
  </si>
  <si>
    <t>Sioux San Indian Hospital</t>
  </si>
  <si>
    <t>3200 Canyon Lake Drive</t>
  </si>
  <si>
    <t>420099</t>
  </si>
  <si>
    <t>4000 Spencer Highway</t>
  </si>
  <si>
    <t>390060</t>
  </si>
  <si>
    <t>Good Samaritan</t>
  </si>
  <si>
    <t>1020 FRANKLIN ST</t>
  </si>
  <si>
    <t>420100</t>
  </si>
  <si>
    <t>Regency Hospital of Greenville</t>
  </si>
  <si>
    <t>1 Saint Francis Drive, 4th Floor</t>
  </si>
  <si>
    <t>12141 Richmond Avenue</t>
  </si>
  <si>
    <t>4600 Spotsylvania Parkway</t>
  </si>
  <si>
    <t>520069</t>
  </si>
  <si>
    <t>Froedtert Pleasant Prairie Hospital</t>
  </si>
  <si>
    <t>9555 76th Street</t>
  </si>
  <si>
    <t>Pleasant Prairie</t>
  </si>
  <si>
    <t>18300 Highway 18</t>
  </si>
  <si>
    <t>280046</t>
  </si>
  <si>
    <t>Lundberg Memorial Hospital</t>
  </si>
  <si>
    <t>1503 Main Street</t>
  </si>
  <si>
    <t>Creighton</t>
  </si>
  <si>
    <t>430017</t>
  </si>
  <si>
    <t>909 S MILLER ST</t>
  </si>
  <si>
    <t>MITCHELL</t>
  </si>
  <si>
    <t>240089</t>
  </si>
  <si>
    <t>Cannon Falls Community Hospital</t>
  </si>
  <si>
    <t>1116 West Mill Street</t>
  </si>
  <si>
    <t>Cannon Falls</t>
  </si>
  <si>
    <t>010172</t>
  </si>
  <si>
    <t>North Alabama Specialty Hospital</t>
  </si>
  <si>
    <t>700 West Market Street, 2nd Floor</t>
  </si>
  <si>
    <t>330363</t>
  </si>
  <si>
    <t>HUDSON RIVER PSYCHIATRIC CENTER</t>
  </si>
  <si>
    <t>BRANCH B</t>
  </si>
  <si>
    <t>POUGHKEEPSIE</t>
  </si>
  <si>
    <t>100160</t>
  </si>
  <si>
    <t>Mariners Hospital</t>
  </si>
  <si>
    <t>91500 Overseas Highway</t>
  </si>
  <si>
    <t>Tavernier</t>
  </si>
  <si>
    <t>334015</t>
  </si>
  <si>
    <t>Rockland Psychiatric Center</t>
  </si>
  <si>
    <t>140 Old Orangeburg Road</t>
  </si>
  <si>
    <t>330110</t>
  </si>
  <si>
    <t>TAYLOR BROWN MEMORIAL HOSPITAL</t>
  </si>
  <si>
    <t>E MAIN ST</t>
  </si>
  <si>
    <t>2815 South Seacrest Boulevard</t>
  </si>
  <si>
    <t>264021</t>
  </si>
  <si>
    <t>VALUEMARK BEHAV. HLTH/C KANSAS CITY</t>
  </si>
  <si>
    <t>4800 NW 88TH STREET</t>
  </si>
  <si>
    <t>250126</t>
  </si>
  <si>
    <t>North Oak Regional Medical Center</t>
  </si>
  <si>
    <t>401 Getwell Drive</t>
  </si>
  <si>
    <t>Senatobia</t>
  </si>
  <si>
    <t>140173</t>
  </si>
  <si>
    <t>MORRISON COMMUNITY HOSPITAL</t>
  </si>
  <si>
    <t>303 JACKSON</t>
  </si>
  <si>
    <t>MORRISON</t>
  </si>
  <si>
    <t>330109</t>
  </si>
  <si>
    <t>TUXEDO MEMORIAL HOSP</t>
  </si>
  <si>
    <t>MEYERS RD</t>
  </si>
  <si>
    <t>TUXEDO</t>
  </si>
  <si>
    <t>114000</t>
  </si>
  <si>
    <t>VALUEMARK BRAWNER BEHAV. HLTH/C N.</t>
  </si>
  <si>
    <t>3180 ATLANTA RD SE</t>
  </si>
  <si>
    <t>SMYRNA</t>
  </si>
  <si>
    <t>461304</t>
  </si>
  <si>
    <t>9397 Crown Crest Boulevard</t>
  </si>
  <si>
    <t>3269 Stockton Hill Road</t>
  </si>
  <si>
    <t>361318</t>
  </si>
  <si>
    <t>ProMedica Fostoria Community Hospital</t>
  </si>
  <si>
    <t>501 Van Buren Street</t>
  </si>
  <si>
    <t>Fostoria</t>
  </si>
  <si>
    <t>050447</t>
  </si>
  <si>
    <t>Promise Hospital of San Diego</t>
  </si>
  <si>
    <t>5550 University Avenue</t>
  </si>
  <si>
    <t>11100 Shadow Creek Parkway</t>
  </si>
  <si>
    <t>450719</t>
  </si>
  <si>
    <t>MANSFIELD HOSPITAL</t>
  </si>
  <si>
    <t>1802 HWY 157 NORTH</t>
  </si>
  <si>
    <t>MANSFIELD</t>
  </si>
  <si>
    <t>361325</t>
  </si>
  <si>
    <t>Galion Community Hospital</t>
  </si>
  <si>
    <t>269 Portland Way South</t>
  </si>
  <si>
    <t>Galion</t>
  </si>
  <si>
    <t>064023</t>
  </si>
  <si>
    <t>West Springs Hospital</t>
  </si>
  <si>
    <t>515 28 3/4 Road</t>
  </si>
  <si>
    <t>79-1019 Haukapila Street</t>
  </si>
  <si>
    <t>100195</t>
  </si>
  <si>
    <t>FLORIDA KEYS MEMORIAL HOSPITAL</t>
  </si>
  <si>
    <t>5900 JUNIOR COLLEGE RD</t>
  </si>
  <si>
    <t>KEY WEST</t>
  </si>
  <si>
    <t>100 Frist Court</t>
  </si>
  <si>
    <t>450334</t>
  </si>
  <si>
    <t>BALLINGER MEMORIAL HOSPITAL</t>
  </si>
  <si>
    <t>BRONTE HIGHWAY &amp; AVE. B</t>
  </si>
  <si>
    <t>BALLINGER</t>
  </si>
  <si>
    <t>370033</t>
  </si>
  <si>
    <t>Saint John Sapulpa</t>
  </si>
  <si>
    <t>1923 South Utica Avenue</t>
  </si>
  <si>
    <t>050619</t>
  </si>
  <si>
    <t>CIGNA HOSPITAL OF LOS ANGELES INC</t>
  </si>
  <si>
    <t>1711 W TEMPLE ST</t>
  </si>
  <si>
    <t>9330 State Road 54</t>
  </si>
  <si>
    <t>330389</t>
  </si>
  <si>
    <t>NYU Langone Orthopedic Hospital</t>
  </si>
  <si>
    <t>301 East Seventeenth Street</t>
  </si>
  <si>
    <t>360231</t>
  </si>
  <si>
    <t>Harrison Community Hospital</t>
  </si>
  <si>
    <t>951 Market Street</t>
  </si>
  <si>
    <t>Cadiz</t>
  </si>
  <si>
    <t>24760 Hospital Drive</t>
  </si>
  <si>
    <t>104055</t>
  </si>
  <si>
    <t>GULF SHORES INSTITUTE INC</t>
  </si>
  <si>
    <t>2804 W MARC KNIGHTON CT</t>
  </si>
  <si>
    <t>LECANTO</t>
  </si>
  <si>
    <t>254 Easton Avenue</t>
  </si>
  <si>
    <t>200 Kennedy Memorial Drive</t>
  </si>
  <si>
    <t>150053</t>
  </si>
  <si>
    <t>Tipton County Memorial Hospital</t>
  </si>
  <si>
    <t>1000 South Main Street</t>
  </si>
  <si>
    <t>Tipton</t>
  </si>
  <si>
    <t>5656 Bee Caves Road</t>
  </si>
  <si>
    <t>231325</t>
  </si>
  <si>
    <t>MidMichigan Medical Center - Gladwin</t>
  </si>
  <si>
    <t>515 Quarter Street</t>
  </si>
  <si>
    <t>Gladwin</t>
  </si>
  <si>
    <t>150020</t>
  </si>
  <si>
    <t>Gibson General Hospital</t>
  </si>
  <si>
    <t>1808 Sherman Drive</t>
  </si>
  <si>
    <t>454130</t>
  </si>
  <si>
    <t>Wellbridge Greater Dallas</t>
  </si>
  <si>
    <t>4301 Mapleshade Lane</t>
  </si>
  <si>
    <t>494022</t>
  </si>
  <si>
    <t>Poplar Springs Hospital</t>
  </si>
  <si>
    <t>350 Poplar Drive</t>
  </si>
  <si>
    <t>8383 North Davis Highway</t>
  </si>
  <si>
    <t>270002</t>
  </si>
  <si>
    <t>Holy Rosary Healthcare</t>
  </si>
  <si>
    <t>2600 Wilson Street</t>
  </si>
  <si>
    <t>Miles City</t>
  </si>
  <si>
    <t>5330 South Highway 95</t>
  </si>
  <si>
    <t>1255 Hilyard Street</t>
  </si>
  <si>
    <t>217 South Third Street</t>
  </si>
  <si>
    <t>270082</t>
  </si>
  <si>
    <t>NORTHERN ROCKIES</t>
  </si>
  <si>
    <t>802 2ND ST SE</t>
  </si>
  <si>
    <t>CUT BANK</t>
  </si>
  <si>
    <t>3801 East Highway 98</t>
  </si>
  <si>
    <t>521346</t>
  </si>
  <si>
    <t>ThedaCare Medical Center- Shawano</t>
  </si>
  <si>
    <t>100 County Road B</t>
  </si>
  <si>
    <t>Shawano</t>
  </si>
  <si>
    <t>450783</t>
  </si>
  <si>
    <t>THC ARLINGTON</t>
  </si>
  <si>
    <t>1000 N COOPER ST</t>
  </si>
  <si>
    <t>390103</t>
  </si>
  <si>
    <t>Monsour Medical Center</t>
  </si>
  <si>
    <t>70 Lincoln Way East</t>
  </si>
  <si>
    <t>040045</t>
  </si>
  <si>
    <t>Piggott Community Hospital</t>
  </si>
  <si>
    <t>1206 Gordon Duckworth Drive</t>
  </si>
  <si>
    <t>Piggott</t>
  </si>
  <si>
    <t>334004</t>
  </si>
  <si>
    <t>Creedmoor Psychiatric Center</t>
  </si>
  <si>
    <t>79-25 Winchester Boulevard</t>
  </si>
  <si>
    <t>Queens Village</t>
  </si>
  <si>
    <t>210040</t>
  </si>
  <si>
    <t>Northwest Hospital</t>
  </si>
  <si>
    <t>5401 Old Court Road</t>
  </si>
  <si>
    <t>Randallstown</t>
  </si>
  <si>
    <t>290034</t>
  </si>
  <si>
    <t>CARE UNIT HOSPITAL OF NEVADA</t>
  </si>
  <si>
    <t>5100 W SAHARA</t>
  </si>
  <si>
    <t>060127</t>
  </si>
  <si>
    <t>SCL Health Community Hospital - Westminster</t>
  </si>
  <si>
    <t>6500 West 104th Avenue, Suite 100</t>
  </si>
  <si>
    <t>131327</t>
  </si>
  <si>
    <t>700 South Main Street</t>
  </si>
  <si>
    <t>370226</t>
  </si>
  <si>
    <t>Solara Hospital Muskogee</t>
  </si>
  <si>
    <t>351 South 40th Street</t>
  </si>
  <si>
    <t>201 Walls Drive</t>
  </si>
  <si>
    <t>510018</t>
  </si>
  <si>
    <t>330256</t>
  </si>
  <si>
    <t>SENECA FALLS HOSP</t>
  </si>
  <si>
    <t>2 FALL ST</t>
  </si>
  <si>
    <t>SENECA FALLS</t>
  </si>
  <si>
    <t>330297</t>
  </si>
  <si>
    <t>PARSONS HOSPITAL</t>
  </si>
  <si>
    <t>35-06 PARSONS BLVD</t>
  </si>
  <si>
    <t>220121</t>
  </si>
  <si>
    <t>PARKWOOD HOSPITAL , INC</t>
  </si>
  <si>
    <t>4499 ACUSHNET AVENUE</t>
  </si>
  <si>
    <t>NEW BEDFORD</t>
  </si>
  <si>
    <t>155 Wilson Avenue</t>
  </si>
  <si>
    <t>55 Lake Avenue North</t>
  </si>
  <si>
    <t>530035</t>
  </si>
  <si>
    <t>Aspen Mountain Medical Center</t>
  </si>
  <si>
    <t>4401 College Drive</t>
  </si>
  <si>
    <t>521301</t>
  </si>
  <si>
    <t>Oconto Memorial Hospital</t>
  </si>
  <si>
    <t>405 First Street</t>
  </si>
  <si>
    <t>Oconto</t>
  </si>
  <si>
    <t>25 Hospital Center Boulevard</t>
  </si>
  <si>
    <t>450704</t>
  </si>
  <si>
    <t>TRI-CITY HEALTH CENTRE  INC.</t>
  </si>
  <si>
    <t>7549 SCYENE RD</t>
  </si>
  <si>
    <t>225 North Jackson Avenue</t>
  </si>
  <si>
    <t>10000 West Colonial Drive</t>
  </si>
  <si>
    <t>1601 West Saint Mary's Road</t>
  </si>
  <si>
    <t>360204</t>
  </si>
  <si>
    <t>COMMUNITY HEALTH PARTNERS-EAST</t>
  </si>
  <si>
    <t>199 W 20TH ST</t>
  </si>
  <si>
    <t>LORAIN</t>
  </si>
  <si>
    <t>260182</t>
  </si>
  <si>
    <t>P O BOX 528</t>
  </si>
  <si>
    <t>140199</t>
  </si>
  <si>
    <t>1215 Franciscan Drive</t>
  </si>
  <si>
    <t>Litchfield</t>
  </si>
  <si>
    <t>2799 West Grand Boulevard</t>
  </si>
  <si>
    <t>450795</t>
  </si>
  <si>
    <t>Saint Anthony's Hospital Houston</t>
  </si>
  <si>
    <t>2807 Little York Road</t>
  </si>
  <si>
    <t>050456</t>
  </si>
  <si>
    <t>Community Hospital of Gardena</t>
  </si>
  <si>
    <t>1246 West 155th Street</t>
  </si>
  <si>
    <t>2520 Fifth Street North</t>
  </si>
  <si>
    <t>171319</t>
  </si>
  <si>
    <t>120 East Harris Avenue</t>
  </si>
  <si>
    <t>603 North Progress Avenue</t>
  </si>
  <si>
    <t>344030</t>
  </si>
  <si>
    <t>Carolina Dunes Behavioral Health</t>
  </si>
  <si>
    <t>2050 Mercantile Drive</t>
  </si>
  <si>
    <t>Leland</t>
  </si>
  <si>
    <t>230213</t>
  </si>
  <si>
    <t>Harbor Beach Community Hospital</t>
  </si>
  <si>
    <t>210 South First Street</t>
  </si>
  <si>
    <t>Harbor Beach</t>
  </si>
  <si>
    <t>104040</t>
  </si>
  <si>
    <t>Centerstone Bradenton-Hospital and Addiction Center</t>
  </si>
  <si>
    <t>2020 26th Avenue East</t>
  </si>
  <si>
    <t>371307</t>
  </si>
  <si>
    <t>Cimarron Memorial Hospital</t>
  </si>
  <si>
    <t>100 South Ellis Street</t>
  </si>
  <si>
    <t>Boise City</t>
  </si>
  <si>
    <t>050333</t>
  </si>
  <si>
    <t>Seneca Healthcare District</t>
  </si>
  <si>
    <t>130 Brentwood Drive</t>
  </si>
  <si>
    <t>320 Sunnyview Lane</t>
  </si>
  <si>
    <t>350004</t>
  </si>
  <si>
    <t>Sanford South University Medical Center</t>
  </si>
  <si>
    <t>1720 University Drive South</t>
  </si>
  <si>
    <t>751 Liberty Street</t>
  </si>
  <si>
    <t>051300</t>
  </si>
  <si>
    <t>050670</t>
  </si>
  <si>
    <t>NORTH COAST HEALTH CARE CENTERS</t>
  </si>
  <si>
    <t>1287 FULTON RD</t>
  </si>
  <si>
    <t>SANTA ROSA</t>
  </si>
  <si>
    <t>524026</t>
  </si>
  <si>
    <t>Waukesha County Mental Health Center</t>
  </si>
  <si>
    <t>1501 Airport Road</t>
  </si>
  <si>
    <t>260150</t>
  </si>
  <si>
    <t>ST LOUIS CITY HOSP</t>
  </si>
  <si>
    <t>1515 LAFAYETTE AVE</t>
  </si>
  <si>
    <t>900 West Clairemont Avenue</t>
  </si>
  <si>
    <t>1011 North Galloway Avenue</t>
  </si>
  <si>
    <t>224018</t>
  </si>
  <si>
    <t>HRI Hospital</t>
  </si>
  <si>
    <t>227 Babcock Street</t>
  </si>
  <si>
    <t>Brookline</t>
  </si>
  <si>
    <t>050660</t>
  </si>
  <si>
    <t>USC Norris Comprehensive Cancer Center</t>
  </si>
  <si>
    <t>1441 Eastlake Avenue</t>
  </si>
  <si>
    <t>371305</t>
  </si>
  <si>
    <t>Ascension Jane Phillips Nowata Health Center</t>
  </si>
  <si>
    <t>237 South Locust Street</t>
  </si>
  <si>
    <t>Nowata</t>
  </si>
  <si>
    <t>975 South Fairmont Avenue</t>
  </si>
  <si>
    <t>1911 Johnson Avenue</t>
  </si>
  <si>
    <t>585 Schenectady Avenue</t>
  </si>
  <si>
    <t>36500 Aurora Drive</t>
  </si>
  <si>
    <t>702 North Main Street</t>
  </si>
  <si>
    <t>140129</t>
  </si>
  <si>
    <t>Wabash General Hospital</t>
  </si>
  <si>
    <t>1418 College Drive</t>
  </si>
  <si>
    <t>Mount Carmel</t>
  </si>
  <si>
    <t>140105</t>
  </si>
  <si>
    <t>Holy Family Medical Center</t>
  </si>
  <si>
    <t>100 North River Road</t>
  </si>
  <si>
    <t>464012</t>
  </si>
  <si>
    <t>Saint Joseph Villa</t>
  </si>
  <si>
    <t>451 Bishop Federal Lane</t>
  </si>
  <si>
    <t>394006</t>
  </si>
  <si>
    <t>Northwestern Institute</t>
  </si>
  <si>
    <t>450 Bethlehem Pike</t>
  </si>
  <si>
    <t>Fort Washington</t>
  </si>
  <si>
    <t>044008</t>
  </si>
  <si>
    <t>CHARTER BEHAV HEALTH SYSTEM OF TEXARK</t>
  </si>
  <si>
    <t>801 ARKANSAS BOULEVARD</t>
  </si>
  <si>
    <t>210030</t>
  </si>
  <si>
    <t>University of Maryland Shore Medical Center at Chestertown</t>
  </si>
  <si>
    <t>100 Brown Street</t>
  </si>
  <si>
    <t>441307</t>
  </si>
  <si>
    <t>158 Hospital Drive</t>
  </si>
  <si>
    <t>1500 Lee Boulevard</t>
  </si>
  <si>
    <t>450841</t>
  </si>
  <si>
    <t>Brownsville Doctors Hospital</t>
  </si>
  <si>
    <t>4750 North Expressway</t>
  </si>
  <si>
    <t>050331</t>
  </si>
  <si>
    <t>Healdsburg District Hospital</t>
  </si>
  <si>
    <t>1375 University Street</t>
  </si>
  <si>
    <t>Healdsburg</t>
  </si>
  <si>
    <t>300 Halket Street</t>
  </si>
  <si>
    <t>274002</t>
  </si>
  <si>
    <t>GLACIER VIEW HOSPITAL</t>
  </si>
  <si>
    <t>200 HERITAGE WAY</t>
  </si>
  <si>
    <t>KALISPELL</t>
  </si>
  <si>
    <t>324005</t>
  </si>
  <si>
    <t>CHARTER HEIGHTS BHS - SOUTHEAST</t>
  </si>
  <si>
    <t>5901 ZUNI RD SE</t>
  </si>
  <si>
    <t>9600  Broadway Extension</t>
  </si>
  <si>
    <t>330122</t>
  </si>
  <si>
    <t>St. John's Riverside Hospital ParkCare Pavilion</t>
  </si>
  <si>
    <t>2 Park Avenue</t>
  </si>
  <si>
    <t>501 Keyser Avenue</t>
  </si>
  <si>
    <t>041324</t>
  </si>
  <si>
    <t>CHI St. Vincent Morrilton</t>
  </si>
  <si>
    <t>4 Hospital Drive</t>
  </si>
  <si>
    <t>Morrilton</t>
  </si>
  <si>
    <t>2203 West Lampasas Street</t>
  </si>
  <si>
    <t>1401 East Eighth Street</t>
  </si>
  <si>
    <t>2900 Lamb Circle</t>
  </si>
  <si>
    <t>054153</t>
  </si>
  <si>
    <t>Ocean View Adult Psychiatric Hospital</t>
  </si>
  <si>
    <t>2600 Redondo Avenue, 5th Floor</t>
  </si>
  <si>
    <t>430098</t>
  </si>
  <si>
    <t>PINE RIDGE IHS HOSPITAL</t>
  </si>
  <si>
    <t>EAST HIGHWAY 18</t>
  </si>
  <si>
    <t>PINE RIDGE</t>
  </si>
  <si>
    <t>670033</t>
  </si>
  <si>
    <t>Atrium Medical Center at Corinth</t>
  </si>
  <si>
    <t>3305 Corinth Parkway</t>
  </si>
  <si>
    <t>191303</t>
  </si>
  <si>
    <t>Assumption Community Hospital</t>
  </si>
  <si>
    <t>135 Highway 402</t>
  </si>
  <si>
    <t>Napoleonville</t>
  </si>
  <si>
    <t>800 West Randol Mill Road</t>
  </si>
  <si>
    <t>454056</t>
  </si>
  <si>
    <t>PINELANDS HOSPITAL</t>
  </si>
  <si>
    <t>4632 NE STALLINGS DR</t>
  </si>
  <si>
    <t>NACOGDOCHES</t>
  </si>
  <si>
    <t>394011</t>
  </si>
  <si>
    <t>Allentown State Hospital</t>
  </si>
  <si>
    <t>1600 Hanover Avenue</t>
  </si>
  <si>
    <t>050522</t>
  </si>
  <si>
    <t>DOCTORS HOSPITAL OF PINOLE</t>
  </si>
  <si>
    <t>2151 APPIAN WAY</t>
  </si>
  <si>
    <t>PINOLE</t>
  </si>
  <si>
    <t>364035</t>
  </si>
  <si>
    <t>Summit Behavioral Healthcare Hospital</t>
  </si>
  <si>
    <t>1101 Summit Road</t>
  </si>
  <si>
    <t>150003</t>
  </si>
  <si>
    <t>Franciscan  Health  Lafayette Central</t>
  </si>
  <si>
    <t>1501 Hartford Street</t>
  </si>
  <si>
    <t>220003</t>
  </si>
  <si>
    <t>Athol Memorial Hospital</t>
  </si>
  <si>
    <t>2033 Main Street</t>
  </si>
  <si>
    <t>Athol</t>
  </si>
  <si>
    <t>190161</t>
  </si>
  <si>
    <t>W.O. Moss Regional Medical Center</t>
  </si>
  <si>
    <t>1000 Walters Street</t>
  </si>
  <si>
    <t>520141</t>
  </si>
  <si>
    <t>KAUKAUNA COMMUNITY HOSPITAL</t>
  </si>
  <si>
    <t>308 EAST 14TH STREET</t>
  </si>
  <si>
    <t>KAUKAUNA</t>
  </si>
  <si>
    <t>250075</t>
  </si>
  <si>
    <t>TUNICA COUNTY HOSPITAL</t>
  </si>
  <si>
    <t>HWY 61 N BOX 428</t>
  </si>
  <si>
    <t>TUNICA</t>
  </si>
  <si>
    <t>2485 Highway 644</t>
  </si>
  <si>
    <t>450652</t>
  </si>
  <si>
    <t>PALO DURO HOSPITAL</t>
  </si>
  <si>
    <t>2 HOSPITAL DR</t>
  </si>
  <si>
    <t>CANYON</t>
  </si>
  <si>
    <t>450839</t>
  </si>
  <si>
    <t>Shelby Regional Medical Center</t>
  </si>
  <si>
    <t>602 Hurst Street</t>
  </si>
  <si>
    <t>Center</t>
  </si>
  <si>
    <t>1 Guthrie Drive</t>
  </si>
  <si>
    <t>050680</t>
  </si>
  <si>
    <t>NorthBay VacaValley Hospital</t>
  </si>
  <si>
    <t>1000 Nut Tree Road</t>
  </si>
  <si>
    <t>040033</t>
  </si>
  <si>
    <t>DERMOTT-CHICOT MEMORIAL HOSPITAL</t>
  </si>
  <si>
    <t>700 W GAINES ST</t>
  </si>
  <si>
    <t>DERMOTT</t>
  </si>
  <si>
    <t>294005</t>
  </si>
  <si>
    <t>CBHS OF NEVADA (LAS VEGAS)</t>
  </si>
  <si>
    <t>7000 SPRING MOUNTAIN RD</t>
  </si>
  <si>
    <t>670114</t>
  </si>
  <si>
    <t>Weimar Medical Center</t>
  </si>
  <si>
    <t>400 Youens Drive</t>
  </si>
  <si>
    <t>Weimar</t>
  </si>
  <si>
    <t>380031</t>
  </si>
  <si>
    <t>Wallowa Memorial Hospital and Valley Care Center</t>
  </si>
  <si>
    <t>401 Northeast First Street</t>
  </si>
  <si>
    <t>050759</t>
  </si>
  <si>
    <t>Vista Hospital of Riverside</t>
  </si>
  <si>
    <t>2224 Medical Center Drive</t>
  </si>
  <si>
    <t>Perris</t>
  </si>
  <si>
    <t>060007</t>
  </si>
  <si>
    <t>PROWERS MEDICAL CENTER</t>
  </si>
  <si>
    <t>401 KENDALL DR</t>
  </si>
  <si>
    <t>LAMAR</t>
  </si>
  <si>
    <t>110221</t>
  </si>
  <si>
    <t>Regency Hospital of South Atlanta</t>
  </si>
  <si>
    <t>1170 Cleveland Avenue</t>
  </si>
  <si>
    <t>East Point</t>
  </si>
  <si>
    <t>1800 University Boulevard</t>
  </si>
  <si>
    <t>3333 North Foster Maldonado Boulevard</t>
  </si>
  <si>
    <t>301312</t>
  </si>
  <si>
    <t>Huggins Hospital</t>
  </si>
  <si>
    <t>240 South Main Street</t>
  </si>
  <si>
    <t>Wolfeboro</t>
  </si>
  <si>
    <t>440226</t>
  </si>
  <si>
    <t>Turkey Creek Medical Center</t>
  </si>
  <si>
    <t>10820 Parkside Drive</t>
  </si>
  <si>
    <t>5201 Northshore Drive</t>
  </si>
  <si>
    <t>290050</t>
  </si>
  <si>
    <t>Mesa View Regional Hospital</t>
  </si>
  <si>
    <t>1299 Bertha Howe Avenue</t>
  </si>
  <si>
    <t>1301 South Crismon Road</t>
  </si>
  <si>
    <t>444001</t>
  </si>
  <si>
    <t>Memphis Mental Health Institute</t>
  </si>
  <si>
    <t>670020</t>
  </si>
  <si>
    <t>Solara Hospital Harlingen</t>
  </si>
  <si>
    <t>508 Victoria Lane</t>
  </si>
  <si>
    <t>670052</t>
  </si>
  <si>
    <t>Wise Regional Urgent Care Bridgeport</t>
  </si>
  <si>
    <t>1905 Doctors Hospital Drive</t>
  </si>
  <si>
    <t>390288</t>
  </si>
  <si>
    <t>1331 East Wyoming Avenue</t>
  </si>
  <si>
    <t>2000 Dan Proctor Drive</t>
  </si>
  <si>
    <t>154064</t>
  </si>
  <si>
    <t>Assurance Health Indianapolis</t>
  </si>
  <si>
    <t>900 North High School Road</t>
  </si>
  <si>
    <t>194041</t>
  </si>
  <si>
    <t>209 STODDARD ST</t>
  </si>
  <si>
    <t>100138</t>
  </si>
  <si>
    <t>CAMPBELLTON-GRACEVILLE HOSPITAL</t>
  </si>
  <si>
    <t>5429 COLLEGE DR</t>
  </si>
  <si>
    <t>2000 Canal Street</t>
  </si>
  <si>
    <t>320 East North Avenue</t>
  </si>
  <si>
    <t>380101</t>
  </si>
  <si>
    <t>Vibra Specialty Hospital Portland</t>
  </si>
  <si>
    <t>440052</t>
  </si>
  <si>
    <t>Saint Mary's Medical Center of Scott County</t>
  </si>
  <si>
    <t>18797 Alberta Street</t>
  </si>
  <si>
    <t>454029</t>
  </si>
  <si>
    <t>Ascension Seton Shoal Creek</t>
  </si>
  <si>
    <t>3501 Mills Avenue</t>
  </si>
  <si>
    <t>471303</t>
  </si>
  <si>
    <t>210039</t>
  </si>
  <si>
    <t>CalvertHealth Medical Center</t>
  </si>
  <si>
    <t>100 Hospital Road</t>
  </si>
  <si>
    <t>Prince Frederick</t>
  </si>
  <si>
    <t>050377</t>
  </si>
  <si>
    <t>Chowchilla District Memorial Hospital</t>
  </si>
  <si>
    <t>1104 Ventura Avenue</t>
  </si>
  <si>
    <t>Chowchilla</t>
  </si>
  <si>
    <t>100165</t>
  </si>
  <si>
    <t>2500 Southwest Seventy-Fifth Avenue</t>
  </si>
  <si>
    <t>450234</t>
  </si>
  <si>
    <t>Comanche County Medical Center</t>
  </si>
  <si>
    <t>10201 Highway 16 North</t>
  </si>
  <si>
    <t>Comanche</t>
  </si>
  <si>
    <t>271317</t>
  </si>
  <si>
    <t>Livingston HealthCare</t>
  </si>
  <si>
    <t>504 South 13th Street</t>
  </si>
  <si>
    <t>440203</t>
  </si>
  <si>
    <t>Medical Center of Manchester</t>
  </si>
  <si>
    <t>050693</t>
  </si>
  <si>
    <t>Irvine Regional Hospital and Medical Center</t>
  </si>
  <si>
    <t>16200 Sand Canyon Avenue</t>
  </si>
  <si>
    <t>330314</t>
  </si>
  <si>
    <t>Brunswick Hospital Center</t>
  </si>
  <si>
    <t>81 Louden Avenue</t>
  </si>
  <si>
    <t>Amityville</t>
  </si>
  <si>
    <t>521323</t>
  </si>
  <si>
    <t>Marshfield Medical Center Neillsville</t>
  </si>
  <si>
    <t>216 Sunset Place</t>
  </si>
  <si>
    <t>Neillsville</t>
  </si>
  <si>
    <t>8835 Germantown Avenue</t>
  </si>
  <si>
    <t>1447 North Harrison</t>
  </si>
  <si>
    <t>070009</t>
  </si>
  <si>
    <t>The Hospital of Central Connecticut  Bradley Memorial Campus</t>
  </si>
  <si>
    <t>81 Meriden Avenue</t>
  </si>
  <si>
    <t>Southington</t>
  </si>
  <si>
    <t>230290</t>
  </si>
  <si>
    <t>SELECT SPECIALTY HOSPITAL - PONTIAC</t>
  </si>
  <si>
    <t>44405 WOODWARD AVE</t>
  </si>
  <si>
    <t>1200 Driving Park Avenue</t>
  </si>
  <si>
    <t>370108</t>
  </si>
  <si>
    <t>HARPER COUNTY COMMUNITY HOSPITAL</t>
  </si>
  <si>
    <t>1003 US 64</t>
  </si>
  <si>
    <t>344003</t>
  </si>
  <si>
    <t>Cherry Hospital</t>
  </si>
  <si>
    <t>201 Stevens Mill Road</t>
  </si>
  <si>
    <t>21298 Olean Boulevard</t>
  </si>
  <si>
    <t>271315</t>
  </si>
  <si>
    <t>Fort Belknap Critical Access Hospital</t>
  </si>
  <si>
    <t>669 Agency Main Street</t>
  </si>
  <si>
    <t>Harlem</t>
  </si>
  <si>
    <t>140075</t>
  </si>
  <si>
    <t>Michael Reese Hospital and Medical Center</t>
  </si>
  <si>
    <t>2929 South Ellis Avenue</t>
  </si>
  <si>
    <t>727 Hospital Drive</t>
  </si>
  <si>
    <t>454114</t>
  </si>
  <si>
    <t>Cedar Crest Hospital and Residential Treatment Center</t>
  </si>
  <si>
    <t>3500 South IH-35</t>
  </si>
  <si>
    <t>050148</t>
  </si>
  <si>
    <t>Plumas District Hospital</t>
  </si>
  <si>
    <t>1065 Bucks Lake Road</t>
  </si>
  <si>
    <t>181300</t>
  </si>
  <si>
    <t>Christian Care Center of  Lancaster</t>
  </si>
  <si>
    <t>308 West Maple Avenue</t>
  </si>
  <si>
    <t>20333 West 151st Street</t>
  </si>
  <si>
    <t>154060</t>
  </si>
  <si>
    <t>Park Center</t>
  </si>
  <si>
    <t>909 East State Boulevard</t>
  </si>
  <si>
    <t>290016</t>
  </si>
  <si>
    <t>Humboldt General Hospital</t>
  </si>
  <si>
    <t>118 East Haskell</t>
  </si>
  <si>
    <t>Winnemucca</t>
  </si>
  <si>
    <t>4021 Avenue B</t>
  </si>
  <si>
    <t>340089</t>
  </si>
  <si>
    <t>PUNGO DISTRICT HOSPITAL CORPORATION</t>
  </si>
  <si>
    <t>210 FRONT STREET</t>
  </si>
  <si>
    <t>BELHAVEN</t>
  </si>
  <si>
    <t>967 North Broadway</t>
  </si>
  <si>
    <t>5950 State Route 6</t>
  </si>
  <si>
    <t>1705 Tarboro Street Southwest</t>
  </si>
  <si>
    <t>054081</t>
  </si>
  <si>
    <t>CARE UNIT HOSP OF LOS ANGLES</t>
  </si>
  <si>
    <t>5035 COLISEUM STREET</t>
  </si>
  <si>
    <t>440225</t>
  </si>
  <si>
    <t>Baptist Hospital for Women</t>
  </si>
  <si>
    <t>1304 West Bobo Newsom Highway</t>
  </si>
  <si>
    <t>010117</t>
  </si>
  <si>
    <t>LONGVIEW GENERAL HOSPITAL</t>
  </si>
  <si>
    <t>1100 BANKHEAD HWY SW</t>
  </si>
  <si>
    <t>GRAYSVILLE</t>
  </si>
  <si>
    <t>521327</t>
  </si>
  <si>
    <t>Waupun Memorial Hospital</t>
  </si>
  <si>
    <t>620 West Brown Street</t>
  </si>
  <si>
    <t>Waupun</t>
  </si>
  <si>
    <t>101313</t>
  </si>
  <si>
    <t>400087</t>
  </si>
  <si>
    <t>Hospital Pavia Arecibo</t>
  </si>
  <si>
    <t>129 San Luis Avenue</t>
  </si>
  <si>
    <t>Arecibo</t>
  </si>
  <si>
    <t>430041</t>
  </si>
  <si>
    <t>Flandreau Medical Center</t>
  </si>
  <si>
    <t>214 North Prairie</t>
  </si>
  <si>
    <t>Flandreau</t>
  </si>
  <si>
    <t>041301</t>
  </si>
  <si>
    <t>DALLAS COUNTY HOSPITAL</t>
  </si>
  <si>
    <t>201 S CLIFTON ST</t>
  </si>
  <si>
    <t>FORDYCE</t>
  </si>
  <si>
    <t>451339</t>
  </si>
  <si>
    <t>Throckmorton County Memorial Hospital</t>
  </si>
  <si>
    <t>802 North Minter Avenue</t>
  </si>
  <si>
    <t>Throckmorton</t>
  </si>
  <si>
    <t>220115</t>
  </si>
  <si>
    <t>WORCESTER CITY HOSPITAL</t>
  </si>
  <si>
    <t>26 QUEEN ST</t>
  </si>
  <si>
    <t>6501 North 19th Avenue</t>
  </si>
  <si>
    <t>510068</t>
  </si>
  <si>
    <t>241377</t>
  </si>
  <si>
    <t>CHI St. Francis Health</t>
  </si>
  <si>
    <t>1915 Lake Avenue</t>
  </si>
  <si>
    <t>394003</t>
  </si>
  <si>
    <t>PHILADELPHIA STATE HOSP</t>
  </si>
  <si>
    <t>ROOSEVELT BLVD + SOUTHAMPTON RD</t>
  </si>
  <si>
    <t>054089</t>
  </si>
  <si>
    <t>San Francisco Campus for Jewish Living</t>
  </si>
  <si>
    <t>302 Silver Avenue</t>
  </si>
  <si>
    <t>360067</t>
  </si>
  <si>
    <t>Doctors Hospital of Nelsonville</t>
  </si>
  <si>
    <t>1950 Mount Saint Marys Drive</t>
  </si>
  <si>
    <t>Nelsonville</t>
  </si>
  <si>
    <t>13677 West McDowell Road</t>
  </si>
  <si>
    <t>140297</t>
  </si>
  <si>
    <t>Suburban Hospital</t>
  </si>
  <si>
    <t>5601 South County Line Road</t>
  </si>
  <si>
    <t>210028</t>
  </si>
  <si>
    <t>MedStar Saint Mary's Hospital</t>
  </si>
  <si>
    <t>25500 Point Lookout Road</t>
  </si>
  <si>
    <t>Leonardtown</t>
  </si>
  <si>
    <t>054156</t>
  </si>
  <si>
    <t>Motion Picture &amp; Television Hospital</t>
  </si>
  <si>
    <t>23388 Mulholland Drive</t>
  </si>
  <si>
    <t>190156</t>
  </si>
  <si>
    <t>Madison Parish Hospital</t>
  </si>
  <si>
    <t>900 Johnson Street</t>
  </si>
  <si>
    <t>Tallulah</t>
  </si>
  <si>
    <t>621 North Hall Street</t>
  </si>
  <si>
    <t>134014</t>
  </si>
  <si>
    <t>Oak Creek Rehabilitation</t>
  </si>
  <si>
    <t>500 Polk Street East</t>
  </si>
  <si>
    <t>Kimberly</t>
  </si>
  <si>
    <t>520199</t>
  </si>
  <si>
    <t>Wheaton Franciscan Midwest Spine and Orthopedic Wisconsin Heart Hospital Campus</t>
  </si>
  <si>
    <t>10000 West Bluemound Road</t>
  </si>
  <si>
    <t>Wauwatosa</t>
  </si>
  <si>
    <t>154059</t>
  </si>
  <si>
    <t>Sycamore Springs</t>
  </si>
  <si>
    <t>833 Park East Boulevard</t>
  </si>
  <si>
    <t>520171</t>
  </si>
  <si>
    <t>Chippewa Valley Hospital</t>
  </si>
  <si>
    <t>1220 Third Avenue West</t>
  </si>
  <si>
    <t>Durand</t>
  </si>
  <si>
    <t>100337</t>
  </si>
  <si>
    <t>ORLANDO OUTPATIENT SURGERY CENTER LLC</t>
  </si>
  <si>
    <t>736 33RD ST</t>
  </si>
  <si>
    <t>ORLANDO</t>
  </si>
  <si>
    <t>141348</t>
  </si>
  <si>
    <t>170043</t>
  </si>
  <si>
    <t>MAUDE NORTON MEMORIAL CITY HOSPITAL</t>
  </si>
  <si>
    <t>220 N PENNSYLVANIA AVE</t>
  </si>
  <si>
    <t>COLUMBUS</t>
  </si>
  <si>
    <t>111304</t>
  </si>
  <si>
    <t>Morgan Memorial Hospital</t>
  </si>
  <si>
    <t>1077 South Main Street</t>
  </si>
  <si>
    <t>400117</t>
  </si>
  <si>
    <t>Hospital Metropolitano Dr. Susoni</t>
  </si>
  <si>
    <t>55 Calle Palma</t>
  </si>
  <si>
    <t>2233 West Division Street</t>
  </si>
  <si>
    <t>7171 South 51st Avenue</t>
  </si>
  <si>
    <t>201 Lyons Avenue at Osborne Terrace</t>
  </si>
  <si>
    <t>144034</t>
  </si>
  <si>
    <t>Streamwood Behavioral Health Center</t>
  </si>
  <si>
    <t>1400 East Irving Park Road</t>
  </si>
  <si>
    <t>Streamwood</t>
  </si>
  <si>
    <t>241349</t>
  </si>
  <si>
    <t>CentraCare Health - Paynesville</t>
  </si>
  <si>
    <t>064015</t>
  </si>
  <si>
    <t>CHARTER HOSPITAL OF AURORA</t>
  </si>
  <si>
    <t>14101 EAST EVANS AVE</t>
  </si>
  <si>
    <t>AURORA</t>
  </si>
  <si>
    <t>464003</t>
  </si>
  <si>
    <t>BENCHMARK BEHAVIORAL HOSPITAL</t>
  </si>
  <si>
    <t>175 W 7200 S</t>
  </si>
  <si>
    <t>1044 Southwest 44th Street, 3rd floor</t>
  </si>
  <si>
    <t>933 East Pierce Street</t>
  </si>
  <si>
    <t>010050</t>
  </si>
  <si>
    <t>Saint Vincent's Blount</t>
  </si>
  <si>
    <t>150 Gilbreath Drive</t>
  </si>
  <si>
    <t>240103</t>
  </si>
  <si>
    <t>Perham Memorial Hospital and Home</t>
  </si>
  <si>
    <t>665 3rd Street Southwest</t>
  </si>
  <si>
    <t>Perham</t>
  </si>
  <si>
    <t>2200 Osprey Boulevard</t>
  </si>
  <si>
    <t>170060</t>
  </si>
  <si>
    <t>DECATUR COUNTY HOSPITAL</t>
  </si>
  <si>
    <t>810 W COLUMBIA ST</t>
  </si>
  <si>
    <t>OBERLIN</t>
  </si>
  <si>
    <t>441320</t>
  </si>
  <si>
    <t>Bolivar General Hospital</t>
  </si>
  <si>
    <t>650 Nuckolls Road</t>
  </si>
  <si>
    <t>031315</t>
  </si>
  <si>
    <t>White Mountain Regional Medical Center</t>
  </si>
  <si>
    <t>118 South Mountain Avenue</t>
  </si>
  <si>
    <t>Springerville</t>
  </si>
  <si>
    <t>140232</t>
  </si>
  <si>
    <t>DOUGLAS COUNTY-JARMAN MEM HOSPITAL</t>
  </si>
  <si>
    <t>704 NORTH MAIN ST</t>
  </si>
  <si>
    <t>TUSCOLA</t>
  </si>
  <si>
    <t>234040</t>
  </si>
  <si>
    <t>The Samaritan Center</t>
  </si>
  <si>
    <t>5555 Conner Avenue</t>
  </si>
  <si>
    <t>310033</t>
  </si>
  <si>
    <t>ELIZABETH GEN MED CTR EAST</t>
  </si>
  <si>
    <t>655 EAST JERSEY ST</t>
  </si>
  <si>
    <t>ELIZABETH</t>
  </si>
  <si>
    <t>1000 North Main Street</t>
  </si>
  <si>
    <t>154038</t>
  </si>
  <si>
    <t>CBHS OF NW INDIANA</t>
  </si>
  <si>
    <t>W 61ST AVE -&amp;- HWY 51</t>
  </si>
  <si>
    <t>HOBART</t>
  </si>
  <si>
    <t>1400 Pelham Parkway South</t>
  </si>
  <si>
    <t>220009</t>
  </si>
  <si>
    <t>BROOKLINE HOSPITAL</t>
  </si>
  <si>
    <t>165 CHESTNUT ST</t>
  </si>
  <si>
    <t>BROOKLINE</t>
  </si>
  <si>
    <t>110096</t>
  </si>
  <si>
    <t>Candler County Hospital</t>
  </si>
  <si>
    <t>400 Cedar Street</t>
  </si>
  <si>
    <t>Metter</t>
  </si>
  <si>
    <t>390333</t>
  </si>
  <si>
    <t>AHN EMERUS WESTMORELAND, LLC</t>
  </si>
  <si>
    <t>6321 ROUTE 30</t>
  </si>
  <si>
    <t>240200</t>
  </si>
  <si>
    <t>Cook Hospital</t>
  </si>
  <si>
    <t>10 Southeast Fifth Street</t>
  </si>
  <si>
    <t>Cook</t>
  </si>
  <si>
    <t>010153</t>
  </si>
  <si>
    <t>D C H REHABILITATION PAVILION</t>
  </si>
  <si>
    <t>1101 SIXTH AVE EAST</t>
  </si>
  <si>
    <t>TUSCALOOSA</t>
  </si>
  <si>
    <t>1650 Cowles Street</t>
  </si>
  <si>
    <t>050219</t>
  </si>
  <si>
    <t>13100 Studebaker Road</t>
  </si>
  <si>
    <t>150189</t>
  </si>
  <si>
    <t>INTERVENTIONAL PAIN MANAGEMENT-HOBART</t>
  </si>
  <si>
    <t>201 MAIN ST, SUITE A</t>
  </si>
  <si>
    <t>301 West Boundary Street</t>
  </si>
  <si>
    <t>5330 North Loop 1604 West</t>
  </si>
  <si>
    <t>380030</t>
  </si>
  <si>
    <t>MEDICAL CENTER HOSPITAL</t>
  </si>
  <si>
    <t>511 SW 10TH AVENUE</t>
  </si>
  <si>
    <t>531304</t>
  </si>
  <si>
    <t>1600 Southwest Archer Road</t>
  </si>
  <si>
    <t>170055</t>
  </si>
  <si>
    <t>510 East Carthage</t>
  </si>
  <si>
    <t>154051</t>
  </si>
  <si>
    <t>Wellstone Regional Hospital</t>
  </si>
  <si>
    <t>2700 Vissing Park Road</t>
  </si>
  <si>
    <t>500093</t>
  </si>
  <si>
    <t>UNITED GENERAL HOSPITAL</t>
  </si>
  <si>
    <t>1917 HIGHWAY 20 (P O BOX 410)</t>
  </si>
  <si>
    <t>SEDRO WOOLLEY</t>
  </si>
  <si>
    <t>150 Reynoir Street</t>
  </si>
  <si>
    <t>171352</t>
  </si>
  <si>
    <t>810 West Columbia Street</t>
  </si>
  <si>
    <t>Oberlin</t>
  </si>
  <si>
    <t>140192</t>
  </si>
  <si>
    <t>Kindred Hospital - Chicago (North Campus)</t>
  </si>
  <si>
    <t>2544 West Montrose Avenue</t>
  </si>
  <si>
    <t>330064</t>
  </si>
  <si>
    <t>NewYork-Presbyterian, Lower Manhattan Hospital</t>
  </si>
  <si>
    <t>170 William Street</t>
  </si>
  <si>
    <t>341318</t>
  </si>
  <si>
    <t>Vidant Chowan Hospital</t>
  </si>
  <si>
    <t>211 Virginia Road</t>
  </si>
  <si>
    <t>Edenton</t>
  </si>
  <si>
    <t>161313</t>
  </si>
  <si>
    <t>Genesis Medical Center, DeWitt</t>
  </si>
  <si>
    <t>1118 11th Street</t>
  </si>
  <si>
    <t>DeWitt</t>
  </si>
  <si>
    <t>380083</t>
  </si>
  <si>
    <t>Samaritan North Lincoln Hospital</t>
  </si>
  <si>
    <t>3043 Northeast Twenty-Eighth Street</t>
  </si>
  <si>
    <t>Lincoln City</t>
  </si>
  <si>
    <t>450438</t>
  </si>
  <si>
    <t>414003</t>
  </si>
  <si>
    <t>Bradley Hospital</t>
  </si>
  <si>
    <t>1011 Veterans Memorial Parkway</t>
  </si>
  <si>
    <t>East Providence</t>
  </si>
  <si>
    <t>030081</t>
  </si>
  <si>
    <t>KENNECOTT SAMARITAN HOSPITAL</t>
  </si>
  <si>
    <t>100 TILBURY ROAD</t>
  </si>
  <si>
    <t>KEARNY</t>
  </si>
  <si>
    <t>050665</t>
  </si>
  <si>
    <t>ESTUDILLO HOSPITAL</t>
  </si>
  <si>
    <t>345 ESTUDILLO AVE</t>
  </si>
  <si>
    <t>SAN LEANDRO</t>
  </si>
  <si>
    <t>060019</t>
  </si>
  <si>
    <t>BETH ISRAEL HEALTH CARE CENTER</t>
  </si>
  <si>
    <t>1601 LOWELL BLVD</t>
  </si>
  <si>
    <t>530010</t>
  </si>
  <si>
    <t>SageWest Health Care at Lander</t>
  </si>
  <si>
    <t>1320 Bishop Randall Drive</t>
  </si>
  <si>
    <t>Lander</t>
  </si>
  <si>
    <t>1001 Holland Avenue</t>
  </si>
  <si>
    <t>270059</t>
  </si>
  <si>
    <t>RUBY VALLEY HOSPITAL</t>
  </si>
  <si>
    <t>2220 EAST CROWFOOT STREET</t>
  </si>
  <si>
    <t>SHERIDAN</t>
  </si>
  <si>
    <t>520067</t>
  </si>
  <si>
    <t>GOOD SAMARITAN MEDICAL CTR</t>
  </si>
  <si>
    <t>620 NORTH 19TH ST</t>
  </si>
  <si>
    <t>454072</t>
  </si>
  <si>
    <t>CHARTER GRAPEVINE BHS</t>
  </si>
  <si>
    <t>2300 WILLIAM D TATE AVE</t>
  </si>
  <si>
    <t>GRAPEVINE</t>
  </si>
  <si>
    <t>244009</t>
  </si>
  <si>
    <t>The Mayo Clinic Psychiatric Hospital</t>
  </si>
  <si>
    <t>1216 Second Street Southwest</t>
  </si>
  <si>
    <t>271313</t>
  </si>
  <si>
    <t>Pioneer Medical Center</t>
  </si>
  <si>
    <t>301 West Seventh Avenue North</t>
  </si>
  <si>
    <t>Big Timber</t>
  </si>
  <si>
    <t>670146</t>
  </si>
  <si>
    <t>5521 SARATOGA BLVD SUITE 100</t>
  </si>
  <si>
    <t>670175</t>
  </si>
  <si>
    <t>PRESTIGE EMERGENCY ROOM-POTRANCO LLC</t>
  </si>
  <si>
    <t>738 W LOOP 1604 N</t>
  </si>
  <si>
    <t>705 Dixie Street</t>
  </si>
  <si>
    <t>1395 South Pinellas Avenue</t>
  </si>
  <si>
    <t>450878</t>
  </si>
  <si>
    <t>Methodist Texsan Hospital</t>
  </si>
  <si>
    <t>6700 IH-10 West</t>
  </si>
  <si>
    <t>444019</t>
  </si>
  <si>
    <t>Unity Psychiatric Care Clarksville</t>
  </si>
  <si>
    <t>930 Professional Park Drive</t>
  </si>
  <si>
    <t>1375 North Main Street</t>
  </si>
  <si>
    <t>440069</t>
  </si>
  <si>
    <t>GEORGE W HUBBARD HOSPITAL MEHARRY MED</t>
  </si>
  <si>
    <t>1005 D TODD BLVD</t>
  </si>
  <si>
    <t>350032</t>
  </si>
  <si>
    <t>ST GERARDS COMMUNITY HOSPITAL</t>
  </si>
  <si>
    <t>613 FIRST AVE SW</t>
  </si>
  <si>
    <t>HANKINSON</t>
  </si>
  <si>
    <t>450311</t>
  </si>
  <si>
    <t>OVERTON MEDICAL CENTER</t>
  </si>
  <si>
    <t>911 SOUTH HELEN</t>
  </si>
  <si>
    <t>OVERTON</t>
  </si>
  <si>
    <t>200 East Chestnut Street</t>
  </si>
  <si>
    <t>2401 West Main Street</t>
  </si>
  <si>
    <t>050081</t>
  </si>
  <si>
    <t>SIERRA COMMUNITY HOSPITAL</t>
  </si>
  <si>
    <t>2025 E DAKOTA AVE</t>
  </si>
  <si>
    <t>FRESNO</t>
  </si>
  <si>
    <t>450852</t>
  </si>
  <si>
    <t>Select Specialty Hospital - South Dallas</t>
  </si>
  <si>
    <t>800 Kirnwood Drive</t>
  </si>
  <si>
    <t>Desoto</t>
  </si>
  <si>
    <t>347 North Kuakini Street</t>
  </si>
  <si>
    <t>350014</t>
  </si>
  <si>
    <t>Towner County Medical Center</t>
  </si>
  <si>
    <t>Highway 281 North</t>
  </si>
  <si>
    <t>Cando</t>
  </si>
  <si>
    <t>2105 East South Boulevard</t>
  </si>
  <si>
    <t>190101</t>
  </si>
  <si>
    <t>110070</t>
  </si>
  <si>
    <t>CHATUGE REGIONAL HOSPITAL</t>
  </si>
  <si>
    <t>103 CHURCH ST</t>
  </si>
  <si>
    <t>HIAWASSEE</t>
  </si>
  <si>
    <t>13207 Ravenna Road</t>
  </si>
  <si>
    <t>160092</t>
  </si>
  <si>
    <t>Shenandoah Medical Center</t>
  </si>
  <si>
    <t>300 Pershing Avenue</t>
  </si>
  <si>
    <t>Shenandoah</t>
  </si>
  <si>
    <t>2600 Sixth Street Southwest</t>
  </si>
  <si>
    <t>360119</t>
  </si>
  <si>
    <t>PARKVIEW HOSPITAL</t>
  </si>
  <si>
    <t>1920 PARKWOOD AVE</t>
  </si>
  <si>
    <t>TOLEDO</t>
  </si>
  <si>
    <t>124 South Memorial Drive</t>
  </si>
  <si>
    <t>281338</t>
  </si>
  <si>
    <t>Howard County Medical Center</t>
  </si>
  <si>
    <t>1113 Sherman Street</t>
  </si>
  <si>
    <t>164005</t>
  </si>
  <si>
    <t>Clarinda Mental Health Institute</t>
  </si>
  <si>
    <t>1800 North 16th Street</t>
  </si>
  <si>
    <t>9150 Huebner Road</t>
  </si>
  <si>
    <t>150145</t>
  </si>
  <si>
    <t>Saint Elizabeth Ann Seton Hospital of Central Indiana</t>
  </si>
  <si>
    <t>13431 North Meridian</t>
  </si>
  <si>
    <t>240116</t>
  </si>
  <si>
    <t>Appleton Municipal Hospital</t>
  </si>
  <si>
    <t>30 South Behl Street</t>
  </si>
  <si>
    <t>1225 Wilshire Boulevard</t>
  </si>
  <si>
    <t>1050 East South Temple</t>
  </si>
  <si>
    <t>050450</t>
  </si>
  <si>
    <t>MONO GENERAL HOSPITAL</t>
  </si>
  <si>
    <t>P O BOX 536 TWIN LAKE RD</t>
  </si>
  <si>
    <t>401 South Ballenger Highway</t>
  </si>
  <si>
    <t>190 East Bannock Street</t>
  </si>
  <si>
    <t>144028</t>
  </si>
  <si>
    <t>Madden Mental Health Center</t>
  </si>
  <si>
    <t>1200 South First Avenue</t>
  </si>
  <si>
    <t>Hines</t>
  </si>
  <si>
    <t>041307</t>
  </si>
  <si>
    <t>CrossRidge Community Hospital</t>
  </si>
  <si>
    <t>310 Falls Boulevard</t>
  </si>
  <si>
    <t>Wynne</t>
  </si>
  <si>
    <t>494006</t>
  </si>
  <si>
    <t>EASTERN STATE HOSP</t>
  </si>
  <si>
    <t>WILLIAMSBURG</t>
  </si>
  <si>
    <t>150188</t>
  </si>
  <si>
    <t>INTERVENTIONAL PAIN MANAGEMENT LLC</t>
  </si>
  <si>
    <t>208 LEGACY PLAZA WEST</t>
  </si>
  <si>
    <t>LA PORTE</t>
  </si>
  <si>
    <t>504016</t>
  </si>
  <si>
    <t>Wellfound Behavioral Health Hospital</t>
  </si>
  <si>
    <t>3402 S. 19th Street</t>
  </si>
  <si>
    <t>494016</t>
  </si>
  <si>
    <t>CHARTER WESTBROOK BHS</t>
  </si>
  <si>
    <t>1500 WESTBROOK AVE</t>
  </si>
  <si>
    <t>400098</t>
  </si>
  <si>
    <t>Hospital San Francisco</t>
  </si>
  <si>
    <t>371 Avenida De Diego</t>
  </si>
  <si>
    <t>San Juan</t>
  </si>
  <si>
    <t>280079</t>
  </si>
  <si>
    <t>905 2nd Street</t>
  </si>
  <si>
    <t>Friend</t>
  </si>
  <si>
    <t>120021</t>
  </si>
  <si>
    <t>Kohala Hospital</t>
  </si>
  <si>
    <t>54-383 Hospital Road</t>
  </si>
  <si>
    <t>Kohala</t>
  </si>
  <si>
    <t>180014</t>
  </si>
  <si>
    <t>Norton Audubon Hospital</t>
  </si>
  <si>
    <t>One Audubon Plaza Drive</t>
  </si>
  <si>
    <t>340019</t>
  </si>
  <si>
    <t>Stokes-Reynolds Memorial Hospital</t>
  </si>
  <si>
    <t>P.O. Box 10</t>
  </si>
  <si>
    <t>100 Mercy Way</t>
  </si>
  <si>
    <t>021302</t>
  </si>
  <si>
    <t>121302</t>
  </si>
  <si>
    <t>Kapaau</t>
  </si>
  <si>
    <t>169 Martin Avenue</t>
  </si>
  <si>
    <t>244010</t>
  </si>
  <si>
    <t>Community Behavioral Health Hospital of Saint Peter</t>
  </si>
  <si>
    <t>2000 Klein Street</t>
  </si>
  <si>
    <t>Saint Peter</t>
  </si>
  <si>
    <t>331307</t>
  </si>
  <si>
    <t>Clifton-Fine Hospital</t>
  </si>
  <si>
    <t>1014 Oswegatchie Trail</t>
  </si>
  <si>
    <t>Star Lake</t>
  </si>
  <si>
    <t>190229</t>
  </si>
  <si>
    <t>DUBUIS HOSP FOR CONTINUNING CARE,THE</t>
  </si>
  <si>
    <t>3330 MASONIC DR</t>
  </si>
  <si>
    <t>364043</t>
  </si>
  <si>
    <t>Ridgeview Hospital</t>
  </si>
  <si>
    <t>Middle Point</t>
  </si>
  <si>
    <t>1000 Johnson Ferry Road Northeast</t>
  </si>
  <si>
    <t>2000 North Avenue</t>
  </si>
  <si>
    <t>801 Illini Drive</t>
  </si>
  <si>
    <t>454037</t>
  </si>
  <si>
    <t>CHARTER REAL BEHAVIORAL HEALTH SYS</t>
  </si>
  <si>
    <t>8550 HUEBNER RD</t>
  </si>
  <si>
    <t>151 East Redstone Avenue</t>
  </si>
  <si>
    <t>190299</t>
  </si>
  <si>
    <t>LTAC OF SLIDELL</t>
  </si>
  <si>
    <t>621 SOUTH COLUMBIA STREET</t>
  </si>
  <si>
    <t>BOGALUSA</t>
  </si>
  <si>
    <t>240179</t>
  </si>
  <si>
    <t>Springfield Medical Center</t>
  </si>
  <si>
    <t>625 North Jackson</t>
  </si>
  <si>
    <t>101 Dates Drive</t>
  </si>
  <si>
    <t>130053</t>
  </si>
  <si>
    <t>COMMUNITY HOSPITAL</t>
  </si>
  <si>
    <t>405 N BERKLEY ST</t>
  </si>
  <si>
    <t>054136</t>
  </si>
  <si>
    <t>KINGS VIEW HOSPITAL</t>
  </si>
  <si>
    <t>42675 ROAD 44</t>
  </si>
  <si>
    <t>2001 Scioto Trail</t>
  </si>
  <si>
    <t>101 Sivley Road</t>
  </si>
  <si>
    <t>5777 East Mayo Boulevard</t>
  </si>
  <si>
    <t>130031</t>
  </si>
  <si>
    <t>Caribou Memorial Hospital</t>
  </si>
  <si>
    <t>300 South Third West</t>
  </si>
  <si>
    <t>Soda Springs</t>
  </si>
  <si>
    <t>390166</t>
  </si>
  <si>
    <t>Tara Hospital</t>
  </si>
  <si>
    <t>125 Simpson Road</t>
  </si>
  <si>
    <t>354005</t>
  </si>
  <si>
    <t>Red River Behavioral Health System</t>
  </si>
  <si>
    <t>1451 44th Avenue South</t>
  </si>
  <si>
    <t>370207</t>
  </si>
  <si>
    <t>4401 South Western</t>
  </si>
  <si>
    <t>1700 Old Lebanon Road</t>
  </si>
  <si>
    <t>3000 New Bern Avenue</t>
  </si>
  <si>
    <t>Two Crescent Park West</t>
  </si>
  <si>
    <t>331319</t>
  </si>
  <si>
    <t>Orleans Community Health Medina</t>
  </si>
  <si>
    <t>340025</t>
  </si>
  <si>
    <t>262 Leroy George Drive</t>
  </si>
  <si>
    <t>531302</t>
  </si>
  <si>
    <t>Memorial Hospital of Converse County</t>
  </si>
  <si>
    <t>111 South Fifth Street</t>
  </si>
  <si>
    <t>270058</t>
  </si>
  <si>
    <t>SHERIDAN MEMORIAL</t>
  </si>
  <si>
    <t>100 W LAUREL AVE</t>
  </si>
  <si>
    <t>PLENTYWOOD</t>
  </si>
  <si>
    <t>100317</t>
  </si>
  <si>
    <t>Promise Hospital of Florida at The Villages</t>
  </si>
  <si>
    <t>5050 County Road #472</t>
  </si>
  <si>
    <t>390295</t>
  </si>
  <si>
    <t>SCCI Hospital Easton</t>
  </si>
  <si>
    <t>161354</t>
  </si>
  <si>
    <t>274086</t>
  </si>
  <si>
    <t>Montana State Hospital</t>
  </si>
  <si>
    <t>100 Garnet Way</t>
  </si>
  <si>
    <t>100311</t>
  </si>
  <si>
    <t>UCHLTACH at Connerton</t>
  </si>
  <si>
    <t>9441 Health Center Drive</t>
  </si>
  <si>
    <t>Land O Lakes</t>
  </si>
  <si>
    <t>050601</t>
  </si>
  <si>
    <t>Providence Tarzana Medical Center</t>
  </si>
  <si>
    <t>18321 Clark Street</t>
  </si>
  <si>
    <t>94 Old Short Hills Road</t>
  </si>
  <si>
    <t>24451 Health Center Drive</t>
  </si>
  <si>
    <t>One General Street</t>
  </si>
  <si>
    <t>104076</t>
  </si>
  <si>
    <t>University Behavioral Center</t>
  </si>
  <si>
    <t>2500 Discovery Drive</t>
  </si>
  <si>
    <t>050004</t>
  </si>
  <si>
    <t>PERALTA HOSPITAL</t>
  </si>
  <si>
    <t>450 30TH ST</t>
  </si>
  <si>
    <t>OAKLAND</t>
  </si>
  <si>
    <t>050193</t>
  </si>
  <si>
    <t>Mission Hospital Laguna Beach</t>
  </si>
  <si>
    <t>31872 Coast Highway</t>
  </si>
  <si>
    <t>Laguna Beach</t>
  </si>
  <si>
    <t>2900 West Oklahoma Avenue</t>
  </si>
  <si>
    <t>2001 West 68th Street</t>
  </si>
  <si>
    <t>One Medical Park Drive</t>
  </si>
  <si>
    <t>450166</t>
  </si>
  <si>
    <t>Lillian M. Hudspeth Hospital</t>
  </si>
  <si>
    <t>308 Hudspeth Avenue</t>
  </si>
  <si>
    <t>140079</t>
  </si>
  <si>
    <t>Franciscan  Health  Chicago Heights Campus</t>
  </si>
  <si>
    <t>1423 Chicago Road</t>
  </si>
  <si>
    <t>Chicago Heights</t>
  </si>
  <si>
    <t>361312</t>
  </si>
  <si>
    <t>Mercy Health-Urbana</t>
  </si>
  <si>
    <t>411 West Randolph Road</t>
  </si>
  <si>
    <t>630 East River Street</t>
  </si>
  <si>
    <t>11705 Mercy Boulevard</t>
  </si>
  <si>
    <t>394034</t>
  </si>
  <si>
    <t>Horsham Clinic</t>
  </si>
  <si>
    <t>722 East Butler Pike</t>
  </si>
  <si>
    <t>Ambler</t>
  </si>
  <si>
    <t>1095 Highway 15 South</t>
  </si>
  <si>
    <t>364054</t>
  </si>
  <si>
    <t>Generations Behavioral Health - Geneva</t>
  </si>
  <si>
    <t>60 West Street</t>
  </si>
  <si>
    <t>450233</t>
  </si>
  <si>
    <t>BRIDGEPORT HOSPITAL</t>
  </si>
  <si>
    <t>1301 HALSELL ST</t>
  </si>
  <si>
    <t>230122</t>
  </si>
  <si>
    <t>SAGINAW GENERAL HOSPITAL</t>
  </si>
  <si>
    <t>1447 N HARRISON ST</t>
  </si>
  <si>
    <t>SAGINAW</t>
  </si>
  <si>
    <t>670159</t>
  </si>
  <si>
    <t>STAR ER, LLC</t>
  </si>
  <si>
    <t>7007 INDIANA AVE</t>
  </si>
  <si>
    <t>061313</t>
  </si>
  <si>
    <t>Kit Carson County Memorial Hospital</t>
  </si>
  <si>
    <t>286 16th Street</t>
  </si>
  <si>
    <t>2827 Babcock Road</t>
  </si>
  <si>
    <t>2500 Southwest 75th Avenue</t>
  </si>
  <si>
    <t>030027</t>
  </si>
  <si>
    <t>Copper Queen Community Hospital</t>
  </si>
  <si>
    <t>101 Cole Avenue</t>
  </si>
  <si>
    <t>Bisbee</t>
  </si>
  <si>
    <t>011303</t>
  </si>
  <si>
    <t>Randolph Medical Center</t>
  </si>
  <si>
    <t>59928 Highway 22</t>
  </si>
  <si>
    <t>190194</t>
  </si>
  <si>
    <t>WILLIS KNIGHTON SOUTH HOSP</t>
  </si>
  <si>
    <t>2510 BERT KOUNS INDUSTRIAL LOOP</t>
  </si>
  <si>
    <t>021307</t>
  </si>
  <si>
    <t>Cordova Community Medical Center</t>
  </si>
  <si>
    <t>602 Chase Avenue</t>
  </si>
  <si>
    <t>Cordova</t>
  </si>
  <si>
    <t>450741</t>
  </si>
  <si>
    <t>701 5TH ST</t>
  </si>
  <si>
    <t>450535</t>
  </si>
  <si>
    <t>San Jacinto Methodist Hospital</t>
  </si>
  <si>
    <t>1700 James Bowie Drive</t>
  </si>
  <si>
    <t>2500 MetroHealth Drive</t>
  </si>
  <si>
    <t>110136</t>
  </si>
  <si>
    <t>Central State Hospital</t>
  </si>
  <si>
    <t>620 Broad Street</t>
  </si>
  <si>
    <t>7031 Southwest 62nd Avenue</t>
  </si>
  <si>
    <t>450796</t>
  </si>
  <si>
    <t>Northwest Texas Surgical Hospital</t>
  </si>
  <si>
    <t>3501 Soncy Road</t>
  </si>
  <si>
    <t>390120</t>
  </si>
  <si>
    <t>DUBOIS HOSP</t>
  </si>
  <si>
    <t>100 HOSPITAL AVE</t>
  </si>
  <si>
    <t>DUBOIS</t>
  </si>
  <si>
    <t>370191</t>
  </si>
  <si>
    <t>SOUTHWESTERN MEDICAL CENTER</t>
  </si>
  <si>
    <t>5602 SOUTHWESTERN LEE BLVD PO BOX 7290</t>
  </si>
  <si>
    <t>LAWTON</t>
  </si>
  <si>
    <t>939 Caroline Street</t>
  </si>
  <si>
    <t>350020</t>
  </si>
  <si>
    <t>HEARTLAND MEDICAL CENTER</t>
  </si>
  <si>
    <t>510 4TH STREET SOUTH</t>
  </si>
  <si>
    <t>FARGO</t>
  </si>
  <si>
    <t>231320</t>
  </si>
  <si>
    <t>Mercy Health Lakeshore Campus</t>
  </si>
  <si>
    <t>72 South State Street</t>
  </si>
  <si>
    <t>171385</t>
  </si>
  <si>
    <t>100153</t>
  </si>
  <si>
    <t>GEORGE E WEEMS MEMORIAL HOSP</t>
  </si>
  <si>
    <t>WASHINGTON SQUARE BOX 610</t>
  </si>
  <si>
    <t>521316</t>
  </si>
  <si>
    <t>Gundersen Tri-County Memorial Hospital</t>
  </si>
  <si>
    <t>Whitehall</t>
  </si>
  <si>
    <t>280093</t>
  </si>
  <si>
    <t>FRITZER MEMORIAL HOSPITAL</t>
  </si>
  <si>
    <t>811 HOWELL</t>
  </si>
  <si>
    <t>OXFORD</t>
  </si>
  <si>
    <t>400017</t>
  </si>
  <si>
    <t>Hospital San Carlos</t>
  </si>
  <si>
    <t>1822 Ponce De Leon Avenue</t>
  </si>
  <si>
    <t>2500 North State Street</t>
  </si>
  <si>
    <t>118 North Hospital Drive</t>
  </si>
  <si>
    <t>190310</t>
  </si>
  <si>
    <t>SPECIALTY REHABILITATION HOSPITAL OF LULING</t>
  </si>
  <si>
    <t>1125 PAUL MAILLARD RD</t>
  </si>
  <si>
    <t>LULING</t>
  </si>
  <si>
    <t>170121</t>
  </si>
  <si>
    <t>GRISELL MEMORIAL HOSPITAL DISTRICT #1</t>
  </si>
  <si>
    <t>330 VERMONT  PO BOX 268</t>
  </si>
  <si>
    <t>RANSOM</t>
  </si>
  <si>
    <t>034036</t>
  </si>
  <si>
    <t>SANA BEHAVIORAL HOSPITAL- PRESCOTT</t>
  </si>
  <si>
    <t>181 WHIPPLE STREET</t>
  </si>
  <si>
    <t>PRESCOTT</t>
  </si>
  <si>
    <t>7911 Diley Road</t>
  </si>
  <si>
    <t>670158</t>
  </si>
  <si>
    <t>EMERGENCY CARE OF EAST HOUSTON, LLC</t>
  </si>
  <si>
    <t>15119 WALLISVILLE RD, SUITE 100</t>
  </si>
  <si>
    <t>050052</t>
  </si>
  <si>
    <t>CHANNEL ISLANDS COMMUNITY HOSPITAL</t>
  </si>
  <si>
    <t>540 HOBSON WAY</t>
  </si>
  <si>
    <t>170091</t>
  </si>
  <si>
    <t>KATY MEMORIAL HOSP</t>
  </si>
  <si>
    <t>400 KATY ST</t>
  </si>
  <si>
    <t>PARSONS</t>
  </si>
  <si>
    <t>1968 Peachtree Road Northwest</t>
  </si>
  <si>
    <t>450787</t>
  </si>
  <si>
    <t>MEMORIAL ACUTE LONG TERM CARE HOSP</t>
  </si>
  <si>
    <t>1201 FRANK ST SUITE D 5</t>
  </si>
  <si>
    <t>LUFKIN</t>
  </si>
  <si>
    <t>271338</t>
  </si>
  <si>
    <t>Big Horn County Memorial Hospital</t>
  </si>
  <si>
    <t>17 North Miles</t>
  </si>
  <si>
    <t>Hardin</t>
  </si>
  <si>
    <t>050302</t>
  </si>
  <si>
    <t>Mills Health Center</t>
  </si>
  <si>
    <t>100 South San Mateo Drive</t>
  </si>
  <si>
    <t>210021</t>
  </si>
  <si>
    <t>HOMEWOOD HOSP CNTR SOUTH</t>
  </si>
  <si>
    <t>2724 CHARLES ST</t>
  </si>
  <si>
    <t>260092</t>
  </si>
  <si>
    <t>BONNE TERRE HOSPITAL</t>
  </si>
  <si>
    <t>10 LAKE DRIVE</t>
  </si>
  <si>
    <t>BONNE TERRE</t>
  </si>
  <si>
    <t>201 State Street</t>
  </si>
  <si>
    <t>430093</t>
  </si>
  <si>
    <t>Same Day Surgery Center</t>
  </si>
  <si>
    <t>651 Cathedral Drive</t>
  </si>
  <si>
    <t>1301 Carlisle Street</t>
  </si>
  <si>
    <t>12251 South 80th Avenue</t>
  </si>
  <si>
    <t>160157</t>
  </si>
  <si>
    <t>Select Specialty Hospital - Des Moines</t>
  </si>
  <si>
    <t>1111 6th Avenue, 4th Floor Main</t>
  </si>
  <si>
    <t>1600 Eureka Road</t>
  </si>
  <si>
    <t>2400 Round Rock Avenue</t>
  </si>
  <si>
    <t>010067</t>
  </si>
  <si>
    <t>JOHN A ANDREW COMMUNITY HOSPITAL</t>
  </si>
  <si>
    <t>TUSKEGEE INSTITUTE</t>
  </si>
  <si>
    <t>280133</t>
  </si>
  <si>
    <t>Nebraska Spine Hospital</t>
  </si>
  <si>
    <t>6901 North 72nd Street, Suite 20300</t>
  </si>
  <si>
    <t>216 Anamaria Drive</t>
  </si>
  <si>
    <t>230272</t>
  </si>
  <si>
    <t>LAKESHORE HOSPITAL</t>
  </si>
  <si>
    <t>988 E LARNED</t>
  </si>
  <si>
    <t>7401 South Main Street</t>
  </si>
  <si>
    <t>461301</t>
  </si>
  <si>
    <t>Fillmore Community Medical Center</t>
  </si>
  <si>
    <t>674 South Highway 99</t>
  </si>
  <si>
    <t>Fillmore</t>
  </si>
  <si>
    <t>050705</t>
  </si>
  <si>
    <t>VENCOR HOSPITAL - SAN LEANDRO</t>
  </si>
  <si>
    <t>2800 BENEDICT DRIVE</t>
  </si>
  <si>
    <t>102 East Lake Mead Parkway</t>
  </si>
  <si>
    <t>330148</t>
  </si>
  <si>
    <t>Little Falls Hospital</t>
  </si>
  <si>
    <t>140 Burwell Street</t>
  </si>
  <si>
    <t>314018</t>
  </si>
  <si>
    <t>Northbrook Behavioral Health Hospital</t>
  </si>
  <si>
    <t>425 Woodbury Turnersville Road</t>
  </si>
  <si>
    <t>Blackwood</t>
  </si>
  <si>
    <t>315 Martin Luther King Jr Way</t>
  </si>
  <si>
    <t>390080</t>
  </si>
  <si>
    <t>Jeanes Hospital</t>
  </si>
  <si>
    <t>7600 Central Avenue</t>
  </si>
  <si>
    <t>344014</t>
  </si>
  <si>
    <t>Holly Hill Hospital</t>
  </si>
  <si>
    <t>3019 Falstaff Road</t>
  </si>
  <si>
    <t>250003</t>
  </si>
  <si>
    <t>North Mississippi Medical Center - Pontotoc</t>
  </si>
  <si>
    <t>176 South Main Street</t>
  </si>
  <si>
    <t>Pontotoc</t>
  </si>
  <si>
    <t>410 Dewey Street</t>
  </si>
  <si>
    <t>10150 Southeast 32nd Avenue</t>
  </si>
  <si>
    <t>034017</t>
  </si>
  <si>
    <t>WESTBRIDGE</t>
  </si>
  <si>
    <t>1830 E  ROOSEVELT</t>
  </si>
  <si>
    <t>835 Hospital Road</t>
  </si>
  <si>
    <t>865 Stone Street</t>
  </si>
  <si>
    <t>2000 Mowry Avenue</t>
  </si>
  <si>
    <t>10401 West Thunderbird Boulevard</t>
  </si>
  <si>
    <t>350 North Wall Street</t>
  </si>
  <si>
    <t>3100 Southwest 89th Street</t>
  </si>
  <si>
    <t>251320</t>
  </si>
  <si>
    <t>Claiborne County Medical Center</t>
  </si>
  <si>
    <t>123 McComb Avenue</t>
  </si>
  <si>
    <t>Port Gibson</t>
  </si>
  <si>
    <t>210038</t>
  </si>
  <si>
    <t>University of Maryland Medical Center Midtown Campus</t>
  </si>
  <si>
    <t>827 Linden Avenue</t>
  </si>
  <si>
    <t>520115</t>
  </si>
  <si>
    <t>Calumet Medical Center, Chilton</t>
  </si>
  <si>
    <t>614 Memorial Drive</t>
  </si>
  <si>
    <t>Chilton</t>
  </si>
  <si>
    <t>370165</t>
  </si>
  <si>
    <t>AMENDED JEFFERSON COUNTY HOSPITAL</t>
  </si>
  <si>
    <t>U S HIGHWAYS 81 &amp; 70, P O BOX 90</t>
  </si>
  <si>
    <t>WAURIKA</t>
  </si>
  <si>
    <t>330189</t>
  </si>
  <si>
    <t>Albany Medical Center - South Clinical Campus</t>
  </si>
  <si>
    <t>25 Hackett Boulevard</t>
  </si>
  <si>
    <t>234033</t>
  </si>
  <si>
    <t>ARDMORE CENTER</t>
  </si>
  <si>
    <t>19810 FARMINGTON RD</t>
  </si>
  <si>
    <t>LIVONIA</t>
  </si>
  <si>
    <t>281332</t>
  </si>
  <si>
    <t>Butler County Health Care Center</t>
  </si>
  <si>
    <t>372 South Ninth Street</t>
  </si>
  <si>
    <t>David City</t>
  </si>
  <si>
    <t>140051</t>
  </si>
  <si>
    <t>Skokie Hospital</t>
  </si>
  <si>
    <t>9600 Gross Point Road</t>
  </si>
  <si>
    <t>Skokie</t>
  </si>
  <si>
    <t>330320</t>
  </si>
  <si>
    <t>PELHAM BAY GENERAL HOSPITAL</t>
  </si>
  <si>
    <t>1870 PELHAM PKW SOUTH</t>
  </si>
  <si>
    <t>BRONX</t>
  </si>
  <si>
    <t>390 South Main Street</t>
  </si>
  <si>
    <t>451 Clarkson Avenue</t>
  </si>
  <si>
    <t>054124</t>
  </si>
  <si>
    <t>County Of Humboldt Mental Health Branch</t>
  </si>
  <si>
    <t>720 Wood Street</t>
  </si>
  <si>
    <t>190272</t>
  </si>
  <si>
    <t>Southpark Hospital</t>
  </si>
  <si>
    <t>314 Youngsville Highway</t>
  </si>
  <si>
    <t>360030</t>
  </si>
  <si>
    <t>Bucyrus Community Hospital</t>
  </si>
  <si>
    <t>629 North Sandusky Avenue</t>
  </si>
  <si>
    <t>Bucyrus</t>
  </si>
  <si>
    <t>110156</t>
  </si>
  <si>
    <t>161 River Oaks Drive</t>
  </si>
  <si>
    <t>374026</t>
  </si>
  <si>
    <t>Tulsa Center for Behavioral Health</t>
  </si>
  <si>
    <t>2323 South Harvard Avenue</t>
  </si>
  <si>
    <t>1221 Pine Grove Avenue</t>
  </si>
  <si>
    <t>170035</t>
  </si>
  <si>
    <t>412 South Maple</t>
  </si>
  <si>
    <t>101 Dudley Street</t>
  </si>
  <si>
    <t>1114 West Madison Avenue</t>
  </si>
  <si>
    <t>150155</t>
  </si>
  <si>
    <t>Saint Elizabeth Ann Seton Hospital - Kokomo</t>
  </si>
  <si>
    <t>1907 West Sycamore Street, 4th Floor</t>
  </si>
  <si>
    <t>054088</t>
  </si>
  <si>
    <t>STANISLAUS BEHAVIORAL HEALTH CENTER</t>
  </si>
  <si>
    <t>1501 CLAUS RD</t>
  </si>
  <si>
    <t>MODESTO</t>
  </si>
  <si>
    <t>440022</t>
  </si>
  <si>
    <t>Baptist Hospital of Roane County</t>
  </si>
  <si>
    <t>241 South Chamberlain Avenue</t>
  </si>
  <si>
    <t>Rockwood</t>
  </si>
  <si>
    <t>194081</t>
  </si>
  <si>
    <t>Oceans Behavioral Hospital DeRidder</t>
  </si>
  <si>
    <t>1420 Blankenship Road</t>
  </si>
  <si>
    <t>281319</t>
  </si>
  <si>
    <t>2200 H Street</t>
  </si>
  <si>
    <t>150154</t>
  </si>
  <si>
    <t>Community Heart And Vascular Hospital</t>
  </si>
  <si>
    <t>8075 North Shadeland Avenue</t>
  </si>
  <si>
    <t>260143</t>
  </si>
  <si>
    <t>SULLIVAN COUNTY MEMORIAL HOSPITAL</t>
  </si>
  <si>
    <t>630 W 3RD ST</t>
  </si>
  <si>
    <t>MILAN</t>
  </si>
  <si>
    <t>184011</t>
  </si>
  <si>
    <t>CHARTER BHS OF PADUCAH</t>
  </si>
  <si>
    <t>435 BERGER RD</t>
  </si>
  <si>
    <t>PADUCAH</t>
  </si>
  <si>
    <t>200016</t>
  </si>
  <si>
    <t>Rumford Hospital</t>
  </si>
  <si>
    <t>420 Franklin Street</t>
  </si>
  <si>
    <t>Rumford</t>
  </si>
  <si>
    <t>2720 Stone Park Boulevard</t>
  </si>
  <si>
    <t>510026</t>
  </si>
  <si>
    <t>Grant Memorial Hospital</t>
  </si>
  <si>
    <t>Routes 28/55 Hospital Drive</t>
  </si>
  <si>
    <t>261334</t>
  </si>
  <si>
    <t>I-70 Community Hospital</t>
  </si>
  <si>
    <t>105 Hospital Drive</t>
  </si>
  <si>
    <t>Sweet Springs</t>
  </si>
  <si>
    <t>134017</t>
  </si>
  <si>
    <t>Cottonwood Creek Behavioral Hospital</t>
  </si>
  <si>
    <t>1 Arh Lane</t>
  </si>
  <si>
    <t>1500 South Sunset Avenue</t>
  </si>
  <si>
    <t>451377</t>
  </si>
  <si>
    <t>Reeves County Hospital District</t>
  </si>
  <si>
    <t>2323 Texas Avenue</t>
  </si>
  <si>
    <t>Pecos</t>
  </si>
  <si>
    <t>464007</t>
  </si>
  <si>
    <t>Benchmark Behavioral Health System</t>
  </si>
  <si>
    <t>592 West 1350 South</t>
  </si>
  <si>
    <t>Woods Cross</t>
  </si>
  <si>
    <t>20000 Harvard Road</t>
  </si>
  <si>
    <t>400010</t>
  </si>
  <si>
    <t>Hospital General Castaner</t>
  </si>
  <si>
    <t>Carr. 135 KM 4.5</t>
  </si>
  <si>
    <t>Castaner</t>
  </si>
  <si>
    <t>520185</t>
  </si>
  <si>
    <t>FIRST HOSPITAL-MILWAUKEE</t>
  </si>
  <si>
    <t>3330 WEST WELLS STREET</t>
  </si>
  <si>
    <t>454117</t>
  </si>
  <si>
    <t>Oceans Behavioral Hospital Longview</t>
  </si>
  <si>
    <t>615 Clinic Drive</t>
  </si>
  <si>
    <t>271305</t>
  </si>
  <si>
    <t>McCone County Health Center</t>
  </si>
  <si>
    <t>605 Sullivan Avenue</t>
  </si>
  <si>
    <t>Circle</t>
  </si>
  <si>
    <t>361303</t>
  </si>
  <si>
    <t>Akron General Lodi Hospital</t>
  </si>
  <si>
    <t>225 Elyria Street</t>
  </si>
  <si>
    <t>2601 East Chapman Avenue</t>
  </si>
  <si>
    <t>330001</t>
  </si>
  <si>
    <t>Orange Regional Medical Center - Horton Campus</t>
  </si>
  <si>
    <t>60 Prospect Avenue</t>
  </si>
  <si>
    <t>1205 East North Street</t>
  </si>
  <si>
    <t>361331</t>
  </si>
  <si>
    <t>Fayette County Memorial Hospital</t>
  </si>
  <si>
    <t>1430 Columbus Avenue</t>
  </si>
  <si>
    <t>Washington Court House</t>
  </si>
  <si>
    <t>110235</t>
  </si>
  <si>
    <t>Landmark Hospital of Savannah</t>
  </si>
  <si>
    <t>800 East 68th Street</t>
  </si>
  <si>
    <t>99 Highway 37 West</t>
  </si>
  <si>
    <t>390011</t>
  </si>
  <si>
    <t>Conemaugh Memorial Medical Center - Lee Campus</t>
  </si>
  <si>
    <t>320 Main Street</t>
  </si>
  <si>
    <t>1401 River Road</t>
  </si>
  <si>
    <t>241313</t>
  </si>
  <si>
    <t>Essentia Health - Ada Hospital</t>
  </si>
  <si>
    <t>201 Ninth Street West</t>
  </si>
  <si>
    <t>3535 Olentangy River Road</t>
  </si>
  <si>
    <t>1500 North James Street</t>
  </si>
  <si>
    <t>2463 South M-30</t>
  </si>
  <si>
    <t>240165</t>
  </si>
  <si>
    <t>GAYLORD COMMUNITY HOSPITAL</t>
  </si>
  <si>
    <t>640 3RD ST</t>
  </si>
  <si>
    <t>GAYLORD</t>
  </si>
  <si>
    <t>104048</t>
  </si>
  <si>
    <t>ST AUGUSTINE PSYCHIATRIC CENTER</t>
  </si>
  <si>
    <t>200 RIVER HAVEN WAY</t>
  </si>
  <si>
    <t>SAINT AUGUSTINE</t>
  </si>
  <si>
    <t>400025</t>
  </si>
  <si>
    <t>DRES HERMANOS YORDAN</t>
  </si>
  <si>
    <t>AVENUE DE DIEGO</t>
  </si>
  <si>
    <t>RIO PIEDRAS</t>
  </si>
  <si>
    <t>670063</t>
  </si>
  <si>
    <t>The Hospital at Craig Ranch</t>
  </si>
  <si>
    <t>6045 Alma Road</t>
  </si>
  <si>
    <t>444000</t>
  </si>
  <si>
    <t>Lakeshore Mental Health Institute</t>
  </si>
  <si>
    <t>5908 Lyons View Pike</t>
  </si>
  <si>
    <t>530023</t>
  </si>
  <si>
    <t>Star Valley Medical Center</t>
  </si>
  <si>
    <t>110 Hospital Lane</t>
  </si>
  <si>
    <t>Afton</t>
  </si>
  <si>
    <t>390005</t>
  </si>
  <si>
    <t>Corry Memorial Hospital</t>
  </si>
  <si>
    <t>612 West Smith Street</t>
  </si>
  <si>
    <t>Corry</t>
  </si>
  <si>
    <t>800 West Main Street</t>
  </si>
  <si>
    <t>350016</t>
  </si>
  <si>
    <t>Medcenter One Mandan</t>
  </si>
  <si>
    <t>100 Northwest 18th Street</t>
  </si>
  <si>
    <t>Mandan</t>
  </si>
  <si>
    <t>494020</t>
  </si>
  <si>
    <t>PIEDMONT BEHAVIORAL HEALTH CTR</t>
  </si>
  <si>
    <t>ROUTE 4</t>
  </si>
  <si>
    <t>LEESBURG</t>
  </si>
  <si>
    <t>230090</t>
  </si>
  <si>
    <t>2730 E JEFFERSON AVE</t>
  </si>
  <si>
    <t>151321</t>
  </si>
  <si>
    <t>1900 Medical Arts Drive</t>
  </si>
  <si>
    <t>Huntingburg</t>
  </si>
  <si>
    <t>900 Eighth Avenue</t>
  </si>
  <si>
    <t>150060</t>
  </si>
  <si>
    <t>West Central Community Hospital</t>
  </si>
  <si>
    <t>70 East Street</t>
  </si>
  <si>
    <t>281318</t>
  </si>
  <si>
    <t>Morrill County Community Hospital</t>
  </si>
  <si>
    <t>1313 S Street</t>
  </si>
  <si>
    <t>6250 US  Highway 83</t>
  </si>
  <si>
    <t>214013</t>
  </si>
  <si>
    <t>Adventist HealthCare Shady Grove Medical Center - Mental Health</t>
  </si>
  <si>
    <t>14901 Broschart Road</t>
  </si>
  <si>
    <t>Rockville</t>
  </si>
  <si>
    <t>390007</t>
  </si>
  <si>
    <t>Elkins Park Hospital</t>
  </si>
  <si>
    <t>60 East Township Line Road</t>
  </si>
  <si>
    <t>Elkins Park</t>
  </si>
  <si>
    <t>144010</t>
  </si>
  <si>
    <t>Chicago Read Mental Health Center</t>
  </si>
  <si>
    <t>4200 North Oak Park Avenue</t>
  </si>
  <si>
    <t>181325</t>
  </si>
  <si>
    <t>Jane Todd Crawford Hospital</t>
  </si>
  <si>
    <t>202 Milby Street</t>
  </si>
  <si>
    <t>240127</t>
  </si>
  <si>
    <t>ARNOLD MEMORIAL HOSPITAL</t>
  </si>
  <si>
    <t>601 S LOUISIANA AVE</t>
  </si>
  <si>
    <t>ADRIAN</t>
  </si>
  <si>
    <t>041302</t>
  </si>
  <si>
    <t>Dardanelle Regional Medical Center</t>
  </si>
  <si>
    <t>200 North Third Street</t>
  </si>
  <si>
    <t>Dardanelle</t>
  </si>
  <si>
    <t>490123</t>
  </si>
  <si>
    <t>Rappahannock General Hospital</t>
  </si>
  <si>
    <t>101 Harris Drive</t>
  </si>
  <si>
    <t>Kilmarnock</t>
  </si>
  <si>
    <t>240081</t>
  </si>
  <si>
    <t>ST MARYS HOSPITAL</t>
  </si>
  <si>
    <t>2414 SOUTH SEVENTH STREET</t>
  </si>
  <si>
    <t>670101</t>
  </si>
  <si>
    <t>Select Specialty Hospital - Dallas Garland</t>
  </si>
  <si>
    <t>2300 Marie Curie Drive, Floors 3E &amp; 3W</t>
  </si>
  <si>
    <t>390261</t>
  </si>
  <si>
    <t>LEHIGH VALLEY HOSPITAL</t>
  </si>
  <si>
    <t>1200 S CEDAR CREST BLVD</t>
  </si>
  <si>
    <t>ALLENTOWN</t>
  </si>
  <si>
    <t>531315</t>
  </si>
  <si>
    <t>South Lincoln Medical Center</t>
  </si>
  <si>
    <t>711 Onyx Street</t>
  </si>
  <si>
    <t>Kemmerer</t>
  </si>
  <si>
    <t>1801 West 3rd Street</t>
  </si>
  <si>
    <t>291304</t>
  </si>
  <si>
    <t>Pershing General Hospital</t>
  </si>
  <si>
    <t>855 6th Street</t>
  </si>
  <si>
    <t>Lovelock</t>
  </si>
  <si>
    <t>510067</t>
  </si>
  <si>
    <t>1333 Southview Drive</t>
  </si>
  <si>
    <t>200002</t>
  </si>
  <si>
    <t>LincolnHealth - St. Andrews Campus &amp; Urgent Care Center</t>
  </si>
  <si>
    <t>6 St.Andrews Lane</t>
  </si>
  <si>
    <t>Boothbay Harbor</t>
  </si>
  <si>
    <t>180099</t>
  </si>
  <si>
    <t>Fort Logan Hospital</t>
  </si>
  <si>
    <t>124 Portman Avenue</t>
  </si>
  <si>
    <t>010127</t>
  </si>
  <si>
    <t>HUNTSVILLE HOSPITAL EAST</t>
  </si>
  <si>
    <t>911 BIG COVE RD SE</t>
  </si>
  <si>
    <t>HUNTSVILLE</t>
  </si>
  <si>
    <t>400106</t>
  </si>
  <si>
    <t>Hospital Metropolitano, Guaynabo</t>
  </si>
  <si>
    <t>1785 Route 21 Las Lomas</t>
  </si>
  <si>
    <t>050676</t>
  </si>
  <si>
    <t>SURPRISE VALLEY COMMUNITY HOSPITAL</t>
  </si>
  <si>
    <t>MAIN ST -&amp;- WASHINGTON ST</t>
  </si>
  <si>
    <t>CEDARVILLE</t>
  </si>
  <si>
    <t>1500 North Green Avenue</t>
  </si>
  <si>
    <t>140139</t>
  </si>
  <si>
    <t>Illini Community Hospital</t>
  </si>
  <si>
    <t>640 West Washington Street</t>
  </si>
  <si>
    <t>240132</t>
  </si>
  <si>
    <t>Mercy Hospital - Unity Campus</t>
  </si>
  <si>
    <t>550 Osborne Road</t>
  </si>
  <si>
    <t>Fridley</t>
  </si>
  <si>
    <t>504002</t>
  </si>
  <si>
    <t>Fairfax Behavioral Health</t>
  </si>
  <si>
    <t>10200 Northeast 132nd Street</t>
  </si>
  <si>
    <t>1600 Morgan Street</t>
  </si>
  <si>
    <t>1200 First Avenue East</t>
  </si>
  <si>
    <t>One St. Elizabeth's Boulevard</t>
  </si>
  <si>
    <t>636 Del Prado Boulevard</t>
  </si>
  <si>
    <t>490078</t>
  </si>
  <si>
    <t>WYTHEVILLE HOSPITAL CORPORATION</t>
  </si>
  <si>
    <t>2505 E MAIN ST</t>
  </si>
  <si>
    <t>WYTHEVILLE</t>
  </si>
  <si>
    <t>110163</t>
  </si>
  <si>
    <t>Phoebe Putney Memorial Hospital North Campus</t>
  </si>
  <si>
    <t>2000 Palmyra Road</t>
  </si>
  <si>
    <t>240119</t>
  </si>
  <si>
    <t>Cook County North Shore Hospital</t>
  </si>
  <si>
    <t>GUNFLINT TRIAL</t>
  </si>
  <si>
    <t>Grand Marais</t>
  </si>
  <si>
    <t>054049</t>
  </si>
  <si>
    <t>WOODVIEW-CALABASAS HOSP</t>
  </si>
  <si>
    <t>25100 CALABASAS RD</t>
  </si>
  <si>
    <t>CALABASAS</t>
  </si>
  <si>
    <t>501311</t>
  </si>
  <si>
    <t>East Adams Rural Hospital</t>
  </si>
  <si>
    <t>903 South Adams Street</t>
  </si>
  <si>
    <t>Ritzville</t>
  </si>
  <si>
    <t>600 South Bonham Street</t>
  </si>
  <si>
    <t>241352</t>
  </si>
  <si>
    <t>Mayo Clinic Health System in Springfield</t>
  </si>
  <si>
    <t>625 North Jackson Avenue</t>
  </si>
  <si>
    <t>031312</t>
  </si>
  <si>
    <t>040151</t>
  </si>
  <si>
    <t>Ozarks Community Hospital of Gravette</t>
  </si>
  <si>
    <t>1101 Jackson Street Southwest</t>
  </si>
  <si>
    <t>104034</t>
  </si>
  <si>
    <t>CHARTER SPRINGS BHS</t>
  </si>
  <si>
    <t>3130 SW 27TH AVE</t>
  </si>
  <si>
    <t>OCALA</t>
  </si>
  <si>
    <t>374013</t>
  </si>
  <si>
    <t>OAK CREST HOSPITAL</t>
  </si>
  <si>
    <t>1601 S GORDON COOPER DR</t>
  </si>
  <si>
    <t>SHAWNEE</t>
  </si>
  <si>
    <t>520173</t>
  </si>
  <si>
    <t>1615 Maple Lane</t>
  </si>
  <si>
    <t>194073</t>
  </si>
  <si>
    <t>Oceans Behavioral Hospital Broussard</t>
  </si>
  <si>
    <t>420 Albertson Parkway</t>
  </si>
  <si>
    <t>Broussard</t>
  </si>
  <si>
    <t>220118</t>
  </si>
  <si>
    <t>NEW ENGLAND DEACONESS</t>
  </si>
  <si>
    <t>1 DEACONESS RD</t>
  </si>
  <si>
    <t>040116</t>
  </si>
  <si>
    <t>Saint Vincent Doctors Hospital</t>
  </si>
  <si>
    <t>6101 Saint Vincent Circle</t>
  </si>
  <si>
    <t>281351</t>
  </si>
  <si>
    <t>Chase County Community Hospital</t>
  </si>
  <si>
    <t>600 West 12th Street</t>
  </si>
  <si>
    <t>Imperial</t>
  </si>
  <si>
    <t>9 Linville Drive</t>
  </si>
  <si>
    <t>141327</t>
  </si>
  <si>
    <t>250125</t>
  </si>
  <si>
    <t>180 Debuys Road</t>
  </si>
  <si>
    <t>100129</t>
  </si>
  <si>
    <t>PRINCETON HOSPITAL</t>
  </si>
  <si>
    <t>1800 MERCY DR</t>
  </si>
  <si>
    <t>290015</t>
  </si>
  <si>
    <t>MT. GRANT GENERAL HOSPITAL</t>
  </si>
  <si>
    <t>260230</t>
  </si>
  <si>
    <t>Kindred Hospital St. Louis at Mercy</t>
  </si>
  <si>
    <t>615 South Ballas Road, 7th Floor</t>
  </si>
  <si>
    <t>St. Louis</t>
  </si>
  <si>
    <t>100 Medical Boulevard</t>
  </si>
  <si>
    <t>094004</t>
  </si>
  <si>
    <t>The Psychiatric Institute of Washington</t>
  </si>
  <si>
    <t>4228 Wisconsin Avenue, Northwest</t>
  </si>
  <si>
    <t>380065</t>
  </si>
  <si>
    <t>494021</t>
  </si>
  <si>
    <t>103 Valley Center Drive</t>
  </si>
  <si>
    <t>Staunton</t>
  </si>
  <si>
    <t>200044</t>
  </si>
  <si>
    <t>REGIONAL MEMORIAL HOSPITAL</t>
  </si>
  <si>
    <t>58 BARIBEAU DR</t>
  </si>
  <si>
    <t>BRUNSWICK</t>
  </si>
  <si>
    <t>230280</t>
  </si>
  <si>
    <t>GREATER DETROIT HOSPITAL</t>
  </si>
  <si>
    <t>3105 CARPENTER ST</t>
  </si>
  <si>
    <t>1818 North Meade Street</t>
  </si>
  <si>
    <t>4777 East Galbraith Road</t>
  </si>
  <si>
    <t>490099</t>
  </si>
  <si>
    <t>BATH COUNTY COMMUNITY HOSPITAL</t>
  </si>
  <si>
    <t>ROUTE 220</t>
  </si>
  <si>
    <t>HOT SPRINGS</t>
  </si>
  <si>
    <t>010098</t>
  </si>
  <si>
    <t>4070 Highway 17 Bypass South</t>
  </si>
  <si>
    <t>430037</t>
  </si>
  <si>
    <t>Saint Michael's Hospital and Nursing Home</t>
  </si>
  <si>
    <t>1600 Holly Street</t>
  </si>
  <si>
    <t>Tyndall</t>
  </si>
  <si>
    <t>1021 Holden Street</t>
  </si>
  <si>
    <t>705 East Felt</t>
  </si>
  <si>
    <t>471301</t>
  </si>
  <si>
    <t>Gifford Medical Center</t>
  </si>
  <si>
    <t>44 South Main Street</t>
  </si>
  <si>
    <t>Randolph</t>
  </si>
  <si>
    <t>390092</t>
  </si>
  <si>
    <t>CARBONDALE GENERAL HOSPITAL</t>
  </si>
  <si>
    <t>185 FALLBROOK ST</t>
  </si>
  <si>
    <t>CARBONDALE</t>
  </si>
  <si>
    <t>1111 West La Palma Avenue</t>
  </si>
  <si>
    <t>104031</t>
  </si>
  <si>
    <t>WEST LAKE HOSPITAL</t>
  </si>
  <si>
    <t>589 WEST STATE ROAD 434</t>
  </si>
  <si>
    <t>LONGWOOD</t>
  </si>
  <si>
    <t>2201 South Clear Creek Road</t>
  </si>
  <si>
    <t>2011 Murphy Avenue, Suite 400</t>
  </si>
  <si>
    <t>2900 North Lake Shore Drive</t>
  </si>
  <si>
    <t>1500 East Shotwell Street</t>
  </si>
  <si>
    <t>241363</t>
  </si>
  <si>
    <t>6411 Fannin Street</t>
  </si>
  <si>
    <t>520145</t>
  </si>
  <si>
    <t>Northwest General Hospital</t>
  </si>
  <si>
    <t>5310 West Capitol Drive</t>
  </si>
  <si>
    <t>341306</t>
  </si>
  <si>
    <t>DISTRICT MEMORIAL HOSPITAL</t>
  </si>
  <si>
    <t>71 WHITAKER LN</t>
  </si>
  <si>
    <t>ANDREWS</t>
  </si>
  <si>
    <t>301 Tyson Avenue</t>
  </si>
  <si>
    <t>231301</t>
  </si>
  <si>
    <t>Kalkaska Memorial Health Center</t>
  </si>
  <si>
    <t>419 South Coral Street</t>
  </si>
  <si>
    <t>Kalkaska</t>
  </si>
  <si>
    <t>261301</t>
  </si>
  <si>
    <t>Ellett Memorial Hospital</t>
  </si>
  <si>
    <t>610 North Ohio Avenue</t>
  </si>
  <si>
    <t>Appleton City</t>
  </si>
  <si>
    <t>935 Wayne Road</t>
  </si>
  <si>
    <t>450631</t>
  </si>
  <si>
    <t>Methodist Specialty and Transplant Hospital</t>
  </si>
  <si>
    <t>8026 Floyd Curl Drive</t>
  </si>
  <si>
    <t>430009</t>
  </si>
  <si>
    <t>5 Perryridge Road</t>
  </si>
  <si>
    <t>557 Brookdale Drive</t>
  </si>
  <si>
    <t>One Robert Wood Johnson Place</t>
  </si>
  <si>
    <t>370069</t>
  </si>
  <si>
    <t>OKARCHE MEMORIAL HOSPITAL</t>
  </si>
  <si>
    <t>300 MEMORIAL DRIVE, P O BOX 218</t>
  </si>
  <si>
    <t>OKARCHE</t>
  </si>
  <si>
    <t>390205</t>
  </si>
  <si>
    <t>Jefferson Methodist Hospital</t>
  </si>
  <si>
    <t>2301 Broad Street</t>
  </si>
  <si>
    <t>310037</t>
  </si>
  <si>
    <t>Pascack Valley Hospital</t>
  </si>
  <si>
    <t>250 Old Hook Road</t>
  </si>
  <si>
    <t>194055</t>
  </si>
  <si>
    <t>FAIRFIELD HOSP</t>
  </si>
  <si>
    <t>3000 FAIRFIELD AVE</t>
  </si>
  <si>
    <t>4500 Utica Ridge Road</t>
  </si>
  <si>
    <t>450073</t>
  </si>
  <si>
    <t>110 Irving Street, Northwest</t>
  </si>
  <si>
    <t>131317</t>
  </si>
  <si>
    <t>Benewah Community Hospital</t>
  </si>
  <si>
    <t>229 South Seventh Street</t>
  </si>
  <si>
    <t>Saint Maries</t>
  </si>
  <si>
    <t>171369</t>
  </si>
  <si>
    <t>2333 Buchanan Street</t>
  </si>
  <si>
    <t>171311</t>
  </si>
  <si>
    <t>Rooks County Health Center</t>
  </si>
  <si>
    <t>1210 North Washington</t>
  </si>
  <si>
    <t>Plainville</t>
  </si>
  <si>
    <t>524032</t>
  </si>
  <si>
    <t>RIVER HILLS HOSPITAL</t>
  </si>
  <si>
    <t>445 COURT STREET NORTH</t>
  </si>
  <si>
    <t>901 West Main Street</t>
  </si>
  <si>
    <t>3333 West DeYoung</t>
  </si>
  <si>
    <t>270009</t>
  </si>
  <si>
    <t>COMMUNITY HOSPITAL OF ANACONDA</t>
  </si>
  <si>
    <t>401 W PENNSYLVANIA AVE</t>
  </si>
  <si>
    <t>ANACONDA</t>
  </si>
  <si>
    <t>67-1125 Mamalahoa Highway</t>
  </si>
  <si>
    <t>230042</t>
  </si>
  <si>
    <t>Allegan General Hospital</t>
  </si>
  <si>
    <t>555 Linn Street</t>
  </si>
  <si>
    <t>Allegan</t>
  </si>
  <si>
    <t>054075</t>
  </si>
  <si>
    <t>Alvarado Parkway Institute</t>
  </si>
  <si>
    <t>7050 Parkway Drive</t>
  </si>
  <si>
    <t>3000 32nd Avenue South</t>
  </si>
  <si>
    <t>2451 Intelliplex Drive</t>
  </si>
  <si>
    <t>250062</t>
  </si>
  <si>
    <t>SHELBY COMMUNITY HOSPITAL</t>
  </si>
  <si>
    <t>107 BROADWAY DRAWER A</t>
  </si>
  <si>
    <t>SHELBY</t>
  </si>
  <si>
    <t>10501 Golf Course Road Northwest</t>
  </si>
  <si>
    <t>234038</t>
  </si>
  <si>
    <t>Stonecrest Center</t>
  </si>
  <si>
    <t>15000 Gratiot Avenue</t>
  </si>
  <si>
    <t>101 East Wood Street</t>
  </si>
  <si>
    <t>One Trillium Way</t>
  </si>
  <si>
    <t>060067</t>
  </si>
  <si>
    <t>MONTE VISTA COMMUNITY HOSPITAL</t>
  </si>
  <si>
    <t>95 W FIRST AVE</t>
  </si>
  <si>
    <t>MONTE VISTA</t>
  </si>
  <si>
    <t>272 Hospital Road</t>
  </si>
  <si>
    <t>160136</t>
  </si>
  <si>
    <t>BOX 847</t>
  </si>
  <si>
    <t>520094</t>
  </si>
  <si>
    <t>Ascension All Saints Hospital - Wisconsin Avenue Campus</t>
  </si>
  <si>
    <t>1320 Wisconsin Avenue</t>
  </si>
  <si>
    <t>154063</t>
  </si>
  <si>
    <t>NeuroPsychiatric Hospital of Indianapolis</t>
  </si>
  <si>
    <t>6720 Parkdale Place</t>
  </si>
  <si>
    <t>520184</t>
  </si>
  <si>
    <t>DODGE COUNTY UNIFIED SERVICES</t>
  </si>
  <si>
    <t>199 HOME ROAD</t>
  </si>
  <si>
    <t>JUNEAU</t>
  </si>
  <si>
    <t>160 Allen Street</t>
  </si>
  <si>
    <t>670022</t>
  </si>
  <si>
    <t>Vibra Specialty Hospital Dallas</t>
  </si>
  <si>
    <t>1950 Record Crossing Road</t>
  </si>
  <si>
    <t>Highway 12 &amp; N7, Building FD3002</t>
  </si>
  <si>
    <t>2201 South Sterling Street</t>
  </si>
  <si>
    <t>281302</t>
  </si>
  <si>
    <t>Pawnee County Memorial Hospital</t>
  </si>
  <si>
    <t>600 I Street</t>
  </si>
  <si>
    <t>Pawnee City</t>
  </si>
  <si>
    <t>390298</t>
  </si>
  <si>
    <t>SELECT SPECIALTY HOSPITAL-ERIE</t>
  </si>
  <si>
    <t>201 STATE ST</t>
  </si>
  <si>
    <t>ERIE</t>
  </si>
  <si>
    <t>44045 Riverside Parkway</t>
  </si>
  <si>
    <t>251335</t>
  </si>
  <si>
    <t>John C. Stennis Memorial Hospital</t>
  </si>
  <si>
    <t>14365 Highway 16 West</t>
  </si>
  <si>
    <t>054077</t>
  </si>
  <si>
    <t>Vista Del Mar Hospital</t>
  </si>
  <si>
    <t>801 Seneca Street</t>
  </si>
  <si>
    <t>190 Arrowhead Drive</t>
  </si>
  <si>
    <t>050671</t>
  </si>
  <si>
    <t>Fairmont Hospital</t>
  </si>
  <si>
    <t>15400 Foothill Boulevard</t>
  </si>
  <si>
    <t>500132</t>
  </si>
  <si>
    <t>Deer Park Hospital</t>
  </si>
  <si>
    <t>1015 East D Street</t>
  </si>
  <si>
    <t>Deer Park</t>
  </si>
  <si>
    <t>280028</t>
  </si>
  <si>
    <t>NEMAHA COUNTY HOSPITAL</t>
  </si>
  <si>
    <t>2022 13TH ST</t>
  </si>
  <si>
    <t>AUBURN</t>
  </si>
  <si>
    <t>260 26th Street</t>
  </si>
  <si>
    <t>110133</t>
  </si>
  <si>
    <t>MARION MEMORIAL HOSPITAL</t>
  </si>
  <si>
    <t>HWY 41 NORTH BOX 197</t>
  </si>
  <si>
    <t>BUENA VISTA</t>
  </si>
  <si>
    <t>450312</t>
  </si>
  <si>
    <t>MEDICAL ARTS HOSP OF HOUSTON INC</t>
  </si>
  <si>
    <t>1215 WALKER AVE</t>
  </si>
  <si>
    <t>231312</t>
  </si>
  <si>
    <t>Sheridan Community Hospital</t>
  </si>
  <si>
    <t>301 North Main Street</t>
  </si>
  <si>
    <t>440186</t>
  </si>
  <si>
    <t>331309</t>
  </si>
  <si>
    <t>River Hospital</t>
  </si>
  <si>
    <t>4 Fuller Street</t>
  </si>
  <si>
    <t>Alexandria Bay</t>
  </si>
  <si>
    <t>241327</t>
  </si>
  <si>
    <t>Sleepy Eye Medical Center</t>
  </si>
  <si>
    <t>400 Fourth Avenue Northwest</t>
  </si>
  <si>
    <t>Sleepy Eye</t>
  </si>
  <si>
    <t>1000 East Washington Street</t>
  </si>
  <si>
    <t>190212</t>
  </si>
  <si>
    <t>CADDO OAKS HOSP AFFILIATED HLTH</t>
  </si>
  <si>
    <t>2150 MIDWAY AVENUE</t>
  </si>
  <si>
    <t>161347</t>
  </si>
  <si>
    <t>Floyd County Medical Center</t>
  </si>
  <si>
    <t>800 Eleventh Street</t>
  </si>
  <si>
    <t>Charles City</t>
  </si>
  <si>
    <t>290028</t>
  </si>
  <si>
    <t>SCHURZ PHS INDIAN HOSPITAL</t>
  </si>
  <si>
    <t>SCHURZ INDIAN HOSPITAL</t>
  </si>
  <si>
    <t>SCHURZ</t>
  </si>
  <si>
    <t>454007</t>
  </si>
  <si>
    <t>FANNIN PAVILION</t>
  </si>
  <si>
    <t>3250 FANNIN STREET</t>
  </si>
  <si>
    <t>210015</t>
  </si>
  <si>
    <t>MedStar Franklin Square Medical Center</t>
  </si>
  <si>
    <t>9000 Franklin Square Drive</t>
  </si>
  <si>
    <t>441318</t>
  </si>
  <si>
    <t>Pioneer Community Hospital of Scott</t>
  </si>
  <si>
    <t>301 Becker Avenue Southwest</t>
  </si>
  <si>
    <t>210064</t>
  </si>
  <si>
    <t>Levindale Hebrew Geriatric Center and Hospital</t>
  </si>
  <si>
    <t>2434 West Belvedere Avenue</t>
  </si>
  <si>
    <t>234006</t>
  </si>
  <si>
    <t>Pine Rest Christian Mental Health Services</t>
  </si>
  <si>
    <t>300 68th Street Southeast</t>
  </si>
  <si>
    <t>1850 Chadwick Drive</t>
  </si>
  <si>
    <t>17101 North Dallas Parkway</t>
  </si>
  <si>
    <t>151313</t>
  </si>
  <si>
    <t>Woodlawn Hospital</t>
  </si>
  <si>
    <t>1400 East Ninth Street</t>
  </si>
  <si>
    <t>500066</t>
  </si>
  <si>
    <t>MEDICAL-DENTAL BUILDING HOSPITAL</t>
  </si>
  <si>
    <t>240137</t>
  </si>
  <si>
    <t>Cuyuna Regional Medical Center</t>
  </si>
  <si>
    <t>290029</t>
  </si>
  <si>
    <t>OWYHEE COMMUNITY HEALTH FACILITY</t>
  </si>
  <si>
    <t>BOX 212</t>
  </si>
  <si>
    <t>OWYHEE</t>
  </si>
  <si>
    <t>010119</t>
  </si>
  <si>
    <t>University of South Alabama Children's &amp; Women's Hospital</t>
  </si>
  <si>
    <t>1700 Center Street</t>
  </si>
  <si>
    <t>1 Tampa General Circle</t>
  </si>
  <si>
    <t>351319</t>
  </si>
  <si>
    <t>050773</t>
  </si>
  <si>
    <t>100193</t>
  </si>
  <si>
    <t>CENTURY MEMORIAL HOSPITAL</t>
  </si>
  <si>
    <t>THIRD  MAYO STREETS</t>
  </si>
  <si>
    <t>CENTURY</t>
  </si>
  <si>
    <t>140033</t>
  </si>
  <si>
    <t>Lake Behavioral Hospital</t>
  </si>
  <si>
    <t>2615 Washington Street</t>
  </si>
  <si>
    <t>520084</t>
  </si>
  <si>
    <t>1515 Park Avenue</t>
  </si>
  <si>
    <t>670026</t>
  </si>
  <si>
    <t>El Paso LTAC Hospital</t>
  </si>
  <si>
    <t>1221 North Cotton Street, 3rd Floor</t>
  </si>
  <si>
    <t>320077</t>
  </si>
  <si>
    <t>CUBA HOSPITAL</t>
  </si>
  <si>
    <t>P O BOX 638</t>
  </si>
  <si>
    <t>CUBA</t>
  </si>
  <si>
    <t>6601 White Feather Road</t>
  </si>
  <si>
    <t>351303</t>
  </si>
  <si>
    <t>CHI St. Alexius Health Garrison</t>
  </si>
  <si>
    <t>407 Third Avenue Southeast</t>
  </si>
  <si>
    <t>Garrison</t>
  </si>
  <si>
    <t>371327</t>
  </si>
  <si>
    <t>Okeene Municipal Hospital</t>
  </si>
  <si>
    <t>207 East F Street</t>
  </si>
  <si>
    <t>Okeene</t>
  </si>
  <si>
    <t>200 Hemlock Road</t>
  </si>
  <si>
    <t>140299</t>
  </si>
  <si>
    <t>PARKSIDE LUTHERAN HOSPITAL</t>
  </si>
  <si>
    <t>1700 LUTHER LANE</t>
  </si>
  <si>
    <t>PARK RIDGE</t>
  </si>
  <si>
    <t>4500 Parsons Boulevard</t>
  </si>
  <si>
    <t>140156</t>
  </si>
  <si>
    <t>ST ANNS HOSPITAL OF CHICAGO INC</t>
  </si>
  <si>
    <t>4950 W THOMAS ST</t>
  </si>
  <si>
    <t>160031</t>
  </si>
  <si>
    <t>Myrtue Memorial Hospital</t>
  </si>
  <si>
    <t>1213 Garfield Avenue</t>
  </si>
  <si>
    <t>451357</t>
  </si>
  <si>
    <t>Little River Rockdale Hospital</t>
  </si>
  <si>
    <t>1700 Brazos Avenue</t>
  </si>
  <si>
    <t>Rockdale</t>
  </si>
  <si>
    <t>240117</t>
  </si>
  <si>
    <t>Mayo Clinic Health System in Austin</t>
  </si>
  <si>
    <t>1000 First Drive Northwest</t>
  </si>
  <si>
    <t>370136</t>
  </si>
  <si>
    <t>JAY MEMORIAL HOSPITAL</t>
  </si>
  <si>
    <t>OSAGE AND  WASHBOURNE ST BOX 1140</t>
  </si>
  <si>
    <t>JAY</t>
  </si>
  <si>
    <t>800 Washington Street</t>
  </si>
  <si>
    <t>1626 West Baker Road</t>
  </si>
  <si>
    <t>10101 Double R Boulevard</t>
  </si>
  <si>
    <t>230253</t>
  </si>
  <si>
    <t>McKenzie Memorial Hospital</t>
  </si>
  <si>
    <t>120 Delaware Street</t>
  </si>
  <si>
    <t>260202</t>
  </si>
  <si>
    <t>Saint Luke's Northland Hospital - Barry Road Campus</t>
  </si>
  <si>
    <t>5830 Northwest Barry Road</t>
  </si>
  <si>
    <t>050754</t>
  </si>
  <si>
    <t>Menlo Park Surgical Hospital</t>
  </si>
  <si>
    <t>570 Willow Road</t>
  </si>
  <si>
    <t>Menlo Park</t>
  </si>
  <si>
    <t>161375</t>
  </si>
  <si>
    <t>Buena Vista Regional Medical Center</t>
  </si>
  <si>
    <t>1525 West Fifth Street</t>
  </si>
  <si>
    <t>Storm Lake</t>
  </si>
  <si>
    <t>490055</t>
  </si>
  <si>
    <t>MATTIE WILLIAMS HOSP</t>
  </si>
  <si>
    <t>200 WASHINGTON SQUARE</t>
  </si>
  <si>
    <t>RICHLANDS</t>
  </si>
  <si>
    <t>160035</t>
  </si>
  <si>
    <t>GRUNDY COUNTY MEMORIAL HOSPITAL</t>
  </si>
  <si>
    <t>EAST J AVENUE</t>
  </si>
  <si>
    <t>GRUNDY CENTER</t>
  </si>
  <si>
    <t>450655</t>
  </si>
  <si>
    <t>MEMORIAL HOSP OF WALLER CO</t>
  </si>
  <si>
    <t>926 6TH ST BOX 965</t>
  </si>
  <si>
    <t>HEMPSTEAD</t>
  </si>
  <si>
    <t>800 West Central Road</t>
  </si>
  <si>
    <t>060102</t>
  </si>
  <si>
    <t>VENCOR HOSPITAL-DENVER</t>
  </si>
  <si>
    <t>1920 HIGH STREET</t>
  </si>
  <si>
    <t>5001 Hardy Street</t>
  </si>
  <si>
    <t>440181</t>
  </si>
  <si>
    <t>230115</t>
  </si>
  <si>
    <t>SCHOOLCRAFT MEMORIAL HOSPITAL</t>
  </si>
  <si>
    <t>500 MAIN ST</t>
  </si>
  <si>
    <t>MANISTIQUE</t>
  </si>
  <si>
    <t>340038</t>
  </si>
  <si>
    <t>628 East 12th Street</t>
  </si>
  <si>
    <t>050531</t>
  </si>
  <si>
    <t>Bellflower Medical Center</t>
  </si>
  <si>
    <t>9542 East Artesia Boulevard</t>
  </si>
  <si>
    <t>Bellflower</t>
  </si>
  <si>
    <t>501331</t>
  </si>
  <si>
    <t>Pullman Regional Hospital</t>
  </si>
  <si>
    <t>835 Southeast Bishop Boulevard</t>
  </si>
  <si>
    <t>Pullman</t>
  </si>
  <si>
    <t>1 Riverview Plaza</t>
  </si>
  <si>
    <t>511315</t>
  </si>
  <si>
    <t>Potomac Valley Hospital</t>
  </si>
  <si>
    <t>100 Pin Oak Lane</t>
  </si>
  <si>
    <t>Keyser</t>
  </si>
  <si>
    <t>503 McMillan Road</t>
  </si>
  <si>
    <t>341327</t>
  </si>
  <si>
    <t>Dosher Memorial Hospital</t>
  </si>
  <si>
    <t>924 North Howe Street</t>
  </si>
  <si>
    <t>Southport</t>
  </si>
  <si>
    <t>3300 Gallows Road</t>
  </si>
  <si>
    <t>500135</t>
  </si>
  <si>
    <t>SNOQUALMIE VALLEY HOSPITAL</t>
  </si>
  <si>
    <t>1505 MEADOWBROOK WAY S E</t>
  </si>
  <si>
    <t>SNOQUALMIE</t>
  </si>
  <si>
    <t>521324</t>
  </si>
  <si>
    <t>Aspirus Medford Hospital</t>
  </si>
  <si>
    <t>135 South Gibson Street</t>
  </si>
  <si>
    <t>271319</t>
  </si>
  <si>
    <t>Ruby Valley Medical Center</t>
  </si>
  <si>
    <t>321 Madison Street</t>
  </si>
  <si>
    <t>271332</t>
  </si>
  <si>
    <t>350 North Grandview Avenue</t>
  </si>
  <si>
    <t>260122</t>
  </si>
  <si>
    <t>390021</t>
  </si>
  <si>
    <t>MEDICAL COLLEGE HOSPITALS - LAWNDALE</t>
  </si>
  <si>
    <t>DEVEREAUX AVE &amp; PALMETTO ST</t>
  </si>
  <si>
    <t>300015</t>
  </si>
  <si>
    <t>3073 White Mountain Highway</t>
  </si>
  <si>
    <t>North Conway</t>
  </si>
  <si>
    <t>3130 North County Road 25-A</t>
  </si>
  <si>
    <t>220072</t>
  </si>
  <si>
    <t>FAIRLAWN HOSPITAL INC</t>
  </si>
  <si>
    <t>189 MAY ST</t>
  </si>
  <si>
    <t>520053</t>
  </si>
  <si>
    <t>New London Family Medical Center</t>
  </si>
  <si>
    <t>1405 Mill Street</t>
  </si>
  <si>
    <t>350069</t>
  </si>
  <si>
    <t>SCCI Hospital - Fargo</t>
  </si>
  <si>
    <t>1720 South University Drive</t>
  </si>
  <si>
    <t>281311</t>
  </si>
  <si>
    <t>Franklin County Memorial Hospital</t>
  </si>
  <si>
    <t>1406 Q Street</t>
  </si>
  <si>
    <t>104013</t>
  </si>
  <si>
    <t>SARASOTA PALMS HOSP-</t>
  </si>
  <si>
    <t>1650 S OSPREY AVE</t>
  </si>
  <si>
    <t>SARASOTA</t>
  </si>
  <si>
    <t>433 McAlister Road</t>
  </si>
  <si>
    <t>500087</t>
  </si>
  <si>
    <t>RIVERTON GENERAL HOSPITAL</t>
  </si>
  <si>
    <t>12844 MILITARY ROAD</t>
  </si>
  <si>
    <t>75 Beekman Street</t>
  </si>
  <si>
    <t>655 West Eighth Street</t>
  </si>
  <si>
    <t>270055</t>
  </si>
  <si>
    <t>MONTANA STATE HOSPITAL-GALEN CAMPUS</t>
  </si>
  <si>
    <t>RT 1-GALEN</t>
  </si>
  <si>
    <t>DEER LODGE</t>
  </si>
  <si>
    <t>250029</t>
  </si>
  <si>
    <t>464004</t>
  </si>
  <si>
    <t>HSA RIVERWOOD HOSP</t>
  </si>
  <si>
    <t>1067 NORTH 500 WEST</t>
  </si>
  <si>
    <t>PROVO</t>
  </si>
  <si>
    <t>330020</t>
  </si>
  <si>
    <t>MARY MC CLELLAN HOSPITAL</t>
  </si>
  <si>
    <t>CAMBRIDGE</t>
  </si>
  <si>
    <t>400022</t>
  </si>
  <si>
    <t>Hospital  Damas</t>
  </si>
  <si>
    <t>2213 Ponce By Pass</t>
  </si>
  <si>
    <t>431321</t>
  </si>
  <si>
    <t>Monument Health Sturgis Hospital</t>
  </si>
  <si>
    <t>2140 Junction Avenue</t>
  </si>
  <si>
    <t>3873 Parkview Drive</t>
  </si>
  <si>
    <t>670119</t>
  </si>
  <si>
    <t>Providence Hospital of North Houston</t>
  </si>
  <si>
    <t>16750 Red Oak Drive</t>
  </si>
  <si>
    <t>281308</t>
  </si>
  <si>
    <t>Henderson Health Care</t>
  </si>
  <si>
    <t>1621 Front Street</t>
  </si>
  <si>
    <t>050768</t>
  </si>
  <si>
    <t>Anaheim General Hospital</t>
  </si>
  <si>
    <t>3350 West Ball Road</t>
  </si>
  <si>
    <t>231338</t>
  </si>
  <si>
    <t>Spectrum Health Gerber Memorial Hospital</t>
  </si>
  <si>
    <t>212 South Sullivan Street</t>
  </si>
  <si>
    <t>064011</t>
  </si>
  <si>
    <t>Cleo Wallace Center</t>
  </si>
  <si>
    <t>430 Gold Pass Heights</t>
  </si>
  <si>
    <t>100297</t>
  </si>
  <si>
    <t>SEMPERCARE HOSPITAL OF PANAMA CITY</t>
  </si>
  <si>
    <t>615 NORTH BONITA AVENUE</t>
  </si>
  <si>
    <t>4650 Lincoln Boulevard</t>
  </si>
  <si>
    <t>180148</t>
  </si>
  <si>
    <t>Oak Tree Hospital at Baptist Regional Medical Center</t>
  </si>
  <si>
    <t>054012</t>
  </si>
  <si>
    <t>Sharp Mesa Vista Hospital</t>
  </si>
  <si>
    <t>7850 Vista Hills Avenue</t>
  </si>
  <si>
    <t>191321</t>
  </si>
  <si>
    <t>LSU Health Lallie Kemp Regional Medical Center</t>
  </si>
  <si>
    <t>52579 Highway 51 South</t>
  </si>
  <si>
    <t>17240 Cortez Boulevard</t>
  </si>
  <si>
    <t>400125</t>
  </si>
  <si>
    <t>HIMA-San Pablo Hospital-Fajardo</t>
  </si>
  <si>
    <t>404 Avenida General Valero</t>
  </si>
  <si>
    <t>Fajardo</t>
  </si>
  <si>
    <t>184009</t>
  </si>
  <si>
    <t>The Ridge Behavioral Health System</t>
  </si>
  <si>
    <t>3050 Rio Dosa Drive</t>
  </si>
  <si>
    <t>230106</t>
  </si>
  <si>
    <t>340018</t>
  </si>
  <si>
    <t>500145</t>
  </si>
  <si>
    <t>NW REG HOSP FOR RESP AND COMPLEX CARE</t>
  </si>
  <si>
    <t>12844 MILITARY ROAD SOUTH</t>
  </si>
  <si>
    <t>490071</t>
  </si>
  <si>
    <t>Retreat Doctors Hospital - A Campus of Henrico Doctor's Hospital</t>
  </si>
  <si>
    <t>2621 Grove Avenue</t>
  </si>
  <si>
    <t>615 South Bower Street</t>
  </si>
  <si>
    <t>400127</t>
  </si>
  <si>
    <t>Administrative Medical Services</t>
  </si>
  <si>
    <t>Medical Center</t>
  </si>
  <si>
    <t>670185</t>
  </si>
  <si>
    <t>19143 W LAKE HOUSTON PKWY</t>
  </si>
  <si>
    <t>HUMBLE</t>
  </si>
  <si>
    <t>130024</t>
  </si>
  <si>
    <t>Bonner General Hospital</t>
  </si>
  <si>
    <t>520 North Third Avenue</t>
  </si>
  <si>
    <t>Sandpoint</t>
  </si>
  <si>
    <t>161346</t>
  </si>
  <si>
    <t>Sioux Center Health Center</t>
  </si>
  <si>
    <t>1101 Ninth Street Southeast</t>
  </si>
  <si>
    <t>040063</t>
  </si>
  <si>
    <t>ST MICHAEL HOSPITAL OF TEXARKANA</t>
  </si>
  <si>
    <t>SIXTH AND HAZEL STREETS PO BOX 1140</t>
  </si>
  <si>
    <t>050312</t>
  </si>
  <si>
    <t>240028</t>
  </si>
  <si>
    <t>CHISAGO HEALTH SERVICES</t>
  </si>
  <si>
    <t>11685 LAKE BLVD</t>
  </si>
  <si>
    <t>CHISAGO CITY</t>
  </si>
  <si>
    <t>441310</t>
  </si>
  <si>
    <t>Rhea Medical Center</t>
  </si>
  <si>
    <t>9400 Rhea County Highway</t>
  </si>
  <si>
    <t>110037</t>
  </si>
  <si>
    <t>SMITH HOSPITAL</t>
  </si>
  <si>
    <t>117 E MAIN ST BOX 337</t>
  </si>
  <si>
    <t>HAHIRA</t>
  </si>
  <si>
    <t>330409</t>
  </si>
  <si>
    <t>Burdett Birth Center</t>
  </si>
  <si>
    <t>2215 Burdett Avenue, Suite 200</t>
  </si>
  <si>
    <t>240096</t>
  </si>
  <si>
    <t>Clearwater County Memorial Hospital</t>
  </si>
  <si>
    <t>203 Fourth Street Northwest</t>
  </si>
  <si>
    <t>16850 Bear Valley Road</t>
  </si>
  <si>
    <t>210026</t>
  </si>
  <si>
    <t>Church Hospital</t>
  </si>
  <si>
    <t>100 North Broadway</t>
  </si>
  <si>
    <t>1501 South Coulter</t>
  </si>
  <si>
    <t>220022</t>
  </si>
  <si>
    <t>FARREN MEMORIAL HOSPITAL</t>
  </si>
  <si>
    <t>56 MAIN STREET</t>
  </si>
  <si>
    <t>LAKE PLEASANT</t>
  </si>
  <si>
    <t>700 High Street</t>
  </si>
  <si>
    <t>500 Medical Center Boulevard</t>
  </si>
  <si>
    <t>8080 Bluebonnet Boulevard</t>
  </si>
  <si>
    <t>360238</t>
  </si>
  <si>
    <t>POTTERS MEDICAL CENTER</t>
  </si>
  <si>
    <t>322 W 6TH ST</t>
  </si>
  <si>
    <t>EAST LIVERPOOL</t>
  </si>
  <si>
    <t>360062</t>
  </si>
  <si>
    <t>Ohio State University Hospital East</t>
  </si>
  <si>
    <t>181 Taylor Avenue</t>
  </si>
  <si>
    <t>521339</t>
  </si>
  <si>
    <t>Ascension Good Samaritan Hospital</t>
  </si>
  <si>
    <t>601 South Center Avenue</t>
  </si>
  <si>
    <t>Merrill</t>
  </si>
  <si>
    <t>330354</t>
  </si>
  <si>
    <t>Roswell Park Cancer Institute</t>
  </si>
  <si>
    <t>665 Elm Street</t>
  </si>
  <si>
    <t>350029</t>
  </si>
  <si>
    <t>Mountrail County Medical Center</t>
  </si>
  <si>
    <t>P.O.  Box 399</t>
  </si>
  <si>
    <t>050451</t>
  </si>
  <si>
    <t>WEST SIDE COMMUNITY HOSPITAL</t>
  </si>
  <si>
    <t>151 SOUTH HIGHWAY 33</t>
  </si>
  <si>
    <t>NEWMAN</t>
  </si>
  <si>
    <t>960 Joe Frank Harris Parkway</t>
  </si>
  <si>
    <t>440217</t>
  </si>
  <si>
    <t>Baptist Memorial Hospital - Collierville</t>
  </si>
  <si>
    <t>1500 West Poplar</t>
  </si>
  <si>
    <t>Collierville</t>
  </si>
  <si>
    <t>224001</t>
  </si>
  <si>
    <t>Taunton State Hospital</t>
  </si>
  <si>
    <t>60 Hodges Avenue</t>
  </si>
  <si>
    <t>050119</t>
  </si>
  <si>
    <t>RIVERSIDE COMMUNITY HOSPITAL</t>
  </si>
  <si>
    <t>5900 BROCKTON AVENUE</t>
  </si>
  <si>
    <t>RIVERSIDE</t>
  </si>
  <si>
    <t>364011</t>
  </si>
  <si>
    <t>Northcoast Behavioral Healthcare - Northfield Campus</t>
  </si>
  <si>
    <t>1756 Sagamore Road</t>
  </si>
  <si>
    <t>350036</t>
  </si>
  <si>
    <t>RENVILLE BOTTINEAU MEMORIAL HOSPITAL</t>
  </si>
  <si>
    <t>101 4TH AVE SE</t>
  </si>
  <si>
    <t>MOHALL</t>
  </si>
  <si>
    <t>230240</t>
  </si>
  <si>
    <t>CHILDRENS HOSP OF MICHIGAN</t>
  </si>
  <si>
    <t>3901 BEAUBIEN</t>
  </si>
  <si>
    <t>494001</t>
  </si>
  <si>
    <t>Riverside Behavioral Health Center</t>
  </si>
  <si>
    <t>2244 Executive Drive</t>
  </si>
  <si>
    <t>050477</t>
  </si>
  <si>
    <t>041311</t>
  </si>
  <si>
    <t>Howard Memorial Hospital</t>
  </si>
  <si>
    <t>130 Medical Circle</t>
  </si>
  <si>
    <t>264028</t>
  </si>
  <si>
    <t>Hawthorn Children's Psychiatric Hospital</t>
  </si>
  <si>
    <t>1901 Pennsylvania Avenue</t>
  </si>
  <si>
    <t>454135</t>
  </si>
  <si>
    <t>Houston Behavioral Healthcare Hospital</t>
  </si>
  <si>
    <t>2801 Gessner Road</t>
  </si>
  <si>
    <t>171325</t>
  </si>
  <si>
    <t>Graham County Hospital</t>
  </si>
  <si>
    <t>304 West Prout Street</t>
  </si>
  <si>
    <t>Hill City</t>
  </si>
  <si>
    <t>511308</t>
  </si>
  <si>
    <t>041303</t>
  </si>
  <si>
    <t>Mercy Hospital Ozark</t>
  </si>
  <si>
    <t>801 West River Street</t>
  </si>
  <si>
    <t>050662</t>
  </si>
  <si>
    <t>Agnews Developmental Center</t>
  </si>
  <si>
    <t>3500 Zanker Road</t>
  </si>
  <si>
    <t>224023</t>
  </si>
  <si>
    <t>Westwood Lodge</t>
  </si>
  <si>
    <t>45 Clapboardtree Street</t>
  </si>
  <si>
    <t>371336</t>
  </si>
  <si>
    <t>905 South Main Street</t>
  </si>
  <si>
    <t>100309</t>
  </si>
  <si>
    <t>Select Specialty Hospital - Palm Beach</t>
  </si>
  <si>
    <t>3060 Melaleuca Lane</t>
  </si>
  <si>
    <t>Lake Worth</t>
  </si>
  <si>
    <t>701 Grove Road</t>
  </si>
  <si>
    <t>010009</t>
  </si>
  <si>
    <t>Hartselle Medical Center</t>
  </si>
  <si>
    <t>201 Pine Street Northwest</t>
  </si>
  <si>
    <t>Hartselle</t>
  </si>
  <si>
    <t>440134</t>
  </si>
  <si>
    <t>SMYRNA HOSPITAL INC</t>
  </si>
  <si>
    <t>HIGHWAY 41</t>
  </si>
  <si>
    <t>150134</t>
  </si>
  <si>
    <t>Saint Catherine Regional Hospital</t>
  </si>
  <si>
    <t>2200 Market Street</t>
  </si>
  <si>
    <t>Charlestown</t>
  </si>
  <si>
    <t>1720 Cesar E. Chavez Avenue</t>
  </si>
  <si>
    <t>270060</t>
  </si>
  <si>
    <t>Northeast Montana Healthcare Trinity Hospital</t>
  </si>
  <si>
    <t>450624</t>
  </si>
  <si>
    <t>502 HOSPITAL DR P O BOX 7</t>
  </si>
  <si>
    <t>450733</t>
  </si>
  <si>
    <t>Methodist Hospital Northeast</t>
  </si>
  <si>
    <t>12412 Judson Road</t>
  </si>
  <si>
    <t>Live Oak</t>
  </si>
  <si>
    <t>809 Turnpike Avenue</t>
  </si>
  <si>
    <t>3333 Springhill Drive</t>
  </si>
  <si>
    <t>500136</t>
  </si>
  <si>
    <t>COLUMBIA HOSPITAL</t>
  </si>
  <si>
    <t>P O BOX 9635</t>
  </si>
  <si>
    <t>BUENA</t>
  </si>
  <si>
    <t>310088</t>
  </si>
  <si>
    <t>Kessler Memorial Hospital</t>
  </si>
  <si>
    <t>600 South White Horse Pike</t>
  </si>
  <si>
    <t>Hammonton</t>
  </si>
  <si>
    <t>4500 Memorial Drive</t>
  </si>
  <si>
    <t>310116</t>
  </si>
  <si>
    <t>Saint Joseph's Wayne Medical Center</t>
  </si>
  <si>
    <t>224 Hamburg Turnpike</t>
  </si>
  <si>
    <t>370239</t>
  </si>
  <si>
    <t>Sayre Community Hospital</t>
  </si>
  <si>
    <t>390023</t>
  </si>
  <si>
    <t>Northeastern Ambulatory Care Center</t>
  </si>
  <si>
    <t>2301 East Allegheny Avenue</t>
  </si>
  <si>
    <t>151323</t>
  </si>
  <si>
    <t>6071 West Outer Drive</t>
  </si>
  <si>
    <t>1255 Highway 54 West</t>
  </si>
  <si>
    <t>2701 DeKalb Pike</t>
  </si>
  <si>
    <t>170138</t>
  </si>
  <si>
    <t>MEMORIAL HOSPITAL CORPORATION TOPEKA</t>
  </si>
  <si>
    <t>600 SE MADISON</t>
  </si>
  <si>
    <t>QOPEKA</t>
  </si>
  <si>
    <t>360356</t>
  </si>
  <si>
    <t>Physician's Choice Hospital</t>
  </si>
  <si>
    <t>2390 Enterprise Street</t>
  </si>
  <si>
    <t>500 London Avenue</t>
  </si>
  <si>
    <t>471302</t>
  </si>
  <si>
    <t>451336</t>
  </si>
  <si>
    <t>De Leon Hospital</t>
  </si>
  <si>
    <t>407 South Texas Street</t>
  </si>
  <si>
    <t>De Leon</t>
  </si>
  <si>
    <t>014007</t>
  </si>
  <si>
    <t>Bryce Hospital</t>
  </si>
  <si>
    <t>615 Ruby Tyler Parkway</t>
  </si>
  <si>
    <t>280109</t>
  </si>
  <si>
    <t>Goli Medical Center</t>
  </si>
  <si>
    <t>1201 West Main</t>
  </si>
  <si>
    <t>Sargent</t>
  </si>
  <si>
    <t>104030</t>
  </si>
  <si>
    <t>GRANT CENTER HOSP OF OCALA</t>
  </si>
  <si>
    <t>PO BOX 100</t>
  </si>
  <si>
    <t>CITRA</t>
  </si>
  <si>
    <t>900 Hospital Drive</t>
  </si>
  <si>
    <t>060056</t>
  </si>
  <si>
    <t>Yuma District Hospital</t>
  </si>
  <si>
    <t>910 South Main</t>
  </si>
  <si>
    <t>303 Sandy Corner Road</t>
  </si>
  <si>
    <t>510089</t>
  </si>
  <si>
    <t>SELECT SPECIALTY HOSPITAL - CHARLEST</t>
  </si>
  <si>
    <t>501 MORRIS ST</t>
  </si>
  <si>
    <t>211 Fourth Street</t>
  </si>
  <si>
    <t>394007</t>
  </si>
  <si>
    <t>Kirkbride Center</t>
  </si>
  <si>
    <t>111 North Forty-Ninth Street</t>
  </si>
  <si>
    <t>280029</t>
  </si>
  <si>
    <t>400134</t>
  </si>
  <si>
    <t>San Jorge Children's and Women's Hospital</t>
  </si>
  <si>
    <t>252 San Jorge Street</t>
  </si>
  <si>
    <t>240171</t>
  </si>
  <si>
    <t>Windom Area Hospital</t>
  </si>
  <si>
    <t>450810</t>
  </si>
  <si>
    <t>CASA  A SPECIAL HOSPITAL</t>
  </si>
  <si>
    <t>1803 OLD SPANISH TRAIL</t>
  </si>
  <si>
    <t>431330</t>
  </si>
  <si>
    <t>Avera Saint Benedict Hospital</t>
  </si>
  <si>
    <t>401 West Glynn Drive</t>
  </si>
  <si>
    <t>Parkston</t>
  </si>
  <si>
    <t>394008</t>
  </si>
  <si>
    <t>Friends Hospital</t>
  </si>
  <si>
    <t>4641 Roosevelt Boulevard</t>
  </si>
  <si>
    <t>631 R.B. Wilson Drive</t>
  </si>
  <si>
    <t>110 North Poplar Street</t>
  </si>
  <si>
    <t>1001 Providence Drive</t>
  </si>
  <si>
    <t>160135</t>
  </si>
  <si>
    <t>201 Eighth Avenue Southeast</t>
  </si>
  <si>
    <t>Oelwein</t>
  </si>
  <si>
    <t>050029</t>
  </si>
  <si>
    <t>Saint Luke Medical Center</t>
  </si>
  <si>
    <t>2632 East Washington Boulevard</t>
  </si>
  <si>
    <t>400001</t>
  </si>
  <si>
    <t>Ashford Presbyterian Community Hospital</t>
  </si>
  <si>
    <t>1451 Ashford Avenue Condado</t>
  </si>
  <si>
    <t>404008</t>
  </si>
  <si>
    <t>Inspira Behavioral Care</t>
  </si>
  <si>
    <t>Calle Guadalupe 18</t>
  </si>
  <si>
    <t>214 East 23rd Street</t>
  </si>
  <si>
    <t>321308</t>
  </si>
  <si>
    <t>Cibola General Hospital</t>
  </si>
  <si>
    <t>1016 East Roosevelt Avenue</t>
  </si>
  <si>
    <t>Grants</t>
  </si>
  <si>
    <t>474003</t>
  </si>
  <si>
    <t>1400 Eighth Avenue</t>
  </si>
  <si>
    <t>144032</t>
  </si>
  <si>
    <t>OAKWOOD HOSPITAL OF ROCKFORD</t>
  </si>
  <si>
    <t>5510 E STATE ST</t>
  </si>
  <si>
    <t>ROCKFORD</t>
  </si>
  <si>
    <t>154017</t>
  </si>
  <si>
    <t>Quinco Counsulting Center</t>
  </si>
  <si>
    <t>720 North Marr Road</t>
  </si>
  <si>
    <t>034004</t>
  </si>
  <si>
    <t>Banner Behavioral Health Hospital</t>
  </si>
  <si>
    <t>7575 East Earll Drive</t>
  </si>
  <si>
    <t>155 Memorial Drive</t>
  </si>
  <si>
    <t>1995 East State Street</t>
  </si>
  <si>
    <t>595 West State Street</t>
  </si>
  <si>
    <t>405 Main Street</t>
  </si>
  <si>
    <t>360139</t>
  </si>
  <si>
    <t>KETTERING-MOHICAN AREA MEDICAL CENTER</t>
  </si>
  <si>
    <t>546 N UNION ST</t>
  </si>
  <si>
    <t>LOUDONVILLE</t>
  </si>
  <si>
    <t>220041</t>
  </si>
  <si>
    <t>Merrimack Valley Hospital</t>
  </si>
  <si>
    <t>140 Lincoln Avenue</t>
  </si>
  <si>
    <t>Haverhill</t>
  </si>
  <si>
    <t>520112</t>
  </si>
  <si>
    <t>Saint Croix Regional Medical Center</t>
  </si>
  <si>
    <t>204 South Adams Street</t>
  </si>
  <si>
    <t>Saint Croix Falls</t>
  </si>
  <si>
    <t>110244</t>
  </si>
  <si>
    <t>SOUTHERN CROSS SURGERY CENTER, LLC</t>
  </si>
  <si>
    <t>1301 SIGMAN ROAD NE, SUITE 120</t>
  </si>
  <si>
    <t>CONYERS</t>
  </si>
  <si>
    <t>074012</t>
  </si>
  <si>
    <t>Greater Bridgeport Community Mental Health Center</t>
  </si>
  <si>
    <t>1635 Central Avenue</t>
  </si>
  <si>
    <t>5445 Avenue O</t>
  </si>
  <si>
    <t>450685</t>
  </si>
  <si>
    <t>LUTHERAN GENERAL HOSPITAL</t>
  </si>
  <si>
    <t>701 S ZARZAMORA ST</t>
  </si>
  <si>
    <t>100 East LeFevre Road</t>
  </si>
  <si>
    <t>130 Second Street</t>
  </si>
  <si>
    <t>450288</t>
  </si>
  <si>
    <t>115 Airport Road</t>
  </si>
  <si>
    <t>303 Medical Center Drive</t>
  </si>
  <si>
    <t>351311</t>
  </si>
  <si>
    <t>CHI Lisbon Health</t>
  </si>
  <si>
    <t>905 Main Street</t>
  </si>
  <si>
    <t>Lisbon</t>
  </si>
  <si>
    <t>230063</t>
  </si>
  <si>
    <t>SCCI Hospital - Detroit</t>
  </si>
  <si>
    <t>15000 Gratoit</t>
  </si>
  <si>
    <t>330254</t>
  </si>
  <si>
    <t>MYERS COMMUNITY HOSPITAL</t>
  </si>
  <si>
    <t>6600 MIDDLE RD</t>
  </si>
  <si>
    <t>SODUS</t>
  </si>
  <si>
    <t>795 Middle Street</t>
  </si>
  <si>
    <t>1000 Oakleaf Way</t>
  </si>
  <si>
    <t>320087</t>
  </si>
  <si>
    <t>CHRISTUS St. Vincent Orthopaedics &amp; Sports Institute (Surgery Center)</t>
  </si>
  <si>
    <t>2990 Rodeo Park Drive</t>
  </si>
  <si>
    <t>040082</t>
  </si>
  <si>
    <t>HOWARD MEMORIAL HOSPITAL</t>
  </si>
  <si>
    <t>N 8TH ST -&amp;- LESLIE</t>
  </si>
  <si>
    <t>194016</t>
  </si>
  <si>
    <t>JO ELLEN SMITH PSYCHIATRIC HOSPITAL</t>
  </si>
  <si>
    <t>4601 PATTERSON ROAD</t>
  </si>
  <si>
    <t>5959 Park Avenue</t>
  </si>
  <si>
    <t>803 Poplar Street</t>
  </si>
  <si>
    <t>450734</t>
  </si>
  <si>
    <t>SAN ANTONIO STATE CHEST HOSPITAL</t>
  </si>
  <si>
    <t>2303 SE MILITARY DR BOX 23340</t>
  </si>
  <si>
    <t>200 Hawthorne Lane</t>
  </si>
  <si>
    <t>380078</t>
  </si>
  <si>
    <t>Blue Mountain Hospital District</t>
  </si>
  <si>
    <t>170 Ford Road</t>
  </si>
  <si>
    <t>John Day</t>
  </si>
  <si>
    <t>450868</t>
  </si>
  <si>
    <t>Odessa Regional Medical Center -East Campus</t>
  </si>
  <si>
    <t>515 North Adams</t>
  </si>
  <si>
    <t>2401 West University Avenue</t>
  </si>
  <si>
    <t>264025</t>
  </si>
  <si>
    <t>Metropolitan Saint Louis Psychiatric Center</t>
  </si>
  <si>
    <t>5351 Delmar Boulevard</t>
  </si>
  <si>
    <t>181306</t>
  </si>
  <si>
    <t>Deaconess Union County Hospital</t>
  </si>
  <si>
    <t>4604 United States Highway 60 West</t>
  </si>
  <si>
    <t>Morganfield</t>
  </si>
  <si>
    <t>241314</t>
  </si>
  <si>
    <t>Johnson Memorial Health Services</t>
  </si>
  <si>
    <t>1282 Walnut Street</t>
  </si>
  <si>
    <t>Dawson</t>
  </si>
  <si>
    <t>120015</t>
  </si>
  <si>
    <t>Lanai Community Hospital</t>
  </si>
  <si>
    <t>628 Seventh Street</t>
  </si>
  <si>
    <t>Lanai City</t>
  </si>
  <si>
    <t>890 Oak Street Southeast</t>
  </si>
  <si>
    <t>114012</t>
  </si>
  <si>
    <t>Ridgeview Institute</t>
  </si>
  <si>
    <t>3995 South Cobb Drive</t>
  </si>
  <si>
    <t>320049</t>
  </si>
  <si>
    <t>MINERS COLFAX MEDICAL CENTER</t>
  </si>
  <si>
    <t>P O BOX 340</t>
  </si>
  <si>
    <t>RATON</t>
  </si>
  <si>
    <t>114014</t>
  </si>
  <si>
    <t>Northwest Georgia Regional Hospital</t>
  </si>
  <si>
    <t>705 North Division Street</t>
  </si>
  <si>
    <t>450160</t>
  </si>
  <si>
    <t>209 NW Eighth Street</t>
  </si>
  <si>
    <t>050707</t>
  </si>
  <si>
    <t>261330</t>
  </si>
  <si>
    <t>Saint Genevieve County Memorial Hospital</t>
  </si>
  <si>
    <t>800 Ste. Genevieve Drive</t>
  </si>
  <si>
    <t>Ste. Genevieve</t>
  </si>
  <si>
    <t>300 Hillmont</t>
  </si>
  <si>
    <t>888 South King Street</t>
  </si>
  <si>
    <t>360248</t>
  </si>
  <si>
    <t>AMERICAN TRANSITIONAL HOSP-COLUMBUS</t>
  </si>
  <si>
    <t>1492 E BROAD ST</t>
  </si>
  <si>
    <t>218 Sunset Road</t>
  </si>
  <si>
    <t>351325</t>
  </si>
  <si>
    <t>702 First Street Southwest</t>
  </si>
  <si>
    <t>224032</t>
  </si>
  <si>
    <t>Worcester Recovery Center and Hospital</t>
  </si>
  <si>
    <t>309 Belmont Street</t>
  </si>
  <si>
    <t>280043</t>
  </si>
  <si>
    <t>Avera Saint Anthony's Hospital</t>
  </si>
  <si>
    <t>300 North 2nd Street</t>
  </si>
  <si>
    <t>O'Neill</t>
  </si>
  <si>
    <t>700 West Oak Street</t>
  </si>
  <si>
    <t>10628 Park Road</t>
  </si>
  <si>
    <t>200 West Church Street</t>
  </si>
  <si>
    <t>1504 Taub Loop</t>
  </si>
  <si>
    <t>391305</t>
  </si>
  <si>
    <t>Guthrie Troy Community Hospital</t>
  </si>
  <si>
    <t>275 Guthrie Drive</t>
  </si>
  <si>
    <t>170069</t>
  </si>
  <si>
    <t>RAWLINS COUNTY HEALTH CENTER</t>
  </si>
  <si>
    <t>707 GRANT ST</t>
  </si>
  <si>
    <t>ATWOOD</t>
  </si>
  <si>
    <t>131320</t>
  </si>
  <si>
    <t>Clearwater Valley Hospital</t>
  </si>
  <si>
    <t>301 Cedar Street</t>
  </si>
  <si>
    <t>Orofino</t>
  </si>
  <si>
    <t>160129</t>
  </si>
  <si>
    <t>PALMER LUTHERAN HEALTH CENTER</t>
  </si>
  <si>
    <t>112 JEFFERSON ST</t>
  </si>
  <si>
    <t>WEST UNION</t>
  </si>
  <si>
    <t>041328</t>
  </si>
  <si>
    <t>Chicot Memorial Medical Center</t>
  </si>
  <si>
    <t>2729 Highway 65 and 82 South</t>
  </si>
  <si>
    <t>Lake Village</t>
  </si>
  <si>
    <t>520200</t>
  </si>
  <si>
    <t>Bond Health Center</t>
  </si>
  <si>
    <t>820 Arbutus Avenue</t>
  </si>
  <si>
    <t>130036</t>
  </si>
  <si>
    <t>TWIN FALLS CLINIC &amp; HOSPITAL</t>
  </si>
  <si>
    <t>660 SHOSHONE ST E</t>
  </si>
  <si>
    <t>TWIN FALLS</t>
  </si>
  <si>
    <t>9205 Southwest Barnes Road</t>
  </si>
  <si>
    <t>054011</t>
  </si>
  <si>
    <t>CPC WESTWOOD HOSPITAL</t>
  </si>
  <si>
    <t>2112 S BARRINGTON AVE</t>
  </si>
  <si>
    <t>200013</t>
  </si>
  <si>
    <t>1100 Central Avenue Southeast</t>
  </si>
  <si>
    <t>190132</t>
  </si>
  <si>
    <t>NORTH CLAIBORNE HOSPITAL</t>
  </si>
  <si>
    <t>HWY 79 S BOX 431</t>
  </si>
  <si>
    <t>HAYNESVILLE</t>
  </si>
  <si>
    <t>261339</t>
  </si>
  <si>
    <t>Southeast Health Center of Reynolds</t>
  </si>
  <si>
    <t>100 Highway 21 North</t>
  </si>
  <si>
    <t>4815 Alameda Avenue</t>
  </si>
  <si>
    <t>010174</t>
  </si>
  <si>
    <t>Thomasville Regional Medical Center</t>
  </si>
  <si>
    <t>300 Med Park Drive</t>
  </si>
  <si>
    <t>521357</t>
  </si>
  <si>
    <t>Mercyhealth Hospital and Medical Center- Walworth</t>
  </si>
  <si>
    <t>N2950 State Road 67</t>
  </si>
  <si>
    <t>Lake Geneva</t>
  </si>
  <si>
    <t>1453 East Bert Kouns</t>
  </si>
  <si>
    <t>241354</t>
  </si>
  <si>
    <t>Tri-County Hospital</t>
  </si>
  <si>
    <t>415 Jefferson Street North</t>
  </si>
  <si>
    <t>Wadena</t>
  </si>
  <si>
    <t>310020</t>
  </si>
  <si>
    <t>Passaic Beth Israel Regional Medical Center</t>
  </si>
  <si>
    <t>350 Boulevard</t>
  </si>
  <si>
    <t>360167</t>
  </si>
  <si>
    <t>SOUTHERN HILLS HOSPITAL</t>
  </si>
  <si>
    <t>727 8TH ST</t>
  </si>
  <si>
    <t>281339</t>
  </si>
  <si>
    <t>300 North Columbia</t>
  </si>
  <si>
    <t>29th East 29th Street</t>
  </si>
  <si>
    <t>161369</t>
  </si>
  <si>
    <t>Crawford County Memorial Hospital</t>
  </si>
  <si>
    <t>100 Medical Parkway</t>
  </si>
  <si>
    <t>1900 Hospital Boulevard</t>
  </si>
  <si>
    <t>170053</t>
  </si>
  <si>
    <t>KIOWA COUNTY MEMORIAL HOSPITAL</t>
  </si>
  <si>
    <t>501 S WALNUT ST</t>
  </si>
  <si>
    <t>370061</t>
  </si>
  <si>
    <t>1220 N GLENN ENGLISH ST BOX 10</t>
  </si>
  <si>
    <t>2825 Capitol Avenue</t>
  </si>
  <si>
    <t>2817 New Pinery Road</t>
  </si>
  <si>
    <t>370187</t>
  </si>
  <si>
    <t>GREAT PLAINS HOSPITAL</t>
  </si>
  <si>
    <t>1602 SOUTHWEST 82ND STREET</t>
  </si>
  <si>
    <t>014001</t>
  </si>
  <si>
    <t>DECATUR GENERAL WEST</t>
  </si>
  <si>
    <t>2205 BELTLINE ROAD SW P O BOX 2240</t>
  </si>
  <si>
    <t>720 Blackburn Road</t>
  </si>
  <si>
    <t>100334</t>
  </si>
  <si>
    <t>BOYNTON BEACH AMBULATORY SURGICAL CENTER</t>
  </si>
  <si>
    <t>10301 HAGEN RANCH RD</t>
  </si>
  <si>
    <t>BOYNTON BEACH</t>
  </si>
  <si>
    <t>260198</t>
  </si>
  <si>
    <t>SSM Health Saint Joseph Health Center - Wentzville</t>
  </si>
  <si>
    <t>500 Medical Drive</t>
  </si>
  <si>
    <t>Wentzville</t>
  </si>
  <si>
    <t>310072</t>
  </si>
  <si>
    <t>Trinitas Hospital</t>
  </si>
  <si>
    <t>225 Williamson Street</t>
  </si>
  <si>
    <t>902 North Seventh Street</t>
  </si>
  <si>
    <t>171374</t>
  </si>
  <si>
    <t>1527 Madison Street</t>
  </si>
  <si>
    <t>104026</t>
  </si>
  <si>
    <t>Fort Lauderdale Behavioral Health Center</t>
  </si>
  <si>
    <t>5757 North Dixie Highway</t>
  </si>
  <si>
    <t>Oakland Park</t>
  </si>
  <si>
    <t>430044</t>
  </si>
  <si>
    <t>SOUTHERN HILLS GENERAL HOSP</t>
  </si>
  <si>
    <t>209 N 16TH ST</t>
  </si>
  <si>
    <t>190135</t>
  </si>
  <si>
    <t>Ochsner Baptist - A Campus of Ochsner Medical Center</t>
  </si>
  <si>
    <t>2700 Napoleon Avenue</t>
  </si>
  <si>
    <t>330268</t>
  </si>
  <si>
    <t>Cobleskill Regional Hospital</t>
  </si>
  <si>
    <t>178 Grandview Drive</t>
  </si>
  <si>
    <t>Cobleskill</t>
  </si>
  <si>
    <t>30 13th Street</t>
  </si>
  <si>
    <t>140025</t>
  </si>
  <si>
    <t>Mendota Community Hospital</t>
  </si>
  <si>
    <t>1315 Memorial Drive</t>
  </si>
  <si>
    <t>171347</t>
  </si>
  <si>
    <t>Sheridan County Health Complex</t>
  </si>
  <si>
    <t>826 Eighteenth Street</t>
  </si>
  <si>
    <t>Hoxie</t>
  </si>
  <si>
    <t>524023</t>
  </si>
  <si>
    <t>UNIFIED COUNSELING SERV</t>
  </si>
  <si>
    <t>BOX 351</t>
  </si>
  <si>
    <t>251310</t>
  </si>
  <si>
    <t>Choctaw County Medical Center</t>
  </si>
  <si>
    <t>311 West Cherry Street</t>
  </si>
  <si>
    <t>Ackerman</t>
  </si>
  <si>
    <t>5225 23rd Avenue South</t>
  </si>
  <si>
    <t>051327</t>
  </si>
  <si>
    <t>450 Northside Cherokee Boulevard</t>
  </si>
  <si>
    <t>050622</t>
  </si>
  <si>
    <t>BEVERLY HILLS MEDICAL CENTER</t>
  </si>
  <si>
    <t>1177 S BEVERLY DR</t>
  </si>
  <si>
    <t>240124</t>
  </si>
  <si>
    <t>Redwood Area Hospital</t>
  </si>
  <si>
    <t>100 Fallwood Road</t>
  </si>
  <si>
    <t>Redwood Falls</t>
  </si>
  <si>
    <t>514007</t>
  </si>
  <si>
    <t>Chestnut Ridge Hospital</t>
  </si>
  <si>
    <t>104023</t>
  </si>
  <si>
    <t>Northside Behavioral Health Center</t>
  </si>
  <si>
    <t>12512 Bruce B. Downs Boulevard</t>
  </si>
  <si>
    <t>450681</t>
  </si>
  <si>
    <t>ST LUKES LUTHERAN HOSPITAL</t>
  </si>
  <si>
    <t>7930 FLOYD CURL DR</t>
  </si>
  <si>
    <t>301 Prospect Avenue</t>
  </si>
  <si>
    <t>360253</t>
  </si>
  <si>
    <t>Dayton Heart and Vascular Hospital at Good Samaritan</t>
  </si>
  <si>
    <t>2222 Philadelphia Drive</t>
  </si>
  <si>
    <t>390106</t>
  </si>
  <si>
    <t>Jersey Shore Hospital</t>
  </si>
  <si>
    <t>1020 Thompson Street</t>
  </si>
  <si>
    <t>Jersey Shore</t>
  </si>
  <si>
    <t>050328</t>
  </si>
  <si>
    <t>WESTSIDE HOSPITAL</t>
  </si>
  <si>
    <t>910 S FAIRFAX AVE</t>
  </si>
  <si>
    <t>1044 North Francisco Avenue</t>
  </si>
  <si>
    <t>1000 Fourth Street Southwest</t>
  </si>
  <si>
    <t>171373</t>
  </si>
  <si>
    <t>Allen County Regional Hospital</t>
  </si>
  <si>
    <t>3066 North Kentucky Street</t>
  </si>
  <si>
    <t>Iola</t>
  </si>
  <si>
    <t>500 East Market Street</t>
  </si>
  <si>
    <t>254011</t>
  </si>
  <si>
    <t>Gulfport Behavioral Health System</t>
  </si>
  <si>
    <t>11150 U.S. Highway 49 North</t>
  </si>
  <si>
    <t>100 Kenyon Avenue</t>
  </si>
  <si>
    <t>420031</t>
  </si>
  <si>
    <t>ALLENDALE COUNTY HOSPITAL</t>
  </si>
  <si>
    <t>1787 ALLENDALE FAIRFAX HWY-911,STREET ADDRESS ONLY</t>
  </si>
  <si>
    <t>390176</t>
  </si>
  <si>
    <t>Commonwealth Medical Center</t>
  </si>
  <si>
    <t>2500 Hospital Drive</t>
  </si>
  <si>
    <t>Aliquippa</t>
  </si>
  <si>
    <t>196 North Street</t>
  </si>
  <si>
    <t>360264</t>
  </si>
  <si>
    <t>Drake Pavilion at the Christ Hospital</t>
  </si>
  <si>
    <t>2139 Auburn Avenue, Third Floor</t>
  </si>
  <si>
    <t>1 Hospital Road</t>
  </si>
  <si>
    <t>360050</t>
  </si>
  <si>
    <t>Oak Hill Community Medical Center</t>
  </si>
  <si>
    <t>350 Charlotte Avenue</t>
  </si>
  <si>
    <t>Oak Hill</t>
  </si>
  <si>
    <t>100340</t>
  </si>
  <si>
    <t>BIOSPINE ORLANDO</t>
  </si>
  <si>
    <t>3900 MILLENIA BLVD</t>
  </si>
  <si>
    <t>110120</t>
  </si>
  <si>
    <t>Polk Medical Center</t>
  </si>
  <si>
    <t>424 North Main Street</t>
  </si>
  <si>
    <t>Cedartown</t>
  </si>
  <si>
    <t>240128</t>
  </si>
  <si>
    <t>Sioux Valley Luverne Hospital</t>
  </si>
  <si>
    <t>1600 North Kniss Avenue</t>
  </si>
  <si>
    <t>4647 Zion Avenue</t>
  </si>
  <si>
    <t>520003</t>
  </si>
  <si>
    <t>Red Cedar Medical Center Myrtle Werth Hospital</t>
  </si>
  <si>
    <t>2321 Stout Road</t>
  </si>
  <si>
    <t>Menomonie</t>
  </si>
  <si>
    <t>450488</t>
  </si>
  <si>
    <t>Allegiance Specialty Hospital of Kilgore</t>
  </si>
  <si>
    <t>1612 South Henderson Boulevard</t>
  </si>
  <si>
    <t>Kilgore</t>
  </si>
  <si>
    <t>260018</t>
  </si>
  <si>
    <t>Saint John's Saint Francis Hospital</t>
  </si>
  <si>
    <t>100 U.S. Highway 60 West</t>
  </si>
  <si>
    <t>341325</t>
  </si>
  <si>
    <t>Ashe Memorial Hospital</t>
  </si>
  <si>
    <t>200 Hospital Avenue</t>
  </si>
  <si>
    <t>030109</t>
  </si>
  <si>
    <t>Promise Specialty Hospital of Phoenix</t>
  </si>
  <si>
    <t>1800 East Van Buren Street, 2nd Floor</t>
  </si>
  <si>
    <t>280136</t>
  </si>
  <si>
    <t>Madonna Rehabilitation Specialty Hospital</t>
  </si>
  <si>
    <t>2500 Bellevue Medical Center Drive, 4th Floor</t>
  </si>
  <si>
    <t>2325 Coronado Street</t>
  </si>
  <si>
    <t>074001</t>
  </si>
  <si>
    <t>SILVER HILL FNDN HOSP</t>
  </si>
  <si>
    <t>VALLEY RD</t>
  </si>
  <si>
    <t>NEW CANAAN</t>
  </si>
  <si>
    <t>400007</t>
  </si>
  <si>
    <t>Ryder Memorial Hospital</t>
  </si>
  <si>
    <t>355 Font Martelo Street</t>
  </si>
  <si>
    <t>Humacao</t>
  </si>
  <si>
    <t>13100 Fort King Road</t>
  </si>
  <si>
    <t>330 South Stillaguamish Avenue</t>
  </si>
  <si>
    <t>390131</t>
  </si>
  <si>
    <t>University of Pittsburgh Medical Center South Side</t>
  </si>
  <si>
    <t>2000 Mary Street</t>
  </si>
  <si>
    <t>050032</t>
  </si>
  <si>
    <t>172 Kinsley Street</t>
  </si>
  <si>
    <t>321310</t>
  </si>
  <si>
    <t>Holy Cross Medical Center</t>
  </si>
  <si>
    <t>1397 Weimer Road</t>
  </si>
  <si>
    <t>Taos</t>
  </si>
  <si>
    <t>271309</t>
  </si>
  <si>
    <t>Prairie Community Hospital District</t>
  </si>
  <si>
    <t>312 South Adams Avenue</t>
  </si>
  <si>
    <t>Terry</t>
  </si>
  <si>
    <t>430049</t>
  </si>
  <si>
    <t>Wagner Community Memorial Hospital</t>
  </si>
  <si>
    <t>PO Box 280</t>
  </si>
  <si>
    <t>3400 East Racine Street</t>
  </si>
  <si>
    <t>054109</t>
  </si>
  <si>
    <t>CPC REDWOODS HOSPITAL</t>
  </si>
  <si>
    <t>1287 FULTON ROAD</t>
  </si>
  <si>
    <t>340193</t>
  </si>
  <si>
    <t>CAROLINA CENTER FOR SPECIALTY SURGERY</t>
  </si>
  <si>
    <t>1822 BRUNSWICK AVE</t>
  </si>
  <si>
    <t>CHARLOTTE</t>
  </si>
  <si>
    <t>270196</t>
  </si>
  <si>
    <t>VA Medical Center and Ambulatory Care Clinic</t>
  </si>
  <si>
    <t>3687 Veterans Drive</t>
  </si>
  <si>
    <t>Fort Harrison</t>
  </si>
  <si>
    <t>360272</t>
  </si>
  <si>
    <t>Regency Hospital of Cincinnati</t>
  </si>
  <si>
    <t>311 Straight Street</t>
  </si>
  <si>
    <t>1404 Cross Street</t>
  </si>
  <si>
    <t>390165</t>
  </si>
  <si>
    <t>Shriners Hospitals for Children - Erie</t>
  </si>
  <si>
    <t>1645 West Eighth Street</t>
  </si>
  <si>
    <t>400120</t>
  </si>
  <si>
    <t>HIMA-San Pablo Hospital-Caguas</t>
  </si>
  <si>
    <t>100 Avenida Luis Munoz Marin</t>
  </si>
  <si>
    <t>Caguas</t>
  </si>
  <si>
    <t>1551 East Tangerine Road</t>
  </si>
  <si>
    <t>695 North Kellogg Street</t>
  </si>
  <si>
    <t>060033</t>
  </si>
  <si>
    <t>Mount San Rafael Hospital</t>
  </si>
  <si>
    <t>410 Benedicta Avenue</t>
  </si>
  <si>
    <t>Trinidad</t>
  </si>
  <si>
    <t>270011</t>
  </si>
  <si>
    <t>6130 Parkway Drive</t>
  </si>
  <si>
    <t>191305</t>
  </si>
  <si>
    <t>St. James Parish Hospital</t>
  </si>
  <si>
    <t>1645 Lutcher Avenue</t>
  </si>
  <si>
    <t>Lutcher</t>
  </si>
  <si>
    <t>1001 Gause Boulevard</t>
  </si>
  <si>
    <t>280101</t>
  </si>
  <si>
    <t>GENOA COMMUNITY HOSPITAL</t>
  </si>
  <si>
    <t>706 EWING AVE</t>
  </si>
  <si>
    <t>GENOA</t>
  </si>
  <si>
    <t>520135</t>
  </si>
  <si>
    <t>INDIANHEAD MEDICAL CENTER</t>
  </si>
  <si>
    <t>99 4TH AVE</t>
  </si>
  <si>
    <t>SHELL LAKE</t>
  </si>
  <si>
    <t>314025</t>
  </si>
  <si>
    <t>Ann Klein Forensic Center</t>
  </si>
  <si>
    <t>1609 Stuyvesant Avenue</t>
  </si>
  <si>
    <t>West Trenton</t>
  </si>
  <si>
    <t>15 Hospital Drive</t>
  </si>
  <si>
    <t>241307</t>
  </si>
  <si>
    <t>Zumbrota Hospital</t>
  </si>
  <si>
    <t>383 West 5th St</t>
  </si>
  <si>
    <t>Zumbrota</t>
  </si>
  <si>
    <t>050656</t>
  </si>
  <si>
    <t>COLDWATER CANYON HOSPITAL</t>
  </si>
  <si>
    <t>6421 COLDWATER CANYON AVE</t>
  </si>
  <si>
    <t>555 Creekside Crossing</t>
  </si>
  <si>
    <t>323 West Walnut Avenue</t>
  </si>
  <si>
    <t>100 South Raymond Avenue</t>
  </si>
  <si>
    <t>310127</t>
  </si>
  <si>
    <t>Lourdes Specialty Hospital of Southern New Jersey</t>
  </si>
  <si>
    <t>218 Sunset Road, 3rd Floor</t>
  </si>
  <si>
    <t>040095</t>
  </si>
  <si>
    <t>NEVADA COUNTY HOSPITAL</t>
  </si>
  <si>
    <t>1467 WEST 1ST NORTH P O BOX 707</t>
  </si>
  <si>
    <t>041318</t>
  </si>
  <si>
    <t>Mercy Hospital Booneville</t>
  </si>
  <si>
    <t>880 West Main Street</t>
  </si>
  <si>
    <t>450696</t>
  </si>
  <si>
    <t>COLUMBIA MEDICAL ARTS HOSPITAL</t>
  </si>
  <si>
    <t>6161 HARRY HINES BLVD</t>
  </si>
  <si>
    <t>340022</t>
  </si>
  <si>
    <t>Bladen County Hospital</t>
  </si>
  <si>
    <t>501 South Poplar</t>
  </si>
  <si>
    <t>281348</t>
  </si>
  <si>
    <t>Cambridge Memorial Hospital</t>
  </si>
  <si>
    <t>1305 Highway 6 &amp; 34</t>
  </si>
  <si>
    <t>100339</t>
  </si>
  <si>
    <t>BIOSPINE LLC</t>
  </si>
  <si>
    <t>5301 AVION PARK DR</t>
  </si>
  <si>
    <t>370080</t>
  </si>
  <si>
    <t>Share Medical Center</t>
  </si>
  <si>
    <t>800 Share Drive</t>
  </si>
  <si>
    <t>Alva</t>
  </si>
  <si>
    <t>1653 Temple Avenue</t>
  </si>
  <si>
    <t>160065</t>
  </si>
  <si>
    <t>631 North Eighth Street</t>
  </si>
  <si>
    <t>Missouri Valley</t>
  </si>
  <si>
    <t>400 Hobart Street</t>
  </si>
  <si>
    <t>050731</t>
  </si>
  <si>
    <t>RANCHO SPECIALTY HOSPITAL</t>
  </si>
  <si>
    <t>10841 WHITE OAK AVENUE</t>
  </si>
  <si>
    <t>RANCHO CUCAMONGA</t>
  </si>
  <si>
    <t>1000 North Shenandoah Avenue</t>
  </si>
  <si>
    <t>450766</t>
  </si>
  <si>
    <t>Zale Lipshy Pavilion-William P. Clements Jr. University Hospital</t>
  </si>
  <si>
    <t>5151 Harry Hines Boulevard</t>
  </si>
  <si>
    <t>888 Swift Boulevard</t>
  </si>
  <si>
    <t>371337</t>
  </si>
  <si>
    <t>2300 Patterson Street</t>
  </si>
  <si>
    <t>130019</t>
  </si>
  <si>
    <t>Minidoka Memorial Hospital</t>
  </si>
  <si>
    <t>1224 Eighth Street</t>
  </si>
  <si>
    <t>Rupert</t>
  </si>
  <si>
    <t>301 East Jackson Street</t>
  </si>
  <si>
    <t>77 North Airlite Street</t>
  </si>
  <si>
    <t>250039</t>
  </si>
  <si>
    <t>Hardy Wilson Memorial Hospital</t>
  </si>
  <si>
    <t>233 Magnolia Street</t>
  </si>
  <si>
    <t>521334</t>
  </si>
  <si>
    <t>ThedaCare Medical Center-Waupaca</t>
  </si>
  <si>
    <t>800 Riverside Drive</t>
  </si>
  <si>
    <t>Waupaca</t>
  </si>
  <si>
    <t>400 Northwood Drive</t>
  </si>
  <si>
    <t>100235</t>
  </si>
  <si>
    <t>UNIVERSITY GENERAL HOSPITAL</t>
  </si>
  <si>
    <t>10200 SEMINOLE BLVD</t>
  </si>
  <si>
    <t>31700 Temecula Parkway</t>
  </si>
  <si>
    <t>150170</t>
  </si>
  <si>
    <t>Surgical Center of Munster</t>
  </si>
  <si>
    <t>7847 Calumet Avenue</t>
  </si>
  <si>
    <t>330400</t>
  </si>
  <si>
    <t>O CONNOR HOSPITAL</t>
  </si>
  <si>
    <t>460  ANDES ROAD</t>
  </si>
  <si>
    <t>461307</t>
  </si>
  <si>
    <t>Heber Valley Medical Center</t>
  </si>
  <si>
    <t>1485 South Highway 40</t>
  </si>
  <si>
    <t>Heber City</t>
  </si>
  <si>
    <t>050202</t>
  </si>
  <si>
    <t>OAKLAND HOSPITAL</t>
  </si>
  <si>
    <t>2648 E 14TH ST</t>
  </si>
  <si>
    <t>140126</t>
  </si>
  <si>
    <t>COVENANT MEDICAL CTR-CHAMPAIGN CAMPUS</t>
  </si>
  <si>
    <t>407 S 4TH ST</t>
  </si>
  <si>
    <t>114027</t>
  </si>
  <si>
    <t>CHARTER BHS OF AUGUSTA</t>
  </si>
  <si>
    <t>3101 PERIMETER PKWY</t>
  </si>
  <si>
    <t>250005</t>
  </si>
  <si>
    <t>PERRY COUNTY GENERAL HOSPITAL</t>
  </si>
  <si>
    <t>206 BAY AVE</t>
  </si>
  <si>
    <t>RICHTON</t>
  </si>
  <si>
    <t>510004</t>
  </si>
  <si>
    <t>GUYAN VALLEY HOSPITAL</t>
  </si>
  <si>
    <t>396 DINGESS STREET</t>
  </si>
  <si>
    <t>LOGAN</t>
  </si>
  <si>
    <t>1010 Spruce Street</t>
  </si>
  <si>
    <t>520132</t>
  </si>
  <si>
    <t>Valley View Campus of Aurora Sheboygan Medical Center</t>
  </si>
  <si>
    <t>901 Reed Street</t>
  </si>
  <si>
    <t>1211 Wilmington Avenue</t>
  </si>
  <si>
    <t>521333</t>
  </si>
  <si>
    <t>060121</t>
  </si>
  <si>
    <t>Northern Colorado Long Term Acute Hospital</t>
  </si>
  <si>
    <t>4401A Union Street</t>
  </si>
  <si>
    <t>13695 US Hwy One</t>
  </si>
  <si>
    <t>7329 Seneca Road North</t>
  </si>
  <si>
    <t>454085</t>
  </si>
  <si>
    <t>The Devereux Hospital</t>
  </si>
  <si>
    <t>1150 Devereux Drive</t>
  </si>
  <si>
    <t>League City</t>
  </si>
  <si>
    <t>101 South Moore Avenue</t>
  </si>
  <si>
    <t>344028</t>
  </si>
  <si>
    <t>Strategic Behavioral Center-Raleigh</t>
  </si>
  <si>
    <t>3200 Waterfield Road</t>
  </si>
  <si>
    <t>Garner</t>
  </si>
  <si>
    <t>2100 Madison Avenue</t>
  </si>
  <si>
    <t>2776 Pacific Avenue</t>
  </si>
  <si>
    <t>060106</t>
  </si>
  <si>
    <t>PROVENANT ACUTE LONG STAY HOSPITAL</t>
  </si>
  <si>
    <t>231329</t>
  </si>
  <si>
    <t>McLaren Caro Region</t>
  </si>
  <si>
    <t>401 North Hooper Street</t>
  </si>
  <si>
    <t>Caro</t>
  </si>
  <si>
    <t>3719 Dauphin Street</t>
  </si>
  <si>
    <t>040144</t>
  </si>
  <si>
    <t>Advance Care Hospital of Fort Smith</t>
  </si>
  <si>
    <t>7301 Rogers Avenue, Fourth Floor</t>
  </si>
  <si>
    <t>11925 South State Street</t>
  </si>
  <si>
    <t>370123</t>
  </si>
  <si>
    <t>ST. MICHAEL HOSPITAL  INC</t>
  </si>
  <si>
    <t>2129 SW 59TH ST</t>
  </si>
  <si>
    <t>1001 Towson Avenue</t>
  </si>
  <si>
    <t>061316</t>
  </si>
  <si>
    <t>Spanish Peaks Regional Health Center</t>
  </si>
  <si>
    <t>23500 United States Highway 160</t>
  </si>
  <si>
    <t>Walsenburg</t>
  </si>
  <si>
    <t>531310</t>
  </si>
  <si>
    <t>Powell Valley Healthcare</t>
  </si>
  <si>
    <t>777 Avenue H</t>
  </si>
  <si>
    <t>Powell</t>
  </si>
  <si>
    <t>520201</t>
  </si>
  <si>
    <t>Mercy Walworth Hospital and Medical Center</t>
  </si>
  <si>
    <t>400132</t>
  </si>
  <si>
    <t>Doctors'  Center Hospital</t>
  </si>
  <si>
    <t>Jesus T. Pinero Building, Fernandez Juncos Avenue Bo. Pueblo, Carolina</t>
  </si>
  <si>
    <t>Manati</t>
  </si>
  <si>
    <t>194026</t>
  </si>
  <si>
    <t>RIVER REGION HOSPITAL</t>
  </si>
  <si>
    <t>LA HWY 20 P O BOX 510</t>
  </si>
  <si>
    <t>VACHERIE</t>
  </si>
  <si>
    <t>1212 South Belmont</t>
  </si>
  <si>
    <t>390191</t>
  </si>
  <si>
    <t>Brookville Hospital</t>
  </si>
  <si>
    <t>Brookville</t>
  </si>
  <si>
    <t>374003</t>
  </si>
  <si>
    <t>Integris Mental Health Center</t>
  </si>
  <si>
    <t>2601 North Spencer Road</t>
  </si>
  <si>
    <t>451360</t>
  </si>
  <si>
    <t>CHI Saint Luke's Health -  Memorial San Augustine</t>
  </si>
  <si>
    <t>194111</t>
  </si>
  <si>
    <t>Kailo Behavioral Hospital</t>
  </si>
  <si>
    <t>3859 Highway 190</t>
  </si>
  <si>
    <t>Eunice</t>
  </si>
  <si>
    <t>284007</t>
  </si>
  <si>
    <t>CHI Health Richard Young Behavioral Health</t>
  </si>
  <si>
    <t>1755 Prairie View Place</t>
  </si>
  <si>
    <t>1220 Missouri Avenue</t>
  </si>
  <si>
    <t>1501 Burnet Drive</t>
  </si>
  <si>
    <t>271301</t>
  </si>
  <si>
    <t>Fallon Medical Complex</t>
  </si>
  <si>
    <t>202 South Fourth Street West</t>
  </si>
  <si>
    <t>Baker</t>
  </si>
  <si>
    <t>330369</t>
  </si>
  <si>
    <t>ST LAWRENCE PSYCHIATRIC CENTER</t>
  </si>
  <si>
    <t>STATION A</t>
  </si>
  <si>
    <t>OGDENSBURG</t>
  </si>
  <si>
    <t>510082</t>
  </si>
  <si>
    <t>Summersville Regional Medical Center</t>
  </si>
  <si>
    <t>400 Fairview Heights Road</t>
  </si>
  <si>
    <t>Summersville</t>
  </si>
  <si>
    <t>410014</t>
  </si>
  <si>
    <t>JOHN FOGARTY MEMORIAL HOSPITAL</t>
  </si>
  <si>
    <t>EDDIE DOWLING HIGHWAY</t>
  </si>
  <si>
    <t>WOONSOCKET</t>
  </si>
  <si>
    <t>70 Dubois Street</t>
  </si>
  <si>
    <t>1000 South Avenue</t>
  </si>
  <si>
    <t>250165</t>
  </si>
  <si>
    <t>140285</t>
  </si>
  <si>
    <t>5230 South Sixth Street Road</t>
  </si>
  <si>
    <t>1025 South Anaheim Boulevard</t>
  </si>
  <si>
    <t>490030</t>
  </si>
  <si>
    <t>NORFOLK COMMUNITY HOSPITAL</t>
  </si>
  <si>
    <t>2539 CORPREW AVE</t>
  </si>
  <si>
    <t>NORFOLK</t>
  </si>
  <si>
    <t>750 North 40th Street</t>
  </si>
  <si>
    <t>1401 West Fifth Street</t>
  </si>
  <si>
    <t>064016</t>
  </si>
  <si>
    <t>Mountain Crest Behavioral Healthcare Center</t>
  </si>
  <si>
    <t>4601 Corbett Drive</t>
  </si>
  <si>
    <t>13111 North Port Washington Road</t>
  </si>
  <si>
    <t>451364</t>
  </si>
  <si>
    <t>Otto Kaiser Memorial Hospital</t>
  </si>
  <si>
    <t>3349 South Highway 181</t>
  </si>
  <si>
    <t>Kenedy</t>
  </si>
  <si>
    <t>060107</t>
  </si>
  <si>
    <t>National Jewish Health Main Campus</t>
  </si>
  <si>
    <t>1400 Jackson Street</t>
  </si>
  <si>
    <t>101 West Eighth Avenue</t>
  </si>
  <si>
    <t>200 Abraham Flexner Way</t>
  </si>
  <si>
    <t>28400 McCall Boulevard</t>
  </si>
  <si>
    <t>429 West Elm Street</t>
  </si>
  <si>
    <t>520130</t>
  </si>
  <si>
    <t>257 West Saint George Avenue &amp; Parkview</t>
  </si>
  <si>
    <t>170032</t>
  </si>
  <si>
    <t>Greenwood County Hospital</t>
  </si>
  <si>
    <t>100 W 16TH ST</t>
  </si>
  <si>
    <t>231337</t>
  </si>
  <si>
    <t>OSF Saint Francis Hospital</t>
  </si>
  <si>
    <t>3401 Lubington Street</t>
  </si>
  <si>
    <t>Escanaba</t>
  </si>
  <si>
    <t>440154</t>
  </si>
  <si>
    <t>WESTERN MENTAL HEALTH INSTITUTE</t>
  </si>
  <si>
    <t>HWY 64</t>
  </si>
  <si>
    <t>BOLIVAR</t>
  </si>
  <si>
    <t>364038</t>
  </si>
  <si>
    <t>Belmont Pines Hospital</t>
  </si>
  <si>
    <t>615 Churchill-Hubbard Road</t>
  </si>
  <si>
    <t>14502 West Meeker Boulevard</t>
  </si>
  <si>
    <t>150039</t>
  </si>
  <si>
    <t>Cameron Memorial Community Hospital</t>
  </si>
  <si>
    <t>416 East Maumee Street</t>
  </si>
  <si>
    <t>Angola</t>
  </si>
  <si>
    <t>6308 Eighth Avenue</t>
  </si>
  <si>
    <t>150137</t>
  </si>
  <si>
    <t>VENCOR HOSPITAL - INDIANAPOLIS</t>
  </si>
  <si>
    <t>1700 W 10TH ST</t>
  </si>
  <si>
    <t>370060</t>
  </si>
  <si>
    <t>Pawnee Municipal Hospital</t>
  </si>
  <si>
    <t>1212 Fourth Street</t>
  </si>
  <si>
    <t>Pawnee</t>
  </si>
  <si>
    <t>070019</t>
  </si>
  <si>
    <t>Bridgeport Hospital Milford Campus</t>
  </si>
  <si>
    <t>300 Seaside Avenue</t>
  </si>
  <si>
    <t>100079</t>
  </si>
  <si>
    <t>171372</t>
  </si>
  <si>
    <t>201 Albert Avenue</t>
  </si>
  <si>
    <t>3000 Hospital Drive</t>
  </si>
  <si>
    <t>504015</t>
  </si>
  <si>
    <t>SOUTH SOUND BEHAVIORAL HOSPITAL</t>
  </si>
  <si>
    <t>605 WOODLAND SQUARE LOOP SE</t>
  </si>
  <si>
    <t>LACEY</t>
  </si>
  <si>
    <t>050637</t>
  </si>
  <si>
    <t>TERRACE PLAZA MEDICAL CENTER</t>
  </si>
  <si>
    <t>14148 EAST FRANCISQUITO AVE</t>
  </si>
  <si>
    <t>BALDWIN PARK</t>
  </si>
  <si>
    <t>154015</t>
  </si>
  <si>
    <t>PARK CENTER INC</t>
  </si>
  <si>
    <t>909 E STATE BLVD</t>
  </si>
  <si>
    <t>FORT WAYNE</t>
  </si>
  <si>
    <t>1100 Belk Boulevard</t>
  </si>
  <si>
    <t>040013</t>
  </si>
  <si>
    <t>FAYETTEVILLE CITY HOSPITAL</t>
  </si>
  <si>
    <t>221 SOUTH SCHOOL</t>
  </si>
  <si>
    <t>670045</t>
  </si>
  <si>
    <t>Cook Children's Northeast Hospital</t>
  </si>
  <si>
    <t>6316 Precinct Line Road</t>
  </si>
  <si>
    <t>251306</t>
  </si>
  <si>
    <t>Perry County General Hospital</t>
  </si>
  <si>
    <t>206 Bay Avenue</t>
  </si>
  <si>
    <t>Richton</t>
  </si>
  <si>
    <t>380019</t>
  </si>
  <si>
    <t>1201 Elm Street North</t>
  </si>
  <si>
    <t>Prineville</t>
  </si>
  <si>
    <t>11500 Brookshire Avenue</t>
  </si>
  <si>
    <t>450429</t>
  </si>
  <si>
    <t>HI PLAINS HOSPITAL</t>
  </si>
  <si>
    <t>203 W 4TH ST</t>
  </si>
  <si>
    <t>HALE CENTER</t>
  </si>
  <si>
    <t>454063</t>
  </si>
  <si>
    <t>Cypress Creek Hospital</t>
  </si>
  <si>
    <t>17750 Cali Drive</t>
  </si>
  <si>
    <t>040150</t>
  </si>
  <si>
    <t>Baptist Health Extended Care Hospital</t>
  </si>
  <si>
    <t>9601 Interstate 630, Exit 7</t>
  </si>
  <si>
    <t>100-A  Alton Gloor Boulevard</t>
  </si>
  <si>
    <t>79-01 Broadway</t>
  </si>
  <si>
    <t>171300</t>
  </si>
  <si>
    <t>Grisell Memorial Hospital</t>
  </si>
  <si>
    <t>210 South Vermont Avenue</t>
  </si>
  <si>
    <t>Ransom</t>
  </si>
  <si>
    <t>2601 East Roosevelt Street</t>
  </si>
  <si>
    <t>241347</t>
  </si>
  <si>
    <t>Sanford Canby Medical Center</t>
  </si>
  <si>
    <t>975 East Third Street</t>
  </si>
  <si>
    <t>360106</t>
  </si>
  <si>
    <t>Hocking Valley Community Hospital</t>
  </si>
  <si>
    <t>601 State Route 664 North</t>
  </si>
  <si>
    <t>314026</t>
  </si>
  <si>
    <t>East Mountain Hospital</t>
  </si>
  <si>
    <t>252 County Road 601</t>
  </si>
  <si>
    <t>Belle Mead</t>
  </si>
  <si>
    <t>1818 East 23rd Avenue</t>
  </si>
  <si>
    <t>161310</t>
  </si>
  <si>
    <t>Adair County Memorial Hospital</t>
  </si>
  <si>
    <t>609 Southeast Kent Street</t>
  </si>
  <si>
    <t>390302</t>
  </si>
  <si>
    <t>Forest Health Medical Center of Bucks County</t>
  </si>
  <si>
    <t>280 Middletown Boulevard</t>
  </si>
  <si>
    <t>230300</t>
  </si>
  <si>
    <t>Select Specialty Hospital - Grosse Pointe</t>
  </si>
  <si>
    <t>159 Kercheval Avenue, 3rd Floor</t>
  </si>
  <si>
    <t>Grosse Pointe Farms</t>
  </si>
  <si>
    <t>210062</t>
  </si>
  <si>
    <t>2351 G Road</t>
  </si>
  <si>
    <t>054044</t>
  </si>
  <si>
    <t>C P C SANTA ANA HOSPITAL</t>
  </si>
  <si>
    <t>2212 E 4TH ST</t>
  </si>
  <si>
    <t>171334</t>
  </si>
  <si>
    <t>Medicine Lodge Memorial Hospital</t>
  </si>
  <si>
    <t>710 North Walnut Street</t>
  </si>
  <si>
    <t>Medicine Lodge</t>
  </si>
  <si>
    <t>340045</t>
  </si>
  <si>
    <t>Blowing Rock Hospital</t>
  </si>
  <si>
    <t>418 Chestnut Drive</t>
  </si>
  <si>
    <t>Blowing Rock</t>
  </si>
  <si>
    <t>424001</t>
  </si>
  <si>
    <t>CRAFTS-FARROW STATE HOSPITAL</t>
  </si>
  <si>
    <t>2414 BULL ST</t>
  </si>
  <si>
    <t>15200 Community Road</t>
  </si>
  <si>
    <t>250076</t>
  </si>
  <si>
    <t>KEMPER COMMUNITY HOSPITAL</t>
  </si>
  <si>
    <t>PO BOX 246</t>
  </si>
  <si>
    <t>DARDEN</t>
  </si>
  <si>
    <t>190224</t>
  </si>
  <si>
    <t>CARING INC</t>
  </si>
  <si>
    <t>57810 HAASE ST</t>
  </si>
  <si>
    <t>PLAQUEMINE</t>
  </si>
  <si>
    <t>340175</t>
  </si>
  <si>
    <t>WALTER B JONES ALCOHOL AND DRUG ABUSE</t>
  </si>
  <si>
    <t>2577 W FIFTH ST</t>
  </si>
  <si>
    <t>GREENVILLE</t>
  </si>
  <si>
    <t>374010</t>
  </si>
  <si>
    <t>MEADOWLAKE HOSPITAL</t>
  </si>
  <si>
    <t>2216 S VAN BUREN ST</t>
  </si>
  <si>
    <t>8100 South Walker Avenue</t>
  </si>
  <si>
    <t>260205</t>
  </si>
  <si>
    <t>Normandy Community Hospital</t>
  </si>
  <si>
    <t>7840 Natural Bridge Road</t>
  </si>
  <si>
    <t>494018</t>
  </si>
  <si>
    <t>CBHS OF CHARLOTTESVILLE</t>
  </si>
  <si>
    <t>2101 ARLINGTON BLVD</t>
  </si>
  <si>
    <t>4343 North Josey Lane</t>
  </si>
  <si>
    <t>131311</t>
  </si>
  <si>
    <t>St. Luke's Elmore</t>
  </si>
  <si>
    <t>895 North Sixth East Street</t>
  </si>
  <si>
    <t>5901 Monclova Road</t>
  </si>
  <si>
    <t>170178</t>
  </si>
  <si>
    <t>BEHAVIORAL MEDICINE CENTER</t>
  </si>
  <si>
    <t>400 KATY STREET</t>
  </si>
  <si>
    <t>521307</t>
  </si>
  <si>
    <t>AdventHealth Durand</t>
  </si>
  <si>
    <t>030033</t>
  </si>
  <si>
    <t>Banner Payson Medical Center</t>
  </si>
  <si>
    <t>807 South Ponderosa Street</t>
  </si>
  <si>
    <t>261300</t>
  </si>
  <si>
    <t>REYNOLDS COUNTY MEMORIAL HOSPITAL</t>
  </si>
  <si>
    <t>HIGHWAY 21, BOX 250</t>
  </si>
  <si>
    <t>ELLINGTON</t>
  </si>
  <si>
    <t>054123</t>
  </si>
  <si>
    <t>Saint Joseph's Behavioral Health Center</t>
  </si>
  <si>
    <t>2510 North California Street</t>
  </si>
  <si>
    <t>150142</t>
  </si>
  <si>
    <t>ST ELIZABETH ANN SETON HOSPITAL INC</t>
  </si>
  <si>
    <t>1116 MILLIS AVE, PO BOX 290</t>
  </si>
  <si>
    <t>BOONVILLE</t>
  </si>
  <si>
    <t>260134</t>
  </si>
  <si>
    <t>190048</t>
  </si>
  <si>
    <t>Lady of the Sea General Hospital</t>
  </si>
  <si>
    <t>200 West 134 Place</t>
  </si>
  <si>
    <t>Cut Off</t>
  </si>
  <si>
    <t>2770 North Webb Road</t>
  </si>
  <si>
    <t>241317</t>
  </si>
  <si>
    <t>North Shore Health</t>
  </si>
  <si>
    <t>515 Fifth Avenue West</t>
  </si>
  <si>
    <t>450600</t>
  </si>
  <si>
    <t>E L GRAHAM MEMORIAL HOSPITAL</t>
  </si>
  <si>
    <t>W HWY 80 BOX 321</t>
  </si>
  <si>
    <t>CISCO</t>
  </si>
  <si>
    <t>1008 North Main Street</t>
  </si>
  <si>
    <t>454027</t>
  </si>
  <si>
    <t>SUN VALLEY REGIONAL HOSPITAL</t>
  </si>
  <si>
    <t>1155 IDAHO ST</t>
  </si>
  <si>
    <t>360074</t>
  </si>
  <si>
    <t>ProMedica Flower Hospital</t>
  </si>
  <si>
    <t>5200 Harroun Road</t>
  </si>
  <si>
    <t>3003 Bee Caves Road</t>
  </si>
  <si>
    <t>41 Highland Avenue</t>
  </si>
  <si>
    <t>454016</t>
  </si>
  <si>
    <t>North Texas State Hospital - Vernon Campus</t>
  </si>
  <si>
    <t>4730 College Drive</t>
  </si>
  <si>
    <t>1500 South Fairfield Avenue</t>
  </si>
  <si>
    <t>1401 South Grand Avenue</t>
  </si>
  <si>
    <t>381304</t>
  </si>
  <si>
    <t>Southern Coos Hospital &amp; Health Center</t>
  </si>
  <si>
    <t>900 11th Street Southeast</t>
  </si>
  <si>
    <t>Bandon</t>
  </si>
  <si>
    <t>230190</t>
  </si>
  <si>
    <t>Bronson Vicksburg Outpatient Center</t>
  </si>
  <si>
    <t>13326 North Boulevard Street</t>
  </si>
  <si>
    <t>701 North Clayton Street</t>
  </si>
  <si>
    <t>1740 West Taylor Street</t>
  </si>
  <si>
    <t>050428</t>
  </si>
  <si>
    <t>AVALON MEM HOSP</t>
  </si>
  <si>
    <t>5862 S AVALON BLVD</t>
  </si>
  <si>
    <t>1700 South Tamiami Trail</t>
  </si>
  <si>
    <t>250051</t>
  </si>
  <si>
    <t>Kilmichael Hospital</t>
  </si>
  <si>
    <t>301 Lamar Avenue</t>
  </si>
  <si>
    <t>Kilmichael</t>
  </si>
  <si>
    <t>050544</t>
  </si>
  <si>
    <t>COMMUNITY HOSPITAL OF SALINAS</t>
  </si>
  <si>
    <t>970 CIRCLE DRIVE</t>
  </si>
  <si>
    <t>SALINAS</t>
  </si>
  <si>
    <t>050605</t>
  </si>
  <si>
    <t>SANTA BARBARA COTTAGE CARE CENTER</t>
  </si>
  <si>
    <t>2415 DE LA VINA STREET</t>
  </si>
  <si>
    <t>451319</t>
  </si>
  <si>
    <t>CHRISTUS Trinity Mother Frances Hospital Jacksonville</t>
  </si>
  <si>
    <t>2026 South Jackson</t>
  </si>
  <si>
    <t>2700 West Norfolk Avenue</t>
  </si>
  <si>
    <t>364034</t>
  </si>
  <si>
    <t>PORTSMOUTH RECEIVING HOSPITAL</t>
  </si>
  <si>
    <t>25TH ST &amp; ELMWOOD DR</t>
  </si>
  <si>
    <t>670012</t>
  </si>
  <si>
    <t>Memorial Hermann Orthopedic &amp; Spine Hospital</t>
  </si>
  <si>
    <t>5410 West Loop South</t>
  </si>
  <si>
    <t>254010</t>
  </si>
  <si>
    <t>Mississippi State Hospital</t>
  </si>
  <si>
    <t>3550 Highway 468 West</t>
  </si>
  <si>
    <t>140144</t>
  </si>
  <si>
    <t>Harvard Memorial Hospital</t>
  </si>
  <si>
    <t>901 Grant Street</t>
  </si>
  <si>
    <t>Harvard</t>
  </si>
  <si>
    <t>340011</t>
  </si>
  <si>
    <t>252 South 4th Street</t>
  </si>
  <si>
    <t>170171</t>
  </si>
  <si>
    <t>AUGUSTA REGIONAL MEDICAL CENTER  INC</t>
  </si>
  <si>
    <t>2101 DEARBORN ST</t>
  </si>
  <si>
    <t>104011</t>
  </si>
  <si>
    <t>LAKE HOSP OF THE PALM BEACHES</t>
  </si>
  <si>
    <t>1710 4TH AVE N</t>
  </si>
  <si>
    <t>LAKE WORTH</t>
  </si>
  <si>
    <t>1 Good Samaritan Way</t>
  </si>
  <si>
    <t>371331</t>
  </si>
  <si>
    <t>Drumright Regional Hospital</t>
  </si>
  <si>
    <t>610 West Truck Bypass</t>
  </si>
  <si>
    <t>Drumright</t>
  </si>
  <si>
    <t>7630 Southern Blvd</t>
  </si>
  <si>
    <t>320080</t>
  </si>
  <si>
    <t>CARE UNIT HOSP OF ALBUQUERQUE</t>
  </si>
  <si>
    <t>114026</t>
  </si>
  <si>
    <t>TURNING POINT CARE CENTER</t>
  </si>
  <si>
    <t>319 BYPASS PO BOX 1177</t>
  </si>
  <si>
    <t>MOULTRIE</t>
  </si>
  <si>
    <t>400 Rosalind Redfern Grover Parkway</t>
  </si>
  <si>
    <t>220048</t>
  </si>
  <si>
    <t>LEONARD MORSE HOSPITAL</t>
  </si>
  <si>
    <t>67 UNION ST</t>
  </si>
  <si>
    <t>NATICK</t>
  </si>
  <si>
    <t>054090</t>
  </si>
  <si>
    <t>CPC-SIERRA GATEWAY HOSPITAL</t>
  </si>
  <si>
    <t>650 WEST ALLUVIAL</t>
  </si>
  <si>
    <t>CLOVIS</t>
  </si>
  <si>
    <t>250110</t>
  </si>
  <si>
    <t>SOUTH WASHINGTON COUNTY HOSPITAL</t>
  </si>
  <si>
    <t>PO DRAWER 398</t>
  </si>
  <si>
    <t>HOLLANDALE</t>
  </si>
  <si>
    <t>390121</t>
  </si>
  <si>
    <t>Bon Secours - Holy Family Hospital</t>
  </si>
  <si>
    <t>2500 Seventh Avenue</t>
  </si>
  <si>
    <t>1602 Skipwith Road</t>
  </si>
  <si>
    <t>150081</t>
  </si>
  <si>
    <t>GEORGE ADE MEMORIAL HOSPITAL</t>
  </si>
  <si>
    <t>STATE HWY 16</t>
  </si>
  <si>
    <t>BROOK</t>
  </si>
  <si>
    <t>390200</t>
  </si>
  <si>
    <t>Lancaster Gen Hosp-Susquehanna</t>
  </si>
  <si>
    <t>306 North Seventh Street</t>
  </si>
  <si>
    <t>1700 Medical Center Parkway</t>
  </si>
  <si>
    <t>430065</t>
  </si>
  <si>
    <t>Deuel County Memorial Hospital</t>
  </si>
  <si>
    <t>701 3rd Avenue South</t>
  </si>
  <si>
    <t>Clear Lake</t>
  </si>
  <si>
    <t>5200 Harry Hines Boulevard</t>
  </si>
  <si>
    <t>120010</t>
  </si>
  <si>
    <t>Hawaii Medical Center East</t>
  </si>
  <si>
    <t>2226 Liliha Street</t>
  </si>
  <si>
    <t>142 South Main Street</t>
  </si>
  <si>
    <t>1711 West Temple Street</t>
  </si>
  <si>
    <t>One Hoag Drive</t>
  </si>
  <si>
    <t>400083</t>
  </si>
  <si>
    <t>BARRANQUITAS HEALTH CENTER</t>
  </si>
  <si>
    <t>BARCELA ST</t>
  </si>
  <si>
    <t>BARRANQUITAS</t>
  </si>
  <si>
    <t>Medical Center Boulevard</t>
  </si>
  <si>
    <t>2501 Harbor Boulevard</t>
  </si>
  <si>
    <t>330150</t>
  </si>
  <si>
    <t>BETHESDA HOSPITAL</t>
  </si>
  <si>
    <t>BETHESDA DRIVE</t>
  </si>
  <si>
    <t>HORNELL</t>
  </si>
  <si>
    <t>171303</t>
  </si>
  <si>
    <t>Lane County Hospital</t>
  </si>
  <si>
    <t>235 West Vine</t>
  </si>
  <si>
    <t>Dighton</t>
  </si>
  <si>
    <t>054144</t>
  </si>
  <si>
    <t>Langley Porter Psychiatric Hospital and Clinics</t>
  </si>
  <si>
    <t>401 Parnassus Avenue</t>
  </si>
  <si>
    <t>500 South Cleveland Avenue</t>
  </si>
  <si>
    <t>361317</t>
  </si>
  <si>
    <t>161317</t>
  </si>
  <si>
    <t>Compass Memorial Healthcare</t>
  </si>
  <si>
    <t>300 West May Street</t>
  </si>
  <si>
    <t>Marengo</t>
  </si>
  <si>
    <t>995 Ninth Avenue South West</t>
  </si>
  <si>
    <t>380024</t>
  </si>
  <si>
    <t>1225 NE 2ND AVENUE</t>
  </si>
  <si>
    <t>450679</t>
  </si>
  <si>
    <t>LEON COUNTY MEMORIAL HOSPITAL INC</t>
  </si>
  <si>
    <t>HOSPITAL DR BOX 159</t>
  </si>
  <si>
    <t>2727 East Lemmon Ave.</t>
  </si>
  <si>
    <t>160054</t>
  </si>
  <si>
    <t>VAN BUREN COUNTY HOSPITAL</t>
  </si>
  <si>
    <t>HIGHWAY 1</t>
  </si>
  <si>
    <t>KEOSAUQUA</t>
  </si>
  <si>
    <t>051307</t>
  </si>
  <si>
    <t>Catalina Island Medical Center</t>
  </si>
  <si>
    <t>100 Falls Canyon Road</t>
  </si>
  <si>
    <t>Avalon</t>
  </si>
  <si>
    <t>1700 Medical Way</t>
  </si>
  <si>
    <t>291308</t>
  </si>
  <si>
    <t>118 East Haskell Street</t>
  </si>
  <si>
    <t>2315 Stockton Boulevard</t>
  </si>
  <si>
    <t>341320</t>
  </si>
  <si>
    <t>Alleghany Memorial Hospital</t>
  </si>
  <si>
    <t>233 Doctors Street</t>
  </si>
  <si>
    <t>1250 East Marshall Street</t>
  </si>
  <si>
    <t>390069</t>
  </si>
  <si>
    <t>Frankford Hospitals - Bucks County Campus</t>
  </si>
  <si>
    <t>380 North Oxford Valley Road</t>
  </si>
  <si>
    <t>400 North Edwards Street</t>
  </si>
  <si>
    <t>1500 San Pablo Street</t>
  </si>
  <si>
    <t>151317</t>
  </si>
  <si>
    <t>Greene County General Hospital</t>
  </si>
  <si>
    <t>1185 North 1000 West</t>
  </si>
  <si>
    <t>Linton</t>
  </si>
  <si>
    <t>450341</t>
  </si>
  <si>
    <t>WINNIE MEDICAL CENTER</t>
  </si>
  <si>
    <t>539 BROADWAY</t>
  </si>
  <si>
    <t>WINNIE</t>
  </si>
  <si>
    <t>030003</t>
  </si>
  <si>
    <t>Phoenix Memorial Hospital</t>
  </si>
  <si>
    <t>1201 South Seventh Avenue</t>
  </si>
  <si>
    <t>454044</t>
  </si>
  <si>
    <t>CHARTER HOSPITAL OF SUGAR LAND</t>
  </si>
  <si>
    <t>1550 FIRST COLONY BLVD</t>
  </si>
  <si>
    <t>SUGAR LAND</t>
  </si>
  <si>
    <t>670194</t>
  </si>
  <si>
    <t>EXCEL ER LONGVIEW</t>
  </si>
  <si>
    <t>120 E LOOP 281</t>
  </si>
  <si>
    <t>LONGVIEW</t>
  </si>
  <si>
    <t>251323</t>
  </si>
  <si>
    <t>Scott Regional Hospital</t>
  </si>
  <si>
    <t>317 Highway 13 South</t>
  </si>
  <si>
    <t>360113</t>
  </si>
  <si>
    <t>Mercy Health - Western Hills Hospital</t>
  </si>
  <si>
    <t>3300 Mercy Health Blvd</t>
  </si>
  <si>
    <t>390244</t>
  </si>
  <si>
    <t>BUCKTAIL MEDICAL CENTER</t>
  </si>
  <si>
    <t>PINE STREET</t>
  </si>
  <si>
    <t>RENOVO</t>
  </si>
  <si>
    <t>631 North Broad Street Extension</t>
  </si>
  <si>
    <t>5700 East Highway 90</t>
  </si>
  <si>
    <t>35 Hospital Way</t>
  </si>
  <si>
    <t>191310</t>
  </si>
  <si>
    <t>Franklin Foundation Hospital</t>
  </si>
  <si>
    <t>1097 Northwest Boulevard</t>
  </si>
  <si>
    <t>715 South Taft Avenue</t>
  </si>
  <si>
    <t>350008</t>
  </si>
  <si>
    <t>Carrington Health Center</t>
  </si>
  <si>
    <t>240013</t>
  </si>
  <si>
    <t>Saint Gabriel's Hospital</t>
  </si>
  <si>
    <t>400115</t>
  </si>
  <si>
    <t>Wilma N. Vaquez Medical Center</t>
  </si>
  <si>
    <t>Km 39.5 Road 2, Call Box 7001</t>
  </si>
  <si>
    <t>Vega Baja</t>
  </si>
  <si>
    <t>171371</t>
  </si>
  <si>
    <t>100027</t>
  </si>
  <si>
    <t>Gulf Pines Hospital</t>
  </si>
  <si>
    <t>102 20th Street</t>
  </si>
  <si>
    <t>050722</t>
  </si>
  <si>
    <t>Sharp Mary Birch Hospital for Women and Newborns</t>
  </si>
  <si>
    <t>3003 Health Center Drive</t>
  </si>
  <si>
    <t>360110</t>
  </si>
  <si>
    <t>WAYNE GENERAL HOSPITAL</t>
  </si>
  <si>
    <t>230 SOUTH CROWN HILL ROAD</t>
  </si>
  <si>
    <t>ORRVILLE</t>
  </si>
  <si>
    <t>240045</t>
  </si>
  <si>
    <t>254008</t>
  </si>
  <si>
    <t>South Mississippi State Hospital</t>
  </si>
  <si>
    <t>823 Highway 589</t>
  </si>
  <si>
    <t>Purvis</t>
  </si>
  <si>
    <t>241305</t>
  </si>
  <si>
    <t>Riverwood HealthCare Center</t>
  </si>
  <si>
    <t>200 Bunker Hill Drive</t>
  </si>
  <si>
    <t>Aitkin</t>
  </si>
  <si>
    <t>3900 Capital Mall Drive Southwest</t>
  </si>
  <si>
    <t>270068</t>
  </si>
  <si>
    <t>MOUNTAINVIEW MEDICAL CENTER</t>
  </si>
  <si>
    <t>16 WEST MAIN ST  PO BOX Q</t>
  </si>
  <si>
    <t>WHITE SULPHUR SPRINGS</t>
  </si>
  <si>
    <t>141316</t>
  </si>
  <si>
    <t>Carle Hoopeston Regional Health Center</t>
  </si>
  <si>
    <t>701 East Orange Street</t>
  </si>
  <si>
    <t>Hoopeston</t>
  </si>
  <si>
    <t>460012</t>
  </si>
  <si>
    <t>ST MARKS HOSPITAL</t>
  </si>
  <si>
    <t>1200 EAST 3900 SOUTH</t>
  </si>
  <si>
    <t>SALT LAKE CITY</t>
  </si>
  <si>
    <t>370110</t>
  </si>
  <si>
    <t>ALFALFA COUNTY HOSPITAL</t>
  </si>
  <si>
    <t>405 SOUTH OKLAHOMA AVENUE</t>
  </si>
  <si>
    <t>CHEROKEE</t>
  </si>
  <si>
    <t>390018</t>
  </si>
  <si>
    <t>Citizens General Hospital</t>
  </si>
  <si>
    <t>651 Fourth Avenue</t>
  </si>
  <si>
    <t>New Kensington</t>
  </si>
  <si>
    <t>341308</t>
  </si>
  <si>
    <t>Yadkin Valley Community Hospital</t>
  </si>
  <si>
    <t>624 West Main Street</t>
  </si>
  <si>
    <t>Yadkinville</t>
  </si>
  <si>
    <t>190120</t>
  </si>
  <si>
    <t>PREVOST MEMORIAL HOSPITAL</t>
  </si>
  <si>
    <t>301 MEMORIAL DR</t>
  </si>
  <si>
    <t>DONALDSONVILLE</t>
  </si>
  <si>
    <t>440051</t>
  </si>
  <si>
    <t>Tennova Healthcare Mcnairy Regional</t>
  </si>
  <si>
    <t>705 Poplar Avenue</t>
  </si>
  <si>
    <t>Selmer</t>
  </si>
  <si>
    <t>670131</t>
  </si>
  <si>
    <t>Baylor Scott &amp; White Medical Center Buda</t>
  </si>
  <si>
    <t>5330 Overpass Road</t>
  </si>
  <si>
    <t>Buda</t>
  </si>
  <si>
    <t>130050</t>
  </si>
  <si>
    <t>IDAHO STATE HOSPITAL</t>
  </si>
  <si>
    <t>3100 ELEVENTH AVE N</t>
  </si>
  <si>
    <t>NAMPA</t>
  </si>
  <si>
    <t>334003</t>
  </si>
  <si>
    <t>Saint Lawrence Psychiatric Center</t>
  </si>
  <si>
    <t>1 Chimney Point Drive</t>
  </si>
  <si>
    <t>504014</t>
  </si>
  <si>
    <t>Inland Northwest Behavioral Health</t>
  </si>
  <si>
    <t>104 West Fifth Avenue</t>
  </si>
  <si>
    <t>3500 Highway 17 North</t>
  </si>
  <si>
    <t>451391</t>
  </si>
  <si>
    <t>Frio Regional Hospital</t>
  </si>
  <si>
    <t>200 South Interstate 35</t>
  </si>
  <si>
    <t>Pearsall</t>
  </si>
  <si>
    <t>490056</t>
  </si>
  <si>
    <t>GRUNDY HOSPITAL</t>
  </si>
  <si>
    <t>MAIN ST</t>
  </si>
  <si>
    <t>GRUNDY</t>
  </si>
  <si>
    <t>360193</t>
  </si>
  <si>
    <t>Genesis - Bethesda</t>
  </si>
  <si>
    <t>2951 Maple Avenue</t>
  </si>
  <si>
    <t>1900 Tebeau Street</t>
  </si>
  <si>
    <t>100042</t>
  </si>
  <si>
    <t>VENCOR HOSPITAL HOLLYWOOD</t>
  </si>
  <si>
    <t>1859 VAN BUREN ST</t>
  </si>
  <si>
    <t>360116</t>
  </si>
  <si>
    <t>Southwest Regional Medical Center</t>
  </si>
  <si>
    <t>425 Home Street</t>
  </si>
  <si>
    <t>5515 Peach Street</t>
  </si>
  <si>
    <t>9922 Louetta Road</t>
  </si>
  <si>
    <t>12221 North MoPac Expressway</t>
  </si>
  <si>
    <t>330176</t>
  </si>
  <si>
    <t>PLACID MEMORIAL HOSPITAL</t>
  </si>
  <si>
    <t>CHURCH ST</t>
  </si>
  <si>
    <t>LAKE PLACID</t>
  </si>
  <si>
    <t>501316</t>
  </si>
  <si>
    <t>Klickitat Valley Hospital</t>
  </si>
  <si>
    <t>450530</t>
  </si>
  <si>
    <t>HCA Houston Healthcare Mainland</t>
  </si>
  <si>
    <t>6801 Emmet F. Lowry Expressway</t>
  </si>
  <si>
    <t>Texas City</t>
  </si>
  <si>
    <t>440209</t>
  </si>
  <si>
    <t>AMERICAN TRANSITIONAL HOSP MIDDLE TN</t>
  </si>
  <si>
    <t>2405 PARMAN PALCE</t>
  </si>
  <si>
    <t>340189</t>
  </si>
  <si>
    <t>Carolinas ContinueCARE Hospital at University</t>
  </si>
  <si>
    <t>8800 North Tryon Street Fourth floor</t>
  </si>
  <si>
    <t>2600 Navarre Avenue</t>
  </si>
  <si>
    <t>310067</t>
  </si>
  <si>
    <t>Saint Clare's Hospital - Dover</t>
  </si>
  <si>
    <t>400 West Blackwell Street</t>
  </si>
  <si>
    <t>050405</t>
  </si>
  <si>
    <t>ANACAPA ADVENTIST HOSP</t>
  </si>
  <si>
    <t>307 E CLARA ST</t>
  </si>
  <si>
    <t>PORT HUENEME</t>
  </si>
  <si>
    <t>600 Hospital Drive</t>
  </si>
  <si>
    <t>821 North Cobb Street</t>
  </si>
  <si>
    <t>200 East Fairman Avenue</t>
  </si>
  <si>
    <t>431317</t>
  </si>
  <si>
    <t>Landmann-Jungman Memorial Hospital</t>
  </si>
  <si>
    <t>600 Billars Street</t>
  </si>
  <si>
    <t>Scotland</t>
  </si>
  <si>
    <t>1001 South George Street</t>
  </si>
  <si>
    <t>050750</t>
  </si>
  <si>
    <t>Kindred Hospital - Modesto</t>
  </si>
  <si>
    <t>730 Seventeenth Street</t>
  </si>
  <si>
    <t>270033</t>
  </si>
  <si>
    <t>Wheatland Memorial Hospital</t>
  </si>
  <si>
    <t>530 3rd Street Northwest</t>
  </si>
  <si>
    <t>Harlowton</t>
  </si>
  <si>
    <t>190189</t>
  </si>
  <si>
    <t>SOUTHWEST MEDICAL CENTER, INC</t>
  </si>
  <si>
    <t>4902 MEDICAL DRIVE</t>
  </si>
  <si>
    <t>BOSSIER CITY</t>
  </si>
  <si>
    <t>140109</t>
  </si>
  <si>
    <t>270052</t>
  </si>
  <si>
    <t>FALLON MEDICAL COMPLEX</t>
  </si>
  <si>
    <t>202 4TH ST W</t>
  </si>
  <si>
    <t>BAKER</t>
  </si>
  <si>
    <t>190228</t>
  </si>
  <si>
    <t>MEADOWBROOK HOSPITAL</t>
  </si>
  <si>
    <t>100 MEADOWBROOK DR</t>
  </si>
  <si>
    <t>051328</t>
  </si>
  <si>
    <t>1300 West Seventh Street</t>
  </si>
  <si>
    <t>190231</t>
  </si>
  <si>
    <t>Baton Rouge General Bluebonnet Campus</t>
  </si>
  <si>
    <t>8585 Picardy Avenue</t>
  </si>
  <si>
    <t>130056</t>
  </si>
  <si>
    <t>210060</t>
  </si>
  <si>
    <t>Fort Washington Medical Center</t>
  </si>
  <si>
    <t>11711 Livingston Road</t>
  </si>
  <si>
    <t>100089</t>
  </si>
  <si>
    <t>KISSIMMEE MEMORIAL HOSPITAL</t>
  </si>
  <si>
    <t>200 HILDA ST BOX 2108</t>
  </si>
  <si>
    <t>KISSIMMEE</t>
  </si>
  <si>
    <t>450715</t>
  </si>
  <si>
    <t>Medical Center at Lancaster</t>
  </si>
  <si>
    <t>2600 West Pleasant Run Road</t>
  </si>
  <si>
    <t>304 Turner McCall Boulevard</t>
  </si>
  <si>
    <t>240062</t>
  </si>
  <si>
    <t>METROPOLITAN MT SINAI MEDICAL CENTER</t>
  </si>
  <si>
    <t>2215 PARK AVE S</t>
  </si>
  <si>
    <t>180140</t>
  </si>
  <si>
    <t>CASEY COUNTY HOSPITAL</t>
  </si>
  <si>
    <t>ROUTE 2</t>
  </si>
  <si>
    <t>LIBERTY</t>
  </si>
  <si>
    <t>260187</t>
  </si>
  <si>
    <t>PLAZA HOSPITAL</t>
  </si>
  <si>
    <t>4230 BROADWAY</t>
  </si>
  <si>
    <t>040080</t>
  </si>
  <si>
    <t>Unity Health - Harris Medical Center</t>
  </si>
  <si>
    <t>1205 McClain Street</t>
  </si>
  <si>
    <t>140009</t>
  </si>
  <si>
    <t>BEARDSTOWN HOSPITAL</t>
  </si>
  <si>
    <t>BOX 350 BOULEVARD RD</t>
  </si>
  <si>
    <t>BEARDSTOWN</t>
  </si>
  <si>
    <t>454123</t>
  </si>
  <si>
    <t>Oceans Behavioral Hospital Lufkin</t>
  </si>
  <si>
    <t>302 Gobblers Knob Drive</t>
  </si>
  <si>
    <t>050661</t>
  </si>
  <si>
    <t>EAST BAY HOSPITAL</t>
  </si>
  <si>
    <t>820 23RD ST</t>
  </si>
  <si>
    <t>3600 West Cumberland Avenue</t>
  </si>
  <si>
    <t>490124</t>
  </si>
  <si>
    <t>CAPITOL MEDICAL CENTER</t>
  </si>
  <si>
    <t>701 W GRACE ST</t>
  </si>
  <si>
    <t>440024</t>
  </si>
  <si>
    <t>SkyRidge Medical Center - Main Campus</t>
  </si>
  <si>
    <t>2305 Chambliss Avenue Northwest</t>
  </si>
  <si>
    <t>454008</t>
  </si>
  <si>
    <t>North Texas State Hospital - Wichita Falls Campus</t>
  </si>
  <si>
    <t>6515 Kemp Boulevard</t>
  </si>
  <si>
    <t>140248</t>
  </si>
  <si>
    <t>PROVIDENT HOSPITAL TRAINING SCHOOL</t>
  </si>
  <si>
    <t>500 EAST 51ST STREET</t>
  </si>
  <si>
    <t>510088</t>
  </si>
  <si>
    <t>Plateau Medical Center</t>
  </si>
  <si>
    <t>430 Main Street</t>
  </si>
  <si>
    <t>190220</t>
  </si>
  <si>
    <t>T H C NEW ORLEANS</t>
  </si>
  <si>
    <t>3601 COLISEUM ST</t>
  </si>
  <si>
    <t>1000 Mineral Point Avenue</t>
  </si>
  <si>
    <t>180123</t>
  </si>
  <si>
    <t>Norton Suburban Hospital</t>
  </si>
  <si>
    <t>4001 Dutchmans Lane</t>
  </si>
  <si>
    <t>1227 East Rusholme Street</t>
  </si>
  <si>
    <t>040054</t>
  </si>
  <si>
    <t>2000 Mclain Street</t>
  </si>
  <si>
    <t>390099</t>
  </si>
  <si>
    <t>SPENCER HOSPITAL</t>
  </si>
  <si>
    <t>1034 GROVE STREET</t>
  </si>
  <si>
    <t>MEADVILLE</t>
  </si>
  <si>
    <t>350053</t>
  </si>
  <si>
    <t>GRIGGS COUNTY HOSPITAL</t>
  </si>
  <si>
    <t>1200 ROBERTS AVE NE</t>
  </si>
  <si>
    <t>COOPERSTOWN</t>
  </si>
  <si>
    <t>Taylor at Marion Streets</t>
  </si>
  <si>
    <t>510053</t>
  </si>
  <si>
    <t>Saint Joseph's Hospital of Buckhannon</t>
  </si>
  <si>
    <t>1 Amalia Drive</t>
  </si>
  <si>
    <t>Buckhannon</t>
  </si>
  <si>
    <t>575 Rivergate Lane</t>
  </si>
  <si>
    <t>1000 McKinley Park Drive</t>
  </si>
  <si>
    <t>100295</t>
  </si>
  <si>
    <t>Sister Emmanuel Hospital for Continuing Care</t>
  </si>
  <si>
    <t>3663 South Miami Avenue</t>
  </si>
  <si>
    <t>230232</t>
  </si>
  <si>
    <t>YALE COMMUNITY HOSPITAL</t>
  </si>
  <si>
    <t>420 NORTH ST</t>
  </si>
  <si>
    <t>YALE</t>
  </si>
  <si>
    <t>450248</t>
  </si>
  <si>
    <t>ST ELIZABETH HOSPITAL OF HOUSTON</t>
  </si>
  <si>
    <t>4514 LYONS AVE</t>
  </si>
  <si>
    <t>394045</t>
  </si>
  <si>
    <t>LAKEWOOD PSYCHIATRIC HOSPITAL</t>
  </si>
  <si>
    <t>342 LINDEN CREEK RD</t>
  </si>
  <si>
    <t>CANONSBURG</t>
  </si>
  <si>
    <t>341310</t>
  </si>
  <si>
    <t>Vidant Pungo Hospital</t>
  </si>
  <si>
    <t>202 East Water Street</t>
  </si>
  <si>
    <t>Belhaven</t>
  </si>
  <si>
    <t>6401 Patterson Parkway</t>
  </si>
  <si>
    <t>451323</t>
  </si>
  <si>
    <t>AdventHealth Rollins Brook</t>
  </si>
  <si>
    <t>608 North Key Avenue</t>
  </si>
  <si>
    <t>Lampasas</t>
  </si>
  <si>
    <t>280106</t>
  </si>
  <si>
    <t>GOTHENBURG MEMORIAL HOSP</t>
  </si>
  <si>
    <t>910 20TH ST</t>
  </si>
  <si>
    <t>GOTHENBURG</t>
  </si>
  <si>
    <t>454059</t>
  </si>
  <si>
    <t>WILLOWBROOK HOSP</t>
  </si>
  <si>
    <t>HWY 77 N PANORAMA LOOP BOX 1070</t>
  </si>
  <si>
    <t>WAXAHACHIE</t>
  </si>
  <si>
    <t>420032</t>
  </si>
  <si>
    <t>DIVINE SAVIOUR HOSPITAL</t>
  </si>
  <si>
    <t>111 S CONGRESS ST</t>
  </si>
  <si>
    <t>9888 Genesee Avenue</t>
  </si>
  <si>
    <t>230265</t>
  </si>
  <si>
    <t>BAY AREA MEDICAL CENTER MENOMNEE</t>
  </si>
  <si>
    <t>1110 10TH AVE</t>
  </si>
  <si>
    <t>MENOMINEE</t>
  </si>
  <si>
    <t>534001</t>
  </si>
  <si>
    <t>Wyoming State Hospital</t>
  </si>
  <si>
    <t>831 Highway 150 South</t>
  </si>
  <si>
    <t>370121</t>
  </si>
  <si>
    <t>Logan Hospital &amp; Medical Center</t>
  </si>
  <si>
    <t>Highway 33 West &amp; Academy</t>
  </si>
  <si>
    <t>Guthrie</t>
  </si>
  <si>
    <t>5623 Pulpit Peak View</t>
  </si>
  <si>
    <t>110144</t>
  </si>
  <si>
    <t>170056</t>
  </si>
  <si>
    <t>LINCOLN COUNTY HOSPITAL</t>
  </si>
  <si>
    <t>624 N SECOND ST</t>
  </si>
  <si>
    <t>390290</t>
  </si>
  <si>
    <t>230 North Broad Street</t>
  </si>
  <si>
    <t>100262</t>
  </si>
  <si>
    <t>1309 North Flagler</t>
  </si>
  <si>
    <t>400 North Pleasant Avenue</t>
  </si>
  <si>
    <t>400 Hospital Road</t>
  </si>
  <si>
    <t>194 East Main Street</t>
  </si>
  <si>
    <t>330097</t>
  </si>
  <si>
    <t>Soldiers &amp; Sailors Memorial Hospital</t>
  </si>
  <si>
    <t>418 North Main Street</t>
  </si>
  <si>
    <t>Penn Yan</t>
  </si>
  <si>
    <t>280083</t>
  </si>
  <si>
    <t>104 West 17th Street</t>
  </si>
  <si>
    <t>Schuyler</t>
  </si>
  <si>
    <t>430033</t>
  </si>
  <si>
    <t>Avera Saint Benedict Health Center</t>
  </si>
  <si>
    <t>401 Glynn Drive</t>
  </si>
  <si>
    <t>320032</t>
  </si>
  <si>
    <t>Socorro General Hospital</t>
  </si>
  <si>
    <t>1202 Highway 60 West</t>
  </si>
  <si>
    <t>Socorro</t>
  </si>
  <si>
    <t>054086</t>
  </si>
  <si>
    <t>LIFEPLUS COLDWATER CANYON HOSPITAL</t>
  </si>
  <si>
    <t>190275</t>
  </si>
  <si>
    <t>Ochsner Medical Center - West Bank</t>
  </si>
  <si>
    <t>2500 Belle Chasse Highway</t>
  </si>
  <si>
    <t>Gretna</t>
  </si>
  <si>
    <t>530 Northeast Glen Oak Avenue</t>
  </si>
  <si>
    <t>230086</t>
  </si>
  <si>
    <t>Spectrum Health - Reed City Campus</t>
  </si>
  <si>
    <t>300 North Patterson Road</t>
  </si>
  <si>
    <t>Reed City</t>
  </si>
  <si>
    <t>040040</t>
  </si>
  <si>
    <t>MERCY HOSPITAL OF SCOTT COUNTY</t>
  </si>
  <si>
    <t>UNITED STATES HIGHWAY 71 BUS -&amp;- HIGHWAY 80</t>
  </si>
  <si>
    <t>WALDRON</t>
  </si>
  <si>
    <t>3625 University Boulevard South</t>
  </si>
  <si>
    <t>2500 Northeast Neff Road</t>
  </si>
  <si>
    <t>170159</t>
  </si>
  <si>
    <t>OSWEGO CITY HOSPITAL</t>
  </si>
  <si>
    <t>900 BARKER DR</t>
  </si>
  <si>
    <t>OSWEGO</t>
  </si>
  <si>
    <t>225 South Center Avenue</t>
  </si>
  <si>
    <t>010161</t>
  </si>
  <si>
    <t>SELECT SPECIALTY HOSPITAL - BIRMINGH</t>
  </si>
  <si>
    <t>800 MONTCLAIR RD</t>
  </si>
  <si>
    <t>BIRMINGHAM</t>
  </si>
  <si>
    <t>4801 INTEGRIS Parkway</t>
  </si>
  <si>
    <t>010010</t>
  </si>
  <si>
    <t>Marshall Medical Center North</t>
  </si>
  <si>
    <t>8000 Alabama Highway 69</t>
  </si>
  <si>
    <t>Guntersville</t>
  </si>
  <si>
    <t>150148</t>
  </si>
  <si>
    <t>Our Lady of Peace Hospital</t>
  </si>
  <si>
    <t>801 East LaSalle Avenue</t>
  </si>
  <si>
    <t>051308</t>
  </si>
  <si>
    <t>Surprise Valley Healthcare District</t>
  </si>
  <si>
    <t>741 North Main Street</t>
  </si>
  <si>
    <t>Cedarville</t>
  </si>
  <si>
    <t>391302</t>
  </si>
  <si>
    <t>Conemaugh Meyersdale Medical Center</t>
  </si>
  <si>
    <t>Meyersdale</t>
  </si>
  <si>
    <t>531311</t>
  </si>
  <si>
    <t>Crook County Medical Services District</t>
  </si>
  <si>
    <t>713 Oak Street</t>
  </si>
  <si>
    <t>Sundance</t>
  </si>
  <si>
    <t>060041</t>
  </si>
  <si>
    <t>Pioneers Hospital of Rio Blanco</t>
  </si>
  <si>
    <t>345 Cleveland Street</t>
  </si>
  <si>
    <t>Meeker</t>
  </si>
  <si>
    <t>744 South Webster Avenue</t>
  </si>
  <si>
    <t>154033</t>
  </si>
  <si>
    <t>CHARTER BEHAVIORAL HLTH SYS OF INDIANA</t>
  </si>
  <si>
    <t>114036</t>
  </si>
  <si>
    <t>Greenleaf Behavioral Health Hospital</t>
  </si>
  <si>
    <t>2209 Pineview Drive</t>
  </si>
  <si>
    <t>670007</t>
  </si>
  <si>
    <t>Beaumont Bone &amp; Joint Institute</t>
  </si>
  <si>
    <t>3650 Laurel Ave</t>
  </si>
  <si>
    <t>150 Kingsley Lane</t>
  </si>
  <si>
    <t>360212</t>
  </si>
  <si>
    <t>Lakewood Hospital</t>
  </si>
  <si>
    <t>14519 Detroit Avenue</t>
  </si>
  <si>
    <t>490134</t>
  </si>
  <si>
    <t>Piedmont Geriatric Hospital</t>
  </si>
  <si>
    <t>5001 East Patrick Henry Highway</t>
  </si>
  <si>
    <t>Burkeville</t>
  </si>
  <si>
    <t>041306</t>
  </si>
  <si>
    <t>Izard County Medical Center</t>
  </si>
  <si>
    <t>61 Grasse Street</t>
  </si>
  <si>
    <t>Calico Rock</t>
  </si>
  <si>
    <t>041315</t>
  </si>
  <si>
    <t>434002</t>
  </si>
  <si>
    <t>SD HUMAN SERVICES CTR-ADMIN BLDG</t>
  </si>
  <si>
    <t>P O BOX 76</t>
  </si>
  <si>
    <t>YANKTON</t>
  </si>
  <si>
    <t>150050</t>
  </si>
  <si>
    <t>Saint Vincent Clay Hospital</t>
  </si>
  <si>
    <t>1206 East National Avenue</t>
  </si>
  <si>
    <t>Brazil</t>
  </si>
  <si>
    <t>1559 Sparta Road</t>
  </si>
  <si>
    <t>1105 Kaliste Saloom Road</t>
  </si>
  <si>
    <t>200 Commodore</t>
  </si>
  <si>
    <t>450660</t>
  </si>
  <si>
    <t>MEDICAL CTR HOSP</t>
  </si>
  <si>
    <t>8081 GREENBRIAR</t>
  </si>
  <si>
    <t>454141</t>
  </si>
  <si>
    <t>Palms Behavioral Health</t>
  </si>
  <si>
    <t>613 Victoria Lane</t>
  </si>
  <si>
    <t>531301</t>
  </si>
  <si>
    <t>South Big Horn County Hospital</t>
  </si>
  <si>
    <t>388 Highway 20 South</t>
  </si>
  <si>
    <t>Basin</t>
  </si>
  <si>
    <t>340080</t>
  </si>
  <si>
    <t>Sloop Memorial Hospital</t>
  </si>
  <si>
    <t>Crossnore Drive</t>
  </si>
  <si>
    <t>Crossnore</t>
  </si>
  <si>
    <t>340012</t>
  </si>
  <si>
    <t>Angel Medical Center</t>
  </si>
  <si>
    <t>120 Riverview Street</t>
  </si>
  <si>
    <t>444020</t>
  </si>
  <si>
    <t>Community Behavioral Health</t>
  </si>
  <si>
    <t>135 North Pauline Street</t>
  </si>
  <si>
    <t>50 Union Street</t>
  </si>
  <si>
    <t>530 New Brunswick Avenue</t>
  </si>
  <si>
    <t>550 North Hillside</t>
  </si>
  <si>
    <t>194050</t>
  </si>
  <si>
    <t>SHORELINE MEDICAL CTR</t>
  </si>
  <si>
    <t>4700 I-10 SERVICE RD 4TH FLOOR</t>
  </si>
  <si>
    <t>METAIRIE</t>
  </si>
  <si>
    <t>270073</t>
  </si>
  <si>
    <t>MINERAL COMMUNITY HOSPITAL</t>
  </si>
  <si>
    <t>BROOKLYN &amp; ROOSEVELT</t>
  </si>
  <si>
    <t>SUPERIOR</t>
  </si>
  <si>
    <t>7952 West Jefferson Boulevard</t>
  </si>
  <si>
    <t>800 Mercy Drive</t>
  </si>
  <si>
    <t>194048</t>
  </si>
  <si>
    <t>BAYOU RAPIDES HOSP</t>
  </si>
  <si>
    <t>5908 SKYE ST</t>
  </si>
  <si>
    <t>1959 Northeast Pacific</t>
  </si>
  <si>
    <t>041330</t>
  </si>
  <si>
    <t>1726 Shawano Avenue</t>
  </si>
  <si>
    <t>050672</t>
  </si>
  <si>
    <t>ESTELLE DOHENY EYE HOSPITAL</t>
  </si>
  <si>
    <t>1537 WORFOLK ST</t>
  </si>
  <si>
    <t>110088</t>
  </si>
  <si>
    <t>MORGAN MEMORIAL HOSPITAL</t>
  </si>
  <si>
    <t>1077 S MAIN ST</t>
  </si>
  <si>
    <t>2001 Stults Road</t>
  </si>
  <si>
    <t>8333 Felch Street</t>
  </si>
  <si>
    <t>451344</t>
  </si>
  <si>
    <t>Hansford County Hospital District</t>
  </si>
  <si>
    <t>341300</t>
  </si>
  <si>
    <t>TAYLOR HOSPITAL ECF</t>
  </si>
  <si>
    <t>HIGHWAY 70 EAST</t>
  </si>
  <si>
    <t>SEALEVEL</t>
  </si>
  <si>
    <t>5000 San Bernardino Street</t>
  </si>
  <si>
    <t>331320</t>
  </si>
  <si>
    <t>178 Granview Drive</t>
  </si>
  <si>
    <t>190222</t>
  </si>
  <si>
    <t>LAGNIAPPE HOSPITAL</t>
  </si>
  <si>
    <t>1800 IRVING PLACE STE 100</t>
  </si>
  <si>
    <t>300033</t>
  </si>
  <si>
    <t>Upper Connecticut Valley Hospital</t>
  </si>
  <si>
    <t>181 Corliss Lane</t>
  </si>
  <si>
    <t>Colebrook</t>
  </si>
  <si>
    <t>390331</t>
  </si>
  <si>
    <t>1000 North Village Avenue</t>
  </si>
  <si>
    <t>051317</t>
  </si>
  <si>
    <t>Adventist Health Clear Lake</t>
  </si>
  <si>
    <t>15630 18th Avenue</t>
  </si>
  <si>
    <t>Clearlake</t>
  </si>
  <si>
    <t>040068</t>
  </si>
  <si>
    <t>LEE MEMORIAL HOSP</t>
  </si>
  <si>
    <t>528 W CHESTNUT</t>
  </si>
  <si>
    <t>MARIANNA</t>
  </si>
  <si>
    <t>602 Indiana Avenue</t>
  </si>
  <si>
    <t>431325</t>
  </si>
  <si>
    <t>Mobridge Regional Hospital</t>
  </si>
  <si>
    <t>1401 Tenth Avenue West</t>
  </si>
  <si>
    <t>Mobridge</t>
  </si>
  <si>
    <t>12401 Washington Boulevard</t>
  </si>
  <si>
    <t>521319</t>
  </si>
  <si>
    <t>Edgerton Hospital and Health Services</t>
  </si>
  <si>
    <t>11101 North Sherman Road</t>
  </si>
  <si>
    <t>520187</t>
  </si>
  <si>
    <t>WISCONSIN VETERANS HOME HOSPITAL</t>
  </si>
  <si>
    <t>HIGHWAY QQ</t>
  </si>
  <si>
    <t>KING</t>
  </si>
  <si>
    <t>510061</t>
  </si>
  <si>
    <t>Potomac Valley Hospital of West Virginia</t>
  </si>
  <si>
    <t>167 S Mineral St</t>
  </si>
  <si>
    <t>400104</t>
  </si>
  <si>
    <t>San Juan Bautista Medical Center</t>
  </si>
  <si>
    <t>Carr 172 Km 0.2</t>
  </si>
  <si>
    <t>170144</t>
  </si>
  <si>
    <t>Halstead Clinic and Hospital</t>
  </si>
  <si>
    <t>327 Chestnut</t>
  </si>
  <si>
    <t>Halstead</t>
  </si>
  <si>
    <t>054094</t>
  </si>
  <si>
    <t>Memorial Center for Behavioral Health</t>
  </si>
  <si>
    <t>5201 White Lane</t>
  </si>
  <si>
    <t>1900 Pine Street</t>
  </si>
  <si>
    <t>280041</t>
  </si>
  <si>
    <t>PLAINVIEW PUBLIC HOSPITAL</t>
  </si>
  <si>
    <t>704 3RD ST</t>
  </si>
  <si>
    <t>PLAINVIEW</t>
  </si>
  <si>
    <t>41 Mall Road</t>
  </si>
  <si>
    <t>100005</t>
  </si>
  <si>
    <t>POLK GENERAL HOSPITAL</t>
  </si>
  <si>
    <t>2010 E GEORGIA ST</t>
  </si>
  <si>
    <t>BARTOW</t>
  </si>
  <si>
    <t>370045</t>
  </si>
  <si>
    <t>450381</t>
  </si>
  <si>
    <t>Seton Edgar B. Davis Hospital</t>
  </si>
  <si>
    <t>130 Hays Street</t>
  </si>
  <si>
    <t>500028</t>
  </si>
  <si>
    <t>203 South Western</t>
  </si>
  <si>
    <t>Tonasket</t>
  </si>
  <si>
    <t>170045</t>
  </si>
  <si>
    <t>COMMUNITY HOSPITAL  ONAGA  INC.</t>
  </si>
  <si>
    <t>120 8TH ST</t>
  </si>
  <si>
    <t>ONAGA</t>
  </si>
  <si>
    <t>230139</t>
  </si>
  <si>
    <t>LAKEVIEW GENERAL HOSPITAL</t>
  </si>
  <si>
    <t>80 N 20TH ST</t>
  </si>
  <si>
    <t>400061</t>
  </si>
  <si>
    <t>University District Hospital</t>
  </si>
  <si>
    <t>Centro Medico</t>
  </si>
  <si>
    <t>751 South Bascom Avenue</t>
  </si>
  <si>
    <t>170199</t>
  </si>
  <si>
    <t>MISH Hospital and Clinics</t>
  </si>
  <si>
    <t>11217 Lakeview Avenue</t>
  </si>
  <si>
    <t>Lenexa</t>
  </si>
  <si>
    <t>450745</t>
  </si>
  <si>
    <t>SCHICK SHADEL HOSP OF DALLAS FT WORTH</t>
  </si>
  <si>
    <t>4101 FRAWLEY DR</t>
  </si>
  <si>
    <t>141335</t>
  </si>
  <si>
    <t>Mercyhealth Hospital and Medical Center-Harvard</t>
  </si>
  <si>
    <t>2000 Ogden Avenue</t>
  </si>
  <si>
    <t>151315</t>
  </si>
  <si>
    <t>121300</t>
  </si>
  <si>
    <t>Kauai Veterans Memorial Hospital</t>
  </si>
  <si>
    <t>4643 Waimea Canyon Road</t>
  </si>
  <si>
    <t>Waimea</t>
  </si>
  <si>
    <t>304 South Daugherty Avenue</t>
  </si>
  <si>
    <t>160041</t>
  </si>
  <si>
    <t>Mercy Hospital - Corning</t>
  </si>
  <si>
    <t>600 Roe Avenue</t>
  </si>
  <si>
    <t>024003</t>
  </si>
  <si>
    <t>COLUMBIA NORTH STAR HOSPITAL</t>
  </si>
  <si>
    <t>1650 SOUTH BRAGAW</t>
  </si>
  <si>
    <t>ANCHORAGE</t>
  </si>
  <si>
    <t>7400 East Thompson Peak Parkway</t>
  </si>
  <si>
    <t>150071</t>
  </si>
  <si>
    <t>Bloomington Hospital of Orange County</t>
  </si>
  <si>
    <t>605 West Hospital Road</t>
  </si>
  <si>
    <t>114018</t>
  </si>
  <si>
    <t>450353</t>
  </si>
  <si>
    <t>2500 East Main Street</t>
  </si>
  <si>
    <t>170195</t>
  </si>
  <si>
    <t>Heartland Spine and Specialty Hospital</t>
  </si>
  <si>
    <t>4901 College Boulevard</t>
  </si>
  <si>
    <t>110063</t>
  </si>
  <si>
    <t>Liberty Regional Medical Center</t>
  </si>
  <si>
    <t>462 East E.G. Miles Parkway</t>
  </si>
  <si>
    <t>Hinesville</t>
  </si>
  <si>
    <t>134005</t>
  </si>
  <si>
    <t>RIVER CREST HOSPITAL</t>
  </si>
  <si>
    <t>2114 VINEYARD AVENUE</t>
  </si>
  <si>
    <t>LEWISTON</t>
  </si>
  <si>
    <t>128 Lehua Street</t>
  </si>
  <si>
    <t>1475 West 49th Place</t>
  </si>
  <si>
    <t>450590</t>
  </si>
  <si>
    <t>GRANVILLE C MORTON HOSPITAL</t>
  </si>
  <si>
    <t>9000 HARRY HINES BLVD</t>
  </si>
  <si>
    <t>210009</t>
  </si>
  <si>
    <t>The Johns Hopkins Hospital</t>
  </si>
  <si>
    <t>1800 Orleans Street</t>
  </si>
  <si>
    <t>7601 East Imperial Highway</t>
  </si>
  <si>
    <t>440067</t>
  </si>
  <si>
    <t>Lakeway Regional Hospital</t>
  </si>
  <si>
    <t>726 McFarland Street</t>
  </si>
  <si>
    <t>334057</t>
  </si>
  <si>
    <t>REGENT HOSPITAL</t>
  </si>
  <si>
    <t>425 EAST 61ST ST</t>
  </si>
  <si>
    <t>370206</t>
  </si>
  <si>
    <t>Oklahoma Spine Hospital</t>
  </si>
  <si>
    <t>14101 Parkway Commons Drive</t>
  </si>
  <si>
    <t>454108</t>
  </si>
  <si>
    <t>010018</t>
  </si>
  <si>
    <t>UAB Callahan Eye Hospital</t>
  </si>
  <si>
    <t>1720 University Boulevard</t>
  </si>
  <si>
    <t>100271</t>
  </si>
  <si>
    <t>Moffitt Cancer Center</t>
  </si>
  <si>
    <t>12902 Magnolia Drive</t>
  </si>
  <si>
    <t>144039</t>
  </si>
  <si>
    <t>Garfield Park Behavioral Hospital</t>
  </si>
  <si>
    <t>520 North Ridgeway Avenue</t>
  </si>
  <si>
    <t>240123</t>
  </si>
  <si>
    <t>Pipestone County Medical Center</t>
  </si>
  <si>
    <t>916 4th Avenue Southwest</t>
  </si>
  <si>
    <t>Pipestone</t>
  </si>
  <si>
    <t>202 South Park Street</t>
  </si>
  <si>
    <t>450866</t>
  </si>
  <si>
    <t>Dubuis Hospital of Corpus Christi</t>
  </si>
  <si>
    <t>600 Elizabeth Street, 3rd Floor</t>
  </si>
  <si>
    <t>180059</t>
  </si>
  <si>
    <t>NICHOLAS COUNTY HOSPITAL</t>
  </si>
  <si>
    <t>232 Concrete Road</t>
  </si>
  <si>
    <t>350034</t>
  </si>
  <si>
    <t>TIOGA MEDICAL CENTER</t>
  </si>
  <si>
    <t>810 N WELO ST</t>
  </si>
  <si>
    <t>TIOGA</t>
  </si>
  <si>
    <t>301305</t>
  </si>
  <si>
    <t>Alice Peck Day Memorial Hospital</t>
  </si>
  <si>
    <t>10 Alice Peck Drive</t>
  </si>
  <si>
    <t>1215 Lee Street</t>
  </si>
  <si>
    <t>130074</t>
  </si>
  <si>
    <t>Idaho Falls Community Hospital</t>
  </si>
  <si>
    <t>2327 Coronado Street</t>
  </si>
  <si>
    <t>450749</t>
  </si>
  <si>
    <t>East Texas Medical Center Trinity</t>
  </si>
  <si>
    <t>317 Prospect Drive</t>
  </si>
  <si>
    <t>190213</t>
  </si>
  <si>
    <t>DIXON MED CTR</t>
  </si>
  <si>
    <t>10123 FLORIDA BLVD</t>
  </si>
  <si>
    <t>520047</t>
  </si>
  <si>
    <t>Spooner Health System</t>
  </si>
  <si>
    <t>819 Ash Street</t>
  </si>
  <si>
    <t>Spooner</t>
  </si>
  <si>
    <t>280097</t>
  </si>
  <si>
    <t>Garden County Hospital</t>
  </si>
  <si>
    <t>North Highway 27</t>
  </si>
  <si>
    <t>064028</t>
  </si>
  <si>
    <t>Denver Springs</t>
  </si>
  <si>
    <t>8835 American Way</t>
  </si>
  <si>
    <t>101 Avenue J</t>
  </si>
  <si>
    <t>344010</t>
  </si>
  <si>
    <t>Cape Fear Valley Behavioral Health Care</t>
  </si>
  <si>
    <t>3425 Melrose Road</t>
  </si>
  <si>
    <t>114 Woodland Street</t>
  </si>
  <si>
    <t>044005</t>
  </si>
  <si>
    <t>The BridgeWay Hospital</t>
  </si>
  <si>
    <t>21 Bridgeway Road</t>
  </si>
  <si>
    <t>120016</t>
  </si>
  <si>
    <t>Hale Ho'ola Hamakua</t>
  </si>
  <si>
    <t>45-547 Plumeria Street</t>
  </si>
  <si>
    <t>Honoka'a</t>
  </si>
  <si>
    <t>334054</t>
  </si>
  <si>
    <t>Manhattan Psychiatric Center</t>
  </si>
  <si>
    <t>Ward's Island Complex</t>
  </si>
  <si>
    <t>110066</t>
  </si>
  <si>
    <t>South Fulton Medical Center</t>
  </si>
  <si>
    <t>1170 Cleveland</t>
  </si>
  <si>
    <t>441316</t>
  </si>
  <si>
    <t>310093</t>
  </si>
  <si>
    <t>Columbus Hospital</t>
  </si>
  <si>
    <t>495 North 13th Street</t>
  </si>
  <si>
    <t>490131</t>
  </si>
  <si>
    <t>DICKENSON CNTY MED CNTR</t>
  </si>
  <si>
    <t>HOSPITAL DR PO BOX 1390</t>
  </si>
  <si>
    <t>170180</t>
  </si>
  <si>
    <t>Meadowbrook Rehabilitation Hospital</t>
  </si>
  <si>
    <t>427 West Main Street</t>
  </si>
  <si>
    <t>111311</t>
  </si>
  <si>
    <t>Jenkins County Medical Center</t>
  </si>
  <si>
    <t>931 East Winthrope Avenue</t>
  </si>
  <si>
    <t>Millen</t>
  </si>
  <si>
    <t>454042</t>
  </si>
  <si>
    <t>BAYVIEW PSYCHIATRIC CENTER</t>
  </si>
  <si>
    <t>6226 SARATOGA BLVD</t>
  </si>
  <si>
    <t>511310</t>
  </si>
  <si>
    <t>1500 Terrace Street</t>
  </si>
  <si>
    <t>454142</t>
  </si>
  <si>
    <t>Sacred Oak Medical Center</t>
  </si>
  <si>
    <t>11500 Space Center Blvd.</t>
  </si>
  <si>
    <t>230257</t>
  </si>
  <si>
    <t>Saint John North Shores Hospital</t>
  </si>
  <si>
    <t>26755 Ballard Road</t>
  </si>
  <si>
    <t>Harrison Township</t>
  </si>
  <si>
    <t>350025</t>
  </si>
  <si>
    <t>MCKENZIE COUNTY HOSPITAL</t>
  </si>
  <si>
    <t>516 N MAIN ST</t>
  </si>
  <si>
    <t>WATFORD CITY</t>
  </si>
  <si>
    <t>381321</t>
  </si>
  <si>
    <t>Grande Ronde Hospital</t>
  </si>
  <si>
    <t>900 Sunset Drive</t>
  </si>
  <si>
    <t>La Grande</t>
  </si>
  <si>
    <t>500045</t>
  </si>
  <si>
    <t>PUGET SOUND HOSPITAL</t>
  </si>
  <si>
    <t>120 S 36TH ST</t>
  </si>
  <si>
    <t>TACOMA</t>
  </si>
  <si>
    <t>281303</t>
  </si>
  <si>
    <t>Niobrara Valley Hospital</t>
  </si>
  <si>
    <t>401 South Fifth Street</t>
  </si>
  <si>
    <t>Lynch</t>
  </si>
  <si>
    <t>344024</t>
  </si>
  <si>
    <t>Walter B. Jones Alcohol and Drug Abuse Treatment Center</t>
  </si>
  <si>
    <t>2577 West Fifth Street</t>
  </si>
  <si>
    <t>171335</t>
  </si>
  <si>
    <t>Stevens County Hospital</t>
  </si>
  <si>
    <t>1006 South Jackson</t>
  </si>
  <si>
    <t>Hugoton</t>
  </si>
  <si>
    <t>316 Calhoun Street</t>
  </si>
  <si>
    <t>154035</t>
  </si>
  <si>
    <t>Four County Counseling Center</t>
  </si>
  <si>
    <t>1015 Michigan Avenue</t>
  </si>
  <si>
    <t>351321</t>
  </si>
  <si>
    <t>South Central Health</t>
  </si>
  <si>
    <t>1007 Fourth Avenue South</t>
  </si>
  <si>
    <t>Wishek</t>
  </si>
  <si>
    <t>100169</t>
  </si>
  <si>
    <t>Florida Hospital  - Ormond Memorial</t>
  </si>
  <si>
    <t>875 Sterthaus Avenue</t>
  </si>
  <si>
    <t>150139</t>
  </si>
  <si>
    <t>HEALTHWIN</t>
  </si>
  <si>
    <t>20531 DARDEN RD, PO BOX 4136</t>
  </si>
  <si>
    <t>SOUTH BEND</t>
  </si>
  <si>
    <t>171333</t>
  </si>
  <si>
    <t>Clara Barton Hospital</t>
  </si>
  <si>
    <t>250 West Ninth Street</t>
  </si>
  <si>
    <t>Hoisington</t>
  </si>
  <si>
    <t>324007</t>
  </si>
  <si>
    <t>ALLIANCE HOSP OF SANTA TERESA</t>
  </si>
  <si>
    <t>200 LAURA CT</t>
  </si>
  <si>
    <t>SANTA TERESA</t>
  </si>
  <si>
    <t>390281</t>
  </si>
  <si>
    <t>VENCOR HOSPITAL  PHILADELPHIA</t>
  </si>
  <si>
    <t>6129 PALMETTO STREET</t>
  </si>
  <si>
    <t>264020</t>
  </si>
  <si>
    <t>Royal Oaks Hospital</t>
  </si>
  <si>
    <t>307 North Main Street</t>
  </si>
  <si>
    <t>260178</t>
  </si>
  <si>
    <t>Women's and Children's Hospital</t>
  </si>
  <si>
    <t>404 Keene Street</t>
  </si>
  <si>
    <t>451316</t>
  </si>
  <si>
    <t>CHI St. Joseph Health Madison Hospital</t>
  </si>
  <si>
    <t>100 West Cross Street</t>
  </si>
  <si>
    <t>041326</t>
  </si>
  <si>
    <t>Delta Memorial Hospital</t>
  </si>
  <si>
    <t>811 Highway 65 South</t>
  </si>
  <si>
    <t>361300</t>
  </si>
  <si>
    <t>Paulding County Hospital</t>
  </si>
  <si>
    <t>1035 West Wayne Street</t>
  </si>
  <si>
    <t>Paulding</t>
  </si>
  <si>
    <t>050440</t>
  </si>
  <si>
    <t>Frank R. Howard Memorial Hospital</t>
  </si>
  <si>
    <t>One Madrone Street</t>
  </si>
  <si>
    <t>Willits</t>
  </si>
  <si>
    <t>110176</t>
  </si>
  <si>
    <t>WellStar Windy Hill Hospital</t>
  </si>
  <si>
    <t>2450 Windy Hill Road</t>
  </si>
  <si>
    <t>124000</t>
  </si>
  <si>
    <t>HAWAII STATE HOSP</t>
  </si>
  <si>
    <t>47-710 KEAAHALA ROAD</t>
  </si>
  <si>
    <t>KANEOHE</t>
  </si>
  <si>
    <t>9100 West 74th Street</t>
  </si>
  <si>
    <t>1024 South Lemay Avenue</t>
  </si>
  <si>
    <t>240135</t>
  </si>
  <si>
    <t>TWEETEN/LUTHERAN HEALTH CARE CENTER</t>
  </si>
  <si>
    <t>125 FIFTH</t>
  </si>
  <si>
    <t>SPRING GROVE</t>
  </si>
  <si>
    <t>060038</t>
  </si>
  <si>
    <t>Melissa Memorial Hospital</t>
  </si>
  <si>
    <t>505 South Baxter Avenue</t>
  </si>
  <si>
    <t>390169</t>
  </si>
  <si>
    <t>Geisinger South Wilkes-Barre</t>
  </si>
  <si>
    <t>25 Church Street</t>
  </si>
  <si>
    <t>454075</t>
  </si>
  <si>
    <t>CHARTER BEHAVIORAL HLTH SYS/SUGAR LAND</t>
  </si>
  <si>
    <t>2775 Mosside Boulevard</t>
  </si>
  <si>
    <t>190257</t>
  </si>
  <si>
    <t>Green Clinic Surgical Hospital</t>
  </si>
  <si>
    <t>1200 South Farmerville Street</t>
  </si>
  <si>
    <t>154040</t>
  </si>
  <si>
    <t>Epworth Hospital</t>
  </si>
  <si>
    <t>420 North Niles Ave</t>
  </si>
  <si>
    <t>340168</t>
  </si>
  <si>
    <t>Wilmington Treatment Center</t>
  </si>
  <si>
    <t>2520 Troy Drive</t>
  </si>
  <si>
    <t>054009</t>
  </si>
  <si>
    <t>UCLA Resnick Neuropsychiatric Hospital</t>
  </si>
  <si>
    <t>150 UCLA Medical Plaza</t>
  </si>
  <si>
    <t>360275</t>
  </si>
  <si>
    <t>Regency Hospital of Toledo</t>
  </si>
  <si>
    <t>5220 Alexis Road</t>
  </si>
  <si>
    <t>450752</t>
  </si>
  <si>
    <t>LANDMARK MED CTR</t>
  </si>
  <si>
    <t>1014 N STANTON ST</t>
  </si>
  <si>
    <t>054127</t>
  </si>
  <si>
    <t>STARTING POINT OF ORANGE COUNTY</t>
  </si>
  <si>
    <t>350 WEST BAY ST</t>
  </si>
  <si>
    <t>COSTA MESA</t>
  </si>
  <si>
    <t>520159</t>
  </si>
  <si>
    <t>Eagle River Memorial Hospital</t>
  </si>
  <si>
    <t>201 Hospital Road</t>
  </si>
  <si>
    <t>Eagle River</t>
  </si>
  <si>
    <t>050446</t>
  </si>
  <si>
    <t>Tehachapi Valley Healthcare District</t>
  </si>
  <si>
    <t>115 West E Street</t>
  </si>
  <si>
    <t>Tehachapi</t>
  </si>
  <si>
    <t>451366</t>
  </si>
  <si>
    <t>464006</t>
  </si>
  <si>
    <t>RIVENDELL OF UTAH</t>
  </si>
  <si>
    <t>5899 WEST RIVENDELL DRIVE</t>
  </si>
  <si>
    <t>WEST JORDAN</t>
  </si>
  <si>
    <t>214010</t>
  </si>
  <si>
    <t>GUNDRY GLASS HOSPITAL</t>
  </si>
  <si>
    <t>1710 PLEASANTVILLE RD</t>
  </si>
  <si>
    <t>FOREST HILL</t>
  </si>
  <si>
    <t>170140</t>
  </si>
  <si>
    <t>WELLINGTON HOSPITAL</t>
  </si>
  <si>
    <t>924 S WASHINGTON AVE</t>
  </si>
  <si>
    <t>380066</t>
  </si>
  <si>
    <t>1601 Southeast Court Avenue</t>
  </si>
  <si>
    <t>Pendleton</t>
  </si>
  <si>
    <t>171361</t>
  </si>
  <si>
    <t>190235</t>
  </si>
  <si>
    <t>ST. BRENDAN REHAB. &amp; SPEC. HOSPT.</t>
  </si>
  <si>
    <t>611 ST LANDRY ST</t>
  </si>
  <si>
    <t>LAFAYETTE</t>
  </si>
  <si>
    <t>370021</t>
  </si>
  <si>
    <t>JP NOWATA HEALTH CENTER</t>
  </si>
  <si>
    <t>321 S LOCUST ST</t>
  </si>
  <si>
    <t>NOWATA</t>
  </si>
  <si>
    <t>281330</t>
  </si>
  <si>
    <t>905 Second Street</t>
  </si>
  <si>
    <t>361311</t>
  </si>
  <si>
    <t>951 East Market Street</t>
  </si>
  <si>
    <t>440090</t>
  </si>
  <si>
    <t>(CLOSED) COLUMBIA WHITWELL MEDICAL CENTER INC</t>
  </si>
  <si>
    <t>101 N MAPLE ST</t>
  </si>
  <si>
    <t>WHITWELL</t>
  </si>
  <si>
    <t>360099</t>
  </si>
  <si>
    <t>Fostoria Community Hospital</t>
  </si>
  <si>
    <t>261326</t>
  </si>
  <si>
    <t>Mercy McCune-Brooks Hospital</t>
  </si>
  <si>
    <t>3125 Dr. Russell Smith Way</t>
  </si>
  <si>
    <t>450626</t>
  </si>
  <si>
    <t>Jackson Healthcare Center</t>
  </si>
  <si>
    <t>1013 South Wells Street</t>
  </si>
  <si>
    <t>Edna</t>
  </si>
  <si>
    <t>670189</t>
  </si>
  <si>
    <t>SIGNATURE CARE EMERGENCY CENTER-STAFFORD</t>
  </si>
  <si>
    <t>3532 S MAIN ST</t>
  </si>
  <si>
    <t>TOMBALL</t>
  </si>
  <si>
    <t>830 Rockford Street</t>
  </si>
  <si>
    <t>494031</t>
  </si>
  <si>
    <t>WOODSIDE HOSPITAL LLC</t>
  </si>
  <si>
    <t>17579 WARWICK BOULEVARD</t>
  </si>
  <si>
    <t>NEWPORT NEWS</t>
  </si>
  <si>
    <t>040091</t>
  </si>
  <si>
    <t>2001 South Main Street #4</t>
  </si>
  <si>
    <t>3600 Florida Boulevard</t>
  </si>
  <si>
    <t>100065</t>
  </si>
  <si>
    <t>UNIVERSITY HOSPITAL</t>
  </si>
  <si>
    <t>1200 W LEONARD ST</t>
  </si>
  <si>
    <t>PENSACOLA</t>
  </si>
  <si>
    <t>468 Cadieux Road</t>
  </si>
  <si>
    <t>240209</t>
  </si>
  <si>
    <t>SANDSTONE AREA HOSTAL PINE CITY</t>
  </si>
  <si>
    <t>129 EAST SIXTH AVENUE</t>
  </si>
  <si>
    <t>PINE CITY</t>
  </si>
  <si>
    <t>250 Prospect Place</t>
  </si>
  <si>
    <t>021301</t>
  </si>
  <si>
    <t>Providence Valdez Medical Center</t>
  </si>
  <si>
    <t>911 Meals Avenue</t>
  </si>
  <si>
    <t>Valdez</t>
  </si>
  <si>
    <t>061308</t>
  </si>
  <si>
    <t>Conejos County Hospital</t>
  </si>
  <si>
    <t>19021 Highway 285</t>
  </si>
  <si>
    <t>La Jara</t>
  </si>
  <si>
    <t>700 Broadway</t>
  </si>
  <si>
    <t>431310</t>
  </si>
  <si>
    <t>Avera Flandreau Hospital</t>
  </si>
  <si>
    <t>214 North Prairie Street</t>
  </si>
  <si>
    <t>700 West 7th Avenue</t>
  </si>
  <si>
    <t>620 East College</t>
  </si>
  <si>
    <t>050420</t>
  </si>
  <si>
    <t>Robert F. Kennedy Medical Center</t>
  </si>
  <si>
    <t>4500 W 116TH ST</t>
  </si>
  <si>
    <t>100112</t>
  </si>
  <si>
    <t>Calhoun-Liberty Hospital</t>
  </si>
  <si>
    <t>P.O. Box 419</t>
  </si>
  <si>
    <t>Blountstown</t>
  </si>
  <si>
    <t>3741 West 12600 South</t>
  </si>
  <si>
    <t>300 Community Drive</t>
  </si>
  <si>
    <t>530022</t>
  </si>
  <si>
    <t>Washakie Medical Center</t>
  </si>
  <si>
    <t>400 South 15th Street</t>
  </si>
  <si>
    <t>Worland</t>
  </si>
  <si>
    <t>129 North Washington Street</t>
  </si>
  <si>
    <t>450476</t>
  </si>
  <si>
    <t>RANGER GENERAL HOSPITAL</t>
  </si>
  <si>
    <t>HIGHWAY 80 WEST</t>
  </si>
  <si>
    <t>RANGER</t>
  </si>
  <si>
    <t>4802 Tenth Avenue</t>
  </si>
  <si>
    <t>411 North Belknap</t>
  </si>
  <si>
    <t>431338</t>
  </si>
  <si>
    <t>Avera Gregory Hospital</t>
  </si>
  <si>
    <t>194089</t>
  </si>
  <si>
    <t>Genesis Behavioral Hospital</t>
  </si>
  <si>
    <t>606 Latiolais Road</t>
  </si>
  <si>
    <t>Breaux Bridge</t>
  </si>
  <si>
    <t>044019</t>
  </si>
  <si>
    <t>Springwoods Behavioral Health</t>
  </si>
  <si>
    <t>1955 West Truckers Drive</t>
  </si>
  <si>
    <t>180072</t>
  </si>
  <si>
    <t>Bluegrass Community Hospital</t>
  </si>
  <si>
    <t>360 Amsden Avenue</t>
  </si>
  <si>
    <t>Versailles</t>
  </si>
  <si>
    <t>051326</t>
  </si>
  <si>
    <t>164004</t>
  </si>
  <si>
    <t>Mount Pleasant Mental Health Institute</t>
  </si>
  <si>
    <t>1200 East Washington Street</t>
  </si>
  <si>
    <t>400 North McDowell Boulevard</t>
  </si>
  <si>
    <t>370163</t>
  </si>
  <si>
    <t>MERCY LOVE COUNTY HOSPITAL</t>
  </si>
  <si>
    <t>300 WANDA ST</t>
  </si>
  <si>
    <t>MARIETTA</t>
  </si>
  <si>
    <t>800 East Dawson</t>
  </si>
  <si>
    <t>5101 South Willow Springs Road</t>
  </si>
  <si>
    <t>1560 Sumrall Road</t>
  </si>
  <si>
    <t>10500 Quivira Road</t>
  </si>
  <si>
    <t>440174</t>
  </si>
  <si>
    <t>Haywood Park Community Hospital</t>
  </si>
  <si>
    <t>2545 North Washington Avenue</t>
  </si>
  <si>
    <t>440211</t>
  </si>
  <si>
    <t>WHITWELL MEDICAL CENTER</t>
  </si>
  <si>
    <t>101 N MAPLE</t>
  </si>
  <si>
    <t>10580 North Meridian Street</t>
  </si>
  <si>
    <t>55 Monument Road</t>
  </si>
  <si>
    <t>241303</t>
  </si>
  <si>
    <t>Sanford Tracy Medical Center</t>
  </si>
  <si>
    <t>249 East Fifth Street</t>
  </si>
  <si>
    <t>271330</t>
  </si>
  <si>
    <t>Stillwater Billings Clinic</t>
  </si>
  <si>
    <t>710 North 11th Street</t>
  </si>
  <si>
    <t>501338</t>
  </si>
  <si>
    <t>Snoqualmie Valley Hospital</t>
  </si>
  <si>
    <t>9801 Frontier Avenue Southeast</t>
  </si>
  <si>
    <t>Snoqualmie</t>
  </si>
  <si>
    <t>394044</t>
  </si>
  <si>
    <t>MERCY PSYCHIATRIC INSTITUTE</t>
  </si>
  <si>
    <t>3339 MCCLURE AVE</t>
  </si>
  <si>
    <t>360166</t>
  </si>
  <si>
    <t>PEOPLES HOSPITAL</t>
  </si>
  <si>
    <t>397 PARK AVE E</t>
  </si>
  <si>
    <t>350 Terracina Boulevard</t>
  </si>
  <si>
    <t>1600 East High Street</t>
  </si>
  <si>
    <t>100214</t>
  </si>
  <si>
    <t>LAKE MEDICAL CENTER</t>
  </si>
  <si>
    <t>200 N BLVD E BOX 750</t>
  </si>
  <si>
    <t>041310</t>
  </si>
  <si>
    <t>2106 East Main Street</t>
  </si>
  <si>
    <t>2190 Highway 85 North</t>
  </si>
  <si>
    <t>401 East Spruce Street</t>
  </si>
  <si>
    <t>350027</t>
  </si>
  <si>
    <t>Hillsboro Medical Center</t>
  </si>
  <si>
    <t>12 Third Street Southeast</t>
  </si>
  <si>
    <t>331303</t>
  </si>
  <si>
    <t>Catskill Regional Medical Center  Grover M. Hermann Hospital</t>
  </si>
  <si>
    <t>8881 Route 97</t>
  </si>
  <si>
    <t>Callicoon</t>
  </si>
  <si>
    <t>163 East Tollison Street</t>
  </si>
  <si>
    <t>510003</t>
  </si>
  <si>
    <t>MEMORIAL GENERAL HOSP</t>
  </si>
  <si>
    <t>1200 HARRISON AVE</t>
  </si>
  <si>
    <t>ELKINS</t>
  </si>
  <si>
    <t>450393</t>
  </si>
  <si>
    <t>Community Specialty Hospital</t>
  </si>
  <si>
    <t>1111 East Gallagher Drive</t>
  </si>
  <si>
    <t>1202 South Tyler Street</t>
  </si>
  <si>
    <t>330038</t>
  </si>
  <si>
    <t>Saint Jerome Hospital</t>
  </si>
  <si>
    <t>16 Bank Street</t>
  </si>
  <si>
    <t>180146</t>
  </si>
  <si>
    <t>Cardinal Hill Specialty Hospital</t>
  </si>
  <si>
    <t>85 North Grand Avenue 3rd Floor</t>
  </si>
  <si>
    <t>330217</t>
  </si>
  <si>
    <t>JAMESTOWN GENERAL HOSPITAL</t>
  </si>
  <si>
    <t>51 GLASGOW AVE</t>
  </si>
  <si>
    <t>JAMESTOWN</t>
  </si>
  <si>
    <t>1900 South Main Street</t>
  </si>
  <si>
    <t>050277</t>
  </si>
  <si>
    <t>240098</t>
  </si>
  <si>
    <t>LakeWood Health Center</t>
  </si>
  <si>
    <t>600 Main Avenue South</t>
  </si>
  <si>
    <t>Baudette</t>
  </si>
  <si>
    <t>370086</t>
  </si>
  <si>
    <t>JOHNSTON MEMORIAL HOSPITAL</t>
  </si>
  <si>
    <t>1101 S BYRD AVE</t>
  </si>
  <si>
    <t>TISHOMINGO</t>
  </si>
  <si>
    <t>220089</t>
  </si>
  <si>
    <t>3501 Johnson Street</t>
  </si>
  <si>
    <t>670161</t>
  </si>
  <si>
    <t>HEIGHTS EMERGENCY ROOM</t>
  </si>
  <si>
    <t>101 NORTH LOOP, SUITE 300</t>
  </si>
  <si>
    <t>4300 West Memorial Road</t>
  </si>
  <si>
    <t>2251 North Shore Drive</t>
  </si>
  <si>
    <t>441322</t>
  </si>
  <si>
    <t>Houston County Community Hospital</t>
  </si>
  <si>
    <t>5001 East Main Street</t>
  </si>
  <si>
    <t>451353</t>
  </si>
  <si>
    <t>Crane Memorial Hospital</t>
  </si>
  <si>
    <t>1310 South Alford Street</t>
  </si>
  <si>
    <t>Crane</t>
  </si>
  <si>
    <t>916 Myrtle Avenue</t>
  </si>
  <si>
    <t>011302</t>
  </si>
  <si>
    <t>Red Bay Hospital</t>
  </si>
  <si>
    <t>211 Hospital Road</t>
  </si>
  <si>
    <t>Red Bay</t>
  </si>
  <si>
    <t>303 Parkway Drive Northeast</t>
  </si>
  <si>
    <t>241372</t>
  </si>
  <si>
    <t>Madison Healthcare Services</t>
  </si>
  <si>
    <t>900 Second Avenue</t>
  </si>
  <si>
    <t>054098</t>
  </si>
  <si>
    <t>CBHS OF SACRAMENTO</t>
  </si>
  <si>
    <t>101 CIRBY HILLS DR</t>
  </si>
  <si>
    <t>ROSEVILLE</t>
  </si>
  <si>
    <t>271329</t>
  </si>
  <si>
    <t>Madison Valley Medical Center</t>
  </si>
  <si>
    <t>305 North Main</t>
  </si>
  <si>
    <t>7700 University Drive</t>
  </si>
  <si>
    <t>440188</t>
  </si>
  <si>
    <t>EAST TENNESSEE CHILDRENS HOSP-</t>
  </si>
  <si>
    <t>2018 CLINCH AVE SW</t>
  </si>
  <si>
    <t>900 17th Street</t>
  </si>
  <si>
    <t>520022</t>
  </si>
  <si>
    <t>ST ANTHONY HOSPITAL</t>
  </si>
  <si>
    <t>1004 NORTH 10TH STREET</t>
  </si>
  <si>
    <t>154019</t>
  </si>
  <si>
    <t>Madison State Hospital</t>
  </si>
  <si>
    <t>711 Green Road</t>
  </si>
  <si>
    <t>670155</t>
  </si>
  <si>
    <t>LAKE TRAVIS ER, LLC</t>
  </si>
  <si>
    <t>5012 N FM 620 ROAD</t>
  </si>
  <si>
    <t>340137</t>
  </si>
  <si>
    <t>041320</t>
  </si>
  <si>
    <t>Little River Memorial Hospital</t>
  </si>
  <si>
    <t>451 West Locke Street</t>
  </si>
  <si>
    <t>Ashdown</t>
  </si>
  <si>
    <t>1650 Creekside Drive</t>
  </si>
  <si>
    <t>334046</t>
  </si>
  <si>
    <t>Capital District Psychiatric Center</t>
  </si>
  <si>
    <t>75 New Scotland Avenue</t>
  </si>
  <si>
    <t>2316 East Meyer Boulevard</t>
  </si>
  <si>
    <t>194102</t>
  </si>
  <si>
    <t>2471 Louisiana Avenue</t>
  </si>
  <si>
    <t>351 South Patterson Avenue</t>
  </si>
  <si>
    <t>500101</t>
  </si>
  <si>
    <t>494015</t>
  </si>
  <si>
    <t>LEWIS-GALE PSYCH CENTER</t>
  </si>
  <si>
    <t>1902 BRAEBURN DR</t>
  </si>
  <si>
    <t>260215</t>
  </si>
  <si>
    <t>I-70 Medical Center</t>
  </si>
  <si>
    <t>105 Hospital  Drive</t>
  </si>
  <si>
    <t>050154</t>
  </si>
  <si>
    <t>MEMORIAL HOSPITAL CERES</t>
  </si>
  <si>
    <t>1905 MEMORIAL DRIVE</t>
  </si>
  <si>
    <t>CERES</t>
  </si>
  <si>
    <t>720 Eskenazi Avenue</t>
  </si>
  <si>
    <t>150 West 100 North</t>
  </si>
  <si>
    <t>024000</t>
  </si>
  <si>
    <t>ALASKA PSYCHIATRIC INSTITUTE</t>
  </si>
  <si>
    <t>2900 PROVIDENCE AVENUE</t>
  </si>
  <si>
    <t>250133</t>
  </si>
  <si>
    <t>GREENE COUNTY HOSPITAL</t>
  </si>
  <si>
    <t>PO BOX 137</t>
  </si>
  <si>
    <t>1515 North Madison Avenue</t>
  </si>
  <si>
    <t>430 East Division Street</t>
  </si>
  <si>
    <t>184007</t>
  </si>
  <si>
    <t>The Brook Hospital - Dupont</t>
  </si>
  <si>
    <t>1405 Browns Lane</t>
  </si>
  <si>
    <t>060036</t>
  </si>
  <si>
    <t>1100 Carson Avenue</t>
  </si>
  <si>
    <t>510 West Tidwell Road</t>
  </si>
  <si>
    <t>371317</t>
  </si>
  <si>
    <t>Mercy Hospital Logan County</t>
  </si>
  <si>
    <t>200 South Academy Road</t>
  </si>
  <si>
    <t>151310</t>
  </si>
  <si>
    <t>Parkview Wabash Hospital</t>
  </si>
  <si>
    <t>10 John Kissinger Drive</t>
  </si>
  <si>
    <t>Wabash</t>
  </si>
  <si>
    <t>050478</t>
  </si>
  <si>
    <t>Santa Ynez Valley Cottage Hospital</t>
  </si>
  <si>
    <t>2050 Viborg Road</t>
  </si>
  <si>
    <t>Solvang</t>
  </si>
  <si>
    <t>370154</t>
  </si>
  <si>
    <t>HOLDENVILLE GENERAL HOSPITAL</t>
  </si>
  <si>
    <t>100 MCDOUGAL DR</t>
  </si>
  <si>
    <t>HOLDENVILLE</t>
  </si>
  <si>
    <t>130030</t>
  </si>
  <si>
    <t>Harms Memorial Hospital</t>
  </si>
  <si>
    <t>510 Roosevelt</t>
  </si>
  <si>
    <t>American Falls</t>
  </si>
  <si>
    <t>040105</t>
  </si>
  <si>
    <t>Chicot Memorial Hospital</t>
  </si>
  <si>
    <t>344000</t>
  </si>
  <si>
    <t>HIGHLAND HOSP</t>
  </si>
  <si>
    <t>49 ZILLICOA ST</t>
  </si>
  <si>
    <t>ASHEVILLE</t>
  </si>
  <si>
    <t>1325 Spring Street</t>
  </si>
  <si>
    <t>351333</t>
  </si>
  <si>
    <t>CHI St.Alexius Health Devils Lake Hospital</t>
  </si>
  <si>
    <t>450 West Highway 22</t>
  </si>
  <si>
    <t>030098</t>
  </si>
  <si>
    <t>AMERICAN TRANSITIONAL HOSPITAL INC</t>
  </si>
  <si>
    <t>3838 NORTH CAMPBELL AVENUE</t>
  </si>
  <si>
    <t>524030</t>
  </si>
  <si>
    <t>420040</t>
  </si>
  <si>
    <t>FLORENCE GENERAL HOSPITAL</t>
  </si>
  <si>
    <t>512 S IRBY ST BOX 100550</t>
  </si>
  <si>
    <t>450074</t>
  </si>
  <si>
    <t>SOUTHSIDE HEALTH CENTER</t>
  </si>
  <si>
    <t>4626 WEBER RD</t>
  </si>
  <si>
    <t>430032</t>
  </si>
  <si>
    <t>WATERTOWN MEMRIAL CARE UNIT</t>
  </si>
  <si>
    <t>400 10TH AVENUE NW</t>
  </si>
  <si>
    <t>354003</t>
  </si>
  <si>
    <t>North Dakota State Hospital</t>
  </si>
  <si>
    <t>2605 Circle Drive</t>
  </si>
  <si>
    <t>1111 Duff Avenue</t>
  </si>
  <si>
    <t>494027</t>
  </si>
  <si>
    <t>COLONIAL HOSPITAL</t>
  </si>
  <si>
    <t>450750</t>
  </si>
  <si>
    <t>LAKES REGIONAL MEDICAL CENTER</t>
  </si>
  <si>
    <t>630 Eaton Avenue</t>
  </si>
  <si>
    <t>181328</t>
  </si>
  <si>
    <t>Barbourville ARH Hospital</t>
  </si>
  <si>
    <t>80 Hospital Drive</t>
  </si>
  <si>
    <t>Barbourville</t>
  </si>
  <si>
    <t>454077</t>
  </si>
  <si>
    <t>FOUNTAIN BROOK HOSPITAL</t>
  </si>
  <si>
    <t>11919 W AIRPORT BLVD</t>
  </si>
  <si>
    <t>STAFFORD</t>
  </si>
  <si>
    <t>500 East 1400 North</t>
  </si>
  <si>
    <t>361304</t>
  </si>
  <si>
    <t>Adena Greenfield Medical Center</t>
  </si>
  <si>
    <t>550 Mirabeau Street</t>
  </si>
  <si>
    <t>070030</t>
  </si>
  <si>
    <t>128 STRAWBERRY HILL AVE</t>
  </si>
  <si>
    <t>STAMFORD</t>
  </si>
  <si>
    <t>034016</t>
  </si>
  <si>
    <t>2500 East Van Buren</t>
  </si>
  <si>
    <t>050721</t>
  </si>
  <si>
    <t>VENCOR HOSPITAL BURBANK</t>
  </si>
  <si>
    <t>466 EAST OLIVE</t>
  </si>
  <si>
    <t>BURBANK</t>
  </si>
  <si>
    <t>310123</t>
  </si>
  <si>
    <t>Select Specialty Hospital - Northeast New Jersey</t>
  </si>
  <si>
    <t>1 Clara Maass Drive,  Second South Annex</t>
  </si>
  <si>
    <t>200043</t>
  </si>
  <si>
    <t>Westbrook Community Hospital</t>
  </si>
  <si>
    <t>40 Park Road</t>
  </si>
  <si>
    <t>Westbrook</t>
  </si>
  <si>
    <t>804 22nd Avenue</t>
  </si>
  <si>
    <t>3300 Tillman Drive</t>
  </si>
  <si>
    <t>451332</t>
  </si>
  <si>
    <t>Palacios Community Medical Center</t>
  </si>
  <si>
    <t>311 Green Avenue</t>
  </si>
  <si>
    <t>Palacios</t>
  </si>
  <si>
    <t>711 Marshall Street</t>
  </si>
  <si>
    <t>251333</t>
  </si>
  <si>
    <t>351308</t>
  </si>
  <si>
    <t>Nelson County Health System Hospital</t>
  </si>
  <si>
    <t>200 North Main Street</t>
  </si>
  <si>
    <t>McVille</t>
  </si>
  <si>
    <t>250024</t>
  </si>
  <si>
    <t>TALLAHATCHIE GENERAL HOSPITAL</t>
  </si>
  <si>
    <t>CHURCH STREET</t>
  </si>
  <si>
    <t>050550</t>
  </si>
  <si>
    <t>Chapman Medical Center</t>
  </si>
  <si>
    <t>450115</t>
  </si>
  <si>
    <t>MEDICAL CENTER-GLADEWATER</t>
  </si>
  <si>
    <t>300 W UPSHUR</t>
  </si>
  <si>
    <t>GLADEWATER</t>
  </si>
  <si>
    <t>670149</t>
  </si>
  <si>
    <t>CEDAR PARK EMERGENCY CENTER, LLC</t>
  </si>
  <si>
    <t>3620 E WHITE STONE BLVD</t>
  </si>
  <si>
    <t>CEDAR PARK</t>
  </si>
  <si>
    <t>6780 Mayfield Road</t>
  </si>
  <si>
    <t>121307</t>
  </si>
  <si>
    <t>180007</t>
  </si>
  <si>
    <t>UK Healthcare Good Samaritan Hospital</t>
  </si>
  <si>
    <t>230171</t>
  </si>
  <si>
    <t>Hackley Lakeshore Hospital</t>
  </si>
  <si>
    <t>231302</t>
  </si>
  <si>
    <t>Leelanau Memorial Health Center</t>
  </si>
  <si>
    <t>215 South High Street</t>
  </si>
  <si>
    <t>Northport</t>
  </si>
  <si>
    <t>260051</t>
  </si>
  <si>
    <t>CENTRAL MEDICAL CENTER INC</t>
  </si>
  <si>
    <t>4411 NORTH NEWSTEAD</t>
  </si>
  <si>
    <t>450727</t>
  </si>
  <si>
    <t>MITCHELL COUNTY HOSPITAL</t>
  </si>
  <si>
    <t>1543 CHESTNUT ST</t>
  </si>
  <si>
    <t>COLORADO CITY</t>
  </si>
  <si>
    <t>260184</t>
  </si>
  <si>
    <t>MARSHALL HABILITATION CTR</t>
  </si>
  <si>
    <t>LINCOLN SLATER ST</t>
  </si>
  <si>
    <t>MARSHALL</t>
  </si>
  <si>
    <t>511303</t>
  </si>
  <si>
    <t>Minnie Hamilton Health Systems</t>
  </si>
  <si>
    <t>186 Hospital Drive</t>
  </si>
  <si>
    <t>Grantsville</t>
  </si>
  <si>
    <t>420044</t>
  </si>
  <si>
    <t>CAROLINA HOSPITAL SYSTEM</t>
  </si>
  <si>
    <t>191 E CEDAR ST BOX 100549</t>
  </si>
  <si>
    <t>106 Medical Center Boulevard</t>
  </si>
  <si>
    <t>380013</t>
  </si>
  <si>
    <t>Peace Harbor Hospital</t>
  </si>
  <si>
    <t>400 Ninth Street</t>
  </si>
  <si>
    <t>1202 North Muskogee Place</t>
  </si>
  <si>
    <t>815 Freeport Road</t>
  </si>
  <si>
    <t>850 West Irving Park</t>
  </si>
  <si>
    <t>110166</t>
  </si>
  <si>
    <t>MIDDLE GEORGIA HOSPITAL</t>
  </si>
  <si>
    <t>888 PINE ST</t>
  </si>
  <si>
    <t>2600 Greenwood Road</t>
  </si>
  <si>
    <t>801 Bedell Avenue</t>
  </si>
  <si>
    <t>360136</t>
  </si>
  <si>
    <t>451387</t>
  </si>
  <si>
    <t>Uvalde Memorial Hospital</t>
  </si>
  <si>
    <t>1025 Garner Field Road</t>
  </si>
  <si>
    <t>Uvalde</t>
  </si>
  <si>
    <t>723 Burkesville Road</t>
  </si>
  <si>
    <t>194079</t>
  </si>
  <si>
    <t>Red River Behavioral Center</t>
  </si>
  <si>
    <t>2800 Melrose Avenue</t>
  </si>
  <si>
    <t>164 High Street</t>
  </si>
  <si>
    <t>140026</t>
  </si>
  <si>
    <t>111 Spring Street</t>
  </si>
  <si>
    <t>Streator</t>
  </si>
  <si>
    <t>050173</t>
  </si>
  <si>
    <t>1009 North Thompson Lane</t>
  </si>
  <si>
    <t>390017</t>
  </si>
  <si>
    <t>1000 South Mercer Street</t>
  </si>
  <si>
    <t>455 Toll Gate Road</t>
  </si>
  <si>
    <t>194078</t>
  </si>
  <si>
    <t>Optima Specialty Hospital</t>
  </si>
  <si>
    <t>1131 Rue de Belier</t>
  </si>
  <si>
    <t>234039</t>
  </si>
  <si>
    <t>Behavioral Center of Michigan</t>
  </si>
  <si>
    <t>4050 East 12 Mile Road</t>
  </si>
  <si>
    <t>100 South Street</t>
  </si>
  <si>
    <t>050418</t>
  </si>
  <si>
    <t>VISALIA COMMUNITY HOSPITAL</t>
  </si>
  <si>
    <t>1633 SOUTH COURT STREET</t>
  </si>
  <si>
    <t>VISALIA</t>
  </si>
  <si>
    <t>371319</t>
  </si>
  <si>
    <t>Coal County General Hospital</t>
  </si>
  <si>
    <t>6 North Covington Street</t>
  </si>
  <si>
    <t>Coalgate</t>
  </si>
  <si>
    <t>110157</t>
  </si>
  <si>
    <t>WOODSTOCK HOSPITAL</t>
  </si>
  <si>
    <t>103 ARNOLD MILL RD</t>
  </si>
  <si>
    <t>WOODSTOCK</t>
  </si>
  <si>
    <t>221303</t>
  </si>
  <si>
    <t>054125</t>
  </si>
  <si>
    <t>Santa Barbara County Alcohol, Drug and Mental Health Services</t>
  </si>
  <si>
    <t>315 Camino del Remedio</t>
  </si>
  <si>
    <t>1000 Hospital Drive</t>
  </si>
  <si>
    <t>170036</t>
  </si>
  <si>
    <t>COMANCHE COUNTY HOSPITAL</t>
  </si>
  <si>
    <t>HC 65</t>
  </si>
  <si>
    <t>5200 Northeast Second Avenue</t>
  </si>
  <si>
    <t>500071</t>
  </si>
  <si>
    <t>Mid-Valley Hospital</t>
  </si>
  <si>
    <t>810 Jasmine</t>
  </si>
  <si>
    <t>Omak</t>
  </si>
  <si>
    <t>390242</t>
  </si>
  <si>
    <t>Saint Luke's Allentown Campus</t>
  </si>
  <si>
    <t>1736 Hamilton Street</t>
  </si>
  <si>
    <t>340181</t>
  </si>
  <si>
    <t>Asheville Specialty Hospital</t>
  </si>
  <si>
    <t>428 Biltmore Ave</t>
  </si>
  <si>
    <t>670079</t>
  </si>
  <si>
    <t>Baylor Scott &amp; White Medical Center Lakeway</t>
  </si>
  <si>
    <t>Lakeway</t>
  </si>
  <si>
    <t>421302</t>
  </si>
  <si>
    <t>102 US Highway 321 Bypass-North</t>
  </si>
  <si>
    <t>451380</t>
  </si>
  <si>
    <t>UT Health Quitman</t>
  </si>
  <si>
    <t>117 North  Winnsboro Street</t>
  </si>
  <si>
    <t>Quitman</t>
  </si>
  <si>
    <t>040090</t>
  </si>
  <si>
    <t>701 Princeton Avenue Southwest</t>
  </si>
  <si>
    <t>384000</t>
  </si>
  <si>
    <t>DAMMASCH STATE HOSPITAL</t>
  </si>
  <si>
    <t>28801 S.W. 110TH</t>
  </si>
  <si>
    <t>WILSONVILLE</t>
  </si>
  <si>
    <t>3001 Broadmoor Boulevard North East</t>
  </si>
  <si>
    <t>194082</t>
  </si>
  <si>
    <t>Jennings Senior Care Hospital</t>
  </si>
  <si>
    <t>1 Hospital Drive, Suite 201</t>
  </si>
  <si>
    <t>450577</t>
  </si>
  <si>
    <t>BLACKWELL HOSP S EASTLAND CO HOSP DIST</t>
  </si>
  <si>
    <t>438 W ROOSEVELT</t>
  </si>
  <si>
    <t>GORMAN</t>
  </si>
  <si>
    <t>130009</t>
  </si>
  <si>
    <t>Clearwater Valley Hospital &amp; Clinics</t>
  </si>
  <si>
    <t>301 Cedar</t>
  </si>
  <si>
    <t>540 Litchfield Street</t>
  </si>
  <si>
    <t>440 Hopkinsville Street</t>
  </si>
  <si>
    <t>381316</t>
  </si>
  <si>
    <t>PeaceHealth Peace Harbor Medical Center</t>
  </si>
  <si>
    <t>174011</t>
  </si>
  <si>
    <t>400 KATY</t>
  </si>
  <si>
    <t>231328</t>
  </si>
  <si>
    <t>Ascension Borgess Allegan Hospital</t>
  </si>
  <si>
    <t>450317</t>
  </si>
  <si>
    <t>SAN SABA HOSPITAL</t>
  </si>
  <si>
    <t>2005 WEST WALLACE</t>
  </si>
  <si>
    <t>2309 Antonio Avenue</t>
  </si>
  <si>
    <t>350 South Oak Avenue</t>
  </si>
  <si>
    <t>170 Governors Avenue</t>
  </si>
  <si>
    <t>050749</t>
  </si>
  <si>
    <t>Thousand Oaks Surgical Hospital</t>
  </si>
  <si>
    <t>401 East Rolling Oaks Drive</t>
  </si>
  <si>
    <t>044017</t>
  </si>
  <si>
    <t>Methodist Behavioral Hospital</t>
  </si>
  <si>
    <t>1601 Murphy Drive</t>
  </si>
  <si>
    <t>Maumelle</t>
  </si>
  <si>
    <t>350039</t>
  </si>
  <si>
    <t>Sakakawea Medical Center</t>
  </si>
  <si>
    <t>510 Eighth Avenue Northeast</t>
  </si>
  <si>
    <t>Hazen</t>
  </si>
  <si>
    <t>264031</t>
  </si>
  <si>
    <t>Osage Beach Center for Cognitive Disorders</t>
  </si>
  <si>
    <t>840 Passover Road</t>
  </si>
  <si>
    <t>529 Capp Harlan Road</t>
  </si>
  <si>
    <t>270053</t>
  </si>
  <si>
    <t>BIG SANDY MEDICAL CENTER</t>
  </si>
  <si>
    <t>3 MONTANA AVE  PO BOX 530</t>
  </si>
  <si>
    <t>BIG SANDY</t>
  </si>
  <si>
    <t>110114</t>
  </si>
  <si>
    <t>1001 Schneider Drive</t>
  </si>
  <si>
    <t>060099</t>
  </si>
  <si>
    <t>AMC CANCER RESEARCH CTR</t>
  </si>
  <si>
    <t>1600 PIERCE ST</t>
  </si>
  <si>
    <t>140138</t>
  </si>
  <si>
    <t>Fairfield Memorial Hospital/WayFair</t>
  </si>
  <si>
    <t>303 Northwest Eleventh Street</t>
  </si>
  <si>
    <t>531316</t>
  </si>
  <si>
    <t>100147</t>
  </si>
  <si>
    <t>NORTHWEST FLORIDA COMMUNITY HOSPITAL</t>
  </si>
  <si>
    <t>1360 BRICKYARD RD</t>
  </si>
  <si>
    <t>CHIPLEY</t>
  </si>
  <si>
    <t>2101 North Waterman Avenue</t>
  </si>
  <si>
    <t>17201 Interstate 45 South</t>
  </si>
  <si>
    <t>451330</t>
  </si>
  <si>
    <t>Medina Regional Hospital</t>
  </si>
  <si>
    <t>3100 Avenue E</t>
  </si>
  <si>
    <t>Hondo</t>
  </si>
  <si>
    <t>670203</t>
  </si>
  <si>
    <t>SIGNATURE CARE EMERGENCY CENTER-COPPERFIELD</t>
  </si>
  <si>
    <t>5835 HIGHWAY 6 N</t>
  </si>
  <si>
    <t>141333</t>
  </si>
  <si>
    <t>110196</t>
  </si>
  <si>
    <t>EGLESTON CHILDREN'S HOSPITAL AT EMORY</t>
  </si>
  <si>
    <t>1405 CLIFTON RD NE</t>
  </si>
  <si>
    <t>454067</t>
  </si>
  <si>
    <t>GREENLEAF CTR INC KILLEEN</t>
  </si>
  <si>
    <t>2407 S CLEAR CREEK RD</t>
  </si>
  <si>
    <t>KILLEEN</t>
  </si>
  <si>
    <t>955 Ribaut Road</t>
  </si>
  <si>
    <t>2001 South Main Street</t>
  </si>
  <si>
    <t>190252</t>
  </si>
  <si>
    <t>CYPRESS REHABILITATION HOSPITAL</t>
  </si>
  <si>
    <t>4363 CONVENTION ST</t>
  </si>
  <si>
    <t>BATON ROUGE</t>
  </si>
  <si>
    <t>181307</t>
  </si>
  <si>
    <t>170076</t>
  </si>
  <si>
    <t>WASHINGTON COUNTY HOSPITAL</t>
  </si>
  <si>
    <t>304 E 3RD ST</t>
  </si>
  <si>
    <t>010025</t>
  </si>
  <si>
    <t>East Alabama Medical Center - Lanier</t>
  </si>
  <si>
    <t>4800 48th Street</t>
  </si>
  <si>
    <t>Valley</t>
  </si>
  <si>
    <t>450534</t>
  </si>
  <si>
    <t>Ochiltree General Hospital</t>
  </si>
  <si>
    <t>3101 Garrett Drive</t>
  </si>
  <si>
    <t>Perryton</t>
  </si>
  <si>
    <t>1001 Broadway Street</t>
  </si>
  <si>
    <t>170033</t>
  </si>
  <si>
    <t>St. Rose Ambulatory &amp; Surgery Center</t>
  </si>
  <si>
    <t>3515 Broadway</t>
  </si>
  <si>
    <t>905 North 1000 West</t>
  </si>
  <si>
    <t>334021</t>
  </si>
  <si>
    <t>Mohawk Valley Psychiatric Center</t>
  </si>
  <si>
    <t>1400 Noyes Street</t>
  </si>
  <si>
    <t>240173</t>
  </si>
  <si>
    <t>Renville County Hospital</t>
  </si>
  <si>
    <t>611 East Fairview</t>
  </si>
  <si>
    <t>Olivia</t>
  </si>
  <si>
    <t>1117 East Devonshire Avenue</t>
  </si>
  <si>
    <t>310042</t>
  </si>
  <si>
    <t>Clara Maass Medical Center - West Hudson Division</t>
  </si>
  <si>
    <t>206 Bergen Avenue</t>
  </si>
  <si>
    <t>Kearny</t>
  </si>
  <si>
    <t>258 North Ron McNair Boulevard</t>
  </si>
  <si>
    <t>450284</t>
  </si>
  <si>
    <t>MKT RAILROAD EMPLOYEES HOSP</t>
  </si>
  <si>
    <t>1029 W WASHINGTON</t>
  </si>
  <si>
    <t>DENISON</t>
  </si>
  <si>
    <t>521351</t>
  </si>
  <si>
    <t>380096</t>
  </si>
  <si>
    <t>HOSPICE HOUSE</t>
  </si>
  <si>
    <t>6171 S.W. CAPITOL HIGHWAY</t>
  </si>
  <si>
    <t>210041</t>
  </si>
  <si>
    <t>PROVIDENT HOSP</t>
  </si>
  <si>
    <t>2600 LIBERTY HEIGHTS AVE</t>
  </si>
  <si>
    <t>454139</t>
  </si>
  <si>
    <t>SUN Behavioral Health -  Houston</t>
  </si>
  <si>
    <t>450214</t>
  </si>
  <si>
    <t>10141 US Highway 59</t>
  </si>
  <si>
    <t>Wharton</t>
  </si>
  <si>
    <t>450763</t>
  </si>
  <si>
    <t>Golden Plains Community Hospital</t>
  </si>
  <si>
    <t>200 South McGee</t>
  </si>
  <si>
    <t>Borger</t>
  </si>
  <si>
    <t>520039</t>
  </si>
  <si>
    <t>RUSK COUNTY MEMORIAL HOSPITAL &amp; NH</t>
  </si>
  <si>
    <t>900 COLLEGE AVE W</t>
  </si>
  <si>
    <t>LADYSMITH</t>
  </si>
  <si>
    <t>111328</t>
  </si>
  <si>
    <t>Phoebe Worth Medical Center</t>
  </si>
  <si>
    <t>807 South Isabella Street</t>
  </si>
  <si>
    <t>Sylvester</t>
  </si>
  <si>
    <t>190226</t>
  </si>
  <si>
    <t>VERMILION HOSPITAL</t>
  </si>
  <si>
    <t>2520 N UNIVERSITY AVE</t>
  </si>
  <si>
    <t>135 Lafayette Avenue</t>
  </si>
  <si>
    <t>303 Catlin Street</t>
  </si>
  <si>
    <t>180054</t>
  </si>
  <si>
    <t>Caldwell County Hospital</t>
  </si>
  <si>
    <t>104043</t>
  </si>
  <si>
    <t>WINTER PARK PAVILION</t>
  </si>
  <si>
    <t>1600 DODD RD</t>
  </si>
  <si>
    <t>WINTER PARK</t>
  </si>
  <si>
    <t>271324</t>
  </si>
  <si>
    <t>Pondera Medical Center</t>
  </si>
  <si>
    <t>805 Sunset Boulevard</t>
  </si>
  <si>
    <t>Conrad</t>
  </si>
  <si>
    <t>191325</t>
  </si>
  <si>
    <t>Lady of the Sea Hospital</t>
  </si>
  <si>
    <t>511304</t>
  </si>
  <si>
    <t>Sistersville General Hospital</t>
  </si>
  <si>
    <t>314 South Wells Street</t>
  </si>
  <si>
    <t>Sistersville</t>
  </si>
  <si>
    <t>254004</t>
  </si>
  <si>
    <t>BIENVILLE RECOVERY CTR CDU</t>
  </si>
  <si>
    <t>401 E BEACH BLVD</t>
  </si>
  <si>
    <t>BILOXI</t>
  </si>
  <si>
    <t>454132</t>
  </si>
  <si>
    <t>San Antonio Behavioral Healthcare Hospital</t>
  </si>
  <si>
    <t>8550 Huebner Road</t>
  </si>
  <si>
    <t>194012</t>
  </si>
  <si>
    <t>New Orleans Adolescent Hospital &amp; Community Services</t>
  </si>
  <si>
    <t>210 State Street</t>
  </si>
  <si>
    <t>251301</t>
  </si>
  <si>
    <t>RALEIGH COMMUNITY HOSPITAL</t>
  </si>
  <si>
    <t>335 MAGNOLIA DR</t>
  </si>
  <si>
    <t>5501 Old York Road</t>
  </si>
  <si>
    <t>1100 Reid Parkway</t>
  </si>
  <si>
    <t>454090</t>
  </si>
  <si>
    <t>SILVER BRIDGE BEHAVIORAL HEALTH HOSP</t>
  </si>
  <si>
    <t>4801 AIRPORT AVE</t>
  </si>
  <si>
    <t>ROSENBERG</t>
  </si>
  <si>
    <t>321 Genesee Street</t>
  </si>
  <si>
    <t>601 South 169 Highway</t>
  </si>
  <si>
    <t>114003</t>
  </si>
  <si>
    <t>CHARTER MIDTOWN BHS</t>
  </si>
  <si>
    <t>811 JUNIPER ST NE</t>
  </si>
  <si>
    <t>301 Yadkin Street</t>
  </si>
  <si>
    <t>440213</t>
  </si>
  <si>
    <t>ATH - MEMPHIS</t>
  </si>
  <si>
    <t>5959 PARK AVE</t>
  </si>
  <si>
    <t>260116</t>
  </si>
  <si>
    <t>Parkland Health Center - Weber Road</t>
  </si>
  <si>
    <t>1212 Weber Road</t>
  </si>
  <si>
    <t>144025</t>
  </si>
  <si>
    <t>CHARTER BEHAVIORAL HLTH SYS CHGO INC</t>
  </si>
  <si>
    <t>4700 N CLARENDON AVE</t>
  </si>
  <si>
    <t>074013</t>
  </si>
  <si>
    <t>4101 Torrance Boulevard</t>
  </si>
  <si>
    <t>260055</t>
  </si>
  <si>
    <t>701 East First Street</t>
  </si>
  <si>
    <t>420 34th Street</t>
  </si>
  <si>
    <t>431308</t>
  </si>
  <si>
    <t>Eureka Community Health Services</t>
  </si>
  <si>
    <t>200 J Ave Eureka</t>
  </si>
  <si>
    <t>450547</t>
  </si>
  <si>
    <t>East Texas Medical Center Quitman</t>
  </si>
  <si>
    <t>117 Winnsboro Street</t>
  </si>
  <si>
    <t>010134</t>
  </si>
  <si>
    <t>WASHINGTON COUNTY INFIRMARY</t>
  </si>
  <si>
    <t>ST. STEPHENS AVENUE</t>
  </si>
  <si>
    <t>CHATOM</t>
  </si>
  <si>
    <t>230068</t>
  </si>
  <si>
    <t>GENESYS REG MED CTR-ST JOSEPH CAMPUS</t>
  </si>
  <si>
    <t>302 KENSINGTON AVE</t>
  </si>
  <si>
    <t>FLINT</t>
  </si>
  <si>
    <t>391307</t>
  </si>
  <si>
    <t>Tyrone Hospital</t>
  </si>
  <si>
    <t>187 Hospital Drive</t>
  </si>
  <si>
    <t>Tyrone</t>
  </si>
  <si>
    <t>147 North Brent Street</t>
  </si>
  <si>
    <t>100333</t>
  </si>
  <si>
    <t>WEST PARK SURGERY CENTER LLC</t>
  </si>
  <si>
    <t>6640 78TH N AVE, SUITE B</t>
  </si>
  <si>
    <t>161355</t>
  </si>
  <si>
    <t>Knoxville Hospital and Clinics</t>
  </si>
  <si>
    <t>281315</t>
  </si>
  <si>
    <t>Brodstone Memorial Hospital</t>
  </si>
  <si>
    <t>520 East Tenth Street</t>
  </si>
  <si>
    <t>670136</t>
  </si>
  <si>
    <t>Baylor Scott &amp; White Medical Center Austin</t>
  </si>
  <si>
    <t>5251 West US Highway 290</t>
  </si>
  <si>
    <t>044003</t>
  </si>
  <si>
    <t>GEORGE W JACKSON COMM MENTAL HLTH CTR</t>
  </si>
  <si>
    <t>2920 MCCLELLAN DRIVE</t>
  </si>
  <si>
    <t>JONESBORO</t>
  </si>
  <si>
    <t>380045</t>
  </si>
  <si>
    <t>ST HELENS HOSPITAL &amp; HEALTH CENTER</t>
  </si>
  <si>
    <t>500 N. COLUMBIA RIVER HWY</t>
  </si>
  <si>
    <t>SAINT HELENS</t>
  </si>
  <si>
    <t>150180</t>
  </si>
  <si>
    <t>DOCTORS NEUROMEDICAL HOSPITAL</t>
  </si>
  <si>
    <t>411 SOUTH WHITLOCK STREET</t>
  </si>
  <si>
    <t>BREMEN</t>
  </si>
  <si>
    <t>370161</t>
  </si>
  <si>
    <t>SOUTHWEST MEDICAL CENTER - MOORE</t>
  </si>
  <si>
    <t>1500 SOUTHEAST 4TH STREET, PO BOX 6949</t>
  </si>
  <si>
    <t>MOORE</t>
  </si>
  <si>
    <t>054106</t>
  </si>
  <si>
    <t>ANACAPA HOSPITAL</t>
  </si>
  <si>
    <t>431307</t>
  </si>
  <si>
    <t>Sanford Clear Lake Medical Center</t>
  </si>
  <si>
    <t>701 Third Avenue South</t>
  </si>
  <si>
    <t>190092</t>
  </si>
  <si>
    <t>Elmwood Medical Center</t>
  </si>
  <si>
    <t>1221 South Clearview Parkway</t>
  </si>
  <si>
    <t>351301</t>
  </si>
  <si>
    <t>Mountrail County Health Center</t>
  </si>
  <si>
    <t>615 Sixth Street Southeast</t>
  </si>
  <si>
    <t>450181</t>
  </si>
  <si>
    <t>YOAKUM COUNTY HOSPITAL</t>
  </si>
  <si>
    <t>412 MUSTANG AVE</t>
  </si>
  <si>
    <t>DENVER CITY</t>
  </si>
  <si>
    <t>330076</t>
  </si>
  <si>
    <t>STATEN ISLAND UNIVERSITY HOSPITAL-SOUTH - CLOSED</t>
  </si>
  <si>
    <t>375 SEQUINE AVE</t>
  </si>
  <si>
    <t>134002</t>
  </si>
  <si>
    <t>Intermountain Hospital</t>
  </si>
  <si>
    <t>303 North Allumbaugh</t>
  </si>
  <si>
    <t>5 Mobile Infirmary Circle</t>
  </si>
  <si>
    <t>260093</t>
  </si>
  <si>
    <t>LINDELL HOSPITAL</t>
  </si>
  <si>
    <t>4930 LINDELL BLVD</t>
  </si>
  <si>
    <t>104005</t>
  </si>
  <si>
    <t>WINDMOOR HEALTHCARE</t>
  </si>
  <si>
    <t>1861 NW SOUTH RIVER DR</t>
  </si>
  <si>
    <t>8330 Lakewood Ranch Boulevard</t>
  </si>
  <si>
    <t>440142</t>
  </si>
  <si>
    <t>Carthage General Hospital</t>
  </si>
  <si>
    <t>130 Lebanon Highway</t>
  </si>
  <si>
    <t>4201 Saint Antoine Boulevard</t>
  </si>
  <si>
    <t>1101 West Liberty Street</t>
  </si>
  <si>
    <t>5121 South Cottonwood Street</t>
  </si>
  <si>
    <t>310085</t>
  </si>
  <si>
    <t>KENNEDY MEM HOSPITAL AT SADDLE BROOK</t>
  </si>
  <si>
    <t>300 MARKET STREET</t>
  </si>
  <si>
    <t>SADDLE BROOK</t>
  </si>
  <si>
    <t>230178</t>
  </si>
  <si>
    <t>845 Jackson Street</t>
  </si>
  <si>
    <t>391309</t>
  </si>
  <si>
    <t>Barnes-Kasson Hospital</t>
  </si>
  <si>
    <t>2872 Turnpike Street</t>
  </si>
  <si>
    <t>Susquehanna</t>
  </si>
  <si>
    <t>85 Herrrick Street</t>
  </si>
  <si>
    <t>440177</t>
  </si>
  <si>
    <t>FORUM HOSPITAL TRENTON</t>
  </si>
  <si>
    <t>2036 HWY 45 BY-PASS</t>
  </si>
  <si>
    <t>TRENTON</t>
  </si>
  <si>
    <t>064022</t>
  </si>
  <si>
    <t>CMHIP - FORENSIC HOSPITAL</t>
  </si>
  <si>
    <t>1600 WEST 24TH STREET</t>
  </si>
  <si>
    <t>1350 East Market Street</t>
  </si>
  <si>
    <t>251317</t>
  </si>
  <si>
    <t>Simpson General Hospital</t>
  </si>
  <si>
    <t>1842 Simpson Highway 149</t>
  </si>
  <si>
    <t>Mendenhall</t>
  </si>
  <si>
    <t>194095</t>
  </si>
  <si>
    <t>Oceans Behavioral Hospital Opelousas</t>
  </si>
  <si>
    <t>1310 Heather Drive</t>
  </si>
  <si>
    <t>170173</t>
  </si>
  <si>
    <t>SPEARVILLE DISTRICT HOSPITAL</t>
  </si>
  <si>
    <t>HALL &amp; DORSETT STS</t>
  </si>
  <si>
    <t>SPEARVILLE</t>
  </si>
  <si>
    <t>451361</t>
  </si>
  <si>
    <t>Sabine County Hospital</t>
  </si>
  <si>
    <t>2301 Worth Street</t>
  </si>
  <si>
    <t>Hemphill</t>
  </si>
  <si>
    <t>014012</t>
  </si>
  <si>
    <t>Mary Starke Harper Geriatric Psychiatry Center</t>
  </si>
  <si>
    <t>115 Harper Court</t>
  </si>
  <si>
    <t>450797</t>
  </si>
  <si>
    <t>Houston Hospital for Specialized Surgery</t>
  </si>
  <si>
    <t>5445 La Branch Street</t>
  </si>
  <si>
    <t>670133</t>
  </si>
  <si>
    <t>Trusted Medical Centers - Mansfield</t>
  </si>
  <si>
    <t>1710 Highway 287N</t>
  </si>
  <si>
    <t>670032</t>
  </si>
  <si>
    <t>Apex Hospital - Katy</t>
  </si>
  <si>
    <t>25660 Kingsland Boulevard</t>
  </si>
  <si>
    <t>230087</t>
  </si>
  <si>
    <t>TRILLIUM HOSPITAL</t>
  </si>
  <si>
    <t>809 W ERIE ST</t>
  </si>
  <si>
    <t>ALBION</t>
  </si>
  <si>
    <t>241356</t>
  </si>
  <si>
    <t>Mille Lacs Hospital</t>
  </si>
  <si>
    <t>200 North Elm Street</t>
  </si>
  <si>
    <t>Onamia</t>
  </si>
  <si>
    <t>670009</t>
  </si>
  <si>
    <t>Kindred Hospital - Town and Country</t>
  </si>
  <si>
    <t>1120 Business Center Drive</t>
  </si>
  <si>
    <t>140134</t>
  </si>
  <si>
    <t>FRANK CUNEO MEMORIAL HOSPITAL</t>
  </si>
  <si>
    <t>750 W MONTROSE</t>
  </si>
  <si>
    <t>175 Madison Avenue</t>
  </si>
  <si>
    <t>450837</t>
  </si>
  <si>
    <t>SELECT SPECIALTY HOSP OF SAN ANTONIO</t>
  </si>
  <si>
    <t>111 DALLAS ST</t>
  </si>
  <si>
    <t>171357</t>
  </si>
  <si>
    <t>Hillsboro Community Hospital</t>
  </si>
  <si>
    <t>701 South Main Street</t>
  </si>
  <si>
    <t>2906 17th Street</t>
  </si>
  <si>
    <t>170084</t>
  </si>
  <si>
    <t>NORTON COUNTY HOSPITAL</t>
  </si>
  <si>
    <t>102 E HOLME ST</t>
  </si>
  <si>
    <t>NORTON</t>
  </si>
  <si>
    <t>989 Medical Park Drive</t>
  </si>
  <si>
    <t>290011</t>
  </si>
  <si>
    <t>855 6TH STREET</t>
  </si>
  <si>
    <t>450170</t>
  </si>
  <si>
    <t>NORTH RUNNELS HOSPITAL DISTRICT</t>
  </si>
  <si>
    <t>HIGHWAY 153 EAST</t>
  </si>
  <si>
    <t>WINTERS</t>
  </si>
  <si>
    <t>521302</t>
  </si>
  <si>
    <t>Mayo Clinic Health System - Oakridge in Osseo</t>
  </si>
  <si>
    <t>13025 Eighth Street</t>
  </si>
  <si>
    <t>Osseo</t>
  </si>
  <si>
    <t>370017</t>
  </si>
  <si>
    <t>SEMINOLE MUNICIPAL HOSPITAL</t>
  </si>
  <si>
    <t>606 W EVANS AVE</t>
  </si>
  <si>
    <t>340086</t>
  </si>
  <si>
    <t>WARREN GENERAL HOSP</t>
  </si>
  <si>
    <t>542 W RIDGEWAY ST</t>
  </si>
  <si>
    <t>WARRENTON</t>
  </si>
  <si>
    <t>110004</t>
  </si>
  <si>
    <t>Cornerstone Medical Center</t>
  </si>
  <si>
    <t>100 Gross Crescent Circle</t>
  </si>
  <si>
    <t>061321</t>
  </si>
  <si>
    <t>100305</t>
  </si>
  <si>
    <t>Select Specialty Hospital - Gainesville</t>
  </si>
  <si>
    <t>2708 Southwest Archer Road</t>
  </si>
  <si>
    <t>330186</t>
  </si>
  <si>
    <t>HIGHLAND HOSPITAL</t>
  </si>
  <si>
    <t>DELAVAN AVE</t>
  </si>
  <si>
    <t>400 North State of Franklin Road</t>
  </si>
  <si>
    <t>9449 San Fernando Road</t>
  </si>
  <si>
    <t>7435 West Talcott Avenue</t>
  </si>
  <si>
    <t>231323</t>
  </si>
  <si>
    <t>Spectrum Health Reed City Hospital</t>
  </si>
  <si>
    <t>1140 Lexington Road</t>
  </si>
  <si>
    <t>180037</t>
  </si>
  <si>
    <t>UofL Health-Mary &amp; Elizabeth Hospital</t>
  </si>
  <si>
    <t>1850 Bluegrass Avenue</t>
  </si>
  <si>
    <t>050141</t>
  </si>
  <si>
    <t>AMI CLAIREMONT COMMUNITY HOSPITAL</t>
  </si>
  <si>
    <t>5255 MT ETNA DRIVE</t>
  </si>
  <si>
    <t>390238</t>
  </si>
  <si>
    <t>PITTSBURGH SPECIALTY HOSPITAL</t>
  </si>
  <si>
    <t>215 SOUTH NEGLY AVENUE</t>
  </si>
  <si>
    <t>500062</t>
  </si>
  <si>
    <t>Forks Community Hospital</t>
  </si>
  <si>
    <t>530 Bogachiel Way</t>
  </si>
  <si>
    <t>Forks</t>
  </si>
  <si>
    <t>150070</t>
  </si>
  <si>
    <t>270072</t>
  </si>
  <si>
    <t>Missouri River Medical Center</t>
  </si>
  <si>
    <t>1501 Saint Charles</t>
  </si>
  <si>
    <t>Fort Benton</t>
  </si>
  <si>
    <t>170128</t>
  </si>
  <si>
    <t>WAMEGO CITY HOSPITAL</t>
  </si>
  <si>
    <t>711 GENN DR</t>
  </si>
  <si>
    <t>WAMEGO</t>
  </si>
  <si>
    <t>050473</t>
  </si>
  <si>
    <t>UKIAH VALLEY MEDICAL CENTER</t>
  </si>
  <si>
    <t>1120 S DORA ST</t>
  </si>
  <si>
    <t>210050</t>
  </si>
  <si>
    <t>WYMAN PARK HLTH SYS</t>
  </si>
  <si>
    <t>3100 WYMAN PARK DR</t>
  </si>
  <si>
    <t>350 Bonar Avenue</t>
  </si>
  <si>
    <t>342 Fairview Street</t>
  </si>
  <si>
    <t>140 Academy Street</t>
  </si>
  <si>
    <t>3865 Jackson Street</t>
  </si>
  <si>
    <t>524038</t>
  </si>
  <si>
    <t>Bellin Health Psychiatric Center</t>
  </si>
  <si>
    <t>301 East Saint Joseph Street</t>
  </si>
  <si>
    <t>230211</t>
  </si>
  <si>
    <t>110081</t>
  </si>
  <si>
    <t>HUGHES SPALDING MEDICAL CENTER</t>
  </si>
  <si>
    <t>35 BUTLER ST SE</t>
  </si>
  <si>
    <t>810 Fairgrove Church Road Southeast</t>
  </si>
  <si>
    <t>101301</t>
  </si>
  <si>
    <t>Shands Live Oak Regional Medical Center</t>
  </si>
  <si>
    <t>1100 Southwest 11th Street</t>
  </si>
  <si>
    <t>520068</t>
  </si>
  <si>
    <t>100343</t>
  </si>
  <si>
    <t>SUN CITY CENTER AMBULATORY SURGERY CENTER, LLC</t>
  </si>
  <si>
    <t>916 CYPRESS VILLAGE BLVD.</t>
  </si>
  <si>
    <t>RUSKIN</t>
  </si>
  <si>
    <t>1514 Vernon Road</t>
  </si>
  <si>
    <t>184016</t>
  </si>
  <si>
    <t>RIVENDELL OF KENTUCKY</t>
  </si>
  <si>
    <t>200 RIVENDELL DR</t>
  </si>
  <si>
    <t>BOWLING GREEN</t>
  </si>
  <si>
    <t>100 Medical Center Way</t>
  </si>
  <si>
    <t>450759</t>
  </si>
  <si>
    <t>COMM HOSP OF TYLER</t>
  </si>
  <si>
    <t>929 N GLENWOOD BLVD</t>
  </si>
  <si>
    <t>100 Health Park Drive</t>
  </si>
  <si>
    <t>440078</t>
  </si>
  <si>
    <t>Macon County General Hospital</t>
  </si>
  <si>
    <t>431318</t>
  </si>
  <si>
    <t>Bowdle Healthcare Center</t>
  </si>
  <si>
    <t>8001 West Fifth Street</t>
  </si>
  <si>
    <t>Bowdle</t>
  </si>
  <si>
    <t>670163</t>
  </si>
  <si>
    <t>HIGHLAND PARK EMERGENCY CENTER, LLC</t>
  </si>
  <si>
    <t>5150 LEMMON AVE SUITE 108</t>
  </si>
  <si>
    <t>231316</t>
  </si>
  <si>
    <t>101 Manning Drive</t>
  </si>
  <si>
    <t>464013</t>
  </si>
  <si>
    <t>Salt Lake Behavioral Health</t>
  </si>
  <si>
    <t>3802 South 700 East</t>
  </si>
  <si>
    <t>360103</t>
  </si>
  <si>
    <t>2200 Jefferson Avenue</t>
  </si>
  <si>
    <t>181330</t>
  </si>
  <si>
    <t>153 Dowell Road</t>
  </si>
  <si>
    <t>050734</t>
  </si>
  <si>
    <t>Vista Specialty Hospital</t>
  </si>
  <si>
    <t>14148 Francisquito Avenue</t>
  </si>
  <si>
    <t>330402</t>
  </si>
  <si>
    <t>ELLENVILLE REGIONAL HOSPITAL</t>
  </si>
  <si>
    <t>ROUTE 209 SHOP RITE BOULEVARD</t>
  </si>
  <si>
    <t>ELLENVILLE</t>
  </si>
  <si>
    <t>240212</t>
  </si>
  <si>
    <t>THC MINNEAPOLIS</t>
  </si>
  <si>
    <t>4101 GOLDEN VALLEY ROAD</t>
  </si>
  <si>
    <t>GOLDEN VALLEY</t>
  </si>
  <si>
    <t>360178</t>
  </si>
  <si>
    <t>Selby General Hospital</t>
  </si>
  <si>
    <t>1106 Colegate Drive</t>
  </si>
  <si>
    <t>3933 South Broadway</t>
  </si>
  <si>
    <t>325 Ninth Avenue</t>
  </si>
  <si>
    <t>040060</t>
  </si>
  <si>
    <t>Ozark Health Medical Center</t>
  </si>
  <si>
    <t>Highway 65 South</t>
  </si>
  <si>
    <t>260082</t>
  </si>
  <si>
    <t>706 Ross Street</t>
  </si>
  <si>
    <t>380008</t>
  </si>
  <si>
    <t>234026</t>
  </si>
  <si>
    <t>Kalamazoo Psychiatric Hospital</t>
  </si>
  <si>
    <t>1312 Oakland Drive</t>
  </si>
  <si>
    <t>330133</t>
  </si>
  <si>
    <t>Cabrini Medical Center</t>
  </si>
  <si>
    <t>227 East 19th Street</t>
  </si>
  <si>
    <t>151325</t>
  </si>
  <si>
    <t>Ascension St. Vincent Warrick</t>
  </si>
  <si>
    <t>1116 Millis Avenue</t>
  </si>
  <si>
    <t>161332</t>
  </si>
  <si>
    <t>Manning Regional Healthcare Center</t>
  </si>
  <si>
    <t>1550 6th Street</t>
  </si>
  <si>
    <t>140261</t>
  </si>
  <si>
    <t>MARY THOMPSON HOSPITAL</t>
  </si>
  <si>
    <t>140 N ASHLAND AVENUE</t>
  </si>
  <si>
    <t>3751 Katella Avenue</t>
  </si>
  <si>
    <t>361305</t>
  </si>
  <si>
    <t>300 MedTech Parkway</t>
  </si>
  <si>
    <t>55 Meadowlands Parkway</t>
  </si>
  <si>
    <t>85 East US Highway 6</t>
  </si>
  <si>
    <t>240058</t>
  </si>
  <si>
    <t>Pine Medical Center</t>
  </si>
  <si>
    <t>109 Court Avenue South</t>
  </si>
  <si>
    <t>Sandstone</t>
  </si>
  <si>
    <t>281329</t>
  </si>
  <si>
    <t>300 North Second Street</t>
  </si>
  <si>
    <t>520197</t>
  </si>
  <si>
    <t>HEART HOSPITAL OF MILWAUKEE</t>
  </si>
  <si>
    <t>4201 N. RICHARDS ST.</t>
  </si>
  <si>
    <t>450615</t>
  </si>
  <si>
    <t>CHRISTUS Saint Michael Hospital - Atlanta</t>
  </si>
  <si>
    <t>1007 South William Street</t>
  </si>
  <si>
    <t>7700 Floyd Curl Drive</t>
  </si>
  <si>
    <t>100293</t>
  </si>
  <si>
    <t>Select Specialty Hospital - Miami</t>
  </si>
  <si>
    <t>955 Northwest Third Street</t>
  </si>
  <si>
    <t>061325</t>
  </si>
  <si>
    <t>Pioneers Medical Center</t>
  </si>
  <si>
    <t>100 Pioneers Medical Center Drive</t>
  </si>
  <si>
    <t>454120</t>
  </si>
  <si>
    <t>Cambridge Hospital</t>
  </si>
  <si>
    <t>450178</t>
  </si>
  <si>
    <t>387 West IH-10</t>
  </si>
  <si>
    <t>1648 Huntingdon Pike</t>
  </si>
  <si>
    <t>2100 Dr. Martin Luther King, Jr. Boulevard</t>
  </si>
  <si>
    <t>250 West 300 North (75-2)</t>
  </si>
  <si>
    <t>030044</t>
  </si>
  <si>
    <t>Winslow Memorial Hospital</t>
  </si>
  <si>
    <t>1501 North Williamson Avenue</t>
  </si>
  <si>
    <t>Winslow</t>
  </si>
  <si>
    <t>16251 Sylvester Road Southwest</t>
  </si>
  <si>
    <t>144022</t>
  </si>
  <si>
    <t>Zeller Mental Health Center (Northcentral)</t>
  </si>
  <si>
    <t>5407 University Street</t>
  </si>
  <si>
    <t>370169</t>
  </si>
  <si>
    <t>Epic Medical Center</t>
  </si>
  <si>
    <t>1 Hospital Drive</t>
  </si>
  <si>
    <t>281341</t>
  </si>
  <si>
    <t>825 Centennial Drive</t>
  </si>
  <si>
    <t>300 Singleton Ridge Road</t>
  </si>
  <si>
    <t>184000</t>
  </si>
  <si>
    <t>CARITAS Peace Center</t>
  </si>
  <si>
    <t>2020 Newburg Road</t>
  </si>
  <si>
    <t>454069</t>
  </si>
  <si>
    <t>Austin Lakes Hospital</t>
  </si>
  <si>
    <t>1025 East 32nd Street, 2nd and 3rd Floors</t>
  </si>
  <si>
    <t>461310</t>
  </si>
  <si>
    <t>Blue Mountain Hospital</t>
  </si>
  <si>
    <t>802 South 200 West</t>
  </si>
  <si>
    <t>Blanding</t>
  </si>
  <si>
    <t>050053</t>
  </si>
  <si>
    <t>PROVIDENCE HOSPITAL</t>
  </si>
  <si>
    <t>3012 SUMMIT ST</t>
  </si>
  <si>
    <t>380072</t>
  </si>
  <si>
    <t>191309</t>
  </si>
  <si>
    <t>Hood Memorial Hospital</t>
  </si>
  <si>
    <t>301 West Walnut Street</t>
  </si>
  <si>
    <t>Amite City</t>
  </si>
  <si>
    <t>100 McGregor Street</t>
  </si>
  <si>
    <t>1441 Florida Avenue</t>
  </si>
  <si>
    <t>240140</t>
  </si>
  <si>
    <t>PELICAN VALLEY HEALTH CENTER</t>
  </si>
  <si>
    <t>211 E MILL STREET</t>
  </si>
  <si>
    <t>PELICAN RAPIDS</t>
  </si>
  <si>
    <t>640 Jackson Street</t>
  </si>
  <si>
    <t>2767 Olive Highway</t>
  </si>
  <si>
    <t>390249</t>
  </si>
  <si>
    <t>Endless Mountain Hlth Systems</t>
  </si>
  <si>
    <t>1 Grow Avenue</t>
  </si>
  <si>
    <t>230032</t>
  </si>
  <si>
    <t>Spectrum Health Blodgett Hospital</t>
  </si>
  <si>
    <t>1840 Wealthy Street Southeast</t>
  </si>
  <si>
    <t>324012</t>
  </si>
  <si>
    <t>Peak Behavioral Health Services</t>
  </si>
  <si>
    <t>5055 McNutt Road</t>
  </si>
  <si>
    <t>Santa Teresa</t>
  </si>
  <si>
    <t>220040</t>
  </si>
  <si>
    <t>HUNT HOSPITAL,THE</t>
  </si>
  <si>
    <t>75 LINDALL ST</t>
  </si>
  <si>
    <t>DANVERS</t>
  </si>
  <si>
    <t>516 East Nazhoni Boulevard</t>
  </si>
  <si>
    <t>450843</t>
  </si>
  <si>
    <t>Rollins Brook Community Hospital</t>
  </si>
  <si>
    <t>304000</t>
  </si>
  <si>
    <t>New Hampshire Hospital</t>
  </si>
  <si>
    <t>36 Clinton Street</t>
  </si>
  <si>
    <t>710 Center Street</t>
  </si>
  <si>
    <t>310 Sunnyview Lane</t>
  </si>
  <si>
    <t>240007</t>
  </si>
  <si>
    <t>Louis Weiner Memorial Hospital</t>
  </si>
  <si>
    <t>300 South Bruce Street</t>
  </si>
  <si>
    <t>220092</t>
  </si>
  <si>
    <t>Malden Medical Center</t>
  </si>
  <si>
    <t>Malden</t>
  </si>
  <si>
    <t>670083</t>
  </si>
  <si>
    <t>Texas General Hospital</t>
  </si>
  <si>
    <t>2709 Hospital Blvd</t>
  </si>
  <si>
    <t>900 North Roberts Avenue</t>
  </si>
  <si>
    <t>670259</t>
  </si>
  <si>
    <t>CAPROCK HOSPITAL</t>
  </si>
  <si>
    <t>3134 BRIARCRESRT DR</t>
  </si>
  <si>
    <t>BRYAN</t>
  </si>
  <si>
    <t>130012</t>
  </si>
  <si>
    <t>McCall Memorial Hospital</t>
  </si>
  <si>
    <t>1000 State Street</t>
  </si>
  <si>
    <t>McCall</t>
  </si>
  <si>
    <t>010070</t>
  </si>
  <si>
    <t>MEDICAL PARK WEST</t>
  </si>
  <si>
    <t>1915 19TH STREET ENSLEY</t>
  </si>
  <si>
    <t>321300</t>
  </si>
  <si>
    <t>800 East Ninth Avenue</t>
  </si>
  <si>
    <t>Truth or Consequences</t>
  </si>
  <si>
    <t>4050 West Memorial Road</t>
  </si>
  <si>
    <t>310121</t>
  </si>
  <si>
    <t>ROOSEVELT HOSPITAL</t>
  </si>
  <si>
    <t>1 ROOSEVELT DR</t>
  </si>
  <si>
    <t>EDISON</t>
  </si>
  <si>
    <t>190109</t>
  </si>
  <si>
    <t>Ochsner Saint Anne General Hospital</t>
  </si>
  <si>
    <t>4608 Highway 1</t>
  </si>
  <si>
    <t>Raceland</t>
  </si>
  <si>
    <t>55 Hospital Drive</t>
  </si>
  <si>
    <t>900 South Atlantic Boulevard</t>
  </si>
  <si>
    <t>194077</t>
  </si>
  <si>
    <t>Health Paradigm Hospital</t>
  </si>
  <si>
    <t>6990 Highway 80</t>
  </si>
  <si>
    <t>010096</t>
  </si>
  <si>
    <t>ABERNETHY MEMORIAL HOSPITAL</t>
  </si>
  <si>
    <t>WILKINSON STREET P O DRAWER A</t>
  </si>
  <si>
    <t>FLOMATON</t>
  </si>
  <si>
    <t>161352</t>
  </si>
  <si>
    <t>220 Essie Davison Drive</t>
  </si>
  <si>
    <t>144016</t>
  </si>
  <si>
    <t>Alton Mental Health Center</t>
  </si>
  <si>
    <t>4500 College Avenue</t>
  </si>
  <si>
    <t>044012</t>
  </si>
  <si>
    <t>CBHS OF LITTLE ROCK</t>
  </si>
  <si>
    <t>1601 MURPHY DR</t>
  </si>
  <si>
    <t>MAUMELLE</t>
  </si>
  <si>
    <t>500090</t>
  </si>
  <si>
    <t>Garfield County Hospital District</t>
  </si>
  <si>
    <t>66 North 6th Street</t>
  </si>
  <si>
    <t>Pomeroy</t>
  </si>
  <si>
    <t>102 West Conecuh Avenue</t>
  </si>
  <si>
    <t>270-05 76th Avenue</t>
  </si>
  <si>
    <t>454083</t>
  </si>
  <si>
    <t>IntraCare North Hospital</t>
  </si>
  <si>
    <t>1120 Cypress Station Drive</t>
  </si>
  <si>
    <t>400044</t>
  </si>
  <si>
    <t>Hospital San Lucas Ponce</t>
  </si>
  <si>
    <t>Avenida Tito Castro 917</t>
  </si>
  <si>
    <t>340160</t>
  </si>
  <si>
    <t>Murphy Medical Center</t>
  </si>
  <si>
    <t>3815 Highland Avenue</t>
  </si>
  <si>
    <t>1401 East State Street</t>
  </si>
  <si>
    <t>350 North Eleventh Street</t>
  </si>
  <si>
    <t>370177</t>
  </si>
  <si>
    <t>Seiling Municipal Hospital</t>
  </si>
  <si>
    <t>Northeast Highway 60</t>
  </si>
  <si>
    <t>Seiling</t>
  </si>
  <si>
    <t>060068</t>
  </si>
  <si>
    <t>2400 West Edison</t>
  </si>
  <si>
    <t>040008</t>
  </si>
  <si>
    <t>1309 West Main</t>
  </si>
  <si>
    <t>Walnut Ridge</t>
  </si>
  <si>
    <t>010043</t>
  </si>
  <si>
    <t>1010 Lay Dam Road</t>
  </si>
  <si>
    <t>400 North Main Street</t>
  </si>
  <si>
    <t>240061</t>
  </si>
  <si>
    <t>Mayo Clinic Hospital - Methodist Campus</t>
  </si>
  <si>
    <t>201 West Center Street</t>
  </si>
  <si>
    <t>051318</t>
  </si>
  <si>
    <t>Redwood Memorial Hospital</t>
  </si>
  <si>
    <t>3300 Renner Drive</t>
  </si>
  <si>
    <t>Fortuna</t>
  </si>
  <si>
    <t>171327</t>
  </si>
  <si>
    <t>Ellsworth County Medical Center</t>
  </si>
  <si>
    <t>1604 Aylward Avenue</t>
  </si>
  <si>
    <t>490083</t>
  </si>
  <si>
    <t>GILL MEM EYE EAR NOSE THROAT</t>
  </si>
  <si>
    <t>711 S JEFFERSON ST</t>
  </si>
  <si>
    <t>ROANOKE</t>
  </si>
  <si>
    <t>190258</t>
  </si>
  <si>
    <t>Bossier Specialty Hospital</t>
  </si>
  <si>
    <t>2105 Airline Drive</t>
  </si>
  <si>
    <t>1260 East State Road 205</t>
  </si>
  <si>
    <t>100004</t>
  </si>
  <si>
    <t>309 East Marion Street</t>
  </si>
  <si>
    <t>144033</t>
  </si>
  <si>
    <t>1116 N KEDZIE AVE</t>
  </si>
  <si>
    <t>703 Main Street</t>
  </si>
  <si>
    <t>171359</t>
  </si>
  <si>
    <t>Greeley County Health Services</t>
  </si>
  <si>
    <t>820 West Washington Street</t>
  </si>
  <si>
    <t>264004</t>
  </si>
  <si>
    <t>Fulton State Hospital</t>
  </si>
  <si>
    <t>600 East Fifth Steet</t>
  </si>
  <si>
    <t>190203</t>
  </si>
  <si>
    <t>Doctors Hospital of Jefferson</t>
  </si>
  <si>
    <t>4320 Houma Boulevard</t>
  </si>
  <si>
    <t>370048</t>
  </si>
  <si>
    <t>360100</t>
  </si>
  <si>
    <t>Affinity Medical Center</t>
  </si>
  <si>
    <t>875 Eighth Street Northeast</t>
  </si>
  <si>
    <t>Massillon</t>
  </si>
  <si>
    <t>190122</t>
  </si>
  <si>
    <t>Earl K. Long Medical Center</t>
  </si>
  <si>
    <t>5825 Airline Highway</t>
  </si>
  <si>
    <t>314010</t>
  </si>
  <si>
    <t>Mount Carmel Guild Behavioral Health Hospital</t>
  </si>
  <si>
    <t>1160 Raymond Blvd</t>
  </si>
  <si>
    <t>23900 Katy Freeway</t>
  </si>
  <si>
    <t>161350</t>
  </si>
  <si>
    <t>251329</t>
  </si>
  <si>
    <t>Greene County Hospital</t>
  </si>
  <si>
    <t>1017 Jackson Avenue</t>
  </si>
  <si>
    <t>Leakesville</t>
  </si>
  <si>
    <t>010122</t>
  </si>
  <si>
    <t>CHOCTAW COMMUNITY HOSPITAL</t>
  </si>
  <si>
    <t>1406 B EAST PUSHMATAHA</t>
  </si>
  <si>
    <t>BUTLER</t>
  </si>
  <si>
    <t>127 North Street</t>
  </si>
  <si>
    <t>1100 West Bluff</t>
  </si>
  <si>
    <t>034014</t>
  </si>
  <si>
    <t>CAMELBACK SAM BEHAV H CNTR EAST VALLEY</t>
  </si>
  <si>
    <t>225 WEST SOUTHERN AVE</t>
  </si>
  <si>
    <t>MESA</t>
  </si>
  <si>
    <t>224037</t>
  </si>
  <si>
    <t>Erich Lindemann Mental Health Center</t>
  </si>
  <si>
    <t>25 Staniford Street</t>
  </si>
  <si>
    <t>310125</t>
  </si>
  <si>
    <t>Kindred Hospital New Jersey - Morris County</t>
  </si>
  <si>
    <t>670027</t>
  </si>
  <si>
    <t>Acuity Hospital of Houston</t>
  </si>
  <si>
    <t>2001 Hermann Drive</t>
  </si>
  <si>
    <t>1515 North Lawrie Tatum Road</t>
  </si>
  <si>
    <t>050282</t>
  </si>
  <si>
    <t>Martin Luther Hospital</t>
  </si>
  <si>
    <t>1830 West Romneya Drive</t>
  </si>
  <si>
    <t>190243</t>
  </si>
  <si>
    <t>Select Specialty Hospital - New Orleans</t>
  </si>
  <si>
    <t>4200 Houma Boulevard</t>
  </si>
  <si>
    <t>230125</t>
  </si>
  <si>
    <t>Lakeland Specialty Hospital</t>
  </si>
  <si>
    <t>6418 Deans Hill Road</t>
  </si>
  <si>
    <t>Berrien Center</t>
  </si>
  <si>
    <t>291309</t>
  </si>
  <si>
    <t>Boulder City Hospital</t>
  </si>
  <si>
    <t>901 Adams Boulevard</t>
  </si>
  <si>
    <t>Boulder City</t>
  </si>
  <si>
    <t>230296</t>
  </si>
  <si>
    <t>Sparrow Specialty Hospital</t>
  </si>
  <si>
    <t>1210 West Saginaw Street</t>
  </si>
  <si>
    <t>133 Old Road to Nine Acre Corner</t>
  </si>
  <si>
    <t>281359</t>
  </si>
  <si>
    <t>810 North 22nd Street</t>
  </si>
  <si>
    <t>Blair</t>
  </si>
  <si>
    <t>250143</t>
  </si>
  <si>
    <t>HIGHWAY 61 N</t>
  </si>
  <si>
    <t>050592</t>
  </si>
  <si>
    <t>Brea Community Hospital</t>
  </si>
  <si>
    <t>380 West Central Avenue</t>
  </si>
  <si>
    <t>Brea</t>
  </si>
  <si>
    <t>171364</t>
  </si>
  <si>
    <t>Osborne County Memorial Hospital</t>
  </si>
  <si>
    <t>237 West Harrison Street</t>
  </si>
  <si>
    <t>Osborne</t>
  </si>
  <si>
    <t>1500 North Ritter Avenue</t>
  </si>
  <si>
    <t>194053</t>
  </si>
  <si>
    <t>MADISON PARISH ADOLESCENT</t>
  </si>
  <si>
    <t>P O DRAWER 119</t>
  </si>
  <si>
    <t>2827 Fort Missoula Road</t>
  </si>
  <si>
    <t>374001</t>
  </si>
  <si>
    <t>Northwest Center for Behavioral Health</t>
  </si>
  <si>
    <t>1 Mile Highway 270</t>
  </si>
  <si>
    <t>Fort Supply</t>
  </si>
  <si>
    <t>670117</t>
  </si>
  <si>
    <t>Van Zandt Regional Medical Center</t>
  </si>
  <si>
    <t>707 North Waldrip Street</t>
  </si>
  <si>
    <t>141 North Forge Street</t>
  </si>
  <si>
    <t>1068 West Baltimore Pike</t>
  </si>
  <si>
    <t>2000 Neuse Boulevard</t>
  </si>
  <si>
    <t>830 South Buncombe Road</t>
  </si>
  <si>
    <t>8401 Market Street</t>
  </si>
  <si>
    <t>500094</t>
  </si>
  <si>
    <t>1012 S THIRD ST</t>
  </si>
  <si>
    <t>364009</t>
  </si>
  <si>
    <t>25TH  ELMWOOD - P O BOX 651</t>
  </si>
  <si>
    <t>915 Highland Boulevard</t>
  </si>
  <si>
    <t>431316</t>
  </si>
  <si>
    <t>Community Memorial Hospital Avera</t>
  </si>
  <si>
    <t>111 West Tenth Avenue</t>
  </si>
  <si>
    <t>Redfield</t>
  </si>
  <si>
    <t>140136</t>
  </si>
  <si>
    <t>HOSPITAL OF ENGLEWOOD,THE</t>
  </si>
  <si>
    <t>6001 S GREEN STREET</t>
  </si>
  <si>
    <t>390170</t>
  </si>
  <si>
    <t>Graduate Hospital</t>
  </si>
  <si>
    <t>1800 Lombard Street</t>
  </si>
  <si>
    <t>3200 Pleasant Valley Road</t>
  </si>
  <si>
    <t>054076</t>
  </si>
  <si>
    <t>RANCHO PARK HOSPITAL</t>
  </si>
  <si>
    <t>109 EAST CHASE AVE</t>
  </si>
  <si>
    <t>154034</t>
  </si>
  <si>
    <t>Fairbanks Addiction Treatment Center</t>
  </si>
  <si>
    <t>311 North Morrow Street</t>
  </si>
  <si>
    <t>123 W.G. Acker Drive</t>
  </si>
  <si>
    <t>194060</t>
  </si>
  <si>
    <t>St. Patrick's Mental Health Services</t>
  </si>
  <si>
    <t>180034</t>
  </si>
  <si>
    <t>WESTLAKE REGIONAL HOSPITAL</t>
  </si>
  <si>
    <t>100 WESTLAKE DR</t>
  </si>
  <si>
    <t>10800 Knights Road</t>
  </si>
  <si>
    <t>454138</t>
  </si>
  <si>
    <t>Garland Behavioral Hospital</t>
  </si>
  <si>
    <t>2300 Marie Curie Boulevard 5th Floor</t>
  </si>
  <si>
    <t>280010</t>
  </si>
  <si>
    <t>031306</t>
  </si>
  <si>
    <t>WHITERIVER PHS INDIAN HOSPITAL</t>
  </si>
  <si>
    <t>PO BOX 860</t>
  </si>
  <si>
    <t>WHITERIVER</t>
  </si>
  <si>
    <t>300 Second Avenue</t>
  </si>
  <si>
    <t>450174</t>
  </si>
  <si>
    <t>CONTINENTAL HOSPITAL NORTH</t>
  </si>
  <si>
    <t>2100 HWY 183 NW</t>
  </si>
  <si>
    <t>230102</t>
  </si>
  <si>
    <t>WESTBROOK HOSPITAL</t>
  </si>
  <si>
    <t>183 WEST STREET</t>
  </si>
  <si>
    <t>230155</t>
  </si>
  <si>
    <t>Spectrum Health - Kelsey Campus</t>
  </si>
  <si>
    <t>418 Washington</t>
  </si>
  <si>
    <t>220167</t>
  </si>
  <si>
    <t>NORTH SHORE CHILDRENS HOSP</t>
  </si>
  <si>
    <t>57 HIGHLAND AVE</t>
  </si>
  <si>
    <t>363 Highland Avenue</t>
  </si>
  <si>
    <t>6100 Harris Parkway</t>
  </si>
  <si>
    <t>530027</t>
  </si>
  <si>
    <t>Niobrara Health and Life Center</t>
  </si>
  <si>
    <t>921 South Ballencee</t>
  </si>
  <si>
    <t>Lusk</t>
  </si>
  <si>
    <t>444007</t>
  </si>
  <si>
    <t>Rolling Hills Hospital</t>
  </si>
  <si>
    <t>2014 Quail Hollow Circle</t>
  </si>
  <si>
    <t>524021</t>
  </si>
  <si>
    <t>LAKELAND COUNSELING CENTER</t>
  </si>
  <si>
    <t>COUNTY TRUNK NN BOX 1005</t>
  </si>
  <si>
    <t>ELKHORN</t>
  </si>
  <si>
    <t>140024</t>
  </si>
  <si>
    <t>1100 Northwest 95th Street</t>
  </si>
  <si>
    <t>520029</t>
  </si>
  <si>
    <t>Sacred Heart Hospital</t>
  </si>
  <si>
    <t>401 West Mohawk Drive</t>
  </si>
  <si>
    <t>Tomahawk</t>
  </si>
  <si>
    <t>450726</t>
  </si>
  <si>
    <t>BROOKS COUNTY HOSPITAL</t>
  </si>
  <si>
    <t>1400 SOUTH ST MARYS STREET</t>
  </si>
  <si>
    <t>FALFURRIAS</t>
  </si>
  <si>
    <t>270019</t>
  </si>
  <si>
    <t>Saint Luke Community Healthcare Network</t>
  </si>
  <si>
    <t>107 6th Avenue Southwest</t>
  </si>
  <si>
    <t>Ronan</t>
  </si>
  <si>
    <t>520040</t>
  </si>
  <si>
    <t>Saint Michael Hospital</t>
  </si>
  <si>
    <t>2400 West Villard Avenue</t>
  </si>
  <si>
    <t>454092</t>
  </si>
  <si>
    <t>El Paso Psychiatric Center</t>
  </si>
  <si>
    <t>4615 Alameda Avenue</t>
  </si>
  <si>
    <t>440114</t>
  </si>
  <si>
    <t>Baptist Memorial Hospital - Lauderdale</t>
  </si>
  <si>
    <t>4867 Sunset Boulevard</t>
  </si>
  <si>
    <t>160024</t>
  </si>
  <si>
    <t>Iowa Lutheran Hospital</t>
  </si>
  <si>
    <t>700 East University Avenue</t>
  </si>
  <si>
    <t>501304</t>
  </si>
  <si>
    <t>Summit Pacific Medical Center</t>
  </si>
  <si>
    <t>600 East main Street</t>
  </si>
  <si>
    <t>Elma</t>
  </si>
  <si>
    <t>214004</t>
  </si>
  <si>
    <t>Springfield Hospital Center</t>
  </si>
  <si>
    <t>6655 Sykesville Road</t>
  </si>
  <si>
    <t>Sykesville</t>
  </si>
  <si>
    <t>1600 Medical Parkway</t>
  </si>
  <si>
    <t>260012</t>
  </si>
  <si>
    <t>Cox Monett</t>
  </si>
  <si>
    <t>801 Lincoln Avenue</t>
  </si>
  <si>
    <t>Monett</t>
  </si>
  <si>
    <t>371304</t>
  </si>
  <si>
    <t>Mercy Hospital Tishomingo</t>
  </si>
  <si>
    <t>1000 South Byrd Street</t>
  </si>
  <si>
    <t>Tishomingo</t>
  </si>
  <si>
    <t>110181</t>
  </si>
  <si>
    <t>TATTNALL COMMUNITY HOSPITAL</t>
  </si>
  <si>
    <t>RT 1 HWY 121</t>
  </si>
  <si>
    <t>REIDSVILLE</t>
  </si>
  <si>
    <t>340165</t>
  </si>
  <si>
    <t>HUNTERSVILLE HOSPITAL</t>
  </si>
  <si>
    <t>ROUTE 1 BOX 390 HWY 115</t>
  </si>
  <si>
    <t>HUNTERSVILLE</t>
  </si>
  <si>
    <t>1250 South Washington Street</t>
  </si>
  <si>
    <t>374009</t>
  </si>
  <si>
    <t>CHILDRENS MEDICAL CENTER</t>
  </si>
  <si>
    <t>5300 EAST SKELLY DRIVE, P O BOX 35648</t>
  </si>
  <si>
    <t>TULSA</t>
  </si>
  <si>
    <t>333 North Smith Avenue</t>
  </si>
  <si>
    <t>1555 Soquel Drive</t>
  </si>
  <si>
    <t>490138</t>
  </si>
  <si>
    <t>The Center for Restorative Care and Rehabilitation</t>
  </si>
  <si>
    <t>3300 Rivermont Avenue, 5th Floor</t>
  </si>
  <si>
    <t>521315</t>
  </si>
  <si>
    <t>Mayo Clinic Health System- Northland in Barron</t>
  </si>
  <si>
    <t>1222 East Woodland Avenue</t>
  </si>
  <si>
    <t>Barron</t>
  </si>
  <si>
    <t>334033</t>
  </si>
  <si>
    <t>Rye Hospital Center</t>
  </si>
  <si>
    <t>754 Boston Post Road</t>
  </si>
  <si>
    <t>Rye</t>
  </si>
  <si>
    <t>154029</t>
  </si>
  <si>
    <t>CBHS OF INDIANA @ JEFFERSON</t>
  </si>
  <si>
    <t>2700 RIVER CITY PARK RD</t>
  </si>
  <si>
    <t>JEFFERSONVILLE</t>
  </si>
  <si>
    <t>532 West Pittsburgh Street</t>
  </si>
  <si>
    <t>280116</t>
  </si>
  <si>
    <t>PIONEER MEMORIAL COMMUNITY HOSPITAL</t>
  </si>
  <si>
    <t>P.O. BOX 493</t>
  </si>
  <si>
    <t>MULLEN</t>
  </si>
  <si>
    <t>261325</t>
  </si>
  <si>
    <t>Cox Barton County Hospital</t>
  </si>
  <si>
    <t>29 Northwest First Lane</t>
  </si>
  <si>
    <t>Lamar</t>
  </si>
  <si>
    <t>451340</t>
  </si>
  <si>
    <t>Shamrock General Hospital</t>
  </si>
  <si>
    <t>Shamrock</t>
  </si>
  <si>
    <t>451362</t>
  </si>
  <si>
    <t>Clay County Memorial Hospital</t>
  </si>
  <si>
    <t>310 West South Street</t>
  </si>
  <si>
    <t>Henrietta</t>
  </si>
  <si>
    <t>271304</t>
  </si>
  <si>
    <t>184013</t>
  </si>
  <si>
    <t>RiverValley Behavioral Health Hospital</t>
  </si>
  <si>
    <t>1100 Walnut Street</t>
  </si>
  <si>
    <t>191312</t>
  </si>
  <si>
    <t>394046</t>
  </si>
  <si>
    <t>FARVIEW STATE HOSPITAL</t>
  </si>
  <si>
    <t>PO BOX 128</t>
  </si>
  <si>
    <t>WAYMART</t>
  </si>
  <si>
    <t>600 South Third Street</t>
  </si>
  <si>
    <t>450736</t>
  </si>
  <si>
    <t>WORTHAM HOSPITAL</t>
  </si>
  <si>
    <t>HWY 14 S PO BOX 428</t>
  </si>
  <si>
    <t>WORTHAM</t>
  </si>
  <si>
    <t>8012 South Crandon Avenue</t>
  </si>
  <si>
    <t>450376</t>
  </si>
  <si>
    <t>CONCHO VALLEY REGIONAL HOSPITAL</t>
  </si>
  <si>
    <t>2018 PULLIAM ST</t>
  </si>
  <si>
    <t>SAN ANGELO</t>
  </si>
  <si>
    <t>6720 Bertner Avenue</t>
  </si>
  <si>
    <t>710 North Irwin Avenue</t>
  </si>
  <si>
    <t>030017</t>
  </si>
  <si>
    <t>Mesa General Hospital</t>
  </si>
  <si>
    <t>515 North Mesa Drive</t>
  </si>
  <si>
    <t>444017</t>
  </si>
  <si>
    <t>Peninsula Hospital</t>
  </si>
  <si>
    <t>2347 Jones Bend Road</t>
  </si>
  <si>
    <t>261324</t>
  </si>
  <si>
    <t>Cass Regional Medical Center</t>
  </si>
  <si>
    <t>2800 East Rock Haven Road</t>
  </si>
  <si>
    <t>1250 16th Street</t>
  </si>
  <si>
    <t>1111 Hayes Avenue</t>
  </si>
  <si>
    <t>320083</t>
  </si>
  <si>
    <t>The Heart Hospital of New Mexico at Lovelace Medical Center</t>
  </si>
  <si>
    <t>504 Elm Street NE</t>
  </si>
  <si>
    <t>444022</t>
  </si>
  <si>
    <t>Ten Broeck Tennessee</t>
  </si>
  <si>
    <t>One Medical Center Blvd</t>
  </si>
  <si>
    <t>450053</t>
  </si>
  <si>
    <t>Lavaca Medical Center</t>
  </si>
  <si>
    <t>1400 North Texana Street</t>
  </si>
  <si>
    <t>Hallettsville</t>
  </si>
  <si>
    <t>050623</t>
  </si>
  <si>
    <t>High Desert Hospital</t>
  </si>
  <si>
    <t>44900 North 60th Street West</t>
  </si>
  <si>
    <t>7519 Hospital Drive</t>
  </si>
  <si>
    <t>123 Summer Street</t>
  </si>
  <si>
    <t>030054</t>
  </si>
  <si>
    <t>BENSON HOSPITAL</t>
  </si>
  <si>
    <t>450 S OCOTILLO AVE</t>
  </si>
  <si>
    <t>BENSON</t>
  </si>
  <si>
    <t>670176</t>
  </si>
  <si>
    <t>ALAMA HEIGHTS COMPLETE CARE, LLC</t>
  </si>
  <si>
    <t>6496 N NEW BRAUNFELS AVE</t>
  </si>
  <si>
    <t>789 Central Avenue</t>
  </si>
  <si>
    <t>450791</t>
  </si>
  <si>
    <t>TEXOMA MED CTR RESTORATIVE CARE HOSP</t>
  </si>
  <si>
    <t>1000 MEMORIAL DR 4TH FLOOR</t>
  </si>
  <si>
    <t>270089</t>
  </si>
  <si>
    <t>Bozeman Health Big Sky Medical Center</t>
  </si>
  <si>
    <t>334 Town Center Avenue</t>
  </si>
  <si>
    <t>Big Sky</t>
  </si>
  <si>
    <t>450838</t>
  </si>
  <si>
    <t>Dickerson Memorial Hospital</t>
  </si>
  <si>
    <t>1001 Dickerson Drive</t>
  </si>
  <si>
    <t>1515 Union Avenue</t>
  </si>
  <si>
    <t>23901 Lahser Road</t>
  </si>
  <si>
    <t>050756</t>
  </si>
  <si>
    <t>Rancho Specialty Hospital</t>
  </si>
  <si>
    <t>10841 White Oak Avenue</t>
  </si>
  <si>
    <t>Rancho Cucamonga</t>
  </si>
  <si>
    <t>170052</t>
  </si>
  <si>
    <t>Kingman Community Hospital</t>
  </si>
  <si>
    <t>750 West D Avenue</t>
  </si>
  <si>
    <t>260204</t>
  </si>
  <si>
    <t>EYE INSTITUTE, THE</t>
  </si>
  <si>
    <t>1755 S GRAND</t>
  </si>
  <si>
    <t>060050</t>
  </si>
  <si>
    <t>Heart of the Rockies Regional Medical Center</t>
  </si>
  <si>
    <t>448 East First Street</t>
  </si>
  <si>
    <t>Salida</t>
  </si>
  <si>
    <t>380069</t>
  </si>
  <si>
    <t>Harney District Hospital</t>
  </si>
  <si>
    <t>557 West Washington</t>
  </si>
  <si>
    <t>Burns</t>
  </si>
  <si>
    <t>825 Delbon Avenue</t>
  </si>
  <si>
    <t>074000</t>
  </si>
  <si>
    <t>Saint Vincent's Medical Center Inpatient Behavioral Health Westport</t>
  </si>
  <si>
    <t>47 Long Lots Road</t>
  </si>
  <si>
    <t>Westport</t>
  </si>
  <si>
    <t>210018</t>
  </si>
  <si>
    <t>MedStar Montgomery Medical Center</t>
  </si>
  <si>
    <t>18101 Prince Philip Drive</t>
  </si>
  <si>
    <t>157 Union Street</t>
  </si>
  <si>
    <t>300 Rockefeller Drive</t>
  </si>
  <si>
    <t>520015</t>
  </si>
  <si>
    <t>Good Samaritan Health Center</t>
  </si>
  <si>
    <t>260021</t>
  </si>
  <si>
    <t>Forest Park Hospital</t>
  </si>
  <si>
    <t>6150 Oakland Avenue</t>
  </si>
  <si>
    <t>8045 Roane Medical Center Drive</t>
  </si>
  <si>
    <t>320 West 18th Street</t>
  </si>
  <si>
    <t>171301</t>
  </si>
  <si>
    <t>Ellinwood District Hospital</t>
  </si>
  <si>
    <t>605 North Main</t>
  </si>
  <si>
    <t>Ellinwood</t>
  </si>
  <si>
    <t>250155</t>
  </si>
  <si>
    <t>REGENCY HOSPITAL OF MERIDIAN</t>
  </si>
  <si>
    <t>1102 CONSTITUTION AVE</t>
  </si>
  <si>
    <t>024002</t>
  </si>
  <si>
    <t>Alaska Psychiatric Institute</t>
  </si>
  <si>
    <t>3700 Piper Street</t>
  </si>
  <si>
    <t>2345 Dougherty Ferry Road</t>
  </si>
  <si>
    <t>010084</t>
  </si>
  <si>
    <t>UAB Highlands</t>
  </si>
  <si>
    <t>1201 11th Avenue South</t>
  </si>
  <si>
    <t>241350</t>
  </si>
  <si>
    <t>Essentia Health-Moose Lake</t>
  </si>
  <si>
    <t>710 South Kenwood Avenue</t>
  </si>
  <si>
    <t>Moose Lake</t>
  </si>
  <si>
    <t>260189</t>
  </si>
  <si>
    <t>RT. 4</t>
  </si>
  <si>
    <t>Route 301 North 21 B. Avenue</t>
  </si>
  <si>
    <t>114007</t>
  </si>
  <si>
    <t>GA REGIONAL HOSP AT SAVANNAH</t>
  </si>
  <si>
    <t>PO BOX 13607</t>
  </si>
  <si>
    <t>SAVANNAH</t>
  </si>
  <si>
    <t>040024</t>
  </si>
  <si>
    <t>Ashley County Medical Center</t>
  </si>
  <si>
    <t>1015 Unity Road</t>
  </si>
  <si>
    <t>Crossett</t>
  </si>
  <si>
    <t>802 Kenyon Road</t>
  </si>
  <si>
    <t>99 East State Street</t>
  </si>
  <si>
    <t>130051</t>
  </si>
  <si>
    <t>HENRY L DAY MEDICAL CENTER</t>
  </si>
  <si>
    <t>BOX 87</t>
  </si>
  <si>
    <t>SILVERTON</t>
  </si>
  <si>
    <t>384011</t>
  </si>
  <si>
    <t>Blue Mountain Recovery Center</t>
  </si>
  <si>
    <t>2600 Westgate</t>
  </si>
  <si>
    <t>791 Summit Avenue</t>
  </si>
  <si>
    <t>180015</t>
  </si>
  <si>
    <t>OWENSBORO MERCY HEALTH SYSTEM FORD</t>
  </si>
  <si>
    <t>1006 FORD AV</t>
  </si>
  <si>
    <t>OWENSBORO</t>
  </si>
  <si>
    <t>311 South Clark Street</t>
  </si>
  <si>
    <t>174001</t>
  </si>
  <si>
    <t>TOPEKA STATE HOSP PSYCHIATRIC</t>
  </si>
  <si>
    <t>2700 W 6TH ST</t>
  </si>
  <si>
    <t>TOPEKA</t>
  </si>
  <si>
    <t>1601 Ygnacio Valley Road</t>
  </si>
  <si>
    <t>364058</t>
  </si>
  <si>
    <t>SUN Behavioral Health -  Columbus</t>
  </si>
  <si>
    <t>900 E Dublin Granville Road</t>
  </si>
  <si>
    <t>809 82nd Parkway</t>
  </si>
  <si>
    <t>050675</t>
  </si>
  <si>
    <t>NEWHALL COMMUNITY HOSPITAL</t>
  </si>
  <si>
    <t>22607 6TH ST</t>
  </si>
  <si>
    <t>NEWHALL</t>
  </si>
  <si>
    <t>657 North Town Center Drive</t>
  </si>
  <si>
    <t>450574</t>
  </si>
  <si>
    <t>CONCHO COUNTY HOSPITAL</t>
  </si>
  <si>
    <t>EAKER ST -&amp;- BURLESON ST</t>
  </si>
  <si>
    <t>EDEN</t>
  </si>
  <si>
    <t>044013</t>
  </si>
  <si>
    <t>Pinnacle Pointe Hospital</t>
  </si>
  <si>
    <t>11501 Financial Centre Parkway</t>
  </si>
  <si>
    <t>351335</t>
  </si>
  <si>
    <t>Jamestown Regional Medical Center</t>
  </si>
  <si>
    <t>2422 20th Street Southwest</t>
  </si>
  <si>
    <t>4220 Harding Pike</t>
  </si>
  <si>
    <t>1032 East Sumner Street</t>
  </si>
  <si>
    <t>24440 StoneSprings Boulevard</t>
  </si>
  <si>
    <t>2001 North Oregon Street</t>
  </si>
  <si>
    <t>450421</t>
  </si>
  <si>
    <t>DENTON OSTEOPATHIC HOSP INC</t>
  </si>
  <si>
    <t>2026 UNIVERSITY DR WEST</t>
  </si>
  <si>
    <t>171376</t>
  </si>
  <si>
    <t>Girard Medical Center</t>
  </si>
  <si>
    <t>302 North Hospital Drive</t>
  </si>
  <si>
    <t>Girard</t>
  </si>
  <si>
    <t>381314</t>
  </si>
  <si>
    <t>210056</t>
  </si>
  <si>
    <t>Medstar Good Samaritan Hospital</t>
  </si>
  <si>
    <t>5601 Loch Raven Boulevard</t>
  </si>
  <si>
    <t>140215</t>
  </si>
  <si>
    <t>UMW OF A UNION HOSPITAL</t>
  </si>
  <si>
    <t>507 W SAINT LOUIS ST</t>
  </si>
  <si>
    <t>WEST FRANKFORT</t>
  </si>
  <si>
    <t>190001</t>
  </si>
  <si>
    <t>LSU Health Bogalusa Medical Center</t>
  </si>
  <si>
    <t>433 Plaza Street</t>
  </si>
  <si>
    <t>044015</t>
  </si>
  <si>
    <t>Fayetteville City Hospital</t>
  </si>
  <si>
    <t>221 South School</t>
  </si>
  <si>
    <t>1304 Franklin Avenue</t>
  </si>
  <si>
    <t>230288</t>
  </si>
  <si>
    <t>SELECT SPECIALTY HOSPITAL - BATTLE C</t>
  </si>
  <si>
    <t>300 NORTH AVE</t>
  </si>
  <si>
    <t>2010 Brookwood Medical Center Drive</t>
  </si>
  <si>
    <t>060097</t>
  </si>
  <si>
    <t>MEMORIAL HOSPITAL OSTEO</t>
  </si>
  <si>
    <t>928 12TH STREET</t>
  </si>
  <si>
    <t>GREELEY</t>
  </si>
  <si>
    <t>200025</t>
  </si>
  <si>
    <t>Parkview Adventist Medical Center</t>
  </si>
  <si>
    <t>329 Maine Street</t>
  </si>
  <si>
    <t>21601 76th Avenue West</t>
  </si>
  <si>
    <t>504010</t>
  </si>
  <si>
    <t>Puget Sound Behavioral Health</t>
  </si>
  <si>
    <t>3580 Pacific Avenue</t>
  </si>
  <si>
    <t>180021</t>
  </si>
  <si>
    <t>Pineville Community Hospital</t>
  </si>
  <si>
    <t>850 Riverview Avenue</t>
  </si>
  <si>
    <t>Pineville</t>
  </si>
  <si>
    <t>210016</t>
  </si>
  <si>
    <t>Adventist HealthCare Takoma Park</t>
  </si>
  <si>
    <t>7600 Carroll Avenue</t>
  </si>
  <si>
    <t>Takoma Park</t>
  </si>
  <si>
    <t>270081</t>
  </si>
  <si>
    <t>Roundup Memorial Hospital</t>
  </si>
  <si>
    <t>1202 Third Street West</t>
  </si>
  <si>
    <t>Roundup</t>
  </si>
  <si>
    <t>390278</t>
  </si>
  <si>
    <t>Eagleville Hospital</t>
  </si>
  <si>
    <t>100 Eagleville Road</t>
  </si>
  <si>
    <t>Eagleville</t>
  </si>
  <si>
    <t>111 Dallas Street</t>
  </si>
  <si>
    <t>250153</t>
  </si>
  <si>
    <t>SELECT SPECIALTY HOSPITAL-JACKSON</t>
  </si>
  <si>
    <t>1850 CHADWICK DR</t>
  </si>
  <si>
    <t>1101 26th Street South</t>
  </si>
  <si>
    <t>670087</t>
  </si>
  <si>
    <t>Baylor Scott &amp; White at Cedar Park</t>
  </si>
  <si>
    <t>900 East Whitestone Boulevard</t>
  </si>
  <si>
    <t>19600 East 39th Street</t>
  </si>
  <si>
    <t>1455 Saint Francis Avenue</t>
  </si>
  <si>
    <t>202 Hospital Street</t>
  </si>
  <si>
    <t>201 Chestnut Hill Road</t>
  </si>
  <si>
    <t>220097</t>
  </si>
  <si>
    <t>WINTHROP COMMUNITY HOSPITAL</t>
  </si>
  <si>
    <t>40 LINCOLN ST</t>
  </si>
  <si>
    <t>WINTHROP</t>
  </si>
  <si>
    <t>050562</t>
  </si>
  <si>
    <t>SIMI VALLEY HOSPITAL AND HEALTH CARE</t>
  </si>
  <si>
    <t>2975 NORTH SYCAMORE DRIVE</t>
  </si>
  <si>
    <t>SIMI VALLEY</t>
  </si>
  <si>
    <t>100078</t>
  </si>
  <si>
    <t>DOCTORS MEMORIAL HOSPITAL</t>
  </si>
  <si>
    <t>401 BYRD AVE</t>
  </si>
  <si>
    <t>BONIFAY</t>
  </si>
  <si>
    <t>161367</t>
  </si>
  <si>
    <t>431309</t>
  </si>
  <si>
    <t>809 Jackson Street</t>
  </si>
  <si>
    <t>100061</t>
  </si>
  <si>
    <t>050256</t>
  </si>
  <si>
    <t>Orthopaedic Institute for Children</t>
  </si>
  <si>
    <t>403 West Adams Blvd</t>
  </si>
  <si>
    <t>2800 Tenth Avenue North</t>
  </si>
  <si>
    <t>054111</t>
  </si>
  <si>
    <t>Canyon Ridge Hospital</t>
  </si>
  <si>
    <t>5353 G Street</t>
  </si>
  <si>
    <t>1313 East Thirty-Second Street</t>
  </si>
  <si>
    <t>24 Cree Drive</t>
  </si>
  <si>
    <t>291313</t>
  </si>
  <si>
    <t>241344</t>
  </si>
  <si>
    <t>LifeCare Medical Center</t>
  </si>
  <si>
    <t>75 Francis Street</t>
  </si>
  <si>
    <t>171339</t>
  </si>
  <si>
    <t>100 West Sixteenth Street</t>
  </si>
  <si>
    <t>322 Coleman Street</t>
  </si>
  <si>
    <t>131319</t>
  </si>
  <si>
    <t>241380</t>
  </si>
  <si>
    <t>CHI Saint Joseph's Health</t>
  </si>
  <si>
    <t>600 Pleasant Avenue</t>
  </si>
  <si>
    <t>Park Rapids</t>
  </si>
  <si>
    <t>340206</t>
  </si>
  <si>
    <t>PHS Indian Hospital</t>
  </si>
  <si>
    <t>IHS Box 97</t>
  </si>
  <si>
    <t>194014</t>
  </si>
  <si>
    <t>GREENBRIER HOSPITAL</t>
  </si>
  <si>
    <t>201 GREENBRIER BLVD</t>
  </si>
  <si>
    <t>COVINGTON</t>
  </si>
  <si>
    <t>190316</t>
  </si>
  <si>
    <t>THE GENERAL</t>
  </si>
  <si>
    <t>3600 FLORIDA BLVD, SUITE 2020</t>
  </si>
  <si>
    <t>4747 Arapahoe Avenue</t>
  </si>
  <si>
    <t>154036</t>
  </si>
  <si>
    <t>CBHS OF INDIANAPOLIS</t>
  </si>
  <si>
    <t>5602 CAITO DR</t>
  </si>
  <si>
    <t>050470</t>
  </si>
  <si>
    <t>Selma Community Hospital</t>
  </si>
  <si>
    <t>1141 Rose Avenue</t>
  </si>
  <si>
    <t>205 East Palmer Avenue</t>
  </si>
  <si>
    <t>4200 Nelson Road</t>
  </si>
  <si>
    <t>500 Campus Drive</t>
  </si>
  <si>
    <t>114001</t>
  </si>
  <si>
    <t>GEORGIA MENTAL HEALTH INSTITUTE</t>
  </si>
  <si>
    <t>1256 BRIARCLIFF RD NE</t>
  </si>
  <si>
    <t>264016</t>
  </si>
  <si>
    <t>Research Psychiatric Center</t>
  </si>
  <si>
    <t>2323 East 63rd Street</t>
  </si>
  <si>
    <t>240033</t>
  </si>
  <si>
    <t>ST JOHNS HOSPITAL</t>
  </si>
  <si>
    <t>PO BOX 81</t>
  </si>
  <si>
    <t>BROWERVILLE</t>
  </si>
  <si>
    <t>One Wyoming Street</t>
  </si>
  <si>
    <t>260147</t>
  </si>
  <si>
    <t>Sac-Osage Hospital</t>
  </si>
  <si>
    <t>700 Geisler Drive</t>
  </si>
  <si>
    <t>281320</t>
  </si>
  <si>
    <t>1423 Seventh Street</t>
  </si>
  <si>
    <t>491308</t>
  </si>
  <si>
    <t>101 Harris Road</t>
  </si>
  <si>
    <t>180112</t>
  </si>
  <si>
    <t>CLINTON-HICKMAN CO HOSP</t>
  </si>
  <si>
    <t>359 S WASHINGTON ST</t>
  </si>
  <si>
    <t>1680 East 120th Street</t>
  </si>
  <si>
    <t>281352</t>
  </si>
  <si>
    <t>3307 Barada Street</t>
  </si>
  <si>
    <t>Falls City</t>
  </si>
  <si>
    <t>270030</t>
  </si>
  <si>
    <t>SWEET GRASS COMMUNITY HOSPITAL</t>
  </si>
  <si>
    <t>WEST FIFTH ST  PO BOX 1228</t>
  </si>
  <si>
    <t>BIG TIMBER</t>
  </si>
  <si>
    <t>800 Oak Street</t>
  </si>
  <si>
    <t>670187</t>
  </si>
  <si>
    <t>FOSSIL CREEK COMPLETE CARE</t>
  </si>
  <si>
    <t>22250 BULVERDE RD, SUITE 120</t>
  </si>
  <si>
    <t>830 South Gloster Street</t>
  </si>
  <si>
    <t>521344</t>
  </si>
  <si>
    <t>Gundersen Boscobel Area Hospitals and Clinics</t>
  </si>
  <si>
    <t>205 Parker Street</t>
  </si>
  <si>
    <t>Boscobel</t>
  </si>
  <si>
    <t>14445 Olive View Drive</t>
  </si>
  <si>
    <t>170041</t>
  </si>
  <si>
    <t>424 New Hampshire</t>
  </si>
  <si>
    <t>174010</t>
  </si>
  <si>
    <t>Rainbow Mental Health Facility</t>
  </si>
  <si>
    <t>2205 West 36th Avenue</t>
  </si>
  <si>
    <t>One Saint Francis Drive</t>
  </si>
  <si>
    <t>190233</t>
  </si>
  <si>
    <t>SPECTRUM HOSP OF BREAUX BRIDGE</t>
  </si>
  <si>
    <t>050667</t>
  </si>
  <si>
    <t>The Veterans Home of California - Yountville</t>
  </si>
  <si>
    <t>260 California Drive</t>
  </si>
  <si>
    <t>Yountville</t>
  </si>
  <si>
    <t>521330</t>
  </si>
  <si>
    <t>Crossing Rivers Health</t>
  </si>
  <si>
    <t>37868 US Highway 18</t>
  </si>
  <si>
    <t>Prairie du Chien</t>
  </si>
  <si>
    <t>330012</t>
  </si>
  <si>
    <t>PRESBYTERIAN HOSPITAL - CONSOLIDATED</t>
  </si>
  <si>
    <t>622 W 168TH ST</t>
  </si>
  <si>
    <t>134004</t>
  </si>
  <si>
    <t>ASPEN CREST HOSPITAL</t>
  </si>
  <si>
    <t>797 HOSPITAL WAY</t>
  </si>
  <si>
    <t>POCATELLO</t>
  </si>
  <si>
    <t>194027</t>
  </si>
  <si>
    <t>BHC-EAST LAKE HOSPITAL</t>
  </si>
  <si>
    <t>5650 READ BLVD</t>
  </si>
  <si>
    <t>1007 Goodyear Avenue</t>
  </si>
  <si>
    <t>360267</t>
  </si>
  <si>
    <t>Acute Care Specialty Hospital</t>
  </si>
  <si>
    <t>2600 6th Street SW</t>
  </si>
  <si>
    <t>054099</t>
  </si>
  <si>
    <t>CBHS OF PALM SPRINGS</t>
  </si>
  <si>
    <t>6969 RAMON RD</t>
  </si>
  <si>
    <t>CATHEDRAL CITY</t>
  </si>
  <si>
    <t>450098</t>
  </si>
  <si>
    <t>East Texas Medical Center Pittsburg</t>
  </si>
  <si>
    <t>414 Quitman Street</t>
  </si>
  <si>
    <t>140112</t>
  </si>
  <si>
    <t>MASON DISTRICT HOSPITAL</t>
  </si>
  <si>
    <t>615 N PROMENADE ST</t>
  </si>
  <si>
    <t>HAVANA</t>
  </si>
  <si>
    <t>454128</t>
  </si>
  <si>
    <t>WellBridge Fort Worth</t>
  </si>
  <si>
    <t>6200 Overton Ridge Boulevard</t>
  </si>
  <si>
    <t>2425 Geary Boulevard</t>
  </si>
  <si>
    <t>501336</t>
  </si>
  <si>
    <t>1 Bay Avenue</t>
  </si>
  <si>
    <t>281358</t>
  </si>
  <si>
    <t>Gordon Memorial Hospital</t>
  </si>
  <si>
    <t>300 East Eighth Street</t>
  </si>
  <si>
    <t>Gordon</t>
  </si>
  <si>
    <t>381309</t>
  </si>
  <si>
    <t>Lake District Hospital</t>
  </si>
  <si>
    <t>700 South J Street</t>
  </si>
  <si>
    <t>500092</t>
  </si>
  <si>
    <t>901 Highway 8 East</t>
  </si>
  <si>
    <t>360052</t>
  </si>
  <si>
    <t>260192</t>
  </si>
  <si>
    <t>ST MARYS WEST</t>
  </si>
  <si>
    <t>1027 BELLEVUE AVE</t>
  </si>
  <si>
    <t>RICHMOND HEIGHTS</t>
  </si>
  <si>
    <t>204004</t>
  </si>
  <si>
    <t>Dorothea Dix Psychiatric Center</t>
  </si>
  <si>
    <t>656 State Street</t>
  </si>
  <si>
    <t>364051</t>
  </si>
  <si>
    <t>Beckett Springs</t>
  </si>
  <si>
    <t>8614 Shepherd Farm Drive</t>
  </si>
  <si>
    <t>500 J. Clyde Morris Boulevard</t>
  </si>
  <si>
    <t>1000 North 16th Street</t>
  </si>
  <si>
    <t>1 Hamilton Health Place</t>
  </si>
  <si>
    <t>194070</t>
  </si>
  <si>
    <t>Golden Age Senior Care Hospital</t>
  </si>
  <si>
    <t>4310 South Grand Street</t>
  </si>
  <si>
    <t>140270</t>
  </si>
  <si>
    <t>CHICAGO-READ MENTAL HEALTH CENTER</t>
  </si>
  <si>
    <t>4200 N OAK PARK AVE</t>
  </si>
  <si>
    <t>054065</t>
  </si>
  <si>
    <t>BHC SAN LUIS REY HOSPITAL</t>
  </si>
  <si>
    <t>335 SAXONY RD</t>
  </si>
  <si>
    <t>ENCINITAS</t>
  </si>
  <si>
    <t>104017</t>
  </si>
  <si>
    <t>Windmoor Healthcare</t>
  </si>
  <si>
    <t>11300 U.S. 19 North</t>
  </si>
  <si>
    <t>140 Nutt Road</t>
  </si>
  <si>
    <t>67252 Industry Lane</t>
  </si>
  <si>
    <t>1221 East McPherson Avenue</t>
  </si>
  <si>
    <t>3001 Sillect Avenue</t>
  </si>
  <si>
    <t>4401 Garth Road</t>
  </si>
  <si>
    <t>450043</t>
  </si>
  <si>
    <t>1401 S MAIN ST</t>
  </si>
  <si>
    <t>820 North Chelan Avenue</t>
  </si>
  <si>
    <t>99 Montecillo Road</t>
  </si>
  <si>
    <t>17000 Medical Center Drive</t>
  </si>
  <si>
    <t>462 First Avenue</t>
  </si>
  <si>
    <t>450371</t>
  </si>
  <si>
    <t>Doctors Memorial Hospital</t>
  </si>
  <si>
    <t>1400 West Southwest Loop 323</t>
  </si>
  <si>
    <t>340 Peak One Drive</t>
  </si>
  <si>
    <t>160111</t>
  </si>
  <si>
    <t>410 Main Street</t>
  </si>
  <si>
    <t>281306</t>
  </si>
  <si>
    <t>Kearney County Hospital</t>
  </si>
  <si>
    <t>727 East First Street</t>
  </si>
  <si>
    <t>2525 Court Drive</t>
  </si>
  <si>
    <t>264029</t>
  </si>
  <si>
    <t>Barnes-Jewish Hospital Psychiatric Support Center</t>
  </si>
  <si>
    <t>5355 Delmar Boulevard</t>
  </si>
  <si>
    <t>9515 Holy Cross Lane</t>
  </si>
  <si>
    <t>11820 Destination Drive</t>
  </si>
  <si>
    <t>701 West Plymouth Avenue</t>
  </si>
  <si>
    <t>420050</t>
  </si>
  <si>
    <t>SOUTHLAND MEDICAL CENTER</t>
  </si>
  <si>
    <t>115 MEDFORD DR BOX 506</t>
  </si>
  <si>
    <t>DARLINGTON</t>
  </si>
  <si>
    <t>500138</t>
  </si>
  <si>
    <t>Seattle Cancer Care Alliance</t>
  </si>
  <si>
    <t>825 Eastlake Avenue East</t>
  </si>
  <si>
    <t>8800 North Tryon Street</t>
  </si>
  <si>
    <t>1901 First Avenue</t>
  </si>
  <si>
    <t>240017</t>
  </si>
  <si>
    <t>120 LaBree Avenue South</t>
  </si>
  <si>
    <t>670100</t>
  </si>
  <si>
    <t>Select Specialty Hospital - Dallas Downtown</t>
  </si>
  <si>
    <t>3500 Gaston Avenue, Floor 3 and 4</t>
  </si>
  <si>
    <t>501321</t>
  </si>
  <si>
    <t>203 South Western Avenue</t>
  </si>
  <si>
    <t>2000 West Bethany Home Road</t>
  </si>
  <si>
    <t>010064</t>
  </si>
  <si>
    <t>Physicians-Carraway Medical Center</t>
  </si>
  <si>
    <t>1600 Carraway Boulevard</t>
  </si>
  <si>
    <t>451355</t>
  </si>
  <si>
    <t>Collingsworth General Hospital</t>
  </si>
  <si>
    <t>1013 15th Street</t>
  </si>
  <si>
    <t>374017</t>
  </si>
  <si>
    <t>Willow Crest Hospital</t>
  </si>
  <si>
    <t>130 A Street Southwest</t>
  </si>
  <si>
    <t>264012</t>
  </si>
  <si>
    <t>CenterPointe Hospital</t>
  </si>
  <si>
    <t>4801 Weldon Spring Parkway</t>
  </si>
  <si>
    <t>140031</t>
  </si>
  <si>
    <t>Paris Community Hospital</t>
  </si>
  <si>
    <t>721 East Court Street</t>
  </si>
  <si>
    <t>2375 East Prater Way</t>
  </si>
  <si>
    <t>330290</t>
  </si>
  <si>
    <t>Saint Vincent's Manhattan</t>
  </si>
  <si>
    <t>170 West 12th Street</t>
  </si>
  <si>
    <t>194008</t>
  </si>
  <si>
    <t>Eastern Louisiana Health System - Feliciana Forensic Facility</t>
  </si>
  <si>
    <t>4502 Hwy 951</t>
  </si>
  <si>
    <t>500059</t>
  </si>
  <si>
    <t>Jefferson General Hospital</t>
  </si>
  <si>
    <t>834 Sheridan Avenue</t>
  </si>
  <si>
    <t>Port Townsend</t>
  </si>
  <si>
    <t>154026</t>
  </si>
  <si>
    <t>CHARTER BEACON BHS</t>
  </si>
  <si>
    <t>1720 BEACON ST</t>
  </si>
  <si>
    <t>510019</t>
  </si>
  <si>
    <t>GUTHRIE MEMORIAL HOSPITAL INC</t>
  </si>
  <si>
    <t>547 6TH AV</t>
  </si>
  <si>
    <t>HUNTINGTON</t>
  </si>
  <si>
    <t>1144 North Road Street</t>
  </si>
  <si>
    <t>450805</t>
  </si>
  <si>
    <t>ATH HOUSTON MEDICAL CTR</t>
  </si>
  <si>
    <t>8081 GREENBRIAR 4TH FLOOR</t>
  </si>
  <si>
    <t>050033</t>
  </si>
  <si>
    <t>University of California San Francisco Medical Center at Mount Zion</t>
  </si>
  <si>
    <t>1600 Divisadero Street</t>
  </si>
  <si>
    <t>1441 Constitution Boulevard</t>
  </si>
  <si>
    <t>461 West Huron Street</t>
  </si>
  <si>
    <t>2151 West Spring Street</t>
  </si>
  <si>
    <t>1000 East 100 North</t>
  </si>
  <si>
    <t>140102</t>
  </si>
  <si>
    <t>Saint Vincent Memorial Hospital</t>
  </si>
  <si>
    <t>140072</t>
  </si>
  <si>
    <t>MARTHA WASHINGTON HOSPITAL</t>
  </si>
  <si>
    <t>4055 N WESTERN AVE</t>
  </si>
  <si>
    <t>060083</t>
  </si>
  <si>
    <t>UNION PRINTERS HOME AND HOSPITAL</t>
  </si>
  <si>
    <t>UNION BLVD AT PIKES PEAK AVE</t>
  </si>
  <si>
    <t>726 Fourth Street</t>
  </si>
  <si>
    <t>181320</t>
  </si>
  <si>
    <t>Livingston Hospital and Healthcare Services, Inc.</t>
  </si>
  <si>
    <t>131 Hospital Drive</t>
  </si>
  <si>
    <t>050273</t>
  </si>
  <si>
    <t>KLAMATH/TRINITY COMMUNITY HOSP</t>
  </si>
  <si>
    <t>AIRPORT RD-P O BOX 1328</t>
  </si>
  <si>
    <t>HOOPA</t>
  </si>
  <si>
    <t>050666</t>
  </si>
  <si>
    <t>CAMARILLO STATE HOSPITAL</t>
  </si>
  <si>
    <t>1878 LEWIS ROAD</t>
  </si>
  <si>
    <t>110072</t>
  </si>
  <si>
    <t>TAYLOR - TELFAIR REG HOSPITAL</t>
  </si>
  <si>
    <t>ROUTE 1 HIGHWAY 341</t>
  </si>
  <si>
    <t>MCRAE</t>
  </si>
  <si>
    <t>510016</t>
  </si>
  <si>
    <t>RICHWOOD AREA COMMUNITY HOSPITAL</t>
  </si>
  <si>
    <t>RIVERSIDE ADDITION</t>
  </si>
  <si>
    <t>RICHWOOD</t>
  </si>
  <si>
    <t>230205</t>
  </si>
  <si>
    <t>Standish Community Hospital</t>
  </si>
  <si>
    <t>805 West Cedar Street</t>
  </si>
  <si>
    <t>Arenac County</t>
  </si>
  <si>
    <t>440103</t>
  </si>
  <si>
    <t>CHI Memorial Hospital Hixson</t>
  </si>
  <si>
    <t>2051 Hamill Road</t>
  </si>
  <si>
    <t>Hixson</t>
  </si>
  <si>
    <t>400002</t>
  </si>
  <si>
    <t>Hospital Episcopal San Lucas</t>
  </si>
  <si>
    <t>917 Tito Castro Avenue</t>
  </si>
  <si>
    <t>194074</t>
  </si>
  <si>
    <t>Liberty HealthCare - Farmerville</t>
  </si>
  <si>
    <t>211 North Main Street</t>
  </si>
  <si>
    <t>190037</t>
  </si>
  <si>
    <t>381308</t>
  </si>
  <si>
    <t>West Valley Hospital</t>
  </si>
  <si>
    <t>525 Southeast Washington Street</t>
  </si>
  <si>
    <t>450799</t>
  </si>
  <si>
    <t>COMPASS HOSP OF DALLAS</t>
  </si>
  <si>
    <t>800 KIRNWOOD DR STE 100</t>
  </si>
  <si>
    <t>DESOTO</t>
  </si>
  <si>
    <t>171356</t>
  </si>
  <si>
    <t>St. Luke Hospital</t>
  </si>
  <si>
    <t>535 South Freeborn</t>
  </si>
  <si>
    <t>451302</t>
  </si>
  <si>
    <t>Good Shepherd Medical Center - Linden</t>
  </si>
  <si>
    <t>404 North Kauffman Street</t>
  </si>
  <si>
    <t>394039</t>
  </si>
  <si>
    <t>First Hospital Wyoming Valley</t>
  </si>
  <si>
    <t>562 Wyoming Avenue</t>
  </si>
  <si>
    <t>3131 University Drive East</t>
  </si>
  <si>
    <t>030018</t>
  </si>
  <si>
    <t>Banner Mesa Medical Center</t>
  </si>
  <si>
    <t>1010 North Country Club Drive</t>
  </si>
  <si>
    <t>210032</t>
  </si>
  <si>
    <t>106 Bow Street</t>
  </si>
  <si>
    <t>Elkton</t>
  </si>
  <si>
    <t>310124</t>
  </si>
  <si>
    <t>THE REHIBILITATION HOSPITAL AT RARIT</t>
  </si>
  <si>
    <t>530 NEW BRUNSWICK AVENUE</t>
  </si>
  <si>
    <t>PERTH AMBOY</t>
  </si>
  <si>
    <t>440189</t>
  </si>
  <si>
    <t>West Tennessee Healthcare North Hospital</t>
  </si>
  <si>
    <t>367 Hospital Boulevard</t>
  </si>
  <si>
    <t>100098</t>
  </si>
  <si>
    <t>500 West Sugarland Highway</t>
  </si>
  <si>
    <t>050299</t>
  </si>
  <si>
    <t>Northridge - Sherman Way Campus</t>
  </si>
  <si>
    <t>14500 SHERMAN CIR</t>
  </si>
  <si>
    <t>VAN NUYS</t>
  </si>
  <si>
    <t>250033</t>
  </si>
  <si>
    <t>75177 Highway 15</t>
  </si>
  <si>
    <t>190162</t>
  </si>
  <si>
    <t>ST. CLAUDE MEDICAL CENTER</t>
  </si>
  <si>
    <t>3419 SAINT CLAUDE AVE</t>
  </si>
  <si>
    <t>2131 West Third Street</t>
  </si>
  <si>
    <t>140017</t>
  </si>
  <si>
    <t>LUTHERAN GEN HOSPITAL-LINCOLN PARK</t>
  </si>
  <si>
    <t>2035 NORTH LINCOLN AVENUE</t>
  </si>
  <si>
    <t>390291</t>
  </si>
  <si>
    <t>University of Pittsburgh Medical Center Passavant Cranberry</t>
  </si>
  <si>
    <t>One Saint Francis Way</t>
  </si>
  <si>
    <t>Cranberry Township</t>
  </si>
  <si>
    <t>190179</t>
  </si>
  <si>
    <t>RIVER NORTH TREATMENT CENTER</t>
  </si>
  <si>
    <t>5505 HWY 71 NORTH</t>
  </si>
  <si>
    <t>PINEVILLE</t>
  </si>
  <si>
    <t>450047</t>
  </si>
  <si>
    <t>Dolly Vinsant Memorial Hospital</t>
  </si>
  <si>
    <t>400 East US Highway 77</t>
  </si>
  <si>
    <t>San Benito</t>
  </si>
  <si>
    <t>19829 North 27th Avenue</t>
  </si>
  <si>
    <t>050692</t>
  </si>
  <si>
    <t>ST JUDES OF FOLSOM</t>
  </si>
  <si>
    <t>233 FARGO WAY</t>
  </si>
  <si>
    <t>FOLSOM</t>
  </si>
  <si>
    <t>520121</t>
  </si>
  <si>
    <t>Franciscan Skemp Sparta Campus</t>
  </si>
  <si>
    <t>310 West Main Street</t>
  </si>
  <si>
    <t>450201</t>
  </si>
  <si>
    <t>Reeves County Hospital</t>
  </si>
  <si>
    <t>2323 Texas Street</t>
  </si>
  <si>
    <t>030140</t>
  </si>
  <si>
    <t>SKI AMBULATORY SURGICAL CENTER LLC</t>
  </si>
  <si>
    <t>110 EAST UNIVERSITY DRIVE, SUITE 102</t>
  </si>
  <si>
    <t>TEMPE</t>
  </si>
  <si>
    <t>281336</t>
  </si>
  <si>
    <t>York General Hospital</t>
  </si>
  <si>
    <t>2222 North Lincoln Avenue</t>
  </si>
  <si>
    <t>220120</t>
  </si>
  <si>
    <t>VENCOR HOSPITAL - BOSTON</t>
  </si>
  <si>
    <t>1515 COMMONWEALTH AVE</t>
  </si>
  <si>
    <t>BRIGHTON</t>
  </si>
  <si>
    <t>464011</t>
  </si>
  <si>
    <t>Copper Hills Youth Center</t>
  </si>
  <si>
    <t>5899 West Rivendell Drive</t>
  </si>
  <si>
    <t>100341</t>
  </si>
  <si>
    <t>FLORIDA SPECIALTY SURGERY CENTER LLC</t>
  </si>
  <si>
    <t>6345 54TH AVE N</t>
  </si>
  <si>
    <t>2030 Temple Hill Road</t>
  </si>
  <si>
    <t>141300</t>
  </si>
  <si>
    <t>Thomas H. Boyd Memorial Hospital</t>
  </si>
  <si>
    <t>800 School Street</t>
  </si>
  <si>
    <t>521338</t>
  </si>
  <si>
    <t>Prairie Ridge Health</t>
  </si>
  <si>
    <t>224 East Main Street</t>
  </si>
  <si>
    <t>061315</t>
  </si>
  <si>
    <t>1000 West 8th Avenue</t>
  </si>
  <si>
    <t>170 North 1100 East</t>
  </si>
  <si>
    <t>450857</t>
  </si>
  <si>
    <t>Midland Memorial</t>
  </si>
  <si>
    <t>2200 West Illinois Avenue</t>
  </si>
  <si>
    <t>500 West Fourth</t>
  </si>
  <si>
    <t>284006</t>
  </si>
  <si>
    <t>RIVENDELL PSYCHIATRIC CENTER</t>
  </si>
  <si>
    <t>3770 RIVENDELL DRIVE</t>
  </si>
  <si>
    <t>SEWARD</t>
  </si>
  <si>
    <t>1606 North Seventh Street</t>
  </si>
  <si>
    <t>390122</t>
  </si>
  <si>
    <t>Titusville Area Hospital</t>
  </si>
  <si>
    <t>406 West Oak Street</t>
  </si>
  <si>
    <t>050569</t>
  </si>
  <si>
    <t>Mendocino Coast District Hospital</t>
  </si>
  <si>
    <t>450208</t>
  </si>
  <si>
    <t>HALL BENNETT MEMORIAL HOSPITAL</t>
  </si>
  <si>
    <t>411 EAST 9TH STREET</t>
  </si>
  <si>
    <t>BIG SPRING</t>
  </si>
  <si>
    <t>315 South Osteopathy</t>
  </si>
  <si>
    <t>051311</t>
  </si>
  <si>
    <t>Orchard Hospital</t>
  </si>
  <si>
    <t>240 Spruce Street</t>
  </si>
  <si>
    <t>Gridley</t>
  </si>
  <si>
    <t>180047</t>
  </si>
  <si>
    <t>202-206 Milby Street</t>
  </si>
  <si>
    <t>060018</t>
  </si>
  <si>
    <t>Southwest Memorial Hospital</t>
  </si>
  <si>
    <t>1311 North Mildred Road</t>
  </si>
  <si>
    <t>Cortez</t>
  </si>
  <si>
    <t>390074</t>
  </si>
  <si>
    <t>Allegheny General Hospital - Suburban Campus</t>
  </si>
  <si>
    <t>100 South Jackson Avenue</t>
  </si>
  <si>
    <t>420064</t>
  </si>
  <si>
    <t>3655 Mitchell Street</t>
  </si>
  <si>
    <t>034011</t>
  </si>
  <si>
    <t>EAST VALLEY ST LUKE'S B H CTR</t>
  </si>
  <si>
    <t>1875 WEST FRYE RD</t>
  </si>
  <si>
    <t>CHANDLER</t>
  </si>
  <si>
    <t>334027</t>
  </si>
  <si>
    <t>South Oaks Hospital</t>
  </si>
  <si>
    <t>400 Sunrise Highway</t>
  </si>
  <si>
    <t>140070</t>
  </si>
  <si>
    <t>Wood River Township Hospital</t>
  </si>
  <si>
    <t>101 East Edwardsville Road</t>
  </si>
  <si>
    <t>Wood River</t>
  </si>
  <si>
    <t>154049</t>
  </si>
  <si>
    <t>Riverside Hospital</t>
  </si>
  <si>
    <t>533 North Niles Avenue</t>
  </si>
  <si>
    <t>600 East First Street</t>
  </si>
  <si>
    <t>050286</t>
  </si>
  <si>
    <t>MEMORIAL HOSPITAL AT EXETER</t>
  </si>
  <si>
    <t>215 N CRESPI AVE</t>
  </si>
  <si>
    <t>EXETER</t>
  </si>
  <si>
    <t>190148</t>
  </si>
  <si>
    <t>Bunkie General Hospital</t>
  </si>
  <si>
    <t>P.O. Box 380</t>
  </si>
  <si>
    <t>Bunkie</t>
  </si>
  <si>
    <t>140152</t>
  </si>
  <si>
    <t>Advocate Bethany Hospital</t>
  </si>
  <si>
    <t>3435 West Van Buren</t>
  </si>
  <si>
    <t>530029</t>
  </si>
  <si>
    <t>North Big Horn Hospital</t>
  </si>
  <si>
    <t>1115 Lane 12</t>
  </si>
  <si>
    <t>Lovell</t>
  </si>
  <si>
    <t>220057</t>
  </si>
  <si>
    <t>UMass Memorial Medical Center - Hahnemann Campus</t>
  </si>
  <si>
    <t>281 Lincoln Street</t>
  </si>
  <si>
    <t>234 East 149th Street</t>
  </si>
  <si>
    <t>600 Highland Avenue</t>
  </si>
  <si>
    <t>701 East 16th Street</t>
  </si>
  <si>
    <t>1600 Haddon Avenue</t>
  </si>
  <si>
    <t>1404 East Second Street</t>
  </si>
  <si>
    <t>4201 Belfort Road</t>
  </si>
  <si>
    <t>1555 Barrington Road</t>
  </si>
  <si>
    <t>370189</t>
  </si>
  <si>
    <t>THOMAS MEMORIAL HOSPITAL</t>
  </si>
  <si>
    <t>610 EAST BROADWAY, P O BOX 348</t>
  </si>
  <si>
    <t>THOMAS</t>
  </si>
  <si>
    <t>450623</t>
  </si>
  <si>
    <t>Northeast Medical Center</t>
  </si>
  <si>
    <t>504 Lipscomb Boulevard</t>
  </si>
  <si>
    <t>Bonham</t>
  </si>
  <si>
    <t>390260</t>
  </si>
  <si>
    <t>Warminster Hospital</t>
  </si>
  <si>
    <t>225 Newtown Road</t>
  </si>
  <si>
    <t>Warminster</t>
  </si>
  <si>
    <t>370213</t>
  </si>
  <si>
    <t>ADVANCE CARE HOSPITAL</t>
  </si>
  <si>
    <t>4300 W MEMORIAL RD</t>
  </si>
  <si>
    <t>625 East Broadway</t>
  </si>
  <si>
    <t>371341</t>
  </si>
  <si>
    <t>361313</t>
  </si>
  <si>
    <t>051310</t>
  </si>
  <si>
    <t>Adventist Health Howard Memorial</t>
  </si>
  <si>
    <t>One Marcela Street</t>
  </si>
  <si>
    <t>031317</t>
  </si>
  <si>
    <t>240025</t>
  </si>
  <si>
    <t>415 North Jefferson</t>
  </si>
  <si>
    <t>211 Saint Francis Drive</t>
  </si>
  <si>
    <t>190078</t>
  </si>
  <si>
    <t>Acadian Medical Center</t>
  </si>
  <si>
    <t>3501 Highway 190 East</t>
  </si>
  <si>
    <t>270024</t>
  </si>
  <si>
    <t>TRINITY HOSPITAL</t>
  </si>
  <si>
    <t>315 KNAPP ST</t>
  </si>
  <si>
    <t>WOLF POINT</t>
  </si>
  <si>
    <t>054101</t>
  </si>
  <si>
    <t>LAGUNA HILLS HOSP &amp; MENTAL HLTH CTR</t>
  </si>
  <si>
    <t>24552 PACIFIC PARK DRIVE</t>
  </si>
  <si>
    <t>LAGUNA HILLS</t>
  </si>
  <si>
    <t>270071</t>
  </si>
  <si>
    <t>PRAIRIE COMMUNITY HOSPITAL</t>
  </si>
  <si>
    <t>312 S ADAMS AVE</t>
  </si>
  <si>
    <t>TERRY</t>
  </si>
  <si>
    <t>190266</t>
  </si>
  <si>
    <t>The Spine Hospital of Louisiana</t>
  </si>
  <si>
    <t>10105 Park Rowe Circle</t>
  </si>
  <si>
    <t>11600 West Second Place</t>
  </si>
  <si>
    <t>30 Mark West Springs Road</t>
  </si>
  <si>
    <t>2025 Glenn Mitchell Drive</t>
  </si>
  <si>
    <t>184017</t>
  </si>
  <si>
    <t>Rivendell Behavioral Health Services of Kentucky</t>
  </si>
  <si>
    <t>1035 Porter Pike</t>
  </si>
  <si>
    <t>161307</t>
  </si>
  <si>
    <t>Hancock County Health System</t>
  </si>
  <si>
    <t>532 First Street Northwest</t>
  </si>
  <si>
    <t>Britt</t>
  </si>
  <si>
    <t>370204</t>
  </si>
  <si>
    <t>WETUMKA GENERAL HOSPITAL</t>
  </si>
  <si>
    <t>325 S WASHITA ST</t>
  </si>
  <si>
    <t>WETUMKA</t>
  </si>
  <si>
    <t>1500 South Main Street</t>
  </si>
  <si>
    <t>061301</t>
  </si>
  <si>
    <t>Rio Grande Hospital</t>
  </si>
  <si>
    <t>310 County Road 14</t>
  </si>
  <si>
    <t>Del Norte</t>
  </si>
  <si>
    <t>1301 South Main Street</t>
  </si>
  <si>
    <t>190177</t>
  </si>
  <si>
    <t>Lakeview Regional Medical Center</t>
  </si>
  <si>
    <t>95 Judge Tanner Blvd.</t>
  </si>
  <si>
    <t>280082</t>
  </si>
  <si>
    <t>Dundy County Hospital</t>
  </si>
  <si>
    <t>1313 North Cheyenne</t>
  </si>
  <si>
    <t>Benkelman</t>
  </si>
  <si>
    <t>110009</t>
  </si>
  <si>
    <t>PEACH REGIONAL MEDICAL CENTER</t>
  </si>
  <si>
    <t>601 BLUE BIRD BLVD</t>
  </si>
  <si>
    <t>FORT VALLEY</t>
  </si>
  <si>
    <t>2500 Merced Street</t>
  </si>
  <si>
    <t>416 Connable Avenue</t>
  </si>
  <si>
    <t>65 James Street</t>
  </si>
  <si>
    <t>2801 DeBarr Road</t>
  </si>
  <si>
    <t>850 Ed Hall Drive</t>
  </si>
  <si>
    <t>450473</t>
  </si>
  <si>
    <t>MEMORIAL HOSPITAL OF CENTER</t>
  </si>
  <si>
    <t>700 HURST ST</t>
  </si>
  <si>
    <t>1000 Carondelet Drive</t>
  </si>
  <si>
    <t>040141</t>
  </si>
  <si>
    <t>Willow Creek Women's Hospital</t>
  </si>
  <si>
    <t>4301 Greathouse Springs Road</t>
  </si>
  <si>
    <t>Johnson</t>
  </si>
  <si>
    <t>190254</t>
  </si>
  <si>
    <t>Promise Specialty Hospital of Baton Rouge (Mid-City Campus)</t>
  </si>
  <si>
    <t>3600 Florida Boulevard, Fourth Floor</t>
  </si>
  <si>
    <t>334043</t>
  </si>
  <si>
    <t>South Beach Psychiatric Center</t>
  </si>
  <si>
    <t>777 Seaview Avenue</t>
  </si>
  <si>
    <t>9961 Sierra Avenue</t>
  </si>
  <si>
    <t>230004</t>
  </si>
  <si>
    <t>Mercy Health Mercy Campus</t>
  </si>
  <si>
    <t>1500 East Sherman Boulevard</t>
  </si>
  <si>
    <t>250166</t>
  </si>
  <si>
    <t>Allegiance Specialty Hospital of Greenville</t>
  </si>
  <si>
    <t>300 South Washington Avenue, 3rd Floor</t>
  </si>
  <si>
    <t>144030</t>
  </si>
  <si>
    <t>Rock Creek Center</t>
  </si>
  <si>
    <t>40 Timberline Drive</t>
  </si>
  <si>
    <t>Lemont</t>
  </si>
  <si>
    <t>161381</t>
  </si>
  <si>
    <t>Sanford Sheldon Medical Center</t>
  </si>
  <si>
    <t>118 North Seventh Avenue</t>
  </si>
  <si>
    <t>Sheldon</t>
  </si>
  <si>
    <t>450767</t>
  </si>
  <si>
    <t>CHARLES R DREW MED CTR</t>
  </si>
  <si>
    <t>450635</t>
  </si>
  <si>
    <t>INST FOR IMMUNOLOGICAL DISORDERS,THE</t>
  </si>
  <si>
    <t>7407 N FREEWAY</t>
  </si>
  <si>
    <t>150105</t>
  </si>
  <si>
    <t>Wabash County Hospital</t>
  </si>
  <si>
    <t>710 North East Street</t>
  </si>
  <si>
    <t>364027</t>
  </si>
  <si>
    <t>Cambridge Behavioral Hospital</t>
  </si>
  <si>
    <t>66755 State Street</t>
  </si>
  <si>
    <t>501323</t>
  </si>
  <si>
    <t>Jefferson Healthcare Medical Center</t>
  </si>
  <si>
    <t>450031</t>
  </si>
  <si>
    <t>The Medical Center of Mesquite</t>
  </si>
  <si>
    <t>701 North First Street</t>
  </si>
  <si>
    <t>26520 Cactus Avenue</t>
  </si>
  <si>
    <t>454133</t>
  </si>
  <si>
    <t>Cross Creek Hospital</t>
  </si>
  <si>
    <t>8402  Cross Park Drive</t>
  </si>
  <si>
    <t>200047</t>
  </si>
  <si>
    <t>TAYLOR HOSPITAL</t>
  </si>
  <si>
    <t>268 STILLWATER AVE</t>
  </si>
  <si>
    <t>BANGOR</t>
  </si>
  <si>
    <t>170061</t>
  </si>
  <si>
    <t>1150 State Street</t>
  </si>
  <si>
    <t>68 Hospital Road</t>
  </si>
  <si>
    <t>141315</t>
  </si>
  <si>
    <t>050654</t>
  </si>
  <si>
    <t>PASADENA COMMUNITY HOSP</t>
  </si>
  <si>
    <t>1845 NORTH FAIR OAKS AVE</t>
  </si>
  <si>
    <t>351332</t>
  </si>
  <si>
    <t>Heart of America Medical Center</t>
  </si>
  <si>
    <t>800 South Main Avenue</t>
  </si>
  <si>
    <t>Rugby</t>
  </si>
  <si>
    <t>100020</t>
  </si>
  <si>
    <t>5000 University Drive</t>
  </si>
  <si>
    <t>171315</t>
  </si>
  <si>
    <t>Nemaha Valley Community Hospital</t>
  </si>
  <si>
    <t>1600 Community Drive</t>
  </si>
  <si>
    <t>10864 Texas Health Trail</t>
  </si>
  <si>
    <t>450457</t>
  </si>
  <si>
    <t>3615 19th Street</t>
  </si>
  <si>
    <t>154024</t>
  </si>
  <si>
    <t>Valle Vista Health System</t>
  </si>
  <si>
    <t>898 East Main Street</t>
  </si>
  <si>
    <t>404007</t>
  </si>
  <si>
    <t>Hospital Metropolitan Psiquiatrico Cabo Rojo</t>
  </si>
  <si>
    <t>108 Calle Munoz Rivera</t>
  </si>
  <si>
    <t>Cabo Rojo</t>
  </si>
  <si>
    <t>1501 West Chisholm Street</t>
  </si>
  <si>
    <t>4400 Long Prairie Road</t>
  </si>
  <si>
    <t>2900 First Avenue</t>
  </si>
  <si>
    <t>670184</t>
  </si>
  <si>
    <t>ICARE EMERGENCY ROOM</t>
  </si>
  <si>
    <t>5500 SYCAMORE SCHOOL RD, SUITE 150</t>
  </si>
  <si>
    <t>140086</t>
  </si>
  <si>
    <t>400 CALDWELL ST</t>
  </si>
  <si>
    <t>STAUNTON</t>
  </si>
  <si>
    <t>201313</t>
  </si>
  <si>
    <t>Northern Light Sebasticook Valley Hospital</t>
  </si>
  <si>
    <t>447 North Main Street</t>
  </si>
  <si>
    <t>264017</t>
  </si>
  <si>
    <t>Two Rivers Psychiatric Hospital</t>
  </si>
  <si>
    <t>5121 Raytown Road</t>
  </si>
  <si>
    <t>450557</t>
  </si>
  <si>
    <t>CAPROCK HOSPITAL DISTRICT</t>
  </si>
  <si>
    <t>901 WEST CROCKETT</t>
  </si>
  <si>
    <t>FLOYDADA</t>
  </si>
  <si>
    <t>054113</t>
  </si>
  <si>
    <t>CBHS OF MISSION VIEJO</t>
  </si>
  <si>
    <t>23228 MADERO</t>
  </si>
  <si>
    <t>MISSION VIEJO</t>
  </si>
  <si>
    <t>050066</t>
  </si>
  <si>
    <t>BAY HARBOR HOSPITAL</t>
  </si>
  <si>
    <t>1437 LOMITA BLVD</t>
  </si>
  <si>
    <t>HARBOR CITY</t>
  </si>
  <si>
    <t>190230</t>
  </si>
  <si>
    <t>RAPIDES WOMEN'S HOSPITAL</t>
  </si>
  <si>
    <t>330172</t>
  </si>
  <si>
    <t>BOULEVARD HOSP</t>
  </si>
  <si>
    <t>4604 31ST AVE</t>
  </si>
  <si>
    <t>LONG ISLAND CITY</t>
  </si>
  <si>
    <t>4320 Seminary Road</t>
  </si>
  <si>
    <t>360005</t>
  </si>
  <si>
    <t>CHILDRENS HOSPITAL MEDICAL CENTER</t>
  </si>
  <si>
    <t>281 LOCUST ST</t>
  </si>
  <si>
    <t>340105</t>
  </si>
  <si>
    <t>Mission Hospital</t>
  </si>
  <si>
    <t>154045</t>
  </si>
  <si>
    <t>KOALA HOSPITAL-INDIANAPOLIS</t>
  </si>
  <si>
    <t>1404 S STATE AVE</t>
  </si>
  <si>
    <t>601 West Second Street</t>
  </si>
  <si>
    <t>104082</t>
  </si>
  <si>
    <t>Palm Point Behavioral Health</t>
  </si>
  <si>
    <t>2355 Truman Scarborough Way</t>
  </si>
  <si>
    <t>450811</t>
  </si>
  <si>
    <t>360244</t>
  </si>
  <si>
    <t>CARE UNIT HOSPITAL OF CINCINNATI</t>
  </si>
  <si>
    <t>3156 GLENMORE AVENUE</t>
  </si>
  <si>
    <t>330034</t>
  </si>
  <si>
    <t>UNION HOSPITAL</t>
  </si>
  <si>
    <t>260 E 188TH ST</t>
  </si>
  <si>
    <t>1301 Pennsylvania Avenue</t>
  </si>
  <si>
    <t>420024</t>
  </si>
  <si>
    <t>SALUDA VALLEY COMMUNITY HOSPITAL</t>
  </si>
  <si>
    <t>WILLIAMS STREET</t>
  </si>
  <si>
    <t>WILLIAMSTON</t>
  </si>
  <si>
    <t>440074</t>
  </si>
  <si>
    <t>SEQUATCHIE GENERAL HOSPITAL</t>
  </si>
  <si>
    <t>132 HOSPITAL LOOP</t>
  </si>
  <si>
    <t>DUNLAP</t>
  </si>
  <si>
    <t>390252</t>
  </si>
  <si>
    <t>WESTMORELAND-MC GINNIS HOSPITAL</t>
  </si>
  <si>
    <t>221 WEST MAIN ST</t>
  </si>
  <si>
    <t>LIGONIER</t>
  </si>
  <si>
    <t>111330</t>
  </si>
  <si>
    <t>2360 Rockmart Highway</t>
  </si>
  <si>
    <t>454 Enterprise Drive</t>
  </si>
  <si>
    <t>381315</t>
  </si>
  <si>
    <t>Saint Alphonsus Medical Center  Baker City</t>
  </si>
  <si>
    <t>140205</t>
  </si>
  <si>
    <t>Barix Clinics at Northwest Suburban Community Hospital</t>
  </si>
  <si>
    <t>1625 South State Street</t>
  </si>
  <si>
    <t>Belvidere</t>
  </si>
  <si>
    <t>2701 West 68th Street</t>
  </si>
  <si>
    <t>11133 Dunn Road</t>
  </si>
  <si>
    <t>251326</t>
  </si>
  <si>
    <t>Jefferson Davis Community Hospital</t>
  </si>
  <si>
    <t>1102 Rose Street</t>
  </si>
  <si>
    <t>Prentiss</t>
  </si>
  <si>
    <t>441306</t>
  </si>
  <si>
    <t>71 Wheelertown Avenue</t>
  </si>
  <si>
    <t>2400 North Rockton Avenue</t>
  </si>
  <si>
    <t>290044</t>
  </si>
  <si>
    <t>PROGRESSIVE HOSPITAL LLC</t>
  </si>
  <si>
    <t>4015 MCLEOD DR</t>
  </si>
  <si>
    <t>131307</t>
  </si>
  <si>
    <t>Weiser Memorial Hospital</t>
  </si>
  <si>
    <t>645 East Fifth Street</t>
  </si>
  <si>
    <t>Weiser</t>
  </si>
  <si>
    <t>300 West 27th Street</t>
  </si>
  <si>
    <t>451321</t>
  </si>
  <si>
    <t>Hunt Regional Community Hospital at Commerce</t>
  </si>
  <si>
    <t>2900 Sterling Hart Drive</t>
  </si>
  <si>
    <t>390308</t>
  </si>
  <si>
    <t>Saint Agnes Long-Term Intensive Care Hospital</t>
  </si>
  <si>
    <t>1900 South Broad Street</t>
  </si>
  <si>
    <t>140157</t>
  </si>
  <si>
    <t>PAXTON COMMUNITY HOSPITAL</t>
  </si>
  <si>
    <t>651 E PELLS ST</t>
  </si>
  <si>
    <t>PAXTON</t>
  </si>
  <si>
    <t>360232</t>
  </si>
  <si>
    <t>KAISER FOUNDATION HOSPITAL</t>
  </si>
  <si>
    <t>12301 SNOW RD</t>
  </si>
  <si>
    <t>PARMA</t>
  </si>
  <si>
    <t>171349</t>
  </si>
  <si>
    <t>240085</t>
  </si>
  <si>
    <t>NORTH VALLEY HEALTH CENTER</t>
  </si>
  <si>
    <t>109 S MINNESOTA ST</t>
  </si>
  <si>
    <t>084003</t>
  </si>
  <si>
    <t>MeadowWood Behavioral Health Hospital</t>
  </si>
  <si>
    <t>575 South DuPont Highway</t>
  </si>
  <si>
    <t>521354</t>
  </si>
  <si>
    <t>Southwest Health</t>
  </si>
  <si>
    <t>1400 East Side Road</t>
  </si>
  <si>
    <t>Platteville</t>
  </si>
  <si>
    <t>320 Loretto Road</t>
  </si>
  <si>
    <t>030072</t>
  </si>
  <si>
    <t>Hopi Health Care Center</t>
  </si>
  <si>
    <t>Highway 264 Mile Post 388</t>
  </si>
  <si>
    <t>Polacca</t>
  </si>
  <si>
    <t>110103</t>
  </si>
  <si>
    <t>Miller County Hospital</t>
  </si>
  <si>
    <t>209 North Cuthbert Street</t>
  </si>
  <si>
    <t>Colquitt</t>
  </si>
  <si>
    <t>174006</t>
  </si>
  <si>
    <t>Larned State Hospital</t>
  </si>
  <si>
    <t>1301 Kansas Highway 264</t>
  </si>
  <si>
    <t>Larned</t>
  </si>
  <si>
    <t>320068</t>
  </si>
  <si>
    <t>Nor-Lea Hospital District</t>
  </si>
  <si>
    <t>1600 North Main Avenue</t>
  </si>
  <si>
    <t>Lovington</t>
  </si>
  <si>
    <t>454143</t>
  </si>
  <si>
    <t>Magnolia Behavioral Hospital of East Texas</t>
  </si>
  <si>
    <t>22 Bermuda Lane</t>
  </si>
  <si>
    <t>500 Jefferson Street</t>
  </si>
  <si>
    <t>160 East Main Street</t>
  </si>
  <si>
    <t>450546</t>
  </si>
  <si>
    <t>ATH HEIGHTS HOSPITAL</t>
  </si>
  <si>
    <t>1917 ASHLAND BOX 7497</t>
  </si>
  <si>
    <t>6500 Excelsior Boulevard</t>
  </si>
  <si>
    <t>201304</t>
  </si>
  <si>
    <t>Mount Desert Island Hospital</t>
  </si>
  <si>
    <t>10 Wayman Lane</t>
  </si>
  <si>
    <t>Bar Harbor</t>
  </si>
  <si>
    <t>050260</t>
  </si>
  <si>
    <t>Mountains Community Hospital</t>
  </si>
  <si>
    <t>29101 Hospital Road</t>
  </si>
  <si>
    <t>Lake Arrowhead</t>
  </si>
  <si>
    <t>2301 Highway 71 South</t>
  </si>
  <si>
    <t>168 South Howell Street</t>
  </si>
  <si>
    <t>350018</t>
  </si>
  <si>
    <t>Saint Aloisius Medical Center</t>
  </si>
  <si>
    <t>325 East Brewster Street</t>
  </si>
  <si>
    <t>421301</t>
  </si>
  <si>
    <t>Abbeville Area Medical Center</t>
  </si>
  <si>
    <t>420 Thomson Circle</t>
  </si>
  <si>
    <t>364026</t>
  </si>
  <si>
    <t>RICHLAND HOSPITAL</t>
  </si>
  <si>
    <t>C/O JOSIAH MASON  TRUSTEE</t>
  </si>
  <si>
    <t>131316</t>
  </si>
  <si>
    <t>164 South Fifth Street</t>
  </si>
  <si>
    <t>251313</t>
  </si>
  <si>
    <t>Baptist Memorial Hospital-Yazoo</t>
  </si>
  <si>
    <t>450761</t>
  </si>
  <si>
    <t>251 East Huron Street</t>
  </si>
  <si>
    <t>440208</t>
  </si>
  <si>
    <t>BAPTIST MEMORIAL RESTORATIVE CARE HOSP</t>
  </si>
  <si>
    <t>899 MADISON AVENUE</t>
  </si>
  <si>
    <t>310056</t>
  </si>
  <si>
    <t>ZURBRUGG MEMORIAL HOSPITAL</t>
  </si>
  <si>
    <t>HOSPITAL PLAZA</t>
  </si>
  <si>
    <t>501314</t>
  </si>
  <si>
    <t>Ocean Beach Hospital</t>
  </si>
  <si>
    <t>174 First Avenue North</t>
  </si>
  <si>
    <t>Ilwaco</t>
  </si>
  <si>
    <t>430072</t>
  </si>
  <si>
    <t>DAKOTA MIDLAND HOSPITAL</t>
  </si>
  <si>
    <t>1400 FIFTEENTH AVE N W</t>
  </si>
  <si>
    <t>374005</t>
  </si>
  <si>
    <t>PARKSIDE  INC</t>
  </si>
  <si>
    <t>1620 E 12TH ST</t>
  </si>
  <si>
    <t>250120</t>
  </si>
  <si>
    <t>West Campus of Delta Regional Medical Center</t>
  </si>
  <si>
    <t>300 South Washington Avenue</t>
  </si>
  <si>
    <t>400028</t>
  </si>
  <si>
    <t>Dr. Andres Grillasca Oncology Hospital</t>
  </si>
  <si>
    <t>Avenue Tito Castro Carr 14-Centro M</t>
  </si>
  <si>
    <t>241309</t>
  </si>
  <si>
    <t>Essentia Health Sandstone</t>
  </si>
  <si>
    <t>705 Lundorff Drive</t>
  </si>
  <si>
    <t>040113</t>
  </si>
  <si>
    <t>CALHOUN COUNTY HOSPITAL</t>
  </si>
  <si>
    <t>403 SOUTH LEE STREET</t>
  </si>
  <si>
    <t>HAMPTON</t>
  </si>
  <si>
    <t>2500 West Reynolds</t>
  </si>
  <si>
    <t>160108</t>
  </si>
  <si>
    <t>Mitchell County Regional Health Center</t>
  </si>
  <si>
    <t>616 North Eighth Street</t>
  </si>
  <si>
    <t>Osage</t>
  </si>
  <si>
    <t>300024</t>
  </si>
  <si>
    <t>Valley Regional Hospital</t>
  </si>
  <si>
    <t>243 Elm Street</t>
  </si>
  <si>
    <t>Claremont</t>
  </si>
  <si>
    <t>181326</t>
  </si>
  <si>
    <t>041309</t>
  </si>
  <si>
    <t>1309 West Main Street</t>
  </si>
  <si>
    <t>070023</t>
  </si>
  <si>
    <t>PARK CITY HOSPITAL</t>
  </si>
  <si>
    <t>695 PARK AVE</t>
  </si>
  <si>
    <t>520182</t>
  </si>
  <si>
    <t>ABARIS CTR FOR CHEMICALLY DEPENDENT</t>
  </si>
  <si>
    <t>431 OLYMPIAN BLVD</t>
  </si>
  <si>
    <t>BELOIT</t>
  </si>
  <si>
    <t>9333 Imperial Highway</t>
  </si>
  <si>
    <t>371335</t>
  </si>
  <si>
    <t>Haskell County Community Hospital</t>
  </si>
  <si>
    <t>401 Northwest H Street</t>
  </si>
  <si>
    <t>Stigler</t>
  </si>
  <si>
    <t>451351</t>
  </si>
  <si>
    <t>Lynn County Hospital</t>
  </si>
  <si>
    <t>2600 Lockwood Street</t>
  </si>
  <si>
    <t>Tahoka</t>
  </si>
  <si>
    <t>230158</t>
  </si>
  <si>
    <t>THORN HOSPITAL</t>
  </si>
  <si>
    <t>458 CROSS ST</t>
  </si>
  <si>
    <t>HUDSON</t>
  </si>
  <si>
    <t>400089</t>
  </si>
  <si>
    <t>San Jorge Children's Hospital</t>
  </si>
  <si>
    <t>258 San Jorge Street</t>
  </si>
  <si>
    <t>Santurce</t>
  </si>
  <si>
    <t>381313</t>
  </si>
  <si>
    <t>1201 Northeast Elm Street</t>
  </si>
  <si>
    <t>3700 South Main Street</t>
  </si>
  <si>
    <t>3215 N. North Hills Boulevard</t>
  </si>
  <si>
    <t>450773</t>
  </si>
  <si>
    <t>INTRACARE MEDICAL PAVILION HOSPITAL</t>
  </si>
  <si>
    <t>7601 FANNIN ST</t>
  </si>
  <si>
    <t>450568</t>
  </si>
  <si>
    <t>YORK PLAZA HOSPITAL &amp; MEDICAL CENTER</t>
  </si>
  <si>
    <t>2807 LITTLE YORK RD</t>
  </si>
  <si>
    <t>110061</t>
  </si>
  <si>
    <t>Brooks County Hospital</t>
  </si>
  <si>
    <t>905 North Court Street</t>
  </si>
  <si>
    <t>040107</t>
  </si>
  <si>
    <t>1306 West Collin Raye Drive</t>
  </si>
  <si>
    <t>170079</t>
  </si>
  <si>
    <t>HAMILTON COUNTY HOSPITAL</t>
  </si>
  <si>
    <t>AVENUE G -&amp;- HUSER ST</t>
  </si>
  <si>
    <t>161336</t>
  </si>
  <si>
    <t>Hegg Health Center</t>
  </si>
  <si>
    <t>1202 21st Avenue</t>
  </si>
  <si>
    <t>3000 North I-35</t>
  </si>
  <si>
    <t>050177</t>
  </si>
  <si>
    <t>SANTA PAULA HOSPITAL</t>
  </si>
  <si>
    <t>825 N 10TH ST</t>
  </si>
  <si>
    <t>SANTA PAULA</t>
  </si>
  <si>
    <t>2801 Franciscan Drive</t>
  </si>
  <si>
    <t>051324</t>
  </si>
  <si>
    <t>400108</t>
  </si>
  <si>
    <t>HOSP SAN MIGUEL INC</t>
  </si>
  <si>
    <t>MCKINLEY AND COLOMER SANCHEZ ST</t>
  </si>
  <si>
    <t>UTUADO</t>
  </si>
  <si>
    <t>190180</t>
  </si>
  <si>
    <t>MONTELEPRE MEMORIAL HOSPITAL</t>
  </si>
  <si>
    <t>3125 CANAL ST</t>
  </si>
  <si>
    <t>111305</t>
  </si>
  <si>
    <t>330092</t>
  </si>
  <si>
    <t>MARGARETVILLE MEMORIAL HOSPITAL</t>
  </si>
  <si>
    <t>ROUTE 28</t>
  </si>
  <si>
    <t>MARGARETVILLE</t>
  </si>
  <si>
    <t>171366</t>
  </si>
  <si>
    <t>Hospital District #6 - Harper Campus</t>
  </si>
  <si>
    <t>700 West 13th Street</t>
  </si>
  <si>
    <t>Harper</t>
  </si>
  <si>
    <t>670111</t>
  </si>
  <si>
    <t>ContinueCARE Hospital at Medical Center</t>
  </si>
  <si>
    <t>500 West 4th Street</t>
  </si>
  <si>
    <t>130048</t>
  </si>
  <si>
    <t>Oneida County Hospital</t>
  </si>
  <si>
    <t>150 North Two Hundred West</t>
  </si>
  <si>
    <t>050214</t>
  </si>
  <si>
    <t>GRANADA HILLS COMMUNITY HOSPITAL</t>
  </si>
  <si>
    <t>15233 VENTURA BLVD</t>
  </si>
  <si>
    <t>SHERMAN OAKS</t>
  </si>
  <si>
    <t>727 North Main Street</t>
  </si>
  <si>
    <t>084004</t>
  </si>
  <si>
    <t>Dover Behavioral Health System</t>
  </si>
  <si>
    <t>725 Horsepond Road</t>
  </si>
  <si>
    <t>050087</t>
  </si>
  <si>
    <t>ALTA BATES - HERRICK HOSPITAL</t>
  </si>
  <si>
    <t>2001 DWIGHT WAY</t>
  </si>
  <si>
    <t>BERKELEY</t>
  </si>
  <si>
    <t>1313 Hermann Drive</t>
  </si>
  <si>
    <t>222 South Herlong Avenue</t>
  </si>
  <si>
    <t>064026</t>
  </si>
  <si>
    <t>Peak View Behavioral Health</t>
  </si>
  <si>
    <t>7353 Sisters Grove</t>
  </si>
  <si>
    <t>440206</t>
  </si>
  <si>
    <t>Johnson County Health Center</t>
  </si>
  <si>
    <t>344019</t>
  </si>
  <si>
    <t>CHARTER PINES B.H.S</t>
  </si>
  <si>
    <t>3621 RANDOLPH RD</t>
  </si>
  <si>
    <t>190207</t>
  </si>
  <si>
    <t>RIVERVIEW MEDICAL CENTER</t>
  </si>
  <si>
    <t>1125 WEST LA HIGHWAY 30</t>
  </si>
  <si>
    <t>GONZALES</t>
  </si>
  <si>
    <t>450122</t>
  </si>
  <si>
    <t>MILAM REGIONAL MEDICAL CENTER</t>
  </si>
  <si>
    <t>512 N JEFFERSON ST</t>
  </si>
  <si>
    <t>CAMERON</t>
  </si>
  <si>
    <t>450261</t>
  </si>
  <si>
    <t>S HIGHWAY 14 BOX 428</t>
  </si>
  <si>
    <t>440182</t>
  </si>
  <si>
    <t>McKenzie Regional Hospital</t>
  </si>
  <si>
    <t>161 Hospital Drive</t>
  </si>
  <si>
    <t>McKenzie</t>
  </si>
  <si>
    <t>1500 East Medical Center Drive</t>
  </si>
  <si>
    <t>430056</t>
  </si>
  <si>
    <t>Hans P Peterson Memorial Hospital</t>
  </si>
  <si>
    <t>503 West Pine Street</t>
  </si>
  <si>
    <t>Philip</t>
  </si>
  <si>
    <t>210045</t>
  </si>
  <si>
    <t>McCready Health</t>
  </si>
  <si>
    <t>201 Hall Highway</t>
  </si>
  <si>
    <t>Crisfield</t>
  </si>
  <si>
    <t>230076</t>
  </si>
  <si>
    <t>Hutzel Hospital</t>
  </si>
  <si>
    <t>4707 Saint Antoine Boulevard</t>
  </si>
  <si>
    <t>030124</t>
  </si>
  <si>
    <t>Trillium Specialty Hospital-East Valley</t>
  </si>
  <si>
    <t>215 South Power Road</t>
  </si>
  <si>
    <t>200 Medical Park Blvd.</t>
  </si>
  <si>
    <t>241338</t>
  </si>
  <si>
    <t>Mayo Clinic Health System in Lake City</t>
  </si>
  <si>
    <t>240086</t>
  </si>
  <si>
    <t>Riverwood Hospital</t>
  </si>
  <si>
    <t>Atkin</t>
  </si>
  <si>
    <t>054131</t>
  </si>
  <si>
    <t>John Muir Behavioral Health Center</t>
  </si>
  <si>
    <t>2740 Grant Street</t>
  </si>
  <si>
    <t>050065</t>
  </si>
  <si>
    <t>Western Medical Center - Santa Ana</t>
  </si>
  <si>
    <t>510052</t>
  </si>
  <si>
    <t>CAMC WOMEN AND CHILDREN'S HOSPITAL</t>
  </si>
  <si>
    <t>800 PENNSYLVANIA AVE</t>
  </si>
  <si>
    <t>271339</t>
  </si>
  <si>
    <t>Crow/Northern Cheyenne Hospital</t>
  </si>
  <si>
    <t>1010 7650 East</t>
  </si>
  <si>
    <t>111 East 210th Street</t>
  </si>
  <si>
    <t>360200</t>
  </si>
  <si>
    <t>VETERANS MEMORIAL HOSPITAL</t>
  </si>
  <si>
    <t>115 EAST MEMORIAL DRIVE</t>
  </si>
  <si>
    <t>POMEROY</t>
  </si>
  <si>
    <t>2100 Highway 61 North</t>
  </si>
  <si>
    <t>340079</t>
  </si>
  <si>
    <t>ROBERSONVILLE COMMUNITY HOSPITAL</t>
  </si>
  <si>
    <t>N MAIN ST BOX 1210</t>
  </si>
  <si>
    <t>ROBERSONVILLE</t>
  </si>
  <si>
    <t>240195</t>
  </si>
  <si>
    <t>ST JOHNS HOSP</t>
  </si>
  <si>
    <t>306 EIGHTH ST SW</t>
  </si>
  <si>
    <t>RED LAKE FALLS</t>
  </si>
  <si>
    <t>154022</t>
  </si>
  <si>
    <t>ST VINCENT STRESS CENTER INC</t>
  </si>
  <si>
    <t>8401 HARCOURT ROAD</t>
  </si>
  <si>
    <t>391312</t>
  </si>
  <si>
    <t>Penn Highlands Brookville</t>
  </si>
  <si>
    <t>5900 Byron Center Avenue Southwest</t>
  </si>
  <si>
    <t>500065</t>
  </si>
  <si>
    <t>835 SE Bishop Boulevard</t>
  </si>
  <si>
    <t>100278</t>
  </si>
  <si>
    <t>METHODIST PATHWAY CENTER</t>
  </si>
  <si>
    <t>580 WEST 8TH STREET</t>
  </si>
  <si>
    <t>100199</t>
  </si>
  <si>
    <t>Pompano Beach Medical Center</t>
  </si>
  <si>
    <t>600 Southwest Third Street</t>
  </si>
  <si>
    <t>Pompano Beach</t>
  </si>
  <si>
    <t>11800 East 12 Mile Road</t>
  </si>
  <si>
    <t>420017</t>
  </si>
  <si>
    <t>ENGLISH PARK MEDICAL CENTER</t>
  </si>
  <si>
    <t>1305 N MAIN ST</t>
  </si>
  <si>
    <t>1027 East Cherry Street</t>
  </si>
  <si>
    <t>041317</t>
  </si>
  <si>
    <t>Dallas County Medical Center</t>
  </si>
  <si>
    <t>201 North Clifton Street</t>
  </si>
  <si>
    <t>Fordyce</t>
  </si>
  <si>
    <t>450835</t>
  </si>
  <si>
    <t>Memorial Hermann Continuing Care Hospital</t>
  </si>
  <si>
    <t>3043 Gessner Drive</t>
  </si>
  <si>
    <t>160046</t>
  </si>
  <si>
    <t>1316 S MAIN ST</t>
  </si>
  <si>
    <t>CLARION</t>
  </si>
  <si>
    <t>241315</t>
  </si>
  <si>
    <t>Sanford Jackson Medical Center</t>
  </si>
  <si>
    <t>230184</t>
  </si>
  <si>
    <t>CareLink of Jackson</t>
  </si>
  <si>
    <t>110 North Elm Street</t>
  </si>
  <si>
    <t>450739</t>
  </si>
  <si>
    <t>1114 N MAIN ST BOX 677</t>
  </si>
  <si>
    <t>1000 Greenley Road</t>
  </si>
  <si>
    <t>451350</t>
  </si>
  <si>
    <t>Castro County Healthcare</t>
  </si>
  <si>
    <t>310 West Halsell Street</t>
  </si>
  <si>
    <t>Dimmitt</t>
  </si>
  <si>
    <t>431302</t>
  </si>
  <si>
    <t>Avera Gettysburg Hospital</t>
  </si>
  <si>
    <t>606 East Garfield Avenue</t>
  </si>
  <si>
    <t>034033</t>
  </si>
  <si>
    <t>Cornerstone Behavioral Health - El Dorado</t>
  </si>
  <si>
    <t>1400 N. Wilmot Road</t>
  </si>
  <si>
    <t>140204</t>
  </si>
  <si>
    <t>MOLINE PUBLIC HOSPITAL</t>
  </si>
  <si>
    <t>635 10TH AVE</t>
  </si>
  <si>
    <t>MOLINE</t>
  </si>
  <si>
    <t>501326</t>
  </si>
  <si>
    <t>Providence Mount Carmel Hospital</t>
  </si>
  <si>
    <t>982 East Columbia Avenue</t>
  </si>
  <si>
    <t>Colville</t>
  </si>
  <si>
    <t>040030</t>
  </si>
  <si>
    <t>DARDANELLE HOSPITAL</t>
  </si>
  <si>
    <t>300 N 3RD ST</t>
  </si>
  <si>
    <t>DARDANELLE</t>
  </si>
  <si>
    <t>331317</t>
  </si>
  <si>
    <t>Lewis County Health System</t>
  </si>
  <si>
    <t>7785 North State Street</t>
  </si>
  <si>
    <t>Lowville</t>
  </si>
  <si>
    <t>490006</t>
  </si>
  <si>
    <t>Shenandoah Memorial Hospital</t>
  </si>
  <si>
    <t>759 South Main Street</t>
  </si>
  <si>
    <t>Woodstock</t>
  </si>
  <si>
    <t>450854</t>
  </si>
  <si>
    <t>Dubuis Hospital of Paris</t>
  </si>
  <si>
    <t>865 Deshong Drive, 5th Floor</t>
  </si>
  <si>
    <t>450111</t>
  </si>
  <si>
    <t>Memorial Hospital Pasadena</t>
  </si>
  <si>
    <t>906 Southmore Avenue</t>
  </si>
  <si>
    <t>180152</t>
  </si>
  <si>
    <t>ContinueCARE Hospital at Baptist Health Madisonville</t>
  </si>
  <si>
    <t>394054</t>
  </si>
  <si>
    <t>LifeCare Hospitals of Pittsburgh at Main Campus</t>
  </si>
  <si>
    <t>225 Penn Avenue</t>
  </si>
  <si>
    <t>2825 East Barnett Road</t>
  </si>
  <si>
    <t>750 West 800 North</t>
  </si>
  <si>
    <t>280011</t>
  </si>
  <si>
    <t>102 9th Street</t>
  </si>
  <si>
    <t>280085</t>
  </si>
  <si>
    <t>RICHARD YOUNG CENTER</t>
  </si>
  <si>
    <t>515 S 26TH ST</t>
  </si>
  <si>
    <t>OMAHA</t>
  </si>
  <si>
    <t>1900 Columbus Avenue</t>
  </si>
  <si>
    <t>234025</t>
  </si>
  <si>
    <t>Caro Center</t>
  </si>
  <si>
    <t>2000 Chambers Road</t>
  </si>
  <si>
    <t>2735 Silver Creek Road</t>
  </si>
  <si>
    <t>160091</t>
  </si>
  <si>
    <t>450190</t>
  </si>
  <si>
    <t>404 ST MARYS BOULEVARD</t>
  </si>
  <si>
    <t>GALVESTON</t>
  </si>
  <si>
    <t>260090</t>
  </si>
  <si>
    <t>HEARTLAND EAST HOSPITAL</t>
  </si>
  <si>
    <t>5325 FARAON ST</t>
  </si>
  <si>
    <t>SAINT JOSEPH</t>
  </si>
  <si>
    <t>122 Twelfth Street</t>
  </si>
  <si>
    <t>460053</t>
  </si>
  <si>
    <t>ROCKY MOUNTAIN MEDICAL CENTER</t>
  </si>
  <si>
    <t>2500 S STATE ST</t>
  </si>
  <si>
    <t>150025</t>
  </si>
  <si>
    <t>WELBORN BAPTIST HOSPITAL</t>
  </si>
  <si>
    <t>401 SE 6TH ST</t>
  </si>
  <si>
    <t>EVANSVILLE</t>
  </si>
  <si>
    <t>121 DeKalb Avenue</t>
  </si>
  <si>
    <t>500070</t>
  </si>
  <si>
    <t>MONTICELLO MEDICAL CENTER</t>
  </si>
  <si>
    <t>600 BROADWAY</t>
  </si>
  <si>
    <t>1141 North Monroe Drive</t>
  </si>
  <si>
    <t>241345</t>
  </si>
  <si>
    <t>Mayo Clinic Health System in Waseca</t>
  </si>
  <si>
    <t>501 North State Street</t>
  </si>
  <si>
    <t>Waseca</t>
  </si>
  <si>
    <t>430054</t>
  </si>
  <si>
    <t>Canton-Inwood Memorial Hospital</t>
  </si>
  <si>
    <t>130 Fisher Road</t>
  </si>
  <si>
    <t>521314</t>
  </si>
  <si>
    <t>Mayo Clinic Health System - Chippewa Valley in Bloomer</t>
  </si>
  <si>
    <t>1501 Thompson Street</t>
  </si>
  <si>
    <t>Bloomer</t>
  </si>
  <si>
    <t>050469</t>
  </si>
  <si>
    <t>111310</t>
  </si>
  <si>
    <t>The Medical Center of Peach County</t>
  </si>
  <si>
    <t>1960 Hwy 247 Connector</t>
  </si>
  <si>
    <t>Byron</t>
  </si>
  <si>
    <t>9300 West Sunset Road</t>
  </si>
  <si>
    <t>919 East 32nd Street</t>
  </si>
  <si>
    <t>064020</t>
  </si>
  <si>
    <t>COLUMBIA BETHESDA BEHAVIORIAL</t>
  </si>
  <si>
    <t>4600 E ILIFF AVE</t>
  </si>
  <si>
    <t>034032</t>
  </si>
  <si>
    <t>Copper Springs</t>
  </si>
  <si>
    <t>10550 West McDowell Road</t>
  </si>
  <si>
    <t>Avondale</t>
  </si>
  <si>
    <t>450307</t>
  </si>
  <si>
    <t>MARTIN COUNTY HOSPITAL DISTRICT</t>
  </si>
  <si>
    <t>610 N. SAINT PETER STREET</t>
  </si>
  <si>
    <t>2801 DeKalb Medical Parkway</t>
  </si>
  <si>
    <t>433 West High Street</t>
  </si>
  <si>
    <t>454136</t>
  </si>
  <si>
    <t>Oceans Behavioral Hospital Katy</t>
  </si>
  <si>
    <t>455 Park Grove Drive</t>
  </si>
  <si>
    <t>42570 South Airport Road</t>
  </si>
  <si>
    <t>334035</t>
  </si>
  <si>
    <t>GOWANDA PSYCHIATRIC CENTER</t>
  </si>
  <si>
    <t>E V GRAY BLDG 86</t>
  </si>
  <si>
    <t>HELMUTH</t>
  </si>
  <si>
    <t>390047</t>
  </si>
  <si>
    <t>AUH - MCP HOSPITAL</t>
  </si>
  <si>
    <t>3300 HENRY AVE</t>
  </si>
  <si>
    <t>240 Hospital Drive Northeast</t>
  </si>
  <si>
    <t>114022</t>
  </si>
  <si>
    <t>Greenleaf Counseling Center</t>
  </si>
  <si>
    <t>190297</t>
  </si>
  <si>
    <t>Doctors Hospital at Deer Creek</t>
  </si>
  <si>
    <t>815 South 10th Street</t>
  </si>
  <si>
    <t>060047</t>
  </si>
  <si>
    <t>WEISBROD MEMORIAL COUNTY HOSPITAL</t>
  </si>
  <si>
    <t>1208 LUTHER ST</t>
  </si>
  <si>
    <t>EADS</t>
  </si>
  <si>
    <t>440113</t>
  </si>
  <si>
    <t>SCOTT MEMORIAL HOSPITAL</t>
  </si>
  <si>
    <t>RT 1 BUFFALO RD BOX 747</t>
  </si>
  <si>
    <t>LAWRENCEBURG</t>
  </si>
  <si>
    <t>181315</t>
  </si>
  <si>
    <t>Ephraim McDowell Fort Logan Hospital</t>
  </si>
  <si>
    <t>110 Metker Trail</t>
  </si>
  <si>
    <t>344020</t>
  </si>
  <si>
    <t>BHC - CEDAR SPRING</t>
  </si>
  <si>
    <t>9600 PINEVILLE-MATTEWS ROAD</t>
  </si>
  <si>
    <t>180137</t>
  </si>
  <si>
    <t>UNIVERSITY OF LOUISVILLE HOSPITAL</t>
  </si>
  <si>
    <t>530 S JACKSON ST</t>
  </si>
  <si>
    <t>400013</t>
  </si>
  <si>
    <t>Cayey Menonite Medical Center</t>
  </si>
  <si>
    <t>State Highway PR 14, Interior, Km. 0.3</t>
  </si>
  <si>
    <t>Cayey</t>
  </si>
  <si>
    <t>361333</t>
  </si>
  <si>
    <t>725 South Shoop Avenue</t>
  </si>
  <si>
    <t>241339</t>
  </si>
  <si>
    <t>Hendricks Community Hospital</t>
  </si>
  <si>
    <t>503 East Lincoln Street</t>
  </si>
  <si>
    <t>Hendricks</t>
  </si>
  <si>
    <t>224044</t>
  </si>
  <si>
    <t>Westborough Behavioral Healthcare Hospital</t>
  </si>
  <si>
    <t>300 Friberg Parkway</t>
  </si>
  <si>
    <t>Westborough</t>
  </si>
  <si>
    <t>500127</t>
  </si>
  <si>
    <t>MOUNTAINVIEW HOSPITAL</t>
  </si>
  <si>
    <t>628 SOUTH COWLEY</t>
  </si>
  <si>
    <t>SPOKANE</t>
  </si>
  <si>
    <t>221302</t>
  </si>
  <si>
    <t>29 Lewis Avenue</t>
  </si>
  <si>
    <t>Great Barrington</t>
  </si>
  <si>
    <t>451327</t>
  </si>
  <si>
    <t>Hall County Hospital</t>
  </si>
  <si>
    <t>1800 North Boykin Drive</t>
  </si>
  <si>
    <t>521305</t>
  </si>
  <si>
    <t>Mayo Clinic Health System - Franciscan Healthcare in Sparta</t>
  </si>
  <si>
    <t>190103</t>
  </si>
  <si>
    <t>Saint Helena Community Health Center</t>
  </si>
  <si>
    <t>487 Sitman Street</t>
  </si>
  <si>
    <t>331306</t>
  </si>
  <si>
    <t>The University of Vermont Health Network Elizabethtown Community Hospital - Ticonderoga Campus</t>
  </si>
  <si>
    <t>1019 Wicker Street</t>
  </si>
  <si>
    <t>Ticonderoga</t>
  </si>
  <si>
    <t>240131</t>
  </si>
  <si>
    <t>403 MARIA ST</t>
  </si>
  <si>
    <t>SAINT PAUL</t>
  </si>
  <si>
    <t>450770</t>
  </si>
  <si>
    <t>Central Texas Hospital</t>
  </si>
  <si>
    <t>806 North Crockett Avenue</t>
  </si>
  <si>
    <t>261316</t>
  </si>
  <si>
    <t>Mercy Hospital Aurora</t>
  </si>
  <si>
    <t>500 Porter Avenue</t>
  </si>
  <si>
    <t>030127</t>
  </si>
  <si>
    <t>WESTERN REGIONAL MEDICAL CENTER CANCER HOSPITAL</t>
  </si>
  <si>
    <t>14200 WEST FILLMORE STREET</t>
  </si>
  <si>
    <t>GOODYEAR</t>
  </si>
  <si>
    <t>020027</t>
  </si>
  <si>
    <t>Mount Edgecumbe Hospital</t>
  </si>
  <si>
    <t>222 Tongass Drive</t>
  </si>
  <si>
    <t>140099</t>
  </si>
  <si>
    <t>MT SINAI HOSPITAL - NORTH</t>
  </si>
  <si>
    <t>2451 W HOWARD STREET</t>
  </si>
  <si>
    <t>111314</t>
  </si>
  <si>
    <t>LifeBrite Community Hospital of Early</t>
  </si>
  <si>
    <t>11740 Columbia Street</t>
  </si>
  <si>
    <t>334009</t>
  </si>
  <si>
    <t>New York State Psychiatric Institute</t>
  </si>
  <si>
    <t>1051 Riverside Drive</t>
  </si>
  <si>
    <t>260218</t>
  </si>
  <si>
    <t>Iron County Hospital</t>
  </si>
  <si>
    <t>274003</t>
  </si>
  <si>
    <t>RIVENDELL6PSYCHIATRIC CTR</t>
  </si>
  <si>
    <t>701 S 27TH ST</t>
  </si>
  <si>
    <t>BILLINGS</t>
  </si>
  <si>
    <t>250083</t>
  </si>
  <si>
    <t>University of Mississippi Medical Center - Holmes County</t>
  </si>
  <si>
    <t>461335</t>
  </si>
  <si>
    <t>Beaver Valley Hospital</t>
  </si>
  <si>
    <t>1109 North 100 West</t>
  </si>
  <si>
    <t>140207</t>
  </si>
  <si>
    <t>Lincoln Park Hospital</t>
  </si>
  <si>
    <t>550 West Webster Avenue</t>
  </si>
  <si>
    <t>034030</t>
  </si>
  <si>
    <t>Palo Verde Behavioral Health</t>
  </si>
  <si>
    <t>2695 North Craycroft Road</t>
  </si>
  <si>
    <t>050651</t>
  </si>
  <si>
    <t>CHRISTIAN HOSPITAL MEDICAL CENTER</t>
  </si>
  <si>
    <t>2224 RUBY DR</t>
  </si>
  <si>
    <t>PERRIS</t>
  </si>
  <si>
    <t>050539</t>
  </si>
  <si>
    <t>Redbud Community Hospital</t>
  </si>
  <si>
    <t>084002</t>
  </si>
  <si>
    <t>Rockford Center</t>
  </si>
  <si>
    <t>100 Rockford Drive</t>
  </si>
  <si>
    <t>2400 North I-35 East</t>
  </si>
  <si>
    <t>520032</t>
  </si>
  <si>
    <t>Upland Hills Health</t>
  </si>
  <si>
    <t>800 Compassion Way</t>
  </si>
  <si>
    <t>Dodgeville</t>
  </si>
  <si>
    <t>161344</t>
  </si>
  <si>
    <t>400 East Polk Street</t>
  </si>
  <si>
    <t>1425 Portland Avenue</t>
  </si>
  <si>
    <t>511321</t>
  </si>
  <si>
    <t>050146</t>
  </si>
  <si>
    <t>City of Hope Comprehensive Cancer Center</t>
  </si>
  <si>
    <t>1500 East Duarte Road</t>
  </si>
  <si>
    <t>Duarte</t>
  </si>
  <si>
    <t>450197</t>
  </si>
  <si>
    <t>PASADENA GENERAL HOSPITAL</t>
  </si>
  <si>
    <t>1004 SEYMOUR</t>
  </si>
  <si>
    <t>040138</t>
  </si>
  <si>
    <t>Northwest Medical Center - Bentonville</t>
  </si>
  <si>
    <t>3000 Medical Center Parkway</t>
  </si>
  <si>
    <t>Bentonville</t>
  </si>
  <si>
    <t>250 East Dunlap Avenue</t>
  </si>
  <si>
    <t>One Mellon Way</t>
  </si>
  <si>
    <t>060087</t>
  </si>
  <si>
    <t>1501 South Potomac Street</t>
  </si>
  <si>
    <t>450246</t>
  </si>
  <si>
    <t>311 Green Street</t>
  </si>
  <si>
    <t>8954 Hospital Drive</t>
  </si>
  <si>
    <t>100082</t>
  </si>
  <si>
    <t>Shands at AGH</t>
  </si>
  <si>
    <t>801 S.W. Second Avenue</t>
  </si>
  <si>
    <t>450455</t>
  </si>
  <si>
    <t>HARDIN MEMORIAL HOSP</t>
  </si>
  <si>
    <t>HWY 326 S DRAWER H</t>
  </si>
  <si>
    <t>KOUNTZE</t>
  </si>
  <si>
    <t>1902 South US Highway 59</t>
  </si>
  <si>
    <t>100059</t>
  </si>
  <si>
    <t>MIAMI BEACH COMMUNITY HOSPITAL</t>
  </si>
  <si>
    <t>250 W 63 ST</t>
  </si>
  <si>
    <t>MIAMI BEACH</t>
  </si>
  <si>
    <t>1000 Trancas Street</t>
  </si>
  <si>
    <t>194009</t>
  </si>
  <si>
    <t>GREENWELL SPRINGS HOSPITAL</t>
  </si>
  <si>
    <t>23260 GREENWELL SPRINGS RD</t>
  </si>
  <si>
    <t>GREENWELL SPRINGS</t>
  </si>
  <si>
    <t>290031</t>
  </si>
  <si>
    <t>INCLINE VILLAGE COMMUNITY HOSPITAL</t>
  </si>
  <si>
    <t>880 ALDER AVE</t>
  </si>
  <si>
    <t>INCLINE VILLAGE</t>
  </si>
  <si>
    <t>314013</t>
  </si>
  <si>
    <t>Trenton Psychiatric Hospital</t>
  </si>
  <si>
    <t>Sullivan Way</t>
  </si>
  <si>
    <t>271328</t>
  </si>
  <si>
    <t>Marias Medical Center</t>
  </si>
  <si>
    <t>640 Park Drive</t>
  </si>
  <si>
    <t>040140</t>
  </si>
  <si>
    <t>SELECT SPECIALTY HOSPITAL - FORT SMI</t>
  </si>
  <si>
    <t>1311 S I ST</t>
  </si>
  <si>
    <t>FORT SMITH</t>
  </si>
  <si>
    <t>40100 United States Highway 27</t>
  </si>
  <si>
    <t>160070</t>
  </si>
  <si>
    <t>ADAIR COUNTY MEMORIAL HOSPITAL</t>
  </si>
  <si>
    <t>609 SE KENT ST</t>
  </si>
  <si>
    <t>424002</t>
  </si>
  <si>
    <t>Lighthouse Behavioral Health Hospital</t>
  </si>
  <si>
    <t>152 Waccamaw Medical Park Drive</t>
  </si>
  <si>
    <t>490139</t>
  </si>
  <si>
    <t>Kindred Hospital Richmond</t>
  </si>
  <si>
    <t>2220 Edward Holland Drive</t>
  </si>
  <si>
    <t>1015 West Baltimore Pike</t>
  </si>
  <si>
    <t>281323</t>
  </si>
  <si>
    <t>CHI Health Schuyler</t>
  </si>
  <si>
    <t>454036</t>
  </si>
  <si>
    <t>BAYWOOD BEHAVIORAL HEALTH SYSTEMS</t>
  </si>
  <si>
    <t>709 MEDICAL CENTER BLVD</t>
  </si>
  <si>
    <t>WEBSTER</t>
  </si>
  <si>
    <t>110085</t>
  </si>
  <si>
    <t>JESSE PARKER WILLIAMS HOSPITAL</t>
  </si>
  <si>
    <t>542 PEACHTREE ST NE</t>
  </si>
  <si>
    <t>240205</t>
  </si>
  <si>
    <t>Cass Lake Hospital</t>
  </si>
  <si>
    <t>317 Seventh Street Northwest</t>
  </si>
  <si>
    <t>Cass Lake</t>
  </si>
  <si>
    <t>394025</t>
  </si>
  <si>
    <t>WESTERN PSYCHIATRIC INSTI &amp; CLINIC</t>
  </si>
  <si>
    <t>3811 OHARA ST</t>
  </si>
  <si>
    <t>911 Sunset Drive</t>
  </si>
  <si>
    <t>010060</t>
  </si>
  <si>
    <t>CLEBURNE COUNTY HOSPITAL</t>
  </si>
  <si>
    <t>411 ROSS ST BOX 398</t>
  </si>
  <si>
    <t>HEFLIN</t>
  </si>
  <si>
    <t>511300</t>
  </si>
  <si>
    <t>Broaddus Hospital</t>
  </si>
  <si>
    <t>One Healthcare Drive</t>
  </si>
  <si>
    <t>South Philippi</t>
  </si>
  <si>
    <t>041327</t>
  </si>
  <si>
    <t>Bradley County Medical Center</t>
  </si>
  <si>
    <t>404 South Bradley Street</t>
  </si>
  <si>
    <t>191319</t>
  </si>
  <si>
    <t>Acadia-Saint Landry Hospital</t>
  </si>
  <si>
    <t>810 South Broadway</t>
  </si>
  <si>
    <t>Church Point</t>
  </si>
  <si>
    <t>490135</t>
  </si>
  <si>
    <t>Catawba Hospital</t>
  </si>
  <si>
    <t>5525 Catawba Hospital Drive</t>
  </si>
  <si>
    <t>Catawba</t>
  </si>
  <si>
    <t>184005</t>
  </si>
  <si>
    <t>CENTRAL STATE HOSP</t>
  </si>
  <si>
    <t>LAKELAND RD</t>
  </si>
  <si>
    <t>503 North 21st Street</t>
  </si>
  <si>
    <t>451370</t>
  </si>
  <si>
    <t>TMC Bonham Hospital</t>
  </si>
  <si>
    <t>504 Lipscomb Blvd</t>
  </si>
  <si>
    <t>400 West Sixteenth Street</t>
  </si>
  <si>
    <t>454032</t>
  </si>
  <si>
    <t>Ascension Providence DePaul Center</t>
  </si>
  <si>
    <t>301 Londonderry Drive</t>
  </si>
  <si>
    <t>4413 United States Highway 331 South</t>
  </si>
  <si>
    <t>280066</t>
  </si>
  <si>
    <t>OSMOND GENERAL HOSPITAL</t>
  </si>
  <si>
    <t>5TH ST -&amp;- MAPLE ST</t>
  </si>
  <si>
    <t>OSMOND</t>
  </si>
  <si>
    <t>13001 Southern Boulevard</t>
  </si>
  <si>
    <t>111335</t>
  </si>
  <si>
    <t>462 E.G. Miles Parkway</t>
  </si>
  <si>
    <t>2100 Stantonsburg Road</t>
  </si>
  <si>
    <t>400 East Main Street</t>
  </si>
  <si>
    <t>214018</t>
  </si>
  <si>
    <t>Spring Grove Hospital Center</t>
  </si>
  <si>
    <t>55 Wade Avenue</t>
  </si>
  <si>
    <t>Catonsville</t>
  </si>
  <si>
    <t>460050</t>
  </si>
  <si>
    <t>PHC REGIONAL HOSPITAL &amp; MEDICAL CTR</t>
  </si>
  <si>
    <t>260035</t>
  </si>
  <si>
    <t>1401 South Park</t>
  </si>
  <si>
    <t>131313</t>
  </si>
  <si>
    <t>Teton Valley Hospital</t>
  </si>
  <si>
    <t>120 East Howard Avenue</t>
  </si>
  <si>
    <t>Driggs</t>
  </si>
  <si>
    <t>454104</t>
  </si>
  <si>
    <t>University Behavioral Health of Denton</t>
  </si>
  <si>
    <t>2026 West University Drive</t>
  </si>
  <si>
    <t>27700 Medical Center Road</t>
  </si>
  <si>
    <t>506 Sixth Street</t>
  </si>
  <si>
    <t>743 Spring Street Northeast</t>
  </si>
  <si>
    <t>050268</t>
  </si>
  <si>
    <t>QUEEN OF ANGELS MEDICAL CENTER</t>
  </si>
  <si>
    <t>2301 BELLEVUE AVE</t>
  </si>
  <si>
    <t>264023</t>
  </si>
  <si>
    <t>1314 WEST EDGEWOOD DRIVE</t>
  </si>
  <si>
    <t>670104</t>
  </si>
  <si>
    <t>The Medical Center of Southeast Texas Beamount Campus</t>
  </si>
  <si>
    <t>6025 Metropolitan Drive</t>
  </si>
  <si>
    <t>454127</t>
  </si>
  <si>
    <t>700 Southeast Inner Loop</t>
  </si>
  <si>
    <t>4016 Sun City Center Boulevard</t>
  </si>
  <si>
    <t>280034</t>
  </si>
  <si>
    <t>LUTHERAN COMMUNITY HOSPITAL</t>
  </si>
  <si>
    <t>2700 W NORFOLK AVE</t>
  </si>
  <si>
    <t>054152</t>
  </si>
  <si>
    <t>Santa Cruz County Psychiatric Health Facility</t>
  </si>
  <si>
    <t>2250 Soquel Avenue, Suite 150</t>
  </si>
  <si>
    <t>751 Derby Drive</t>
  </si>
  <si>
    <t>41 East Post Road</t>
  </si>
  <si>
    <t>180041</t>
  </si>
  <si>
    <t>400 North Pepper Avenue</t>
  </si>
  <si>
    <t>240163</t>
  </si>
  <si>
    <t>NORTHERN ITASCA HOSPITAL DISTRICT</t>
  </si>
  <si>
    <t>258 PINE TREE DR</t>
  </si>
  <si>
    <t>BIGFORK</t>
  </si>
  <si>
    <t>521326</t>
  </si>
  <si>
    <t>ThedaCare Medical Center- New London</t>
  </si>
  <si>
    <t>131318</t>
  </si>
  <si>
    <t>Valor Health</t>
  </si>
  <si>
    <t>1202 East Locust Street</t>
  </si>
  <si>
    <t>Emmett</t>
  </si>
  <si>
    <t>390015</t>
  </si>
  <si>
    <t>Meyersdale Medical Center</t>
  </si>
  <si>
    <t>260127</t>
  </si>
  <si>
    <t>Pike County Memorial Hospital</t>
  </si>
  <si>
    <t>2305 Georgia Street</t>
  </si>
  <si>
    <t>Louisiana</t>
  </si>
  <si>
    <t>261333</t>
  </si>
  <si>
    <t>454062</t>
  </si>
  <si>
    <t>TWIN LAKES HOSPITAL</t>
  </si>
  <si>
    <t>2026 WEST UNIVERSITY DRIVE</t>
  </si>
  <si>
    <t>190117</t>
  </si>
  <si>
    <t>ASCENSION HOSPITAL</t>
  </si>
  <si>
    <t>615 E WORTHY RD BOX 1029</t>
  </si>
  <si>
    <t>2124 14th Street</t>
  </si>
  <si>
    <t>1701 Lacey Street</t>
  </si>
  <si>
    <t>501 14th Street</t>
  </si>
  <si>
    <t>324008</t>
  </si>
  <si>
    <t>PINON HILLS HOSPITAL</t>
  </si>
  <si>
    <t>313 CAMINO ALIRE</t>
  </si>
  <si>
    <t>SANTA FE</t>
  </si>
  <si>
    <t>140295</t>
  </si>
  <si>
    <t>LEYDEN COMMUNITY HOSPITAL</t>
  </si>
  <si>
    <t>365 EAST NORTH AVENUE</t>
  </si>
  <si>
    <t>NORTHLAKE</t>
  </si>
  <si>
    <t>360347</t>
  </si>
  <si>
    <t>The Medical Center Nework</t>
  </si>
  <si>
    <t>2000 Tamarack Road</t>
  </si>
  <si>
    <t>670147</t>
  </si>
  <si>
    <t>MY EMERGENCY ROOM 24/7</t>
  </si>
  <si>
    <t>2810 S IH 35</t>
  </si>
  <si>
    <t>431305</t>
  </si>
  <si>
    <t>Douglas County Memorial Hospital</t>
  </si>
  <si>
    <t>708 Eighth Street</t>
  </si>
  <si>
    <t>Armour</t>
  </si>
  <si>
    <t>110208</t>
  </si>
  <si>
    <t>HANCOCK MEMORIAL HOSPITAL</t>
  </si>
  <si>
    <t>453 BOLAND ST</t>
  </si>
  <si>
    <t>SPARTA</t>
  </si>
  <si>
    <t>501329</t>
  </si>
  <si>
    <t>PeaceHealth United General Medical Center</t>
  </si>
  <si>
    <t>Sedro-Woolley</t>
  </si>
  <si>
    <t>2755 Herndon Avenue</t>
  </si>
  <si>
    <t>104063</t>
  </si>
  <si>
    <t>The Willough at Naples</t>
  </si>
  <si>
    <t>9001 Tamiami Trail East</t>
  </si>
  <si>
    <t>6600 Madison Street</t>
  </si>
  <si>
    <t>4800 Friendship Avenue</t>
  </si>
  <si>
    <t>5900 Bond Avenue</t>
  </si>
  <si>
    <t>340088</t>
  </si>
  <si>
    <t>Transylvania Community Hospital</t>
  </si>
  <si>
    <t>90 Hospital Drive</t>
  </si>
  <si>
    <t>Brevard</t>
  </si>
  <si>
    <t>111318</t>
  </si>
  <si>
    <t>88 Martin Luther King Jr. Drive</t>
  </si>
  <si>
    <t>Forsyth</t>
  </si>
  <si>
    <t>250132</t>
  </si>
  <si>
    <t>WEST SCOTT BAPTIST HOSPITAL</t>
  </si>
  <si>
    <t>HIGHWAY 13 S BOX 370</t>
  </si>
  <si>
    <t>MORTON</t>
  </si>
  <si>
    <t>114020</t>
  </si>
  <si>
    <t>GREENLEAF CENTER OF NORTH GEORGIA</t>
  </si>
  <si>
    <t>500 GREENLEAF CIRCLE</t>
  </si>
  <si>
    <t>FORT OGLETHORPE</t>
  </si>
  <si>
    <t>340146</t>
  </si>
  <si>
    <t>Highlands-Cashiers Hospital</t>
  </si>
  <si>
    <t>190 Hospital Drive</t>
  </si>
  <si>
    <t>Highlands</t>
  </si>
  <si>
    <t>280078</t>
  </si>
  <si>
    <t>FULLERTON MEMORIAL HOSPITAL</t>
  </si>
  <si>
    <t>903 BROADWAY</t>
  </si>
  <si>
    <t>1415 Tulane Avenue</t>
  </si>
  <si>
    <t>1201 Seventh Street Southeast</t>
  </si>
  <si>
    <t>450123</t>
  </si>
  <si>
    <t>Renaissance Hospital Groves</t>
  </si>
  <si>
    <t>5500 39th Street</t>
  </si>
  <si>
    <t>Groves</t>
  </si>
  <si>
    <t>061310</t>
  </si>
  <si>
    <t>Sedgwick County Health Center</t>
  </si>
  <si>
    <t>900 Cedar Street</t>
  </si>
  <si>
    <t>Julesburg</t>
  </si>
  <si>
    <t>160138</t>
  </si>
  <si>
    <t>COMMUNITY MEM. HOSPT.  SUMMER</t>
  </si>
  <si>
    <t>909 W 1ST ST</t>
  </si>
  <si>
    <t>SUMNER</t>
  </si>
  <si>
    <t>5 Alumni Drive</t>
  </si>
  <si>
    <t>413 Lilly Road Northeast</t>
  </si>
  <si>
    <t>360122</t>
  </si>
  <si>
    <t>BRENTWOOD HOSPITAL</t>
  </si>
  <si>
    <t>4110 WARRENSVILLE CENTER RD</t>
  </si>
  <si>
    <t>WARRENSVILLE HEIGHTS</t>
  </si>
  <si>
    <t>101300</t>
  </si>
  <si>
    <t>AdventHealth Wauchula</t>
  </si>
  <si>
    <t>735 South Fifth Avenue</t>
  </si>
  <si>
    <t>330075</t>
  </si>
  <si>
    <t>A.L. Lee Memorial Hospital</t>
  </si>
  <si>
    <t>510 South Fourth Street</t>
  </si>
  <si>
    <t>040048</t>
  </si>
  <si>
    <t>BATES MEDICAL CENTER</t>
  </si>
  <si>
    <t>602 NORTH WALTON BOULEVARD</t>
  </si>
  <si>
    <t>BENTONVILLE</t>
  </si>
  <si>
    <t>014003</t>
  </si>
  <si>
    <t>CHARTER WOODS BHS</t>
  </si>
  <si>
    <t>700 E COTTONWOOD RD</t>
  </si>
  <si>
    <t>DOTHAN</t>
  </si>
  <si>
    <t>200 Medical Center Drive</t>
  </si>
  <si>
    <t>2209 Genesee Street</t>
  </si>
  <si>
    <t>450357</t>
  </si>
  <si>
    <t>LOCKHART HOSPITAL</t>
  </si>
  <si>
    <t>901 BOIS D ARC ST</t>
  </si>
  <si>
    <t>LOCKHART</t>
  </si>
  <si>
    <t>280117</t>
  </si>
  <si>
    <t>13th &amp; Erie Streets</t>
  </si>
  <si>
    <t>670197</t>
  </si>
  <si>
    <t>EXCEL ER NACOGDOCHES</t>
  </si>
  <si>
    <t>1420 NORTH ST</t>
  </si>
  <si>
    <t>444023</t>
  </si>
  <si>
    <t>Perimeter Behavioral Hospital of Jackson</t>
  </si>
  <si>
    <t>49 Old Hickory Boulevard</t>
  </si>
  <si>
    <t>101 Hospital Circle</t>
  </si>
  <si>
    <t>054137</t>
  </si>
  <si>
    <t>555 East Cheves Street</t>
  </si>
  <si>
    <t>220094</t>
  </si>
  <si>
    <t>HealthAlliance Hospital - Leominster Campus</t>
  </si>
  <si>
    <t>370130</t>
  </si>
  <si>
    <t>THOMAS MEMORIAL HOSPITAL INC</t>
  </si>
  <si>
    <t>610 E BROADWAY BOX 348</t>
  </si>
  <si>
    <t>One Memorial Drive</t>
  </si>
  <si>
    <t>111 South 11th Street</t>
  </si>
  <si>
    <t>330351</t>
  </si>
  <si>
    <t>ADIRONDACK REGIONAL HOSPITAL</t>
  </si>
  <si>
    <t>200 SMITH DR</t>
  </si>
  <si>
    <t>CORINTH</t>
  </si>
  <si>
    <t>464010</t>
  </si>
  <si>
    <t>OLYMPUS VIEW</t>
  </si>
  <si>
    <t>1430 E 4500 S</t>
  </si>
  <si>
    <t>1625 Nashville Road</t>
  </si>
  <si>
    <t>130060</t>
  </si>
  <si>
    <t>WOOD RIVER MEDICAL CENTER</t>
  </si>
  <si>
    <t>706 S MAIN ST</t>
  </si>
  <si>
    <t>HAILEY</t>
  </si>
  <si>
    <t>160116</t>
  </si>
  <si>
    <t>Greater Regional Medical Center</t>
  </si>
  <si>
    <t>1700 West Townline Street</t>
  </si>
  <si>
    <t>Creston</t>
  </si>
  <si>
    <t>1500 Southwest First Avenue</t>
  </si>
  <si>
    <t>1600 West Walnut Street</t>
  </si>
  <si>
    <t>4370 West Main Street</t>
  </si>
  <si>
    <t>900 23rd Street Northwest</t>
  </si>
  <si>
    <t>200 Lothrop Street</t>
  </si>
  <si>
    <t>1501 Trousdale Drive</t>
  </si>
  <si>
    <t>104053</t>
  </si>
  <si>
    <t>GLENBEIGH HOSP OF ORLANDO</t>
  </si>
  <si>
    <t>7450 SANDLAKE COMMONS BLVD</t>
  </si>
  <si>
    <t>5450 Fort Street</t>
  </si>
  <si>
    <t>194029</t>
  </si>
  <si>
    <t>RIVERNORTH TREATMENT CENTER</t>
  </si>
  <si>
    <t>5505 SHREVEPORT HWY</t>
  </si>
  <si>
    <t>161302</t>
  </si>
  <si>
    <t>Iowa Specialty Hospital-Clarion</t>
  </si>
  <si>
    <t>1316 South Main Street</t>
  </si>
  <si>
    <t>100301</t>
  </si>
  <si>
    <t>Kindred Hospital Ocala</t>
  </si>
  <si>
    <t>1500 Southwest First Avenue, Fifth Floor</t>
  </si>
  <si>
    <t>130010</t>
  </si>
  <si>
    <t>GOODING COUNTY MEMORIAL HOSPITAL</t>
  </si>
  <si>
    <t>1120 MONTANA ST</t>
  </si>
  <si>
    <t>GOODING</t>
  </si>
  <si>
    <t>5301 McAuley Drive</t>
  </si>
  <si>
    <t>2800 East Ajo Way</t>
  </si>
  <si>
    <t>021312</t>
  </si>
  <si>
    <t>Samuel Simmonds Memorial Hospital</t>
  </si>
  <si>
    <t>7000 Uula Street</t>
  </si>
  <si>
    <t>Barrow</t>
  </si>
  <si>
    <t>757 Westwood Plaza</t>
  </si>
  <si>
    <t>670174</t>
  </si>
  <si>
    <t>2810 N LOOP 1604 W, SUITE 110</t>
  </si>
  <si>
    <t>190273</t>
  </si>
  <si>
    <t>Greater Baton Rouge Surgical Hospital</t>
  </si>
  <si>
    <t>7855 Howell Place Boulevard</t>
  </si>
  <si>
    <t>230285</t>
  </si>
  <si>
    <t>SCCI HOSPITAL-DETROIT</t>
  </si>
  <si>
    <t>1500 GRATIOT AVE</t>
  </si>
  <si>
    <t>111 17th Avenue East</t>
  </si>
  <si>
    <t>1900 Sullivan Avenue</t>
  </si>
  <si>
    <t>454015</t>
  </si>
  <si>
    <t>BELLE PARK HOSP</t>
  </si>
  <si>
    <t>4427 BELLE PARK DR</t>
  </si>
  <si>
    <t>320014</t>
  </si>
  <si>
    <t>050095</t>
  </si>
  <si>
    <t>Laurel Grove Hospital</t>
  </si>
  <si>
    <t>19933 Lake Chabot Road</t>
  </si>
  <si>
    <t>450070</t>
  </si>
  <si>
    <t>GILMER MEDICAL CENTER</t>
  </si>
  <si>
    <t>712 NORTH WOOD STREET</t>
  </si>
  <si>
    <t>GILMER</t>
  </si>
  <si>
    <t>104066</t>
  </si>
  <si>
    <t>BAY CITY BEHAVIORAL HEALTH CTR</t>
  </si>
  <si>
    <t>054108</t>
  </si>
  <si>
    <t>Shasta County Community Mental Health Center</t>
  </si>
  <si>
    <t>2650 Breslauer Way</t>
  </si>
  <si>
    <t>174013</t>
  </si>
  <si>
    <t>CPC GREAT PLAINS HOSPITAL</t>
  </si>
  <si>
    <t>511 EAST 21ST STREET</t>
  </si>
  <si>
    <t>031311</t>
  </si>
  <si>
    <t>Little Colorado Medical Center</t>
  </si>
  <si>
    <t>1501 Williamson Avenue</t>
  </si>
  <si>
    <t>194010</t>
  </si>
  <si>
    <t>CYPRESS HOSPITAL</t>
  </si>
  <si>
    <t>302 DULLES DR</t>
  </si>
  <si>
    <t>260159</t>
  </si>
  <si>
    <t>Northwest HealthCare</t>
  </si>
  <si>
    <t>1225 Graham Road</t>
  </si>
  <si>
    <t>Florissant</t>
  </si>
  <si>
    <t>450145</t>
  </si>
  <si>
    <t>REFUGIO MEMORIAL HOSPITAL</t>
  </si>
  <si>
    <t>107 SWIFT ST</t>
  </si>
  <si>
    <t>REFUGIO</t>
  </si>
  <si>
    <t>134010</t>
  </si>
  <si>
    <t>State Hospital South</t>
  </si>
  <si>
    <t>700 East Alice Street</t>
  </si>
  <si>
    <t>270007</t>
  </si>
  <si>
    <t>STILLWATER COMMUNITY HOSPITAL</t>
  </si>
  <si>
    <t>44 W 4TH AVE N</t>
  </si>
  <si>
    <t>1301 North Race Street</t>
  </si>
  <si>
    <t>400016</t>
  </si>
  <si>
    <t>Auxilio Mutuo Hospital of Puerto Rico</t>
  </si>
  <si>
    <t>Ponce De Leon Avenue, Stop 37 and 1/2</t>
  </si>
  <si>
    <t>Hato Rey</t>
  </si>
  <si>
    <t>900 East Broadway Avenue</t>
  </si>
  <si>
    <t>2800 Godwin Boulevard</t>
  </si>
  <si>
    <t>2500 Rocky Mountain Avenue</t>
  </si>
  <si>
    <t>6245 De Longpre Avenue</t>
  </si>
  <si>
    <t>707 Old Dalton Ellijay Road</t>
  </si>
  <si>
    <t>One Medical Plaza Drive</t>
  </si>
  <si>
    <t>700 South Park Street</t>
  </si>
  <si>
    <t>715 North Saint Joseph Avenue</t>
  </si>
  <si>
    <t>500061</t>
  </si>
  <si>
    <t>Mark Reed Hospital</t>
  </si>
  <si>
    <t>322 South Birch Street</t>
  </si>
  <si>
    <t>McCleary</t>
  </si>
  <si>
    <t>234021</t>
  </si>
  <si>
    <t>Harbor Oaks Hospital</t>
  </si>
  <si>
    <t>35031-23 Mile Road</t>
  </si>
  <si>
    <t>New Baltimore</t>
  </si>
  <si>
    <t>340182</t>
  </si>
  <si>
    <t>SSH - DURHAM</t>
  </si>
  <si>
    <t>3643 N.ROXBORO ROAD</t>
  </si>
  <si>
    <t>DURHAM</t>
  </si>
  <si>
    <t>5665 Peachtree Dunwoody Road Northeast</t>
  </si>
  <si>
    <t>330366</t>
  </si>
  <si>
    <t>WILLARD PSYCHIATRIC CENTER</t>
  </si>
  <si>
    <t>WILLARD PSYCH HOSP</t>
  </si>
  <si>
    <t>WILLARD</t>
  </si>
  <si>
    <t>391308</t>
  </si>
  <si>
    <t>965 Shamrock Lane</t>
  </si>
  <si>
    <t>2626 Capital Medical Boulevard</t>
  </si>
  <si>
    <t>400131</t>
  </si>
  <si>
    <t>Caribbean Medical Center</t>
  </si>
  <si>
    <t>151 Osvaldo Avenue</t>
  </si>
  <si>
    <t>170021</t>
  </si>
  <si>
    <t>BAXTER MEMORIAL HOSPITAL</t>
  </si>
  <si>
    <t>10TH &amp; WASHINGTON AVE</t>
  </si>
  <si>
    <t>BAXTER SPRINGS</t>
  </si>
  <si>
    <t>050046</t>
  </si>
  <si>
    <t>Ojai Valley Community Hospital</t>
  </si>
  <si>
    <t>1306 Maricopa Highway</t>
  </si>
  <si>
    <t>Ojai</t>
  </si>
  <si>
    <t>2302 College Avenue</t>
  </si>
  <si>
    <t>1153 Centre Street</t>
  </si>
  <si>
    <t>461309</t>
  </si>
  <si>
    <t>Kane County Hospital</t>
  </si>
  <si>
    <t>355 North Main Street</t>
  </si>
  <si>
    <t>Kanab</t>
  </si>
  <si>
    <t>180114</t>
  </si>
  <si>
    <t>RED BIRD MISSION HOSP-</t>
  </si>
  <si>
    <t>BEVERLY</t>
  </si>
  <si>
    <t>040106</t>
  </si>
  <si>
    <t>Baptist Health Medical Center - Heber Springs</t>
  </si>
  <si>
    <t>2319 Highway 110 West</t>
  </si>
  <si>
    <t>Heber Springs</t>
  </si>
  <si>
    <t>330114</t>
  </si>
  <si>
    <t>RIVER HOSPITAL  INC.</t>
  </si>
  <si>
    <t>4 FULLER ST</t>
  </si>
  <si>
    <t>ALEXANDRIA BAY</t>
  </si>
  <si>
    <t>1 Saint Anthony's Way</t>
  </si>
  <si>
    <t>630 East Medical Drive</t>
  </si>
  <si>
    <t>171363</t>
  </si>
  <si>
    <t>Community Memorial Healthcare</t>
  </si>
  <si>
    <t>708 North 18th Street</t>
  </si>
  <si>
    <t>030025</t>
  </si>
  <si>
    <t>Wickenburg Regional Health Center</t>
  </si>
  <si>
    <t>520 Rose Lane</t>
  </si>
  <si>
    <t>Wickenburg</t>
  </si>
  <si>
    <t>441302</t>
  </si>
  <si>
    <t>100306</t>
  </si>
  <si>
    <t>Select Specialty Hospital - Pensacola</t>
  </si>
  <si>
    <t>7000 Cobble Creek Drive</t>
  </si>
  <si>
    <t>334001</t>
  </si>
  <si>
    <t>Hutchings Psychiatric Center</t>
  </si>
  <si>
    <t>620 Madison Avenue</t>
  </si>
  <si>
    <t>525 West Acacia Street</t>
  </si>
  <si>
    <t>230266</t>
  </si>
  <si>
    <t>SOUTHWEST DETROIT HOSPITAL</t>
  </si>
  <si>
    <t>2401 20TH ST</t>
  </si>
  <si>
    <t>060026</t>
  </si>
  <si>
    <t>PROVENANT MERCY HOSPITAL</t>
  </si>
  <si>
    <t>1650 FILLMORE ST</t>
  </si>
  <si>
    <t>050571</t>
  </si>
  <si>
    <t>1850 State Street</t>
  </si>
  <si>
    <t>281301</t>
  </si>
  <si>
    <t>1900 F Street</t>
  </si>
  <si>
    <t>450142</t>
  </si>
  <si>
    <t>COLUMBIA HEB HOSPIAL</t>
  </si>
  <si>
    <t>1301 AIRPORT FREEWAY</t>
  </si>
  <si>
    <t>800 South Ash Street</t>
  </si>
  <si>
    <t>670201</t>
  </si>
  <si>
    <t>SIGNATURE CARE EMERGENCY CENTER-BELLAIRE</t>
  </si>
  <si>
    <t>5413 S RICE AVE</t>
  </si>
  <si>
    <t>315 South Manning Boulevard</t>
  </si>
  <si>
    <t>021313</t>
  </si>
  <si>
    <t>South Peninsula Hospital</t>
  </si>
  <si>
    <t>4300 Bartlett Street</t>
  </si>
  <si>
    <t>281310</t>
  </si>
  <si>
    <t>Regional West Garden County Hospital</t>
  </si>
  <si>
    <t>1100 West Second</t>
  </si>
  <si>
    <t>160123</t>
  </si>
  <si>
    <t>STORY CITY MEMORIAL HOSPITAL</t>
  </si>
  <si>
    <t>812 ELM AVENUE</t>
  </si>
  <si>
    <t>STORY CITY</t>
  </si>
  <si>
    <t>241323</t>
  </si>
  <si>
    <t>Madelia Community Hospital</t>
  </si>
  <si>
    <t>121 Drew Avenue Southeast</t>
  </si>
  <si>
    <t>Madelia</t>
  </si>
  <si>
    <t>1303 North Main Street</t>
  </si>
  <si>
    <t>715 Richland Mall</t>
  </si>
  <si>
    <t>104064</t>
  </si>
  <si>
    <t>SandyPines</t>
  </si>
  <si>
    <t>11301 Southeast Tequesta Terrace</t>
  </si>
  <si>
    <t>Tequesta</t>
  </si>
  <si>
    <t>3440 East La Palma Avenue</t>
  </si>
  <si>
    <t>3237 South 16th Street</t>
  </si>
  <si>
    <t>224026</t>
  </si>
  <si>
    <t>Westborough State Hospital</t>
  </si>
  <si>
    <t>288 Lyman Street</t>
  </si>
  <si>
    <t>110175</t>
  </si>
  <si>
    <t>PHYSICIANS &amp; SURGEONS HOSPITAL</t>
  </si>
  <si>
    <t>2355 BOLTON RD NW</t>
  </si>
  <si>
    <t>10109 East 79th Street</t>
  </si>
  <si>
    <t>141350</t>
  </si>
  <si>
    <t>HSHS Saint Francis Hospital</t>
  </si>
  <si>
    <t>430024</t>
  </si>
  <si>
    <t>DESMET MEMORIAL HOSPITAL</t>
  </si>
  <si>
    <t>306 PRAIRIE AVE SW</t>
  </si>
  <si>
    <t>DE SMET</t>
  </si>
  <si>
    <t>450790</t>
  </si>
  <si>
    <t>SPECIAL CARE CTR OF ST ELIZABETH HOSP</t>
  </si>
  <si>
    <t>2830 CALDER AVE</t>
  </si>
  <si>
    <t>040066</t>
  </si>
  <si>
    <t>Baptist Health Medical Center - Arkadelphia</t>
  </si>
  <si>
    <t>3050 Twin Rivers Drive</t>
  </si>
  <si>
    <t>Arkadelphia</t>
  </si>
  <si>
    <t>900 South Bryan Road</t>
  </si>
  <si>
    <t>1701 Veterans Drive</t>
  </si>
  <si>
    <t>1802 Sixth Avenue South</t>
  </si>
  <si>
    <t>2300 Opitz Boulevard</t>
  </si>
  <si>
    <t>141326</t>
  </si>
  <si>
    <t>Hamilton Memorial Hospital District</t>
  </si>
  <si>
    <t>611 South Marshall Avenue</t>
  </si>
  <si>
    <t>McLeansboro</t>
  </si>
  <si>
    <t>234000</t>
  </si>
  <si>
    <t>MERCYWOOD NEURO-PHYCHIATRIC HOSP</t>
  </si>
  <si>
    <t>4038 JACKSON ROAD</t>
  </si>
  <si>
    <t>ANN ARBOR</t>
  </si>
  <si>
    <t>11 Whitehall Road</t>
  </si>
  <si>
    <t>280076</t>
  </si>
  <si>
    <t>322 West South Street</t>
  </si>
  <si>
    <t>140178</t>
  </si>
  <si>
    <t>WOODLAWN HOSPITAL</t>
  </si>
  <si>
    <t>6060 S DREXEL AVENUE</t>
  </si>
  <si>
    <t>390054</t>
  </si>
  <si>
    <t>Hazleton - Saint Joseph Campus</t>
  </si>
  <si>
    <t>687 North Church Street</t>
  </si>
  <si>
    <t>975 Baptist Way</t>
  </si>
  <si>
    <t>271347</t>
  </si>
  <si>
    <t>220025</t>
  </si>
  <si>
    <t>Hubbard Regional Hospital</t>
  </si>
  <si>
    <t>340 Thompson Road</t>
  </si>
  <si>
    <t>350047</t>
  </si>
  <si>
    <t>Unity Medical Center &amp; Grafton Family Clinic</t>
  </si>
  <si>
    <t>164 West Thirteenth Street</t>
  </si>
  <si>
    <t>50 Medical Park East Drive</t>
  </si>
  <si>
    <t>234042</t>
  </si>
  <si>
    <t>4050 East Twelve Mile road</t>
  </si>
  <si>
    <t>14 Prospect Street</t>
  </si>
  <si>
    <t>350 West Thomas Road</t>
  </si>
  <si>
    <t>180108</t>
  </si>
  <si>
    <t>Cumberland County Hospital</t>
  </si>
  <si>
    <t>P.O. Box 280</t>
  </si>
  <si>
    <t>Burkesville</t>
  </si>
  <si>
    <t>230194</t>
  </si>
  <si>
    <t>CRYSTAL FALLS COMMUNITY HOSPITAL</t>
  </si>
  <si>
    <t>MICHIGAN AND 3RD ST</t>
  </si>
  <si>
    <t>CRYSTAL FALLS</t>
  </si>
  <si>
    <t>170 Alameda de las Pulgas</t>
  </si>
  <si>
    <t>290014</t>
  </si>
  <si>
    <t>454137</t>
  </si>
  <si>
    <t>WellBridge San Marcos</t>
  </si>
  <si>
    <t>1106 N. Interstate 35</t>
  </si>
  <si>
    <t>400011</t>
  </si>
  <si>
    <t>Hospital Oriente</t>
  </si>
  <si>
    <t>300 Font Martello Street</t>
  </si>
  <si>
    <t>260008</t>
  </si>
  <si>
    <t>Saint Louis ConnectCare</t>
  </si>
  <si>
    <t>5535 Delmar Boulevard</t>
  </si>
  <si>
    <t>163 Van Buren Road</t>
  </si>
  <si>
    <t>020013</t>
  </si>
  <si>
    <t>Providence Kodiak Island Medical Center</t>
  </si>
  <si>
    <t>1915 Rezanof Drive</t>
  </si>
  <si>
    <t>Kodiak Island</t>
  </si>
  <si>
    <t>4487 Third Avenue</t>
  </si>
  <si>
    <t>010160</t>
  </si>
  <si>
    <t>RAMSAY YOUTH SERVICES-DOTHAN</t>
  </si>
  <si>
    <t>700 EAST COTTONWOOD ROAD</t>
  </si>
  <si>
    <t>1000 West Carson Street</t>
  </si>
  <si>
    <t>280075</t>
  </si>
  <si>
    <t>GORDON MEMORIAL HOSPITAL DISTRICT</t>
  </si>
  <si>
    <t>300 E 8TH ST</t>
  </si>
  <si>
    <t>GORDON</t>
  </si>
  <si>
    <t>50 North Perry Street</t>
  </si>
  <si>
    <t>194113</t>
  </si>
  <si>
    <t>Perimeter Behavioral Hospital of New Orleans</t>
  </si>
  <si>
    <t>3639 Loyola Drive</t>
  </si>
  <si>
    <t>191322</t>
  </si>
  <si>
    <t>150049</t>
  </si>
  <si>
    <t>Dunn Memorial Hospital</t>
  </si>
  <si>
    <t>1616 Twenty-Third Street</t>
  </si>
  <si>
    <t>210058</t>
  </si>
  <si>
    <t>University of Maryland Rehabilitaion and Orthopaedic Insitute</t>
  </si>
  <si>
    <t>2200 Kernan Drive</t>
  </si>
  <si>
    <t>110141</t>
  </si>
  <si>
    <t>JENKINS COUNTY HOSPITAL</t>
  </si>
  <si>
    <t>931 E WINTHROPE AVE</t>
  </si>
  <si>
    <t>MILLEN</t>
  </si>
  <si>
    <t>670157</t>
  </si>
  <si>
    <t>SUN CITY EMERGENCY ROOM, LLC</t>
  </si>
  <si>
    <t>3281 JOE BATTLE BLVD</t>
  </si>
  <si>
    <t>370174</t>
  </si>
  <si>
    <t>Clinton Indian Hospital</t>
  </si>
  <si>
    <t>Old Highway 66 North</t>
  </si>
  <si>
    <t>340005</t>
  </si>
  <si>
    <t>Charles A. Cannon, Jr. Memorial Hospital</t>
  </si>
  <si>
    <t>434 Hospital Drive</t>
  </si>
  <si>
    <t>Linville</t>
  </si>
  <si>
    <t>1340 Hal Greer Boulevard</t>
  </si>
  <si>
    <t>171367</t>
  </si>
  <si>
    <t>Gove County Medical Center</t>
  </si>
  <si>
    <t>520 West Fifth Street</t>
  </si>
  <si>
    <t>Quinter</t>
  </si>
  <si>
    <t>360256</t>
  </si>
  <si>
    <t>SemperCare Hospital of Akron</t>
  </si>
  <si>
    <t>525 East Market Street</t>
  </si>
  <si>
    <t>390279</t>
  </si>
  <si>
    <t>Philipsburg Area Hospital</t>
  </si>
  <si>
    <t>210 Loch Lomond Road</t>
  </si>
  <si>
    <t>Philipsburg</t>
  </si>
  <si>
    <t>390272</t>
  </si>
  <si>
    <t>Valley Forge Medical Center</t>
  </si>
  <si>
    <t>1033 West Germantown Pike</t>
  </si>
  <si>
    <t>450355</t>
  </si>
  <si>
    <t>Coon Memorial Hospital</t>
  </si>
  <si>
    <t>1411 Denver Avenue</t>
  </si>
  <si>
    <t>Dalhart</t>
  </si>
  <si>
    <t>801 West Gordon Street</t>
  </si>
  <si>
    <t>54 Hospital Drive</t>
  </si>
  <si>
    <t>170164</t>
  </si>
  <si>
    <t>Sabetha Community Hospital</t>
  </si>
  <si>
    <t>Fourteenth and Oregon Street</t>
  </si>
  <si>
    <t>Sabetha</t>
  </si>
  <si>
    <t>240114</t>
  </si>
  <si>
    <t>Bridges Medical Services</t>
  </si>
  <si>
    <t>2014 9th Street West</t>
  </si>
  <si>
    <t>054155</t>
  </si>
  <si>
    <t>Bakersfield Behavioral Healthcare Hospital</t>
  </si>
  <si>
    <t>194025</t>
  </si>
  <si>
    <t>Central Louisiana State Hospital</t>
  </si>
  <si>
    <t>242 West Shamrock Street</t>
  </si>
  <si>
    <t>1905 Highway 97 East</t>
  </si>
  <si>
    <t>28 Crescent Street</t>
  </si>
  <si>
    <t>22725 Hwy. 76 East,</t>
  </si>
  <si>
    <t>151320</t>
  </si>
  <si>
    <t>IU Health Jay Hospital</t>
  </si>
  <si>
    <t>8201 West Broward Boulevard</t>
  </si>
  <si>
    <t>370219</t>
  </si>
  <si>
    <t>Solara Hospital Shawnee</t>
  </si>
  <si>
    <t>1900 Gordon Cooper</t>
  </si>
  <si>
    <t>194042</t>
  </si>
  <si>
    <t>River Oaks Hospital--Child and Adolescent Hospital</t>
  </si>
  <si>
    <t>1525 River Oaks Road West</t>
  </si>
  <si>
    <t>261303</t>
  </si>
  <si>
    <t>Community Hospital Fairfax</t>
  </si>
  <si>
    <t>26136 U.S. Highway 59</t>
  </si>
  <si>
    <t>144019</t>
  </si>
  <si>
    <t>Tinley Park Mental Health Center</t>
  </si>
  <si>
    <t>7400 West 183rd Street</t>
  </si>
  <si>
    <t>Tinley Park</t>
  </si>
  <si>
    <t>120012</t>
  </si>
  <si>
    <t>KAHUKU HOSPITAL</t>
  </si>
  <si>
    <t>56-117 PUALALEA ST</t>
  </si>
  <si>
    <t>KAHUKU</t>
  </si>
  <si>
    <t>140069</t>
  </si>
  <si>
    <t>603 S GRAND ST</t>
  </si>
  <si>
    <t>355 Ridge Avenue</t>
  </si>
  <si>
    <t>364020</t>
  </si>
  <si>
    <t>EMERSON A NORTH HOSPITAL</t>
  </si>
  <si>
    <t>5642 HAMILTON AVE</t>
  </si>
  <si>
    <t>450417</t>
  </si>
  <si>
    <t>Liberty-Dayton Community Hospital</t>
  </si>
  <si>
    <t>1350 South Hickory Street</t>
  </si>
  <si>
    <t>30 Prospect Avenue</t>
  </si>
  <si>
    <t>700 Lawn Avenue</t>
  </si>
  <si>
    <t>371310</t>
  </si>
  <si>
    <t>Mercy Hospital Healdton</t>
  </si>
  <si>
    <t>3462 Hospital Road</t>
  </si>
  <si>
    <t>Healdton</t>
  </si>
  <si>
    <t>051333</t>
  </si>
  <si>
    <t>1311 General Cavazos Boulevard</t>
  </si>
  <si>
    <t>314022</t>
  </si>
  <si>
    <t>RWJBarnabas Health Behavioral Health Center</t>
  </si>
  <si>
    <t>1691 U.S. Highway 9</t>
  </si>
  <si>
    <t>2000 Church Street</t>
  </si>
  <si>
    <t>330067</t>
  </si>
  <si>
    <t>Midhudson Regional Hospital of Westchester Medical Center</t>
  </si>
  <si>
    <t>241 North Road</t>
  </si>
  <si>
    <t>394005</t>
  </si>
  <si>
    <t>WOODVILLE STATE HOSP</t>
  </si>
  <si>
    <t>BOX 456</t>
  </si>
  <si>
    <t>CARNEGIE</t>
  </si>
  <si>
    <t>100 Medical Campus Drive</t>
  </si>
  <si>
    <t>3301 Matlock Rd.</t>
  </si>
  <si>
    <t>270006</t>
  </si>
  <si>
    <t>BROADWATER HEALTH CENTER</t>
  </si>
  <si>
    <t>110 N OAK ST</t>
  </si>
  <si>
    <t>TOWNSEND</t>
  </si>
  <si>
    <t>110217</t>
  </si>
  <si>
    <t>SELECT SPECIALTY HOSPITAL - AUGUSTA</t>
  </si>
  <si>
    <t>3651 WHEELER RD</t>
  </si>
  <si>
    <t>180120</t>
  </si>
  <si>
    <t>361302</t>
  </si>
  <si>
    <t>Trinity Hospital Twin City</t>
  </si>
  <si>
    <t>819 North First Street</t>
  </si>
  <si>
    <t>Dennison</t>
  </si>
  <si>
    <t>2901 Squalicum Parkway</t>
  </si>
  <si>
    <t>360126</t>
  </si>
  <si>
    <t>Youngstown Osteopathic Hospital</t>
  </si>
  <si>
    <t>1319 Florencedale Avenue</t>
  </si>
  <si>
    <t>260066</t>
  </si>
  <si>
    <t>COMMUNITY HOSPITAL ASSOCIATION</t>
  </si>
  <si>
    <t>U.S. HIGHWAY 59</t>
  </si>
  <si>
    <t>400037</t>
  </si>
  <si>
    <t>CAYEY HEALTH CENTER</t>
  </si>
  <si>
    <t>LUIS BARRERAS ST</t>
  </si>
  <si>
    <t>CAYEY</t>
  </si>
  <si>
    <t>450394</t>
  </si>
  <si>
    <t>WESTPARK MEDICAL CENTER</t>
  </si>
  <si>
    <t>130 SOUTH CENTRAL EXPRESSWAY</t>
  </si>
  <si>
    <t>MCKINNEY</t>
  </si>
  <si>
    <t>670145</t>
  </si>
  <si>
    <t>ALTUS EMERGENCY CENTERS</t>
  </si>
  <si>
    <t>200 OAK DRIVE SOUTH</t>
  </si>
  <si>
    <t>LAKE JACKSON</t>
  </si>
  <si>
    <t>230219</t>
  </si>
  <si>
    <t>Ontonagon Memorial Hospital</t>
  </si>
  <si>
    <t>601 South Seventh Street</t>
  </si>
  <si>
    <t>Ontonagon</t>
  </si>
  <si>
    <t>4305 New Shepherdsville Road</t>
  </si>
  <si>
    <t>050434</t>
  </si>
  <si>
    <t>Colusa Regional Medical Center</t>
  </si>
  <si>
    <t>199 East Webster Street</t>
  </si>
  <si>
    <t>231330</t>
  </si>
  <si>
    <t>Marlette Regional Hospital</t>
  </si>
  <si>
    <t>2770 Main Street</t>
  </si>
  <si>
    <t>Marlette</t>
  </si>
  <si>
    <t>450014</t>
  </si>
  <si>
    <t>815 North Virginia Street</t>
  </si>
  <si>
    <t>Port Lavaca</t>
  </si>
  <si>
    <t>450259</t>
  </si>
  <si>
    <t>DOCTORS HOSPITAL EAST LOOP</t>
  </si>
  <si>
    <t>9339 NORTH LOOP EAST</t>
  </si>
  <si>
    <t>1501 West Elk Avenue</t>
  </si>
  <si>
    <t>310129</t>
  </si>
  <si>
    <t>Columbus Hospital LTACH</t>
  </si>
  <si>
    <t>495 North Thirteenth Street</t>
  </si>
  <si>
    <t>060066</t>
  </si>
  <si>
    <t>50 North Medical Drive</t>
  </si>
  <si>
    <t>355 Bard Avenue</t>
  </si>
  <si>
    <t>451320</t>
  </si>
  <si>
    <t>Bayside Community Hospital</t>
  </si>
  <si>
    <t>Anahuac</t>
  </si>
  <si>
    <t>031305</t>
  </si>
  <si>
    <t>104075</t>
  </si>
  <si>
    <t>North Tampa Behavioral Health</t>
  </si>
  <si>
    <t>29910 State Road 56</t>
  </si>
  <si>
    <t>295 South Jackson Street</t>
  </si>
  <si>
    <t>190170</t>
  </si>
  <si>
    <t>UNION GENERAL HOSPITAL  INC.</t>
  </si>
  <si>
    <t>901 JAMES AVE</t>
  </si>
  <si>
    <t>FARMERVILLE</t>
  </si>
  <si>
    <t>224042</t>
  </si>
  <si>
    <t>High Point Hospital</t>
  </si>
  <si>
    <t>52 Oak Street</t>
  </si>
  <si>
    <t>Middleborough</t>
  </si>
  <si>
    <t>244011</t>
  </si>
  <si>
    <t>Community Behavioral Health Hospital - Annandale</t>
  </si>
  <si>
    <t>400 Annandale Boulevard</t>
  </si>
  <si>
    <t>Annandale</t>
  </si>
  <si>
    <t>270084</t>
  </si>
  <si>
    <t>6 13th Avenue East</t>
  </si>
  <si>
    <t>Polson</t>
  </si>
  <si>
    <t>609 Medical Center Drive</t>
  </si>
  <si>
    <t>034003</t>
  </si>
  <si>
    <t>TUCSON PSYCH INSTIT INC</t>
  </si>
  <si>
    <t>355 N WILMOT RD</t>
  </si>
  <si>
    <t>200049</t>
  </si>
  <si>
    <t>CASTINE COMMUNITY HOSPITAL</t>
  </si>
  <si>
    <t>COURT ST</t>
  </si>
  <si>
    <t>CASTINE</t>
  </si>
  <si>
    <t>141338</t>
  </si>
  <si>
    <t>050253</t>
  </si>
  <si>
    <t>10250 ARTESIA BLVD</t>
  </si>
  <si>
    <t>414004</t>
  </si>
  <si>
    <t>RIMC-INST OF MENTAL HEALTH</t>
  </si>
  <si>
    <t>BOX 8281</t>
  </si>
  <si>
    <t>161345</t>
  </si>
  <si>
    <t>Osceola Regional Health Center</t>
  </si>
  <si>
    <t>600 Ninth Avenue North</t>
  </si>
  <si>
    <t>Sibley</t>
  </si>
  <si>
    <t>206 East Brown Street</t>
  </si>
  <si>
    <t>361307</t>
  </si>
  <si>
    <t>UH Geneva Medical Center</t>
  </si>
  <si>
    <t>870 West Main Street</t>
  </si>
  <si>
    <t>260148</t>
  </si>
  <si>
    <t>ELLETT MEMORIAL HOSPITAL</t>
  </si>
  <si>
    <t>515 N OHIO ST</t>
  </si>
  <si>
    <t>APPLETON CITY</t>
  </si>
  <si>
    <t>110187</t>
  </si>
  <si>
    <t>Chestatee Regional Hospital</t>
  </si>
  <si>
    <t>227 Mountain Drive</t>
  </si>
  <si>
    <t>Dahlonega</t>
  </si>
  <si>
    <t>360194</t>
  </si>
  <si>
    <t>341319</t>
  </si>
  <si>
    <t>Transylvania Regional Hospital</t>
  </si>
  <si>
    <t>260 Hospital Drive</t>
  </si>
  <si>
    <t>5325 Faraon Street</t>
  </si>
  <si>
    <t>2016 South Main Street</t>
  </si>
  <si>
    <t>440028</t>
  </si>
  <si>
    <t>KINGSPORT HOSP</t>
  </si>
  <si>
    <t>1735 FORT HENRY DR</t>
  </si>
  <si>
    <t>KINGSPORT</t>
  </si>
  <si>
    <t>309 West Beverly Boulevard</t>
  </si>
  <si>
    <t>291307</t>
  </si>
  <si>
    <t>050685</t>
  </si>
  <si>
    <t>SOUTH VALLEY HOSPITAL</t>
  </si>
  <si>
    <t>9400 NO NAME UNO</t>
  </si>
  <si>
    <t>GILROY</t>
  </si>
  <si>
    <t>1000 Bower Hill Road</t>
  </si>
  <si>
    <t>450621</t>
  </si>
  <si>
    <t>TEAGUE GENERAL HOSPITAL</t>
  </si>
  <si>
    <t>NORTH 8TH AVE AND HWY 84 BOX 599</t>
  </si>
  <si>
    <t>TEAGUE</t>
  </si>
  <si>
    <t>334058</t>
  </si>
  <si>
    <t>450066</t>
  </si>
  <si>
    <t>GASTON EPISCOPAL HOSPITAL</t>
  </si>
  <si>
    <t>3505 GASTON AVE</t>
  </si>
  <si>
    <t>1493 Cambridge Street</t>
  </si>
  <si>
    <t>3601 North Calais Drive</t>
  </si>
  <si>
    <t>160140</t>
  </si>
  <si>
    <t>714 Lincoln Street NE</t>
  </si>
  <si>
    <t>451356</t>
  </si>
  <si>
    <t>105 Highway 80 East</t>
  </si>
  <si>
    <t>340180</t>
  </si>
  <si>
    <t>CAROLINAS SPECIALTY HOSPITAL</t>
  </si>
  <si>
    <t>2001 VAIL AVE</t>
  </si>
  <si>
    <t>241308</t>
  </si>
  <si>
    <t>Lake View Hospital</t>
  </si>
  <si>
    <t>325 11th Avenue</t>
  </si>
  <si>
    <t>Two Harbors</t>
  </si>
  <si>
    <t>010066</t>
  </si>
  <si>
    <t>Florala Memorial Hospital</t>
  </si>
  <si>
    <t>24273  Fifth Avenue</t>
  </si>
  <si>
    <t>Florala</t>
  </si>
  <si>
    <t>901 Ninth Street North</t>
  </si>
  <si>
    <t>501312</t>
  </si>
  <si>
    <t>PMH Medical Center</t>
  </si>
  <si>
    <t>723 Memorial Street</t>
  </si>
  <si>
    <t>Prosser</t>
  </si>
  <si>
    <t>050432</t>
  </si>
  <si>
    <t>525 North Garfield Avenue</t>
  </si>
  <si>
    <t>250 Park Street</t>
  </si>
  <si>
    <t>104061</t>
  </si>
  <si>
    <t>GLENBEIGH HOSP OF THE PALM BEACHES INC</t>
  </si>
  <si>
    <t>4700 CONGRESS AVENUE</t>
  </si>
  <si>
    <t>WEST PALM BEACH</t>
  </si>
  <si>
    <t>117 Camino De Vida Drive, Suite 100</t>
  </si>
  <si>
    <t>441319</t>
  </si>
  <si>
    <t>1100 West Stewart Drive</t>
  </si>
  <si>
    <t>1200 Pleasant Street</t>
  </si>
  <si>
    <t>104007</t>
  </si>
  <si>
    <t>Northeast Florida State Hospital</t>
  </si>
  <si>
    <t>7487 South State Road 121</t>
  </si>
  <si>
    <t>Macclenny</t>
  </si>
  <si>
    <t>454038</t>
  </si>
  <si>
    <t>CHARTER BHS OF AUSTIN</t>
  </si>
  <si>
    <t>8402 CROSS PARK DR</t>
  </si>
  <si>
    <t>330281</t>
  </si>
  <si>
    <t>Cornerstone of Fresh Meadows</t>
  </si>
  <si>
    <t>159-05 Union Turnpike</t>
  </si>
  <si>
    <t>Fresh Meadows</t>
  </si>
  <si>
    <t>160036</t>
  </si>
  <si>
    <t>Franklin General Hospital</t>
  </si>
  <si>
    <t>1720 Central Avenue East</t>
  </si>
  <si>
    <t>454021</t>
  </si>
  <si>
    <t>CARE UNIT OF FORT WORTH</t>
  </si>
  <si>
    <t>1066 W MAGNOLIA AVE</t>
  </si>
  <si>
    <t>464008</t>
  </si>
  <si>
    <t>WASATCH CANYONS HOSPITAL</t>
  </si>
  <si>
    <t>5770 SOUTH 1500 WEST</t>
  </si>
  <si>
    <t>130022</t>
  </si>
  <si>
    <t>Bingham Memorial Hospital</t>
  </si>
  <si>
    <t>98 Poplar Street</t>
  </si>
  <si>
    <t>610 West Main Street</t>
  </si>
  <si>
    <t>154037</t>
  </si>
  <si>
    <t>CHARTER SOUTH BEND BHS</t>
  </si>
  <si>
    <t>6704 N MAIN ST</t>
  </si>
  <si>
    <t>GRANGER</t>
  </si>
  <si>
    <t>151319</t>
  </si>
  <si>
    <t>030106</t>
  </si>
  <si>
    <t>670050</t>
  </si>
  <si>
    <t>TrustPoint Hospital of Lubbock</t>
  </si>
  <si>
    <t>4302 Princeton Street</t>
  </si>
  <si>
    <t>141314</t>
  </si>
  <si>
    <t>360024</t>
  </si>
  <si>
    <t>Firelands Regional Medical Center - South Campus</t>
  </si>
  <si>
    <t>1912 Hayes Avenue</t>
  </si>
  <si>
    <t>4311 East Lohman Avenue</t>
  </si>
  <si>
    <t>360258</t>
  </si>
  <si>
    <t>Barix Clinics of Ohio</t>
  </si>
  <si>
    <t>3964 Hamilton Square Boulevard</t>
  </si>
  <si>
    <t>Groveport</t>
  </si>
  <si>
    <t>050687</t>
  </si>
  <si>
    <t>COMMUNITY HOSP AND HEALTH SCIENCE CTR</t>
  </si>
  <si>
    <t>2251 HAWTHORNE ST</t>
  </si>
  <si>
    <t>SACRAMENTO</t>
  </si>
  <si>
    <t>440086</t>
  </si>
  <si>
    <t>WEATHERS HOSP</t>
  </si>
  <si>
    <t>COMMERCE ST BOX 40</t>
  </si>
  <si>
    <t>LORETTO</t>
  </si>
  <si>
    <t>524031</t>
  </si>
  <si>
    <t>FOX VALLEY HOSPITAL</t>
  </si>
  <si>
    <t>301 ST JOSEPH STREET</t>
  </si>
  <si>
    <t>GREEN BAY</t>
  </si>
  <si>
    <t>450048</t>
  </si>
  <si>
    <t>ST EDWARD HOSPITAL</t>
  </si>
  <si>
    <t>806 N CROCKETT ST BOX 969</t>
  </si>
  <si>
    <t>371334</t>
  </si>
  <si>
    <t>Carnegie Tri-County Municipal Hospital</t>
  </si>
  <si>
    <t>102 North Broadway Street</t>
  </si>
  <si>
    <t>Carnegie</t>
  </si>
  <si>
    <t>231313</t>
  </si>
  <si>
    <t>330095</t>
  </si>
  <si>
    <t>Our Lady of Victory Hospital</t>
  </si>
  <si>
    <t>55 Melroy at Ridge Road</t>
  </si>
  <si>
    <t>Lackawanna</t>
  </si>
  <si>
    <t>050318</t>
  </si>
  <si>
    <t>NORTH KERN HOSPITAL</t>
  </si>
  <si>
    <t>2101 7TH ST</t>
  </si>
  <si>
    <t>WASCO</t>
  </si>
  <si>
    <t>240169</t>
  </si>
  <si>
    <t>Fairview Rush City Clinic</t>
  </si>
  <si>
    <t>760 West Fourth Street</t>
  </si>
  <si>
    <t>Rush City</t>
  </si>
  <si>
    <t>615 Ridge Road</t>
  </si>
  <si>
    <t>160098</t>
  </si>
  <si>
    <t>320075</t>
  </si>
  <si>
    <t>CARE UNIT HOSPITAL OF ALBUQUERQUE</t>
  </si>
  <si>
    <t>505 HIGH ST NE</t>
  </si>
  <si>
    <t>060042</t>
  </si>
  <si>
    <t>CLAGETT MEMORIAL HOSPITAL</t>
  </si>
  <si>
    <t>701 E 5TH ST</t>
  </si>
  <si>
    <t>RIFLE</t>
  </si>
  <si>
    <t>060131</t>
  </si>
  <si>
    <t>UCHealth Greeley Hospital</t>
  </si>
  <si>
    <t>6767 West 29th Street</t>
  </si>
  <si>
    <t>171378</t>
  </si>
  <si>
    <t>411 Main Street</t>
  </si>
  <si>
    <t>240196</t>
  </si>
  <si>
    <t>Phillips Eye Institute</t>
  </si>
  <si>
    <t>2215 Park Avenue</t>
  </si>
  <si>
    <t>010027</t>
  </si>
  <si>
    <t>Elba General Hospital</t>
  </si>
  <si>
    <t>987 Drayton Street</t>
  </si>
  <si>
    <t>Elba</t>
  </si>
  <si>
    <t>241331</t>
  </si>
  <si>
    <t>CHI Albany Area Health</t>
  </si>
  <si>
    <t>300 Third Avenue North</t>
  </si>
  <si>
    <t>1710 Lafayette Road</t>
  </si>
  <si>
    <t>270076</t>
  </si>
  <si>
    <t>Harlem PHS Indian Hospital</t>
  </si>
  <si>
    <t>BOX 67, RR 1</t>
  </si>
  <si>
    <t>4401 River Chase Drive</t>
  </si>
  <si>
    <t>4725 North Federal Highway</t>
  </si>
  <si>
    <t>181312</t>
  </si>
  <si>
    <t>Saint Elizabeth Owen</t>
  </si>
  <si>
    <t>330 Roland Avenue</t>
  </si>
  <si>
    <t>Owenton</t>
  </si>
  <si>
    <t>360357</t>
  </si>
  <si>
    <t>Life Line Hospital</t>
  </si>
  <si>
    <t>200 School Street</t>
  </si>
  <si>
    <t>Wintersville</t>
  </si>
  <si>
    <t>384010</t>
  </si>
  <si>
    <t>BHC-PACIFIC GATEWAY</t>
  </si>
  <si>
    <t>1345 SE HARNEY ST</t>
  </si>
  <si>
    <t>194115</t>
  </si>
  <si>
    <t>Regions Behavioral Hospital</t>
  </si>
  <si>
    <t>8416 Cumberland Place</t>
  </si>
  <si>
    <t>360021</t>
  </si>
  <si>
    <t>ST JOSEPH HEALTH CENTER</t>
  </si>
  <si>
    <t>1400 TOD AVENUE NW</t>
  </si>
  <si>
    <t>050199</t>
  </si>
  <si>
    <t>SAN FERNANDO COMMUNITY HOSPITAL</t>
  </si>
  <si>
    <t>732 MOTT ST</t>
  </si>
  <si>
    <t>SAN FERNANDO</t>
  </si>
  <si>
    <t>1420 North Tracy Boulevard</t>
  </si>
  <si>
    <t>140151</t>
  </si>
  <si>
    <t>3240 West Franklin Boulevard</t>
  </si>
  <si>
    <t>15000 Arnold Drive</t>
  </si>
  <si>
    <t>170089</t>
  </si>
  <si>
    <t>1201 Hill Road</t>
  </si>
  <si>
    <t>3100 Channing Way</t>
  </si>
  <si>
    <t>054080</t>
  </si>
  <si>
    <t>FAIR OAKS HOSPITAL</t>
  </si>
  <si>
    <t>11228 FAIR OAKS BLVD</t>
  </si>
  <si>
    <t>FAIR OAKS</t>
  </si>
  <si>
    <t>2600 East Pflugerville Parkway, Suite 100</t>
  </si>
  <si>
    <t>430038</t>
  </si>
  <si>
    <t>Lake Area Hospital</t>
  </si>
  <si>
    <t>1401 West 1st Street</t>
  </si>
  <si>
    <t>220114</t>
  </si>
  <si>
    <t>THC BOSTON</t>
  </si>
  <si>
    <t>15 KING ST</t>
  </si>
  <si>
    <t>PEABODY</t>
  </si>
  <si>
    <t>314012</t>
  </si>
  <si>
    <t>Hackensack Meridian Health Carrier Clinic</t>
  </si>
  <si>
    <t>252 County Route 601</t>
  </si>
  <si>
    <t>One North Atkinson Drive</t>
  </si>
  <si>
    <t>281343</t>
  </si>
  <si>
    <t>West Holt Memorial Hospital</t>
  </si>
  <si>
    <t>406 West Neely Street</t>
  </si>
  <si>
    <t>Atkinson</t>
  </si>
  <si>
    <t>310062</t>
  </si>
  <si>
    <t>UNITED HEALTHCARE SYSTEM</t>
  </si>
  <si>
    <t>15 S 9TH ST</t>
  </si>
  <si>
    <t>160014</t>
  </si>
  <si>
    <t>2020 First Avenue South</t>
  </si>
  <si>
    <t>281337</t>
  </si>
  <si>
    <t>Humboldt Health Care Inc</t>
  </si>
  <si>
    <t>1128 Grand Ave  Rt 2</t>
  </si>
  <si>
    <t>Humboldt</t>
  </si>
  <si>
    <t>374016</t>
  </si>
  <si>
    <t>1000 Rolling Hills Lane</t>
  </si>
  <si>
    <t>450667</t>
  </si>
  <si>
    <t>DRAWER C WASHINGTON AV  HY 83 N</t>
  </si>
  <si>
    <t>1550 North 115th Street</t>
  </si>
  <si>
    <t>454124</t>
  </si>
  <si>
    <t>Mesa Springs</t>
  </si>
  <si>
    <t>5560 Mesa Springs Drive</t>
  </si>
  <si>
    <t>250146</t>
  </si>
  <si>
    <t>8900 North Kendall Drive</t>
  </si>
  <si>
    <t>450020</t>
  </si>
  <si>
    <t>Johns Community Hospital</t>
  </si>
  <si>
    <t>305 Mallard Lane</t>
  </si>
  <si>
    <t>500110</t>
  </si>
  <si>
    <t>Kittitas Valley Community Hospital</t>
  </si>
  <si>
    <t>603 South Chestnut Street</t>
  </si>
  <si>
    <t>Ellensburg</t>
  </si>
  <si>
    <t>701 Tenth Street Southeast</t>
  </si>
  <si>
    <t>494002</t>
  </si>
  <si>
    <t>Carilion Clinic Saint Albans Hospital</t>
  </si>
  <si>
    <t>370141</t>
  </si>
  <si>
    <t>110 West Seventh Street</t>
  </si>
  <si>
    <t>6200 Southwest 73rd Street</t>
  </si>
  <si>
    <t>520176</t>
  </si>
  <si>
    <t>DEPAUL HOSPITAL INC</t>
  </si>
  <si>
    <t>4143 SOUTH 13TH STREET</t>
  </si>
  <si>
    <t>325 Maine Street</t>
  </si>
  <si>
    <t>450720</t>
  </si>
  <si>
    <t>LYNDON B JOHNSON MEMORIAL HOSPITAL</t>
  </si>
  <si>
    <t>10TH AND AVE G BOX 387</t>
  </si>
  <si>
    <t>JOHNSON CITY</t>
  </si>
  <si>
    <t>501328</t>
  </si>
  <si>
    <t>810 Jasmine Street</t>
  </si>
  <si>
    <t>450450</t>
  </si>
  <si>
    <t>GOLIAD COUNTY HOSPITAL</t>
  </si>
  <si>
    <t>303 W FRANKLIN ST PO BOX 938</t>
  </si>
  <si>
    <t>GOLIAD</t>
  </si>
  <si>
    <t>160115</t>
  </si>
  <si>
    <t>Jefferson County Hospital</t>
  </si>
  <si>
    <t>400 Highland Avenue</t>
  </si>
  <si>
    <t>491303</t>
  </si>
  <si>
    <t>Dickenson Community Hospital</t>
  </si>
  <si>
    <t>312 Hospital Drive</t>
  </si>
  <si>
    <t>Clintwood</t>
  </si>
  <si>
    <t>330159</t>
  </si>
  <si>
    <t>Upstate University Hospital - Community Campus</t>
  </si>
  <si>
    <t>4900 Broad Road</t>
  </si>
  <si>
    <t>351313</t>
  </si>
  <si>
    <t>Southwest Healthcare Services Hospital</t>
  </si>
  <si>
    <t>14 6th Avenue Southwest</t>
  </si>
  <si>
    <t>Bowman</t>
  </si>
  <si>
    <t>194088</t>
  </si>
  <si>
    <t>Saint James Behavioral Health Hospital</t>
  </si>
  <si>
    <t>3136 South Saint Landry Drive</t>
  </si>
  <si>
    <t>380079</t>
  </si>
  <si>
    <t>EUGENE HOSPITAL AND CLINIC</t>
  </si>
  <si>
    <t>1162 WILLAMETTE STREET</t>
  </si>
  <si>
    <t>EUGENE</t>
  </si>
  <si>
    <t>150 North Eagle Creek Drive</t>
  </si>
  <si>
    <t>154058</t>
  </si>
  <si>
    <t>Doctors NeuroPsychiatric Hospital</t>
  </si>
  <si>
    <t>417 South Whitlock Street</t>
  </si>
  <si>
    <t>264026</t>
  </si>
  <si>
    <t>1314 Edgewood Drive</t>
  </si>
  <si>
    <t>17080 Red Oak Drive</t>
  </si>
  <si>
    <t>520092</t>
  </si>
  <si>
    <t>Shawano Medical Center</t>
  </si>
  <si>
    <t>309 North Bartlette Street</t>
  </si>
  <si>
    <t>160053</t>
  </si>
  <si>
    <t>SAMARITAN HOSPITAL NORTH</t>
  </si>
  <si>
    <t>1410 N 4TH ST</t>
  </si>
  <si>
    <t>281325</t>
  </si>
  <si>
    <t>Brown County Hospital</t>
  </si>
  <si>
    <t>945 East Zero Street</t>
  </si>
  <si>
    <t>Ainsworth</t>
  </si>
  <si>
    <t>194065</t>
  </si>
  <si>
    <t>Health Paradigm Medical Center</t>
  </si>
  <si>
    <t>220133</t>
  </si>
  <si>
    <t>Stillman Infirmary</t>
  </si>
  <si>
    <t>75 Mount Auburn Street</t>
  </si>
  <si>
    <t>050618</t>
  </si>
  <si>
    <t>Bear Valley Community Hospital</t>
  </si>
  <si>
    <t>41870 Garstin Drive</t>
  </si>
  <si>
    <t>Big Bear Lake</t>
  </si>
  <si>
    <t>707 South University Avenue</t>
  </si>
  <si>
    <t>1101 Kaliste Saloom Road</t>
  </si>
  <si>
    <t>154042</t>
  </si>
  <si>
    <t>Deaconess Cross Pointe</t>
  </si>
  <si>
    <t>7200 East Indiana Street</t>
  </si>
  <si>
    <t>450829</t>
  </si>
  <si>
    <t>Select Physical Therapy</t>
  </si>
  <si>
    <t>4243 East Southcross Boulevard</t>
  </si>
  <si>
    <t>511314</t>
  </si>
  <si>
    <t>150 Duncan Road</t>
  </si>
  <si>
    <t>180145</t>
  </si>
  <si>
    <t>CONTINUING CARE HOSPITAL -- AMENDED</t>
  </si>
  <si>
    <t>150 N EAGLE CREEK DR  4TH FLOOR</t>
  </si>
  <si>
    <t>170201</t>
  </si>
  <si>
    <t>12850 Metcalf Ave</t>
  </si>
  <si>
    <t>670167</t>
  </si>
  <si>
    <t>2955 ELDORADO PKWY, SUITE 100</t>
  </si>
  <si>
    <t>240170</t>
  </si>
  <si>
    <t>Granite Falls Municipal Hospital and Manor</t>
  </si>
  <si>
    <t>345 10th Avenue</t>
  </si>
  <si>
    <t>Granite Falls</t>
  </si>
  <si>
    <t>420029</t>
  </si>
  <si>
    <t>GREENVILLE GENERAL HOSPITAL</t>
  </si>
  <si>
    <t>100 MALLARD ST</t>
  </si>
  <si>
    <t>264030</t>
  </si>
  <si>
    <t>Signature Psychiatric Hospital</t>
  </si>
  <si>
    <t>2900 Clay Edwards Drive, Suite 100</t>
  </si>
  <si>
    <t>809 University Boulevard East</t>
  </si>
  <si>
    <t>923 East Central Avenue</t>
  </si>
  <si>
    <t>040070</t>
  </si>
  <si>
    <t>BMH - OSCEOLA</t>
  </si>
  <si>
    <t>W LEE AVE -&amp;- GRANDVIEW</t>
  </si>
  <si>
    <t>OSCEOLA</t>
  </si>
  <si>
    <t>510063</t>
  </si>
  <si>
    <t>CALHOUN GENL HOSP CNTY INC</t>
  </si>
  <si>
    <t>MAIN STREET</t>
  </si>
  <si>
    <t>GRANTSVILLE</t>
  </si>
  <si>
    <t>360250</t>
  </si>
  <si>
    <t>SELECT SPECIALTY HOSPITAL - WEST COL</t>
  </si>
  <si>
    <t>1087 DENNISON AVE</t>
  </si>
  <si>
    <t>110123</t>
  </si>
  <si>
    <t>TERRELL COMMUNITY HOSPITAL INC</t>
  </si>
  <si>
    <t>475 CINDERELLA LANE BOX 150</t>
  </si>
  <si>
    <t>340135</t>
  </si>
  <si>
    <t>CHERRY HOSPITAL-GENERAL MEDICAL</t>
  </si>
  <si>
    <t>CALLER BOX 8000</t>
  </si>
  <si>
    <t>GOLDSBORO</t>
  </si>
  <si>
    <t>670261</t>
  </si>
  <si>
    <t>9110 JORDAN LANE, SUITE 100</t>
  </si>
  <si>
    <t>WOODWAY</t>
  </si>
  <si>
    <t>260089</t>
  </si>
  <si>
    <t>DOCTOR'S HOSPITAL OF SPRINGFIELD INC</t>
  </si>
  <si>
    <t>2828 N NATIONAL BOX 783</t>
  </si>
  <si>
    <t>SPRINGFIELD</t>
  </si>
  <si>
    <t>190127</t>
  </si>
  <si>
    <t>PHYSICIANS AND SURGEONS HOSPITAL INC</t>
  </si>
  <si>
    <t>1530 LINE AVE</t>
  </si>
  <si>
    <t>394037</t>
  </si>
  <si>
    <t>EASTERN STATE SCHOOL HOSPITAL</t>
  </si>
  <si>
    <t>3701 OLD TREVOSE ROAD</t>
  </si>
  <si>
    <t>BENSALEM</t>
  </si>
  <si>
    <t>474004</t>
  </si>
  <si>
    <t>The Vermont Psychiatric Care Hospital</t>
  </si>
  <si>
    <t>350 Fisher Road</t>
  </si>
  <si>
    <t>450830</t>
  </si>
  <si>
    <t>100 West California Boulevard</t>
  </si>
  <si>
    <t>050443</t>
  </si>
  <si>
    <t>John C. Fremont Healthcare</t>
  </si>
  <si>
    <t>1600 South Andrews Avenue</t>
  </si>
  <si>
    <t>191315</t>
  </si>
  <si>
    <t>Hardtner Medical Center</t>
  </si>
  <si>
    <t>1102 North Pine Road</t>
  </si>
  <si>
    <t>Olla</t>
  </si>
  <si>
    <t>501333</t>
  </si>
  <si>
    <t>Kittitas Valley Healthcare</t>
  </si>
  <si>
    <t>200 South Geneva Street</t>
  </si>
  <si>
    <t>420088</t>
  </si>
  <si>
    <t>ROPER HOSPITAL NORTH</t>
  </si>
  <si>
    <t>2750 SPEISSEGGER DR</t>
  </si>
  <si>
    <t>161357</t>
  </si>
  <si>
    <t>Palo Alto County Hospital</t>
  </si>
  <si>
    <t>3201 First Street</t>
  </si>
  <si>
    <t>Emmetsburg</t>
  </si>
  <si>
    <t>500122</t>
  </si>
  <si>
    <t>Whidbey General Hospital</t>
  </si>
  <si>
    <t>101 North Main Street</t>
  </si>
  <si>
    <t>Coupeville</t>
  </si>
  <si>
    <t>351302</t>
  </si>
  <si>
    <t>McKenzie County Hospital</t>
  </si>
  <si>
    <t>709 4th Avenue NE</t>
  </si>
  <si>
    <t>Watford City</t>
  </si>
  <si>
    <t>3600 South Highlands Avenue</t>
  </si>
  <si>
    <t>100 High Street</t>
  </si>
  <si>
    <t>160130</t>
  </si>
  <si>
    <t>Osceola Community Hospital</t>
  </si>
  <si>
    <t>Ninth Avenue North</t>
  </si>
  <si>
    <t>2501 Parker's Lane</t>
  </si>
  <si>
    <t>064012</t>
  </si>
  <si>
    <t>AURORA BEHAVIORAL HEALTH HOSPITAL</t>
  </si>
  <si>
    <t>1290 S POTOMAC ST</t>
  </si>
  <si>
    <t>061311</t>
  </si>
  <si>
    <t>204005</t>
  </si>
  <si>
    <t>Spring Harbor Hospital</t>
  </si>
  <si>
    <t>123 Andover Road</t>
  </si>
  <si>
    <t>424000</t>
  </si>
  <si>
    <t>Division of Psychiatric Rehabilitation Services</t>
  </si>
  <si>
    <t>2100 Bull Street</t>
  </si>
  <si>
    <t>510087</t>
  </si>
  <si>
    <t>WYOMING COMM HOSP INC</t>
  </si>
  <si>
    <t>514011</t>
  </si>
  <si>
    <t>Highland Clarksburg Hospital</t>
  </si>
  <si>
    <t>3 Hospital Drive</t>
  </si>
  <si>
    <t>Clarksburg</t>
  </si>
  <si>
    <t>151306</t>
  </si>
  <si>
    <t>IU Health Paoli Hospital</t>
  </si>
  <si>
    <t>642 West Hospital Road</t>
  </si>
  <si>
    <t>900 Illinois Avenue</t>
  </si>
  <si>
    <t>051315</t>
  </si>
  <si>
    <t>Mountain Communities Healthcare District Trinity Hospital</t>
  </si>
  <si>
    <t>60 Easter Avenue</t>
  </si>
  <si>
    <t>Weaverville</t>
  </si>
  <si>
    <t>281321</t>
  </si>
  <si>
    <t>MercyOne Oakland Medical Center</t>
  </si>
  <si>
    <t>601 East Second Street</t>
  </si>
  <si>
    <t>171310</t>
  </si>
  <si>
    <t>Cheyenne County Hospital</t>
  </si>
  <si>
    <t>210 West First Street</t>
  </si>
  <si>
    <t>Saint Francis</t>
  </si>
  <si>
    <t>051331</t>
  </si>
  <si>
    <t>431328</t>
  </si>
  <si>
    <t>Pioneer Memorial Hospital &amp; Health Services</t>
  </si>
  <si>
    <t>315 North Washington Street</t>
  </si>
  <si>
    <t>Viborg</t>
  </si>
  <si>
    <t>401 Ninth Avenue Northwest</t>
  </si>
  <si>
    <t>050712</t>
  </si>
  <si>
    <t>SPECIALTY HOSPITAL OF SOUTHERN CALIF</t>
  </si>
  <si>
    <t>14900 E IMPERIAL HWY</t>
  </si>
  <si>
    <t>LA MIRADA</t>
  </si>
  <si>
    <t>230173</t>
  </si>
  <si>
    <t>NORTH DETROIT GENERAL HOSPITAL</t>
  </si>
  <si>
    <t>3105 CARPENTER</t>
  </si>
  <si>
    <t>280115</t>
  </si>
  <si>
    <t>1200 Providence Road</t>
  </si>
  <si>
    <t>131323</t>
  </si>
  <si>
    <t>St. Luke's Wood River Medical Center</t>
  </si>
  <si>
    <t>Ketchum</t>
  </si>
  <si>
    <t>044016</t>
  </si>
  <si>
    <t>Living Hope Texarkana</t>
  </si>
  <si>
    <t>801 Arkansas Boulevard</t>
  </si>
  <si>
    <t>360047</t>
  </si>
  <si>
    <t>Pike County Hospital</t>
  </si>
  <si>
    <t>100 Dawn Lane</t>
  </si>
  <si>
    <t>510035</t>
  </si>
  <si>
    <t>Man Appalachian Regional Hospital</t>
  </si>
  <si>
    <t>700 East McDonald Avenue</t>
  </si>
  <si>
    <t>MAN</t>
  </si>
  <si>
    <t>210013</t>
  </si>
  <si>
    <t>2000 West Baltimore Street</t>
  </si>
  <si>
    <t>454055</t>
  </si>
  <si>
    <t>COLONIAL HILLS HOSP</t>
  </si>
  <si>
    <t>4330 VANCE JACKSON RD</t>
  </si>
  <si>
    <t>310090</t>
  </si>
  <si>
    <t>1000 Galloping Hill Road</t>
  </si>
  <si>
    <t>100152</t>
  </si>
  <si>
    <t>VENCOR HOSPITAL CORAL GABLES</t>
  </si>
  <si>
    <t>5190 SW 8 ST</t>
  </si>
  <si>
    <t>CORAL GABLES</t>
  </si>
  <si>
    <t>360129</t>
  </si>
  <si>
    <t>Adams County Hospital</t>
  </si>
  <si>
    <t>210 North Wilson Drive</t>
  </si>
  <si>
    <t>750 Morphy Avenue</t>
  </si>
  <si>
    <t>330387</t>
  </si>
  <si>
    <t>Rockefeller University Hospital</t>
  </si>
  <si>
    <t>1230 York Avenue</t>
  </si>
  <si>
    <t>308 Willow Avenue</t>
  </si>
  <si>
    <t>5400 South Rainbow Boulevard</t>
  </si>
  <si>
    <t>1100 Las Tablas Road</t>
  </si>
  <si>
    <t>341313</t>
  </si>
  <si>
    <t>Wake Forest Baptist Health - Davie Hospital</t>
  </si>
  <si>
    <t>223 Hospital Street</t>
  </si>
  <si>
    <t>Mocksville</t>
  </si>
  <si>
    <t>520190</t>
  </si>
  <si>
    <t>West Allis Memorial Hospital</t>
  </si>
  <si>
    <t>6818 Austin Center Boulevard, Suite 100</t>
  </si>
  <si>
    <t>244004</t>
  </si>
  <si>
    <t>The Minnesota Security Hospital</t>
  </si>
  <si>
    <t>100 Freeman Drive</t>
  </si>
  <si>
    <t>060045</t>
  </si>
  <si>
    <t>600 WEST 3RD ST</t>
  </si>
  <si>
    <t>380010</t>
  </si>
  <si>
    <t>191311</t>
  </si>
  <si>
    <t>427 Evergreen Street</t>
  </si>
  <si>
    <t>6847 North Chestnut Street</t>
  </si>
  <si>
    <t>260014</t>
  </si>
  <si>
    <t>BARNES HOSPITAL</t>
  </si>
  <si>
    <t>4949 BARNES HOSPITAL PLAZA</t>
  </si>
  <si>
    <t>1265 East College Street</t>
  </si>
  <si>
    <t>360063</t>
  </si>
  <si>
    <t>Mercy Hospital of Willard</t>
  </si>
  <si>
    <t>110 East Howard Street</t>
  </si>
  <si>
    <t>Willard</t>
  </si>
  <si>
    <t>490095</t>
  </si>
  <si>
    <t>Lynchburg General Hospital</t>
  </si>
  <si>
    <t>1901 Tate Springs Road</t>
  </si>
  <si>
    <t>370200</t>
  </si>
  <si>
    <t>INTEGRIS Seminole Medical Center</t>
  </si>
  <si>
    <t>2401 Wrangler Boulevard</t>
  </si>
  <si>
    <t>191300</t>
  </si>
  <si>
    <t>Saint Helena Parish Hospital</t>
  </si>
  <si>
    <t>16874 Hwy 43 N</t>
  </si>
  <si>
    <t>041323</t>
  </si>
  <si>
    <t>050010</t>
  </si>
  <si>
    <t>ORANGE GROVE COMMUNITY HOSP</t>
  </si>
  <si>
    <t>1225 N PARK AVE</t>
  </si>
  <si>
    <t>110170</t>
  </si>
  <si>
    <t>HEARD COUNTY MEMORIAL HOSPITAL</t>
  </si>
  <si>
    <t>HWY 27 BOX 218</t>
  </si>
  <si>
    <t>FRANKLIN</t>
  </si>
  <si>
    <t>280087</t>
  </si>
  <si>
    <t>GRAND ISLAND MEMORIAL HOSPITAL</t>
  </si>
  <si>
    <t>2116 W FAIDLEY AVE</t>
  </si>
  <si>
    <t>GRAND ISLAND</t>
  </si>
  <si>
    <t>220104</t>
  </si>
  <si>
    <t>BOSTON MEDICAL CENTER - HARRISON AVE</t>
  </si>
  <si>
    <t>1 BOSTON MEDICAL CENTER PL</t>
  </si>
  <si>
    <t>1500 East Houston Highway</t>
  </si>
  <si>
    <t>320046</t>
  </si>
  <si>
    <t>211 Sudderth</t>
  </si>
  <si>
    <t>244015</t>
  </si>
  <si>
    <t>Community Behavioral Health Hospital - Baxter</t>
  </si>
  <si>
    <t>14241 Grand Oaks Drive North</t>
  </si>
  <si>
    <t>Baxter</t>
  </si>
  <si>
    <t>490014</t>
  </si>
  <si>
    <t>Columbia Pentagon City Hospital</t>
  </si>
  <si>
    <t>2455 South Army Navy Drive</t>
  </si>
  <si>
    <t>6511 Springbrook Avenue</t>
  </si>
  <si>
    <t>4700 Lady Moon Drive</t>
  </si>
  <si>
    <t>364028</t>
  </si>
  <si>
    <t>WOODLAND CENTERS INC</t>
  </si>
  <si>
    <t>412 VINTON PIKE</t>
  </si>
  <si>
    <t>GALLIPOLIS</t>
  </si>
  <si>
    <t>170037</t>
  </si>
  <si>
    <t>1105 SUNSET AVE</t>
  </si>
  <si>
    <t>MANHATTAN</t>
  </si>
  <si>
    <t>3501 Knickerbocker Road</t>
  </si>
  <si>
    <t>1700 Mount Vernon Avenue</t>
  </si>
  <si>
    <t>220050</t>
  </si>
  <si>
    <t>Baystate Mary Lane Hospital</t>
  </si>
  <si>
    <t>85 South Street</t>
  </si>
  <si>
    <t>Ware</t>
  </si>
  <si>
    <t>181331</t>
  </si>
  <si>
    <t>McDowell ARH Hospital</t>
  </si>
  <si>
    <t>9879 Kentucky 122</t>
  </si>
  <si>
    <t>McDowell</t>
  </si>
  <si>
    <t>340128</t>
  </si>
  <si>
    <t>HICKORY MEMORIAL HOSP</t>
  </si>
  <si>
    <t>219 N CENTER ST</t>
  </si>
  <si>
    <t>HICKORY</t>
  </si>
  <si>
    <t>230082</t>
  </si>
  <si>
    <t>Marlette Community Hospital</t>
  </si>
  <si>
    <t>054091</t>
  </si>
  <si>
    <t>Community Behavioral Health Center</t>
  </si>
  <si>
    <t>7171 North Cedar Avenue</t>
  </si>
  <si>
    <t>011300</t>
  </si>
  <si>
    <t>Washington County Hospital and Nursing Home</t>
  </si>
  <si>
    <t>14600 Saint Stephens Avenue</t>
  </si>
  <si>
    <t>Chatom</t>
  </si>
  <si>
    <t>1701 East 23rd Avenue</t>
  </si>
  <si>
    <t>030063</t>
  </si>
  <si>
    <t>SCOTTSDALE COMMUNITY HOSPITAL</t>
  </si>
  <si>
    <t>8435 EAST MCDOWELL ROAD</t>
  </si>
  <si>
    <t>SCOTTSDALE</t>
  </si>
  <si>
    <t>370197</t>
  </si>
  <si>
    <t>INTENSIVA HOSPT. OF EASTERN OK.</t>
  </si>
  <si>
    <t>300 ROCKEFELLER DR</t>
  </si>
  <si>
    <t>MUSKOGEE</t>
  </si>
  <si>
    <t>224027</t>
  </si>
  <si>
    <t>Pembroke Hospital</t>
  </si>
  <si>
    <t>199 Oak Street</t>
  </si>
  <si>
    <t>Pembroke</t>
  </si>
  <si>
    <t>340111</t>
  </si>
  <si>
    <t>West Third Street &amp; Ivey Avenue</t>
  </si>
  <si>
    <t>301311</t>
  </si>
  <si>
    <t>Speare Memorial Hospital</t>
  </si>
  <si>
    <t>16 Hospital Road</t>
  </si>
  <si>
    <t>140141</t>
  </si>
  <si>
    <t>Carlinville Area Hospital</t>
  </si>
  <si>
    <t>1001 East Morgan Street</t>
  </si>
  <si>
    <t>Carlinville</t>
  </si>
  <si>
    <t>101 Hospital Center Boulevard</t>
  </si>
  <si>
    <t>160141</t>
  </si>
  <si>
    <t>FOREST CITY COMMUNITY HOSPITAL</t>
  </si>
  <si>
    <t>RR 2 BOX 289 HIGHWAY 9 EAST</t>
  </si>
  <si>
    <t>FOREST CITY</t>
  </si>
  <si>
    <t>350045</t>
  </si>
  <si>
    <t>GOLDEN VALLEY COUNTY HOSPITAL</t>
  </si>
  <si>
    <t>BEACH</t>
  </si>
  <si>
    <t>20103 Lake Chabot Road</t>
  </si>
  <si>
    <t>2615 Chester Avenue</t>
  </si>
  <si>
    <t>194097</t>
  </si>
  <si>
    <t>Oceans Behavioral Hospital Crowley</t>
  </si>
  <si>
    <t>2021 Crowley Rayne Highway</t>
  </si>
  <si>
    <t>Rayne</t>
  </si>
  <si>
    <t>1015 Bowles Avenue</t>
  </si>
  <si>
    <t>3150 Horizon Road</t>
  </si>
  <si>
    <t>9850 West St. Luke's Drive</t>
  </si>
  <si>
    <t>341304</t>
  </si>
  <si>
    <t>Vidant Bertie Hospital</t>
  </si>
  <si>
    <t>1403 South King Street</t>
  </si>
  <si>
    <t>374018</t>
  </si>
  <si>
    <t>054110</t>
  </si>
  <si>
    <t>Fremont Hospital</t>
  </si>
  <si>
    <t>39001 Sundale Drive</t>
  </si>
  <si>
    <t>174020</t>
  </si>
  <si>
    <t>Cottonwood Springs</t>
  </si>
  <si>
    <t>13351 South Arapaho Drive</t>
  </si>
  <si>
    <t>050716</t>
  </si>
  <si>
    <t>THC-SAN DIEGO</t>
  </si>
  <si>
    <t>3475 KENYON ST</t>
  </si>
  <si>
    <t>1925 Pacific Avenue</t>
  </si>
  <si>
    <t>041314</t>
  </si>
  <si>
    <t>Dewitt Hospital &amp; Nursing Home</t>
  </si>
  <si>
    <t>1641 South Whitehead Drive</t>
  </si>
  <si>
    <t>De Witt</t>
  </si>
  <si>
    <t>670165</t>
  </si>
  <si>
    <t>LAKE WOOD EMERGENCY ROOM</t>
  </si>
  <si>
    <t>6101 E MOCKINGBIRD LN</t>
  </si>
  <si>
    <t>244013</t>
  </si>
  <si>
    <t>Community Behavioral Health Hospital - Fergus Falls</t>
  </si>
  <si>
    <t>1801 West Alcott Avenue</t>
  </si>
  <si>
    <t>230 Hospital Plaza</t>
  </si>
  <si>
    <t>380044</t>
  </si>
  <si>
    <t>MALHEUR MEMORIAL HOSPITAL</t>
  </si>
  <si>
    <t>1109 PARK AVENUE</t>
  </si>
  <si>
    <t>NYSSA</t>
  </si>
  <si>
    <t>224041</t>
  </si>
  <si>
    <t>Southcoast Behavioral Health</t>
  </si>
  <si>
    <t>581 Faunce Corner Road</t>
  </si>
  <si>
    <t>Dartmouth</t>
  </si>
  <si>
    <t>454129</t>
  </si>
  <si>
    <t>Georgetown Behavioral Health Institute</t>
  </si>
  <si>
    <t>3101 S. Austin Avenue</t>
  </si>
  <si>
    <t>220107</t>
  </si>
  <si>
    <t>HILLCREST HOSPITAL</t>
  </si>
  <si>
    <t>165 TOR COURT</t>
  </si>
  <si>
    <t>PITTSFIELD</t>
  </si>
  <si>
    <t>060098</t>
  </si>
  <si>
    <t>DOCTORS HOSPITAL MEDICAL CENTER</t>
  </si>
  <si>
    <t>2502 E PIKES PEAK AVENUE</t>
  </si>
  <si>
    <t>340136</t>
  </si>
  <si>
    <t>JOHN UMSTEAD HOSPITAL</t>
  </si>
  <si>
    <t>1003 12TH STREET</t>
  </si>
  <si>
    <t>BUTNER</t>
  </si>
  <si>
    <t>161325</t>
  </si>
  <si>
    <t>344015</t>
  </si>
  <si>
    <t>The Behavioral Health Center</t>
  </si>
  <si>
    <t>700 Walter Reed Drive</t>
  </si>
  <si>
    <t>530016</t>
  </si>
  <si>
    <t>West Park Hospital</t>
  </si>
  <si>
    <t>344029</t>
  </si>
  <si>
    <t>Good Hope Hospital</t>
  </si>
  <si>
    <t>410 Denim Drive</t>
  </si>
  <si>
    <t>050699</t>
  </si>
  <si>
    <t>Northern California Rehabilitation Hospital</t>
  </si>
  <si>
    <t>2801 Eureka Way</t>
  </si>
  <si>
    <t>404 West Fountain Street</t>
  </si>
  <si>
    <t>450682</t>
  </si>
  <si>
    <t>SOUTHEASTERN METHODIST HOSPITAL</t>
  </si>
  <si>
    <t>9202 ELAM ROAD</t>
  </si>
  <si>
    <t>140168</t>
  </si>
  <si>
    <t>1515 Main Street</t>
  </si>
  <si>
    <t>Highland</t>
  </si>
  <si>
    <t>330039</t>
  </si>
  <si>
    <t>CUBA MEMORIAL HOSPITAL</t>
  </si>
  <si>
    <t>140 W MAIN ST</t>
  </si>
  <si>
    <t>529 Central Avenue</t>
  </si>
  <si>
    <t>450705</t>
  </si>
  <si>
    <t>RANKIN COUNTY HOSPITAL DISTRICT</t>
  </si>
  <si>
    <t>1105 ELIZABETH</t>
  </si>
  <si>
    <t>RANKIN</t>
  </si>
  <si>
    <t>1829 College Avenue</t>
  </si>
  <si>
    <t>111317</t>
  </si>
  <si>
    <t>MURRAY MEDICAL CENTER</t>
  </si>
  <si>
    <t>707 OLD ELLIJAY ROAD</t>
  </si>
  <si>
    <t>CHATSWORTH</t>
  </si>
  <si>
    <t>201305</t>
  </si>
  <si>
    <t>Calais Regional Hospital</t>
  </si>
  <si>
    <t>24 Hospital Lane</t>
  </si>
  <si>
    <t>Calais</t>
  </si>
  <si>
    <t>800 Prudential Drive</t>
  </si>
  <si>
    <t>364055</t>
  </si>
  <si>
    <t>Sojourn at Seneca</t>
  </si>
  <si>
    <t>50 Saint Lawrence Drive</t>
  </si>
  <si>
    <t>Tiffiin</t>
  </si>
  <si>
    <t>330041</t>
  </si>
  <si>
    <t>Parkway Hospital</t>
  </si>
  <si>
    <t>70-44 Grand Central Parkway</t>
  </si>
  <si>
    <t>230154</t>
  </si>
  <si>
    <t>Deckerville Community Hospital</t>
  </si>
  <si>
    <t>3559 Pine Street</t>
  </si>
  <si>
    <t>Deckerville</t>
  </si>
  <si>
    <t>240133</t>
  </si>
  <si>
    <t>Meeker County Memorial Hospital</t>
  </si>
  <si>
    <t>612 South Sibley Avenue</t>
  </si>
  <si>
    <t>225 East Jackson</t>
  </si>
  <si>
    <t>261313</t>
  </si>
  <si>
    <t>1205 North Missouri Street</t>
  </si>
  <si>
    <t>520149</t>
  </si>
  <si>
    <t>Wild Rose Community Memorial Hospital</t>
  </si>
  <si>
    <t>601 Grove Avenue</t>
  </si>
  <si>
    <t>Wild Rose</t>
  </si>
  <si>
    <t>112 North Seventh Street</t>
  </si>
  <si>
    <t>280102</t>
  </si>
  <si>
    <t>717 North Brown</t>
  </si>
  <si>
    <t>450060</t>
  </si>
  <si>
    <t>WESTBURY HOSPITAL</t>
  </si>
  <si>
    <t>5556 GASMER AVENUE</t>
  </si>
  <si>
    <t>100298</t>
  </si>
  <si>
    <t>Florida State Hospital</t>
  </si>
  <si>
    <t>100 North Main Street</t>
  </si>
  <si>
    <t>Chattahoochee</t>
  </si>
  <si>
    <t>9201 Pinecroft Drive</t>
  </si>
  <si>
    <t>450076</t>
  </si>
  <si>
    <t>The University of Texas M. D. Anderson Cancer Center</t>
  </si>
  <si>
    <t>1515 Holcombe Boulevard</t>
  </si>
  <si>
    <t>280062</t>
  </si>
  <si>
    <t>1314 3rd Avenue</t>
  </si>
  <si>
    <t>Nebraska City</t>
  </si>
  <si>
    <t>450191</t>
  </si>
  <si>
    <t>Saint David's Georgetown Hospital</t>
  </si>
  <si>
    <t>2000 Scenic Drive</t>
  </si>
  <si>
    <t>670198</t>
  </si>
  <si>
    <t>COMPLETE CARE TYLER</t>
  </si>
  <si>
    <t>1809 CAPITAL DRIVE</t>
  </si>
  <si>
    <t>5353 Reynolds Street</t>
  </si>
  <si>
    <t>210019</t>
  </si>
  <si>
    <t>TidalHealth Peninsula Regional</t>
  </si>
  <si>
    <t>100 East Carroll Street</t>
  </si>
  <si>
    <t>104032</t>
  </si>
  <si>
    <t>Gulf Coast Treatment Center</t>
  </si>
  <si>
    <t>1015 Mar Walt Drive</t>
  </si>
  <si>
    <t>510059</t>
  </si>
  <si>
    <t>Eye &amp; Ear Clinic of Charleston</t>
  </si>
  <si>
    <t>1320 Maplewood Avenue</t>
  </si>
  <si>
    <t>170002</t>
  </si>
  <si>
    <t>AXTELL CHRISTIAN HOSPITAL</t>
  </si>
  <si>
    <t>209 E BROADWAY</t>
  </si>
  <si>
    <t>NEWTON</t>
  </si>
  <si>
    <t>260211</t>
  </si>
  <si>
    <t>Saint Luke's Cancer Institute</t>
  </si>
  <si>
    <t>4321 Washington, Suite 4000</t>
  </si>
  <si>
    <t>340174</t>
  </si>
  <si>
    <t>ALCOHOL &amp; DRUG ABUSE TREATMENT CENTER</t>
  </si>
  <si>
    <t>301 TABERNACLE ROAD</t>
  </si>
  <si>
    <t>BLACK MOUNTAIN</t>
  </si>
  <si>
    <t>320037</t>
  </si>
  <si>
    <t>454116</t>
  </si>
  <si>
    <t>302 Gobblers Knob</t>
  </si>
  <si>
    <t>510090</t>
  </si>
  <si>
    <t>Cornerstone Hospital of Huntington</t>
  </si>
  <si>
    <t>2900 First Avenue, Two East</t>
  </si>
  <si>
    <t>431326</t>
  </si>
  <si>
    <t>Milbank Area Health Care Campus</t>
  </si>
  <si>
    <t>301 Flynn Drive</t>
  </si>
  <si>
    <t>One West Burdick Expressway</t>
  </si>
  <si>
    <t>520212</t>
  </si>
  <si>
    <t>MARSHFIELD MEDICAL CENTER - MINOCQUA</t>
  </si>
  <si>
    <t>9576 HIGHWAY 70</t>
  </si>
  <si>
    <t>MINOCQUA</t>
  </si>
  <si>
    <t>510060</t>
  </si>
  <si>
    <t>430060</t>
  </si>
  <si>
    <t>Holy Infant Hospital</t>
  </si>
  <si>
    <t>512 Main Street</t>
  </si>
  <si>
    <t>Hoven</t>
  </si>
  <si>
    <t>100208</t>
  </si>
  <si>
    <t>Jackson South Medical Center</t>
  </si>
  <si>
    <t>9333 Southwest 152nd Street</t>
  </si>
  <si>
    <t>050153</t>
  </si>
  <si>
    <t>2105 Forest Avenue</t>
  </si>
  <si>
    <t>500134</t>
  </si>
  <si>
    <t>Schick Shadel Hospital</t>
  </si>
  <si>
    <t>12101 Ambaum Boulevard Southwest</t>
  </si>
  <si>
    <t>390283</t>
  </si>
  <si>
    <t>INTENSIVA HOSPITAL OF PITTSBURGH</t>
  </si>
  <si>
    <t>1400 LOCUST ST</t>
  </si>
  <si>
    <t>104049</t>
  </si>
  <si>
    <t>Southern Winds Hospital</t>
  </si>
  <si>
    <t>4225 West 20th Avenue</t>
  </si>
  <si>
    <t>140118</t>
  </si>
  <si>
    <t>MetroSouth Medical Center</t>
  </si>
  <si>
    <t>12935 South Gregory Street</t>
  </si>
  <si>
    <t>Blue Island</t>
  </si>
  <si>
    <t>060052</t>
  </si>
  <si>
    <t>SEDGWICK COUNTY HOSPITAL</t>
  </si>
  <si>
    <t>900 CEDAR ST</t>
  </si>
  <si>
    <t>JULESBURG</t>
  </si>
  <si>
    <t>451306</t>
  </si>
  <si>
    <t>Kimble Hospital</t>
  </si>
  <si>
    <t>349 Reid Road</t>
  </si>
  <si>
    <t>Junction</t>
  </si>
  <si>
    <t>1717 Arlington Avenue</t>
  </si>
  <si>
    <t>250089</t>
  </si>
  <si>
    <t>H.C. WATKINS MEMORIAL HOSPITAL</t>
  </si>
  <si>
    <t>605 S ARCHUSA AVE</t>
  </si>
  <si>
    <t>QUITMAN</t>
  </si>
  <si>
    <t>3500 East Frank Phillips Boulevard</t>
  </si>
  <si>
    <t>240107</t>
  </si>
  <si>
    <t>Swift County-Benson Hospital</t>
  </si>
  <si>
    <t>1815 Wisconsin Avenue</t>
  </si>
  <si>
    <t>Benson</t>
  </si>
  <si>
    <t>161305</t>
  </si>
  <si>
    <t>Pocahontas Community Hospital</t>
  </si>
  <si>
    <t>606 Northwest Seventh Street</t>
  </si>
  <si>
    <t>271327</t>
  </si>
  <si>
    <t>Rosebud Health Care Center</t>
  </si>
  <si>
    <t>383 North 17th Avenue</t>
  </si>
  <si>
    <t>371300</t>
  </si>
  <si>
    <t>Atoka County Medical Center</t>
  </si>
  <si>
    <t>1200 West Liberty Road</t>
  </si>
  <si>
    <t>Atoka</t>
  </si>
  <si>
    <t>501335</t>
  </si>
  <si>
    <t>St. Elizabeth Hospital</t>
  </si>
  <si>
    <t>1455 Battersby Avenue</t>
  </si>
  <si>
    <t>Enumclaw</t>
  </si>
  <si>
    <t>060055</t>
  </si>
  <si>
    <t>BENT CO MEM HOSP</t>
  </si>
  <si>
    <t>810 3RD ST</t>
  </si>
  <si>
    <t>LAS ANIMAS</t>
  </si>
  <si>
    <t>230123</t>
  </si>
  <si>
    <t>MILTON COMMUNITY HOSPITAL</t>
  </si>
  <si>
    <t>234 VISGER RD</t>
  </si>
  <si>
    <t>RIVER ROUGE</t>
  </si>
  <si>
    <t>200038</t>
  </si>
  <si>
    <t>050098</t>
  </si>
  <si>
    <t>VALLEY PARK MEDICAL CENTER</t>
  </si>
  <si>
    <t>7011 SHOUP AVENUE</t>
  </si>
  <si>
    <t>CANOGA PARK</t>
  </si>
  <si>
    <t>200 High Service Avenue</t>
  </si>
  <si>
    <t>670057</t>
  </si>
  <si>
    <t>Forest Park Medical Center</t>
  </si>
  <si>
    <t>11990 North Central Expressway</t>
  </si>
  <si>
    <t>194054</t>
  </si>
  <si>
    <t>NORTHSIDE TREATMENT CTR</t>
  </si>
  <si>
    <t>811 MARTIN LUTHER KING JR DR</t>
  </si>
  <si>
    <t>718 Teaneck Road</t>
  </si>
  <si>
    <t>061300</t>
  </si>
  <si>
    <t>Kiowa County Hospital District</t>
  </si>
  <si>
    <t>1208 Luther Street</t>
  </si>
  <si>
    <t>Eads</t>
  </si>
  <si>
    <t>2525 Glenn Hendren Drive</t>
  </si>
  <si>
    <t>450657</t>
  </si>
  <si>
    <t>CITY OAKS HOSPITAL</t>
  </si>
  <si>
    <t>728 S CORINTH ST RD</t>
  </si>
  <si>
    <t>190315</t>
  </si>
  <si>
    <t>Avail Hospital</t>
  </si>
  <si>
    <t>3730 Nelson Road</t>
  </si>
  <si>
    <t>7571 State Route 54</t>
  </si>
  <si>
    <t>400 Palmetto Health Parkway</t>
  </si>
  <si>
    <t>290051</t>
  </si>
  <si>
    <t>Carson Tahoe Sierra Surgery Hospital</t>
  </si>
  <si>
    <t>1400 Medical Parkway</t>
  </si>
  <si>
    <t>050535</t>
  </si>
  <si>
    <t>Coastal Communities Hospital</t>
  </si>
  <si>
    <t>450467</t>
  </si>
  <si>
    <t>Madison Saint Joseph Health Center</t>
  </si>
  <si>
    <t>431336</t>
  </si>
  <si>
    <t>Sanford Vermillion Medical Center</t>
  </si>
  <si>
    <t>20 South Plum Street</t>
  </si>
  <si>
    <t>Vermillion</t>
  </si>
  <si>
    <t>171305</t>
  </si>
  <si>
    <t>Cedar Vale Community Hospital</t>
  </si>
  <si>
    <t>501 Cedar Street</t>
  </si>
  <si>
    <t>Cedar Vale</t>
  </si>
  <si>
    <t>390282</t>
  </si>
  <si>
    <t>VENCOR HOSPITAL  PITTSBURGH</t>
  </si>
  <si>
    <t>7777 STEUBENVILLE PIKE</t>
  </si>
  <si>
    <t>220174</t>
  </si>
  <si>
    <t>Holy Family Hospital -Haverhill</t>
  </si>
  <si>
    <t>3601 West Thirteen Mile Road</t>
  </si>
  <si>
    <t>One Elliot Way</t>
  </si>
  <si>
    <t>250088</t>
  </si>
  <si>
    <t>100 MAIN STREET</t>
  </si>
  <si>
    <t>050303</t>
  </si>
  <si>
    <t>LINCOLN HOSP</t>
  </si>
  <si>
    <t>443 S SOTO ST</t>
  </si>
  <si>
    <t>50 Route 25A</t>
  </si>
  <si>
    <t>1410 North Fourth Street</t>
  </si>
  <si>
    <t>040003</t>
  </si>
  <si>
    <t>Saint Anthony's Medical Center</t>
  </si>
  <si>
    <t>430081</t>
  </si>
  <si>
    <t>Pine Ridge Hospital</t>
  </si>
  <si>
    <t>East Highway 18</t>
  </si>
  <si>
    <t>Pine Ridge</t>
  </si>
  <si>
    <t>5000 Hennessy Boulevard</t>
  </si>
  <si>
    <t>270028</t>
  </si>
  <si>
    <t>Barrett Hospital &amp; Healthcare</t>
  </si>
  <si>
    <t>90 Highway 91 South</t>
  </si>
  <si>
    <t>264033</t>
  </si>
  <si>
    <t>Perimeter Behavioral Hospital of Springfield</t>
  </si>
  <si>
    <t>2828 North National Avenue</t>
  </si>
  <si>
    <t>331314</t>
  </si>
  <si>
    <t>161377</t>
  </si>
  <si>
    <t>MercyOne Centerville Medical Center</t>
  </si>
  <si>
    <t>One St. Joseph's Drive</t>
  </si>
  <si>
    <t>031307</t>
  </si>
  <si>
    <t>Parker Indian Hospital</t>
  </si>
  <si>
    <t>12033 Agency Road</t>
  </si>
  <si>
    <t>805 Friendship Road</t>
  </si>
  <si>
    <t>490085</t>
  </si>
  <si>
    <t>Carilion Giles Memorial Hospital</t>
  </si>
  <si>
    <t>1 Taylor Avenue</t>
  </si>
  <si>
    <t>Pearisburg</t>
  </si>
  <si>
    <t>100 Park Street</t>
  </si>
  <si>
    <t>050155</t>
  </si>
  <si>
    <t>MONROVIA COMMUNITY HOSPITAL</t>
  </si>
  <si>
    <t>323 S HELIOTROPE AVE</t>
  </si>
  <si>
    <t>MONROVIA</t>
  </si>
  <si>
    <t>1501 Kings Highway</t>
  </si>
  <si>
    <t>264027</t>
  </si>
  <si>
    <t>Southwest Missouri Psychiatric Rehabilitation Center</t>
  </si>
  <si>
    <t>1301 Industrial Parkway East</t>
  </si>
  <si>
    <t>430088</t>
  </si>
  <si>
    <t>ESTELLINE COMM HOSP</t>
  </si>
  <si>
    <t>BOX 210</t>
  </si>
  <si>
    <t>ESTELLINE</t>
  </si>
  <si>
    <t>371324</t>
  </si>
  <si>
    <t>Harper County Community Hospital</t>
  </si>
  <si>
    <t>1003 Highway 64 North</t>
  </si>
  <si>
    <t>20900 Biscayne Boulevard</t>
  </si>
  <si>
    <t>160094</t>
  </si>
  <si>
    <t>Waverly Health Center</t>
  </si>
  <si>
    <t>312 Ninth Street Southwest</t>
  </si>
  <si>
    <t>500035</t>
  </si>
  <si>
    <t>ST LUKES MEMORIAL HOSPITAL</t>
  </si>
  <si>
    <t>S 711 COWLEY</t>
  </si>
  <si>
    <t>255 West Lancaster Avenue</t>
  </si>
  <si>
    <t>1990 Holton Avenue</t>
  </si>
  <si>
    <t>8745 North Wickham Road</t>
  </si>
  <si>
    <t>210 North Main Street</t>
  </si>
  <si>
    <t>11 Upper Riverdale Road Southwest</t>
  </si>
  <si>
    <t>320056</t>
  </si>
  <si>
    <t>Albuquerque Indian Health Center</t>
  </si>
  <si>
    <t>801 Vassar Drive Northeast</t>
  </si>
  <si>
    <t>430028</t>
  </si>
  <si>
    <t>Sturgis Community Health Care Center</t>
  </si>
  <si>
    <t>949 Harmon Street</t>
  </si>
  <si>
    <t>1801 16th Street</t>
  </si>
  <si>
    <t>17500 West Grand Parkway South</t>
  </si>
  <si>
    <t>340006</t>
  </si>
  <si>
    <t>Hoots Memorial Hospital</t>
  </si>
  <si>
    <t>101312</t>
  </si>
  <si>
    <t>Fishermen's Community Hospital</t>
  </si>
  <si>
    <t>3301 Overseas Highway</t>
  </si>
  <si>
    <t>Marathon</t>
  </si>
  <si>
    <t>410001</t>
  </si>
  <si>
    <t>Memorial Hospital of Rhode Island</t>
  </si>
  <si>
    <t>111 Brewster Street</t>
  </si>
  <si>
    <t>Pawtucket</t>
  </si>
  <si>
    <t>170148</t>
  </si>
  <si>
    <t>BETHANY MEDICAL CENTER</t>
  </si>
  <si>
    <t>51 WEST 12TH STREET</t>
  </si>
  <si>
    <t>441317</t>
  </si>
  <si>
    <t>194035</t>
  </si>
  <si>
    <t>THREE RIVERS HOSPITAL</t>
  </si>
  <si>
    <t>20050 CRESTWOOD BLVD</t>
  </si>
  <si>
    <t>330116</t>
  </si>
  <si>
    <t>MOSES-LUDINGTON HOSPITAL</t>
  </si>
  <si>
    <t>33 WICKER ST</t>
  </si>
  <si>
    <t>TICONDEROGA</t>
  </si>
  <si>
    <t>232 South Woods Mill Road</t>
  </si>
  <si>
    <t>501310</t>
  </si>
  <si>
    <t>Newport Community Hospital</t>
  </si>
  <si>
    <t>714 West Pine Street</t>
  </si>
  <si>
    <t>330165</t>
  </si>
  <si>
    <t>ARNOLD GREGORY MEMORIAL HOSPITAL</t>
  </si>
  <si>
    <t>243 SOUTH MAIN ST</t>
  </si>
  <si>
    <t>241335</t>
  </si>
  <si>
    <t>Gundersen St. Elizabeth's Hospital</t>
  </si>
  <si>
    <t>1200 Grant Boulevard West</t>
  </si>
  <si>
    <t>Wabasha</t>
  </si>
  <si>
    <t>494013</t>
  </si>
  <si>
    <t>TIDEWATER PSYCH INSTITUTE</t>
  </si>
  <si>
    <t>1701 WILL-O-WISP DR</t>
  </si>
  <si>
    <t>VIRGINIA BEACH</t>
  </si>
  <si>
    <t>230294</t>
  </si>
  <si>
    <t>SemperCare Hospital at Bronson</t>
  </si>
  <si>
    <t>601 John Street</t>
  </si>
  <si>
    <t>380 Summit Avenue</t>
  </si>
  <si>
    <t>054083</t>
  </si>
  <si>
    <t>Kedren Health</t>
  </si>
  <si>
    <t>4211 South Avalon Boulevard</t>
  </si>
  <si>
    <t>261329</t>
  </si>
  <si>
    <t>Cox Monett Hospital</t>
  </si>
  <si>
    <t>054052</t>
  </si>
  <si>
    <t>BHC WALNUT CREEK HOSPITAL</t>
  </si>
  <si>
    <t>175 LA CASA VIA</t>
  </si>
  <si>
    <t>WALNUT CREEK</t>
  </si>
  <si>
    <t>334048</t>
  </si>
  <si>
    <t>Gracie Square Hospital</t>
  </si>
  <si>
    <t>420 East 76th Street</t>
  </si>
  <si>
    <t>22 Masonic Avenue</t>
  </si>
  <si>
    <t>030009</t>
  </si>
  <si>
    <t>Kino Community Hospital</t>
  </si>
  <si>
    <t>Tuscon</t>
  </si>
  <si>
    <t>1310 Paluxy Road</t>
  </si>
  <si>
    <t>450832</t>
  </si>
  <si>
    <t>Houston Methodist Saint Catherine Hospital</t>
  </si>
  <si>
    <t>701 South Fry Road</t>
  </si>
  <si>
    <t>390299</t>
  </si>
  <si>
    <t>SELECT SPECIALTY HOSPITAL-CAMP HILL</t>
  </si>
  <si>
    <t>503 N 21ST ST</t>
  </si>
  <si>
    <t>CAMP HILL</t>
  </si>
  <si>
    <t>170087</t>
  </si>
  <si>
    <t>ST JOSEPH MEDICAL CENTER</t>
  </si>
  <si>
    <t>3600 E HARRY ST</t>
  </si>
  <si>
    <t>1020 Fertitta Boulevard</t>
  </si>
  <si>
    <t>100 Jackson Pike</t>
  </si>
  <si>
    <t>859 Alderson Street</t>
  </si>
  <si>
    <t>1105 Sixth Street</t>
  </si>
  <si>
    <t>281333</t>
  </si>
  <si>
    <t>Rock County Hospital</t>
  </si>
  <si>
    <t>102 East South Street</t>
  </si>
  <si>
    <t>Bassett</t>
  </si>
  <si>
    <t>400 Maple Summit Road</t>
  </si>
  <si>
    <t>200 North Stadium Drive</t>
  </si>
  <si>
    <t>240048</t>
  </si>
  <si>
    <t>Healtheast Midway Hospital</t>
  </si>
  <si>
    <t>1700 University Avenue West</t>
  </si>
  <si>
    <t>100326</t>
  </si>
  <si>
    <t>Promise Hospital of Miami-Dade</t>
  </si>
  <si>
    <t>14001 NW 82nd Avenue</t>
  </si>
  <si>
    <t>Miami Lakes</t>
  </si>
  <si>
    <t>190009</t>
  </si>
  <si>
    <t>Huey P. Long Medical Center</t>
  </si>
  <si>
    <t>352 Hospital Boulevard</t>
  </si>
  <si>
    <t>370071</t>
  </si>
  <si>
    <t>ATOKA MEMORIAL HOSPITAL</t>
  </si>
  <si>
    <t>1502 S VIRGINIA AVE</t>
  </si>
  <si>
    <t>ATOKA</t>
  </si>
  <si>
    <t>394023</t>
  </si>
  <si>
    <t>Belmont Behavioral Hospital</t>
  </si>
  <si>
    <t>4200 Monument Road</t>
  </si>
  <si>
    <t>351307</t>
  </si>
  <si>
    <t>Saint Andrew's Health Center</t>
  </si>
  <si>
    <t>316 Ohmer Street</t>
  </si>
  <si>
    <t>Bottineau</t>
  </si>
  <si>
    <t>060035</t>
  </si>
  <si>
    <t>ROCKY MOUNTAIN HOSP</t>
  </si>
  <si>
    <t>4701 E 9TH AVE</t>
  </si>
  <si>
    <t>171380</t>
  </si>
  <si>
    <t>031301</t>
  </si>
  <si>
    <t>Benson Hospital</t>
  </si>
  <si>
    <t>450 South Ocotillo</t>
  </si>
  <si>
    <t>100219</t>
  </si>
  <si>
    <t>FLAGLER HOSPITAL WEST</t>
  </si>
  <si>
    <t>US 1 S DRAWER 2208</t>
  </si>
  <si>
    <t>1710 Harrison Street</t>
  </si>
  <si>
    <t>450332</t>
  </si>
  <si>
    <t>HARRIS METHODIST DUBLIN</t>
  </si>
  <si>
    <t>205 N PATRICK ST</t>
  </si>
  <si>
    <t>DUBLIN</t>
  </si>
  <si>
    <t>3401 West Gore Boulevard</t>
  </si>
  <si>
    <t>370063</t>
  </si>
  <si>
    <t>STROUD MUNICIPAL HOSPITAL</t>
  </si>
  <si>
    <t>HIGHWAY 66</t>
  </si>
  <si>
    <t>STROUD</t>
  </si>
  <si>
    <t>17651 B Highway</t>
  </si>
  <si>
    <t>450497</t>
  </si>
  <si>
    <t>Central Hospital of Bowie</t>
  </si>
  <si>
    <t>705 East Greenwood Avenue</t>
  </si>
  <si>
    <t>Bowie</t>
  </si>
  <si>
    <t>670046</t>
  </si>
  <si>
    <t>USMD Hospital at Fort Worth</t>
  </si>
  <si>
    <t>5900 Altamesa Boulevard</t>
  </si>
  <si>
    <t>340034</t>
  </si>
  <si>
    <t>ALAMANCE COUNTY HOSPITAL</t>
  </si>
  <si>
    <t>327 NORTH GRAHAM-HOPEDALE RD</t>
  </si>
  <si>
    <t>BURLINGTON</t>
  </si>
  <si>
    <t>240129</t>
  </si>
  <si>
    <t>MADELIA COMMUNITY HOSPITAL</t>
  </si>
  <si>
    <t>121 DREW AVE SE</t>
  </si>
  <si>
    <t>MADELIA</t>
  </si>
  <si>
    <t>521317</t>
  </si>
  <si>
    <t>Ascension Calumet Hospital</t>
  </si>
  <si>
    <t>2808 South 143rd Plaza</t>
  </si>
  <si>
    <t>1201 Pleasant Valley Road</t>
  </si>
  <si>
    <t>450648</t>
  </si>
  <si>
    <t>Richards Memorial Hospital</t>
  </si>
  <si>
    <t>1700 Brazos Street</t>
  </si>
  <si>
    <t>400118</t>
  </si>
  <si>
    <t>Doctors Center Hospital</t>
  </si>
  <si>
    <t>Carretera 2 KM 47.7</t>
  </si>
  <si>
    <t>2310 Highland Avenue</t>
  </si>
  <si>
    <t>3600 Northwest Samaritan Drive</t>
  </si>
  <si>
    <t>050166</t>
  </si>
  <si>
    <t>YOLO GENERAL HOSPITAL</t>
  </si>
  <si>
    <t>170 W BEAMER ST</t>
  </si>
  <si>
    <t>WOODLAND</t>
  </si>
  <si>
    <t>444025</t>
  </si>
  <si>
    <t>Crestwyn Behavioral Health</t>
  </si>
  <si>
    <t>9485 Crestwyn Hills Drive</t>
  </si>
  <si>
    <t>351334</t>
  </si>
  <si>
    <t>CHI St. Alexius Health Williston Medical Center</t>
  </si>
  <si>
    <t>350010</t>
  </si>
  <si>
    <t>360242</t>
  </si>
  <si>
    <t>Ohio State University Comprehensive Cancer Center - Arthur G. James Cancer Hospital</t>
  </si>
  <si>
    <t>300 West Tenth Avenue</t>
  </si>
  <si>
    <t>1211 Twenty Fourth Street</t>
  </si>
  <si>
    <t>331302</t>
  </si>
  <si>
    <t>The University of Vermont Health Network Elizabethtown Community Hospital</t>
  </si>
  <si>
    <t>75 Park Street</t>
  </si>
  <si>
    <t>450297</t>
  </si>
  <si>
    <t>TWIN OAKS MEDICAL CENTER</t>
  </si>
  <si>
    <t>2919 MARKUM DRIVE</t>
  </si>
  <si>
    <t>HALTOM CITY</t>
  </si>
  <si>
    <t>2520 East Dupont Road</t>
  </si>
  <si>
    <t>501 South Buena Vista Street</t>
  </si>
  <si>
    <t>010028</t>
  </si>
  <si>
    <t>GUNTERSVILLE HOSPITAL</t>
  </si>
  <si>
    <t>2067 GUNTER AVE BOX 340</t>
  </si>
  <si>
    <t>GUNTERSVILLE</t>
  </si>
  <si>
    <t>45 West 10th Street</t>
  </si>
  <si>
    <t>360273</t>
  </si>
  <si>
    <t>Acuity Specialty Hospital-Ohio Valley</t>
  </si>
  <si>
    <t>380 Summit Avenue, Third Floor</t>
  </si>
  <si>
    <t>261338</t>
  </si>
  <si>
    <t>Mercy Hospital Carthage</t>
  </si>
  <si>
    <t>3125 Doctor Russell Smith Way</t>
  </si>
  <si>
    <t>310063</t>
  </si>
  <si>
    <t>Muhlenberg Regional Medical Center</t>
  </si>
  <si>
    <t>Park Avenue &amp; Randolph Road</t>
  </si>
  <si>
    <t>Plainfield</t>
  </si>
  <si>
    <t>470018</t>
  </si>
  <si>
    <t>Springfield Hospital</t>
  </si>
  <si>
    <t>25 Ridgewood Road</t>
  </si>
  <si>
    <t>390246</t>
  </si>
  <si>
    <t>Charles Cole Memorial Hospital</t>
  </si>
  <si>
    <t>1001 East Second Street, U.S. Route 6 East</t>
  </si>
  <si>
    <t>Coudersport</t>
  </si>
  <si>
    <t>2475 Broadway</t>
  </si>
  <si>
    <t>371338</t>
  </si>
  <si>
    <t>Harmon Memorial Hospital</t>
  </si>
  <si>
    <t>400 East Chestnut Street</t>
  </si>
  <si>
    <t>Hollis</t>
  </si>
  <si>
    <t>171346</t>
  </si>
  <si>
    <t>Patterson Health Center</t>
  </si>
  <si>
    <t>485 North Kansas Highway 2</t>
  </si>
  <si>
    <t>Anthony</t>
  </si>
  <si>
    <t>455 Plumas Boulevard</t>
  </si>
  <si>
    <t>391313</t>
  </si>
  <si>
    <t>UPMC Cole</t>
  </si>
  <si>
    <t>1001 East Second Street</t>
  </si>
  <si>
    <t>500052</t>
  </si>
  <si>
    <t>Eastside Hospital &amp; Specialty Center</t>
  </si>
  <si>
    <t>2700 152nd Avenue Northeast</t>
  </si>
  <si>
    <t>100120</t>
  </si>
  <si>
    <t>LAS OLAS HOSPITAL</t>
  </si>
  <si>
    <t>1516 E LAS OLAS BLVD</t>
  </si>
  <si>
    <t>034009</t>
  </si>
  <si>
    <t>CHARTER BHS OF EAST VALLEY</t>
  </si>
  <si>
    <t>2190 N GRACE BLVD</t>
  </si>
  <si>
    <t>260073</t>
  </si>
  <si>
    <t>Barton County Memorial Hospital</t>
  </si>
  <si>
    <t>Second and Gulf</t>
  </si>
  <si>
    <t>8700 Sudley Road</t>
  </si>
  <si>
    <t>300022</t>
  </si>
  <si>
    <t>500146</t>
  </si>
  <si>
    <t>SNOQUALMIE VALLEY HOSPITAL 97SQ</t>
  </si>
  <si>
    <t>1505 MEADOWBROOK WAY</t>
  </si>
  <si>
    <t>390034</t>
  </si>
  <si>
    <t>ST JOHNS HLTH &amp; HOSP CNTR</t>
  </si>
  <si>
    <t>400109</t>
  </si>
  <si>
    <t>HIMA-San Pablo Hospital-Bayamon</t>
  </si>
  <si>
    <t>Calle Santa Cruz 70</t>
  </si>
  <si>
    <t>Urb. Santa Cruz, Bayamon</t>
  </si>
  <si>
    <t>420097</t>
  </si>
  <si>
    <t>Regency Hospital of Florence</t>
  </si>
  <si>
    <t>121 East Cedar Creek Street</t>
  </si>
  <si>
    <t>7950 West Jefferson Boulevard</t>
  </si>
  <si>
    <t>240 Maple Street</t>
  </si>
  <si>
    <t>670064</t>
  </si>
  <si>
    <t>3300 South FM 1788 Midland</t>
  </si>
  <si>
    <t>500 Osborn Boulevard</t>
  </si>
  <si>
    <t>290027</t>
  </si>
  <si>
    <t>141317</t>
  </si>
  <si>
    <t>2801 Medical Center Drive</t>
  </si>
  <si>
    <t>450096</t>
  </si>
  <si>
    <t>CHRISTUS Southeast Texas Saint Mary</t>
  </si>
  <si>
    <t>3600 Gates Boulevard</t>
  </si>
  <si>
    <t>074015</t>
  </si>
  <si>
    <t>Albert J. Solnit Psychiatric Center - South Campus</t>
  </si>
  <si>
    <t>915 River Road</t>
  </si>
  <si>
    <t>050702</t>
  </si>
  <si>
    <t>COMM CARE HOSP &amp; SPORTS MEDICINE CTR</t>
  </si>
  <si>
    <t>2224 MEDICAL CENTER DRIVE</t>
  </si>
  <si>
    <t>110178</t>
  </si>
  <si>
    <t>Decatur Hospital</t>
  </si>
  <si>
    <t>450 North Candler Street</t>
  </si>
  <si>
    <t>054050</t>
  </si>
  <si>
    <t>VAN NUYS HOSPITAL</t>
  </si>
  <si>
    <t>15220 VANOWEN ST</t>
  </si>
  <si>
    <t>250113</t>
  </si>
  <si>
    <t>SARDIS COMMUNITY HOSPITAL &amp; NH</t>
  </si>
  <si>
    <t>I 55 AT HWY 315 BOX 330</t>
  </si>
  <si>
    <t>SARDIS</t>
  </si>
  <si>
    <t>1969 West Hart Road</t>
  </si>
  <si>
    <t>280012</t>
  </si>
  <si>
    <t>OUR LADY OF LOURDES HOSPITAL</t>
  </si>
  <si>
    <t>1500 KOENIGSTEIN AVE</t>
  </si>
  <si>
    <t>230001</t>
  </si>
  <si>
    <t>Bell Memorial</t>
  </si>
  <si>
    <t>101 South 4th Street</t>
  </si>
  <si>
    <t>Ishpeming</t>
  </si>
  <si>
    <t>180136</t>
  </si>
  <si>
    <t>HUMANA HOSPITAL LEXINGTON</t>
  </si>
  <si>
    <t>150 N EAGLE CREEK DR</t>
  </si>
  <si>
    <t>240074</t>
  </si>
  <si>
    <t>551 4TH ST NORTH</t>
  </si>
  <si>
    <t>241334</t>
  </si>
  <si>
    <t>River's Edge Hospital &amp; Clinic at St. Peter</t>
  </si>
  <si>
    <t>1955 W. Frye Road</t>
  </si>
  <si>
    <t>451390</t>
  </si>
  <si>
    <t>Dimmit Regional Hospital</t>
  </si>
  <si>
    <t>704 Hospital Drive</t>
  </si>
  <si>
    <t>Carrizo Springs</t>
  </si>
  <si>
    <t>214001</t>
  </si>
  <si>
    <t>CROWNSVILLE HOSPITAL CENTER</t>
  </si>
  <si>
    <t>1520 CROWNSVILLE RD</t>
  </si>
  <si>
    <t>CROWNSVILLE</t>
  </si>
  <si>
    <t>3555 South Val Vista Drive</t>
  </si>
  <si>
    <t>431323</t>
  </si>
  <si>
    <t>Monument Health Custer Hospital</t>
  </si>
  <si>
    <t>1220 Montgomery Street</t>
  </si>
  <si>
    <t>Custer</t>
  </si>
  <si>
    <t>450315</t>
  </si>
  <si>
    <t>Vista Hospital of Dallas</t>
  </si>
  <si>
    <t>2696 West Walnut Street</t>
  </si>
  <si>
    <t>3600 Joseph Siewick Drive</t>
  </si>
  <si>
    <t>010167</t>
  </si>
  <si>
    <t>UAB Hospital Highlands</t>
  </si>
  <si>
    <t>210048</t>
  </si>
  <si>
    <t>Howard County General Hospital</t>
  </si>
  <si>
    <t>5755 Cedar Lane</t>
  </si>
  <si>
    <t>110206</t>
  </si>
  <si>
    <t>OR HOSPITAL ATLANTA</t>
  </si>
  <si>
    <t>194068</t>
  </si>
  <si>
    <t>Kovvur  Inc. D/B/A Greenhill Hospital</t>
  </si>
  <si>
    <t>960 Hwy 171</t>
  </si>
  <si>
    <t>Stonewall</t>
  </si>
  <si>
    <t>1301 Rose Drive</t>
  </si>
  <si>
    <t>111302</t>
  </si>
  <si>
    <t>Bleckley Memorial Hospital</t>
  </si>
  <si>
    <t>145 East Peacock Street</t>
  </si>
  <si>
    <t>Cochran</t>
  </si>
  <si>
    <t>361310</t>
  </si>
  <si>
    <t>Mercy Health- Willard Hospital</t>
  </si>
  <si>
    <t>1100 Neal Zick Road</t>
  </si>
  <si>
    <t>050372</t>
  </si>
  <si>
    <t>WHEELER HOSPITAL</t>
  </si>
  <si>
    <t>651 6TH ST</t>
  </si>
  <si>
    <t>180042</t>
  </si>
  <si>
    <t>CARROLL COUNTY MEMORIAL HOSPITAL</t>
  </si>
  <si>
    <t>309 11TH ST</t>
  </si>
  <si>
    <t>181313</t>
  </si>
  <si>
    <t>Westlake Regional Hospital</t>
  </si>
  <si>
    <t>901 Westlake Drive</t>
  </si>
  <si>
    <t>1412 Milstead Avenue</t>
  </si>
  <si>
    <t>280123</t>
  </si>
  <si>
    <t>Beatrice State Developmental Center</t>
  </si>
  <si>
    <t>3000 Lincoln Boulevard</t>
  </si>
  <si>
    <t>420 North Center Street</t>
  </si>
  <si>
    <t>050018</t>
  </si>
  <si>
    <t>Pacific Alliance Medical Center</t>
  </si>
  <si>
    <t>531 West College Street</t>
  </si>
  <si>
    <t>450218</t>
  </si>
  <si>
    <t>OVERALL-MORRIS MEMORIAL HOSPITAL</t>
  </si>
  <si>
    <t>310 S PECOS ST</t>
  </si>
  <si>
    <t>COLEMAN</t>
  </si>
  <si>
    <t>330048</t>
  </si>
  <si>
    <t>Faxton-Saint Luke's Healthcare - Faxton Campus</t>
  </si>
  <si>
    <t>1676 Sunset Avenue</t>
  </si>
  <si>
    <t>230107</t>
  </si>
  <si>
    <t>164003</t>
  </si>
  <si>
    <t>Independence Mental Health Institute</t>
  </si>
  <si>
    <t>2277 Iowa Avenue</t>
  </si>
  <si>
    <t>100 15th Street Northwest</t>
  </si>
  <si>
    <t>210 Marie Langdon Drive</t>
  </si>
  <si>
    <t>2525 Kings Highway</t>
  </si>
  <si>
    <t>44 North Cummings</t>
  </si>
  <si>
    <t>7900 Lee's Summit Road</t>
  </si>
  <si>
    <t>390263</t>
  </si>
  <si>
    <t>Lehigh Valley Hospital - Muhlenberg</t>
  </si>
  <si>
    <t>2545 Schoenersville Road</t>
  </si>
  <si>
    <t>391314</t>
  </si>
  <si>
    <t>1201 Hadley Road</t>
  </si>
  <si>
    <t>104065</t>
  </si>
  <si>
    <t>Atlantic Shores Hospital</t>
  </si>
  <si>
    <t>4545 North Federal Highway</t>
  </si>
  <si>
    <t>605 Oak Street</t>
  </si>
  <si>
    <t>104068</t>
  </si>
  <si>
    <t>The Centers Marion County</t>
  </si>
  <si>
    <t>5664 Southwest 60th Avenue</t>
  </si>
  <si>
    <t>199 E. Webster Street</t>
  </si>
  <si>
    <t>1105 Central Expressway North</t>
  </si>
  <si>
    <t>210033</t>
  </si>
  <si>
    <t>Carroll Hospital</t>
  </si>
  <si>
    <t>200 Memorial Avenue</t>
  </si>
  <si>
    <t>050655</t>
  </si>
  <si>
    <t>ALARMAR HOSPITAL</t>
  </si>
  <si>
    <t>45 E ALAMAR AVE</t>
  </si>
  <si>
    <t>264022</t>
  </si>
  <si>
    <t>WEST RIVERS HOSPITAL</t>
  </si>
  <si>
    <t>15623 MANCHESTER ROAD</t>
  </si>
  <si>
    <t>ELLISVILLE</t>
  </si>
  <si>
    <t>520123</t>
  </si>
  <si>
    <t>Baldwin Area Medical Center</t>
  </si>
  <si>
    <t>730 10th Avenue</t>
  </si>
  <si>
    <t>Baldwin</t>
  </si>
  <si>
    <t>010053</t>
  </si>
  <si>
    <t>3015 North Ballas Road</t>
  </si>
  <si>
    <t>061322</t>
  </si>
  <si>
    <t>1000 Rush Drive</t>
  </si>
  <si>
    <t>241336</t>
  </si>
  <si>
    <t>Kittson Memorial Healthcare Center</t>
  </si>
  <si>
    <t>1010 South Birch Avenue</t>
  </si>
  <si>
    <t>Hallock</t>
  </si>
  <si>
    <t>3601 North Webb Road</t>
  </si>
  <si>
    <t>050388</t>
  </si>
  <si>
    <t>Southern Inyo Healthcare District</t>
  </si>
  <si>
    <t>615 North Bonita Avenue</t>
  </si>
  <si>
    <t>1861 Powder Mill Road</t>
  </si>
  <si>
    <t>360371</t>
  </si>
  <si>
    <t>OHIO ORTHOPEDIC SURGERY INSTITUTE</t>
  </si>
  <si>
    <t>4605 SAWMILL ROAD</t>
  </si>
  <si>
    <t>171313</t>
  </si>
  <si>
    <t>Kearny County Hospital</t>
  </si>
  <si>
    <t>500 East Thorpe Street</t>
  </si>
  <si>
    <t>Lakin</t>
  </si>
  <si>
    <t>9301 Connecticut Drive</t>
  </si>
  <si>
    <t>170030</t>
  </si>
  <si>
    <t>252 McHenry Street</t>
  </si>
  <si>
    <t>170015</t>
  </si>
  <si>
    <t>400 West Eighth Street</t>
  </si>
  <si>
    <t>450269</t>
  </si>
  <si>
    <t>Plains Memorial Hospital</t>
  </si>
  <si>
    <t>451331</t>
  </si>
  <si>
    <t>190199</t>
  </si>
  <si>
    <t>Villa Feliciana Medical Complex</t>
  </si>
  <si>
    <t>5002 Highway 10</t>
  </si>
  <si>
    <t>1805 Medical Center Drive</t>
  </si>
  <si>
    <t>777 Hospital Way</t>
  </si>
  <si>
    <t>11937 US Highway 271</t>
  </si>
  <si>
    <t>340153</t>
  </si>
  <si>
    <t>Novant Health Charlotte Orthopaedic Hospital</t>
  </si>
  <si>
    <t>1901 Randolph Road</t>
  </si>
  <si>
    <t>11600 West 2nd Place</t>
  </si>
  <si>
    <t>394010</t>
  </si>
  <si>
    <t>Harrisburg State Hospital</t>
  </si>
  <si>
    <t>Cameron and Maclay Streets</t>
  </si>
  <si>
    <t>060108</t>
  </si>
  <si>
    <t>SPRINGS CENTER FOR WOMEN</t>
  </si>
  <si>
    <t>2502 EAST PIKES PEAK</t>
  </si>
  <si>
    <t>340169</t>
  </si>
  <si>
    <t>WALTER B JONES ALCOHOLIC REHAB CENTER</t>
  </si>
  <si>
    <t>ROUTE 1 BOX 20A</t>
  </si>
  <si>
    <t>190265</t>
  </si>
  <si>
    <t>Louisiana Extended Care Hospital of West Monroe</t>
  </si>
  <si>
    <t>503 McMillan Road, 3rd floor</t>
  </si>
  <si>
    <t>061305</t>
  </si>
  <si>
    <t>1001 East Johnson Street</t>
  </si>
  <si>
    <t>280018</t>
  </si>
  <si>
    <t>220081</t>
  </si>
  <si>
    <t>181317</t>
  </si>
  <si>
    <t>299 Glasgow Road</t>
  </si>
  <si>
    <t>9500 Euclid Avenue</t>
  </si>
  <si>
    <t>250105</t>
  </si>
  <si>
    <t>2600 Bruce B. Downs Boulevard</t>
  </si>
  <si>
    <t>461306</t>
  </si>
  <si>
    <t>201 West Layton Parkway</t>
  </si>
  <si>
    <t>11109 Parkview Plaza Drive</t>
  </si>
  <si>
    <t>131321</t>
  </si>
  <si>
    <t>Saint Mary's Hospital and Clinics</t>
  </si>
  <si>
    <t>701 Lewiston Street</t>
  </si>
  <si>
    <t>051336</t>
  </si>
  <si>
    <t>GEORGE L MEE MEMORIAL HOSPITAL</t>
  </si>
  <si>
    <t>300 CANAL STREET</t>
  </si>
  <si>
    <t>KING CITY</t>
  </si>
  <si>
    <t>050626</t>
  </si>
  <si>
    <t>NEWPORT HARBOR PSYCHIATRIC INSTITUTE</t>
  </si>
  <si>
    <t>1501 E 16TH STREET</t>
  </si>
  <si>
    <t>NEWPORT BEACH</t>
  </si>
  <si>
    <t>901 West Ben White Boulevard</t>
  </si>
  <si>
    <t>140097</t>
  </si>
  <si>
    <t>Hoopeston Regional Health Center</t>
  </si>
  <si>
    <t>141328</t>
  </si>
  <si>
    <t>Hardin County General Hospital</t>
  </si>
  <si>
    <t>6 Ferrell Road</t>
  </si>
  <si>
    <t>Rosiclare</t>
  </si>
  <si>
    <t>2333 Biddle Avenue</t>
  </si>
  <si>
    <t>230235</t>
  </si>
  <si>
    <t>Caro Community Hospital</t>
  </si>
  <si>
    <t>180117</t>
  </si>
  <si>
    <t>Parkway Regional Hospital</t>
  </si>
  <si>
    <t>2000 Holiday Lane</t>
  </si>
  <si>
    <t>1761 Beall Avenue</t>
  </si>
  <si>
    <t>801 East Sioux Avenue</t>
  </si>
  <si>
    <t>250047</t>
  </si>
  <si>
    <t>CHOCTAW COUNTY MEDICAL CENTER</t>
  </si>
  <si>
    <t>CHERRY STREET</t>
  </si>
  <si>
    <t>ACKERMAN</t>
  </si>
  <si>
    <t>270088</t>
  </si>
  <si>
    <t>Advanced Care Hospital of Montana</t>
  </si>
  <si>
    <t>3528 Gabel Road</t>
  </si>
  <si>
    <t>500078</t>
  </si>
  <si>
    <t>BALLARD COMMUNITY HOSPITAL</t>
  </si>
  <si>
    <t>5409 BARNES AVENUE NW</t>
  </si>
  <si>
    <t>230161</t>
  </si>
  <si>
    <t>REHAB INSTITUTE AT TRI-STATE HOSPITAL</t>
  </si>
  <si>
    <t>15198 MAIN ST</t>
  </si>
  <si>
    <t>BUCHANAN</t>
  </si>
  <si>
    <t>050233</t>
  </si>
  <si>
    <t>SHARP CABRILLO HOSPITAL</t>
  </si>
  <si>
    <t>254002</t>
  </si>
  <si>
    <t>Memorial Hospital at Gulfport - Behavioral Health</t>
  </si>
  <si>
    <t>460055</t>
  </si>
  <si>
    <t>Utah Valley Specialty Hospital</t>
  </si>
  <si>
    <t>306 West River Bend Lane</t>
  </si>
  <si>
    <t>170116</t>
  </si>
  <si>
    <t>Allen County Hospital</t>
  </si>
  <si>
    <t>101 South First Street</t>
  </si>
  <si>
    <t>3 East Benjamin Drive</t>
  </si>
  <si>
    <t>230279</t>
  </si>
  <si>
    <t>Ascension Brighton Center for Recovery</t>
  </si>
  <si>
    <t>12851 Grand River Road</t>
  </si>
  <si>
    <t>360252</t>
  </si>
  <si>
    <t>SPEC HOSP OF MAHONING VALLEY</t>
  </si>
  <si>
    <t>345 OAK HILL AVE</t>
  </si>
  <si>
    <t>450454</t>
  </si>
  <si>
    <t>ROSEBUD COMMUNITY HOSPITAL</t>
  </si>
  <si>
    <t>420 EAST AVE E</t>
  </si>
  <si>
    <t>ROSEBUD</t>
  </si>
  <si>
    <t>191324</t>
  </si>
  <si>
    <t>Ochsner St. Anne Hospital</t>
  </si>
  <si>
    <t>4608 Highway One</t>
  </si>
  <si>
    <t>160095</t>
  </si>
  <si>
    <t>HANCOCK COUNTY MEMORIAL HOSPITAL</t>
  </si>
  <si>
    <t>531 2ND ST NW</t>
  </si>
  <si>
    <t>BRITT</t>
  </si>
  <si>
    <t>600 East Dixie Avenue</t>
  </si>
  <si>
    <t>010015</t>
  </si>
  <si>
    <t>Southwest Alabama Medical Center</t>
  </si>
  <si>
    <t>33700 Highway 43</t>
  </si>
  <si>
    <t>170092</t>
  </si>
  <si>
    <t>PLAINVILLE RURAL HOSPITAL</t>
  </si>
  <si>
    <t>304 S COLORADO ST</t>
  </si>
  <si>
    <t>PLAINVILLE</t>
  </si>
  <si>
    <t>170174</t>
  </si>
  <si>
    <t>WICHITA COUNTY HOSPITAL</t>
  </si>
  <si>
    <t>211 E EARL</t>
  </si>
  <si>
    <t>LEOTI</t>
  </si>
  <si>
    <t>010068</t>
  </si>
  <si>
    <t>HEALTHSOUTH METRO WEST</t>
  </si>
  <si>
    <t>701 RICHARD M SCRUSHY PKWY</t>
  </si>
  <si>
    <t>190247</t>
  </si>
  <si>
    <t>SemperCare Hospital of Baton Rouge</t>
  </si>
  <si>
    <t>5000 Hennessy Boulevard, Third Floor South</t>
  </si>
  <si>
    <t>034035</t>
  </si>
  <si>
    <t>Avenir Behavioral Health Center</t>
  </si>
  <si>
    <t>16561 North Parkview Place</t>
  </si>
  <si>
    <t>Surprise</t>
  </si>
  <si>
    <t>744 West Ninth Street</t>
  </si>
  <si>
    <t>440221</t>
  </si>
  <si>
    <t>030086</t>
  </si>
  <si>
    <t>WESTERN ARIZONA REGIONAL MED CTR</t>
  </si>
  <si>
    <t>2735 SILVER CREEK RD</t>
  </si>
  <si>
    <t>2412 50th Street</t>
  </si>
  <si>
    <t>320031</t>
  </si>
  <si>
    <t>DEBACA GENERAL HOSPITAL</t>
  </si>
  <si>
    <t>500 N. 10TH STREET</t>
  </si>
  <si>
    <t>FORT SUMNER</t>
  </si>
  <si>
    <t>380055</t>
  </si>
  <si>
    <t>BESS KAISER</t>
  </si>
  <si>
    <t>5055 N GREELEY AVE</t>
  </si>
  <si>
    <t>050385</t>
  </si>
  <si>
    <t>Sonoma West Medical Center</t>
  </si>
  <si>
    <t>050319</t>
  </si>
  <si>
    <t>MISSION OAKS HOSPITAL</t>
  </si>
  <si>
    <t>300 DE SOTO DR</t>
  </si>
  <si>
    <t>LOS GATOS</t>
  </si>
  <si>
    <t>194051</t>
  </si>
  <si>
    <t>LA PLACE ADOLESCENT PSYCHIATRIC HOSP</t>
  </si>
  <si>
    <t>504 W 5TH ST</t>
  </si>
  <si>
    <t>LA PLACE</t>
  </si>
  <si>
    <t>171368</t>
  </si>
  <si>
    <t>212 Main Street</t>
  </si>
  <si>
    <t>241324</t>
  </si>
  <si>
    <t>090010</t>
  </si>
  <si>
    <t>COLUMBIA HOSPITAL FOR WOMEN</t>
  </si>
  <si>
    <t>2425 L ST NW</t>
  </si>
  <si>
    <t>054060</t>
  </si>
  <si>
    <t>CHARTER BHS OF CORONA</t>
  </si>
  <si>
    <t>2055 KELLOGG AVE</t>
  </si>
  <si>
    <t>CORONA</t>
  </si>
  <si>
    <t>540 Jett Drive</t>
  </si>
  <si>
    <t>240146</t>
  </si>
  <si>
    <t>Waseca Medical Center</t>
  </si>
  <si>
    <t>350048</t>
  </si>
  <si>
    <t>ROLETTE COMMUNITY HOSPITAL</t>
  </si>
  <si>
    <t>P O BOX 218</t>
  </si>
  <si>
    <t>ROLETTE</t>
  </si>
  <si>
    <t>320076</t>
  </si>
  <si>
    <t>PRESBYTERIAN NORTHSIDE HOSPITAL</t>
  </si>
  <si>
    <t>5901 HARPER DRIVE NE</t>
  </si>
  <si>
    <t>310071</t>
  </si>
  <si>
    <t>135 S CENTER ST</t>
  </si>
  <si>
    <t>ORANGE</t>
  </si>
  <si>
    <t>510076</t>
  </si>
  <si>
    <t>WEIRTON OSTEOPATHIC HOSPITAL</t>
  </si>
  <si>
    <t>3045 PENNA AVE</t>
  </si>
  <si>
    <t>WEIRTON</t>
  </si>
  <si>
    <t>054036</t>
  </si>
  <si>
    <t>EVERETT A GLADMAN MEM HOSP</t>
  </si>
  <si>
    <t>2633 E 27TH ST</t>
  </si>
  <si>
    <t>245 Medical Park Drive</t>
  </si>
  <si>
    <t>104006</t>
  </si>
  <si>
    <t>PALMVIEW HOSP</t>
  </si>
  <si>
    <t>2510 N FLORIDA AVE</t>
  </si>
  <si>
    <t>LAKELAND</t>
  </si>
  <si>
    <t>141321</t>
  </si>
  <si>
    <t>Franklin Hospital</t>
  </si>
  <si>
    <t>201 Bailey Lane</t>
  </si>
  <si>
    <t>251334</t>
  </si>
  <si>
    <t>Choctaw Regional Medical Center</t>
  </si>
  <si>
    <t>8613 Highway 12</t>
  </si>
  <si>
    <t>431322</t>
  </si>
  <si>
    <t>Fall River Hospital</t>
  </si>
  <si>
    <t>1201 Highway 71 South</t>
  </si>
  <si>
    <t>140098</t>
  </si>
  <si>
    <t>THC - CHICAGO</t>
  </si>
  <si>
    <t>4058 W MELROSE STREET</t>
  </si>
  <si>
    <t>110056</t>
  </si>
  <si>
    <t>Rabun County Hospital</t>
  </si>
  <si>
    <t>196 Ridgecrest Circle</t>
  </si>
  <si>
    <t>150130</t>
  </si>
  <si>
    <t>Saint Mary's Warrick</t>
  </si>
  <si>
    <t>7063 Veterans Parkway</t>
  </si>
  <si>
    <t>294015</t>
  </si>
  <si>
    <t>Reno Behavioral Healthcare Hospital</t>
  </si>
  <si>
    <t>6940 Sierra Center Parkway</t>
  </si>
  <si>
    <t>2855 Old Highway 5, North</t>
  </si>
  <si>
    <t>1057 Paul Maillard Road</t>
  </si>
  <si>
    <t>670127</t>
  </si>
  <si>
    <t>1221 North Cotton Street, 3rd Street</t>
  </si>
  <si>
    <t>3181 Southwest Sam Jackson Park Road</t>
  </si>
  <si>
    <t>450188</t>
  </si>
  <si>
    <t>East Texas Medical Center Clarksville</t>
  </si>
  <si>
    <t>3000 West Main</t>
  </si>
  <si>
    <t>341322</t>
  </si>
  <si>
    <t>191307</t>
  </si>
  <si>
    <t>DeQuincy Memorial Hospital</t>
  </si>
  <si>
    <t>110 West Fourth Street</t>
  </si>
  <si>
    <t>DeQuincy</t>
  </si>
  <si>
    <t>240051</t>
  </si>
  <si>
    <t>Lake View Memorial Hospital</t>
  </si>
  <si>
    <t>230128</t>
  </si>
  <si>
    <t>Sinai-Grace Hospital</t>
  </si>
  <si>
    <t>3690  Grandview Parkway</t>
  </si>
  <si>
    <t>240175</t>
  </si>
  <si>
    <t>GOLDEN VALLEY HEALTH CENTER</t>
  </si>
  <si>
    <t>4101 GOLDEN VALLEY RD</t>
  </si>
  <si>
    <t>1240 Huffman Mill Road</t>
  </si>
  <si>
    <t>9920 Talbert Avenue</t>
  </si>
  <si>
    <t>4039 Highland Street</t>
  </si>
  <si>
    <t>370179</t>
  </si>
  <si>
    <t>Creek Nation Community Hospital</t>
  </si>
  <si>
    <t>309 North 14th Street</t>
  </si>
  <si>
    <t>Okemah</t>
  </si>
  <si>
    <t>184015</t>
  </si>
  <si>
    <t>10510 LaGrange Road</t>
  </si>
  <si>
    <t>320088</t>
  </si>
  <si>
    <t>Advanced Care Hospital of Southern New Mexico</t>
  </si>
  <si>
    <t>4451 East Lohman Avenue</t>
  </si>
  <si>
    <t>11700 North Meridian Street</t>
  </si>
  <si>
    <t>16237 Ventura Boulevard</t>
  </si>
  <si>
    <t>264010</t>
  </si>
  <si>
    <t>Saint Louis Psychiatric Rehabilitation Center</t>
  </si>
  <si>
    <t>5300 Arsenal Street</t>
  </si>
  <si>
    <t>141311</t>
  </si>
  <si>
    <t>303 Northwest 11th Street</t>
  </si>
  <si>
    <t>040124</t>
  </si>
  <si>
    <t>NORTH LOGAN MERCY HOSPITAL</t>
  </si>
  <si>
    <t>500 E ACADEMY ST</t>
  </si>
  <si>
    <t>PARIS</t>
  </si>
  <si>
    <t>370046</t>
  </si>
  <si>
    <t>LINDSAY MUNICIPAL HOSPITAL</t>
  </si>
  <si>
    <t>HIGHWAY 19 WEST</t>
  </si>
  <si>
    <t>LINDSAY</t>
  </si>
  <si>
    <t>244008</t>
  </si>
  <si>
    <t>Brainerd Regional Human Services Center</t>
  </si>
  <si>
    <t>11800 State Highway 18</t>
  </si>
  <si>
    <t>390245</t>
  </si>
  <si>
    <t>GHS OSTEOPATHIC  INC</t>
  </si>
  <si>
    <t>1331 E WYOMING AVE</t>
  </si>
  <si>
    <t>271321</t>
  </si>
  <si>
    <t>Wheatland Memorial Healthcare</t>
  </si>
  <si>
    <t>530 Third Street Northwest</t>
  </si>
  <si>
    <t>1814 Roseland Boulevard, Suite 100</t>
  </si>
  <si>
    <t>520156</t>
  </si>
  <si>
    <t>Hudson Hospital</t>
  </si>
  <si>
    <t>405 Stageline Road</t>
  </si>
  <si>
    <t>25 Heckel Road</t>
  </si>
  <si>
    <t>494014</t>
  </si>
  <si>
    <t>COMM MENTAL HEALTH CTR</t>
  </si>
  <si>
    <t>721 FAIRFAX AVE</t>
  </si>
  <si>
    <t>102 Hospital Circle</t>
  </si>
  <si>
    <t>200 West Arbor Drive</t>
  </si>
  <si>
    <t>170038</t>
  </si>
  <si>
    <t>STAFFORD DISTRICT HOSPITAL NO. 4</t>
  </si>
  <si>
    <t>502 S BUCKEYE ST</t>
  </si>
  <si>
    <t>110039</t>
  </si>
  <si>
    <t>University Hospital Summerville</t>
  </si>
  <si>
    <t>2260 Wrightsboro Road</t>
  </si>
  <si>
    <t>054095</t>
  </si>
  <si>
    <t>Aurora Behavioral Health Care San Diego</t>
  </si>
  <si>
    <t>11878 Avenue of Industry</t>
  </si>
  <si>
    <t>450620</t>
  </si>
  <si>
    <t>320073</t>
  </si>
  <si>
    <t>COLFAX GENERAL HOSPITAL</t>
  </si>
  <si>
    <t>615 PROSPECT AVE</t>
  </si>
  <si>
    <t>SPRINGER</t>
  </si>
  <si>
    <t>370140</t>
  </si>
  <si>
    <t>Cleveland Area Hospital</t>
  </si>
  <si>
    <t>1401 West Pawnee</t>
  </si>
  <si>
    <t>150163</t>
  </si>
  <si>
    <t>800 East Main Street</t>
  </si>
  <si>
    <t>1100 Marshall Way</t>
  </si>
  <si>
    <t>364044</t>
  </si>
  <si>
    <t>Lindner Center of Hope</t>
  </si>
  <si>
    <t>4075 Old Western Row Road</t>
  </si>
  <si>
    <t>Mason</t>
  </si>
  <si>
    <t>1000 West Moreno Street</t>
  </si>
  <si>
    <t>1796 Highway 441 North</t>
  </si>
  <si>
    <t>190261</t>
  </si>
  <si>
    <t>Glenwood Surgery Center</t>
  </si>
  <si>
    <t>1275 Glenwood Drive</t>
  </si>
  <si>
    <t>411 West Tipton Street</t>
  </si>
  <si>
    <t>2302 Cornerstone Boulevard</t>
  </si>
  <si>
    <t>141305</t>
  </si>
  <si>
    <t>Unity Point Health Memorial Hospital</t>
  </si>
  <si>
    <t>1454 North County Road 2050</t>
  </si>
  <si>
    <t>510005</t>
  </si>
  <si>
    <t>300 South Price Street</t>
  </si>
  <si>
    <t>144029</t>
  </si>
  <si>
    <t>The Pavilion</t>
  </si>
  <si>
    <t>809 West Church Street</t>
  </si>
  <si>
    <t>Champaign</t>
  </si>
  <si>
    <t>141347</t>
  </si>
  <si>
    <t>20733 North Broad Street</t>
  </si>
  <si>
    <t>5200 Fairview Boulevard</t>
  </si>
  <si>
    <t>250150</t>
  </si>
  <si>
    <t>Select Specialty Hospital - Biloxi</t>
  </si>
  <si>
    <t>648 East Beach Boulevard</t>
  </si>
  <si>
    <t>190083</t>
  </si>
  <si>
    <t>150036</t>
  </si>
  <si>
    <t>White County Memorial Hospital</t>
  </si>
  <si>
    <t>1101 O'Connor Boulevard</t>
  </si>
  <si>
    <t>390284</t>
  </si>
  <si>
    <t>SELECT SPECIALTY HOSPITAL - PHILADEL</t>
  </si>
  <si>
    <t>5501 OLD YORK RD</t>
  </si>
  <si>
    <t>421 South Main Street</t>
  </si>
  <si>
    <t>314002</t>
  </si>
  <si>
    <t>ESSEX CO HOSP CENTER</t>
  </si>
  <si>
    <t>125 FAIRVIEW AVE</t>
  </si>
  <si>
    <t>CEDAR GROVE</t>
  </si>
  <si>
    <t>504008</t>
  </si>
  <si>
    <t>Lourdes Counseling Center</t>
  </si>
  <si>
    <t>1175 Carondelet Drive</t>
  </si>
  <si>
    <t>450343</t>
  </si>
  <si>
    <t>HAMILTON GENERAL HOSPITAL</t>
  </si>
  <si>
    <t>400 N BROWN AVE</t>
  </si>
  <si>
    <t>HAMILTON</t>
  </si>
  <si>
    <t>051301</t>
  </si>
  <si>
    <t>Adventist Health Tehachapi Valley</t>
  </si>
  <si>
    <t>1100 Magellan Drive</t>
  </si>
  <si>
    <t>450758</t>
  </si>
  <si>
    <t>HealthSouth Dallas Rehabilitation Hospital</t>
  </si>
  <si>
    <t>2124 Research Row</t>
  </si>
  <si>
    <t>491302</t>
  </si>
  <si>
    <t>Carilion Giles Community Hospital</t>
  </si>
  <si>
    <t>159 Hartley Way</t>
  </si>
  <si>
    <t>2101 Pease Street</t>
  </si>
  <si>
    <t>430051</t>
  </si>
  <si>
    <t>Custer Community Hospital</t>
  </si>
  <si>
    <t>1039 Montgomery Street</t>
  </si>
  <si>
    <t>180062</t>
  </si>
  <si>
    <t>CASEY CO WAR MEMORIAL HOSP</t>
  </si>
  <si>
    <t>RT 2 BOX 569A</t>
  </si>
  <si>
    <t>424 Savannah Road</t>
  </si>
  <si>
    <t>531306</t>
  </si>
  <si>
    <t>050552</t>
  </si>
  <si>
    <t>1530 North Limestone Street</t>
  </si>
  <si>
    <t>700 Chief Eddie Hoffman Highway</t>
  </si>
  <si>
    <t>231309</t>
  </si>
  <si>
    <t>Aspirus Ontonagon Hospital</t>
  </si>
  <si>
    <t>424012</t>
  </si>
  <si>
    <t>AURORA PAVILION,THE</t>
  </si>
  <si>
    <t>655 MEDICAL PARK DRIVE</t>
  </si>
  <si>
    <t>AIKEN</t>
  </si>
  <si>
    <t>454031</t>
  </si>
  <si>
    <t>Green Oaks Behavioral Healthcare Service</t>
  </si>
  <si>
    <t>360188</t>
  </si>
  <si>
    <t>Lodi Community Hospital</t>
  </si>
  <si>
    <t>16 Guion Place</t>
  </si>
  <si>
    <t>120025</t>
  </si>
  <si>
    <t>800 Wheeling Avenue</t>
  </si>
  <si>
    <t>330410</t>
  </si>
  <si>
    <t>TERENCE CARDINAL COOKE HEALTH CARE CENTER</t>
  </si>
  <si>
    <t>1249 FIFTH AVENUE</t>
  </si>
  <si>
    <t>261308</t>
  </si>
  <si>
    <t>Washington County Memorial Hospital</t>
  </si>
  <si>
    <t>300 Health Way</t>
  </si>
  <si>
    <t>Potosi</t>
  </si>
  <si>
    <t>367 Clear Creek Parkway</t>
  </si>
  <si>
    <t>340036</t>
  </si>
  <si>
    <t>Novant Health Franklin Medical Center</t>
  </si>
  <si>
    <t>Louisburg</t>
  </si>
  <si>
    <t>400111</t>
  </si>
  <si>
    <t>Hospital San Carlos Borromeo</t>
  </si>
  <si>
    <t>550 Concepcion Vera Ayala</t>
  </si>
  <si>
    <t>Moca</t>
  </si>
  <si>
    <t>250071</t>
  </si>
  <si>
    <t>North Sunflower County Hospital</t>
  </si>
  <si>
    <t>1000 East Main Street</t>
  </si>
  <si>
    <t>3100 North Tenaya Way</t>
  </si>
  <si>
    <t>040043</t>
  </si>
  <si>
    <t>WRMC GRAYS</t>
  </si>
  <si>
    <t>477 E MAIN ST</t>
  </si>
  <si>
    <t>BATESVILLE</t>
  </si>
  <si>
    <t>420112</t>
  </si>
  <si>
    <t>CENTER FOR COLON AND DIGESTIVE DISEASES LLC</t>
  </si>
  <si>
    <t>103 GREGG AVE NW, SUITE 100</t>
  </si>
  <si>
    <t>150175</t>
  </si>
  <si>
    <t>The Heart Hospital</t>
  </si>
  <si>
    <t>4007 Gateway Blvd</t>
  </si>
  <si>
    <t>301303</t>
  </si>
  <si>
    <t>Weeks Medical Center</t>
  </si>
  <si>
    <t>173 Middle Street</t>
  </si>
  <si>
    <t>1530 Lone Oak Road</t>
  </si>
  <si>
    <t>174012</t>
  </si>
  <si>
    <t>CHARTER WICHITA BHS</t>
  </si>
  <si>
    <t>8901 E ORME ST</t>
  </si>
  <si>
    <t>260109</t>
  </si>
  <si>
    <t>Harrison County Community Hospital</t>
  </si>
  <si>
    <t>2600 Miller Street</t>
  </si>
  <si>
    <t>Bethany</t>
  </si>
  <si>
    <t>461308</t>
  </si>
  <si>
    <t>San Juan Hospital</t>
  </si>
  <si>
    <t>380 West 100 North</t>
  </si>
  <si>
    <t>161374</t>
  </si>
  <si>
    <t>Myrtue Medical Center</t>
  </si>
  <si>
    <t>110155</t>
  </si>
  <si>
    <t>050207</t>
  </si>
  <si>
    <t>Fremont Medical Center</t>
  </si>
  <si>
    <t>970 Plumas Street</t>
  </si>
  <si>
    <t>327 Medical Park Drive</t>
  </si>
  <si>
    <t>170112</t>
  </si>
  <si>
    <t>670018</t>
  </si>
  <si>
    <t>Doctors Diagnostic Hospital</t>
  </si>
  <si>
    <t>1017 South Travis Avenue</t>
  </si>
  <si>
    <t>5555 West Thunderbird Road</t>
  </si>
  <si>
    <t>050585</t>
  </si>
  <si>
    <t>Saddleback Memorial Medical Center - San Clemente</t>
  </si>
  <si>
    <t>654 Camino de los Mares</t>
  </si>
  <si>
    <t>San Clemente</t>
  </si>
  <si>
    <t>020016</t>
  </si>
  <si>
    <t>FAITH HOSPITAL</t>
  </si>
  <si>
    <t>187 GLENN HWY (P O BOX 5)</t>
  </si>
  <si>
    <t>GLENALLEN</t>
  </si>
  <si>
    <t>194066</t>
  </si>
  <si>
    <t>SYNERGY HOSPITAL LLC</t>
  </si>
  <si>
    <t>4040 NORTH BLVD</t>
  </si>
  <si>
    <t>450418</t>
  </si>
  <si>
    <t>Bellaire Medical Center</t>
  </si>
  <si>
    <t>5314 Dashwood Drive</t>
  </si>
  <si>
    <t>4455 S. 1-19 Frontage Road</t>
  </si>
  <si>
    <t>450019</t>
  </si>
  <si>
    <t>SOUTHWESTERN GENERAL HOSPITAL</t>
  </si>
  <si>
    <t>1221 NORTH COTTON</t>
  </si>
  <si>
    <t>22999 U.S. Highway 59 North</t>
  </si>
  <si>
    <t>520178</t>
  </si>
  <si>
    <t>Southwest Health Center</t>
  </si>
  <si>
    <t>454134</t>
  </si>
  <si>
    <t>Haven Behavioral Hospital of Frisco</t>
  </si>
  <si>
    <t>5680 Frisco Square Boulevard</t>
  </si>
  <si>
    <t>725 North Street</t>
  </si>
  <si>
    <t>104027</t>
  </si>
  <si>
    <t>West Florida Community Care Center</t>
  </si>
  <si>
    <t>1221 West Lakeview Avenue</t>
  </si>
  <si>
    <t>250059</t>
  </si>
  <si>
    <t>Montfort Jones Memorial Hospital</t>
  </si>
  <si>
    <t>114021</t>
  </si>
  <si>
    <t>Southwestern State Hospital</t>
  </si>
  <si>
    <t>400 South Pinetree Boulevard</t>
  </si>
  <si>
    <t>420042</t>
  </si>
  <si>
    <t>Mullins Hospital</t>
  </si>
  <si>
    <t>518 South Main Street</t>
  </si>
  <si>
    <t>500089</t>
  </si>
  <si>
    <t>10 Nicholls Street</t>
  </si>
  <si>
    <t>114023</t>
  </si>
  <si>
    <t>The Bradley Center of Saint Francis</t>
  </si>
  <si>
    <t>2000 16th Avenue</t>
  </si>
  <si>
    <t>4215 Joe Ramsey Boulevard</t>
  </si>
  <si>
    <t>050172</t>
  </si>
  <si>
    <t>190216</t>
  </si>
  <si>
    <t>SHORELINE MEDICAL CENTER</t>
  </si>
  <si>
    <t>201310</t>
  </si>
  <si>
    <t>Bridgton Hospital</t>
  </si>
  <si>
    <t>10 Hospital Drive</t>
  </si>
  <si>
    <t>Bridgton</t>
  </si>
  <si>
    <t>521332</t>
  </si>
  <si>
    <t>Spooner Health</t>
  </si>
  <si>
    <t>1280 Chandler Drive</t>
  </si>
  <si>
    <t>370198</t>
  </si>
  <si>
    <t>Continuous Care Centers of Tulsa - Four South</t>
  </si>
  <si>
    <t>1923 South Utica</t>
  </si>
  <si>
    <t>451352</t>
  </si>
  <si>
    <t>Hardeman County Memorial Hospital</t>
  </si>
  <si>
    <t>250008</t>
  </si>
  <si>
    <t>ABERDEEN MONROE COUNTY HOSPITAL</t>
  </si>
  <si>
    <t>400 S CHESTNUT ST</t>
  </si>
  <si>
    <t>364062</t>
  </si>
  <si>
    <t>Mount Carmel Behavioral Health</t>
  </si>
  <si>
    <t>4646 Hilton Corporate Drive</t>
  </si>
  <si>
    <t>450879</t>
  </si>
  <si>
    <t>230 Calle Del Norte</t>
  </si>
  <si>
    <t>450175</t>
  </si>
  <si>
    <t>COLONIAL HOSPITAL INC</t>
  </si>
  <si>
    <t>502 W COLLEGE ST</t>
  </si>
  <si>
    <t>TERRELL</t>
  </si>
  <si>
    <t>524008</t>
  </si>
  <si>
    <t>Mendota Mental Health Institute</t>
  </si>
  <si>
    <t>301 Troy Drive</t>
  </si>
  <si>
    <t>141332</t>
  </si>
  <si>
    <t>Hillsboro Area Hospital</t>
  </si>
  <si>
    <t>1200 East Tremont Street</t>
  </si>
  <si>
    <t>1201 West 38th Street</t>
  </si>
  <si>
    <t>200055</t>
  </si>
  <si>
    <t>22 Hospital Lane</t>
  </si>
  <si>
    <t>946 East Reed Street</t>
  </si>
  <si>
    <t>230304</t>
  </si>
  <si>
    <t>Pioneer Specialty Hospital</t>
  </si>
  <si>
    <t>50 North Perry Street, 6th Floor</t>
  </si>
  <si>
    <t>291300</t>
  </si>
  <si>
    <t>Mount Grant General Hospital</t>
  </si>
  <si>
    <t>200 South A Street</t>
  </si>
  <si>
    <t>Hawthorne</t>
  </si>
  <si>
    <t>350067</t>
  </si>
  <si>
    <t>300 S W 6TH ST</t>
  </si>
  <si>
    <t>150184</t>
  </si>
  <si>
    <t>Ascension St. Vincent Hospital Avon</t>
  </si>
  <si>
    <t>9613 East US Highway 36</t>
  </si>
  <si>
    <t>050068</t>
  </si>
  <si>
    <t>LINDSAY DISTRICT HOSPITAL</t>
  </si>
  <si>
    <t>740 SEQUOIA AVE</t>
  </si>
  <si>
    <t>11 Friendship Street</t>
  </si>
  <si>
    <t>1401 East Trinity Mills Road</t>
  </si>
  <si>
    <t>670019</t>
  </si>
  <si>
    <t>Foundation Surgical Hospital of Houston</t>
  </si>
  <si>
    <t>7501 Fannin Street</t>
  </si>
  <si>
    <t>759 Chestnut Street</t>
  </si>
  <si>
    <t>034006</t>
  </si>
  <si>
    <t>RAMSEY CANYON HOSP &amp; TREATMENT CENTER</t>
  </si>
  <si>
    <t>4120 EAST RAMSEY CANYON ROAD</t>
  </si>
  <si>
    <t>SIERRA VISTA</t>
  </si>
  <si>
    <t>1825 Logan Avenue</t>
  </si>
  <si>
    <t>151332</t>
  </si>
  <si>
    <t>Decatur County Memorial Hospital</t>
  </si>
  <si>
    <t>720 North Lincoln Street</t>
  </si>
  <si>
    <t>280025</t>
  </si>
  <si>
    <t>NIOBRARA VALLEY HOSPITAL CORPORATION</t>
  </si>
  <si>
    <t>HWY 12TH &amp; 5TH STREET</t>
  </si>
  <si>
    <t>LYNCH</t>
  </si>
  <si>
    <t>390262</t>
  </si>
  <si>
    <t>ST. FRANCIS CENTRAL HOSPITAL</t>
  </si>
  <si>
    <t>1200 CENTRE AVE</t>
  </si>
  <si>
    <t>050117</t>
  </si>
  <si>
    <t>Mercy Medical Center Merced - Dominican Campus</t>
  </si>
  <si>
    <t>2740 M Street</t>
  </si>
  <si>
    <t>110190</t>
  </si>
  <si>
    <t>Flint River Community Hospital</t>
  </si>
  <si>
    <t>509 Sumter Street</t>
  </si>
  <si>
    <t>Montezuma</t>
  </si>
  <si>
    <t>3651 Wheeler Road</t>
  </si>
  <si>
    <t>094001</t>
  </si>
  <si>
    <t>Saint Elizabeths Hospital</t>
  </si>
  <si>
    <t>1100 Alabama Avenue, Southeast</t>
  </si>
  <si>
    <t>260115</t>
  </si>
  <si>
    <t>450738</t>
  </si>
  <si>
    <t>MINEOLA GENERAL HOSPITAL INC</t>
  </si>
  <si>
    <t>807 MIMOSA</t>
  </si>
  <si>
    <t>100016</t>
  </si>
  <si>
    <t>KINDRED HOSPITAL NORTH FLORIDA</t>
  </si>
  <si>
    <t>801 OAK ST BOX 808</t>
  </si>
  <si>
    <t>GREEN COVE SPRINGS</t>
  </si>
  <si>
    <t>264008</t>
  </si>
  <si>
    <t>Center For Behavioral Medicine</t>
  </si>
  <si>
    <t>1000 East 24th Street</t>
  </si>
  <si>
    <t>420114</t>
  </si>
  <si>
    <t>SURGERY CENTER AT PELHAM</t>
  </si>
  <si>
    <t>2755 S HWY 14</t>
  </si>
  <si>
    <t>GREER</t>
  </si>
  <si>
    <t>190138</t>
  </si>
  <si>
    <t>EYE  EAR  NOSE &amp; THROAT HOSPITAL</t>
  </si>
  <si>
    <t>2626 NAPOLEON AVE</t>
  </si>
  <si>
    <t>294002</t>
  </si>
  <si>
    <t>Southern Nevada Adult Mental Health Services</t>
  </si>
  <si>
    <t>6161 West Charleston Boulevard</t>
  </si>
  <si>
    <t>140090</t>
  </si>
  <si>
    <t>2520 North Lakeview Avenue</t>
  </si>
  <si>
    <t>104008</t>
  </si>
  <si>
    <t>Jerome Golden Center For Behavioral Health</t>
  </si>
  <si>
    <t>1041 45th Street</t>
  </si>
  <si>
    <t>271314</t>
  </si>
  <si>
    <t>Deer Lodge Medical Center</t>
  </si>
  <si>
    <t>1100 Hollenback Lane</t>
  </si>
  <si>
    <t>Deer Lodge</t>
  </si>
  <si>
    <t>331312</t>
  </si>
  <si>
    <t>UHS Delaware Valley Hospital</t>
  </si>
  <si>
    <t>10500 Montgomery Road</t>
  </si>
  <si>
    <t>160074</t>
  </si>
  <si>
    <t>400 Central Avenue Northwest</t>
  </si>
  <si>
    <t>170019</t>
  </si>
  <si>
    <t>William Newton Memorial Hospital</t>
  </si>
  <si>
    <t>1300 East Fifth Avenue</t>
  </si>
  <si>
    <t>190119</t>
  </si>
  <si>
    <t>ST LUKE GENERAL HOSPITAL</t>
  </si>
  <si>
    <t>P O BOX 41</t>
  </si>
  <si>
    <t>521359</t>
  </si>
  <si>
    <t>161327</t>
  </si>
  <si>
    <t>Davis County Hospital &amp; Clinics</t>
  </si>
  <si>
    <t>509 North Madison</t>
  </si>
  <si>
    <t>6000 49th Street North</t>
  </si>
  <si>
    <t>1102 West 32nd Street</t>
  </si>
  <si>
    <t>314003</t>
  </si>
  <si>
    <t>MARLBORO PSYCHIATRIC HOSPITAL</t>
  </si>
  <si>
    <t>MARLBORO</t>
  </si>
  <si>
    <t>1303 East Herndon Avenue</t>
  </si>
  <si>
    <t>100300</t>
  </si>
  <si>
    <t>HealthSouth RidgeLake Hospital</t>
  </si>
  <si>
    <t>6150 Edgelake Drive</t>
  </si>
  <si>
    <t>310053</t>
  </si>
  <si>
    <t>RIVERSIDE HOSP INC</t>
  </si>
  <si>
    <t>POWERVILLE RD BOX 59</t>
  </si>
  <si>
    <t>BOONTON</t>
  </si>
  <si>
    <t>6565 Fannin Street</t>
  </si>
  <si>
    <t>364031</t>
  </si>
  <si>
    <t>Heartland Behavioral Healthcare Hospital</t>
  </si>
  <si>
    <t>3000 Erie Street South</t>
  </si>
  <si>
    <t>121304</t>
  </si>
  <si>
    <t>Kahuku Medical Center</t>
  </si>
  <si>
    <t>56-117 Pualalea Street</t>
  </si>
  <si>
    <t>Kahuku</t>
  </si>
  <si>
    <t>171324</t>
  </si>
  <si>
    <t>Satanta District Hospital</t>
  </si>
  <si>
    <t>401 Cheyenne</t>
  </si>
  <si>
    <t>Satanta</t>
  </si>
  <si>
    <t>430018</t>
  </si>
  <si>
    <t>Mid-Dakota Medical Center</t>
  </si>
  <si>
    <t>300 South Byron Boulevard</t>
  </si>
  <si>
    <t>Chamberlain</t>
  </si>
  <si>
    <t>151329</t>
  </si>
  <si>
    <t>Margaret Mary Community Hospital</t>
  </si>
  <si>
    <t>321 Mitchell Avenue</t>
  </si>
  <si>
    <t>350042</t>
  </si>
  <si>
    <t>901 North Porter Avenue</t>
  </si>
  <si>
    <t>670183</t>
  </si>
  <si>
    <t>COMPLETE EMERGENCY CARE DE ZAVALA, LLC</t>
  </si>
  <si>
    <t>4999 DE ZAVALA RD</t>
  </si>
  <si>
    <t>051313</t>
  </si>
  <si>
    <t>FORT YUMA PHS INIDAN HOSPITAL</t>
  </si>
  <si>
    <t>ONE INDIAN HILL ROAD</t>
  </si>
  <si>
    <t>WINTERHAVEN</t>
  </si>
  <si>
    <t>207 Jefferson Street</t>
  </si>
  <si>
    <t>524018</t>
  </si>
  <si>
    <t>Rogers Memorial Hospital - Oconomowoc</t>
  </si>
  <si>
    <t>34700 Valley Road</t>
  </si>
  <si>
    <t>280024</t>
  </si>
  <si>
    <t>PERKINS COUNTY HEALTH SERVICES</t>
  </si>
  <si>
    <t>902 CENTRAL AVE</t>
  </si>
  <si>
    <t>GRANT</t>
  </si>
  <si>
    <t>1460 G Street</t>
  </si>
  <si>
    <t>330152</t>
  </si>
  <si>
    <t>University Hospital of Brooklyn at Long Island College Hospital</t>
  </si>
  <si>
    <t>339 Hicks Street</t>
  </si>
  <si>
    <t>451307</t>
  </si>
  <si>
    <t>Iraan General Hospital</t>
  </si>
  <si>
    <t>600 Hwy 349 North</t>
  </si>
  <si>
    <t>021308</t>
  </si>
  <si>
    <t>Norton Sound Regional Hospital</t>
  </si>
  <si>
    <t>1000 Greg Kruschek Avenue</t>
  </si>
  <si>
    <t>Nome</t>
  </si>
  <si>
    <t>1018 Sixth Avenue</t>
  </si>
  <si>
    <t>380042</t>
  </si>
  <si>
    <t>174009</t>
  </si>
  <si>
    <t>KANSAS INSTITUTE</t>
  </si>
  <si>
    <t>5808 WEST 110TH STREET</t>
  </si>
  <si>
    <t>OLATHE</t>
  </si>
  <si>
    <t>1400 U.S. Highway 61 South</t>
  </si>
  <si>
    <t>2460 Washington Road North East</t>
  </si>
  <si>
    <t>330333</t>
  </si>
  <si>
    <t>ISLAND MEDICAL CENTER</t>
  </si>
  <si>
    <t>820 FRONT ST</t>
  </si>
  <si>
    <t>5655 Frist Boulevard</t>
  </si>
  <si>
    <t>29 LV Stabler Drive</t>
  </si>
  <si>
    <t>520020</t>
  </si>
  <si>
    <t>SINAI SAMARITAN MED CENTER-SAMARITAN</t>
  </si>
  <si>
    <t>2000 WEST KILBOURN AVENUE</t>
  </si>
  <si>
    <t>280052</t>
  </si>
  <si>
    <t>JOHNSON COUNTY HOSPITAL</t>
  </si>
  <si>
    <t>202 HIGH ST</t>
  </si>
  <si>
    <t>TECUMSEH</t>
  </si>
  <si>
    <t>050476</t>
  </si>
  <si>
    <t>333 Borthwick Avenue</t>
  </si>
  <si>
    <t>524017</t>
  </si>
  <si>
    <t>North Central Health Care Wausau Campus</t>
  </si>
  <si>
    <t>1100 Lakeview Drive</t>
  </si>
  <si>
    <t>2315 East Main Street</t>
  </si>
  <si>
    <t>2950 Elmwood Avenue</t>
  </si>
  <si>
    <t>194067</t>
  </si>
  <si>
    <t>Edgewood Hospital</t>
  </si>
  <si>
    <t>160 McVicker Street</t>
  </si>
  <si>
    <t>440196</t>
  </si>
  <si>
    <t>(CLOSED) TROUSDALE MEDICAL CENTER</t>
  </si>
  <si>
    <t>500 CHURCH ST</t>
  </si>
  <si>
    <t>HARTSVILLE</t>
  </si>
  <si>
    <t>1 Clara Maass Drive</t>
  </si>
  <si>
    <t>1500 South Lake Park Avenue</t>
  </si>
  <si>
    <t>494023</t>
  </si>
  <si>
    <t>Dominion Hospital</t>
  </si>
  <si>
    <t>2960 Sleepy Hollow Road</t>
  </si>
  <si>
    <t>431324</t>
  </si>
  <si>
    <t>604 First Street Northeast</t>
  </si>
  <si>
    <t>314014</t>
  </si>
  <si>
    <t>HUDSON CO MEADOWVIEW HOSP</t>
  </si>
  <si>
    <t>595 CO AVE</t>
  </si>
  <si>
    <t>SECAUCUS</t>
  </si>
  <si>
    <t>1500 Highlands Drive</t>
  </si>
  <si>
    <t>7050 Gall Boulevard</t>
  </si>
  <si>
    <t>240072</t>
  </si>
  <si>
    <t>Falls Memorial Hospital</t>
  </si>
  <si>
    <t>520120</t>
  </si>
  <si>
    <t>NORTHWOODS HOSPITAL ASSOCIATION</t>
  </si>
  <si>
    <t>2383 HIGHWAY 17</t>
  </si>
  <si>
    <t>PHELPS</t>
  </si>
  <si>
    <t>514006</t>
  </si>
  <si>
    <t>NORTHERN PANHANDLE MENTAL HLTH CTR</t>
  </si>
  <si>
    <t>121 EOFF ST</t>
  </si>
  <si>
    <t>WHEELING</t>
  </si>
  <si>
    <t>2100 West Sunset Drive</t>
  </si>
  <si>
    <t>050487</t>
  </si>
  <si>
    <t>NEWHALL COMM HOSP</t>
  </si>
  <si>
    <t>24237 N SAN FERNANDO RD</t>
  </si>
  <si>
    <t>034012</t>
  </si>
  <si>
    <t>TUCSON PSYCHIATRIC INSTITUTE</t>
  </si>
  <si>
    <t>7220 EAST ROSEWOOD STREET</t>
  </si>
  <si>
    <t>200 Mission Boulevard</t>
  </si>
  <si>
    <t>450005</t>
  </si>
  <si>
    <t>Baptist Hospitals of Southeast Texas - Orange Campus</t>
  </si>
  <si>
    <t>608 Strickland Drive</t>
  </si>
  <si>
    <t>431306</t>
  </si>
  <si>
    <t>Platte Health Center Avera</t>
  </si>
  <si>
    <t>601 East Seventh Street</t>
  </si>
  <si>
    <t>Platte</t>
  </si>
  <si>
    <t>200 Belle Terre Road</t>
  </si>
  <si>
    <t>134009</t>
  </si>
  <si>
    <t>Safe Haven Hospital of Treasure Valley</t>
  </si>
  <si>
    <t>8050 Northview Street</t>
  </si>
  <si>
    <t>240011</t>
  </si>
  <si>
    <t>Glencoe Regional Health Services</t>
  </si>
  <si>
    <t>1805 Hennepin Avenue North</t>
  </si>
  <si>
    <t>Glencoe</t>
  </si>
  <si>
    <t>034013</t>
  </si>
  <si>
    <t>Saint Luke's Behavioral Health Center</t>
  </si>
  <si>
    <t>1800 East Van Buren</t>
  </si>
  <si>
    <t>444015</t>
  </si>
  <si>
    <t>University of Tennessee Medical Group Inc.'s Psychiatry Department</t>
  </si>
  <si>
    <t>135 North Pauline Street, 6th Floor</t>
  </si>
  <si>
    <t>340172</t>
  </si>
  <si>
    <t>YANCEY COMMUNITY MEDICAL CENTER</t>
  </si>
  <si>
    <t>320 PENSACOLA ROAD</t>
  </si>
  <si>
    <t>BURNSVILLE</t>
  </si>
  <si>
    <t>264 South Atlantic Avenue</t>
  </si>
  <si>
    <t>110231</t>
  </si>
  <si>
    <t>Landmark Hospital of Athens</t>
  </si>
  <si>
    <t>775 Sunset Drive</t>
  </si>
  <si>
    <t>340176</t>
  </si>
  <si>
    <t>LifeCare Hospitals of North Carolina</t>
  </si>
  <si>
    <t>1031 Noell Lane</t>
  </si>
  <si>
    <t>401 Takoma Avenue</t>
  </si>
  <si>
    <t>114008</t>
  </si>
  <si>
    <t>Coastal Harbor Treatment Center</t>
  </si>
  <si>
    <t>1150 Cornell Avenue</t>
  </si>
  <si>
    <t>500020</t>
  </si>
  <si>
    <t>NORTHGATE GENERAL HOSPITAL</t>
  </si>
  <si>
    <t>120 NORTHGATE PLAZA</t>
  </si>
  <si>
    <t>310120</t>
  </si>
  <si>
    <t>Saint Clare's Hospital - Sussex</t>
  </si>
  <si>
    <t>20 Walnut Street</t>
  </si>
  <si>
    <t>Sussex</t>
  </si>
  <si>
    <t>450275</t>
  </si>
  <si>
    <t>DAVID GRANBERRY MEMORIAL HOSPITAL</t>
  </si>
  <si>
    <t>CRAIG AND WILLIS STS BOX 38</t>
  </si>
  <si>
    <t>NAPLES</t>
  </si>
  <si>
    <t>451312</t>
  </si>
  <si>
    <t>Rice Medical Center</t>
  </si>
  <si>
    <t>600 South Austin Road</t>
  </si>
  <si>
    <t>Eagle Lake</t>
  </si>
  <si>
    <t>240144</t>
  </si>
  <si>
    <t>Lakewood Health System</t>
  </si>
  <si>
    <t>401 Prairie Avenue Northeast</t>
  </si>
  <si>
    <t>450665</t>
  </si>
  <si>
    <t>3349 S. Hwy 181</t>
  </si>
  <si>
    <t>161311</t>
  </si>
  <si>
    <t>Hawarden Community Hospital</t>
  </si>
  <si>
    <t>1111 Eleventh Street</t>
  </si>
  <si>
    <t>Hawarden</t>
  </si>
  <si>
    <t>140216</t>
  </si>
  <si>
    <t>SAUNDERS HOSPITAL</t>
  </si>
  <si>
    <t>700 W WOODS ST</t>
  </si>
  <si>
    <t>AVON</t>
  </si>
  <si>
    <t>450802</t>
  </si>
  <si>
    <t>Baptist Saint Anthony's Health System - Panhandle Surgery</t>
  </si>
  <si>
    <t>7100 West Ninth</t>
  </si>
  <si>
    <t>9352 Park West Boulevard</t>
  </si>
  <si>
    <t>47111 Monroe Street</t>
  </si>
  <si>
    <t>030091</t>
  </si>
  <si>
    <t>COMMUNITY GENERAL HOSPITAL</t>
  </si>
  <si>
    <t>500 EAST IOWA</t>
  </si>
  <si>
    <t>HOLBROOK</t>
  </si>
  <si>
    <t>1301 Belleville Avenue</t>
  </si>
  <si>
    <t>064025</t>
  </si>
  <si>
    <t>Haven Behavioral Hospital of Southern Colorado</t>
  </si>
  <si>
    <t>1008 Minnequa Avenue, Suite 6100</t>
  </si>
  <si>
    <t>2131 South 17th Street</t>
  </si>
  <si>
    <t>041305</t>
  </si>
  <si>
    <t>Mercy Hospital Waldron</t>
  </si>
  <si>
    <t>1341 West Sixth Street</t>
  </si>
  <si>
    <t>Waldron</t>
  </si>
  <si>
    <t>330306</t>
  </si>
  <si>
    <t>NYU Langone Hospital - Brooklyn</t>
  </si>
  <si>
    <t>150 55th Street</t>
  </si>
  <si>
    <t>151302</t>
  </si>
  <si>
    <t>IU Health Blackford Hospital</t>
  </si>
  <si>
    <t>410 Pilgrim Boulevard</t>
  </si>
  <si>
    <t>Hartford City</t>
  </si>
  <si>
    <t>100255</t>
  </si>
  <si>
    <t>Tampa Community Hospital</t>
  </si>
  <si>
    <t>6001 Webb Road</t>
  </si>
  <si>
    <t>1416 George Dieter</t>
  </si>
  <si>
    <t>161342</t>
  </si>
  <si>
    <t>6580 165th Street</t>
  </si>
  <si>
    <t>Albia</t>
  </si>
  <si>
    <t>451358</t>
  </si>
  <si>
    <t>209 Northwest 8th Street</t>
  </si>
  <si>
    <t>430011</t>
  </si>
  <si>
    <t>150159</t>
  </si>
  <si>
    <t>Renaissance Specialty Hospital</t>
  </si>
  <si>
    <t>3400 West Community Drive</t>
  </si>
  <si>
    <t>171379</t>
  </si>
  <si>
    <t>Morris County Hospital</t>
  </si>
  <si>
    <t>600 North Washington</t>
  </si>
  <si>
    <t>Council Grove</t>
  </si>
  <si>
    <t>110154</t>
  </si>
  <si>
    <t>BLECKLY MEMORIAL HOSPITAL</t>
  </si>
  <si>
    <t>408 PEACOCK ST</t>
  </si>
  <si>
    <t>COCHRAN</t>
  </si>
  <si>
    <t>460046</t>
  </si>
  <si>
    <t>BONNEVILLE HEALTH SYSTEMS</t>
  </si>
  <si>
    <t>1255 E 3900 S</t>
  </si>
  <si>
    <t>501306</t>
  </si>
  <si>
    <t>451343</t>
  </si>
  <si>
    <t>Electra Memorial Hospital</t>
  </si>
  <si>
    <t>1207 South Bailey Street</t>
  </si>
  <si>
    <t>Electra</t>
  </si>
  <si>
    <t>334002</t>
  </si>
  <si>
    <t>Four Winds Westchester</t>
  </si>
  <si>
    <t>750 Cross River Road</t>
  </si>
  <si>
    <t>Cross River</t>
  </si>
  <si>
    <t>471306</t>
  </si>
  <si>
    <t>191318</t>
  </si>
  <si>
    <t>Riverland Medical Center</t>
  </si>
  <si>
    <t>1700 E. E. Wallace Boulevard</t>
  </si>
  <si>
    <t>Ferriday</t>
  </si>
  <si>
    <t>1530 US Highway 43</t>
  </si>
  <si>
    <t>534002</t>
  </si>
  <si>
    <t>PSYCHIATRIC INSTITUTE OF WYOMING,THE</t>
  </si>
  <si>
    <t>150 WYOMING ST</t>
  </si>
  <si>
    <t>LANDER</t>
  </si>
  <si>
    <t>171342</t>
  </si>
  <si>
    <t>Rush County Memorial Hospital</t>
  </si>
  <si>
    <t>801 Locust Street</t>
  </si>
  <si>
    <t>450059</t>
  </si>
  <si>
    <t>CHRISTUS Santa Rosa Hospital - New Braunfels</t>
  </si>
  <si>
    <t>600 North Union Avenue</t>
  </si>
  <si>
    <t>050217</t>
  </si>
  <si>
    <t>Fairchild Medical Center</t>
  </si>
  <si>
    <t>444 Bruce Street</t>
  </si>
  <si>
    <t>Yreka</t>
  </si>
  <si>
    <t>391303</t>
  </si>
  <si>
    <t>Fulton County Medical Center</t>
  </si>
  <si>
    <t>214 Peach Orchard Road</t>
  </si>
  <si>
    <t>McConnellsburg</t>
  </si>
  <si>
    <t>4500 Medical Center Drive</t>
  </si>
  <si>
    <t>450130</t>
  </si>
  <si>
    <t>Nix Medical Center</t>
  </si>
  <si>
    <t>414 Navarro Street</t>
  </si>
  <si>
    <t>454131</t>
  </si>
  <si>
    <t>Westpark Springs</t>
  </si>
  <si>
    <t>6902 South Peek Road</t>
  </si>
  <si>
    <t>1008 Minnequa Avenue</t>
  </si>
  <si>
    <t>194114</t>
  </si>
  <si>
    <t>River Place Behavioral Health</t>
  </si>
  <si>
    <t>500 Rue de Sante</t>
  </si>
  <si>
    <t>181302</t>
  </si>
  <si>
    <t>Ephraim McDowell James B. Haggin Hospital</t>
  </si>
  <si>
    <t>464 Linden Avenue</t>
  </si>
  <si>
    <t>Harrodsburg</t>
  </si>
  <si>
    <t>020004</t>
  </si>
  <si>
    <t>Ketchikan General Hospital</t>
  </si>
  <si>
    <t>3100 Tongass Avenue</t>
  </si>
  <si>
    <t>Ketchikan</t>
  </si>
  <si>
    <t>034022</t>
  </si>
  <si>
    <t>Sonora Behavioral Health Hospital</t>
  </si>
  <si>
    <t>6050 North Corona Road</t>
  </si>
  <si>
    <t>430020</t>
  </si>
  <si>
    <t>KINGSBURY COUNTY MEMORIAL HOSPITAL</t>
  </si>
  <si>
    <t>4TH AND MANOR AVE</t>
  </si>
  <si>
    <t>LAKE PRESTON</t>
  </si>
  <si>
    <t>281356</t>
  </si>
  <si>
    <t>Perkins County Health Services</t>
  </si>
  <si>
    <t>900 Lincoln Avenue</t>
  </si>
  <si>
    <t>Grant</t>
  </si>
  <si>
    <t>341307</t>
  </si>
  <si>
    <t>Pender Memorial Hospital</t>
  </si>
  <si>
    <t>507 East Fremont Street</t>
  </si>
  <si>
    <t>Burgaw</t>
  </si>
  <si>
    <t>340177</t>
  </si>
  <si>
    <t>The Outer Banks Hospital</t>
  </si>
  <si>
    <t>4800 South Croatan Highway</t>
  </si>
  <si>
    <t>Nags Head</t>
  </si>
  <si>
    <t>850 West Central Texas Expressway</t>
  </si>
  <si>
    <t>160139</t>
  </si>
  <si>
    <t>ALTA MEMORIAL HOSP</t>
  </si>
  <si>
    <t>202 W 7TH ST</t>
  </si>
  <si>
    <t>ALTA</t>
  </si>
  <si>
    <t>370231</t>
  </si>
  <si>
    <t>George Nigh Rehabilitation Center</t>
  </si>
  <si>
    <t>900 East Airport Road</t>
  </si>
  <si>
    <t>240176</t>
  </si>
  <si>
    <t>EVELETH HLTH SERV PARK-FITZGERALD HOSP</t>
  </si>
  <si>
    <t>227 MCKINLEY AVENUE</t>
  </si>
  <si>
    <t>EVELETH</t>
  </si>
  <si>
    <t>20480 Market Street</t>
  </si>
  <si>
    <t>230212</t>
  </si>
  <si>
    <t>Saint Joseph Mercy Saline Hospital</t>
  </si>
  <si>
    <t>400 Russell Street</t>
  </si>
  <si>
    <t>170181</t>
  </si>
  <si>
    <t>MEDICAL HEIGHTS HOSPITELE</t>
  </si>
  <si>
    <t>100 ROSS BLVD BLDG 3</t>
  </si>
  <si>
    <t>DODGE CITY</t>
  </si>
  <si>
    <t>281360</t>
  </si>
  <si>
    <t>141341</t>
  </si>
  <si>
    <t>Pana Community Hospital</t>
  </si>
  <si>
    <t>101 East Ninth Street</t>
  </si>
  <si>
    <t>Pana</t>
  </si>
  <si>
    <t>750 East Adams Street</t>
  </si>
  <si>
    <t>450112</t>
  </si>
  <si>
    <t>Paris Regional Medical Center - North Campus</t>
  </si>
  <si>
    <t>865 DeShong Drive</t>
  </si>
  <si>
    <t>330052</t>
  </si>
  <si>
    <t>MEMORIAL HOSPITAL OF GREENE COUNTY</t>
  </si>
  <si>
    <t>159 JEFFERSON HEIGHTS</t>
  </si>
  <si>
    <t>CATSKILL</t>
  </si>
  <si>
    <t>4455 Edison Lakes Parkway</t>
  </si>
  <si>
    <t>200015</t>
  </si>
  <si>
    <t>Kennebec Valley Medical Center</t>
  </si>
  <si>
    <t>6 Chestnut Street</t>
  </si>
  <si>
    <t>171322</t>
  </si>
  <si>
    <t>Hamilton County Hospital</t>
  </si>
  <si>
    <t>700  Huser Street</t>
  </si>
  <si>
    <t>231331</t>
  </si>
  <si>
    <t>Sparrow Ionia Hospital</t>
  </si>
  <si>
    <t>3565 South State Road</t>
  </si>
  <si>
    <t>Ionia</t>
  </si>
  <si>
    <t>171353</t>
  </si>
  <si>
    <t>Phillips County Health Systems</t>
  </si>
  <si>
    <t>450446</t>
  </si>
  <si>
    <t>Riverside General Hospital</t>
  </si>
  <si>
    <t>3204 Ennis Street</t>
  </si>
  <si>
    <t>1111 East Stanley Boulevard</t>
  </si>
  <si>
    <t>220064</t>
  </si>
  <si>
    <t>Boston Regional Medical Center</t>
  </si>
  <si>
    <t>5 Woodland Road</t>
  </si>
  <si>
    <t>Stoneham</t>
  </si>
  <si>
    <t>394043</t>
  </si>
  <si>
    <t>Clarion Psychiatric Center</t>
  </si>
  <si>
    <t>Two Hospital Drive</t>
  </si>
  <si>
    <t>1775 Dempster Street</t>
  </si>
  <si>
    <t>3200 Providence Drive</t>
  </si>
  <si>
    <t>160118</t>
  </si>
  <si>
    <t>Palo Alto County Health System</t>
  </si>
  <si>
    <t>364000</t>
  </si>
  <si>
    <t>FALLSVIEW PSYCHIATRIC HOSPITAL</t>
  </si>
  <si>
    <t>330 BROADWAY E</t>
  </si>
  <si>
    <t>CUYAHOGA FALLS</t>
  </si>
  <si>
    <t>110238</t>
  </si>
  <si>
    <t>WINDWARD SURGERY CENTER</t>
  </si>
  <si>
    <t>12425 MORRIS RD</t>
  </si>
  <si>
    <t>ALPHARETTA</t>
  </si>
  <si>
    <t>2701 17th Street</t>
  </si>
  <si>
    <t>224039</t>
  </si>
  <si>
    <t>Haverhill Pavilion Behavioral Health Hospital</t>
  </si>
  <si>
    <t>76 Summer Street</t>
  </si>
  <si>
    <t>330373</t>
  </si>
  <si>
    <t>MEDICAL/SURGICAL UNIT</t>
  </si>
  <si>
    <t>4050 Coon Rapids Boulevard</t>
  </si>
  <si>
    <t>250149</t>
  </si>
  <si>
    <t>Pioneer Community Hospital of Newton</t>
  </si>
  <si>
    <t>9421 Eastside Drive Extension</t>
  </si>
  <si>
    <t>825 North Center Avenue</t>
  </si>
  <si>
    <t>010170</t>
  </si>
  <si>
    <t>Noland Hospital Shelby</t>
  </si>
  <si>
    <t>1000 First Street North, 3rd Floor</t>
  </si>
  <si>
    <t>104071</t>
  </si>
  <si>
    <t>The Vines Hospital</t>
  </si>
  <si>
    <t>3130 Southwest  27th Avenue</t>
  </si>
  <si>
    <t>041325</t>
  </si>
  <si>
    <t>1101 Jackson Street Southeast</t>
  </si>
  <si>
    <t>280103</t>
  </si>
  <si>
    <t>295 NORTH 8TH STREET</t>
  </si>
  <si>
    <t>BURWELL</t>
  </si>
  <si>
    <t>450595</t>
  </si>
  <si>
    <t>701 N 5TH EAST</t>
  </si>
  <si>
    <t>2601 Electric Avenue</t>
  </si>
  <si>
    <t>300 Werner Street</t>
  </si>
  <si>
    <t>404002</t>
  </si>
  <si>
    <t>Mepsi Center</t>
  </si>
  <si>
    <t>Carr.2, Km. 8.2</t>
  </si>
  <si>
    <t>241310</t>
  </si>
  <si>
    <t>Minnewaska District Hospital</t>
  </si>
  <si>
    <t>610 West Sixth Street</t>
  </si>
  <si>
    <t>Starbuck</t>
  </si>
  <si>
    <t>100 Port Washington Boulevard</t>
  </si>
  <si>
    <t>12500 South Freeway Suite 100</t>
  </si>
  <si>
    <t>340185</t>
  </si>
  <si>
    <t>Select Specialty Hospital - Greensboro</t>
  </si>
  <si>
    <t>1200 North Elm Street, 5th Floor</t>
  </si>
  <si>
    <t>330345</t>
  </si>
  <si>
    <t>SHERIDAN PARK HOSPITAL</t>
  </si>
  <si>
    <t>300 TWO MILE CREEK RD</t>
  </si>
  <si>
    <t>TONAWANDA</t>
  </si>
  <si>
    <t>524002</t>
  </si>
  <si>
    <t>Winnebago Mental Health Institute</t>
  </si>
  <si>
    <t>4100 Treffert Drive</t>
  </si>
  <si>
    <t>Winnebago</t>
  </si>
  <si>
    <t>1001 Saint Joseph Lane</t>
  </si>
  <si>
    <t>041321</t>
  </si>
  <si>
    <t>117 Kite Road</t>
  </si>
  <si>
    <t>190227</t>
  </si>
  <si>
    <t>2414 Bunkerhill Drive</t>
  </si>
  <si>
    <t>400006</t>
  </si>
  <si>
    <t>1395 San Rafael Street</t>
  </si>
  <si>
    <t>1200 Old York Road</t>
  </si>
  <si>
    <t>161324</t>
  </si>
  <si>
    <t>George C. Grape Community Hospital</t>
  </si>
  <si>
    <t>2959 United States Highway 275</t>
  </si>
  <si>
    <t>Hamburg</t>
  </si>
  <si>
    <t>3333 North Webb Road</t>
  </si>
  <si>
    <t>444012</t>
  </si>
  <si>
    <t>(CLOSED) INDIAN PATH PAVILION</t>
  </si>
  <si>
    <t>2300 PAVILION DRIVE</t>
  </si>
  <si>
    <t>270040</t>
  </si>
  <si>
    <t>6575 Highway 93 South</t>
  </si>
  <si>
    <t>174022</t>
  </si>
  <si>
    <t>200 Industrial Boulevard</t>
  </si>
  <si>
    <t>010115</t>
  </si>
  <si>
    <t>174017</t>
  </si>
  <si>
    <t>Topeka State Hospital</t>
  </si>
  <si>
    <t>2700 Southwest Sixth Avenue</t>
  </si>
  <si>
    <t>520114</t>
  </si>
  <si>
    <t>Boscobel Area Health Care</t>
  </si>
  <si>
    <t>450281</t>
  </si>
  <si>
    <t>BOHNE MEMORIAL HOSPITAL</t>
  </si>
  <si>
    <t>700 MEDICAL PKWY</t>
  </si>
  <si>
    <t>BRENHAM</t>
  </si>
  <si>
    <t>060025</t>
  </si>
  <si>
    <t>PIONEERS MEMORIAL HOSPITAL</t>
  </si>
  <si>
    <t>12TH ST  WASHINGTON AVENUE</t>
  </si>
  <si>
    <t>ROCKY FORD</t>
  </si>
  <si>
    <t>050753</t>
  </si>
  <si>
    <t>110052</t>
  </si>
  <si>
    <t>CHATTOOGA MEDICAL CENTER</t>
  </si>
  <si>
    <t>962 HIGHLAND AVE</t>
  </si>
  <si>
    <t>SUMMERVILLE</t>
  </si>
  <si>
    <t>1600 East Broadway</t>
  </si>
  <si>
    <t>24 Joliet Street</t>
  </si>
  <si>
    <t>100207</t>
  </si>
  <si>
    <t>PALM BEACH REGIONAL HOSPITAL</t>
  </si>
  <si>
    <t>2829 10TH AVE N</t>
  </si>
  <si>
    <t>1910 Malvern Avenue</t>
  </si>
  <si>
    <t>336 Deerfield Road</t>
  </si>
  <si>
    <t>2200 East Washington Street</t>
  </si>
  <si>
    <t>161338</t>
  </si>
  <si>
    <t>MercyOne Oelwein Medical Center</t>
  </si>
  <si>
    <t>451392</t>
  </si>
  <si>
    <t>400 North Brown Street</t>
  </si>
  <si>
    <t>230159</t>
  </si>
  <si>
    <t>Muskegon General Campus</t>
  </si>
  <si>
    <t>1700 Oak Avenue</t>
  </si>
  <si>
    <t>One Atwell Road</t>
  </si>
  <si>
    <t>034037</t>
  </si>
  <si>
    <t>TALAS HARBOR AT BULLHEAD CITY</t>
  </si>
  <si>
    <t>831 LANDON DRIVE</t>
  </si>
  <si>
    <t>670094</t>
  </si>
  <si>
    <t>Little River Cameron Hospital</t>
  </si>
  <si>
    <t>361320</t>
  </si>
  <si>
    <t>Holzer Medical Center - Jackson</t>
  </si>
  <si>
    <t>450264</t>
  </si>
  <si>
    <t>SWISHER MEMORIAL HOSPITAL</t>
  </si>
  <si>
    <t>TULIA</t>
  </si>
  <si>
    <t>394019</t>
  </si>
  <si>
    <t>SOMERSET STATE HOSPIAL</t>
  </si>
  <si>
    <t>RD 5 PO BOX 631</t>
  </si>
  <si>
    <t>SOMERSET</t>
  </si>
  <si>
    <t>054145</t>
  </si>
  <si>
    <t>7850 Vista Hill Avenue</t>
  </si>
  <si>
    <t>241375</t>
  </si>
  <si>
    <t>Ridgeview Le Sueur Medical Center</t>
  </si>
  <si>
    <t>240156</t>
  </si>
  <si>
    <t>GREENBUSH COMMUNITY HOSPITAL</t>
  </si>
  <si>
    <t>152 - 5TH STREET SOUTH</t>
  </si>
  <si>
    <t>GREENBUSH</t>
  </si>
  <si>
    <t>609 West Maple Avenue</t>
  </si>
  <si>
    <t>054053</t>
  </si>
  <si>
    <t>Del Amo Hospital</t>
  </si>
  <si>
    <t>23700 Camino Del Sol</t>
  </si>
  <si>
    <t>241326</t>
  </si>
  <si>
    <t>CentraCare Health - Long Prairie</t>
  </si>
  <si>
    <t>50 CentraCare Drive</t>
  </si>
  <si>
    <t>Long Prairie</t>
  </si>
  <si>
    <t>500106</t>
  </si>
  <si>
    <t>Quincy Valley Medical Center</t>
  </si>
  <si>
    <t>908 10th Ave SW</t>
  </si>
  <si>
    <t>12601 Garden Grove Boulevard</t>
  </si>
  <si>
    <t>230199</t>
  </si>
  <si>
    <t>Borgess-Lee Memorial Hospital</t>
  </si>
  <si>
    <t>420 West Hight Street</t>
  </si>
  <si>
    <t>54 Seargent Prentiss Drive</t>
  </si>
  <si>
    <t>701 Cypress Street</t>
  </si>
  <si>
    <t>275 Hospital Drive</t>
  </si>
  <si>
    <t>451346</t>
  </si>
  <si>
    <t>Yoakum Community Hospital</t>
  </si>
  <si>
    <t>1200 Carl Ramert Drive</t>
  </si>
  <si>
    <t>Yoakum</t>
  </si>
  <si>
    <t>123 Medical Center Drive</t>
  </si>
  <si>
    <t>111309</t>
  </si>
  <si>
    <t>Calhoun Memorial Hospital</t>
  </si>
  <si>
    <t>55 RE Jennings Ave</t>
  </si>
  <si>
    <t>170072</t>
  </si>
  <si>
    <t>Edwards County Hospital and Healthcare Center</t>
  </si>
  <si>
    <t>620 West Eighth</t>
  </si>
  <si>
    <t>Kinsley</t>
  </si>
  <si>
    <t>400119</t>
  </si>
  <si>
    <t>CLINICA DR FERNANDEZ GARCIA</t>
  </si>
  <si>
    <t>358 PONCE DE LEON AVE</t>
  </si>
  <si>
    <t>HATO REY</t>
  </si>
  <si>
    <t>440038</t>
  </si>
  <si>
    <t>WARREN REGIONAL HOSPITAL</t>
  </si>
  <si>
    <t>1509 SPARTA RD BOX 369</t>
  </si>
  <si>
    <t>MC MINNVILLE</t>
  </si>
  <si>
    <t>430042</t>
  </si>
  <si>
    <t>GETTYSBURG MEM HOSPITAL</t>
  </si>
  <si>
    <t>700 EAST GARFIELD AVE</t>
  </si>
  <si>
    <t>GETTYSBURG</t>
  </si>
  <si>
    <t>430076</t>
  </si>
  <si>
    <t>Bennett County Hospital</t>
  </si>
  <si>
    <t>102 Major Allen Street</t>
  </si>
  <si>
    <t>371322</t>
  </si>
  <si>
    <t>Beaver County Memorial Hospital</t>
  </si>
  <si>
    <t>212 East Eighth Street</t>
  </si>
  <si>
    <t>424007</t>
  </si>
  <si>
    <t>Havenwood Adult Behavioral Services</t>
  </si>
  <si>
    <t>One Havenwood Lane Suite A</t>
  </si>
  <si>
    <t>170139</t>
  </si>
  <si>
    <t>364001</t>
  </si>
  <si>
    <t>CLEVELAND PSYCHIATRIC INSTITUTE</t>
  </si>
  <si>
    <t>1708 AIKEN AVE</t>
  </si>
  <si>
    <t>500046</t>
  </si>
  <si>
    <t>ST LUKES GENERAL HOSPITAL</t>
  </si>
  <si>
    <t>809 E CHESTNUT ST (P O BOX 288)</t>
  </si>
  <si>
    <t>BELLINGHAM</t>
  </si>
  <si>
    <t>1501 East Third Street</t>
  </si>
  <si>
    <t>700 Medical Parkway</t>
  </si>
  <si>
    <t>360141</t>
  </si>
  <si>
    <t>Northside Regional Medical Center</t>
  </si>
  <si>
    <t>500 Gypsy Lane</t>
  </si>
  <si>
    <t>10800 Magnolia Avenue</t>
  </si>
  <si>
    <t>050361</t>
  </si>
  <si>
    <t>KINGSBURG GENERAL HOSPITAL</t>
  </si>
  <si>
    <t>1200 SMITH ST</t>
  </si>
  <si>
    <t>KINGSBURG</t>
  </si>
  <si>
    <t>530005</t>
  </si>
  <si>
    <t>Memorial Hospital of Converse Cnty</t>
  </si>
  <si>
    <t>334012</t>
  </si>
  <si>
    <t>Greater Binghamton Health Center</t>
  </si>
  <si>
    <t>425 Robinson Street</t>
  </si>
  <si>
    <t>394027</t>
  </si>
  <si>
    <t>Fairmount Behavioral Health System</t>
  </si>
  <si>
    <t>561 Fairthorne Avenue</t>
  </si>
  <si>
    <t>061307</t>
  </si>
  <si>
    <t>Rangely District Hospital</t>
  </si>
  <si>
    <t>225 Eagle Crest Drive</t>
  </si>
  <si>
    <t>Rangely</t>
  </si>
  <si>
    <t>17800 South Kedzie Avenue</t>
  </si>
  <si>
    <t>3080 College Street</t>
  </si>
  <si>
    <t>390306</t>
  </si>
  <si>
    <t>Select Specialty Hospital of McKeesport</t>
  </si>
  <si>
    <t>1500 Fifth Avenue, Sixth floor</t>
  </si>
  <si>
    <t>31 Union Street</t>
  </si>
  <si>
    <t>450724</t>
  </si>
  <si>
    <t>DeTar Hospital North</t>
  </si>
  <si>
    <t>101 Medical Drive</t>
  </si>
  <si>
    <t>070014</t>
  </si>
  <si>
    <t>WW2 VETERANS MEMORIAL HOSPITAL</t>
  </si>
  <si>
    <t>883 PADDOCK AVE</t>
  </si>
  <si>
    <t>MERIDEN</t>
  </si>
  <si>
    <t>611 West Park Street</t>
  </si>
  <si>
    <t>390285</t>
  </si>
  <si>
    <t>314016</t>
  </si>
  <si>
    <t>Greystone Park Psychiatric Hospital</t>
  </si>
  <si>
    <t>59 Koch Avenue</t>
  </si>
  <si>
    <t>Morris Plains</t>
  </si>
  <si>
    <t>2095 Henry Tecklenburg Drive</t>
  </si>
  <si>
    <t>184014</t>
  </si>
  <si>
    <t>Cumberland Hall Hospital</t>
  </si>
  <si>
    <t>270 Walton Way</t>
  </si>
  <si>
    <t>200003</t>
  </si>
  <si>
    <t>Millinocket Regional Hospital</t>
  </si>
  <si>
    <t>200 Somerset Street</t>
  </si>
  <si>
    <t>Millinocket</t>
  </si>
  <si>
    <t>450754</t>
  </si>
  <si>
    <t>Hamilton General Hospital</t>
  </si>
  <si>
    <t>350043</t>
  </si>
  <si>
    <t>Trinity Health</t>
  </si>
  <si>
    <t>340037</t>
  </si>
  <si>
    <t>Atrium Health Kings Mountain</t>
  </si>
  <si>
    <t>706 West King Street</t>
  </si>
  <si>
    <t>Kings Mountain</t>
  </si>
  <si>
    <t>170100</t>
  </si>
  <si>
    <t>500 Thorpe Street</t>
  </si>
  <si>
    <t>1105 Earl Frye Boulevard</t>
  </si>
  <si>
    <t>010017</t>
  </si>
  <si>
    <t>FAIRVIEW MEDICAL CTR</t>
  </si>
  <si>
    <t>2048 W FAIRVIEW AVE</t>
  </si>
  <si>
    <t>21230 Dequindre Road</t>
  </si>
  <si>
    <t>540 The Rialto</t>
  </si>
  <si>
    <t>1521 Gull Road</t>
  </si>
  <si>
    <t>141323</t>
  </si>
  <si>
    <t>26317 West Washington Street</t>
  </si>
  <si>
    <t>370184</t>
  </si>
  <si>
    <t>CITY OF FAITH HOSPITAL</t>
  </si>
  <si>
    <t>8181 S LEWIS BOX 36000</t>
  </si>
  <si>
    <t>400114</t>
  </si>
  <si>
    <t>Manati Medical Center</t>
  </si>
  <si>
    <t>Calle Hernandez Carrion</t>
  </si>
  <si>
    <t>104035</t>
  </si>
  <si>
    <t>HALIFAX PSYCHIATRIC CENTER NORTH</t>
  </si>
  <si>
    <t>841 JIMMY ANN DR</t>
  </si>
  <si>
    <t>251316</t>
  </si>
  <si>
    <t>H. C. Watkins Memorial Hospital</t>
  </si>
  <si>
    <t>605 South Archusa Avenue</t>
  </si>
  <si>
    <t>360038</t>
  </si>
  <si>
    <t>271325</t>
  </si>
  <si>
    <t>Saint Luke Community Hospital</t>
  </si>
  <si>
    <t>107 Sixth Avenue Southwest</t>
  </si>
  <si>
    <t>244005</t>
  </si>
  <si>
    <t>Community Addiction Recovery Enterprise-Willmar</t>
  </si>
  <si>
    <t>1801 Technology Drive</t>
  </si>
  <si>
    <t>440128</t>
  </si>
  <si>
    <t>LAKESHORE MENTAL HEALTH INSTITUTE</t>
  </si>
  <si>
    <t>5908 LYONS VIEW PIKE</t>
  </si>
  <si>
    <t>050267</t>
  </si>
  <si>
    <t>1400 Locust Street</t>
  </si>
  <si>
    <t>500 University Drive</t>
  </si>
  <si>
    <t>330327</t>
  </si>
  <si>
    <t>ELLENVILLE COMMUNITY HOSPITAL</t>
  </si>
  <si>
    <t>ROUTE 209</t>
  </si>
  <si>
    <t>394038</t>
  </si>
  <si>
    <t>Foundations Behavioral Health</t>
  </si>
  <si>
    <t>833 East Butler Avenue</t>
  </si>
  <si>
    <t>240091</t>
  </si>
  <si>
    <t>LAKEFIELD MUNICIPAL HOSPITAL</t>
  </si>
  <si>
    <t>RR1, BOX 370</t>
  </si>
  <si>
    <t>LAKEFIELD</t>
  </si>
  <si>
    <t>450861</t>
  </si>
  <si>
    <t>SemperCare Hospital of Longview</t>
  </si>
  <si>
    <t>700 East Marshall Avenue</t>
  </si>
  <si>
    <t>190155</t>
  </si>
  <si>
    <t>ASSUMPTION GENERAL HOSPITAL</t>
  </si>
  <si>
    <t>P O BOX 546</t>
  </si>
  <si>
    <t>NAPOLEONVILLE</t>
  </si>
  <si>
    <t>390303</t>
  </si>
  <si>
    <t>Kindred Hospital at Heritage Valley</t>
  </si>
  <si>
    <t>270043</t>
  </si>
  <si>
    <t>MCCONE COUNTY HOSPITAL</t>
  </si>
  <si>
    <t>PO BOX 195</t>
  </si>
  <si>
    <t>CIRCLE</t>
  </si>
  <si>
    <t>18300 Roscoe Boulevard</t>
  </si>
  <si>
    <t>190016</t>
  </si>
  <si>
    <t>FLINT GOODRIDGE HOSPITAL</t>
  </si>
  <si>
    <t>2425 LOUISIANA AVE</t>
  </si>
  <si>
    <t>150032</t>
  </si>
  <si>
    <t>Indiana University Hospital</t>
  </si>
  <si>
    <t>550 North University Boulevard</t>
  </si>
  <si>
    <t>850 West Baraga Avenue</t>
  </si>
  <si>
    <t>181308</t>
  </si>
  <si>
    <t>901 East Fifth Street</t>
  </si>
  <si>
    <t>370217</t>
  </si>
  <si>
    <t>Continuous Care Centers of Bartlesville--Four Tower</t>
  </si>
  <si>
    <t>501309</t>
  </si>
  <si>
    <t>Providence Saint Joseph's Hospital</t>
  </si>
  <si>
    <t>500 East Webster</t>
  </si>
  <si>
    <t>Chewelah</t>
  </si>
  <si>
    <t>511301</t>
  </si>
  <si>
    <t>Webster County Memorial Hospital</t>
  </si>
  <si>
    <t>324 Miller Mountain Drive</t>
  </si>
  <si>
    <t>Webster Springs</t>
  </si>
  <si>
    <t>074002</t>
  </si>
  <si>
    <t>INSTITUTE OF LIVING</t>
  </si>
  <si>
    <t>400 WASHINGTON ST</t>
  </si>
  <si>
    <t>HARTFORD</t>
  </si>
  <si>
    <t>341309</t>
  </si>
  <si>
    <t>District Medical Center</t>
  </si>
  <si>
    <t>344005</t>
  </si>
  <si>
    <t>CHARTER ASHEVILLE BHS</t>
  </si>
  <si>
    <t>60 CALEDONIA RD</t>
  </si>
  <si>
    <t>491300</t>
  </si>
  <si>
    <t>Bath Community Hospital</t>
  </si>
  <si>
    <t>106 Park Lane</t>
  </si>
  <si>
    <t>110098</t>
  </si>
  <si>
    <t>Bacon County Hospital</t>
  </si>
  <si>
    <t>302 South Wayne Street</t>
  </si>
  <si>
    <t>260221</t>
  </si>
  <si>
    <t>Select Speciality Hospital - Springfield</t>
  </si>
  <si>
    <t>1630 East Primrose Street</t>
  </si>
  <si>
    <t>1200 South Columbia Road</t>
  </si>
  <si>
    <t>154023</t>
  </si>
  <si>
    <t>TRI COUNTY CENTER, INC</t>
  </si>
  <si>
    <t>8401 HARCOURT RD</t>
  </si>
  <si>
    <t>450230</t>
  </si>
  <si>
    <t>ARCHER COUNTY HOSPITAL</t>
  </si>
  <si>
    <t>410 E CHESTNUT</t>
  </si>
  <si>
    <t>ARCHER CITY</t>
  </si>
  <si>
    <t>2301 US Highway 74 West</t>
  </si>
  <si>
    <t>210063</t>
  </si>
  <si>
    <t>University of Maryland Saint Joseph Medical Center</t>
  </si>
  <si>
    <t>7601 Osler Drive</t>
  </si>
  <si>
    <t>Towson</t>
  </si>
  <si>
    <t>030116</t>
  </si>
  <si>
    <t>Barix Clinics of Arizona</t>
  </si>
  <si>
    <t>17500 North Perimeter Drive</t>
  </si>
  <si>
    <t>280091</t>
  </si>
  <si>
    <t>Butler County health Care Center</t>
  </si>
  <si>
    <t>372 South 9th Street</t>
  </si>
  <si>
    <t>350044</t>
  </si>
  <si>
    <t>JACOBSON MEMORIAL HOSPITAL</t>
  </si>
  <si>
    <t>601 EAST ST N</t>
  </si>
  <si>
    <t>2400 Lee Highway</t>
  </si>
  <si>
    <t>181329</t>
  </si>
  <si>
    <t>Saint Joseph Berea</t>
  </si>
  <si>
    <t>230145</t>
  </si>
  <si>
    <t>Keweenaw Memorial Medical Center</t>
  </si>
  <si>
    <t>205 Osceola Street</t>
  </si>
  <si>
    <t>Laurium</t>
  </si>
  <si>
    <t>451359</t>
  </si>
  <si>
    <t>2300 Western Avenue</t>
  </si>
  <si>
    <t>1305 Crowley-Rayne Highway</t>
  </si>
  <si>
    <t>1545 Atlantic Avenue</t>
  </si>
  <si>
    <t>500 South Maple Street</t>
  </si>
  <si>
    <t>270031</t>
  </si>
  <si>
    <t>TETON MEDICAL CENTER</t>
  </si>
  <si>
    <t>915 4TH STREET NW</t>
  </si>
  <si>
    <t>CHOTEAU</t>
  </si>
  <si>
    <t>184006</t>
  </si>
  <si>
    <t>SUN Behavioral Health</t>
  </si>
  <si>
    <t>820 Dolwick Drive</t>
  </si>
  <si>
    <t>Erlanger</t>
  </si>
  <si>
    <t>1034 North 500 West</t>
  </si>
  <si>
    <t>030041</t>
  </si>
  <si>
    <t>187 Ninth Street</t>
  </si>
  <si>
    <t>040098</t>
  </si>
  <si>
    <t>UNION MEDICAL CENTER</t>
  </si>
  <si>
    <t>700 W GROVE ST</t>
  </si>
  <si>
    <t>EL DORADO</t>
  </si>
  <si>
    <t>241300</t>
  </si>
  <si>
    <t>Mahnomen Health Center</t>
  </si>
  <si>
    <t>414 West Jefferson</t>
  </si>
  <si>
    <t>Mahnomen</t>
  </si>
  <si>
    <t>100227</t>
  </si>
  <si>
    <t>Saint Joseph's Women's Hospital</t>
  </si>
  <si>
    <t>3030 West Dr. Martin Luther King, Jr. Boulevard</t>
  </si>
  <si>
    <t>051334</t>
  </si>
  <si>
    <t>161379</t>
  </si>
  <si>
    <t>Mahaska Hospital</t>
  </si>
  <si>
    <t>1229 C Avenue East</t>
  </si>
  <si>
    <t>Oskaloosa</t>
  </si>
  <si>
    <t>260015</t>
  </si>
  <si>
    <t>Twin Rivers Regional Medical Center</t>
  </si>
  <si>
    <t>1301 First Street</t>
  </si>
  <si>
    <t>Kennett</t>
  </si>
  <si>
    <t>800 Meadows Road</t>
  </si>
  <si>
    <t>304001</t>
  </si>
  <si>
    <t>Hampstead Hospital</t>
  </si>
  <si>
    <t>218 East Road</t>
  </si>
  <si>
    <t>Hampstead</t>
  </si>
  <si>
    <t>910 East 20th Street</t>
  </si>
  <si>
    <t>21644 State Road 7</t>
  </si>
  <si>
    <t>334026</t>
  </si>
  <si>
    <t>81 Louden Ave</t>
  </si>
  <si>
    <t>700 North East 13th Street</t>
  </si>
  <si>
    <t>670181</t>
  </si>
  <si>
    <t>COMPLETE EMERGENCY CARE</t>
  </si>
  <si>
    <t>10628 CULEBRA RD, SUITE 200</t>
  </si>
  <si>
    <t>6901 North 72nd Street</t>
  </si>
  <si>
    <t>670003</t>
  </si>
  <si>
    <t>West Texas Hospital</t>
  </si>
  <si>
    <t>5602 Health Center Drive</t>
  </si>
  <si>
    <t>450870</t>
  </si>
  <si>
    <t>SSH - CONROE</t>
  </si>
  <si>
    <t>506 MEDICAL CENTER BLVD.  2ND FLOOR</t>
  </si>
  <si>
    <t>CONROE</t>
  </si>
  <si>
    <t>281342</t>
  </si>
  <si>
    <t>CHI Health Saint Mary's</t>
  </si>
  <si>
    <t>1301 Grundman Boulevard</t>
  </si>
  <si>
    <t>110149</t>
  </si>
  <si>
    <t>1266 Highway 515 South</t>
  </si>
  <si>
    <t>28062 Baxter Road</t>
  </si>
  <si>
    <t>264032</t>
  </si>
  <si>
    <t>CenterPointe Hospital of Columbia</t>
  </si>
  <si>
    <t>1201 International Drive</t>
  </si>
  <si>
    <t>550 Fort Loudoun Medical Center Drive</t>
  </si>
  <si>
    <t>121305</t>
  </si>
  <si>
    <t>491301</t>
  </si>
  <si>
    <t>R.J. Reynolds Patrick County Memorial Hospital</t>
  </si>
  <si>
    <t>140236</t>
  </si>
  <si>
    <t>Central Community Hospital</t>
  </si>
  <si>
    <t>335 East Fifth Street</t>
  </si>
  <si>
    <t>Clifton</t>
  </si>
  <si>
    <t>3400 US Highway 78 East</t>
  </si>
  <si>
    <t>800 West Meeting Street</t>
  </si>
  <si>
    <t>164002</t>
  </si>
  <si>
    <t>Cherokee Mental Health Institute</t>
  </si>
  <si>
    <t>1251 West Cedar Loop</t>
  </si>
  <si>
    <t>1 Medical Center Boulevard</t>
  </si>
  <si>
    <t>181327</t>
  </si>
  <si>
    <t>Marshall County Hospital</t>
  </si>
  <si>
    <t>615 Old Symsonia Road</t>
  </si>
  <si>
    <t>330015</t>
  </si>
  <si>
    <t>MERCY HOSPITAL OF WATERTOWN</t>
  </si>
  <si>
    <t>218 STONE ST</t>
  </si>
  <si>
    <t>670013</t>
  </si>
  <si>
    <t>Regency Hospital of North Dallas</t>
  </si>
  <si>
    <t>2225 Parker Road</t>
  </si>
  <si>
    <t>220055</t>
  </si>
  <si>
    <t>CHARLTON MEMORIAL HOSPITAL</t>
  </si>
  <si>
    <t>363 HIGHLAND AVE</t>
  </si>
  <si>
    <t>FALL RIVER</t>
  </si>
  <si>
    <t>230275</t>
  </si>
  <si>
    <t>Healthsource Saginaw</t>
  </si>
  <si>
    <t>3340 Hospital Road</t>
  </si>
  <si>
    <t>130064</t>
  </si>
  <si>
    <t>Saint Luke's Wood River Medical Center</t>
  </si>
  <si>
    <t>440223</t>
  </si>
  <si>
    <t>Baptist Women's Treatment Center-Murfreesboro</t>
  </si>
  <si>
    <t>400 North Highland Avenue</t>
  </si>
  <si>
    <t>110033</t>
  </si>
  <si>
    <t>Northlake Medical Center</t>
  </si>
  <si>
    <t>1455 Montreal Road</t>
  </si>
  <si>
    <t>Tucker</t>
  </si>
  <si>
    <t>220 Hospital Drive</t>
  </si>
  <si>
    <t>194094</t>
  </si>
  <si>
    <t>Physicians Behavioral Hospital</t>
  </si>
  <si>
    <t>2025 Desoto Street</t>
  </si>
  <si>
    <t>500149</t>
  </si>
  <si>
    <t>PUGET SOUND BEHAVIORAL HEALTH</t>
  </si>
  <si>
    <t>1425 South Main Street</t>
  </si>
  <si>
    <t>1101 Medical Center Boulevard</t>
  </si>
  <si>
    <t>500012</t>
  </si>
  <si>
    <t>Astria Regional Medical Center</t>
  </si>
  <si>
    <t>110 South Ninth Avenue</t>
  </si>
  <si>
    <t>101306</t>
  </si>
  <si>
    <t>Gadsden Community Hospital</t>
  </si>
  <si>
    <t>23186 Bluestar Highway</t>
  </si>
  <si>
    <t>011306</t>
  </si>
  <si>
    <t>Tanner Medical Center East Alabama</t>
  </si>
  <si>
    <t>1032 South Main Street</t>
  </si>
  <si>
    <t>Wedowee</t>
  </si>
  <si>
    <t>1900 Electric Road</t>
  </si>
  <si>
    <t>020019</t>
  </si>
  <si>
    <t>SAMUEL SIMMONDS MEMORIAL HOSPITAL</t>
  </si>
  <si>
    <t>P O BOX 29</t>
  </si>
  <si>
    <t>BARROW</t>
  </si>
  <si>
    <t>400133</t>
  </si>
  <si>
    <t>2204 Wilborn Avenue</t>
  </si>
  <si>
    <t>201 Reeceville Road</t>
  </si>
  <si>
    <t>1499 Fair Road</t>
  </si>
  <si>
    <t>141345</t>
  </si>
  <si>
    <t>Salem Township Hospital</t>
  </si>
  <si>
    <t>1201 Ricker Drive</t>
  </si>
  <si>
    <t>150122</t>
  </si>
  <si>
    <t>110193</t>
  </si>
  <si>
    <t>Newnan Hospital East</t>
  </si>
  <si>
    <t>80 Jackson Street</t>
  </si>
  <si>
    <t>314027</t>
  </si>
  <si>
    <t>Runnells Center for Rehab and Healthcare</t>
  </si>
  <si>
    <t>40 Watchung Way</t>
  </si>
  <si>
    <t>Berkeley Heights</t>
  </si>
  <si>
    <t>230124</t>
  </si>
  <si>
    <t>Charlevoix Area Hospital</t>
  </si>
  <si>
    <t>14700 Lakeshore Drive</t>
  </si>
  <si>
    <t>Charlevoix</t>
  </si>
  <si>
    <t>334065</t>
  </si>
  <si>
    <t>Western New York Children's Psychiatric Center</t>
  </si>
  <si>
    <t>1010 East and West Road</t>
  </si>
  <si>
    <t>West Seneca</t>
  </si>
  <si>
    <t>230153</t>
  </si>
  <si>
    <t>Eaton Rapids Medical Center</t>
  </si>
  <si>
    <t>Eaton Rapids</t>
  </si>
  <si>
    <t>234029</t>
  </si>
  <si>
    <t>QUALI MED CO LLC - ARBORVIEW HOSP</t>
  </si>
  <si>
    <t>6420 Clayton Road</t>
  </si>
  <si>
    <t>194112</t>
  </si>
  <si>
    <t>Beacon Behavioral Hospital - Central</t>
  </si>
  <si>
    <t>323 Evergreen Street</t>
  </si>
  <si>
    <t>281357</t>
  </si>
  <si>
    <t>Sidney Regional Health Center</t>
  </si>
  <si>
    <t>1000 Pole Creek Crossing</t>
  </si>
  <si>
    <t>405 West Country Club Road</t>
  </si>
  <si>
    <t>240130</t>
  </si>
  <si>
    <t>SLEEPY EYE MUNICIPAL HOSPITAL</t>
  </si>
  <si>
    <t>400 4TH AVE NW</t>
  </si>
  <si>
    <t>SLEEPY EYE</t>
  </si>
  <si>
    <t>260030</t>
  </si>
  <si>
    <t>MADISON MEDICAL CENTER</t>
  </si>
  <si>
    <t>611 W MAIN ST</t>
  </si>
  <si>
    <t>FREDERICKTOWN</t>
  </si>
  <si>
    <t>394047</t>
  </si>
  <si>
    <t>KidsPeace Children's Hospital - KidsPeace Orchard Hills Campus</t>
  </si>
  <si>
    <t>5300 KidsPeace Drive</t>
  </si>
  <si>
    <t>Orefield</t>
  </si>
  <si>
    <t>450126</t>
  </si>
  <si>
    <t>East Houston Regional Medical Center</t>
  </si>
  <si>
    <t>13111 East Freeway</t>
  </si>
  <si>
    <t>1750 East Ken Pratt Boulevard</t>
  </si>
  <si>
    <t>271318</t>
  </si>
  <si>
    <t>600 Highway 91 South</t>
  </si>
  <si>
    <t>044006</t>
  </si>
  <si>
    <t>Valley Behavioral Health System</t>
  </si>
  <si>
    <t>10301 Mayo Road</t>
  </si>
  <si>
    <t>Barling</t>
  </si>
  <si>
    <t>3500 Franciscan Way</t>
  </si>
  <si>
    <t>210035</t>
  </si>
  <si>
    <t>University of Maryland Charles Regional Medical Center</t>
  </si>
  <si>
    <t>5 Garrett Avenue</t>
  </si>
  <si>
    <t>La Plata</t>
  </si>
  <si>
    <t>371313</t>
  </si>
  <si>
    <t>Mercy Hospital Kingfisher</t>
  </si>
  <si>
    <t>1000 Kingfisher Regional Hospital Drive</t>
  </si>
  <si>
    <t>Kingfisher</t>
  </si>
  <si>
    <t>170204</t>
  </si>
  <si>
    <t>Rock Regional Hospital</t>
  </si>
  <si>
    <t>3251 North Rock Road</t>
  </si>
  <si>
    <t>520118</t>
  </si>
  <si>
    <t>Osseo Medical Center</t>
  </si>
  <si>
    <t>160039</t>
  </si>
  <si>
    <t>6101 Pine Ridge Road</t>
  </si>
  <si>
    <t>454097</t>
  </si>
  <si>
    <t>University Behavioral Health of El Paso</t>
  </si>
  <si>
    <t>1900 Denver Avenue</t>
  </si>
  <si>
    <t>1211 Medical Center Drive</t>
  </si>
  <si>
    <t>1111 North Ronald Reagan Parkway</t>
  </si>
  <si>
    <t>1000 Mar-Walt Drive</t>
  </si>
  <si>
    <t>190237</t>
  </si>
  <si>
    <t>SPECIALTY HOSPITAL OF NEW ORLEANS</t>
  </si>
  <si>
    <t>1401 FOUCHER ST</t>
  </si>
  <si>
    <t>531303</t>
  </si>
  <si>
    <t>670015</t>
  </si>
  <si>
    <t>Regency Hospital of Fort Worth</t>
  </si>
  <si>
    <t>6801 Oakmont Boulevard</t>
  </si>
  <si>
    <t>110118</t>
  </si>
  <si>
    <t>194049</t>
  </si>
  <si>
    <t>CADDO OAKS HOSP</t>
  </si>
  <si>
    <t>2150 MIDWAY AVE</t>
  </si>
  <si>
    <t>190147</t>
  </si>
  <si>
    <t>HOOD MEMORIAL HOSPITAL</t>
  </si>
  <si>
    <t>302 WALNUT ST</t>
  </si>
  <si>
    <t>AMITE</t>
  </si>
  <si>
    <t>074010</t>
  </si>
  <si>
    <t>BLUE HILL HOSPITAL</t>
  </si>
  <si>
    <t>51 COVENTRY ST</t>
  </si>
  <si>
    <t>330339</t>
  </si>
  <si>
    <t>Bellevue Woman's Center</t>
  </si>
  <si>
    <t>2210 Troy-Schenectady Road</t>
  </si>
  <si>
    <t>Niskayuna</t>
  </si>
  <si>
    <t>194044</t>
  </si>
  <si>
    <t>Vermilion Behavioral Health Systems</t>
  </si>
  <si>
    <t>2520 North University Avenue</t>
  </si>
  <si>
    <t>25 Pocono Road</t>
  </si>
  <si>
    <t>2430 West Pierce Street</t>
  </si>
  <si>
    <t>350061</t>
  </si>
  <si>
    <t>9555 South West 162 Avenue</t>
  </si>
  <si>
    <t>524005</t>
  </si>
  <si>
    <t>RIVERWOOD CENTER</t>
  </si>
  <si>
    <t>445 NORTH COURT STREET</t>
  </si>
  <si>
    <t>250 North First Street</t>
  </si>
  <si>
    <t>454078</t>
  </si>
  <si>
    <t>Mission Vista Behavioral Health Center</t>
  </si>
  <si>
    <t>14747 Jones Maltsberger</t>
  </si>
  <si>
    <t>410016</t>
  </si>
  <si>
    <t>NOTRE DAME HOSPITAL</t>
  </si>
  <si>
    <t>1000 BROAD ST</t>
  </si>
  <si>
    <t>CENTRAL FALLS</t>
  </si>
  <si>
    <t>130037</t>
  </si>
  <si>
    <t>050681</t>
  </si>
  <si>
    <t>Miracle Mile Medical Center at San Vicente Hospital</t>
  </si>
  <si>
    <t>6000 San Vicente Blvd</t>
  </si>
  <si>
    <t>040139</t>
  </si>
  <si>
    <t>SemperCare Hospital of Little Rock</t>
  </si>
  <si>
    <t>244016</t>
  </si>
  <si>
    <t>PrairieCare Maplewood</t>
  </si>
  <si>
    <t>12915 63rd Avenue  North</t>
  </si>
  <si>
    <t>1320 West Main Street</t>
  </si>
  <si>
    <t>050049</t>
  </si>
  <si>
    <t>LINDA VISTA COMMUNITY HOSPITAL</t>
  </si>
  <si>
    <t>610 S ST LOUIS ST</t>
  </si>
  <si>
    <t>240142</t>
  </si>
  <si>
    <t>Long Prairie Memorial Hospital and Home</t>
  </si>
  <si>
    <t>20 Southeast Ninth Street</t>
  </si>
  <si>
    <t>1000 Saint Christopher Drive</t>
  </si>
  <si>
    <t>241301</t>
  </si>
  <si>
    <t>CHI LakeWood Health</t>
  </si>
  <si>
    <t>480002</t>
  </si>
  <si>
    <t>Governor Juan F. Luis Hospital &amp; Medical Center</t>
  </si>
  <si>
    <t>4007 Estate Diamond Ruby</t>
  </si>
  <si>
    <t>Christiansted</t>
  </si>
  <si>
    <t>VI</t>
  </si>
  <si>
    <t>510 East Main</t>
  </si>
  <si>
    <t>9191 Grant Street</t>
  </si>
  <si>
    <t>1400 East Boulder Street</t>
  </si>
  <si>
    <t>260188</t>
  </si>
  <si>
    <t>PARK LANE MEDICAL CENTER</t>
  </si>
  <si>
    <t>5151 RAYTOWN RD</t>
  </si>
  <si>
    <t>10101 Forest Hill Boulevard</t>
  </si>
  <si>
    <t>454011</t>
  </si>
  <si>
    <t>San Antonio State Hospital</t>
  </si>
  <si>
    <t>6711 South New Braunfels, Suite 100</t>
  </si>
  <si>
    <t>271310</t>
  </si>
  <si>
    <t>Garfield County Health Center</t>
  </si>
  <si>
    <t>332 Leavitt Avenue</t>
  </si>
  <si>
    <t>Jordan</t>
  </si>
  <si>
    <t>351336</t>
  </si>
  <si>
    <t>CHI St. Alexius Health Dickinson Medical Center</t>
  </si>
  <si>
    <t>2500 Fairway Street</t>
  </si>
  <si>
    <t>040006</t>
  </si>
  <si>
    <t>CENTRAL OZARKS MEDICAL CENTER, INC</t>
  </si>
  <si>
    <t>HIGHWAY 14 NORTH P O DRAWER 219</t>
  </si>
  <si>
    <t>YELLVILLE</t>
  </si>
  <si>
    <t>1518 Mulberry Avenue</t>
  </si>
  <si>
    <t>240125</t>
  </si>
  <si>
    <t>Westbrook Health Center</t>
  </si>
  <si>
    <t>920 Bell Avenue</t>
  </si>
  <si>
    <t>450493</t>
  </si>
  <si>
    <t>MAURITZ MEMORIAL HOSPITAL</t>
  </si>
  <si>
    <t>206 SUTHERLAND DRAWER C</t>
  </si>
  <si>
    <t>GANADO</t>
  </si>
  <si>
    <t>1001 Pennsylvania Avenue</t>
  </si>
  <si>
    <t>320048</t>
  </si>
  <si>
    <t>UNION COUNTY GEN. HOSPITAL</t>
  </si>
  <si>
    <t>301 HARDING ST</t>
  </si>
  <si>
    <t>281349</t>
  </si>
  <si>
    <t>205 North East Avenue</t>
  </si>
  <si>
    <t>334019</t>
  </si>
  <si>
    <t>PAYNE WHITNEY PSYCHIATRIC CLINIC</t>
  </si>
  <si>
    <t>525 EAST 68TH ST</t>
  </si>
  <si>
    <t>950 Matthew Drive</t>
  </si>
  <si>
    <t>300013</t>
  </si>
  <si>
    <t>Franklin Regional Hospital</t>
  </si>
  <si>
    <t>15 Aiken Avenue</t>
  </si>
  <si>
    <t>050363</t>
  </si>
  <si>
    <t>VENCOR HOSPITAL-ORANGE COUNTY</t>
  </si>
  <si>
    <t>200 HOSPITAL CIRCLE</t>
  </si>
  <si>
    <t>WESTMINSTER</t>
  </si>
  <si>
    <t>454048</t>
  </si>
  <si>
    <t>CHARTER BEHAVIORAL HLTH SYS/FT WORTH</t>
  </si>
  <si>
    <t>6201 OVERTON RIDGE BLVD</t>
  </si>
  <si>
    <t>171304</t>
  </si>
  <si>
    <t>Ashland Health Center</t>
  </si>
  <si>
    <t>625 South Kentucky Street</t>
  </si>
  <si>
    <t>334052</t>
  </si>
  <si>
    <t>Buffalo Psychiatric Center</t>
  </si>
  <si>
    <t>400 Forest Avenue</t>
  </si>
  <si>
    <t>2865 Daggett Avenue</t>
  </si>
  <si>
    <t>240194</t>
  </si>
  <si>
    <t>LITTLEFORK MUNICIPAL HOSPITAL</t>
  </si>
  <si>
    <t>LITTLEFORK</t>
  </si>
  <si>
    <t>050220</t>
  </si>
  <si>
    <t>VENCOR HOSPITAL SAN DIEGO</t>
  </si>
  <si>
    <t>1940 EL CAJON BLVD</t>
  </si>
  <si>
    <t>340052</t>
  </si>
  <si>
    <t>Davie County Hospital</t>
  </si>
  <si>
    <t>194006</t>
  </si>
  <si>
    <t>CPC COLISEUM MEDICAL CENTER</t>
  </si>
  <si>
    <t>050430</t>
  </si>
  <si>
    <t>228 West McDowell Street</t>
  </si>
  <si>
    <t>1600 W 40th Avenue</t>
  </si>
  <si>
    <t>061324</t>
  </si>
  <si>
    <t>051320</t>
  </si>
  <si>
    <t>33155 Annapolis Street</t>
  </si>
  <si>
    <t>350050</t>
  </si>
  <si>
    <t>220 Fifth Avenue</t>
  </si>
  <si>
    <t>Turtle Lake</t>
  </si>
  <si>
    <t>111 Central Avenue</t>
  </si>
  <si>
    <t>520146</t>
  </si>
  <si>
    <t>100149</t>
  </si>
  <si>
    <t>CENTRO ASTURIANO HOSPITAL</t>
  </si>
  <si>
    <t>1302 21ST AVE</t>
  </si>
  <si>
    <t>24 Hospital Avenue</t>
  </si>
  <si>
    <t>950 West Wooster Street</t>
  </si>
  <si>
    <t>460025</t>
  </si>
  <si>
    <t>MILFORD VALLEY HOSPITAL</t>
  </si>
  <si>
    <t>451 N. MAIN</t>
  </si>
  <si>
    <t>MILFORD</t>
  </si>
  <si>
    <t>341305</t>
  </si>
  <si>
    <t>Swain Community Hospital</t>
  </si>
  <si>
    <t>234037</t>
  </si>
  <si>
    <t>BEHAVIORAL HLTH CTR OF BATTLE CREEK</t>
  </si>
  <si>
    <t>165 N WASHINGTON</t>
  </si>
  <si>
    <t>450815</t>
  </si>
  <si>
    <t>SPECIALTY HOSPITAL OF TEXAKANA</t>
  </si>
  <si>
    <t>925 OLIVE ST</t>
  </si>
  <si>
    <t>190186</t>
  </si>
  <si>
    <t>451369</t>
  </si>
  <si>
    <t>260129</t>
  </si>
  <si>
    <t>GRIM-SMITH HOSPITAL AND CLINIC  INC</t>
  </si>
  <si>
    <t>112 E PATTERSON ST</t>
  </si>
  <si>
    <t>KIRKSVILLE</t>
  </si>
  <si>
    <t>250045</t>
  </si>
  <si>
    <t>Hancock Medical Center</t>
  </si>
  <si>
    <t>670134</t>
  </si>
  <si>
    <t>ALTUS LUMBERTON HOSPITAL</t>
  </si>
  <si>
    <t>220 BLANCO ST</t>
  </si>
  <si>
    <t>360028</t>
  </si>
  <si>
    <t>MedCenter Hospital</t>
  </si>
  <si>
    <t>1050 Delaware Avenue</t>
  </si>
  <si>
    <t>140027</t>
  </si>
  <si>
    <t>250068</t>
  </si>
  <si>
    <t>Clairborne County Hospital</t>
  </si>
  <si>
    <t>515 Main Street</t>
  </si>
  <si>
    <t>440026</t>
  </si>
  <si>
    <t>Nashville Rehabilitation Hospital</t>
  </si>
  <si>
    <t>1034 West Eastland Avenue</t>
  </si>
  <si>
    <t>100 Sentara Circle</t>
  </si>
  <si>
    <t>6800 North MacArthur Boulevard</t>
  </si>
  <si>
    <t>511305</t>
  </si>
  <si>
    <t>Richwood Area Community Hospital</t>
  </si>
  <si>
    <t>75 Avenue B</t>
  </si>
  <si>
    <t>Richwood</t>
  </si>
  <si>
    <t>201300</t>
  </si>
  <si>
    <t>Northern Light Blue Hill Hospital</t>
  </si>
  <si>
    <t>57 Water Street</t>
  </si>
  <si>
    <t>Blue Hill</t>
  </si>
  <si>
    <t>154010</t>
  </si>
  <si>
    <t>LIFESPRING MENTAL HEALTH CENTER</t>
  </si>
  <si>
    <t>207 W 13TH ST</t>
  </si>
  <si>
    <t>1325 North Highland Avenue</t>
  </si>
  <si>
    <t>420084</t>
  </si>
  <si>
    <t>EDWARD A RONDEAU GENERAL HOSPITAL</t>
  </si>
  <si>
    <t>8301 FARROW RD</t>
  </si>
  <si>
    <t>450 Stanyan Street</t>
  </si>
  <si>
    <t>031308</t>
  </si>
  <si>
    <t>Hu Hu Kam Memorial Hospital</t>
  </si>
  <si>
    <t>483 West Seed Farm Road</t>
  </si>
  <si>
    <t>Sacaton</t>
  </si>
  <si>
    <t>670267</t>
  </si>
  <si>
    <t>THE WOODLANDS SPECIALTY HOSPITAL</t>
  </si>
  <si>
    <t>25440 INTERSTATE 45 NORTH</t>
  </si>
  <si>
    <t>SPRING</t>
  </si>
  <si>
    <t>670195</t>
  </si>
  <si>
    <t>7010 W ADAMS AVE, SUITE 10</t>
  </si>
  <si>
    <t>TEMPLE</t>
  </si>
  <si>
    <t>460018</t>
  </si>
  <si>
    <t>370036</t>
  </si>
  <si>
    <t>280049</t>
  </si>
  <si>
    <t>WEST HIGHWAY 6 &amp; 34</t>
  </si>
  <si>
    <t>1812 Verdugo Boulevard</t>
  </si>
  <si>
    <t>390158</t>
  </si>
  <si>
    <t>215 North 12th Street</t>
  </si>
  <si>
    <t>539 East Prudhomme Street</t>
  </si>
  <si>
    <t>450789</t>
  </si>
  <si>
    <t>TRANSITIONAL HOSP CORP OF HOUSTON</t>
  </si>
  <si>
    <t>1375 East 19th Avenue</t>
  </si>
  <si>
    <t>170081</t>
  </si>
  <si>
    <t>KIOWA DISTRICT HOSPITAL</t>
  </si>
  <si>
    <t>810 DRUMM ST</t>
  </si>
  <si>
    <t>KIOWA</t>
  </si>
  <si>
    <t>350055</t>
  </si>
  <si>
    <t>200 MAIN ST</t>
  </si>
  <si>
    <t>MCVILLE</t>
  </si>
  <si>
    <t>184002</t>
  </si>
  <si>
    <t>2400 Russellville Road</t>
  </si>
  <si>
    <t>2220 Iowa Avenue</t>
  </si>
  <si>
    <t>194021</t>
  </si>
  <si>
    <t>Charis Hospital</t>
  </si>
  <si>
    <t>9032 Perkins Road</t>
  </si>
  <si>
    <t>One Meadows Lane</t>
  </si>
  <si>
    <t>181321</t>
  </si>
  <si>
    <t>333 Pine Ridge Boulevard</t>
  </si>
  <si>
    <t>370079</t>
  </si>
  <si>
    <t>Kingfisher Regional Hospital</t>
  </si>
  <si>
    <t>500 South Ninth Street</t>
  </si>
  <si>
    <t>301304</t>
  </si>
  <si>
    <t>020025</t>
  </si>
  <si>
    <t>VALDEZ COMMUNITY HOSPITAL</t>
  </si>
  <si>
    <t>911 MEALS AVE</t>
  </si>
  <si>
    <t>VALDEZ</t>
  </si>
  <si>
    <t>334051</t>
  </si>
  <si>
    <t>STATION A, PO 330</t>
  </si>
  <si>
    <t>320058</t>
  </si>
  <si>
    <t>Mescalero Hospital</t>
  </si>
  <si>
    <t>318 Abalone Loop</t>
  </si>
  <si>
    <t>Mescalero</t>
  </si>
  <si>
    <t>394026</t>
  </si>
  <si>
    <t>Torrance State Hospital</t>
  </si>
  <si>
    <t>121 Longview Drive</t>
  </si>
  <si>
    <t>2700 Southeast Stratus Avenue</t>
  </si>
  <si>
    <t>040115</t>
  </si>
  <si>
    <t>BULL SHOALS COMM HOSPITAL &amp; CLINIC</t>
  </si>
  <si>
    <t>P O BOX 657</t>
  </si>
  <si>
    <t>BULL SHOALS</t>
  </si>
  <si>
    <t>27200 Calaroga Avenue</t>
  </si>
  <si>
    <t>140004</t>
  </si>
  <si>
    <t>Abraham Lincoln Memorial Hospital</t>
  </si>
  <si>
    <t>315 Eighth Street</t>
  </si>
  <si>
    <t>240 Hospital Road</t>
  </si>
  <si>
    <t>194093</t>
  </si>
  <si>
    <t>Stonewall Hospital for Behavioral Health</t>
  </si>
  <si>
    <t>960 Highway 171 South</t>
  </si>
  <si>
    <t>490079</t>
  </si>
  <si>
    <t>SOVAH Health Martinsville</t>
  </si>
  <si>
    <t>320 Hospital Drive</t>
  </si>
  <si>
    <t>Martinsville</t>
  </si>
  <si>
    <t>27100 Chardon Road</t>
  </si>
  <si>
    <t>4864 Jackson Street</t>
  </si>
  <si>
    <t>267 Grant Street</t>
  </si>
  <si>
    <t>250 Westmoreland Road</t>
  </si>
  <si>
    <t>330022</t>
  </si>
  <si>
    <t>MOHAWK VALLEY GENERAL HOSPITAL</t>
  </si>
  <si>
    <t>295 W MAIN ST</t>
  </si>
  <si>
    <t>ILION</t>
  </si>
  <si>
    <t>130 Highland Parkway</t>
  </si>
  <si>
    <t>451363</t>
  </si>
  <si>
    <t>Jackson County Hospital District</t>
  </si>
  <si>
    <t>742 Middle Creek Road</t>
  </si>
  <si>
    <t>050575</t>
  </si>
  <si>
    <t>Gardens Regional Hospital and Medical Center</t>
  </si>
  <si>
    <t>21530 South Pioneer Boulevard</t>
  </si>
  <si>
    <t>Hawaiian Gardens</t>
  </si>
  <si>
    <t>031313</t>
  </si>
  <si>
    <t>1171 West Target Range Road</t>
  </si>
  <si>
    <t>Nogales</t>
  </si>
  <si>
    <t>100036</t>
  </si>
  <si>
    <t>SOUTHEASTERN MEDICAL CENTER</t>
  </si>
  <si>
    <t>1750 NE 167TH ST</t>
  </si>
  <si>
    <t>114028</t>
  </si>
  <si>
    <t>Georgia Regional Hospital at Savannah</t>
  </si>
  <si>
    <t>1915 Eisenhower Drive</t>
  </si>
  <si>
    <t>450410</t>
  </si>
  <si>
    <t>TRI CITY REGIONAL HOSPITAL</t>
  </si>
  <si>
    <t>4040 RED BLUFF RD</t>
  </si>
  <si>
    <t>340007</t>
  </si>
  <si>
    <t>Cone Health Annie Penn Hospital</t>
  </si>
  <si>
    <t>618 South Main Street</t>
  </si>
  <si>
    <t>370038</t>
  </si>
  <si>
    <t>ANADARKO MUNICIPAL HOSPITAL</t>
  </si>
  <si>
    <t>1002 E CENTRAL BLVD</t>
  </si>
  <si>
    <t>ANADARKO</t>
  </si>
  <si>
    <t>040077</t>
  </si>
  <si>
    <t>180122</t>
  </si>
  <si>
    <t>Methodist Hospital Union County</t>
  </si>
  <si>
    <t>4606 United States Highway 60 West</t>
  </si>
  <si>
    <t>420076</t>
  </si>
  <si>
    <t>DOCTORS MEM HOSP SPART LTD PARTNERSHIP</t>
  </si>
  <si>
    <t>389 SERPENTINE DR</t>
  </si>
  <si>
    <t>SPARTANBURG</t>
  </si>
  <si>
    <t>050730</t>
  </si>
  <si>
    <t>Centinela Freeman Regional Medical Center - Marina Campus</t>
  </si>
  <si>
    <t>4250 Hospital Drive</t>
  </si>
  <si>
    <t>030133</t>
  </si>
  <si>
    <t>GLOBALREHAB AT SCOTTSDALE HEALTHCARE</t>
  </si>
  <si>
    <t>8850 EAST PIMA CENTER PARKWAY</t>
  </si>
  <si>
    <t>501315</t>
  </si>
  <si>
    <t>Skyline Health</t>
  </si>
  <si>
    <t>211 Skyline Drive</t>
  </si>
  <si>
    <t>White Salmon</t>
  </si>
  <si>
    <t>105 Nason Drive</t>
  </si>
  <si>
    <t>060062</t>
  </si>
  <si>
    <t>LINCOLN COMMUNITY HOSPITAL</t>
  </si>
  <si>
    <t>111 6TH ST</t>
  </si>
  <si>
    <t>HUGO</t>
  </si>
  <si>
    <t>2001 Errecart Boulevard</t>
  </si>
  <si>
    <t>1701 North George Mason Drive</t>
  </si>
  <si>
    <t>310077</t>
  </si>
  <si>
    <t>520209</t>
  </si>
  <si>
    <t>Select Specialty Hospital Fox Valley</t>
  </si>
  <si>
    <t>500 South Oakwood Road</t>
  </si>
  <si>
    <t>670074</t>
  </si>
  <si>
    <t>Humble Surgical Hospital</t>
  </si>
  <si>
    <t>1475 FM 1960 East Bypass</t>
  </si>
  <si>
    <t>151331</t>
  </si>
  <si>
    <t>Harrison County Hospital</t>
  </si>
  <si>
    <t>1141 Hospital Drive NW</t>
  </si>
  <si>
    <t>520101</t>
  </si>
  <si>
    <t>210001</t>
  </si>
  <si>
    <t>Meritus Medical Center</t>
  </si>
  <si>
    <t>11116 Medical Campus Road</t>
  </si>
  <si>
    <t>333 North Texas Avenue</t>
  </si>
  <si>
    <t>100 Dr. Warren Tuttle Drive</t>
  </si>
  <si>
    <t>222 Medical Circle Drive</t>
  </si>
  <si>
    <t>454018</t>
  </si>
  <si>
    <t>Red River Hospital</t>
  </si>
  <si>
    <t>1505 Eighth Street</t>
  </si>
  <si>
    <t>041313</t>
  </si>
  <si>
    <t>2500 Highway 65 South</t>
  </si>
  <si>
    <t>150106</t>
  </si>
  <si>
    <t>530026</t>
  </si>
  <si>
    <t>2122 Manchester Expressway</t>
  </si>
  <si>
    <t>171365</t>
  </si>
  <si>
    <t>8800 West Emerald Street</t>
  </si>
  <si>
    <t>250 North Wickham Road</t>
  </si>
  <si>
    <t>050431</t>
  </si>
  <si>
    <t>BUENA PARK MEDICAL CENTER</t>
  </si>
  <si>
    <t>5742 BEACH BLVD</t>
  </si>
  <si>
    <t>BUENA PARK</t>
  </si>
  <si>
    <t>360154</t>
  </si>
  <si>
    <t>Barnesville Hospital</t>
  </si>
  <si>
    <t>639 West Main Street</t>
  </si>
  <si>
    <t>Barnesville</t>
  </si>
  <si>
    <t>1 Medical Park Drive</t>
  </si>
  <si>
    <t>280017</t>
  </si>
  <si>
    <t>COMMUNITY MEDICAL CENTER  INC.</t>
  </si>
  <si>
    <t>2307 BARADA ST</t>
  </si>
  <si>
    <t>FALLS CITY</t>
  </si>
  <si>
    <t>241343</t>
  </si>
  <si>
    <t>Avera Granite Falls Health Center</t>
  </si>
  <si>
    <t>345 Tenth Avenue</t>
  </si>
  <si>
    <t>291305</t>
  </si>
  <si>
    <t>PO BOX 130</t>
  </si>
  <si>
    <t>520024</t>
  </si>
  <si>
    <t>280030</t>
  </si>
  <si>
    <t>CHI Health Creighton University Medical Center</t>
  </si>
  <si>
    <t>601 North 30th Street</t>
  </si>
  <si>
    <t>520054</t>
  </si>
  <si>
    <t>450673</t>
  </si>
  <si>
    <t>231326</t>
  </si>
  <si>
    <t>Sparrow Clinton Hospital</t>
  </si>
  <si>
    <t>805 South Oakland</t>
  </si>
  <si>
    <t>Saint Johns</t>
  </si>
  <si>
    <t>390029</t>
  </si>
  <si>
    <t>ST. FRANCIS MEDICAL CENTER</t>
  </si>
  <si>
    <t>400 45TH ST</t>
  </si>
  <si>
    <t>394028</t>
  </si>
  <si>
    <t>EAGLEVILLE HOSP REHAB CTR</t>
  </si>
  <si>
    <t>RIDGE PIKE</t>
  </si>
  <si>
    <t>EAGLEVILLE</t>
  </si>
  <si>
    <t>251322</t>
  </si>
  <si>
    <t>25117 State Highway 15</t>
  </si>
  <si>
    <t>231311</t>
  </si>
  <si>
    <t>281305</t>
  </si>
  <si>
    <t>Kimball Health Services</t>
  </si>
  <si>
    <t>505 South Burg Street</t>
  </si>
  <si>
    <t>Kimball</t>
  </si>
  <si>
    <t>920 Hillcrest Drive</t>
  </si>
  <si>
    <t>6125 North Fresno Street</t>
  </si>
  <si>
    <t>360269</t>
  </si>
  <si>
    <t>Bethesda Butler Hospital</t>
  </si>
  <si>
    <t>3125 Hamilton Mason Road</t>
  </si>
  <si>
    <t>284005</t>
  </si>
  <si>
    <t>NEBRASKA PSYCHIATRIC INSTITUTE</t>
  </si>
  <si>
    <t>602 SOUTH 45TH ST</t>
  </si>
  <si>
    <t>190206</t>
  </si>
  <si>
    <t>180 West Esplanade Avenue</t>
  </si>
  <si>
    <t>054122</t>
  </si>
  <si>
    <t>California Department of State Hospitals - Napa</t>
  </si>
  <si>
    <t>2100 Napa-Vallejo Highway</t>
  </si>
  <si>
    <t>261304</t>
  </si>
  <si>
    <t>140036</t>
  </si>
  <si>
    <t>Kewanee Hospital</t>
  </si>
  <si>
    <t>719 Elliott Street</t>
  </si>
  <si>
    <t>Kewanee</t>
  </si>
  <si>
    <t>670170</t>
  </si>
  <si>
    <t>7750 S PADRE ISLAND DR</t>
  </si>
  <si>
    <t>360060</t>
  </si>
  <si>
    <t>WILLIAMS CO HOSP</t>
  </si>
  <si>
    <t>909 E SNYDER AVE</t>
  </si>
  <si>
    <t>MONTPELIER</t>
  </si>
  <si>
    <t>281355</t>
  </si>
  <si>
    <t>500137</t>
  </si>
  <si>
    <t>LAKESIDE-MILAM RECOVERY CENTERS</t>
  </si>
  <si>
    <t>10322 NE 132ND ST (P O BOX 480)</t>
  </si>
  <si>
    <t>KIRKLAND</t>
  </si>
  <si>
    <t>120029</t>
  </si>
  <si>
    <t>Select Specialty Hospital - Honolulu</t>
  </si>
  <si>
    <t>1301 Punchbowl Street, 3rd Floor</t>
  </si>
  <si>
    <t>333 Laidley Street</t>
  </si>
  <si>
    <t>391301</t>
  </si>
  <si>
    <t>UPMC Susquehanna Muncy</t>
  </si>
  <si>
    <t>215 East Water Street</t>
  </si>
  <si>
    <t>Muncy</t>
  </si>
  <si>
    <t>454082</t>
  </si>
  <si>
    <t>DEPELCHIN CHILDREN'S CENTER</t>
  </si>
  <si>
    <t>100 SANDMAN</t>
  </si>
  <si>
    <t>130068</t>
  </si>
  <si>
    <t>Northern Idaho Advanced Care Hospital</t>
  </si>
  <si>
    <t>600 North Cecil</t>
  </si>
  <si>
    <t>230276</t>
  </si>
  <si>
    <t>Long-Term Acute Care Hospital</t>
  </si>
  <si>
    <t>750 Fuller Avenue Northeast</t>
  </si>
  <si>
    <t>304 Wright Street</t>
  </si>
  <si>
    <t>2500 Bellevue Medical Center Drive</t>
  </si>
  <si>
    <t>350056</t>
  </si>
  <si>
    <t>241312</t>
  </si>
  <si>
    <t>450691</t>
  </si>
  <si>
    <t>PHYSICIANS REGIONAL HOSPITAL</t>
  </si>
  <si>
    <t>801 S HIGHWAY 78 BOX 1500</t>
  </si>
  <si>
    <t>75 Nielson Street</t>
  </si>
  <si>
    <t>454065</t>
  </si>
  <si>
    <t>Hickory Trail Hospital</t>
  </si>
  <si>
    <t>2000 North Old Hickory Trail</t>
  </si>
  <si>
    <t>DeSoto</t>
  </si>
  <si>
    <t>630 South Main</t>
  </si>
  <si>
    <t>450858</t>
  </si>
  <si>
    <t>JPS Diagnostic &amp; Surgery Hospital of Arlington</t>
  </si>
  <si>
    <t>4400 New York Avenue</t>
  </si>
  <si>
    <t>3001 Saint Rose Parkway</t>
  </si>
  <si>
    <t>450378</t>
  </si>
  <si>
    <t>River Oaks Hospital - River Oaks Campus</t>
  </si>
  <si>
    <t>4200 Twelve Oaks Drive</t>
  </si>
  <si>
    <t>230278</t>
  </si>
  <si>
    <t>Thorn Hospital</t>
  </si>
  <si>
    <t>458 Cross Street</t>
  </si>
  <si>
    <t>440178</t>
  </si>
  <si>
    <t>(CLOSED) COLUMIBA EAST RIDGE HOSP</t>
  </si>
  <si>
    <t>941 SPRING CREEK RD</t>
  </si>
  <si>
    <t>281312</t>
  </si>
  <si>
    <t>Genoa Community Hospital</t>
  </si>
  <si>
    <t>706 Ewing Avenue</t>
  </si>
  <si>
    <t>Genoa</t>
  </si>
  <si>
    <t>9875 Hospital Drive</t>
  </si>
  <si>
    <t>100085</t>
  </si>
  <si>
    <t>FLORIDA MEDICAL CENTER SOUTH</t>
  </si>
  <si>
    <t>6701 W SUNRISE BLVD</t>
  </si>
  <si>
    <t>PLANTATION</t>
  </si>
  <si>
    <t>030020</t>
  </si>
  <si>
    <t>PHOENIX GENERAL HOSPITAL</t>
  </si>
  <si>
    <t>1950 W INDIAN SCHOOL RD</t>
  </si>
  <si>
    <t>2015 Jackson Street</t>
  </si>
  <si>
    <t>141336</t>
  </si>
  <si>
    <t>HSHS Saint Joseph's Hospital Highland</t>
  </si>
  <si>
    <t>12866 Troxler Avenue</t>
  </si>
  <si>
    <t>100338</t>
  </si>
  <si>
    <t>OPEN ACCESS VASCULAR ACCESS CENTER INC</t>
  </si>
  <si>
    <t>16401 NW 2ND AVE, STE 101</t>
  </si>
  <si>
    <t>677 Church Street</t>
  </si>
  <si>
    <t>1705 Jackson Street</t>
  </si>
  <si>
    <t>501 Bath Road</t>
  </si>
  <si>
    <t>134012</t>
  </si>
  <si>
    <t>INLAND BEHAVIORAL HLTH. INST.LTD. C</t>
  </si>
  <si>
    <t>2301 N IRONWOOD PL</t>
  </si>
  <si>
    <t>COEUR D ALENE</t>
  </si>
  <si>
    <t>310018</t>
  </si>
  <si>
    <t>155 Jefferson Street</t>
  </si>
  <si>
    <t>1717 South J Street</t>
  </si>
  <si>
    <t>450331</t>
  </si>
  <si>
    <t>CHERRY LANE HOSP</t>
  </si>
  <si>
    <t>701 S CHERRY LN</t>
  </si>
  <si>
    <t>430094</t>
  </si>
  <si>
    <t>Spearfish Regional Surgery Center</t>
  </si>
  <si>
    <t>1316 N. 10th Street</t>
  </si>
  <si>
    <t>330249</t>
  </si>
  <si>
    <t>150 Broad Street</t>
  </si>
  <si>
    <t>231333</t>
  </si>
  <si>
    <t>Aspirus Ironwood Hospital</t>
  </si>
  <si>
    <t>030126</t>
  </si>
  <si>
    <t>Arizona Regional Medical Center - Mesa</t>
  </si>
  <si>
    <t>054056</t>
  </si>
  <si>
    <t>CARE UNIT HOSP OF ORANGE</t>
  </si>
  <si>
    <t>401 SOUTH TUSTIN AVENUE</t>
  </si>
  <si>
    <t>431329</t>
  </si>
  <si>
    <t>Sanford Chamberlain Medical Center</t>
  </si>
  <si>
    <t>300 South Byron</t>
  </si>
  <si>
    <t>054058</t>
  </si>
  <si>
    <t>SOUTHWOOD PSYCHIATRIC HOSPITAL</t>
  </si>
  <si>
    <t>765 3RD AVENUE, SUITE #310</t>
  </si>
  <si>
    <t>CHULA VISTA</t>
  </si>
  <si>
    <t>444029</t>
  </si>
  <si>
    <t>Pinewood Springs</t>
  </si>
  <si>
    <t>1001 North James Campbell Boulevard</t>
  </si>
  <si>
    <t>250073</t>
  </si>
  <si>
    <t>RUSH HOSPITAL NEWTON</t>
  </si>
  <si>
    <t>PO BOX 299</t>
  </si>
  <si>
    <t>370144</t>
  </si>
  <si>
    <t>DOCTORS GENERAL HOSPITAL</t>
  </si>
  <si>
    <t>1407 N ROBINSON</t>
  </si>
  <si>
    <t>050720</t>
  </si>
  <si>
    <t>Newport Specialty Hospital</t>
  </si>
  <si>
    <t>390317</t>
  </si>
  <si>
    <t>DSI of Bucks County</t>
  </si>
  <si>
    <t>531309</t>
  </si>
  <si>
    <t>050208</t>
  </si>
  <si>
    <t>CALIFORNIA PACIFIC MEDICAL CENTER</t>
  </si>
  <si>
    <t>3700 CALIFORNIA STREET</t>
  </si>
  <si>
    <t>451301</t>
  </si>
  <si>
    <t>Reagan Memorial Hospital</t>
  </si>
  <si>
    <t>1300 North Main Avenue</t>
  </si>
  <si>
    <t>Big Lake</t>
  </si>
  <si>
    <t>060060</t>
  </si>
  <si>
    <t>CONEJOS COUNTY HOSPITAL</t>
  </si>
  <si>
    <t>1 MILE SOUTH HIGHWAY 285</t>
  </si>
  <si>
    <t>LA JARA</t>
  </si>
  <si>
    <t>380039</t>
  </si>
  <si>
    <t>EASTMORELAND GENERAL HOSPITAL</t>
  </si>
  <si>
    <t>2900 SE STEELE ST</t>
  </si>
  <si>
    <t>390286</t>
  </si>
  <si>
    <t>194091</t>
  </si>
  <si>
    <t>Oceans Behavioral Hospital Kentwood</t>
  </si>
  <si>
    <t>921 Avenue G</t>
  </si>
  <si>
    <t>Kentwood</t>
  </si>
  <si>
    <t>3333 North Seminary Street</t>
  </si>
  <si>
    <t>340154</t>
  </si>
  <si>
    <t>WESTERN CAROLINA CENTER HOSPITAL</t>
  </si>
  <si>
    <t>300 ENOLA RD</t>
  </si>
  <si>
    <t>MORGANTON</t>
  </si>
  <si>
    <t>360049</t>
  </si>
  <si>
    <t>UHHS ST. MICHAEL HOSPITAL</t>
  </si>
  <si>
    <t>5163 BROADWAY AVE</t>
  </si>
  <si>
    <t>1300 Roanoke Avenue</t>
  </si>
  <si>
    <t>1613 Oakwood Street</t>
  </si>
  <si>
    <t>110239</t>
  </si>
  <si>
    <t>JOHNS CREEK CENTER FOR PAIN AND SPINE</t>
  </si>
  <si>
    <t>6300 HOSPITAL PKWY, STE 425</t>
  </si>
  <si>
    <t>JOHNS CREEK</t>
  </si>
  <si>
    <t>040130</t>
  </si>
  <si>
    <t>528 WEST CHESTNUT STREET</t>
  </si>
  <si>
    <t>364024</t>
  </si>
  <si>
    <t>PAULINE WARFIELD LEWIS CENTER</t>
  </si>
  <si>
    <t>1101 SUMMIT RD</t>
  </si>
  <si>
    <t>054084</t>
  </si>
  <si>
    <t>ALONDRA CREST HOSPITAL</t>
  </si>
  <si>
    <t>3316 Highway 280</t>
  </si>
  <si>
    <t>3600 Broadway</t>
  </si>
  <si>
    <t>134011</t>
  </si>
  <si>
    <t>Portneuf Medical Center Behavioral Health</t>
  </si>
  <si>
    <t>777 Hospital Drive</t>
  </si>
  <si>
    <t>100021</t>
  </si>
  <si>
    <t>FLORIDA HOSP ORLANDO GENERAL DIVISION</t>
  </si>
  <si>
    <t>7727 LAKE UNDERHILL DR</t>
  </si>
  <si>
    <t>060037</t>
  </si>
  <si>
    <t>286 Sixteenth Street</t>
  </si>
  <si>
    <t>210025</t>
  </si>
  <si>
    <t>Memorial Hospital and Medical Center</t>
  </si>
  <si>
    <t>600 Memorial Avenue</t>
  </si>
  <si>
    <t>240136</t>
  </si>
  <si>
    <t>WELLS HOSPITAL</t>
  </si>
  <si>
    <t>400 FOURTH AVENUE SOUTHWEST</t>
  </si>
  <si>
    <t>WELLS</t>
  </si>
  <si>
    <t>430034</t>
  </si>
  <si>
    <t>111 West 10th Avenue</t>
  </si>
  <si>
    <t>141309</t>
  </si>
  <si>
    <t>Carle Eureka Hospital</t>
  </si>
  <si>
    <t>101 South Major Street</t>
  </si>
  <si>
    <t>250063</t>
  </si>
  <si>
    <t>370105</t>
  </si>
  <si>
    <t>SSM Health Bone &amp; Joint Hospital at St. Anthony</t>
  </si>
  <si>
    <t>1111 North Dewey Avenue</t>
  </si>
  <si>
    <t>525 East 68th Street</t>
  </si>
  <si>
    <t>300 University Boulevard</t>
  </si>
  <si>
    <t>051306</t>
  </si>
  <si>
    <t>Glenn Medical Center</t>
  </si>
  <si>
    <t>1133 West Sycamore Street</t>
  </si>
  <si>
    <t>Willows</t>
  </si>
  <si>
    <t>350021</t>
  </si>
  <si>
    <t>701 1ST AVE NW</t>
  </si>
  <si>
    <t>CROSBY</t>
  </si>
  <si>
    <t>050109</t>
  </si>
  <si>
    <t>SUTTER MEMORIAL HOSPITAL</t>
  </si>
  <si>
    <t>5151 F STREET</t>
  </si>
  <si>
    <t>271333</t>
  </si>
  <si>
    <t>Broadwater Health Center</t>
  </si>
  <si>
    <t>110 North Oak Street</t>
  </si>
  <si>
    <t>Townsend</t>
  </si>
  <si>
    <t>400102</t>
  </si>
  <si>
    <t>Doctor's Center Hospital Bayamon</t>
  </si>
  <si>
    <t>9 J Street</t>
  </si>
  <si>
    <t>390310</t>
  </si>
  <si>
    <t>Select Specialty Hospital - Danville</t>
  </si>
  <si>
    <t>100 North Academy Avenue, 3rd Floor</t>
  </si>
  <si>
    <t>200 Saint Clair Street</t>
  </si>
  <si>
    <t>150099</t>
  </si>
  <si>
    <t>ST. MARY COMMUNITY HOSPITAL</t>
  </si>
  <si>
    <t>450321</t>
  </si>
  <si>
    <t>FISHER COUNTY HOSPITAL</t>
  </si>
  <si>
    <t>SOUTH HIGHWAY 70</t>
  </si>
  <si>
    <t>ROTAN</t>
  </si>
  <si>
    <t>180118</t>
  </si>
  <si>
    <t>CAVERNA MEMORIAL HOSPITAL</t>
  </si>
  <si>
    <t>1502 S DIXIE ST</t>
  </si>
  <si>
    <t>HORSE CAVE</t>
  </si>
  <si>
    <t>101 East Valencia Mesa Drive</t>
  </si>
  <si>
    <t>520161</t>
  </si>
  <si>
    <t>HAYWARD AREA MEMORIAL HOSPITAL</t>
  </si>
  <si>
    <t>11040 N STATE ROAD #77</t>
  </si>
  <si>
    <t>HAYWARD</t>
  </si>
  <si>
    <t>360128</t>
  </si>
  <si>
    <t>454103</t>
  </si>
  <si>
    <t>Kingwood Pines Hospital</t>
  </si>
  <si>
    <t>2001 Ladbrook Street</t>
  </si>
  <si>
    <t>454051</t>
  </si>
  <si>
    <t>7501 GLENVIEW DR</t>
  </si>
  <si>
    <t>NORTH RICHLAND HILLS</t>
  </si>
  <si>
    <t>2801 North State Road 7</t>
  </si>
  <si>
    <t>360124</t>
  </si>
  <si>
    <t>JEWISH HOSPITAL KENWOOD</t>
  </si>
  <si>
    <t>8000 KENWOOD ROAD</t>
  </si>
  <si>
    <t>290013</t>
  </si>
  <si>
    <t>Battle Mountain General Hospital</t>
  </si>
  <si>
    <t>535 HUMBOLDT STREET</t>
  </si>
  <si>
    <t>Battle Mountain</t>
  </si>
  <si>
    <t>181316</t>
  </si>
  <si>
    <t>Mary Breckinridge ARH Hospital</t>
  </si>
  <si>
    <t>130 Kate Ireland Drive</t>
  </si>
  <si>
    <t>Hyden</t>
  </si>
  <si>
    <t>250111</t>
  </si>
  <si>
    <t>SOUTH MISSISSIPPI STATE HOSPITAL</t>
  </si>
  <si>
    <t>100 BUCHANAN ST</t>
  </si>
  <si>
    <t>400124</t>
  </si>
  <si>
    <t>Cardiovascular Center of Puerto Rico and the Caribbean</t>
  </si>
  <si>
    <t>Ave. Americo Miranda, Esq. Centro Medico</t>
  </si>
  <si>
    <t>2400 East 17th Street</t>
  </si>
  <si>
    <t>1301 Wonder World Drive</t>
  </si>
  <si>
    <t>403 East First Street</t>
  </si>
  <si>
    <t>450649</t>
  </si>
  <si>
    <t>Heart of Texas Memorial Hospital</t>
  </si>
  <si>
    <t>2008 Nine Road</t>
  </si>
  <si>
    <t>Brady</t>
  </si>
  <si>
    <t>371340</t>
  </si>
  <si>
    <t>520 Medical Crive</t>
  </si>
  <si>
    <t>750 Brunswick Avenue</t>
  </si>
  <si>
    <t>061327</t>
  </si>
  <si>
    <t>Southwest Health System</t>
  </si>
  <si>
    <t>42121 United States Highway 70</t>
  </si>
  <si>
    <t>502 East Second Street</t>
  </si>
  <si>
    <t>460056</t>
  </si>
  <si>
    <t>200 North Madison Avenue</t>
  </si>
  <si>
    <t>144041</t>
  </si>
  <si>
    <t>Silver Oaks Behavioral Hospital</t>
  </si>
  <si>
    <t>1004 Pawlak Parkway</t>
  </si>
  <si>
    <t>243 Charles Street</t>
  </si>
  <si>
    <t>360094</t>
  </si>
  <si>
    <t>Saint Anne Mercy Hospital</t>
  </si>
  <si>
    <t>3404 West Sylvania Avenue</t>
  </si>
  <si>
    <t>250148</t>
  </si>
  <si>
    <t>STONE COUNTY HOSPITAL</t>
  </si>
  <si>
    <t>1434 E CENTRAL AVE</t>
  </si>
  <si>
    <t>190277</t>
  </si>
  <si>
    <t>Community Specialty Hospital of North Louisiana</t>
  </si>
  <si>
    <t>108 Meadowbrook Drive</t>
  </si>
  <si>
    <t>400112</t>
  </si>
  <si>
    <t>University of Puerto Rico Hospital, Dr. Federico Trilla</t>
  </si>
  <si>
    <t>65th Infanteria, KM 8 3</t>
  </si>
  <si>
    <t>Carolina</t>
  </si>
  <si>
    <t>360142</t>
  </si>
  <si>
    <t>Highland District Hospital</t>
  </si>
  <si>
    <t>1275 North High Street</t>
  </si>
  <si>
    <t>315 Oak Street</t>
  </si>
  <si>
    <t>440233</t>
  </si>
  <si>
    <t>241379</t>
  </si>
  <si>
    <t>Prairie Ridge Hospital and Health Services-Elbow Lake Campus</t>
  </si>
  <si>
    <t>1411 State Highway 79 East</t>
  </si>
  <si>
    <t>100221</t>
  </si>
  <si>
    <t>Orlando Regional Lucerne Hospital</t>
  </si>
  <si>
    <t>818 Main Lane</t>
  </si>
  <si>
    <t>370181</t>
  </si>
  <si>
    <t>WILLOW CREST HOSPITAL</t>
  </si>
  <si>
    <t>130 A STREET SOUTHWEST</t>
  </si>
  <si>
    <t>525 East Grant Street</t>
  </si>
  <si>
    <t>054078</t>
  </si>
  <si>
    <t>Las Encinas Hospital</t>
  </si>
  <si>
    <t>2900 East Del Mar Boulevard</t>
  </si>
  <si>
    <t>450817</t>
  </si>
  <si>
    <t>RCW OF AUSTIN</t>
  </si>
  <si>
    <t>3003 BEE CAVE RD</t>
  </si>
  <si>
    <t>520006</t>
  </si>
  <si>
    <t>054032</t>
  </si>
  <si>
    <t>BHC Alhambra Hospital</t>
  </si>
  <si>
    <t>4619 North Rosemead Boulevard</t>
  </si>
  <si>
    <t>Rosemead</t>
  </si>
  <si>
    <t>370193</t>
  </si>
  <si>
    <t>AMERICAN TRANSITIONAL HOSP TULSA</t>
  </si>
  <si>
    <t>744 W 9TH ST 6TH FLOOR WEST</t>
  </si>
  <si>
    <t>1165 Montgomery Drive</t>
  </si>
  <si>
    <t>396 Broadway</t>
  </si>
  <si>
    <t>130067</t>
  </si>
  <si>
    <t>Idaho Doctors' Hospital</t>
  </si>
  <si>
    <t>600 East Boulevard</t>
  </si>
  <si>
    <t>1015 Northwest 22nd Avenue</t>
  </si>
  <si>
    <t>050041</t>
  </si>
  <si>
    <t>VENCOR HOSPITAL - ONTARIO</t>
  </si>
  <si>
    <t>550 N MONTEREY AVE</t>
  </si>
  <si>
    <t>ONTARIO</t>
  </si>
  <si>
    <t>3999 Richmond Road</t>
  </si>
  <si>
    <t>280026</t>
  </si>
  <si>
    <t>524040</t>
  </si>
  <si>
    <t>DE PAUL HOSPITAL  INC.</t>
  </si>
  <si>
    <t>4143 S 13TH ST</t>
  </si>
  <si>
    <t>181309</t>
  </si>
  <si>
    <t>Casey County Hospital</t>
  </si>
  <si>
    <t>187 Wolford Avenue</t>
  </si>
  <si>
    <t>090009</t>
  </si>
  <si>
    <t>CAPITOL HILL HOSPITAL</t>
  </si>
  <si>
    <t>700 CONSTITUTION AVE NE</t>
  </si>
  <si>
    <t>45 West 111th Street</t>
  </si>
  <si>
    <t>260224</t>
  </si>
  <si>
    <t>Landmark Hospital of Columbia</t>
  </si>
  <si>
    <t>604 Old 63 North</t>
  </si>
  <si>
    <t>500109</t>
  </si>
  <si>
    <t>SHOREWOOD OSTEOPATHIC HOSPITAL</t>
  </si>
  <si>
    <t>12845 AMBAUM BLVD SW</t>
  </si>
  <si>
    <t>431300</t>
  </si>
  <si>
    <t>Madison Regional Health System</t>
  </si>
  <si>
    <t>323 Southwest 10th Street</t>
  </si>
  <si>
    <t>261315</t>
  </si>
  <si>
    <t>Parkland Health Center - Bonne Terre</t>
  </si>
  <si>
    <t>7245 Raider Road</t>
  </si>
  <si>
    <t>Bonne Terre</t>
  </si>
  <si>
    <t>310036</t>
  </si>
  <si>
    <t>MEMORIAL MEDICAL CENTER AT SO. AMBOY</t>
  </si>
  <si>
    <t>540 BORDENTOWN AVE</t>
  </si>
  <si>
    <t>SOUTH AMBOY</t>
  </si>
  <si>
    <t>1924 Alcoa Highway</t>
  </si>
  <si>
    <t>300 Hospital Drive</t>
  </si>
  <si>
    <t>110140</t>
  </si>
  <si>
    <t>Ridgecrest Hospital</t>
  </si>
  <si>
    <t>Germany Road</t>
  </si>
  <si>
    <t>050395</t>
  </si>
  <si>
    <t>HAYWARD VESPER HOSPITAL</t>
  </si>
  <si>
    <t>22455 MAPLE COURT</t>
  </si>
  <si>
    <t>US Highway 491 North</t>
  </si>
  <si>
    <t>220034</t>
  </si>
  <si>
    <t>MEDICAL CTR OF CENTRAL MASS-HOLDEN</t>
  </si>
  <si>
    <t>52 BOYDEN RD</t>
  </si>
  <si>
    <t>HOLDEN</t>
  </si>
  <si>
    <t>490031</t>
  </si>
  <si>
    <t>Stonewall Jackson Hospital</t>
  </si>
  <si>
    <t>1 Health Circle</t>
  </si>
  <si>
    <t>330 Mount Auburn Street</t>
  </si>
  <si>
    <t>360169</t>
  </si>
  <si>
    <t>BLUFFTON COMMUNITY HOSPITAL</t>
  </si>
  <si>
    <t>139 GARAU STREET</t>
  </si>
  <si>
    <t>BLUFFTON</t>
  </si>
  <si>
    <t>370085</t>
  </si>
  <si>
    <t>HURLEY HEALTH CENTER</t>
  </si>
  <si>
    <t>6 N COVINGTON ST</t>
  </si>
  <si>
    <t>COALGATE</t>
  </si>
  <si>
    <t>450140</t>
  </si>
  <si>
    <t>CRANE MEMORIAL HOSPITAL</t>
  </si>
  <si>
    <t>1310 S ALFORD ST</t>
  </si>
  <si>
    <t>CRANE</t>
  </si>
  <si>
    <t>3916 Ben Franklin Boulevard</t>
  </si>
  <si>
    <t>330037</t>
  </si>
  <si>
    <t>Lakeside Beikirch Care Center</t>
  </si>
  <si>
    <t>170 West Avenue</t>
  </si>
  <si>
    <t>Brockport</t>
  </si>
  <si>
    <t>1135 Carthage Street</t>
  </si>
  <si>
    <t>524001</t>
  </si>
  <si>
    <t>Milwaukee County Behavioral Health</t>
  </si>
  <si>
    <t>9455 West Watertown Plank Road</t>
  </si>
  <si>
    <t>240145</t>
  </si>
  <si>
    <t>Tyler Healthcare Center</t>
  </si>
  <si>
    <t>240 Willow Street</t>
  </si>
  <si>
    <t>334013</t>
  </si>
  <si>
    <t>Pilgrim Psychiatric Center</t>
  </si>
  <si>
    <t>998 Crooked Hill Road</t>
  </si>
  <si>
    <t>West Brentwood</t>
  </si>
  <si>
    <t>450768</t>
  </si>
  <si>
    <t>MANSFIELD COMM HOSP</t>
  </si>
  <si>
    <t>211 Park Street</t>
  </si>
  <si>
    <t>210003</t>
  </si>
  <si>
    <t>University of Maryland Prince George's Hospital Center</t>
  </si>
  <si>
    <t>3001 Hospital Drive</t>
  </si>
  <si>
    <t>Cheverly</t>
  </si>
  <si>
    <t>150140</t>
  </si>
  <si>
    <t>THC - INDIANAPOLIS</t>
  </si>
  <si>
    <t>898 E MAIN ST</t>
  </si>
  <si>
    <t>GREENWOOD</t>
  </si>
  <si>
    <t>271322</t>
  </si>
  <si>
    <t>Sheridan Memorial</t>
  </si>
  <si>
    <t>440 West Laurel Avenue</t>
  </si>
  <si>
    <t>Plentywood</t>
  </si>
  <si>
    <t>140218</t>
  </si>
  <si>
    <t>Mercer County Hospital</t>
  </si>
  <si>
    <t>409 Northwest Ninth Avenue</t>
  </si>
  <si>
    <t>Aledo</t>
  </si>
  <si>
    <t>380041</t>
  </si>
  <si>
    <t>CAREUNIT HOSPITAL OF PORTLAND</t>
  </si>
  <si>
    <t>1927 NW LOVEJOY STREET</t>
  </si>
  <si>
    <t>360114</t>
  </si>
  <si>
    <t>H.B. Magruder Memorial Hospital</t>
  </si>
  <si>
    <t>615 Fulton Street</t>
  </si>
  <si>
    <t>Port Clinton</t>
  </si>
  <si>
    <t>230103</t>
  </si>
  <si>
    <t>1150 North Indian Canyon Drive</t>
  </si>
  <si>
    <t>110093</t>
  </si>
  <si>
    <t>Southwest Georgia Regional Medical Center</t>
  </si>
  <si>
    <t>142 RANDOLPH ST</t>
  </si>
  <si>
    <t>CUTHBERT</t>
  </si>
  <si>
    <t>030096</t>
  </si>
  <si>
    <t>KANGAROO KIDS</t>
  </si>
  <si>
    <t>2303 EAST THOMAS ROAD</t>
  </si>
  <si>
    <t>1100 Kentucky Avenue</t>
  </si>
  <si>
    <t>22401 Foster Winter Drive</t>
  </si>
  <si>
    <t>390126</t>
  </si>
  <si>
    <t>Northeastern Hospital</t>
  </si>
  <si>
    <t>521303</t>
  </si>
  <si>
    <t>ThedaCare Medical Center-Wild Rose</t>
  </si>
  <si>
    <t>194110</t>
  </si>
  <si>
    <t>Oceans Behavioral Hospital of DeSoto</t>
  </si>
  <si>
    <t>234043</t>
  </si>
  <si>
    <t>Cedar Creek Hospital of Michigan</t>
  </si>
  <si>
    <t>101 West Townsend Road</t>
  </si>
  <si>
    <t>St. Johns</t>
  </si>
  <si>
    <t>140038</t>
  </si>
  <si>
    <t>Rochelle Community Hospital</t>
  </si>
  <si>
    <t>900 North Second Street</t>
  </si>
  <si>
    <t>Rochelle</t>
  </si>
  <si>
    <t>1500 Division Street</t>
  </si>
  <si>
    <t>430040</t>
  </si>
  <si>
    <t>050080</t>
  </si>
  <si>
    <t>Thompson Memorial Medical Center</t>
  </si>
  <si>
    <t>466 East Olive Avenue</t>
  </si>
  <si>
    <t>451379</t>
  </si>
  <si>
    <t>454030</t>
  </si>
  <si>
    <t>CHARTER PLAINS BHS</t>
  </si>
  <si>
    <t>801 N QUAKER AVE</t>
  </si>
  <si>
    <t>1700 Coffee Road</t>
  </si>
  <si>
    <t>100083</t>
  </si>
  <si>
    <t>RIVERSIDE HOSPITAL</t>
  </si>
  <si>
    <t>2033 RIVERSIDE AVENUE</t>
  </si>
  <si>
    <t>240031</t>
  </si>
  <si>
    <t>Saint Michael's Hospital &amp; Nursing Home</t>
  </si>
  <si>
    <t>425 North Elm Street</t>
  </si>
  <si>
    <t>Sauk Centre</t>
  </si>
  <si>
    <t>450177</t>
  </si>
  <si>
    <t>054119</t>
  </si>
  <si>
    <t>CBHS OF SAN JOSE</t>
  </si>
  <si>
    <t>455 SILICON VALLEY BLVD</t>
  </si>
  <si>
    <t>SAN JOSE</t>
  </si>
  <si>
    <t>340161</t>
  </si>
  <si>
    <t>ALCOHOLIC REHABILITATION CENTER</t>
  </si>
  <si>
    <t>OLD US 70 BOX 1441</t>
  </si>
  <si>
    <t>171331</t>
  </si>
  <si>
    <t>Kiowa District Hospital</t>
  </si>
  <si>
    <t>1002 South 4th Street</t>
  </si>
  <si>
    <t>Kiowa</t>
  </si>
  <si>
    <t>7301 Rogers Avenue</t>
  </si>
  <si>
    <t>7101 Jahnke Road</t>
  </si>
  <si>
    <t>520016</t>
  </si>
  <si>
    <t>Saint Joseph's Memorial Hospital</t>
  </si>
  <si>
    <t>400 Water Avenue</t>
  </si>
  <si>
    <t>141322</t>
  </si>
  <si>
    <t>200 Stahlhut Drive</t>
  </si>
  <si>
    <t>454026</t>
  </si>
  <si>
    <t>West Oaks Hospital</t>
  </si>
  <si>
    <t>6500 Hornwood</t>
  </si>
  <si>
    <t>100328</t>
  </si>
  <si>
    <t>The Miami Medical Center</t>
  </si>
  <si>
    <t>5959 Northwest 7th Street</t>
  </si>
  <si>
    <t>2170 South Avenue</t>
  </si>
  <si>
    <t>100186</t>
  </si>
  <si>
    <t>PHYSICIANS COMMUNITY HOSPITAL</t>
  </si>
  <si>
    <t>3030 6TH ST S</t>
  </si>
  <si>
    <t>534003</t>
  </si>
  <si>
    <t>CREST VIEW HOSPITAL</t>
  </si>
  <si>
    <t>2521 E 15TH ST</t>
  </si>
  <si>
    <t>CASPER</t>
  </si>
  <si>
    <t>1775 Thompson Road</t>
  </si>
  <si>
    <t>110158</t>
  </si>
  <si>
    <t>DOCTORS MEMORIAL HOSP</t>
  </si>
  <si>
    <t>20 LINDEN AVE NE</t>
  </si>
  <si>
    <t>160088</t>
  </si>
  <si>
    <t>Story County Medical Center</t>
  </si>
  <si>
    <t>630 Sixth Street</t>
  </si>
  <si>
    <t>120024</t>
  </si>
  <si>
    <t>204 Kula Highway</t>
  </si>
  <si>
    <t>3003 University Drive</t>
  </si>
  <si>
    <t>1210 Kentucky Highway 36 East</t>
  </si>
  <si>
    <t>5165 McCarty Lane</t>
  </si>
  <si>
    <t>440236</t>
  </si>
  <si>
    <t>CUMBERLAND RIVER HOSPITAL</t>
  </si>
  <si>
    <t>100 OLD JEFFERSON STREET</t>
  </si>
  <si>
    <t>CELINA</t>
  </si>
  <si>
    <t>261312</t>
  </si>
  <si>
    <t>431301</t>
  </si>
  <si>
    <t>Faulkton Area Medical Center</t>
  </si>
  <si>
    <t>1300 Oak Street</t>
  </si>
  <si>
    <t>Faulkton</t>
  </si>
  <si>
    <t>370042</t>
  </si>
  <si>
    <t>523 East State Road</t>
  </si>
  <si>
    <t>Fairview</t>
  </si>
  <si>
    <t>5352 Linton Boulevard</t>
  </si>
  <si>
    <t>390196</t>
  </si>
  <si>
    <t>Fox Chase Cancer Center</t>
  </si>
  <si>
    <t>333 Cottman Avenue</t>
  </si>
  <si>
    <t>215 Chisholm Trail</t>
  </si>
  <si>
    <t>240008</t>
  </si>
  <si>
    <t>1200 5th Grant Boulevard West</t>
  </si>
  <si>
    <t>270041</t>
  </si>
  <si>
    <t>POWELL COUNTY MEMORIAL HOSPITAL</t>
  </si>
  <si>
    <t>1101 TEXAS AVE</t>
  </si>
  <si>
    <t>454023</t>
  </si>
  <si>
    <t>TROPICAL TX CTR FOR MENTAL HLTH RETARD</t>
  </si>
  <si>
    <t>1425 S 9TH ST</t>
  </si>
  <si>
    <t>EDINBURG</t>
  </si>
  <si>
    <t>500086</t>
  </si>
  <si>
    <t>Sunnyside Community Hospital</t>
  </si>
  <si>
    <t>10th and Tacoma</t>
  </si>
  <si>
    <t>Sunnyside</t>
  </si>
  <si>
    <t>751 Northeast Blakely Drive</t>
  </si>
  <si>
    <t>371332</t>
  </si>
  <si>
    <t>Seiling Community Hospital</t>
  </si>
  <si>
    <t>809 Northeast Highway 60</t>
  </si>
  <si>
    <t>450492</t>
  </si>
  <si>
    <t>NEWTON COUNTY MEMORIAL HOSPITAL</t>
  </si>
  <si>
    <t>HWY 87 S W DRAWER A</t>
  </si>
  <si>
    <t>6201 Harry Hines Boulevard</t>
  </si>
  <si>
    <t>140039</t>
  </si>
  <si>
    <t>FAIRBURY HOSPITAL</t>
  </si>
  <si>
    <t>519 SOUTH 5TH STREET</t>
  </si>
  <si>
    <t>FAIRBURY</t>
  </si>
  <si>
    <t>670058</t>
  </si>
  <si>
    <t>Oakbend Surgical Hospital</t>
  </si>
  <si>
    <t>1211 Highway 6, Suite 70</t>
  </si>
  <si>
    <t>464015</t>
  </si>
  <si>
    <t>Highland Ridge Hospital</t>
  </si>
  <si>
    <t>7309 South 180 West</t>
  </si>
  <si>
    <t>Midvale</t>
  </si>
  <si>
    <t>111333</t>
  </si>
  <si>
    <t>One Abrahms Boulevard</t>
  </si>
  <si>
    <t>405 West Jackson Street</t>
  </si>
  <si>
    <t>601 West Leota</t>
  </si>
  <si>
    <t>6750 East Baywood Avenue</t>
  </si>
  <si>
    <t>511309</t>
  </si>
  <si>
    <t>One Healthy Way</t>
  </si>
  <si>
    <t>Berkeley Springs</t>
  </si>
  <si>
    <t>424014</t>
  </si>
  <si>
    <t>Rebound Behavioral Health Hospital</t>
  </si>
  <si>
    <t>134 East Rebound Road</t>
  </si>
  <si>
    <t>104029</t>
  </si>
  <si>
    <t>CHARTER GLADE BHS</t>
  </si>
  <si>
    <t>6900 COLONIAL BLVD</t>
  </si>
  <si>
    <t>FORT MYERS</t>
  </si>
  <si>
    <t>490133</t>
  </si>
  <si>
    <t>The Hospital for Extended Recovery</t>
  </si>
  <si>
    <t>1000 Harrington Boulevard</t>
  </si>
  <si>
    <t>670016</t>
  </si>
  <si>
    <t>Mesquite Specialty Hospital</t>
  </si>
  <si>
    <t>1024 North Galloway Avenue</t>
  </si>
  <si>
    <t>131314</t>
  </si>
  <si>
    <t>241365</t>
  </si>
  <si>
    <t>Swift County-Benson Health Services</t>
  </si>
  <si>
    <t>160004</t>
  </si>
  <si>
    <t>ST JOSEPH HEALTH &amp; REHABILITATION CTR</t>
  </si>
  <si>
    <t>312 E ALTA VISTA</t>
  </si>
  <si>
    <t>OTTUMWA</t>
  </si>
  <si>
    <t>1200 B. Gale Wilson Boulevard</t>
  </si>
  <si>
    <t>255 Lafayette Avenue</t>
  </si>
  <si>
    <t>7500 South 91st Street</t>
  </si>
  <si>
    <t>040031</t>
  </si>
  <si>
    <t>HUNTSVILLE MEMORIAL HOSPITAL</t>
  </si>
  <si>
    <t>PHILLIPS &amp; EDGEWOOD PLACE DRAWER E</t>
  </si>
  <si>
    <t>340093</t>
  </si>
  <si>
    <t>507 Fremont Street</t>
  </si>
  <si>
    <t>114033</t>
  </si>
  <si>
    <t>SummitRidge</t>
  </si>
  <si>
    <t>1900 Kildaire Farm Road</t>
  </si>
  <si>
    <t>230258</t>
  </si>
  <si>
    <t>HERITAGE HOSPITAL</t>
  </si>
  <si>
    <t>3020 PECK STREET</t>
  </si>
  <si>
    <t>MUSKEGON HEIGHTS</t>
  </si>
  <si>
    <t>220061</t>
  </si>
  <si>
    <t>SANCTA MARIA HOSPITAL</t>
  </si>
  <si>
    <t>799 CONCORD AVE</t>
  </si>
  <si>
    <t>230201</t>
  </si>
  <si>
    <t>Scheurer Hospital</t>
  </si>
  <si>
    <t>170 North Caseville Road</t>
  </si>
  <si>
    <t>Pigeon</t>
  </si>
  <si>
    <t>360254</t>
  </si>
  <si>
    <t>Specialty Hospital of Lorain</t>
  </si>
  <si>
    <t>205 West Twentieth Street, Suite 200</t>
  </si>
  <si>
    <t>1200 Seventh Avenue North</t>
  </si>
  <si>
    <t>160009</t>
  </si>
  <si>
    <t>240079</t>
  </si>
  <si>
    <t>First Care Medical Services</t>
  </si>
  <si>
    <t>900 Hilligoss Boulevard SE</t>
  </si>
  <si>
    <t>Fosston</t>
  </si>
  <si>
    <t>171337</t>
  </si>
  <si>
    <t>Wamego Health Center</t>
  </si>
  <si>
    <t>711 Genn Dr</t>
  </si>
  <si>
    <t>Wamego</t>
  </si>
  <si>
    <t>420095</t>
  </si>
  <si>
    <t>Kindred Hospital - Charleston</t>
  </si>
  <si>
    <t>326 Calhoun Street, 3rd Floor</t>
  </si>
  <si>
    <t>360370</t>
  </si>
  <si>
    <t>CLEVELAND EAST VASCULAR CARE LLC</t>
  </si>
  <si>
    <t>23650 COMMERCE PARK SUITE A</t>
  </si>
  <si>
    <t>BEACHWOOD</t>
  </si>
  <si>
    <t>1925 Woodwinds Drive</t>
  </si>
  <si>
    <t>050682</t>
  </si>
  <si>
    <t>Kingsburg District Hospital</t>
  </si>
  <si>
    <t>1200 Smith Street</t>
  </si>
  <si>
    <t>Kingsburg</t>
  </si>
  <si>
    <t>335 Southeast Eighth Avenue</t>
  </si>
  <si>
    <t>301306</t>
  </si>
  <si>
    <t>5841 South Maryland Avenue</t>
  </si>
  <si>
    <t>190238</t>
  </si>
  <si>
    <t>Dubuis Hospital of Lake Charles</t>
  </si>
  <si>
    <t>524 South Ryan Street, Fifth Floor</t>
  </si>
  <si>
    <t>180 Rowland Way</t>
  </si>
  <si>
    <t>070001</t>
  </si>
  <si>
    <t>Yale-New Haven Hospital Saint Raphael Campus</t>
  </si>
  <si>
    <t>1450 Chapel Street</t>
  </si>
  <si>
    <t>154021</t>
  </si>
  <si>
    <t>Cornerstone Behavioral Health Center</t>
  </si>
  <si>
    <t>505 N. Wabash Avenue</t>
  </si>
  <si>
    <t>454073</t>
  </si>
  <si>
    <t>QUEST HOSPITAL</t>
  </si>
  <si>
    <t>7200 W 9TH AVE</t>
  </si>
  <si>
    <t>3201 West Highway 22</t>
  </si>
  <si>
    <t>351331</t>
  </si>
  <si>
    <t>230183</t>
  </si>
  <si>
    <t>SAGINAW OSTEOPATHIC HOSPITAL</t>
  </si>
  <si>
    <t>515 NORTH MICHIGAN AVENUE</t>
  </si>
  <si>
    <t>294008</t>
  </si>
  <si>
    <t>Red Rock Behavioral Health Hospital</t>
  </si>
  <si>
    <t>5900 West Rochhelle Avenue</t>
  </si>
  <si>
    <t>6002 Berryhill Road</t>
  </si>
  <si>
    <t>2070 Clinton Avenue</t>
  </si>
  <si>
    <t>520142</t>
  </si>
  <si>
    <t>Franciscan Skemp Arcadia Campus</t>
  </si>
  <si>
    <t>131301</t>
  </si>
  <si>
    <t>Boundary Community Hospital</t>
  </si>
  <si>
    <t>6640 Kaniksu Street</t>
  </si>
  <si>
    <t>Bonners Ferry</t>
  </si>
  <si>
    <t>281335</t>
  </si>
  <si>
    <t>Callaway District Hospital</t>
  </si>
  <si>
    <t>211 East Kimball Street</t>
  </si>
  <si>
    <t>Callaway</t>
  </si>
  <si>
    <t>421 Chew Street</t>
  </si>
  <si>
    <t>Two Saint Vincent Circle</t>
  </si>
  <si>
    <t>2601 Holme Avenue</t>
  </si>
  <si>
    <t>101310</t>
  </si>
  <si>
    <t>Shands Starke Regional Medical Center</t>
  </si>
  <si>
    <t>922 East Call Street</t>
  </si>
  <si>
    <t>Starke</t>
  </si>
  <si>
    <t>501 North Lansdowne Avenue</t>
  </si>
  <si>
    <t>161372</t>
  </si>
  <si>
    <t>194011</t>
  </si>
  <si>
    <t>WOODLAND HILLS HOSPITAL</t>
  </si>
  <si>
    <t>6200 CYPRESS STREET</t>
  </si>
  <si>
    <t>WEST MONROE</t>
  </si>
  <si>
    <t>500147</t>
  </si>
  <si>
    <t>9575 Ethan Wade Way Southeast</t>
  </si>
  <si>
    <t>670066</t>
  </si>
  <si>
    <t>Odessa Regional Medical Center -South Campus</t>
  </si>
  <si>
    <t>900 East 4th Street</t>
  </si>
  <si>
    <t>191304</t>
  </si>
  <si>
    <t>North Caddo Medical Center</t>
  </si>
  <si>
    <t>815 South Pine Street</t>
  </si>
  <si>
    <t>Vivian</t>
  </si>
  <si>
    <t>1531 Esplanade</t>
  </si>
  <si>
    <t>4401 Wornall Road</t>
  </si>
  <si>
    <t>300010</t>
  </si>
  <si>
    <t>330318</t>
  </si>
  <si>
    <t>FLATBUSH GEN HOSP</t>
  </si>
  <si>
    <t>719 LINDEN BLVD</t>
  </si>
  <si>
    <t>370051</t>
  </si>
  <si>
    <t>Memorial Hospital and Physician Group</t>
  </si>
  <si>
    <t>319 East Josephine Avenue</t>
  </si>
  <si>
    <t>220028</t>
  </si>
  <si>
    <t>3441 Dickerson Pike</t>
  </si>
  <si>
    <t>050751</t>
  </si>
  <si>
    <t>Docs Surgical Hospital</t>
  </si>
  <si>
    <t>6000 San Vicente Boulevard</t>
  </si>
  <si>
    <t>2211 Northeast 139th Street</t>
  </si>
  <si>
    <t>150182</t>
  </si>
  <si>
    <t>Franciscan Health Carmel</t>
  </si>
  <si>
    <t>12188-B North Meridian Street</t>
  </si>
  <si>
    <t>270013</t>
  </si>
  <si>
    <t>COLUMBUS HOSPITAL CORP</t>
  </si>
  <si>
    <t>PO BOX 5013  500 15TH AVE SOUTH</t>
  </si>
  <si>
    <t>GREAT FALLS</t>
  </si>
  <si>
    <t>341326</t>
  </si>
  <si>
    <t>100103</t>
  </si>
  <si>
    <t>Shands at Starke</t>
  </si>
  <si>
    <t>9601 Baptist Health Drive</t>
  </si>
  <si>
    <t>651 North Bolton Avenue</t>
  </si>
  <si>
    <t>370035</t>
  </si>
  <si>
    <t>THE UNIVERSITY HOSPITALS</t>
  </si>
  <si>
    <t>940 NE 13TH ST</t>
  </si>
  <si>
    <t>100345</t>
  </si>
  <si>
    <t>NORTHWEST FLORIDA SURGICAL CENTER, INC.</t>
  </si>
  <si>
    <t>4600 N DAVIS HWY</t>
  </si>
  <si>
    <t>014010</t>
  </si>
  <si>
    <t>BAYCARE PSYCHIATRIC HOSPITAL</t>
  </si>
  <si>
    <t>1504 SPRINGHILL AVENUE</t>
  </si>
  <si>
    <t>MOBILE</t>
  </si>
  <si>
    <t>230286</t>
  </si>
  <si>
    <t>LifeCare Hospitals of Western Michigan</t>
  </si>
  <si>
    <t>1700 Oak Avenue, 3rd Floor</t>
  </si>
  <si>
    <t>100159</t>
  </si>
  <si>
    <t>GADSDEN COMMUNITY HOSPITAL</t>
  </si>
  <si>
    <t>23186 BLUESTAR HWY.</t>
  </si>
  <si>
    <t>100146</t>
  </si>
  <si>
    <t>Shands at Live Oak Regional Medical Center</t>
  </si>
  <si>
    <t>1100 Eleventh Street</t>
  </si>
  <si>
    <t>1026 North Flowood Drive</t>
  </si>
  <si>
    <t>1201 South Main Street</t>
  </si>
  <si>
    <t>353 Fairmont Boulevard</t>
  </si>
  <si>
    <t>450 Clarkson Avenue</t>
  </si>
  <si>
    <t>334060</t>
  </si>
  <si>
    <t>Kirby Forensic Psychiatric Center</t>
  </si>
  <si>
    <t>600 East 125th Street</t>
  </si>
  <si>
    <t>Wards Island</t>
  </si>
  <si>
    <t>254007</t>
  </si>
  <si>
    <t>Brentwood Behavioral Healthcare of Mississippi</t>
  </si>
  <si>
    <t>3531 East Lakeland Drive</t>
  </si>
  <si>
    <t>298 Memorial Drive</t>
  </si>
  <si>
    <t>199 Reedsdale Road</t>
  </si>
  <si>
    <t>2250 NW 26th Street</t>
  </si>
  <si>
    <t>371328</t>
  </si>
  <si>
    <t>230101</t>
  </si>
  <si>
    <t>3401 Ludington Street</t>
  </si>
  <si>
    <t>141306</t>
  </si>
  <si>
    <t>Community Hospital of Staunton</t>
  </si>
  <si>
    <t>400 North Caldwell Street</t>
  </si>
  <si>
    <t>144038</t>
  </si>
  <si>
    <t>Choate Mental Health &amp; Development Center</t>
  </si>
  <si>
    <t>Anna</t>
  </si>
  <si>
    <t>145 Newcomb Avenue</t>
  </si>
  <si>
    <t>230008</t>
  </si>
  <si>
    <t>COMMUNITY HOSP</t>
  </si>
  <si>
    <t>130TH AVE</t>
  </si>
  <si>
    <t>DOUGLAS</t>
  </si>
  <si>
    <t>050489</t>
  </si>
  <si>
    <t>NORWALK COMMUNITY HOSPITAL</t>
  </si>
  <si>
    <t>13222 BLOOMFIELD AVE</t>
  </si>
  <si>
    <t>NORWALK</t>
  </si>
  <si>
    <t>130 West Ravine Road</t>
  </si>
  <si>
    <t>271320</t>
  </si>
  <si>
    <t>Cabinet Peaks Medical Center</t>
  </si>
  <si>
    <t>209 Health Park Drive</t>
  </si>
  <si>
    <t>800 East Washington Boulevard</t>
  </si>
  <si>
    <t>210036</t>
  </si>
  <si>
    <t>EUGENE LELAND MEM HOSP</t>
  </si>
  <si>
    <t>4408 QUEENSBURY RD</t>
  </si>
  <si>
    <t>RIVERDALE</t>
  </si>
  <si>
    <t>15790 Paul Vega MD Drive</t>
  </si>
  <si>
    <t>141343</t>
  </si>
  <si>
    <t>Crawford Memorial Hospital</t>
  </si>
  <si>
    <t>1000 North Allen Street</t>
  </si>
  <si>
    <t>Robinson</t>
  </si>
  <si>
    <t>370156</t>
  </si>
  <si>
    <t>Pauls Valley Regional Medical Center</t>
  </si>
  <si>
    <t>100 Valley Drive</t>
  </si>
  <si>
    <t>Pauls Valley</t>
  </si>
  <si>
    <t>260197</t>
  </si>
  <si>
    <t>Cox Walnut Lawn</t>
  </si>
  <si>
    <t>1000 East Walnut Lawn</t>
  </si>
  <si>
    <t>2 Bernardine Drive</t>
  </si>
  <si>
    <t>504 Medical Center Boulevard</t>
  </si>
  <si>
    <t>7201 North University Drive</t>
  </si>
  <si>
    <t>524019</t>
  </si>
  <si>
    <t>Norwood Health Center</t>
  </si>
  <si>
    <t>1600 North Chestnut Street</t>
  </si>
  <si>
    <t>1801 Ashley Circle</t>
  </si>
  <si>
    <t>4801 Ambassador Caffery Parkway</t>
  </si>
  <si>
    <t>200 Exempla Circle</t>
  </si>
  <si>
    <t>500 17th Avenue</t>
  </si>
  <si>
    <t>350 Seventh Street North</t>
  </si>
  <si>
    <t>240112</t>
  </si>
  <si>
    <t>WHEATON COMMUNITY HOSPITAL</t>
  </si>
  <si>
    <t>401 12TH ST N</t>
  </si>
  <si>
    <t>WHEATON</t>
  </si>
  <si>
    <t>050215</t>
  </si>
  <si>
    <t>San Jose Medical Center</t>
  </si>
  <si>
    <t>675 East Santa Clara Street</t>
  </si>
  <si>
    <t>050497</t>
  </si>
  <si>
    <t>Dos Palos Memorial Hospital &amp; Clinic</t>
  </si>
  <si>
    <t>2118 Marguerite Street</t>
  </si>
  <si>
    <t>Dos Palos</t>
  </si>
  <si>
    <t>524014</t>
  </si>
  <si>
    <t>The Brown County Community Treatment Center</t>
  </si>
  <si>
    <t>3150 Gershwin Drive</t>
  </si>
  <si>
    <t>305 South Fifth Street</t>
  </si>
  <si>
    <t>1801 Martin Luther King Drive</t>
  </si>
  <si>
    <t>294011</t>
  </si>
  <si>
    <t>Spring Mountain Treatment Center</t>
  </si>
  <si>
    <t>7000 West Spring Mountain Road</t>
  </si>
  <si>
    <t>430029</t>
  </si>
  <si>
    <t>Sioux Valley Vermillion Medical Center</t>
  </si>
  <si>
    <t>111322</t>
  </si>
  <si>
    <t>Stewart-Webster Hospital</t>
  </si>
  <si>
    <t>58 Alston Street</t>
  </si>
  <si>
    <t>161318</t>
  </si>
  <si>
    <t>415 North Main Street</t>
  </si>
  <si>
    <t>494029</t>
  </si>
  <si>
    <t>Southwestern Virginia Mental Health Institute</t>
  </si>
  <si>
    <t>340 Bagley Circle</t>
  </si>
  <si>
    <t>8000 West Eldorado Parkway</t>
  </si>
  <si>
    <t>205 North Cherry Street</t>
  </si>
  <si>
    <t>340121</t>
  </si>
  <si>
    <t>450845</t>
  </si>
  <si>
    <t>El Paso Specialty Hospital</t>
  </si>
  <si>
    <t>1755 Curie Drive, Suite A</t>
  </si>
  <si>
    <t>7800 Sheridan Street</t>
  </si>
  <si>
    <t>231305</t>
  </si>
  <si>
    <t>Ascension Standish Hospital</t>
  </si>
  <si>
    <t>Standish</t>
  </si>
  <si>
    <t>181304</t>
  </si>
  <si>
    <t>Trigg County Hospital</t>
  </si>
  <si>
    <t>254 Main Street</t>
  </si>
  <si>
    <t>395 Westfield Road</t>
  </si>
  <si>
    <t>460033</t>
  </si>
  <si>
    <t>400029</t>
  </si>
  <si>
    <t>FAJARDO REGIONAL HOSPITAL</t>
  </si>
  <si>
    <t>GENERAL VALERO</t>
  </si>
  <si>
    <t>FAJARDO</t>
  </si>
  <si>
    <t>194038</t>
  </si>
  <si>
    <t>PARKLAND MEDICAL CENTER</t>
  </si>
  <si>
    <t>2414 BUNKER HILL DR</t>
  </si>
  <si>
    <t>260223</t>
  </si>
  <si>
    <t>Heartland Long Term Acute Care Hospital</t>
  </si>
  <si>
    <t>5325 Faraon Street, 2nd Floor</t>
  </si>
  <si>
    <t>360255</t>
  </si>
  <si>
    <t>SPECIALTY HOSPITAL CLEVELAND</t>
  </si>
  <si>
    <t>2351 E 22ND ST</t>
  </si>
  <si>
    <t>440041</t>
  </si>
  <si>
    <t>150019</t>
  </si>
  <si>
    <t>154018</t>
  </si>
  <si>
    <t>Richmond State Hospital</t>
  </si>
  <si>
    <t>498 Northwest 18th Street</t>
  </si>
  <si>
    <t>261306</t>
  </si>
  <si>
    <t>Sullivan County Memorial Hospital</t>
  </si>
  <si>
    <t>630 West Third Street</t>
  </si>
  <si>
    <t>877 Jefferson Street</t>
  </si>
  <si>
    <t>211 Crawford Memorial Drive</t>
  </si>
  <si>
    <t>450666</t>
  </si>
  <si>
    <t>BEAUMONT MEDICAL SUGICAL HOSPITAL</t>
  </si>
  <si>
    <t>P.O. BOX 5817</t>
  </si>
  <si>
    <t>300 East Warwick Drive</t>
  </si>
  <si>
    <t>13651 Willard Street</t>
  </si>
  <si>
    <t>430031</t>
  </si>
  <si>
    <t>Hand County Memorial Hospital</t>
  </si>
  <si>
    <t>300 West Fifth Street</t>
  </si>
  <si>
    <t>Miller</t>
  </si>
  <si>
    <t>050607</t>
  </si>
  <si>
    <t>HARBOR VIEW MEDICAL CENTER</t>
  </si>
  <si>
    <t>120 E ELM ST</t>
  </si>
  <si>
    <t>1401 Medical Parkway</t>
  </si>
  <si>
    <t>161362</t>
  </si>
  <si>
    <t>Cherokee Regional Medical Center</t>
  </si>
  <si>
    <t>300 Sioux Valley Drive</t>
  </si>
  <si>
    <t>501325</t>
  </si>
  <si>
    <t>250116</t>
  </si>
  <si>
    <t>W S WITTE MEMORIAL HOSP-</t>
  </si>
  <si>
    <t>BAKER BLVD</t>
  </si>
  <si>
    <t>LELAND</t>
  </si>
  <si>
    <t>700 West Grove Street</t>
  </si>
  <si>
    <t>7600 Fannin Street</t>
  </si>
  <si>
    <t>210066</t>
  </si>
  <si>
    <t>HARBORSIDE SURGERY CENTER</t>
  </si>
  <si>
    <t>125 POTOMAC PASSAGE SUITE 200</t>
  </si>
  <si>
    <t>OXON HILL</t>
  </si>
  <si>
    <t>400103</t>
  </si>
  <si>
    <t>Mayaguez Medical Center</t>
  </si>
  <si>
    <t>410 Hostos Avenue, Carretera #2, Bo Sabalos</t>
  </si>
  <si>
    <t>6200 North La Cholla Boulevard</t>
  </si>
  <si>
    <t>050074</t>
  </si>
  <si>
    <t>KAISER FOUNDATION HOSPITAL - RICHMOND CAMPUS</t>
  </si>
  <si>
    <t>901 NEVIN AVENUE</t>
  </si>
  <si>
    <t>251327</t>
  </si>
  <si>
    <t>Copiah County Medical Center</t>
  </si>
  <si>
    <t>27190 Highway 28</t>
  </si>
  <si>
    <t>281340</t>
  </si>
  <si>
    <t>1313 North Cheyenne Street</t>
  </si>
  <si>
    <t>2451 Fillingim Street</t>
  </si>
  <si>
    <t>450628</t>
  </si>
  <si>
    <t>LIMESTONE MEDICAL CENTER</t>
  </si>
  <si>
    <t>900 N ELLIS</t>
  </si>
  <si>
    <t>GROESBECK</t>
  </si>
  <si>
    <t>9440 Poppy Drive</t>
  </si>
  <si>
    <t>98-1079 Moanalua Road</t>
  </si>
  <si>
    <t>241304</t>
  </si>
  <si>
    <t>Sanford Wheaton Medical Center</t>
  </si>
  <si>
    <t>401 Twelfth Street North</t>
  </si>
  <si>
    <t>Wheaton</t>
  </si>
  <si>
    <t>190113</t>
  </si>
  <si>
    <t>500081</t>
  </si>
  <si>
    <t>EYE &amp; EAR HOSPITAL OF WENATCHEE</t>
  </si>
  <si>
    <t>60O ORONDO ST (P O BOX 1627)</t>
  </si>
  <si>
    <t>WENATCHEE</t>
  </si>
  <si>
    <t>021311</t>
  </si>
  <si>
    <t>PeaceHealth Ketchikan Medical Center</t>
  </si>
  <si>
    <t>160050</t>
  </si>
  <si>
    <t>514001</t>
  </si>
  <si>
    <t>300 56th Street Southeast</t>
  </si>
  <si>
    <t>040155</t>
  </si>
  <si>
    <t>Arkansas Continued Care Hospital of Jonesboro</t>
  </si>
  <si>
    <t>3024 Red Wolf Boulevard</t>
  </si>
  <si>
    <t>250081</t>
  </si>
  <si>
    <t>Anderson Regional Medical Center South</t>
  </si>
  <si>
    <t>1102 Constitution Avenue</t>
  </si>
  <si>
    <t>040081</t>
  </si>
  <si>
    <t>315 East 13th Street</t>
  </si>
  <si>
    <t>131309</t>
  </si>
  <si>
    <t>331316</t>
  </si>
  <si>
    <t>050635</t>
  </si>
  <si>
    <t>200 MUIR RD</t>
  </si>
  <si>
    <t>MARTINEZ</t>
  </si>
  <si>
    <t>1225 Warm Springs Avenue</t>
  </si>
  <si>
    <t>220123</t>
  </si>
  <si>
    <t>370122</t>
  </si>
  <si>
    <t>370168</t>
  </si>
  <si>
    <t>E P CLAPPER MEMORIAL MEDICAL CENTER</t>
  </si>
  <si>
    <t>500 S NICKERSON</t>
  </si>
  <si>
    <t>WAYNOKA</t>
  </si>
  <si>
    <t>050615</t>
  </si>
  <si>
    <t>150 West Route 66</t>
  </si>
  <si>
    <t>14000 Fivay Road</t>
  </si>
  <si>
    <t>900 East Oak Hill Avenue</t>
  </si>
  <si>
    <t>454020</t>
  </si>
  <si>
    <t>HCA HOUSTON INTERNATIONAL HOSPITAL</t>
  </si>
  <si>
    <t>6441 MAIN</t>
  </si>
  <si>
    <t>110127</t>
  </si>
  <si>
    <t>JASPER MEMORIAL HOSPITAL</t>
  </si>
  <si>
    <t>828 COLLEGE ST</t>
  </si>
  <si>
    <t>MONTICELLO</t>
  </si>
  <si>
    <t>330357</t>
  </si>
  <si>
    <t>Mary Immaculate Hospital</t>
  </si>
  <si>
    <t>152-11 89th Avenue</t>
  </si>
  <si>
    <t>450185</t>
  </si>
  <si>
    <t>COLLINGSWORTH GENERAL HOSPITAL</t>
  </si>
  <si>
    <t>1014 15TH ST</t>
  </si>
  <si>
    <t>1300 Miccosukee Road</t>
  </si>
  <si>
    <t>520170</t>
  </si>
  <si>
    <t>Ascension SE Wisconsin Hospital-Elmbrook Campus</t>
  </si>
  <si>
    <t>19333 West North Avenue</t>
  </si>
  <si>
    <t>Brookfield</t>
  </si>
  <si>
    <t>170003</t>
  </si>
  <si>
    <t>2220 CANTERBURY RD</t>
  </si>
  <si>
    <t>HAYS</t>
  </si>
  <si>
    <t>054064</t>
  </si>
  <si>
    <t>CAPISTRANO BY THE SEA HOSPITAL</t>
  </si>
  <si>
    <t>34000 CAPISTRANO BY THE SEA</t>
  </si>
  <si>
    <t>DANA POINT</t>
  </si>
  <si>
    <t>510011</t>
  </si>
  <si>
    <t>ELIZABETH COPLIN LEONARD MEM HOSP</t>
  </si>
  <si>
    <t>78 WEST MAIN STREET</t>
  </si>
  <si>
    <t>BUCKHANNON</t>
  </si>
  <si>
    <t>240161</t>
  </si>
  <si>
    <t>Sibley Medical Center</t>
  </si>
  <si>
    <t>601 West Chandler Street</t>
  </si>
  <si>
    <t>15225 Heathcoate Boulevard</t>
  </si>
  <si>
    <t>060120</t>
  </si>
  <si>
    <t>Pikes Peak Regional Hospital</t>
  </si>
  <si>
    <t>16420 West Highway 24</t>
  </si>
  <si>
    <t>Woodland Park</t>
  </si>
  <si>
    <t>280135</t>
  </si>
  <si>
    <t>Select Specialty Hospital - Lincoln</t>
  </si>
  <si>
    <t>2300 South 16th Street, 7th Floor</t>
  </si>
  <si>
    <t>154013</t>
  </si>
  <si>
    <t>GARY COMMUNITY MENTAL HEALTH CENTER</t>
  </si>
  <si>
    <t>1100 W 6TH AVE</t>
  </si>
  <si>
    <t>431327</t>
  </si>
  <si>
    <t>Saint Michael's Hospital Avera</t>
  </si>
  <si>
    <t>410 West 16th Avenue</t>
  </si>
  <si>
    <t>450063</t>
  </si>
  <si>
    <t>PARMER COUNTY COMMUNITY HOSPITAL</t>
  </si>
  <si>
    <t>1400 CLEVELAND AVE</t>
  </si>
  <si>
    <t>FRIONA</t>
  </si>
  <si>
    <t>855 Mankato Avenue</t>
  </si>
  <si>
    <t>251324</t>
  </si>
  <si>
    <t>Walthall County General Hospital</t>
  </si>
  <si>
    <t>Tylertown</t>
  </si>
  <si>
    <t>520157</t>
  </si>
  <si>
    <t>301 River Street</t>
  </si>
  <si>
    <t>Osceloa</t>
  </si>
  <si>
    <t>190149</t>
  </si>
  <si>
    <t>190191</t>
  </si>
  <si>
    <t>Opelousas General South Campus</t>
  </si>
  <si>
    <t>3983 I-49 South Service Road</t>
  </si>
  <si>
    <t>320053</t>
  </si>
  <si>
    <t>VALENCIA PRESBYTERIAN HOSPITAL</t>
  </si>
  <si>
    <t>609 S CHRISTOPHER RD</t>
  </si>
  <si>
    <t>BELEN</t>
  </si>
  <si>
    <t>140176</t>
  </si>
  <si>
    <t>Northwestern Medicine Woodstock Hospital</t>
  </si>
  <si>
    <t>3701 Doty Road</t>
  </si>
  <si>
    <t>360245</t>
  </si>
  <si>
    <t>Glenbeigh Hospital of Rock Creek</t>
  </si>
  <si>
    <t>2863 State Route 45</t>
  </si>
  <si>
    <t>Rock Creek</t>
  </si>
  <si>
    <t>595 West Carolina Avenue</t>
  </si>
  <si>
    <t>050785</t>
  </si>
  <si>
    <t>DOCS SURGICAL HOSPITAL</t>
  </si>
  <si>
    <t>6000 SAN VICENTE BLVD</t>
  </si>
  <si>
    <t>670144</t>
  </si>
  <si>
    <t>1791 N HIGHWAY 77</t>
  </si>
  <si>
    <t>364014</t>
  </si>
  <si>
    <t>Northwest Ohio Psychiatric Hospital</t>
  </si>
  <si>
    <t>930 Detroit Avenue</t>
  </si>
  <si>
    <t>520001</t>
  </si>
  <si>
    <t>FAMILY HOSPITAL</t>
  </si>
  <si>
    <t>2711 WEST WELLS STREET</t>
  </si>
  <si>
    <t>240110</t>
  </si>
  <si>
    <t>Melrose Area Hospital</t>
  </si>
  <si>
    <t>11 North 5th Avenue West</t>
  </si>
  <si>
    <t>670153</t>
  </si>
  <si>
    <t>GEORGETOWN FAMILY EMERGENCY CENTER, LLC</t>
  </si>
  <si>
    <t>1210 W UNIVERSITY AVE</t>
  </si>
  <si>
    <t>260041</t>
  </si>
  <si>
    <t>LAKELAND REGIONAL HOSPITAL</t>
  </si>
  <si>
    <t>440 S MARKET ST</t>
  </si>
  <si>
    <t>2700 Dolbeer Street</t>
  </si>
  <si>
    <t>101305</t>
  </si>
  <si>
    <t>George E. Weems Memorial Hospital</t>
  </si>
  <si>
    <t>135 Avenue G</t>
  </si>
  <si>
    <t>Apalachicola</t>
  </si>
  <si>
    <t>414005</t>
  </si>
  <si>
    <t>INSTITUTE OF MENTAL HEALTH</t>
  </si>
  <si>
    <t>P O BOX 8281</t>
  </si>
  <si>
    <t>170088</t>
  </si>
  <si>
    <t>ELLSWORTH COUNTY MEDICAL CENTER</t>
  </si>
  <si>
    <t>1604 AYLWARD AVE</t>
  </si>
  <si>
    <t>ELLSWORTH</t>
  </si>
  <si>
    <t>161364</t>
  </si>
  <si>
    <t>2000 South Main Street</t>
  </si>
  <si>
    <t>231321</t>
  </si>
  <si>
    <t>UP Health System - Bell</t>
  </si>
  <si>
    <t>901 Lakeshore Drive</t>
  </si>
  <si>
    <t>140146</t>
  </si>
  <si>
    <t>Dr. John Warner Hospital</t>
  </si>
  <si>
    <t>422 West White Street</t>
  </si>
  <si>
    <t>521340</t>
  </si>
  <si>
    <t>Mayo Clinic Health System - Red Cedar</t>
  </si>
  <si>
    <t>161308</t>
  </si>
  <si>
    <t>1120 Morningside Drive</t>
  </si>
  <si>
    <t>600 West Ridge Road</t>
  </si>
  <si>
    <t>204008</t>
  </si>
  <si>
    <t>Riverview Psychiatric Center</t>
  </si>
  <si>
    <t>250 Arsenal Street</t>
  </si>
  <si>
    <t>340162</t>
  </si>
  <si>
    <t>COMMUNITY HOSPITAL ROCKY MOUNT</t>
  </si>
  <si>
    <t>1772 JEFFREY'S RD</t>
  </si>
  <si>
    <t>ROCKY MOUNT</t>
  </si>
  <si>
    <t>531313</t>
  </si>
  <si>
    <t>901 Adams Street</t>
  </si>
  <si>
    <t>104046</t>
  </si>
  <si>
    <t>CROSSROADS-UBC</t>
  </si>
  <si>
    <t>2500 DISCOVERY DR</t>
  </si>
  <si>
    <t>360151</t>
  </si>
  <si>
    <t>030128</t>
  </si>
  <si>
    <t>Hualapai Mountain Medical Center</t>
  </si>
  <si>
    <t>3801 Santa Rosa Drive</t>
  </si>
  <si>
    <t>040058</t>
  </si>
  <si>
    <t>MERCY HOSPT./TURNER MEMORIAL</t>
  </si>
  <si>
    <t>801 W RIVER ST</t>
  </si>
  <si>
    <t>OZARK</t>
  </si>
  <si>
    <t>131315</t>
  </si>
  <si>
    <t>Syringa General Hospital</t>
  </si>
  <si>
    <t>607 West Main Street</t>
  </si>
  <si>
    <t>Grangeville</t>
  </si>
  <si>
    <t>1405 East Kirk Street</t>
  </si>
  <si>
    <t>1500 Southwest 10th Avenue</t>
  </si>
  <si>
    <t>201 East Sample Road</t>
  </si>
  <si>
    <t>440055</t>
  </si>
  <si>
    <t>404 COLLEGE ST BOX 637</t>
  </si>
  <si>
    <t>SMITHVILLE</t>
  </si>
  <si>
    <t>134007</t>
  </si>
  <si>
    <t>MOUNTAIN RIVER HOSPITAL</t>
  </si>
  <si>
    <t>2280 E. 25TH STREET</t>
  </si>
  <si>
    <t>IDAHO FALLS</t>
  </si>
  <si>
    <t>064002</t>
  </si>
  <si>
    <t>MOUNT AIRY PSYCHIATRIC CTR</t>
  </si>
  <si>
    <t>4455 E 12TH AVE</t>
  </si>
  <si>
    <t>565 Abbott Road</t>
  </si>
  <si>
    <t>440167</t>
  </si>
  <si>
    <t>WEST SIDE HOSPITAL</t>
  </si>
  <si>
    <t>2208 PATTERSON ST</t>
  </si>
  <si>
    <t>110207</t>
  </si>
  <si>
    <t>WHEELER COUNTY HOSPITAL</t>
  </si>
  <si>
    <t>THIRD STREET</t>
  </si>
  <si>
    <t>GLENWOOD</t>
  </si>
  <si>
    <t>430057</t>
  </si>
  <si>
    <t>315 North Washington</t>
  </si>
  <si>
    <t>501 Summit Street</t>
  </si>
  <si>
    <t>1200 South Cedar Crest Boulevard</t>
  </si>
  <si>
    <t>515 22nd Avenue</t>
  </si>
  <si>
    <t>707 Highlander Boulevard</t>
  </si>
  <si>
    <t>2055 North Main Street</t>
  </si>
  <si>
    <t>241361</t>
  </si>
  <si>
    <t>Mayo Clinic Health System in New Prague</t>
  </si>
  <si>
    <t>301 Second Street Northeast</t>
  </si>
  <si>
    <t>New Prague</t>
  </si>
  <si>
    <t>330361</t>
  </si>
  <si>
    <t>CENTRAL ISLIP PSYCH CTR MED/SURGICAL</t>
  </si>
  <si>
    <t>CARLETON AVE</t>
  </si>
  <si>
    <t>CENTRAL ISLIP</t>
  </si>
  <si>
    <t>6500 Newberry Road</t>
  </si>
  <si>
    <t>1221 South Gear Avenue</t>
  </si>
  <si>
    <t>490074</t>
  </si>
  <si>
    <t>PORTSMOUTH GENERAL HOSPITAL</t>
  </si>
  <si>
    <t>850 CRAWFORD PKWY</t>
  </si>
  <si>
    <t>3000 Saint Matthews Road</t>
  </si>
  <si>
    <t>333 North Byron Butler Parkway</t>
  </si>
  <si>
    <t>521320</t>
  </si>
  <si>
    <t>Tomah Health</t>
  </si>
  <si>
    <t>501 Gopher Drive</t>
  </si>
  <si>
    <t>291303</t>
  </si>
  <si>
    <t>535 South Humboldt Street</t>
  </si>
  <si>
    <t>280054</t>
  </si>
  <si>
    <t>1110 North Tenth Street</t>
  </si>
  <si>
    <t>360271</t>
  </si>
  <si>
    <t>West Chester Hospital Surgical Center</t>
  </si>
  <si>
    <t>7750 University Court</t>
  </si>
  <si>
    <t>154028</t>
  </si>
  <si>
    <t>CHARTER BHS OF LAFAYETTE</t>
  </si>
  <si>
    <t>3700 ROME DR</t>
  </si>
  <si>
    <t>190049</t>
  </si>
  <si>
    <t>170005</t>
  </si>
  <si>
    <t>ST JOSEPH MEMORIAL HOSPITAL</t>
  </si>
  <si>
    <t>923 CARROLL ST</t>
  </si>
  <si>
    <t>LARNED</t>
  </si>
  <si>
    <t>2380 North 400 East</t>
  </si>
  <si>
    <t>2301 North Lake Drive</t>
  </si>
  <si>
    <t>194015</t>
  </si>
  <si>
    <t>DEPAUL COVINGTON HOSPITAL</t>
  </si>
  <si>
    <t>P O BOX 2439</t>
  </si>
  <si>
    <t>390136</t>
  </si>
  <si>
    <t>Mercy Hospital: North Shore Campus</t>
  </si>
  <si>
    <t>1004 Arch Street</t>
  </si>
  <si>
    <t>280092</t>
  </si>
  <si>
    <t>050706</t>
  </si>
  <si>
    <t>454146</t>
  </si>
  <si>
    <t>Rio Vista Behavioral Health Hospital</t>
  </si>
  <si>
    <t>1390 Northwestern Drive</t>
  </si>
  <si>
    <t>240150</t>
  </si>
  <si>
    <t>Harmony Community Hospital</t>
  </si>
  <si>
    <t>815 Main Avenue South</t>
  </si>
  <si>
    <t>Harmony</t>
  </si>
  <si>
    <t>194100</t>
  </si>
  <si>
    <t>Seaside Behavioral Center - New Orleans</t>
  </si>
  <si>
    <t>4201 Woodland Drive</t>
  </si>
  <si>
    <t>610 Sparta Road</t>
  </si>
  <si>
    <t>729 Southeast Main Street</t>
  </si>
  <si>
    <t>360045</t>
  </si>
  <si>
    <t>11201 Shaker Boulevard</t>
  </si>
  <si>
    <t>261332</t>
  </si>
  <si>
    <t>Carroll County Memorial Hospital</t>
  </si>
  <si>
    <t>1502 North Jefferson Street</t>
  </si>
  <si>
    <t>185 Roseberry Street</t>
  </si>
  <si>
    <t>190141</t>
  </si>
  <si>
    <t>CATAHOULA PARISH HOSPITAL</t>
  </si>
  <si>
    <t>13500 North Meridian</t>
  </si>
  <si>
    <t>450729</t>
  </si>
  <si>
    <t>LAKE CLIFF HOSPITAL</t>
  </si>
  <si>
    <t>201 E COLORADO BLVD</t>
  </si>
  <si>
    <t>160052</t>
  </si>
  <si>
    <t>300 Hutchings Street</t>
  </si>
  <si>
    <t>Winterset</t>
  </si>
  <si>
    <t>260088</t>
  </si>
  <si>
    <t>ST FRANCIS HOSPITAL</t>
  </si>
  <si>
    <t>225 W HAYDEN ST</t>
  </si>
  <si>
    <t>MARCELINE</t>
  </si>
  <si>
    <t>300 Hospital Parkway</t>
  </si>
  <si>
    <t>300 Pasteur Drive</t>
  </si>
  <si>
    <t>380084</t>
  </si>
  <si>
    <t>400088</t>
  </si>
  <si>
    <t>HOSPITAL MIMIYA INC</t>
  </si>
  <si>
    <t>DE DIEGO AVE 303, BOX 41245</t>
  </si>
  <si>
    <t>SANTURCE</t>
  </si>
  <si>
    <t>440232</t>
  </si>
  <si>
    <t>670143</t>
  </si>
  <si>
    <t>ASCENSION SETON BASTROP</t>
  </si>
  <si>
    <t>630 HIGWAY 71 W,</t>
  </si>
  <si>
    <t>BASTROP</t>
  </si>
  <si>
    <t>2800 West 95th Street</t>
  </si>
  <si>
    <t>58 Carroll Street</t>
  </si>
  <si>
    <t>520012</t>
  </si>
  <si>
    <t>CLINTONVILLE COMMUNITY HOSPITAL</t>
  </si>
  <si>
    <t>35 N ANNE STREET</t>
  </si>
  <si>
    <t>CLINTONVILLE</t>
  </si>
  <si>
    <t>7300 North Fresno Street</t>
  </si>
  <si>
    <t>454061</t>
  </si>
  <si>
    <t>TRINITY SPRINGS PAVILION WEST</t>
  </si>
  <si>
    <t>1527 HEMPHILL</t>
  </si>
  <si>
    <t>1593 Polston Avenue</t>
  </si>
  <si>
    <t>520167</t>
  </si>
  <si>
    <t>NEW BERLIN MEMORIAL HOSPITAL</t>
  </si>
  <si>
    <t>13750 WEST NATIONAL AVENUE</t>
  </si>
  <si>
    <t>NEW BERLIN</t>
  </si>
  <si>
    <t>231306</t>
  </si>
  <si>
    <t>1140 North State Street</t>
  </si>
  <si>
    <t>050293</t>
  </si>
  <si>
    <t>PACIFIC COAST HOSPITAL</t>
  </si>
  <si>
    <t>1210 SCOTT ST</t>
  </si>
  <si>
    <t>170168</t>
  </si>
  <si>
    <t>JEWELL COUNTY HOSPITAL</t>
  </si>
  <si>
    <t>100 CREST VUE</t>
  </si>
  <si>
    <t>MANKATO</t>
  </si>
  <si>
    <t>231339</t>
  </si>
  <si>
    <t>Spectrum Health Pennock</t>
  </si>
  <si>
    <t>1009 West Green Street</t>
  </si>
  <si>
    <t>1601 Watson Boulevard</t>
  </si>
  <si>
    <t>One Clark Bass Boulevard</t>
  </si>
  <si>
    <t>502 West Highland Boulevard</t>
  </si>
  <si>
    <t>2501 North Patterson Street</t>
  </si>
  <si>
    <t>040142</t>
  </si>
  <si>
    <t>HealthPark Hospital</t>
  </si>
  <si>
    <t>1636 Higdon Ferry Road</t>
  </si>
  <si>
    <t>444006</t>
  </si>
  <si>
    <t>Woodridge Hospital</t>
  </si>
  <si>
    <t>403 State of Franklin Road</t>
  </si>
  <si>
    <t>160151</t>
  </si>
  <si>
    <t>BAUM-HARMON MEMORIAL HOSPITAL</t>
  </si>
  <si>
    <t>255 N WELCH AVE</t>
  </si>
  <si>
    <t>PRIMGHAR</t>
  </si>
  <si>
    <t>150127</t>
  </si>
  <si>
    <t>Saint Vincent Jennings Hospital</t>
  </si>
  <si>
    <t>381307</t>
  </si>
  <si>
    <t>557 West Washington Street</t>
  </si>
  <si>
    <t>110237</t>
  </si>
  <si>
    <t>NORTHEAST GEORGIA MEDICAL CENTER LUMPKIN</t>
  </si>
  <si>
    <t>227 MOUNTAIN DRIVE</t>
  </si>
  <si>
    <t>DAHLONEGA</t>
  </si>
  <si>
    <t>260053</t>
  </si>
  <si>
    <t>Freeman Neosho Hospital</t>
  </si>
  <si>
    <t>113 West Hickory Street</t>
  </si>
  <si>
    <t>Neosho</t>
  </si>
  <si>
    <t>230084</t>
  </si>
  <si>
    <t>REDFORD COMMUNITY HOSPITAL</t>
  </si>
  <si>
    <t>25210 GRAND RIVER AVE</t>
  </si>
  <si>
    <t>REDFORD</t>
  </si>
  <si>
    <t>280014</t>
  </si>
  <si>
    <t>6th &amp; Franklin</t>
  </si>
  <si>
    <t>160152</t>
  </si>
  <si>
    <t>Humboldt County Memorial Hospital</t>
  </si>
  <si>
    <t>1000 North Fifteenth Street</t>
  </si>
  <si>
    <t>194101</t>
  </si>
  <si>
    <t>Behavioral Hospital of Southeast Louisiana</t>
  </si>
  <si>
    <t>7414 Sumrall Drive, Suite C</t>
  </si>
  <si>
    <t>222 Perry Highway</t>
  </si>
  <si>
    <t>110094</t>
  </si>
  <si>
    <t>524 Carswell Street</t>
  </si>
  <si>
    <t>130026</t>
  </si>
  <si>
    <t>Cassia Regional Medical Center</t>
  </si>
  <si>
    <t>1501 Hiland Avenue</t>
  </si>
  <si>
    <t>Burley</t>
  </si>
  <si>
    <t>011304</t>
  </si>
  <si>
    <t>371301</t>
  </si>
  <si>
    <t>Prague Community Hospital</t>
  </si>
  <si>
    <t>1322 Klabzuba Avenue</t>
  </si>
  <si>
    <t>Prague</t>
  </si>
  <si>
    <t>8300 West 38th Avenue</t>
  </si>
  <si>
    <t>440224</t>
  </si>
  <si>
    <t>Baptist Women's Health Services</t>
  </si>
  <si>
    <t>450794</t>
  </si>
  <si>
    <t>Christopher House</t>
  </si>
  <si>
    <t>2820 East Martin Luther King Boulevard</t>
  </si>
  <si>
    <t>034005</t>
  </si>
  <si>
    <t>CAMELBACK SAM BEHAV H CNTR WEST VALLEY</t>
  </si>
  <si>
    <t>5625 WEST THUNDERBIRD</t>
  </si>
  <si>
    <t>1701 South Shackleford Road</t>
  </si>
  <si>
    <t>593 Eddy Street</t>
  </si>
  <si>
    <t>430 Rankin Drive</t>
  </si>
  <si>
    <t>050725</t>
  </si>
  <si>
    <t>Silver Lake Medical Center - Downtown</t>
  </si>
  <si>
    <t>317 Western Boulevard</t>
  </si>
  <si>
    <t>350058</t>
  </si>
  <si>
    <t>LINTON HOSPITAL</t>
  </si>
  <si>
    <t>518 N BROADWAY</t>
  </si>
  <si>
    <t>LINTON</t>
  </si>
  <si>
    <t>1600 North Rose Avenue</t>
  </si>
  <si>
    <t>334022</t>
  </si>
  <si>
    <t>Brylin Hospitals</t>
  </si>
  <si>
    <t>1263 Delaware Avenue</t>
  </si>
  <si>
    <t>234028</t>
  </si>
  <si>
    <t>Western Wayne - Aurora HealthCare, Inc.</t>
  </si>
  <si>
    <t>25210 Grand River</t>
  </si>
  <si>
    <t>Redford</t>
  </si>
  <si>
    <t>271311</t>
  </si>
  <si>
    <t>Big Sandy Medical Center</t>
  </si>
  <si>
    <t>166 Montana Avenue East</t>
  </si>
  <si>
    <t>Big Sandy</t>
  </si>
  <si>
    <t>104079</t>
  </si>
  <si>
    <t>2831 East President George Bush Highway</t>
  </si>
  <si>
    <t>450472</t>
  </si>
  <si>
    <t>BURLESON MEMORIAL HOSPITAL</t>
  </si>
  <si>
    <t>1101 WOODSON DR</t>
  </si>
  <si>
    <t>5501 South McColl Road</t>
  </si>
  <si>
    <t>104059</t>
  </si>
  <si>
    <t>Apalachee Center</t>
  </si>
  <si>
    <t>2634 Capital Circle Northeast, Building J</t>
  </si>
  <si>
    <t>620 East Monroe</t>
  </si>
  <si>
    <t>5016 South US Highway 75</t>
  </si>
  <si>
    <t>200023</t>
  </si>
  <si>
    <t>Charles A. Dean Memorial Hospital &amp; Nursing Home</t>
  </si>
  <si>
    <t>Pritham Avenue</t>
  </si>
  <si>
    <t>One Hospital Plaza</t>
  </si>
  <si>
    <t>16655 Southwest Freeway</t>
  </si>
  <si>
    <t>One Cooper Plaza</t>
  </si>
  <si>
    <t>9301 North Central Expressway Suite 100</t>
  </si>
  <si>
    <t>194084</t>
  </si>
  <si>
    <t>Beacon Behavioral Hospital-New Orleans</t>
  </si>
  <si>
    <t>14500 Haynes Boulevard, Suite 200</t>
  </si>
  <si>
    <t>014017</t>
  </si>
  <si>
    <t>EastPointe Hospital</t>
  </si>
  <si>
    <t>7400 Roper Lane</t>
  </si>
  <si>
    <t>Daphne</t>
  </si>
  <si>
    <t>131326</t>
  </si>
  <si>
    <t>Cassia Regional Hospital</t>
  </si>
  <si>
    <t>254006</t>
  </si>
  <si>
    <t>LAUREL WOOD CENTER</t>
  </si>
  <si>
    <t>HIGHWAY 39 NORTH</t>
  </si>
  <si>
    <t>521337</t>
  </si>
  <si>
    <t>235 State Street</t>
  </si>
  <si>
    <t>240201</t>
  </si>
  <si>
    <t>HERON LAKE MUNICIPAL HOSPITAL</t>
  </si>
  <si>
    <t>941 COUNTY ROAD 9</t>
  </si>
  <si>
    <t>HERON LAKE</t>
  </si>
  <si>
    <t>370233</t>
  </si>
  <si>
    <t>Pinnacle Specialty Hospital Northeast Oklahoma Eye Institute</t>
  </si>
  <si>
    <t>2408 East Eighty-First Street Suite 600</t>
  </si>
  <si>
    <t>110151</t>
  </si>
  <si>
    <t>PO BOX 398</t>
  </si>
  <si>
    <t>1700 West Stout Street</t>
  </si>
  <si>
    <t>161309</t>
  </si>
  <si>
    <t>CHI Health Missouri Valley</t>
  </si>
  <si>
    <t>100342</t>
  </si>
  <si>
    <t>JUPITER OUTPATIENT SURGERY CENTER LLC</t>
  </si>
  <si>
    <t>2055 NORTH MILITARY TRAIL, SUITE 100</t>
  </si>
  <si>
    <t>JUPITER</t>
  </si>
  <si>
    <t>281350</t>
  </si>
  <si>
    <t>Johnson County Hospital</t>
  </si>
  <si>
    <t>202 High Street</t>
  </si>
  <si>
    <t>Tecumseh</t>
  </si>
  <si>
    <t>390077</t>
  </si>
  <si>
    <t>ST JOSEPHS HOSPITAL</t>
  </si>
  <si>
    <t>16TH ST  GIRARD AVENUE</t>
  </si>
  <si>
    <t>050483</t>
  </si>
  <si>
    <t>SPECIALTY HOSPITAL SAN GABRIEL</t>
  </si>
  <si>
    <t>845 N LARK ELLEN AVE</t>
  </si>
  <si>
    <t>WEST COVINA</t>
  </si>
  <si>
    <t>17400 Saint Luke's Way</t>
  </si>
  <si>
    <t>670200</t>
  </si>
  <si>
    <t>SIGNATURE CARE EMERGENCY CENTER-WESTCHASE</t>
  </si>
  <si>
    <t>11103 WESTHEIMER RD</t>
  </si>
  <si>
    <t>11111 South 84th Street</t>
  </si>
  <si>
    <t>260172</t>
  </si>
  <si>
    <t>Salem Memorial District Hospital</t>
  </si>
  <si>
    <t>Highway 72 North</t>
  </si>
  <si>
    <t>061323</t>
  </si>
  <si>
    <t>Prowers Medical Center</t>
  </si>
  <si>
    <t>401 Kendall Drive</t>
  </si>
  <si>
    <t>1755 North Mecklenburg Avenue</t>
  </si>
  <si>
    <t>330072</t>
  </si>
  <si>
    <t>Montefiore Wakefield Campus</t>
  </si>
  <si>
    <t>600 East 233rd Street</t>
  </si>
  <si>
    <t>3033 West Orange Avenue</t>
  </si>
  <si>
    <t>281309</t>
  </si>
  <si>
    <t>Syracuse Area Health</t>
  </si>
  <si>
    <t>2731 Healthcare Drive</t>
  </si>
  <si>
    <t>2801 Atlantic Avenue</t>
  </si>
  <si>
    <t>100241</t>
  </si>
  <si>
    <t>210059</t>
  </si>
  <si>
    <t>Liberty Medical Center</t>
  </si>
  <si>
    <t>2600 Liberty Heights Avenue</t>
  </si>
  <si>
    <t>440083</t>
  </si>
  <si>
    <t>436 Central Avenue West</t>
  </si>
  <si>
    <t>450863</t>
  </si>
  <si>
    <t>REGENCY HOSP CO OF ODESSA LLC</t>
  </si>
  <si>
    <t>499 W 4TH ST</t>
  </si>
  <si>
    <t>ODESSA</t>
  </si>
  <si>
    <t>1234 Napier Avenue</t>
  </si>
  <si>
    <t>260164</t>
  </si>
  <si>
    <t>U.S. Highways 61 &amp; 32</t>
  </si>
  <si>
    <t>490100</t>
  </si>
  <si>
    <t>Carilion Roanoke Community Hospital</t>
  </si>
  <si>
    <t>101 Elm Avenue</t>
  </si>
  <si>
    <t>12 North Seventh Avenue</t>
  </si>
  <si>
    <t>520153</t>
  </si>
  <si>
    <t>Bloomer Medical Center</t>
  </si>
  <si>
    <t>450569</t>
  </si>
  <si>
    <t>BASTROP HOSPITAL</t>
  </si>
  <si>
    <t>104 LOOP 150 WEST</t>
  </si>
  <si>
    <t>210037</t>
  </si>
  <si>
    <t>University of Maryland Shore Medical Center at Easton</t>
  </si>
  <si>
    <t>219 South Washington Street</t>
  </si>
  <si>
    <t>520048</t>
  </si>
  <si>
    <t>Ascension North East Wisconsin - Mercy Campus</t>
  </si>
  <si>
    <t>050269</t>
  </si>
  <si>
    <t>PICO RIVERA COMMUNITY HOSPITAL</t>
  </si>
  <si>
    <t>5216 S ROSEMEAD BLVD</t>
  </si>
  <si>
    <t>PICO RIVERA</t>
  </si>
  <si>
    <t>736 Irving Avenue</t>
  </si>
  <si>
    <t>390132</t>
  </si>
  <si>
    <t>16th Street and Girard Avenue</t>
  </si>
  <si>
    <t>390289</t>
  </si>
  <si>
    <t>Einstein Medical Center Elkins Park</t>
  </si>
  <si>
    <t>281313</t>
  </si>
  <si>
    <t>Gothenburg Memorial Hospital</t>
  </si>
  <si>
    <t>910 20th Street</t>
  </si>
  <si>
    <t>Gothenburg</t>
  </si>
  <si>
    <t>520174</t>
  </si>
  <si>
    <t>JOHN L DOYNE HOSPITAL</t>
  </si>
  <si>
    <t>8700 W WISCONSIN AVE</t>
  </si>
  <si>
    <t>050591</t>
  </si>
  <si>
    <t>451367</t>
  </si>
  <si>
    <t>UT Health Pittsburg</t>
  </si>
  <si>
    <t>2701 Highway 271 North</t>
  </si>
  <si>
    <t>351327</t>
  </si>
  <si>
    <t>340044</t>
  </si>
  <si>
    <t>600 Celebrate Life Parkway</t>
  </si>
  <si>
    <t>250154</t>
  </si>
  <si>
    <t>23625 Holman Highway</t>
  </si>
  <si>
    <t>390155</t>
  </si>
  <si>
    <t>190 West Sproul Road</t>
  </si>
  <si>
    <t>440234</t>
  </si>
  <si>
    <t>Regional Medical Center Extended Care Hospital</t>
  </si>
  <si>
    <t>890 Madison Avenue, 4th Floor</t>
  </si>
  <si>
    <t>180147</t>
  </si>
  <si>
    <t>Commonwealth Regional Specialty Hospital</t>
  </si>
  <si>
    <t>250 Park Street, Sixth Floor</t>
  </si>
  <si>
    <t>161323</t>
  </si>
  <si>
    <t>501301</t>
  </si>
  <si>
    <t>66 North Sixth Street</t>
  </si>
  <si>
    <t>460024</t>
  </si>
  <si>
    <t>MONUMENT VALLEY HOSPITAL</t>
  </si>
  <si>
    <t>ROCK DOOR CANYON  POB 4</t>
  </si>
  <si>
    <t>MONUMENT VALLEY</t>
  </si>
  <si>
    <t>050643</t>
  </si>
  <si>
    <t>PHS Indian Health Service</t>
  </si>
  <si>
    <t>Winterhaven</t>
  </si>
  <si>
    <t>117 East 19th Street</t>
  </si>
  <si>
    <t>100076</t>
  </si>
  <si>
    <t>Metropolitan Hospital of Miami</t>
  </si>
  <si>
    <t>5959 Northwest Seventh Street</t>
  </si>
  <si>
    <t>171381</t>
  </si>
  <si>
    <t>351326</t>
  </si>
  <si>
    <t>334045</t>
  </si>
  <si>
    <t>Elmira Psychiatric Center</t>
  </si>
  <si>
    <t>100 Washington Street</t>
  </si>
  <si>
    <t>260039</t>
  </si>
  <si>
    <t>461305</t>
  </si>
  <si>
    <t>Milford Valley Memorial Hospital</t>
  </si>
  <si>
    <t>900 North Main Street</t>
  </si>
  <si>
    <t>800 East Carpenter Street</t>
  </si>
  <si>
    <t>264018</t>
  </si>
  <si>
    <t>Saint Luke's Hospital of Kansas City Crittenton Children's Center</t>
  </si>
  <si>
    <t>10918 Elm Avenue</t>
  </si>
  <si>
    <t>400122</t>
  </si>
  <si>
    <t>Hospital San Agustin</t>
  </si>
  <si>
    <t>Route 2, Km 49-5</t>
  </si>
  <si>
    <t>201307</t>
  </si>
  <si>
    <t>234023</t>
  </si>
  <si>
    <t>Havenwyck Hospital</t>
  </si>
  <si>
    <t>1525 University Drive</t>
  </si>
  <si>
    <t>Auburn Hills</t>
  </si>
  <si>
    <t>450305</t>
  </si>
  <si>
    <t>STERLING COUNTY HOSPITAL</t>
  </si>
  <si>
    <t>ENNIS AND WAXAHACHIE BOX 3</t>
  </si>
  <si>
    <t>STERLING CITY</t>
  </si>
  <si>
    <t>3424 Kossuth Avenue</t>
  </si>
  <si>
    <t>431311</t>
  </si>
  <si>
    <t>Sanford Webster Medical Center</t>
  </si>
  <si>
    <t>1401 West First Street</t>
  </si>
  <si>
    <t>250037</t>
  </si>
  <si>
    <t>454147</t>
  </si>
  <si>
    <t>Oceans Behavioral Hospital of Pasadena</t>
  </si>
  <si>
    <t>4001 Preston Road, Suite 150</t>
  </si>
  <si>
    <t>054055</t>
  </si>
  <si>
    <t>College Hospital Cerritos</t>
  </si>
  <si>
    <t>10802 College Place</t>
  </si>
  <si>
    <t>Cerritos</t>
  </si>
  <si>
    <t>1401 North Tenth Avenue</t>
  </si>
  <si>
    <t>454 McDowell Street</t>
  </si>
  <si>
    <t>400015</t>
  </si>
  <si>
    <t>San Juan Municipal Hospital</t>
  </si>
  <si>
    <t>Gobernador Pinero</t>
  </si>
  <si>
    <t>200 Groton Road</t>
  </si>
  <si>
    <t>111326</t>
  </si>
  <si>
    <t>SGMC Lanier Campus</t>
  </si>
  <si>
    <t>116 West Thigpen Avenue</t>
  </si>
  <si>
    <t>494024</t>
  </si>
  <si>
    <t>PSYCHIATRIC INSTI MED COLL HAMPTON RDS</t>
  </si>
  <si>
    <t>721 FAIRFAX AVE PO BOX 1980</t>
  </si>
  <si>
    <t>320013</t>
  </si>
  <si>
    <t>454100</t>
  </si>
  <si>
    <t>Eighth Avenue and C Street</t>
  </si>
  <si>
    <t>70 Medical Plaza</t>
  </si>
  <si>
    <t>194063</t>
  </si>
  <si>
    <t>Saint James Parish Hospital - Mental Health</t>
  </si>
  <si>
    <t>406 East Elm Street</t>
  </si>
  <si>
    <t>490010</t>
  </si>
  <si>
    <t>WISE ARH</t>
  </si>
  <si>
    <t>147 HOSPITAL DR</t>
  </si>
  <si>
    <t>WISE</t>
  </si>
  <si>
    <t>140203</t>
  </si>
  <si>
    <t>Valley West Community Hospital</t>
  </si>
  <si>
    <t>11 East Pleasant Avenue</t>
  </si>
  <si>
    <t>Sandwich</t>
  </si>
  <si>
    <t>1818 Albion Street</t>
  </si>
  <si>
    <t>300021</t>
  </si>
  <si>
    <t>104000</t>
  </si>
  <si>
    <t>FLORIDA STATE HOSPITAL UNIT 14 PSYCH</t>
  </si>
  <si>
    <t>100 N MAIN ST</t>
  </si>
  <si>
    <t>CHATTAHOOCHEE</t>
  </si>
  <si>
    <t>180075</t>
  </si>
  <si>
    <t>The Medical Center at Scottsville</t>
  </si>
  <si>
    <t>456 Burnley Road</t>
  </si>
  <si>
    <t>Scottsville</t>
  </si>
  <si>
    <t>281365</t>
  </si>
  <si>
    <t>194045</t>
  </si>
  <si>
    <t>OUACHITA MED CTR</t>
  </si>
  <si>
    <t>4310 S GRAND</t>
  </si>
  <si>
    <t>010133</t>
  </si>
  <si>
    <t>LIVINGTON TOMBIGBEE</t>
  </si>
  <si>
    <t>HIGHWAY 11 NORTH</t>
  </si>
  <si>
    <t>LIVINGSTON</t>
  </si>
  <si>
    <t>230057</t>
  </si>
  <si>
    <t>SPRINGWELLS HEALTH CENTER</t>
  </si>
  <si>
    <t>10151 MICHIGAN AVENUE</t>
  </si>
  <si>
    <t>DEARBORN</t>
  </si>
  <si>
    <t>470006</t>
  </si>
  <si>
    <t>260010</t>
  </si>
  <si>
    <t>LEVERING HOSPITAL</t>
  </si>
  <si>
    <t>1734 MARKET ST</t>
  </si>
  <si>
    <t>HANNIBAL</t>
  </si>
  <si>
    <t>260208</t>
  </si>
  <si>
    <t>SELECT SPECIALTY HOSPITAL-ST. LOUIS</t>
  </si>
  <si>
    <t>6150 OAKLAND AVE</t>
  </si>
  <si>
    <t>334042</t>
  </si>
  <si>
    <t>FREEPORT HOSP</t>
  </si>
  <si>
    <t>267 S OCEAN AVE</t>
  </si>
  <si>
    <t>084001</t>
  </si>
  <si>
    <t>Delaware Psychiatric Center</t>
  </si>
  <si>
    <t>1901 North Dupont Highway</t>
  </si>
  <si>
    <t>520018</t>
  </si>
  <si>
    <t>Amery Regional Medical Center</t>
  </si>
  <si>
    <t>225 Scholl Court</t>
  </si>
  <si>
    <t>1001 Sam Perry Boulevard</t>
  </si>
  <si>
    <t>100327</t>
  </si>
  <si>
    <t>Landmark Hospital of Southwest Florida</t>
  </si>
  <si>
    <t>1285 Creekside boulevard East</t>
  </si>
  <si>
    <t>054102</t>
  </si>
  <si>
    <t>MENDOCINO PSYCH HEALTH FACILITY</t>
  </si>
  <si>
    <t>860 A NORTH BUSH ST</t>
  </si>
  <si>
    <t>500048</t>
  </si>
  <si>
    <t>180142</t>
  </si>
  <si>
    <t>JEWISH HOSPITAL LEXINGTON</t>
  </si>
  <si>
    <t>194043</t>
  </si>
  <si>
    <t>ORLEANS REGIONAL HOSPITAL</t>
  </si>
  <si>
    <t>1 SANCTUARY DR</t>
  </si>
  <si>
    <t>500 Martha Jefferson Drive</t>
  </si>
  <si>
    <t>050229</t>
  </si>
  <si>
    <t>CANOGA PARK HOSPITAL</t>
  </si>
  <si>
    <t>20800 SHERMAN WAY</t>
  </si>
  <si>
    <t>340167</t>
  </si>
  <si>
    <t>CHAPS KOALA CTR OF RESEARCH TRIANGLE</t>
  </si>
  <si>
    <t>5010 S ALSTON AVENUE</t>
  </si>
  <si>
    <t>161314</t>
  </si>
  <si>
    <t>710 North 12th Street</t>
  </si>
  <si>
    <t>420006</t>
  </si>
  <si>
    <t>Charleston Memorial Hospital</t>
  </si>
  <si>
    <t>326 Calhoun Street</t>
  </si>
  <si>
    <t>1350 Walton Way</t>
  </si>
  <si>
    <t>1001 Bellefontaine Avenue</t>
  </si>
  <si>
    <t>910 Wallace Avenue</t>
  </si>
  <si>
    <t>321303</t>
  </si>
  <si>
    <t>Debaca General Hospital</t>
  </si>
  <si>
    <t>500 N 10th St</t>
  </si>
  <si>
    <t>Fort Sumner</t>
  </si>
  <si>
    <t>18701 North 67th Avenue</t>
  </si>
  <si>
    <t>231324</t>
  </si>
  <si>
    <t>2623 East Slauson Avenue</t>
  </si>
  <si>
    <t>170073</t>
  </si>
  <si>
    <t>Wilson County Hospital</t>
  </si>
  <si>
    <t>205 Mill Street</t>
  </si>
  <si>
    <t>9080 Colima Road</t>
  </si>
  <si>
    <t>160106</t>
  </si>
  <si>
    <t>Henry County Health Center</t>
  </si>
  <si>
    <t>407 South White Street</t>
  </si>
  <si>
    <t>450342</t>
  </si>
  <si>
    <t>OMNI HOSPITAL &amp; MEDICAL CENTER</t>
  </si>
  <si>
    <t>8214 HOMESTEAD RD</t>
  </si>
  <si>
    <t>524033</t>
  </si>
  <si>
    <t>HCA PARKWAY HOSPITAL</t>
  </si>
  <si>
    <t>6001 RESEARCH PARK BLVD</t>
  </si>
  <si>
    <t>444010</t>
  </si>
  <si>
    <t>Pathways Behavioral Health Services</t>
  </si>
  <si>
    <t>238 Summar Drive</t>
  </si>
  <si>
    <t>230135</t>
  </si>
  <si>
    <t>Henry Ford Cottage Hospital</t>
  </si>
  <si>
    <t>159 Kercheval Avenue</t>
  </si>
  <si>
    <t>7007 Powers Boulevard</t>
  </si>
  <si>
    <t>150190</t>
  </si>
  <si>
    <t>1924 45TH ST</t>
  </si>
  <si>
    <t>MUNSTER</t>
  </si>
  <si>
    <t>3929 East Bell Road</t>
  </si>
  <si>
    <t>901 Olive Drive</t>
  </si>
  <si>
    <t>230062</t>
  </si>
  <si>
    <t>190139</t>
  </si>
  <si>
    <t>REGENT HOSPITAL ACADIANA INC</t>
  </si>
  <si>
    <t>504 N BROADWAY</t>
  </si>
  <si>
    <t>ERATH</t>
  </si>
  <si>
    <t>670202</t>
  </si>
  <si>
    <t>ELITE CARE RICE VILLAGE</t>
  </si>
  <si>
    <t>2500 RICE BLVD</t>
  </si>
  <si>
    <t>224022</t>
  </si>
  <si>
    <t>Bournewood Hospital</t>
  </si>
  <si>
    <t>300 South Street</t>
  </si>
  <si>
    <t>171 Fairview Road</t>
  </si>
  <si>
    <t>111332</t>
  </si>
  <si>
    <t>903 North Court Street</t>
  </si>
  <si>
    <t>380035</t>
  </si>
  <si>
    <t>441300</t>
  </si>
  <si>
    <t>Saint Thomas Hickman  Hospital</t>
  </si>
  <si>
    <t>135 East Swan Street</t>
  </si>
  <si>
    <t>430079</t>
  </si>
  <si>
    <t>BOWDLE HOSPITAL AND NURSING HOME</t>
  </si>
  <si>
    <t>8001 5TH ST</t>
  </si>
  <si>
    <t>BOWDLE</t>
  </si>
  <si>
    <t>1125 West Jefferson Street</t>
  </si>
  <si>
    <t>400032</t>
  </si>
  <si>
    <t>Bayamon Medical Center</t>
  </si>
  <si>
    <t>Route 2, Km 11-7</t>
  </si>
  <si>
    <t>361316</t>
  </si>
  <si>
    <t>1411 West Baddour Parkway</t>
  </si>
  <si>
    <t>390078</t>
  </si>
  <si>
    <t>Muncy Valley Hospital</t>
  </si>
  <si>
    <t>370096</t>
  </si>
  <si>
    <t>MOOTS OSTEOPATHIC HOSPITAL</t>
  </si>
  <si>
    <t>8 N ROWE AVE</t>
  </si>
  <si>
    <t>PRYOR</t>
  </si>
  <si>
    <t>144021</t>
  </si>
  <si>
    <t>McFarland Mental Health Center</t>
  </si>
  <si>
    <t>901 Southwind Drive</t>
  </si>
  <si>
    <t>200028</t>
  </si>
  <si>
    <t>Sebasticook Valley Hospital</t>
  </si>
  <si>
    <t>99 Grove Street</t>
  </si>
  <si>
    <t>450094</t>
  </si>
  <si>
    <t>DALLAS SOUTHWEST MEDICAL CENTER</t>
  </si>
  <si>
    <t>2929 S HAMPTON RD</t>
  </si>
  <si>
    <t>100325</t>
  </si>
  <si>
    <t>Select Specialty Hospital - Daytona Beach</t>
  </si>
  <si>
    <t>301 Memorial Medical Parkway</t>
  </si>
  <si>
    <t>454000</t>
  </si>
  <si>
    <t>Big Spring State Hospital</t>
  </si>
  <si>
    <t>1901 North Highway 87</t>
  </si>
  <si>
    <t>424010</t>
  </si>
  <si>
    <t>The Carolina Center for Behavioral Health</t>
  </si>
  <si>
    <t>2700 East Phillips Road</t>
  </si>
  <si>
    <t>1000 Lincoln Street</t>
  </si>
  <si>
    <t>230014</t>
  </si>
  <si>
    <t>HURON SHORES HEALTH CENTER</t>
  </si>
  <si>
    <t>555 N BRADLEY HWY</t>
  </si>
  <si>
    <t>ROGERS CITY</t>
  </si>
  <si>
    <t>030141</t>
  </si>
  <si>
    <t>SKI AMBUATORY SURGICAL CENTERS, LLC</t>
  </si>
  <si>
    <t>325 SOUTH EUCLID AVENUE, SUITE 109</t>
  </si>
  <si>
    <t>1250 South 18th Street</t>
  </si>
  <si>
    <t>420028</t>
  </si>
  <si>
    <t>LEE COUNTY MEMORIAL HOSPITAL</t>
  </si>
  <si>
    <t>800 W CHURCH ST PO BOX 528</t>
  </si>
  <si>
    <t>BISHOPVILLE</t>
  </si>
  <si>
    <t>050170</t>
  </si>
  <si>
    <t>Community Hospital of Long Beach</t>
  </si>
  <si>
    <t>1720 Termino Avenue</t>
  </si>
  <si>
    <t>101304</t>
  </si>
  <si>
    <t>Calhoun Liberty Hospital</t>
  </si>
  <si>
    <t>20370 Northeast Burns Ave</t>
  </si>
  <si>
    <t>1314 19th Avenue</t>
  </si>
  <si>
    <t>314021</t>
  </si>
  <si>
    <t>Hampton Hospital</t>
  </si>
  <si>
    <t>650 Rancocas Road</t>
  </si>
  <si>
    <t>Westampton Township</t>
  </si>
  <si>
    <t>580 Court Street</t>
  </si>
  <si>
    <t>1044 Belmont Avenue</t>
  </si>
  <si>
    <t>859 Winter Street</t>
  </si>
  <si>
    <t>908 West Fourth North Street</t>
  </si>
  <si>
    <t>670040</t>
  </si>
  <si>
    <t>Behavior &amp; Rehabilitation Hospital of Bellaire</t>
  </si>
  <si>
    <t>801 West Maple</t>
  </si>
  <si>
    <t>155 Glasson Way</t>
  </si>
  <si>
    <t>251337</t>
  </si>
  <si>
    <t>Tippah County Hospital</t>
  </si>
  <si>
    <t>1005 City Avenue North</t>
  </si>
  <si>
    <t>351316</t>
  </si>
  <si>
    <t>320066</t>
  </si>
  <si>
    <t>JAL COMMUNITY HOSP</t>
  </si>
  <si>
    <t>WEST KANSAS AVE DRAWER Z</t>
  </si>
  <si>
    <t>JAL</t>
  </si>
  <si>
    <t>010020</t>
  </si>
  <si>
    <t>PIEDMONT HOSPITAL</t>
  </si>
  <si>
    <t>612 CALHOUN STREET P O BOX 330</t>
  </si>
  <si>
    <t>PIEDMONT</t>
  </si>
  <si>
    <t>350 Parrish Street</t>
  </si>
  <si>
    <t>309 Jackson Street</t>
  </si>
  <si>
    <t>420035</t>
  </si>
  <si>
    <t>Whitten Center</t>
  </si>
  <si>
    <t>28373 Highway 76 East</t>
  </si>
  <si>
    <t>151334</t>
  </si>
  <si>
    <t>1451 North Gardner</t>
  </si>
  <si>
    <t>360368</t>
  </si>
  <si>
    <t>Troy Hospital</t>
  </si>
  <si>
    <t>600 West Main Street</t>
  </si>
  <si>
    <t>104 Legion Drive</t>
  </si>
  <si>
    <t>3535 Pentagon Park Boulevard</t>
  </si>
  <si>
    <t>300 Canal Street</t>
  </si>
  <si>
    <t>460036</t>
  </si>
  <si>
    <t>450591</t>
  </si>
  <si>
    <t>The University of Texas Medical Branch Health Angleton Danbury Campus</t>
  </si>
  <si>
    <t>132 East Hospital Drive</t>
  </si>
  <si>
    <t>Angleton</t>
  </si>
  <si>
    <t>260002</t>
  </si>
  <si>
    <t>Saint Alexius Hospital - Jefferson Campus</t>
  </si>
  <si>
    <t>2639 Miami Street</t>
  </si>
  <si>
    <t>100011</t>
  </si>
  <si>
    <t>1340 RIDGEWOOD AVE</t>
  </si>
  <si>
    <t>HOLLY HILL</t>
  </si>
  <si>
    <t>241306</t>
  </si>
  <si>
    <t>HealthPartners Olivia Hospital &amp; Clinic</t>
  </si>
  <si>
    <t>100 Healthy Way</t>
  </si>
  <si>
    <t>9100 Babcock Boulevard</t>
  </si>
  <si>
    <t>240139</t>
  </si>
  <si>
    <t>907 East Lamar Alexander Parkway</t>
  </si>
  <si>
    <t>360261</t>
  </si>
  <si>
    <t>Three Gables Surgery Center</t>
  </si>
  <si>
    <t>5897 County Road 107</t>
  </si>
  <si>
    <t>Proctorville</t>
  </si>
  <si>
    <t>361330</t>
  </si>
  <si>
    <t>231310</t>
  </si>
  <si>
    <t>6819 Plum Creek Drive</t>
  </si>
  <si>
    <t>171383</t>
  </si>
  <si>
    <t>William Newton Hospital</t>
  </si>
  <si>
    <t>745 Poplar Road</t>
  </si>
  <si>
    <t>100 Hospital Avenue</t>
  </si>
  <si>
    <t>450349</t>
  </si>
  <si>
    <t>BAYLOR MEDICAL CENTER AT ENNIS</t>
  </si>
  <si>
    <t>803 WEST LAMPASAS</t>
  </si>
  <si>
    <t>ENNIS</t>
  </si>
  <si>
    <t>725 South Orange Avenue</t>
  </si>
  <si>
    <t>3100 Oak Grove Road</t>
  </si>
  <si>
    <t>190115</t>
  </si>
  <si>
    <t>Doctors' Hospital</t>
  </si>
  <si>
    <t>1130 Louisiana Avenue</t>
  </si>
  <si>
    <t>220129</t>
  </si>
  <si>
    <t>ST LUKES HOSPITAL OF MIDDLEBOROUGH</t>
  </si>
  <si>
    <t>52 OAK ST</t>
  </si>
  <si>
    <t>MIDDLEBORO</t>
  </si>
  <si>
    <t>6655 Alvarado Road</t>
  </si>
  <si>
    <t>161339</t>
  </si>
  <si>
    <t>1000 Health Center Drive</t>
  </si>
  <si>
    <t>330391</t>
  </si>
  <si>
    <t>CHILDREN'S HOSP  REHAB CENTER</t>
  </si>
  <si>
    <t>1675 BENNETT ST</t>
  </si>
  <si>
    <t>8300 Red Bug Lake Road</t>
  </si>
  <si>
    <t>440014</t>
  </si>
  <si>
    <t>Hickman Community Hospital</t>
  </si>
  <si>
    <t>2100 Dorchester Avenue</t>
  </si>
  <si>
    <t>230147</t>
  </si>
  <si>
    <t>Mercy Hospital - Detroit</t>
  </si>
  <si>
    <t>55555 Conner Avenue</t>
  </si>
  <si>
    <t>310 South McCaskey Road</t>
  </si>
  <si>
    <t>104070</t>
  </si>
  <si>
    <t>Port Saint Lucie Hospital</t>
  </si>
  <si>
    <t>2550 Southeast Walton Road</t>
  </si>
  <si>
    <t>351309</t>
  </si>
  <si>
    <t>Sanford Mayville Medical Center</t>
  </si>
  <si>
    <t>232 West 25th Street</t>
  </si>
  <si>
    <t>140283</t>
  </si>
  <si>
    <t>CHILDRENS MEMORIAL HOSPITAL</t>
  </si>
  <si>
    <t>2300 CHILDRENS PLAZA</t>
  </si>
  <si>
    <t>1350 West Covina Boulevard</t>
  </si>
  <si>
    <t>220067</t>
  </si>
  <si>
    <t>Quincy Medical Center</t>
  </si>
  <si>
    <t>114 Whitwell Street</t>
  </si>
  <si>
    <t>1619 West 7th Street</t>
  </si>
  <si>
    <t>190029</t>
  </si>
  <si>
    <t>Saint James Parish Hospital</t>
  </si>
  <si>
    <t>100 Northcrest Drive</t>
  </si>
  <si>
    <t>364030</t>
  </si>
  <si>
    <t>WOODRUFF PSYCHIATRIC HOSPITAL</t>
  </si>
  <si>
    <t>1950 EAST 89TH STREET</t>
  </si>
  <si>
    <t>340104</t>
  </si>
  <si>
    <t>Crawley Memorial Hospital</t>
  </si>
  <si>
    <t>315 West College Avenue</t>
  </si>
  <si>
    <t>Boiling Springs</t>
  </si>
  <si>
    <t>271343</t>
  </si>
  <si>
    <t>390234</t>
  </si>
  <si>
    <t>METROPOLITAN HOSPITAL-PARKVIEW</t>
  </si>
  <si>
    <t>330244</t>
  </si>
  <si>
    <t>2787 MAIN ST</t>
  </si>
  <si>
    <t>431314</t>
  </si>
  <si>
    <t>260220</t>
  </si>
  <si>
    <t>Landmark Hospital of Joplin</t>
  </si>
  <si>
    <t>2040 West 32nd Street</t>
  </si>
  <si>
    <t>180081</t>
  </si>
  <si>
    <t>METHODIST EVANGELICAL HOSP</t>
  </si>
  <si>
    <t>315 E BROADWAY</t>
  </si>
  <si>
    <t>324 Doolittle Road</t>
  </si>
  <si>
    <t>330077</t>
  </si>
  <si>
    <t>LAFAYETTE GENERAL HOSP</t>
  </si>
  <si>
    <t>113 LAFAYETTE AVE</t>
  </si>
  <si>
    <t>600 South 13th Street</t>
  </si>
  <si>
    <t>500057</t>
  </si>
  <si>
    <t>364045</t>
  </si>
  <si>
    <t>Sequel Pomegranate Health Systems</t>
  </si>
  <si>
    <t>765 Pierce Drive</t>
  </si>
  <si>
    <t>140087</t>
  </si>
  <si>
    <t>EDGEWATER MEDICAL CENTER</t>
  </si>
  <si>
    <t>5700 N ASHLAND AVE</t>
  </si>
  <si>
    <t>801 South Washington Street</t>
  </si>
  <si>
    <t>060105</t>
  </si>
  <si>
    <t>HID DIV NATL JEWISH CTR IMMUNOLOGY RES</t>
  </si>
  <si>
    <t>1400 JACKSON ST</t>
  </si>
  <si>
    <t>160154</t>
  </si>
  <si>
    <t>Mercy Medical Center - Dyersville</t>
  </si>
  <si>
    <t>1111 Third Street Southwest</t>
  </si>
  <si>
    <t>Dyersville</t>
  </si>
  <si>
    <t>141318</t>
  </si>
  <si>
    <t>OSF Holy Family Medical Center</t>
  </si>
  <si>
    <t>380006</t>
  </si>
  <si>
    <t>Providence Hood River Memorial Hospital</t>
  </si>
  <si>
    <t>811 Thirteenth Street</t>
  </si>
  <si>
    <t>Hood River</t>
  </si>
  <si>
    <t>2 Coulter Road</t>
  </si>
  <si>
    <t>190196</t>
  </si>
  <si>
    <t>054104</t>
  </si>
  <si>
    <t>Heritage Oaks Hospital</t>
  </si>
  <si>
    <t>4250 Auburn Boulevard</t>
  </si>
  <si>
    <t>6051 U.S. Highway 49</t>
  </si>
  <si>
    <t>14850 Roscoe Boulevard</t>
  </si>
  <si>
    <t>444004</t>
  </si>
  <si>
    <t>Lakeside Behavioral Health System</t>
  </si>
  <si>
    <t>2911 Brunswick Road</t>
  </si>
  <si>
    <t>350 Engle Street</t>
  </si>
  <si>
    <t>929 North Saint Francis</t>
  </si>
  <si>
    <t>170063</t>
  </si>
  <si>
    <t>SHERIDAN COUNTY HEALTH COMPLEX</t>
  </si>
  <si>
    <t>728 EIGHTEENTH ST</t>
  </si>
  <si>
    <t>HOXIE</t>
  </si>
  <si>
    <t>25500 Medical Center Drive</t>
  </si>
  <si>
    <t>801 Fifth Street</t>
  </si>
  <si>
    <t>110214</t>
  </si>
  <si>
    <t>SemperCare Hospital of Savannah</t>
  </si>
  <si>
    <t>5353 Reynolds Street, 4 South</t>
  </si>
  <si>
    <t>2570 Haymaker Road</t>
  </si>
  <si>
    <t>394004</t>
  </si>
  <si>
    <t>Danville State Hospital</t>
  </si>
  <si>
    <t>200 State Hospital Drive</t>
  </si>
  <si>
    <t>161378</t>
  </si>
  <si>
    <t>MercyOne Dyersville Medical Center</t>
  </si>
  <si>
    <t>131304</t>
  </si>
  <si>
    <t>Power County Hospital District</t>
  </si>
  <si>
    <t>510 Roosevelt Road</t>
  </si>
  <si>
    <t>4800 East Johnson Avenue</t>
  </si>
  <si>
    <t>440087</t>
  </si>
  <si>
    <t>(CLOSED) JACKSON COUNTY HOSPITAL</t>
  </si>
  <si>
    <t>620 HOSPITAL DR</t>
  </si>
  <si>
    <t>GAINESBORO</t>
  </si>
  <si>
    <t>451338</t>
  </si>
  <si>
    <t>Culberson Hospital</t>
  </si>
  <si>
    <t>2185 Eisenhower-Farm Market Road</t>
  </si>
  <si>
    <t>Van Horn</t>
  </si>
  <si>
    <t>271335</t>
  </si>
  <si>
    <t>Community Hospital of Anaconda</t>
  </si>
  <si>
    <t>401 West Pennsylvania Street</t>
  </si>
  <si>
    <t>Anaconda</t>
  </si>
  <si>
    <t>4500 San Pablo Road</t>
  </si>
  <si>
    <t>489 State Street</t>
  </si>
  <si>
    <t>210 Medical Pavilion Drive</t>
  </si>
  <si>
    <t>511317</t>
  </si>
  <si>
    <t>450737</t>
  </si>
  <si>
    <t>CLEARVIEW HOSPITAL</t>
  </si>
  <si>
    <t>200 S COUNTY ROAD 1233 BOX 4757</t>
  </si>
  <si>
    <t>390186</t>
  </si>
  <si>
    <t>MERCY HOSPITAL OF NANTICOKE, PA</t>
  </si>
  <si>
    <t>128 WEST WASHINGTON STREET</t>
  </si>
  <si>
    <t>NANTICOKE</t>
  </si>
  <si>
    <t>260228</t>
  </si>
  <si>
    <t>3125 Dr.Russell Smith Way</t>
  </si>
  <si>
    <t>050410</t>
  </si>
  <si>
    <t>CENTRAL VALLEY ORTHOPEDIC &amp; SPINE INSTITUTE</t>
  </si>
  <si>
    <t>2558 E JENSEN AVE</t>
  </si>
  <si>
    <t>SANGER</t>
  </si>
  <si>
    <t>030075</t>
  </si>
  <si>
    <t>508 South Church Street</t>
  </si>
  <si>
    <t>18500 Katy Freeway</t>
  </si>
  <si>
    <t>360274</t>
  </si>
  <si>
    <t>The Medical Center at Elizabeth Place</t>
  </si>
  <si>
    <t>520126</t>
  </si>
  <si>
    <t>BAYFIELD COUNTY MEMORIAL HOSPITAL</t>
  </si>
  <si>
    <t>320 SUPERIOR AVENUE</t>
  </si>
  <si>
    <t>WASHBURN</t>
  </si>
  <si>
    <t>1703 North Buerkle Street</t>
  </si>
  <si>
    <t>50 Leroy Street</t>
  </si>
  <si>
    <t>371326</t>
  </si>
  <si>
    <t>AllianceHealth Madill</t>
  </si>
  <si>
    <t>901 South 5th Avenue</t>
  </si>
  <si>
    <t>Madill</t>
  </si>
  <si>
    <t>640001</t>
  </si>
  <si>
    <t>LBJ Tropical Medical Center</t>
  </si>
  <si>
    <t>Fagaalu Village</t>
  </si>
  <si>
    <t>Pago Pago</t>
  </si>
  <si>
    <t>AS</t>
  </si>
  <si>
    <t>1420 South Central Avenue</t>
  </si>
  <si>
    <t>390193</t>
  </si>
  <si>
    <t>Metro Health Center</t>
  </si>
  <si>
    <t>252 West 11th Street</t>
  </si>
  <si>
    <t>171343</t>
  </si>
  <si>
    <t>Stanton County Hospital</t>
  </si>
  <si>
    <t>404 North Chestnut Street</t>
  </si>
  <si>
    <t>364037</t>
  </si>
  <si>
    <t>Fox Run Center</t>
  </si>
  <si>
    <t>67670 Traco Drive</t>
  </si>
  <si>
    <t>Saint Clairsville</t>
  </si>
  <si>
    <t>170172</t>
  </si>
  <si>
    <t>CEDAR VALE COMMUNITY HOSPITAL</t>
  </si>
  <si>
    <t>501 CEDAR ST</t>
  </si>
  <si>
    <t>CEDAR VALE</t>
  </si>
  <si>
    <t>140016</t>
  </si>
  <si>
    <t>117 East Kings Highway</t>
  </si>
  <si>
    <t>114017</t>
  </si>
  <si>
    <t>CBHS OF CENTRAL GEORGIA (LAKE)</t>
  </si>
  <si>
    <t>350 RIVERSIDE DR</t>
  </si>
  <si>
    <t>030132</t>
  </si>
  <si>
    <t>Florence Hospital at Anthem</t>
  </si>
  <si>
    <t>4545 North Hunt Highway</t>
  </si>
  <si>
    <t>171326</t>
  </si>
  <si>
    <t>Logan County Hospital</t>
  </si>
  <si>
    <t>211 Cherry Avenue</t>
  </si>
  <si>
    <t>Oakley</t>
  </si>
  <si>
    <t>200051</t>
  </si>
  <si>
    <t>Blue Hill Memorial Hospital</t>
  </si>
  <si>
    <t>Water Street</t>
  </si>
  <si>
    <t>040042</t>
  </si>
  <si>
    <t>Crittenden Regional Hospital</t>
  </si>
  <si>
    <t>200 Tyler Avenue</t>
  </si>
  <si>
    <t>190249</t>
  </si>
  <si>
    <t>Vista Surgical Hospital of Baton Rouge</t>
  </si>
  <si>
    <t>1500 Line Avenue, Suite 206</t>
  </si>
  <si>
    <t>510065</t>
  </si>
  <si>
    <t>SISTERVILLE GENERAL HOSPITAL</t>
  </si>
  <si>
    <t>314 S WELLS ST</t>
  </si>
  <si>
    <t>SISTERSVILLE</t>
  </si>
  <si>
    <t>450632</t>
  </si>
  <si>
    <t>W.J. Mangold Memorial Hospital</t>
  </si>
  <si>
    <t>320 North Main Street</t>
  </si>
  <si>
    <t>Lockney</t>
  </si>
  <si>
    <t>2390 West Congress</t>
  </si>
  <si>
    <t>4100 John R Street</t>
  </si>
  <si>
    <t>370224</t>
  </si>
  <si>
    <t>Norman Specialty Hospital</t>
  </si>
  <si>
    <t>1210 West Robinson Street</t>
  </si>
  <si>
    <t>361315</t>
  </si>
  <si>
    <t>OhioHealth Hardin Memorial Hospital</t>
  </si>
  <si>
    <t>310122</t>
  </si>
  <si>
    <t>SPECIALTY HOSPITAL OF MONMOUTH</t>
  </si>
  <si>
    <t>300 SECOND AVENUE</t>
  </si>
  <si>
    <t>LONG BRANCH</t>
  </si>
  <si>
    <t>2700 Wayne Memorial Drive</t>
  </si>
  <si>
    <t>044000</t>
  </si>
  <si>
    <t>ARKANSAS STATE HOSP PSYCHIATRIC DIV</t>
  </si>
  <si>
    <t>4313 W MARKHAM</t>
  </si>
  <si>
    <t>444003</t>
  </si>
  <si>
    <t>Ridgeview Behavioral Health Services</t>
  </si>
  <si>
    <t>240 West Tyrone Road</t>
  </si>
  <si>
    <t>491304</t>
  </si>
  <si>
    <t>Carilion Stonewall Jackson Hospital</t>
  </si>
  <si>
    <t>27 Park Street</t>
  </si>
  <si>
    <t>5602 Southwest Lee Boulevard</t>
  </si>
  <si>
    <t>114029</t>
  </si>
  <si>
    <t>East Central Regional Hospital - Augusta Campus</t>
  </si>
  <si>
    <t>3405 Mike Padgett Highway</t>
  </si>
  <si>
    <t>200 StoneCrest Boulevard</t>
  </si>
  <si>
    <t>450267</t>
  </si>
  <si>
    <t>EDWARDS CO MEM HOSP</t>
  </si>
  <si>
    <t>AUSTIN ST BOX 38</t>
  </si>
  <si>
    <t>ROCKSPRINGS</t>
  </si>
  <si>
    <t>190318</t>
  </si>
  <si>
    <t>ACADIAN MEDICAL CENTER</t>
  </si>
  <si>
    <t>3501 HIGHWAY 190 EAST</t>
  </si>
  <si>
    <t>EUNICE</t>
  </si>
  <si>
    <t>161321</t>
  </si>
  <si>
    <t>Sanford Medical Center Rock Rapids</t>
  </si>
  <si>
    <t>5025 North Paulina Street</t>
  </si>
  <si>
    <t>239 Edgewood Drive Extension</t>
  </si>
  <si>
    <t>451328</t>
  </si>
  <si>
    <t>Riceland Medical Center</t>
  </si>
  <si>
    <t>538 Broadway</t>
  </si>
  <si>
    <t>Winnie</t>
  </si>
  <si>
    <t>021310</t>
  </si>
  <si>
    <t>1500 North 28th Street</t>
  </si>
  <si>
    <t>234011</t>
  </si>
  <si>
    <t>Henry Ford Kingswood Hospital</t>
  </si>
  <si>
    <t>10300 Eight Mile Road</t>
  </si>
  <si>
    <t>Ferndale</t>
  </si>
  <si>
    <t>324001</t>
  </si>
  <si>
    <t>VISTA SANDIA HOSP</t>
  </si>
  <si>
    <t>501 RICHFIELD AVE NE</t>
  </si>
  <si>
    <t>110188</t>
  </si>
  <si>
    <t>Northeast Georgia Medical Center - Lanier Park Campus</t>
  </si>
  <si>
    <t>675 White Sulphur Road</t>
  </si>
  <si>
    <t>250035</t>
  </si>
  <si>
    <t>40 Union Church Road</t>
  </si>
  <si>
    <t>450716</t>
  </si>
  <si>
    <t>HCA Houston Healthcare Cypress Fairbanks</t>
  </si>
  <si>
    <t>10655 Steepletop Drive</t>
  </si>
  <si>
    <t>120003</t>
  </si>
  <si>
    <t>330300</t>
  </si>
  <si>
    <t>PROSPECT HOSP</t>
  </si>
  <si>
    <t>730 KELLY ST</t>
  </si>
  <si>
    <t>054141</t>
  </si>
  <si>
    <t>Solano Psychiatric Health Facility</t>
  </si>
  <si>
    <t>2101 Courage Drive</t>
  </si>
  <si>
    <t>344027</t>
  </si>
  <si>
    <t>R.J. Blackley Alcohol and Drug Abuse Treatment Center</t>
  </si>
  <si>
    <t>100 H Street</t>
  </si>
  <si>
    <t>Butner</t>
  </si>
  <si>
    <t>230291</t>
  </si>
  <si>
    <t>Select Specialty Hospital - Northwest Detroit</t>
  </si>
  <si>
    <t>074005</t>
  </si>
  <si>
    <t>NORWICH HOSPITAL</t>
  </si>
  <si>
    <t>LAUREL HILL RD   P O  BOX 508</t>
  </si>
  <si>
    <t>NORWICH</t>
  </si>
  <si>
    <t>404009</t>
  </si>
  <si>
    <t>Centro Salud Conductual Menonita</t>
  </si>
  <si>
    <t>Sergeant Gerardo Santiago Street, Highway # interior 14</t>
  </si>
  <si>
    <t>044010</t>
  </si>
  <si>
    <t>Saint Bernards Behavioral Health</t>
  </si>
  <si>
    <t>2712 East Johnson Avenue</t>
  </si>
  <si>
    <t>440005</t>
  </si>
  <si>
    <t>EMERALD HODGSON HOSPITAL</t>
  </si>
  <si>
    <t>UNIVERSITY AV</t>
  </si>
  <si>
    <t>SEWANEE</t>
  </si>
  <si>
    <t>280088</t>
  </si>
  <si>
    <t>BISHOP CLARKSON MEMORIAL HOSP</t>
  </si>
  <si>
    <t>S 44TH ST -&amp;- DEWEY AVE</t>
  </si>
  <si>
    <t>161363</t>
  </si>
  <si>
    <t>Montgomery County Memorial Hospital</t>
  </si>
  <si>
    <t>2301 Eastern Avenue</t>
  </si>
  <si>
    <t>Red Oak</t>
  </si>
  <si>
    <t>210065</t>
  </si>
  <si>
    <t>Holy Cross Germantown Hospital</t>
  </si>
  <si>
    <t>19801 Observation Drive</t>
  </si>
  <si>
    <t>Germantown</t>
  </si>
  <si>
    <t>390043</t>
  </si>
  <si>
    <t>UPMC Susquehanna Soldiers and Sailors</t>
  </si>
  <si>
    <t>32-36 Central Avenue</t>
  </si>
  <si>
    <t>Wellsboro</t>
  </si>
  <si>
    <t>260037</t>
  </si>
  <si>
    <t>CAPITAL REG MED CTR-MADISON-SW</t>
  </si>
  <si>
    <t>1125 S MADISON ST</t>
  </si>
  <si>
    <t>350 Hospital Drive</t>
  </si>
  <si>
    <t>500 East 51st Street</t>
  </si>
  <si>
    <t>1401 Saint Joseph Parkway</t>
  </si>
  <si>
    <t>501339</t>
  </si>
  <si>
    <t>WhidbeyHealth Medical Center</t>
  </si>
  <si>
    <t>210 West Walnut Street</t>
  </si>
  <si>
    <t>340076</t>
  </si>
  <si>
    <t>SEA LEVEL HOSP &amp; EXTENDED CARE FAC</t>
  </si>
  <si>
    <t>HWY 70 E P O BOX 100</t>
  </si>
  <si>
    <t>050392</t>
  </si>
  <si>
    <t>Trinity County Hospital</t>
  </si>
  <si>
    <t>410 North Taylor Street</t>
  </si>
  <si>
    <t>150111</t>
  </si>
  <si>
    <t>431303</t>
  </si>
  <si>
    <t>Five Counties Hospital and Nursing Home</t>
  </si>
  <si>
    <t>405 Sixth Avenue West</t>
  </si>
  <si>
    <t>Lemmon</t>
  </si>
  <si>
    <t>2142 North Cove Boulevard</t>
  </si>
  <si>
    <t>241346</t>
  </si>
  <si>
    <t>Mayo Clinic Health System in Cannon Falls</t>
  </si>
  <si>
    <t>32021 County Road 24 Boulevard</t>
  </si>
  <si>
    <t>230144</t>
  </si>
  <si>
    <t>Forest Health Medical Center Michigan</t>
  </si>
  <si>
    <t>135 South Prospect Street</t>
  </si>
  <si>
    <t>520025</t>
  </si>
  <si>
    <t>1611 Northwest 12th Avenue</t>
  </si>
  <si>
    <t>400116</t>
  </si>
  <si>
    <t>SAN GERARDO HOSPITAL</t>
  </si>
  <si>
    <t>EL SENORIAL MAIL STATION #250</t>
  </si>
  <si>
    <t>4755 Ogletown-Stanton Road</t>
  </si>
  <si>
    <t>1230 Baxter Street</t>
  </si>
  <si>
    <t>1323 West Sixth</t>
  </si>
  <si>
    <t>865 Deshong Drive</t>
  </si>
  <si>
    <t>394053</t>
  </si>
  <si>
    <t>Haven Behavioral Hospital of Philadelphia</t>
  </si>
  <si>
    <t>3301 Scotts Lane</t>
  </si>
  <si>
    <t>280073</t>
  </si>
  <si>
    <t>PAWNEE COUNTY MEMORIAL HOSPITAL</t>
  </si>
  <si>
    <t>600 I ST</t>
  </si>
  <si>
    <t>PAWNEE CITY</t>
  </si>
  <si>
    <t>240148</t>
  </si>
  <si>
    <t>MAHNOMEN HEALTH CENTER</t>
  </si>
  <si>
    <t>414 JEFFERSON</t>
  </si>
  <si>
    <t>MAHNOMEN</t>
  </si>
  <si>
    <t>11815 Education Street</t>
  </si>
  <si>
    <t>440171</t>
  </si>
  <si>
    <t>JOHNSON COUNTY MEMORIAL HOSPITAL</t>
  </si>
  <si>
    <t>PO BOX 49</t>
  </si>
  <si>
    <t>MOUNTAIN CITY</t>
  </si>
  <si>
    <t>100056</t>
  </si>
  <si>
    <t>Cleveland Clinic Hospital--Weston Campus</t>
  </si>
  <si>
    <t>3100 Weston Road</t>
  </si>
  <si>
    <t>490142</t>
  </si>
  <si>
    <t>UVA Transitional Care Hospital</t>
  </si>
  <si>
    <t>2965 Ivy Road</t>
  </si>
  <si>
    <t>280064</t>
  </si>
  <si>
    <t>16901 Lakeside Hills Court</t>
  </si>
  <si>
    <t>104028</t>
  </si>
  <si>
    <t>HIGHLAND PARK HOSPITAL</t>
  </si>
  <si>
    <t>1660 NW 7TH COURT</t>
  </si>
  <si>
    <t>502 W. 4th Avenue</t>
  </si>
  <si>
    <t>201303</t>
  </si>
  <si>
    <t>Penobscot Valley Hospital</t>
  </si>
  <si>
    <t>7 Transalpine Road</t>
  </si>
  <si>
    <t>134013</t>
  </si>
  <si>
    <t>SunBridge Care and Rehabilitation for Twin Falls</t>
  </si>
  <si>
    <t>640 Filer Avenue West</t>
  </si>
  <si>
    <t>10502 North 110th East Avenue</t>
  </si>
  <si>
    <t>140153</t>
  </si>
  <si>
    <t>CHICAGO CENTER HOSPITAL</t>
  </si>
  <si>
    <t>426 WEST WISCONSIN</t>
  </si>
  <si>
    <t>380068</t>
  </si>
  <si>
    <t>Tuality Forest Grove Hospital</t>
  </si>
  <si>
    <t>1809 Maple Street</t>
  </si>
  <si>
    <t>Forest Grove</t>
  </si>
  <si>
    <t>370232</t>
  </si>
  <si>
    <t>Saint Francis Hospital Muskogee East</t>
  </si>
  <si>
    <t>2900 North Main Street</t>
  </si>
  <si>
    <t>270021</t>
  </si>
  <si>
    <t>Sidney Health Center</t>
  </si>
  <si>
    <t>216 14th Avenue Southwest</t>
  </si>
  <si>
    <t>450153</t>
  </si>
  <si>
    <t>CHRISTUS Spohn Hospital Corpus Christi - Shoreline</t>
  </si>
  <si>
    <t>194013</t>
  </si>
  <si>
    <t>PARKLAND HOSPITAL</t>
  </si>
  <si>
    <t>450781</t>
  </si>
  <si>
    <t>HEALTHSOUTH DALLAS REHABILITATION INST</t>
  </si>
  <si>
    <t>9713 HARRY HINES BLVD</t>
  </si>
  <si>
    <t>351322</t>
  </si>
  <si>
    <t>3000 Hospital Boulevard</t>
  </si>
  <si>
    <t>1430 Highway 4 East</t>
  </si>
  <si>
    <t>034034</t>
  </si>
  <si>
    <t>Destiny Springs Healthcare</t>
  </si>
  <si>
    <t>17300 North Dysart Road</t>
  </si>
  <si>
    <t>1441 North Beckley Avenue</t>
  </si>
  <si>
    <t>454126</t>
  </si>
  <si>
    <t>Dallas Behavioral Healthcare Hospital</t>
  </si>
  <si>
    <t>De Soto</t>
  </si>
  <si>
    <t>501330</t>
  </si>
  <si>
    <t>Astria Sunnyside Hospital</t>
  </si>
  <si>
    <t>1016 Tacoma Ave</t>
  </si>
  <si>
    <t>230137</t>
  </si>
  <si>
    <t>Lakeland Hospital - Niles</t>
  </si>
  <si>
    <t>31 North Saint Joseph Avenue</t>
  </si>
  <si>
    <t>Niles</t>
  </si>
  <si>
    <t>241374</t>
  </si>
  <si>
    <t>916 Fourth Avenue Southwest</t>
  </si>
  <si>
    <t>364015</t>
  </si>
  <si>
    <t>Appalachian Behavioral Healthcare - Athens Campus</t>
  </si>
  <si>
    <t>3500 Gaston Street</t>
  </si>
  <si>
    <t>140302</t>
  </si>
  <si>
    <t>VAN MATRE HEALTHSOUTH REHAB HOSPITAL</t>
  </si>
  <si>
    <t>950 S MULFORD ROAD</t>
  </si>
  <si>
    <t>150092</t>
  </si>
  <si>
    <t>Rush Memorial Hospital</t>
  </si>
  <si>
    <t>1300 North Main Street</t>
  </si>
  <si>
    <t>264024</t>
  </si>
  <si>
    <t>Lakeland Behavioral Health System</t>
  </si>
  <si>
    <t>440 South Market Avenue</t>
  </si>
  <si>
    <t>450527</t>
  </si>
  <si>
    <t>ROBERTSON REGIONAL MEDICAL CENTER</t>
  </si>
  <si>
    <t>704 WHEELOCK ST</t>
  </si>
  <si>
    <t>HEARNE</t>
  </si>
  <si>
    <t>184012</t>
  </si>
  <si>
    <t>Lincoln Trail Behavioral Health System</t>
  </si>
  <si>
    <t>3909 South Wilson Road</t>
  </si>
  <si>
    <t>Radcliff</t>
  </si>
  <si>
    <t>064007</t>
  </si>
  <si>
    <t>Centennial Peaks Hospital</t>
  </si>
  <si>
    <t>2255 South 88th Street</t>
  </si>
  <si>
    <t>111 South Grant Avenue</t>
  </si>
  <si>
    <t>190195</t>
  </si>
  <si>
    <t>OUR LADY OF LOURDES ST MARTIN</t>
  </si>
  <si>
    <t>420 N MAIN ST</t>
  </si>
  <si>
    <t>SAINT MARTINVILLE</t>
  </si>
  <si>
    <t>110117</t>
  </si>
  <si>
    <t>CREST MEDICAL CENTER/ROCKMART-ARAGON</t>
  </si>
  <si>
    <t>1010 NORTH PIEDMONT AVENUE</t>
  </si>
  <si>
    <t>ROCKMART</t>
  </si>
  <si>
    <t>407 East Third Street</t>
  </si>
  <si>
    <t>160007</t>
  </si>
  <si>
    <t>Belmond Medical Center</t>
  </si>
  <si>
    <t>2525 South Michigan Avenue</t>
  </si>
  <si>
    <t>224035</t>
  </si>
  <si>
    <t>CHARLES RIVER HOSPITAL</t>
  </si>
  <si>
    <t>203 GROVE ST</t>
  </si>
  <si>
    <t>WELLESLEY</t>
  </si>
  <si>
    <t>020014</t>
  </si>
  <si>
    <t>344021</t>
  </si>
  <si>
    <t>Coastal Plain Hospital</t>
  </si>
  <si>
    <t>2301 Med Park Drive</t>
  </si>
  <si>
    <t>040021</t>
  </si>
  <si>
    <t>11401 Interstate 30</t>
  </si>
  <si>
    <t>141325</t>
  </si>
  <si>
    <t>OSF Saint Luke Medical Center</t>
  </si>
  <si>
    <t>1051 West South Street</t>
  </si>
  <si>
    <t>230169</t>
  </si>
  <si>
    <t>Riverside Osteopathic Hospital</t>
  </si>
  <si>
    <t>150 Truax St</t>
  </si>
  <si>
    <t>104041</t>
  </si>
  <si>
    <t>CBHS OF ORLANDO SOUTH</t>
  </si>
  <si>
    <t>206 PARK PLACE DRIVE</t>
  </si>
  <si>
    <t>KISSISSIMME</t>
  </si>
  <si>
    <t>494012</t>
  </si>
  <si>
    <t>NORFOLK PSYCH CENTER</t>
  </si>
  <si>
    <t>GRANBY ST AT KINGSLEY LANE</t>
  </si>
  <si>
    <t>174018</t>
  </si>
  <si>
    <t>PARKVIEW HOSPITAL OF TOPEKA</t>
  </si>
  <si>
    <t>3707 SW 6TH AVE</t>
  </si>
  <si>
    <t>230256</t>
  </si>
  <si>
    <t>BAY OSTEOPATHIC HOSPITAL</t>
  </si>
  <si>
    <t>3250 E MIDLAND ROAD</t>
  </si>
  <si>
    <t>BAY CITY</t>
  </si>
  <si>
    <t>371330</t>
  </si>
  <si>
    <t>Mangum Regional Medical Center</t>
  </si>
  <si>
    <t>One Wickersham Drive</t>
  </si>
  <si>
    <t>274004</t>
  </si>
  <si>
    <t>Shodair Children's Hospital</t>
  </si>
  <si>
    <t>2755 Colonial Drive</t>
  </si>
  <si>
    <t>190157</t>
  </si>
  <si>
    <t>FAIRVIEW HOSPITAL</t>
  </si>
  <si>
    <t>915 SOUTHEAST BLVD</t>
  </si>
  <si>
    <t>BAYOU VISTA</t>
  </si>
  <si>
    <t>42024 AL-195</t>
  </si>
  <si>
    <t>200 Trenton Road</t>
  </si>
  <si>
    <t>14200 West Celebration Life Way</t>
  </si>
  <si>
    <t>260152</t>
  </si>
  <si>
    <t>CHILDREN'S MERCY HOSP</t>
  </si>
  <si>
    <t>24TH + GILLHAM RD</t>
  </si>
  <si>
    <t>160156</t>
  </si>
  <si>
    <t>Continuing Care Hospital at Saint Luke's Hospital</t>
  </si>
  <si>
    <t>1026 A Avenue Northeast, 6th Floor</t>
  </si>
  <si>
    <t>381318</t>
  </si>
  <si>
    <t>810 12th Street</t>
  </si>
  <si>
    <t>511311</t>
  </si>
  <si>
    <t>Hampshire Memorial Hospital</t>
  </si>
  <si>
    <t>363 Sunrise Boulevard</t>
  </si>
  <si>
    <t>Romney</t>
  </si>
  <si>
    <t>16250 Sand Canyon Avenue</t>
  </si>
  <si>
    <t>391300</t>
  </si>
  <si>
    <t>Geisinger Jersey Shore Hospital</t>
  </si>
  <si>
    <t>520111</t>
  </si>
  <si>
    <t>ST. MARY S KEWAUNEE AREA HOSPITAL</t>
  </si>
  <si>
    <t>1ST ST -&amp;- LINCOLN ST</t>
  </si>
  <si>
    <t>KEWAUNEE</t>
  </si>
  <si>
    <t>4500 Thirteenth Street</t>
  </si>
  <si>
    <t>1823 College Avenue</t>
  </si>
  <si>
    <t>054082</t>
  </si>
  <si>
    <t>SD CTY LOMA PORTAL MENTAL HLTH FAC</t>
  </si>
  <si>
    <t>3485 KENYON ST</t>
  </si>
  <si>
    <t>615 North Michigan Street</t>
  </si>
  <si>
    <t>805 Pamplico Highway</t>
  </si>
  <si>
    <t>111337</t>
  </si>
  <si>
    <t>ELBERT MEMORIAL HOSPITAL</t>
  </si>
  <si>
    <t>4 MEDICAL DRIVE</t>
  </si>
  <si>
    <t>ELBERTON</t>
  </si>
  <si>
    <t>160048</t>
  </si>
  <si>
    <t>211 Shellway Drive</t>
  </si>
  <si>
    <t>474001</t>
  </si>
  <si>
    <t>Brattleboro Retreat</t>
  </si>
  <si>
    <t>1 Anna Marsh Lane</t>
  </si>
  <si>
    <t>034007</t>
  </si>
  <si>
    <t>SONORA DESERT HOSP</t>
  </si>
  <si>
    <t>1920 WEST RUDASILL ROAD</t>
  </si>
  <si>
    <t>250021</t>
  </si>
  <si>
    <t>Okolona Community Hospital</t>
  </si>
  <si>
    <t>512 Rockwell Drive</t>
  </si>
  <si>
    <t>Okolona</t>
  </si>
  <si>
    <t>364050</t>
  </si>
  <si>
    <t>Access Hospital Dayton</t>
  </si>
  <si>
    <t>241 Robert K. Wilson Drive</t>
  </si>
  <si>
    <t>330258</t>
  </si>
  <si>
    <t>Mount Sinai  Queens</t>
  </si>
  <si>
    <t>25-10 30th Avenue</t>
  </si>
  <si>
    <t>475 West River Woods Parkway</t>
  </si>
  <si>
    <t>331313</t>
  </si>
  <si>
    <t>211 Church Street</t>
  </si>
  <si>
    <t>1501 Pasadena Avenue</t>
  </si>
  <si>
    <t>670021</t>
  </si>
  <si>
    <t>Victory Medical Center - South Cross</t>
  </si>
  <si>
    <t>450559</t>
  </si>
  <si>
    <t>GARZA MEMORIAL HOSPITAL</t>
  </si>
  <si>
    <t>608 W 6TH ST</t>
  </si>
  <si>
    <t>POST</t>
  </si>
  <si>
    <t>340191</t>
  </si>
  <si>
    <t>WILMINGTON HEALTH PLLC</t>
  </si>
  <si>
    <t>1202 MEDICAL CENTER DRIVE</t>
  </si>
  <si>
    <t>190071</t>
  </si>
  <si>
    <t>NORTH CADDO MEDICAL CENTER</t>
  </si>
  <si>
    <t>1000 S SPRUCE ST</t>
  </si>
  <si>
    <t>VIVIAN</t>
  </si>
  <si>
    <t>2000 Boise Avenue</t>
  </si>
  <si>
    <t>150187</t>
  </si>
  <si>
    <t>2205 ROOSEVELT RD</t>
  </si>
  <si>
    <t>154048</t>
  </si>
  <si>
    <t>Columbus Behavioral Center for Children and Adolescents</t>
  </si>
  <si>
    <t>2223 Poshard Drive</t>
  </si>
  <si>
    <t>054142</t>
  </si>
  <si>
    <t>INGLESIDE HOSPITAL</t>
  </si>
  <si>
    <t>7500 HELLMAN AVE</t>
  </si>
  <si>
    <t>194057</t>
  </si>
  <si>
    <t>CANE RIVER ADOLESCENT HOSP</t>
  </si>
  <si>
    <t>720 KEYSER AVE</t>
  </si>
  <si>
    <t>NATCHITOCHES</t>
  </si>
  <si>
    <t>271326</t>
  </si>
  <si>
    <t>Beartooth Billings Clinic</t>
  </si>
  <si>
    <t>2525 North Broadway</t>
  </si>
  <si>
    <t>Red Lodge</t>
  </si>
  <si>
    <t>140128</t>
  </si>
  <si>
    <t>1005 Julien Street</t>
  </si>
  <si>
    <t>451342</t>
  </si>
  <si>
    <t>997 West Interstate 20</t>
  </si>
  <si>
    <t>Colorado City</t>
  </si>
  <si>
    <t>800 South Main Street</t>
  </si>
  <si>
    <t>361306</t>
  </si>
  <si>
    <t>Mercy Health-Allen Hospital</t>
  </si>
  <si>
    <t>200 West Lorain Street</t>
  </si>
  <si>
    <t>8166 Main Street</t>
  </si>
  <si>
    <t>194075</t>
  </si>
  <si>
    <t>Westend Hospital</t>
  </si>
  <si>
    <t>1530 Highway 90 West</t>
  </si>
  <si>
    <t>521347</t>
  </si>
  <si>
    <t>Western Wisconsin Health</t>
  </si>
  <si>
    <t>1100 Bergslien Street</t>
  </si>
  <si>
    <t>1027 Washington Avenue</t>
  </si>
  <si>
    <t>150063</t>
  </si>
  <si>
    <t>WELLS COMMUNITY HOSPITAL</t>
  </si>
  <si>
    <t>1100 S MAIN ST</t>
  </si>
  <si>
    <t>3 South Fourth Avenue</t>
  </si>
  <si>
    <t>330407</t>
  </si>
  <si>
    <t>The Eddy Village Green</t>
  </si>
  <si>
    <t>200 Village Green Drive</t>
  </si>
  <si>
    <t>Choes</t>
  </si>
  <si>
    <t>6800 Scenic Drive</t>
  </si>
  <si>
    <t>3550 Hwy 468 West</t>
  </si>
  <si>
    <t>334016</t>
  </si>
  <si>
    <t>WILLARD PSYCH CTR</t>
  </si>
  <si>
    <t>1015 Medical Center Parkway</t>
  </si>
  <si>
    <t>420094</t>
  </si>
  <si>
    <t>Spartanburg Hospital for Restorative Care</t>
  </si>
  <si>
    <t>Serpentine Drive</t>
  </si>
  <si>
    <t>444002</t>
  </si>
  <si>
    <t>Moccasin Bend Mental Health Institute</t>
  </si>
  <si>
    <t>100 Moccasin Bend Road</t>
  </si>
  <si>
    <t>194052</t>
  </si>
  <si>
    <t>LOUISIANA YOUTH ACADEMY</t>
  </si>
  <si>
    <t>701 BAYOU MARIE ROAD</t>
  </si>
  <si>
    <t>280070</t>
  </si>
  <si>
    <t>COZAD COMMUNITY HOSPITAL</t>
  </si>
  <si>
    <t>301 E 12TH ST</t>
  </si>
  <si>
    <t>COZAD</t>
  </si>
  <si>
    <t>1102 West Trenton Road</t>
  </si>
  <si>
    <t>424005</t>
  </si>
  <si>
    <t>G. Werber Bryan Psychiatric Hospital</t>
  </si>
  <si>
    <t>300006</t>
  </si>
  <si>
    <t>110 Hospital Drive</t>
  </si>
  <si>
    <t>341312</t>
  </si>
  <si>
    <t>Frye Regional Medical Center - Alexander Campus</t>
  </si>
  <si>
    <t>326 Third Street Southwest</t>
  </si>
  <si>
    <t>Taylorsville</t>
  </si>
  <si>
    <t>500125</t>
  </si>
  <si>
    <t>Coulee Community Hospital</t>
  </si>
  <si>
    <t>411 FORTUYN RD</t>
  </si>
  <si>
    <t>500 West Berkeley Street</t>
  </si>
  <si>
    <t>2350 Meadows Boulevard</t>
  </si>
  <si>
    <t>330177</t>
  </si>
  <si>
    <t>Gouverneur Hospital</t>
  </si>
  <si>
    <t>77 West Barney Street</t>
  </si>
  <si>
    <t>Gouverneur</t>
  </si>
  <si>
    <t>240037</t>
  </si>
  <si>
    <t>Queen of Peace Hospital</t>
  </si>
  <si>
    <t>271344</t>
  </si>
  <si>
    <t>450712</t>
  </si>
  <si>
    <t>Starlite Village Hospital</t>
  </si>
  <si>
    <t>222 Sidney Baker Street South</t>
  </si>
  <si>
    <t>670113</t>
  </si>
  <si>
    <t>HUMBLE SURGICAL HOSPITAL, LLC</t>
  </si>
  <si>
    <t>1475 FM 1960 BYPASS ROAD EAST</t>
  </si>
  <si>
    <t>374020</t>
  </si>
  <si>
    <t>Laureate Psychiatric Clinic and Hospital</t>
  </si>
  <si>
    <t>6655 South Yale Avenue</t>
  </si>
  <si>
    <t>1310 Southern Avenue, SE</t>
  </si>
  <si>
    <t>394014</t>
  </si>
  <si>
    <t>Wernersville State Hospital</t>
  </si>
  <si>
    <t>Sportsman Road and Route 422</t>
  </si>
  <si>
    <t>Wernersville</t>
  </si>
  <si>
    <t>231319</t>
  </si>
  <si>
    <t>Aspirus Keweenaw Hospital</t>
  </si>
  <si>
    <t>270050</t>
  </si>
  <si>
    <t>454034</t>
  </si>
  <si>
    <t>Meadow Pines, A Psych Hospital</t>
  </si>
  <si>
    <t>427 Guy Park Avenue</t>
  </si>
  <si>
    <t>521349</t>
  </si>
  <si>
    <t>520131</t>
  </si>
  <si>
    <t>104051</t>
  </si>
  <si>
    <t>GLENBEIGH HOSPITAL OF TAMPA</t>
  </si>
  <si>
    <t>3102 E 138TH AVENUE</t>
  </si>
  <si>
    <t>530021</t>
  </si>
  <si>
    <t>UINTA MEDICAL CENTER</t>
  </si>
  <si>
    <t>190 ARROWHEAD DRIVE</t>
  </si>
  <si>
    <t>EVANSTON</t>
  </si>
  <si>
    <t>100 Airport Road</t>
  </si>
  <si>
    <t>800 North Justice Street</t>
  </si>
  <si>
    <t>420056</t>
  </si>
  <si>
    <t>Bamberg County Hospital</t>
  </si>
  <si>
    <t>509 North Street</t>
  </si>
  <si>
    <t>Bamberg</t>
  </si>
  <si>
    <t>450582</t>
  </si>
  <si>
    <t>305 MERTZON HWY BOX V</t>
  </si>
  <si>
    <t>050161</t>
  </si>
  <si>
    <t>MEDICAL CENTER OF LA MIRADA</t>
  </si>
  <si>
    <t>524020</t>
  </si>
  <si>
    <t>REEDSBURG MEMORIAL HOSPITAL, INC</t>
  </si>
  <si>
    <t>547 N PARK ST</t>
  </si>
  <si>
    <t>REEDSBURG</t>
  </si>
  <si>
    <t>050362</t>
  </si>
  <si>
    <t>SHASTA GENERAL HOSPITAL</t>
  </si>
  <si>
    <t>2630 HOSPITAL LANE</t>
  </si>
  <si>
    <t>REDDING</t>
  </si>
  <si>
    <t>050650</t>
  </si>
  <si>
    <t>RANCHO ENCINO HOSPITAL</t>
  </si>
  <si>
    <t>5333 BALBOA BLVD</t>
  </si>
  <si>
    <t>ENCINO</t>
  </si>
  <si>
    <t>200 Fleetwood Drive</t>
  </si>
  <si>
    <t>Castro &amp; Duboce Streets</t>
  </si>
  <si>
    <t>927 Churchill Street West</t>
  </si>
  <si>
    <t>2801 Bay Park Drive</t>
  </si>
  <si>
    <t>054097</t>
  </si>
  <si>
    <t>ROSS HOSPITAL</t>
  </si>
  <si>
    <t>1111 SIR FRANCIS DRAKE BLVD</t>
  </si>
  <si>
    <t>KENTFIELD</t>
  </si>
  <si>
    <t>25 Wells Street</t>
  </si>
  <si>
    <t>490105</t>
  </si>
  <si>
    <t>271346</t>
  </si>
  <si>
    <t>141308</t>
  </si>
  <si>
    <t>705 South Grand Street</t>
  </si>
  <si>
    <t>1200 East 3900 South</t>
  </si>
  <si>
    <t>140301</t>
  </si>
  <si>
    <t>Oak Forest Hospital of Cook County</t>
  </si>
  <si>
    <t>15900 South Cicero Avenue</t>
  </si>
  <si>
    <t>Oak Forest</t>
  </si>
  <si>
    <t>600 Grant Street</t>
  </si>
  <si>
    <t>381302</t>
  </si>
  <si>
    <t>3043 Northeast 28th Street</t>
  </si>
  <si>
    <t>670092</t>
  </si>
  <si>
    <t>Walnut Hill Medical Center</t>
  </si>
  <si>
    <t>7502 Greenville Ave</t>
  </si>
  <si>
    <t>050151</t>
  </si>
  <si>
    <t>CALIFORNIA CAMPUS HOSPITAL</t>
  </si>
  <si>
    <t>3773 SACRAMENTO ST</t>
  </si>
  <si>
    <t>061302</t>
  </si>
  <si>
    <t>Family Health West Colorado Canyons Hospital and Medical Center</t>
  </si>
  <si>
    <t>300 West Ottley Avenue</t>
  </si>
  <si>
    <t>Fruita</t>
  </si>
  <si>
    <t>24800 Southeast Stark Street</t>
  </si>
  <si>
    <t>1401 Foucher Street</t>
  </si>
  <si>
    <t>281353</t>
  </si>
  <si>
    <t>Valley County Hospital</t>
  </si>
  <si>
    <t>2707 L Street</t>
  </si>
  <si>
    <t>Ord</t>
  </si>
  <si>
    <t>400004</t>
  </si>
  <si>
    <t>Hospital El Maestro</t>
  </si>
  <si>
    <t>550 Calle Sergio Cuevas Bustamente, Avenue Domenech</t>
  </si>
  <si>
    <t>364022</t>
  </si>
  <si>
    <t>ROLLMAN PSYCHAITRIC HOSP</t>
  </si>
  <si>
    <t>3009 BURNET AVE</t>
  </si>
  <si>
    <t>491306</t>
  </si>
  <si>
    <t>Pioneer Community Hospital of Patrick County</t>
  </si>
  <si>
    <t>334034</t>
  </si>
  <si>
    <t>BRONX PSYCH CENTER</t>
  </si>
  <si>
    <t>1500 WATERS PLACE</t>
  </si>
  <si>
    <t>054085</t>
  </si>
  <si>
    <t>CHARTER BEHAV HLTH SYS AT LOS ALTOS</t>
  </si>
  <si>
    <t>3340 LOS COVOTES DIA</t>
  </si>
  <si>
    <t>060053</t>
  </si>
  <si>
    <t>WRAY COMMUNITY DISTRICT HOSPITAL</t>
  </si>
  <si>
    <t>1017 W 7TH ST</t>
  </si>
  <si>
    <t>WRAY</t>
  </si>
  <si>
    <t>470020</t>
  </si>
  <si>
    <t>Grace Cottage Hospital</t>
  </si>
  <si>
    <t>Route 35</t>
  </si>
  <si>
    <t>Townshend</t>
  </si>
  <si>
    <t>010166</t>
  </si>
  <si>
    <t>Long Term Hospital of Tuscaloosa</t>
  </si>
  <si>
    <t>809 University Boulevard East, 4th Floor</t>
  </si>
  <si>
    <t>2501 Kentucky Avenue</t>
  </si>
  <si>
    <t>371309</t>
  </si>
  <si>
    <t>Pawhuska Hospital</t>
  </si>
  <si>
    <t>1101 East 15th Street</t>
  </si>
  <si>
    <t>Pawhuska</t>
  </si>
  <si>
    <t>400060</t>
  </si>
  <si>
    <t>GUAYNABO HEALTH CENTER</t>
  </si>
  <si>
    <t>P O BOX 31</t>
  </si>
  <si>
    <t>GUAYNABO</t>
  </si>
  <si>
    <t>014018</t>
  </si>
  <si>
    <t>Unity Psychiatric Care Hunstville</t>
  </si>
  <si>
    <t>5315 Millenium Drive</t>
  </si>
  <si>
    <t>361321</t>
  </si>
  <si>
    <t>060043</t>
  </si>
  <si>
    <t>4250 Bethel Road</t>
  </si>
  <si>
    <t>1200 West Cherokee</t>
  </si>
  <si>
    <t>424008</t>
  </si>
  <si>
    <t>Three Rivers Behavioral Health</t>
  </si>
  <si>
    <t>2900 Sunset Boulevard</t>
  </si>
  <si>
    <t>031316</t>
  </si>
  <si>
    <t>344023</t>
  </si>
  <si>
    <t>Julian F. Keith Alcohol and Drug Abuse Treatment Center</t>
  </si>
  <si>
    <t>201 Tabernacle Road</t>
  </si>
  <si>
    <t>Black Mountain</t>
  </si>
  <si>
    <t>260103</t>
  </si>
  <si>
    <t>Saint Alexius Hospital Broadway Campus</t>
  </si>
  <si>
    <t>140303</t>
  </si>
  <si>
    <t>Neurologic and Orthopedic Insitute of Chicago</t>
  </si>
  <si>
    <t>4501 North Winchester Avenue</t>
  </si>
  <si>
    <t>194022</t>
  </si>
  <si>
    <t>Longleaf Hospital</t>
  </si>
  <si>
    <t>44 Versailles Blvd</t>
  </si>
  <si>
    <t>040135</t>
  </si>
  <si>
    <t>SELECT SPECIALTY HOSP. - LITTLE ROCK</t>
  </si>
  <si>
    <t>500 S UNIVERSITY AVE</t>
  </si>
  <si>
    <t>194083</t>
  </si>
  <si>
    <t>Cypress Grove Behavioral Health Hospital</t>
  </si>
  <si>
    <t>4673 Eugene Ware Boulevard</t>
  </si>
  <si>
    <t>230231</t>
  </si>
  <si>
    <t>ALEXANDER BLAIN MEMORIAL HOSPITAL</t>
  </si>
  <si>
    <t>2201 E JEFFERSON</t>
  </si>
  <si>
    <t>510074</t>
  </si>
  <si>
    <t>TUCKER COUNTY HOSPITAL</t>
  </si>
  <si>
    <t>307 MAIN ST</t>
  </si>
  <si>
    <t>835 South Van Buren Street</t>
  </si>
  <si>
    <t>2752 Century Boulevard</t>
  </si>
  <si>
    <t>361332</t>
  </si>
  <si>
    <t>108 Denver Trail</t>
  </si>
  <si>
    <t>38600 Medical Center Drive</t>
  </si>
  <si>
    <t>170119</t>
  </si>
  <si>
    <t>RUSH COUNTY MEMORIAL HOSPITAL</t>
  </si>
  <si>
    <t>801 LOCUST ST</t>
  </si>
  <si>
    <t>LA CROSSE</t>
  </si>
  <si>
    <t>521300</t>
  </si>
  <si>
    <t>Ascension Eagle River Memorial Hospital</t>
  </si>
  <si>
    <t>3101 North Tarrant Pkwy</t>
  </si>
  <si>
    <t>144023</t>
  </si>
  <si>
    <t>Singer Mental Health Center</t>
  </si>
  <si>
    <t>4402 North Main Street</t>
  </si>
  <si>
    <t>365 Montauk Avenue</t>
  </si>
  <si>
    <t>250158</t>
  </si>
  <si>
    <t>PROMISE SPECIALTY HOSPITAL OF VICKSB</t>
  </si>
  <si>
    <t>1111 N. FRONTAGE ROAD  2ND FLOOR</t>
  </si>
  <si>
    <t>501319</t>
  </si>
  <si>
    <t>Arbor Health Morton Hospital</t>
  </si>
  <si>
    <t>521 Adams Street</t>
  </si>
  <si>
    <t>231332</t>
  </si>
  <si>
    <t>Bronson LakeView Hospital</t>
  </si>
  <si>
    <t>5200 East I-240 Service Road</t>
  </si>
  <si>
    <t>181332</t>
  </si>
  <si>
    <t>FLEMING COUNTY HOSPITAL</t>
  </si>
  <si>
    <t>55 FOUNDATION DRIVE</t>
  </si>
  <si>
    <t>FLEMINGSBURG</t>
  </si>
  <si>
    <t>2001 West 86th Street</t>
  </si>
  <si>
    <t>530031</t>
  </si>
  <si>
    <t>371315</t>
  </si>
  <si>
    <t>Drumright Memorial Hospital</t>
  </si>
  <si>
    <t>501 Lou Allard Drive</t>
  </si>
  <si>
    <t>420039</t>
  </si>
  <si>
    <t>080010</t>
  </si>
  <si>
    <t>AMERICAN SURGERY CENTER</t>
  </si>
  <si>
    <t>900 FOULK ROAD, SUITE 100</t>
  </si>
  <si>
    <t>304003</t>
  </si>
  <si>
    <t>CBHS OF BROOKSIDE / NEW ENGLAND  LLC</t>
  </si>
  <si>
    <t>2 NORTHWEST BLVD</t>
  </si>
  <si>
    <t>NASHUA</t>
  </si>
  <si>
    <t>4420 Lake Boone Trail</t>
  </si>
  <si>
    <t>120009</t>
  </si>
  <si>
    <t>MOLOKAI GENERAL HOSPITAL</t>
  </si>
  <si>
    <t>280 PUALI ST.</t>
  </si>
  <si>
    <t>KAUNAKAKAI</t>
  </si>
  <si>
    <t>170108</t>
  </si>
  <si>
    <t>LANE COUNTY HOSPITAL</t>
  </si>
  <si>
    <t>243 S SECOND  PO BOX 969</t>
  </si>
  <si>
    <t>DIGHTON</t>
  </si>
  <si>
    <t>1801 North Jackson Street</t>
  </si>
  <si>
    <t>170046</t>
  </si>
  <si>
    <t>CANEY MUNICIPAL HOSPITAL</t>
  </si>
  <si>
    <t>SOUTH HIGH STREET</t>
  </si>
  <si>
    <t>CANEY</t>
  </si>
  <si>
    <t>054133</t>
  </si>
  <si>
    <t>DSH - Metropolitan</t>
  </si>
  <si>
    <t>11401 Bloomfield Avenue</t>
  </si>
  <si>
    <t>670169</t>
  </si>
  <si>
    <t>VIK COMPLETE CARE LAKEWAY</t>
  </si>
  <si>
    <t>1518 RANCH ROAD 620 S, SUITE 200</t>
  </si>
  <si>
    <t>LAKEWAY</t>
  </si>
  <si>
    <t>1317 Lake Pointe Parkway</t>
  </si>
  <si>
    <t>4315 Diplomacy Drive</t>
  </si>
  <si>
    <t>190232</t>
  </si>
  <si>
    <t>RIVERBEND REHAB HOSP</t>
  </si>
  <si>
    <t>410 MAIN ST P O BOX 420</t>
  </si>
  <si>
    <t>224040</t>
  </si>
  <si>
    <t>707 East Main Street</t>
  </si>
  <si>
    <t>031318</t>
  </si>
  <si>
    <t>054128</t>
  </si>
  <si>
    <t>SCHICK SHADEL HOSPITAL</t>
  </si>
  <si>
    <t>050181</t>
  </si>
  <si>
    <t>LOS MEDANOS COMMUNITY HOSPITAL</t>
  </si>
  <si>
    <t>2311 LOVERIDGE ROAD</t>
  </si>
  <si>
    <t>PITTSBURG</t>
  </si>
  <si>
    <t>114037</t>
  </si>
  <si>
    <t>Ridgeview Institute Monroe</t>
  </si>
  <si>
    <t>709  Breedlove Drive</t>
  </si>
  <si>
    <t>1969 West Ogden Avenue</t>
  </si>
  <si>
    <t>340138</t>
  </si>
  <si>
    <t>290020</t>
  </si>
  <si>
    <t>Nye Regional Medical Center</t>
  </si>
  <si>
    <t>825 South Main Street</t>
  </si>
  <si>
    <t>Tonopah</t>
  </si>
  <si>
    <t>331308</t>
  </si>
  <si>
    <t>MARY MC CLELLAN HOSPITAL INC.</t>
  </si>
  <si>
    <t>1 MYRTLE AVE</t>
  </si>
  <si>
    <t>210031</t>
  </si>
  <si>
    <t>THE NEW CHILDRENS HOSPT.&amp; CTR.</t>
  </si>
  <si>
    <t>3825 GREENSPRING AVE</t>
  </si>
  <si>
    <t>350001</t>
  </si>
  <si>
    <t>GARRISON MEMORIAL HOSPITAL</t>
  </si>
  <si>
    <t>407 3RD AVE SE</t>
  </si>
  <si>
    <t>GARRISON</t>
  </si>
  <si>
    <t>330252</t>
  </si>
  <si>
    <t>ELIZABETHTOWN COMMUNITY HOSPITAL</t>
  </si>
  <si>
    <t>PARK STREET</t>
  </si>
  <si>
    <t>ELIZABETHTOWN</t>
  </si>
  <si>
    <t>8 Prospect Street</t>
  </si>
  <si>
    <t>381312</t>
  </si>
  <si>
    <t>450513</t>
  </si>
  <si>
    <t>HOSPITAL IN THE PINES INC</t>
  </si>
  <si>
    <t>HWY 259 N BOX 357</t>
  </si>
  <si>
    <t>161356</t>
  </si>
  <si>
    <t>344032</t>
  </si>
  <si>
    <t>Triangle Springs</t>
  </si>
  <si>
    <t>10901 World Trade Boulevard</t>
  </si>
  <si>
    <t>140247</t>
  </si>
  <si>
    <t>PEARCE HOSPITAL FOUNDATION INC</t>
  </si>
  <si>
    <t>1901 ORGAN STREET</t>
  </si>
  <si>
    <t>351310</t>
  </si>
  <si>
    <t>010054</t>
  </si>
  <si>
    <t>Decatur Morgan Hospital-Parkway Campus</t>
  </si>
  <si>
    <t>1874 Beltline Road Southwest</t>
  </si>
  <si>
    <t>521342</t>
  </si>
  <si>
    <t>Indianhead Medical Center</t>
  </si>
  <si>
    <t>113 Fourth Avenue</t>
  </si>
  <si>
    <t>Shell Lake</t>
  </si>
  <si>
    <t>230011</t>
  </si>
  <si>
    <t>METROPOLITAN HOSPITAL</t>
  </si>
  <si>
    <t>1800 TUXEDO AVENUE</t>
  </si>
  <si>
    <t>10 Woodland Road</t>
  </si>
  <si>
    <t>251338</t>
  </si>
  <si>
    <t>Sharkey Issaquena Community Hospital</t>
  </si>
  <si>
    <t>47 South 4th Street</t>
  </si>
  <si>
    <t>Rolling Fork</t>
  </si>
  <si>
    <t>500 Southwest Ramsey Avenue</t>
  </si>
  <si>
    <t>500 North Highland</t>
  </si>
  <si>
    <t>450637</t>
  </si>
  <si>
    <t>3205 WEST DAVIS STREET</t>
  </si>
  <si>
    <t>290055</t>
  </si>
  <si>
    <t>ContinueCARE Hospital of Carson-Tahoe</t>
  </si>
  <si>
    <t>775 Fleischmann Way, 2nd Floor</t>
  </si>
  <si>
    <t>30 Locust Street</t>
  </si>
  <si>
    <t>050270</t>
  </si>
  <si>
    <t>Scripps Mercy Hospital Chula Vista</t>
  </si>
  <si>
    <t>435 H Street</t>
  </si>
  <si>
    <t>520082</t>
  </si>
  <si>
    <t>10010 West Bluemound Road</t>
  </si>
  <si>
    <t>040136</t>
  </si>
  <si>
    <t>Advance Care Hospital of Hot Springs</t>
  </si>
  <si>
    <t>300 Werner Street, Third Floor</t>
  </si>
  <si>
    <t>154052</t>
  </si>
  <si>
    <t>Porter Starke Services - Inpatient Care Center</t>
  </si>
  <si>
    <t>2301 Cumberland Drive</t>
  </si>
  <si>
    <t>100 North 30th Street</t>
  </si>
  <si>
    <t>240162</t>
  </si>
  <si>
    <t>454058</t>
  </si>
  <si>
    <t>CPC CAPITAL HOSPITAL</t>
  </si>
  <si>
    <t>12151 HUNTERS CHASE DRIVE</t>
  </si>
  <si>
    <t>2215 Burdett Avenue</t>
  </si>
  <si>
    <t>451337</t>
  </si>
  <si>
    <t>490029</t>
  </si>
  <si>
    <t>KINGS DAUGHTERS HOSP</t>
  </si>
  <si>
    <t>1410 N AUGUSTA AVE</t>
  </si>
  <si>
    <t>330132</t>
  </si>
  <si>
    <t>Lake Shore Health Care Center</t>
  </si>
  <si>
    <t>845 Routes 5 &amp; 20</t>
  </si>
  <si>
    <t>054116</t>
  </si>
  <si>
    <t>2130 N VENTURA RD</t>
  </si>
  <si>
    <t>454122</t>
  </si>
  <si>
    <t>Oceans Behavioral Hospital Abilene</t>
  </si>
  <si>
    <t>4225 Woods Place</t>
  </si>
  <si>
    <t>380062</t>
  </si>
  <si>
    <t>440121</t>
  </si>
  <si>
    <t>VENCORE HOSPITAL CHATTANOOGA</t>
  </si>
  <si>
    <t>709 WALNUT ST</t>
  </si>
  <si>
    <t>250015</t>
  </si>
  <si>
    <t>University of Mississippi Medical Center Grenada</t>
  </si>
  <si>
    <t>960 Avent Drive</t>
  </si>
  <si>
    <t>330288</t>
  </si>
  <si>
    <t>JULIA BUTTERFIELD HOSPITAL</t>
  </si>
  <si>
    <t>PAULDING AVE</t>
  </si>
  <si>
    <t>COLD SPRING</t>
  </si>
  <si>
    <t>330117</t>
  </si>
  <si>
    <t>COHOES MEMORIAL HOSP</t>
  </si>
  <si>
    <t>WEST COLUMBIA ST</t>
  </si>
  <si>
    <t>COHOES</t>
  </si>
  <si>
    <t>160142</t>
  </si>
  <si>
    <t>POCAHONTAS COMMUNITY HOSPITAL</t>
  </si>
  <si>
    <t>606 NW 7TH ST</t>
  </si>
  <si>
    <t>POCAHONTAS</t>
  </si>
  <si>
    <t>110186</t>
  </si>
  <si>
    <t>Midtown Medical Center - West Campus</t>
  </si>
  <si>
    <t>616 19th Street</t>
  </si>
  <si>
    <t>1701 Innovation Drive</t>
  </si>
  <si>
    <t>140170</t>
  </si>
  <si>
    <t>Union County Hospital</t>
  </si>
  <si>
    <t>517 North Main Street</t>
  </si>
  <si>
    <t>314020</t>
  </si>
  <si>
    <t>Essex County Hospital Center</t>
  </si>
  <si>
    <t>204 Grove Avenue</t>
  </si>
  <si>
    <t>Cedar Grove</t>
  </si>
  <si>
    <t>451348</t>
  </si>
  <si>
    <t>180058</t>
  </si>
  <si>
    <t>MARCUM &amp; WALLACE MEM HOSPITAL</t>
  </si>
  <si>
    <t>600 MERCY COURT</t>
  </si>
  <si>
    <t>IRVINE</t>
  </si>
  <si>
    <t>951 North Washington Avenue</t>
  </si>
  <si>
    <t>34 Maple Street</t>
  </si>
  <si>
    <t>230067</t>
  </si>
  <si>
    <t>BRENT GENERAL HOSPITAL</t>
  </si>
  <si>
    <t>16260 DEXTER</t>
  </si>
  <si>
    <t>214 King Street</t>
  </si>
  <si>
    <t>370159</t>
  </si>
  <si>
    <t>Integris Bethany Hospital</t>
  </si>
  <si>
    <t>7600 Northwest 23rd Street</t>
  </si>
  <si>
    <t>271389</t>
  </si>
  <si>
    <t>BIG SKY MEDICAL CENTER</t>
  </si>
  <si>
    <t>334 TOWN CENTER AVE</t>
  </si>
  <si>
    <t>BIG SKY</t>
  </si>
  <si>
    <t>050727</t>
  </si>
  <si>
    <t>Community Medical Center Long Beach</t>
  </si>
  <si>
    <t>170115</t>
  </si>
  <si>
    <t>HERINGTON MUNICIPAL HOSPITAL</t>
  </si>
  <si>
    <t>100 E HELEN ST</t>
  </si>
  <si>
    <t>HERINGTON</t>
  </si>
  <si>
    <t>250 Hospital Drive</t>
  </si>
  <si>
    <t>100144</t>
  </si>
  <si>
    <t>EVERGLADES MEMORIAL HOSPITAL</t>
  </si>
  <si>
    <t>200 S BARFIELD HWY</t>
  </si>
  <si>
    <t>PAHOKEE</t>
  </si>
  <si>
    <t>524003</t>
  </si>
  <si>
    <t>ST MARYS HILL HOSPITAL INC</t>
  </si>
  <si>
    <t>2350 N LAKE DRIVE</t>
  </si>
  <si>
    <t>054126</t>
  </si>
  <si>
    <t>SUN RIDGE HOSPITAL</t>
  </si>
  <si>
    <t>1251 STABLER LN</t>
  </si>
  <si>
    <t>YUBA CITY</t>
  </si>
  <si>
    <t>270039</t>
  </si>
  <si>
    <t>521352</t>
  </si>
  <si>
    <t>140140</t>
  </si>
  <si>
    <t>Saint Joseph Memorial Hospital</t>
  </si>
  <si>
    <t>2 South Hospital Drive</t>
  </si>
  <si>
    <t>Murphysboro</t>
  </si>
  <si>
    <t>380077</t>
  </si>
  <si>
    <t>CASCADE COMMUNITY HOSPITAL</t>
  </si>
  <si>
    <t>600 S SECOND ST</t>
  </si>
  <si>
    <t>CENTRAL POINT</t>
  </si>
  <si>
    <t>450134</t>
  </si>
  <si>
    <t>OAKWOOD FAMILY HOSPITAL</t>
  </si>
  <si>
    <t>5301 UNIVERSITY AVE</t>
  </si>
  <si>
    <t>250131</t>
  </si>
  <si>
    <t>QUITMAN CTY HOSPT. &amp; NURSING HOME</t>
  </si>
  <si>
    <t>340 GETWELL DRIVE</t>
  </si>
  <si>
    <t>MARKS</t>
  </si>
  <si>
    <t>050371</t>
  </si>
  <si>
    <t>COMMUITY HOSPITAL OF SACRAMENTO</t>
  </si>
  <si>
    <t>2251 HAWTHORNE STREET</t>
  </si>
  <si>
    <t>050144</t>
  </si>
  <si>
    <t>Brotman Medical Center</t>
  </si>
  <si>
    <t>374022</t>
  </si>
  <si>
    <t>HIGH POINTE HEALTHCARE INC.</t>
  </si>
  <si>
    <t>6505 NE 50TH ST</t>
  </si>
  <si>
    <t>659 Boulevard</t>
  </si>
  <si>
    <t>1200 North One Mile Road</t>
  </si>
  <si>
    <t>224033</t>
  </si>
  <si>
    <t>Baldpate Hospital</t>
  </si>
  <si>
    <t>83 Baldpate Road</t>
  </si>
  <si>
    <t>050631</t>
  </si>
  <si>
    <t>CHANNEL ISLANDS COMM HOSP CARE UNIT</t>
  </si>
  <si>
    <t>2130 NORTH VENTURA ROAD</t>
  </si>
  <si>
    <t>524039</t>
  </si>
  <si>
    <t>ROCK COUNTY INPATIENT HOSPITAL</t>
  </si>
  <si>
    <t>NORTH PARKER DRIVE</t>
  </si>
  <si>
    <t>JANESVILLE</t>
  </si>
  <si>
    <t>2175 Rosaline Avenue</t>
  </si>
  <si>
    <t>170202</t>
  </si>
  <si>
    <t>Wesley Woodlawn Hospital &amp; ER</t>
  </si>
  <si>
    <t>2610 North Woodlawn Boulevard</t>
  </si>
  <si>
    <t>670164</t>
  </si>
  <si>
    <t>PRESTON HOLLOW EMERGENCY ROOM, LLC</t>
  </si>
  <si>
    <t>8007 WALNUT HILL LN</t>
  </si>
  <si>
    <t>5454 Hohman Avenue</t>
  </si>
  <si>
    <t>314024</t>
  </si>
  <si>
    <t>Hudson County Meadowview Psychiatric Hospital</t>
  </si>
  <si>
    <t>595 County Avenue</t>
  </si>
  <si>
    <t>1950 Mountain View Avenue</t>
  </si>
  <si>
    <t>190131</t>
  </si>
  <si>
    <t>River West Medical Center</t>
  </si>
  <si>
    <t>59355 River West Drive</t>
  </si>
  <si>
    <t>Plaquemine</t>
  </si>
  <si>
    <t>250112</t>
  </si>
  <si>
    <t>Calhoun Health Services</t>
  </si>
  <si>
    <t>450276</t>
  </si>
  <si>
    <t>070038</t>
  </si>
  <si>
    <t>The Connecticut Hospice</t>
  </si>
  <si>
    <t>100 Double Beach Road</t>
  </si>
  <si>
    <t>Branford</t>
  </si>
  <si>
    <t>450764</t>
  </si>
  <si>
    <t>HARRIS CONTINUED CARE HOSP</t>
  </si>
  <si>
    <t>1301 PENNSYLVANIA AVE 4TH FL MAIN BLDG</t>
  </si>
  <si>
    <t>171377</t>
  </si>
  <si>
    <t>921 East Highway 36</t>
  </si>
  <si>
    <t>400005</t>
  </si>
  <si>
    <t>HIMA-San Pablo Hospital-Humacao</t>
  </si>
  <si>
    <t>3 Avenida Font Martelo</t>
  </si>
  <si>
    <t>034023</t>
  </si>
  <si>
    <t>The Guidance Center</t>
  </si>
  <si>
    <t>2187 North Vickey Street</t>
  </si>
  <si>
    <t>34515 Ninth Avenue South</t>
  </si>
  <si>
    <t>171360</t>
  </si>
  <si>
    <t>Lincoln County Hospital</t>
  </si>
  <si>
    <t>624 North Second Street</t>
  </si>
  <si>
    <t>1600 Prairie Center Parkway</t>
  </si>
  <si>
    <t>835 Medical Center Drive</t>
  </si>
  <si>
    <t>224028</t>
  </si>
  <si>
    <t>John C. Corrigan Mental Health Center</t>
  </si>
  <si>
    <t>49 Hillside Street</t>
  </si>
  <si>
    <t>450777</t>
  </si>
  <si>
    <t>Burleson Saint Joseph Health Center</t>
  </si>
  <si>
    <t>210047</t>
  </si>
  <si>
    <t>PARKWOOD HOSPITAL</t>
  </si>
  <si>
    <t>8910 WOODYARD ROAD</t>
  </si>
  <si>
    <t>020010</t>
  </si>
  <si>
    <t>CORDOVA COMMUNITY MEDICAL CENTER</t>
  </si>
  <si>
    <t>602 CHASE AVE</t>
  </si>
  <si>
    <t>CORDOVA</t>
  </si>
  <si>
    <t>370064</t>
  </si>
  <si>
    <t>384007</t>
  </si>
  <si>
    <t>28801 S.W. 110TH ST</t>
  </si>
  <si>
    <t>670096</t>
  </si>
  <si>
    <t>Clear Lake Campus Hospital</t>
  </si>
  <si>
    <t>200 Blossom Street</t>
  </si>
  <si>
    <t>531314</t>
  </si>
  <si>
    <t>Niobrara Community Hospital</t>
  </si>
  <si>
    <t>921 South Ballancee Avenue</t>
  </si>
  <si>
    <t>1555 Long Pond Road</t>
  </si>
  <si>
    <t>260121</t>
  </si>
  <si>
    <t>POPLAR BLUFF HOSPITAL</t>
  </si>
  <si>
    <t>215 OAK ST</t>
  </si>
  <si>
    <t>POPLAR BLUFF</t>
  </si>
  <si>
    <t>281347</t>
  </si>
  <si>
    <t>Osmond General Hospital</t>
  </si>
  <si>
    <t>402 North Maple</t>
  </si>
  <si>
    <t>Osmond</t>
  </si>
  <si>
    <t>371320</t>
  </si>
  <si>
    <t>360240</t>
  </si>
  <si>
    <t>MOLLY STARK HOSPITAL</t>
  </si>
  <si>
    <t>7900 COLUMBUS ROAD NE</t>
  </si>
  <si>
    <t>451347</t>
  </si>
  <si>
    <t>Coleman County Medical Center</t>
  </si>
  <si>
    <t>310 South Pecos</t>
  </si>
  <si>
    <t>Coleman</t>
  </si>
  <si>
    <t>100332</t>
  </si>
  <si>
    <t>BLUE WATER SURGERY CENTER</t>
  </si>
  <si>
    <t>6830 S US HIGHWAY 1</t>
  </si>
  <si>
    <t>PORT SAINT LUCIE</t>
  </si>
  <si>
    <t>167 North Main Street</t>
  </si>
  <si>
    <t>161371</t>
  </si>
  <si>
    <t>6501 Coyle Avenue</t>
  </si>
  <si>
    <t>101 Crestview Avenue</t>
  </si>
  <si>
    <t>969 Tennessee Avenue South</t>
  </si>
  <si>
    <t>191320</t>
  </si>
  <si>
    <t>Bienville Medical Center</t>
  </si>
  <si>
    <t>1175 Pine Street</t>
  </si>
  <si>
    <t>360213</t>
  </si>
  <si>
    <t>Allen Medical Center</t>
  </si>
  <si>
    <t>100 South Bliss Avenue</t>
  </si>
  <si>
    <t>380074</t>
  </si>
  <si>
    <t>NEW LINCOLN HOSPITAL</t>
  </si>
  <si>
    <t>1803 NW LINCOLN WAY (P O BOX 490)</t>
  </si>
  <si>
    <t>521358</t>
  </si>
  <si>
    <t>Door County Medical Center</t>
  </si>
  <si>
    <t>200 High Park Avenue</t>
  </si>
  <si>
    <t>200 Southeast Hospital Avenue</t>
  </si>
  <si>
    <t>350064</t>
  </si>
  <si>
    <t>Fort Yates Hospital</t>
  </si>
  <si>
    <t>10 North River Road</t>
  </si>
  <si>
    <t>Fort Yates</t>
  </si>
  <si>
    <t>600 River Avenue</t>
  </si>
  <si>
    <t>460029</t>
  </si>
  <si>
    <t>Sanpete Valley Hospital</t>
  </si>
  <si>
    <t>1100 South Medical Drive</t>
  </si>
  <si>
    <t>1191 Phelps Avenue</t>
  </si>
  <si>
    <t>140159</t>
  </si>
  <si>
    <t>ST MARY HOSPITAL INC</t>
  </si>
  <si>
    <t>1415 VERMONT STREET</t>
  </si>
  <si>
    <t>100283</t>
  </si>
  <si>
    <t>VENCOR HOSPITAL NORTH FLORIDA</t>
  </si>
  <si>
    <t>801 OAK STREET</t>
  </si>
  <si>
    <t>150114</t>
  </si>
  <si>
    <t>Blackford Community Hospital</t>
  </si>
  <si>
    <t>503 East Van Cleve Street</t>
  </si>
  <si>
    <t>2500 Alhambra Avenue</t>
  </si>
  <si>
    <t>050711</t>
  </si>
  <si>
    <t>THC ORANGE COUNTY</t>
  </si>
  <si>
    <t>875 N BREA BLVD</t>
  </si>
  <si>
    <t>BREA</t>
  </si>
  <si>
    <t>260044</t>
  </si>
  <si>
    <t>Hedrick Medical Center</t>
  </si>
  <si>
    <t>100 Central Avenue</t>
  </si>
  <si>
    <t>110162</t>
  </si>
  <si>
    <t>GEORGIA REGIONAL HOSPITAL- AUGUSTA</t>
  </si>
  <si>
    <t>3405 MIKE PADGETT HWY</t>
  </si>
  <si>
    <t>520191</t>
  </si>
  <si>
    <t>CHILDREN'S HOSPITAL OF WI--KENOSHA</t>
  </si>
  <si>
    <t>6308 8TH AVE</t>
  </si>
  <si>
    <t>KENOSHA</t>
  </si>
  <si>
    <t>330171</t>
  </si>
  <si>
    <t>New York United Hospital Medical Center</t>
  </si>
  <si>
    <t>406 Boston Post Road</t>
  </si>
  <si>
    <t>Port Chester</t>
  </si>
  <si>
    <t>2170 East Harmon Avenue</t>
  </si>
  <si>
    <t>271331</t>
  </si>
  <si>
    <t>Mineral Community Hospital</t>
  </si>
  <si>
    <t>1208 Sixth Avenue East</t>
  </si>
  <si>
    <t>500097</t>
  </si>
  <si>
    <t>174023</t>
  </si>
  <si>
    <t>Saint Anthony's Senior Care Hospital - Wichita Campus</t>
  </si>
  <si>
    <t>2114 N 127th Court East, Suite 100</t>
  </si>
  <si>
    <t>601 Elmwood Avenue</t>
  </si>
  <si>
    <t>260029</t>
  </si>
  <si>
    <t>Excelsior Springs Medical Center</t>
  </si>
  <si>
    <t>194064</t>
  </si>
  <si>
    <t>GREEN HILL HOSPITAL</t>
  </si>
  <si>
    <t>400135</t>
  </si>
  <si>
    <t>Hospital Del Centro Comprensivo De Cancer</t>
  </si>
  <si>
    <t>Av. Jose Kiko Custodio</t>
  </si>
  <si>
    <t>6 Glen Cove Drive</t>
  </si>
  <si>
    <t>501340</t>
  </si>
  <si>
    <t>PeaceHealth Peace Island Medical Center</t>
  </si>
  <si>
    <t>1117 Spring Street</t>
  </si>
  <si>
    <t>Friday Harbor</t>
  </si>
  <si>
    <t>150098</t>
  </si>
  <si>
    <t>2200 Show Low Lake Road</t>
  </si>
  <si>
    <t>330371</t>
  </si>
  <si>
    <t>BINGHAMTON PSYCHIATRIC CENTER</t>
  </si>
  <si>
    <t>425 ROBINSON ST</t>
  </si>
  <si>
    <t>BINGHAMTON</t>
  </si>
  <si>
    <t>270029</t>
  </si>
  <si>
    <t>Beartooth Hospital and Health Center</t>
  </si>
  <si>
    <t>600 West 21st Street</t>
  </si>
  <si>
    <t>35 Medical Center Parkway</t>
  </si>
  <si>
    <t>280056</t>
  </si>
  <si>
    <t>FRANKLIN COUNTY MEMORIAL HOSPITAL</t>
  </si>
  <si>
    <t>1406 Q ST</t>
  </si>
  <si>
    <t>040127</t>
  </si>
  <si>
    <t>ENGLAND HOSPITAL</t>
  </si>
  <si>
    <t>516 NE 4TH ST</t>
  </si>
  <si>
    <t>ENGLAND</t>
  </si>
  <si>
    <t>5900 College Road</t>
  </si>
  <si>
    <t>500 West Court Street</t>
  </si>
  <si>
    <t>141334</t>
  </si>
  <si>
    <t>SIH Saint Joseph Memorial Hospital</t>
  </si>
  <si>
    <t>450293</t>
  </si>
  <si>
    <t>500107</t>
  </si>
  <si>
    <t>Okanogan Douglas District Hospital</t>
  </si>
  <si>
    <t>507 Hospital Way</t>
  </si>
  <si>
    <t>Brewster</t>
  </si>
  <si>
    <t>2500 Harbor Boulevard</t>
  </si>
  <si>
    <t>454119</t>
  </si>
  <si>
    <t>Carrollton Springs</t>
  </si>
  <si>
    <t>240005</t>
  </si>
  <si>
    <t>WHITE COMMUNITY HOSPITAL CORPORATION</t>
  </si>
  <si>
    <t>5211 CO HWY 110</t>
  </si>
  <si>
    <t>314019</t>
  </si>
  <si>
    <t>Christian Health Care Center</t>
  </si>
  <si>
    <t>301 Sicomac Avenue</t>
  </si>
  <si>
    <t>Wyckoff</t>
  </si>
  <si>
    <t>331301</t>
  </si>
  <si>
    <t>Cuba Memorial Hospital</t>
  </si>
  <si>
    <t>140 West Main Street</t>
  </si>
  <si>
    <t>Cuba</t>
  </si>
  <si>
    <t>1224 Trotwood Avenue</t>
  </si>
  <si>
    <t>384002</t>
  </si>
  <si>
    <t>Eastern Oregon Psychiatric Center</t>
  </si>
  <si>
    <t>061306</t>
  </si>
  <si>
    <t>Lincoln Community Hospital</t>
  </si>
  <si>
    <t>111 Sixth Street</t>
  </si>
  <si>
    <t>100237</t>
  </si>
  <si>
    <t>North Ridge Medical Center</t>
  </si>
  <si>
    <t>334011</t>
  </si>
  <si>
    <t>KINGSBORO PSYCHIATRIC CENTER</t>
  </si>
  <si>
    <t>681 CLARKSON AVE</t>
  </si>
  <si>
    <t>450224</t>
  </si>
  <si>
    <t>Mother Frances Hospital - Winnsboro</t>
  </si>
  <si>
    <t>719 West Coke Road</t>
  </si>
  <si>
    <t>1025 Center Street</t>
  </si>
  <si>
    <t>371333</t>
  </si>
  <si>
    <t>Okemah Creek Nation Community Hospital</t>
  </si>
  <si>
    <t>1800 East Coplin Road</t>
  </si>
  <si>
    <t>2001 Kingsley Avenue</t>
  </si>
  <si>
    <t>180129</t>
  </si>
  <si>
    <t>MARY BRECKINRIDGE HOSPITAL</t>
  </si>
  <si>
    <t>130 KATE IRELAND DRIVE</t>
  </si>
  <si>
    <t>HYDEN</t>
  </si>
  <si>
    <t>670002</t>
  </si>
  <si>
    <t>University General Hospital</t>
  </si>
  <si>
    <t>2929 South Hampton Road</t>
  </si>
  <si>
    <t>78 Medical Center Drive</t>
  </si>
  <si>
    <t>270079</t>
  </si>
  <si>
    <t>17 North Miles Ave</t>
  </si>
  <si>
    <t>405 West Grand Avenue</t>
  </si>
  <si>
    <t>144036</t>
  </si>
  <si>
    <t>FOREST HOSPITAL</t>
  </si>
  <si>
    <t>555 WILSON LANE</t>
  </si>
  <si>
    <t>DES PLAINES</t>
  </si>
  <si>
    <t>181305</t>
  </si>
  <si>
    <t>ARH Our Lady of the Way</t>
  </si>
  <si>
    <t>11203 Main Street</t>
  </si>
  <si>
    <t>471300</t>
  </si>
  <si>
    <t>185 Grafton Road</t>
  </si>
  <si>
    <t>050111</t>
  </si>
  <si>
    <t>Temple Community Hospital</t>
  </si>
  <si>
    <t>235 North Hoover Street</t>
  </si>
  <si>
    <t>190217</t>
  </si>
  <si>
    <t>521313</t>
  </si>
  <si>
    <t>Ascension Sacred Heart Hospital</t>
  </si>
  <si>
    <t>324013</t>
  </si>
  <si>
    <t>Haven Behavioral Hospital of Albuquerque</t>
  </si>
  <si>
    <t>5400 Gibson Boulevard SE, 4th Floor</t>
  </si>
  <si>
    <t>566 Ruin Creek Road</t>
  </si>
  <si>
    <t>490027</t>
  </si>
  <si>
    <t>Mountain View Regional Hospital</t>
  </si>
  <si>
    <t>310 Third Street Northeast</t>
  </si>
  <si>
    <t>340072</t>
  </si>
  <si>
    <t>201309</t>
  </si>
  <si>
    <t>Northern Light Mayo Hospital</t>
  </si>
  <si>
    <t>2460 Curtis Ellis Drive</t>
  </si>
  <si>
    <t>1320 Mercy Drive Northwest</t>
  </si>
  <si>
    <t>5145 North California Avenue</t>
  </si>
  <si>
    <t>374021</t>
  </si>
  <si>
    <t>Parkside Psychiatric Hospital and Clinic</t>
  </si>
  <si>
    <t>1620 East 12th Street</t>
  </si>
  <si>
    <t>010072</t>
  </si>
  <si>
    <t>315 West Hickory Street</t>
  </si>
  <si>
    <t>194086</t>
  </si>
  <si>
    <t>Oceans Behavioral Hospital Baton Rouge</t>
  </si>
  <si>
    <t>11135 Florida Boulevard</t>
  </si>
  <si>
    <t>25 North Winfield Road</t>
  </si>
  <si>
    <t>390209</t>
  </si>
  <si>
    <t>216 South First Street</t>
  </si>
  <si>
    <t>360241</t>
  </si>
  <si>
    <t>Cleveland Clinic Rehabilitation Hospital Edwin Shaw</t>
  </si>
  <si>
    <t>4389 Medina Road</t>
  </si>
  <si>
    <t>Copley</t>
  </si>
  <si>
    <t>064013</t>
  </si>
  <si>
    <t>WEST PINES - A PSYCHIATRIC HOSP</t>
  </si>
  <si>
    <t>3400 LUTHERAN PARKWAY</t>
  </si>
  <si>
    <t>WHEAT RIDGE</t>
  </si>
  <si>
    <t>331315</t>
  </si>
  <si>
    <t>100 Saint Luke's Lane</t>
  </si>
  <si>
    <t>1620 West Harrison Street</t>
  </si>
  <si>
    <t>101 The City Drive South</t>
  </si>
  <si>
    <t>260227</t>
  </si>
  <si>
    <t>Black River Community Medical Center</t>
  </si>
  <si>
    <t>217 Physicians Park Drive</t>
  </si>
  <si>
    <t>401 North Ewing Street</t>
  </si>
  <si>
    <t>380070</t>
  </si>
  <si>
    <t>Tillamook County General Hospital</t>
  </si>
  <si>
    <t>1000 Third Street</t>
  </si>
  <si>
    <t>Tillamook</t>
  </si>
  <si>
    <t>400 South West 25th Ave</t>
  </si>
  <si>
    <t>064024</t>
  </si>
  <si>
    <t>Highlands Behavioral Health System</t>
  </si>
  <si>
    <t>8565 Poplar Way</t>
  </si>
  <si>
    <t>220102</t>
  </si>
  <si>
    <t>ST MARGARETS HOSPITAL FOR WOMEN</t>
  </si>
  <si>
    <t>90 CUSHING AVE</t>
  </si>
  <si>
    <t>DORCHESTER</t>
  </si>
  <si>
    <t>450819</t>
  </si>
  <si>
    <t>CHRISTUS Saint Michael - Dubuis Long Term Acute Care Hospital</t>
  </si>
  <si>
    <t>114032</t>
  </si>
  <si>
    <t>Anchor Hospital</t>
  </si>
  <si>
    <t>5454 Yorktowne Drive</t>
  </si>
  <si>
    <t>530024</t>
  </si>
  <si>
    <t>SOUTH BIG HORN COUNTY HOSPITAL</t>
  </si>
  <si>
    <t>RIVER ROUTE</t>
  </si>
  <si>
    <t>GREYBULL</t>
  </si>
  <si>
    <t>3300 Oakdale Avenue North</t>
  </si>
  <si>
    <t>031300</t>
  </si>
  <si>
    <t>Wickenburg Community Hospital</t>
  </si>
  <si>
    <t>454076</t>
  </si>
  <si>
    <t>UT Health Harris County Psychiatric Center</t>
  </si>
  <si>
    <t>2800 South MacGregor Way</t>
  </si>
  <si>
    <t>050221</t>
  </si>
  <si>
    <t>MODESTO CITY HOSPITAL</t>
  </si>
  <si>
    <t>730 17TH ST</t>
  </si>
  <si>
    <t>180026</t>
  </si>
  <si>
    <t>503 George McClain Drive</t>
  </si>
  <si>
    <t>150079</t>
  </si>
  <si>
    <t>245 Atwood Street</t>
  </si>
  <si>
    <t>431312</t>
  </si>
  <si>
    <t>Marshall County Healthcare Center Avera</t>
  </si>
  <si>
    <t>413 Ninth Street</t>
  </si>
  <si>
    <t>Britton</t>
  </si>
  <si>
    <t>3651 College Boulevard</t>
  </si>
  <si>
    <t>511322</t>
  </si>
  <si>
    <t>161359</t>
  </si>
  <si>
    <t>050369</t>
  </si>
  <si>
    <t>Emanate Health Queen of the Valley Hospital</t>
  </si>
  <si>
    <t>1115 South Sunset Avenue</t>
  </si>
  <si>
    <t>180063</t>
  </si>
  <si>
    <t>Knox County Hospital</t>
  </si>
  <si>
    <t>064017</t>
  </si>
  <si>
    <t>LAPLATA PSYCHIATRIC HOSPITAL</t>
  </si>
  <si>
    <t>3801 NORTH MAIN AVENUE</t>
  </si>
  <si>
    <t>438 West Las Tunas Drive</t>
  </si>
  <si>
    <t>450195</t>
  </si>
  <si>
    <t>MAINLAND CENTER HOSPITAL</t>
  </si>
  <si>
    <t>6801 LOWRY EXPRESSWAY</t>
  </si>
  <si>
    <t>TEXAS CITY</t>
  </si>
  <si>
    <t>230150</t>
  </si>
  <si>
    <t>DETROIT OSTEOPATHIC HOSPITAL</t>
  </si>
  <si>
    <t>12523 3RD AVE</t>
  </si>
  <si>
    <t>HIGHLAND PARK</t>
  </si>
  <si>
    <t>5731 Bee Ridge Road</t>
  </si>
  <si>
    <t>440117</t>
  </si>
  <si>
    <t>ST MARYS NORTH HOSPITAL</t>
  </si>
  <si>
    <t>901 S MAIN ST</t>
  </si>
  <si>
    <t>LAKE CITY</t>
  </si>
  <si>
    <t>250 Pleasant Street</t>
  </si>
  <si>
    <t>450129</t>
  </si>
  <si>
    <t>MERCY HOSP</t>
  </si>
  <si>
    <t>625 S 19TH ST</t>
  </si>
  <si>
    <t>SLATON</t>
  </si>
  <si>
    <t>260058</t>
  </si>
  <si>
    <t>UNIVERSITY OF HEALTH SCIENCES</t>
  </si>
  <si>
    <t>2105 INDEPENDENCE BLVD</t>
  </si>
  <si>
    <t>134016</t>
  </si>
  <si>
    <t>Safe Haven Hospital</t>
  </si>
  <si>
    <t>1200 Hospital Way</t>
  </si>
  <si>
    <t>251332</t>
  </si>
  <si>
    <t>450182</t>
  </si>
  <si>
    <t>SOUTH PLAINS HOSPITAL CLINIC INC</t>
  </si>
  <si>
    <t>1400 MAIN ST BOX 487</t>
  </si>
  <si>
    <t>AMHERST</t>
  </si>
  <si>
    <t>161334</t>
  </si>
  <si>
    <t>1000 North 15th Street</t>
  </si>
  <si>
    <t>431337</t>
  </si>
  <si>
    <t>Avera Hand County Memorial Hospital</t>
  </si>
  <si>
    <t>5252 West University Drive Highway 380 at Lake Forest Drive</t>
  </si>
  <si>
    <t>235 West Sixth Street</t>
  </si>
  <si>
    <t>270042</t>
  </si>
  <si>
    <t>DAHL MEMORIAL HOSPITAL</t>
  </si>
  <si>
    <t>P O BOX 46</t>
  </si>
  <si>
    <t>EKALAKA</t>
  </si>
  <si>
    <t>520105</t>
  </si>
  <si>
    <t>IOLA HOSPITAL</t>
  </si>
  <si>
    <t>185 SOUTH WASHINGTON STREET</t>
  </si>
  <si>
    <t>IOLA</t>
  </si>
  <si>
    <t>190223</t>
  </si>
  <si>
    <t>IHS RIVER REGION HOSP OF VACHERIE</t>
  </si>
  <si>
    <t>LA HWY 20 P O BOX 610</t>
  </si>
  <si>
    <t>800 Tilghman Drive</t>
  </si>
  <si>
    <t>110211</t>
  </si>
  <si>
    <t>344007</t>
  </si>
  <si>
    <t>Old Vineyard Behavioral Health Services</t>
  </si>
  <si>
    <t>460048</t>
  </si>
  <si>
    <t>PARKSIDE RECOVERY CTR/SALT LAKE CITY</t>
  </si>
  <si>
    <t>1255 EAST 3900 SOUTH</t>
  </si>
  <si>
    <t>210011</t>
  </si>
  <si>
    <t>900 Caton Avenue</t>
  </si>
  <si>
    <t>241311</t>
  </si>
  <si>
    <t>Ridgeview Sibley Medical Center</t>
  </si>
  <si>
    <t>390240</t>
  </si>
  <si>
    <t>PORT ALLEGANY COMMUNITY HOSPITAL</t>
  </si>
  <si>
    <t>45 PINE STREET</t>
  </si>
  <si>
    <t>PORT ALLEGANY</t>
  </si>
  <si>
    <t>110048</t>
  </si>
  <si>
    <t>Higgins General Hospital</t>
  </si>
  <si>
    <t>420061</t>
  </si>
  <si>
    <t>Abbeville County Memorial Hospital</t>
  </si>
  <si>
    <t>901 W. Greenwood St</t>
  </si>
  <si>
    <t>4231 Highway 1192</t>
  </si>
  <si>
    <t>83825 Highway 9</t>
  </si>
  <si>
    <t>400090</t>
  </si>
  <si>
    <t>HOSPITAL SAN RAFAEL</t>
  </si>
  <si>
    <t>P O BOX 997</t>
  </si>
  <si>
    <t>CAGUAS</t>
  </si>
  <si>
    <t>420113</t>
  </si>
  <si>
    <t>SURGERY CENTER OF EDGEWATER</t>
  </si>
  <si>
    <t>2536 LENGERS WAY</t>
  </si>
  <si>
    <t>FORT MILL</t>
  </si>
  <si>
    <t>334055</t>
  </si>
  <si>
    <t>Holliswood Hospital</t>
  </si>
  <si>
    <t>87-37 Palermo Street</t>
  </si>
  <si>
    <t>Holliswood</t>
  </si>
  <si>
    <t>244003</t>
  </si>
  <si>
    <t>Fergus Falls Regional Treatment Center</t>
  </si>
  <si>
    <t>1400 North Union Avenue</t>
  </si>
  <si>
    <t>110059</t>
  </si>
  <si>
    <t>Hart County Hospital</t>
  </si>
  <si>
    <t>138 West Gibson Street</t>
  </si>
  <si>
    <t>Hartwell</t>
  </si>
  <si>
    <t>150 West High Street</t>
  </si>
  <si>
    <t>361314</t>
  </si>
  <si>
    <t>Magruder Hospital</t>
  </si>
  <si>
    <t>450746</t>
  </si>
  <si>
    <t>701 South East 5th Street</t>
  </si>
  <si>
    <t>Knox City</t>
  </si>
  <si>
    <t>9200 West Wisconsin Avenue</t>
  </si>
  <si>
    <t>1301 Montgomery Road</t>
  </si>
  <si>
    <t>421300</t>
  </si>
  <si>
    <t>Allendale County Hospital</t>
  </si>
  <si>
    <t>1787 Allendale Fairfax Highway</t>
  </si>
  <si>
    <t>15155 Highway 43</t>
  </si>
  <si>
    <t>504013</t>
  </si>
  <si>
    <t>Rainier Springs Hospital</t>
  </si>
  <si>
    <t>2805 Northeast 129th Street</t>
  </si>
  <si>
    <t>3001 West Dr. Martin Luther King, Jr. Blvd</t>
  </si>
  <si>
    <t>1000 East Mountain Boulevard</t>
  </si>
  <si>
    <t>030034</t>
  </si>
  <si>
    <t>S.E. ARIZONA MED. CTR.</t>
  </si>
  <si>
    <t>ROUTE 1 BOX 30</t>
  </si>
  <si>
    <t>160003</t>
  </si>
  <si>
    <t>360247</t>
  </si>
  <si>
    <t>The Woods at Parkside</t>
  </si>
  <si>
    <t>349 Olde Ridenour Rd</t>
  </si>
  <si>
    <t>Gahanna</t>
  </si>
  <si>
    <t>230295</t>
  </si>
  <si>
    <t>Borgess-Pipp Hospital</t>
  </si>
  <si>
    <t>411 Naomi Street</t>
  </si>
  <si>
    <t>Plainwell</t>
  </si>
  <si>
    <t>450570</t>
  </si>
  <si>
    <t>Silsbee Doctors Hospital</t>
  </si>
  <si>
    <t>Highway 418 West</t>
  </si>
  <si>
    <t>Silsbee</t>
  </si>
  <si>
    <t>220172</t>
  </si>
  <si>
    <t>University Health Services</t>
  </si>
  <si>
    <t>150 Infirmary Way</t>
  </si>
  <si>
    <t>251311</t>
  </si>
  <si>
    <t>Patients' Choice Medical Center of Humphreys County</t>
  </si>
  <si>
    <t>500 CCC RD</t>
  </si>
  <si>
    <t>Belzoni</t>
  </si>
  <si>
    <t>261335</t>
  </si>
  <si>
    <t>Mercy St. Francis Hospital</t>
  </si>
  <si>
    <t>100 West United States Highwwy 60</t>
  </si>
  <si>
    <t>451322</t>
  </si>
  <si>
    <t>CHI St. Joseph Health Grimes Hospital</t>
  </si>
  <si>
    <t>210 South Judson Street</t>
  </si>
  <si>
    <t>Navasota</t>
  </si>
  <si>
    <t>4199 Gateway Boulevard</t>
  </si>
  <si>
    <t>140111</t>
  </si>
  <si>
    <t>WALTHER MEMORIAL HOSPITAL</t>
  </si>
  <si>
    <t>450792</t>
  </si>
  <si>
    <t>IHS HOSPITAL AT HOUSTON</t>
  </si>
  <si>
    <t>6160 SOUTH LOOP EAST</t>
  </si>
  <si>
    <t>450575</t>
  </si>
  <si>
    <t>Presbyterian Hospital of Commerce</t>
  </si>
  <si>
    <t>450157</t>
  </si>
  <si>
    <t>OLNEY HAMILTON HOSPITAL DISTRICT</t>
  </si>
  <si>
    <t>901 W HAMILTON ST</t>
  </si>
  <si>
    <t>OLNEY</t>
  </si>
  <si>
    <t>431319</t>
  </si>
  <si>
    <t>Hans P. Peterson Memorial Hospital</t>
  </si>
  <si>
    <t>280058</t>
  </si>
  <si>
    <t>364033</t>
  </si>
  <si>
    <t>CHARLES B MILLS CENTER INC</t>
  </si>
  <si>
    <t>715 SOUTH PLUM STREET</t>
  </si>
  <si>
    <t>MARYSVILLE</t>
  </si>
  <si>
    <t>7700 South Broadway</t>
  </si>
  <si>
    <t>330408</t>
  </si>
  <si>
    <t>Tri-Town Regional Hospital</t>
  </si>
  <si>
    <t>43 Pearl Street West</t>
  </si>
  <si>
    <t>523 North Third Street</t>
  </si>
  <si>
    <t>194037</t>
  </si>
  <si>
    <t>220058</t>
  </si>
  <si>
    <t>UMass Memorial Health Alliance-Clinton Hospital</t>
  </si>
  <si>
    <t>201 Highland Street</t>
  </si>
  <si>
    <t>260067</t>
  </si>
  <si>
    <t>1502 North Jefferson</t>
  </si>
  <si>
    <t>401 West Greenlawn</t>
  </si>
  <si>
    <t>427 Highway 51 North</t>
  </si>
  <si>
    <t>440095</t>
  </si>
  <si>
    <t>105 REDBUD DR</t>
  </si>
  <si>
    <t>250016</t>
  </si>
  <si>
    <t>COMMUNITY HOSPITAL OF CALHOUN COUNTY</t>
  </si>
  <si>
    <t>PITTSBORO</t>
  </si>
  <si>
    <t>054068</t>
  </si>
  <si>
    <t>KAISER PERMANENTE MENTAL HEALTH CENTER</t>
  </si>
  <si>
    <t>765 COLLEGE STREET</t>
  </si>
  <si>
    <t>2900 Chanticleer Avenue</t>
  </si>
  <si>
    <t>141301</t>
  </si>
  <si>
    <t>Kirby Medical Center</t>
  </si>
  <si>
    <t>360367</t>
  </si>
  <si>
    <t>Beachwood Medical Center</t>
  </si>
  <si>
    <t>25501 Chagrin Boulevard</t>
  </si>
  <si>
    <t>111 Colchester Avenue</t>
  </si>
  <si>
    <t>100024</t>
  </si>
  <si>
    <t>Fishermen's Hospital</t>
  </si>
  <si>
    <t>1001 Potrero Avenue</t>
  </si>
  <si>
    <t>111327</t>
  </si>
  <si>
    <t>454014</t>
  </si>
  <si>
    <t>Kerrville State Hospital</t>
  </si>
  <si>
    <t>721 Thompson Drive</t>
  </si>
  <si>
    <t>1215 Court Street</t>
  </si>
  <si>
    <t>361334</t>
  </si>
  <si>
    <t>Adena Pike Medical Center</t>
  </si>
  <si>
    <t>054103</t>
  </si>
  <si>
    <t>OAK GROVE</t>
  </si>
  <si>
    <t>1034 OAK GROVE RD</t>
  </si>
  <si>
    <t>CONCORD</t>
  </si>
  <si>
    <t>050638</t>
  </si>
  <si>
    <t>1500 Fifth Avenue</t>
  </si>
  <si>
    <t>261305</t>
  </si>
  <si>
    <t>81 Hillcrest Drive</t>
  </si>
  <si>
    <t>360190</t>
  </si>
  <si>
    <t>UNIV OF CINCINNATI HOSP-HOLMES DIV</t>
  </si>
  <si>
    <t>EDEN + BETHESDA AVES</t>
  </si>
  <si>
    <t>190095</t>
  </si>
  <si>
    <t>Bogalusa Medical Center</t>
  </si>
  <si>
    <t>400 Memphis Street</t>
  </si>
  <si>
    <t>451325</t>
  </si>
  <si>
    <t>Concho County Hospital</t>
  </si>
  <si>
    <t>614 Eaker Street</t>
  </si>
  <si>
    <t>154054</t>
  </si>
  <si>
    <t>Harsha Behavioral Center</t>
  </si>
  <si>
    <t>1980 East Woodsmall Drive</t>
  </si>
  <si>
    <t>114031</t>
  </si>
  <si>
    <t>VALUEMARK BRAWNER BEHAV HLTH-S</t>
  </si>
  <si>
    <t>1000 EAGLE'S LANDING PKWY</t>
  </si>
  <si>
    <t>STOCKBRIDGE</t>
  </si>
  <si>
    <t>210024</t>
  </si>
  <si>
    <t>MedStar Union Memorial Hospital</t>
  </si>
  <si>
    <t>201 East University Parkway</t>
  </si>
  <si>
    <t>521309</t>
  </si>
  <si>
    <t>Gundersen Moundview Memorial Hospital &amp; Clinics</t>
  </si>
  <si>
    <t>402 West Lake Street</t>
  </si>
  <si>
    <t>Friendship</t>
  </si>
  <si>
    <t>261321</t>
  </si>
  <si>
    <t>2799 North Washington Street</t>
  </si>
  <si>
    <t>184008</t>
  </si>
  <si>
    <t>The Brook Hospital - KMI</t>
  </si>
  <si>
    <t>8521 LaGrange Road</t>
  </si>
  <si>
    <t>104036</t>
  </si>
  <si>
    <t>Savannas Hospital</t>
  </si>
  <si>
    <t>014002</t>
  </si>
  <si>
    <t>CHARTER BHS OF MOBILE</t>
  </si>
  <si>
    <t>5800 SOUTHLAND DR</t>
  </si>
  <si>
    <t>190169</t>
  </si>
  <si>
    <t>GUEYDAN MEMORIAL HOSPITAL</t>
  </si>
  <si>
    <t>710 5TH ST</t>
  </si>
  <si>
    <t>GUEYDAN</t>
  </si>
  <si>
    <t>1601 Golf Course Road</t>
  </si>
  <si>
    <t>270016</t>
  </si>
  <si>
    <t>303 North 17th Avenue</t>
  </si>
  <si>
    <t>391310</t>
  </si>
  <si>
    <t>PHILIPSBURG AREA HOSPITAL</t>
  </si>
  <si>
    <t>210 LOCH LOMOND ROAD</t>
  </si>
  <si>
    <t>PHILIPSBURG</t>
  </si>
  <si>
    <t>501 Robertson Boulevard</t>
  </si>
  <si>
    <t>521345</t>
  </si>
  <si>
    <t>Westfields Hospital &amp; Clinic</t>
  </si>
  <si>
    <t>535 Hospital Road</t>
  </si>
  <si>
    <t>New Richmond</t>
  </si>
  <si>
    <t>390108</t>
  </si>
  <si>
    <t>Montgomery Hospital Medical Center</t>
  </si>
  <si>
    <t>1301 Powell Street</t>
  </si>
  <si>
    <t>1634 Elton Road</t>
  </si>
  <si>
    <t>400 West Mineral King Avenue</t>
  </si>
  <si>
    <t>230140</t>
  </si>
  <si>
    <t>VENCOR HOSPITAL DETROIT</t>
  </si>
  <si>
    <t>26400 OUTER DR</t>
  </si>
  <si>
    <t>294012</t>
  </si>
  <si>
    <t>Seven Hills Hospital</t>
  </si>
  <si>
    <t>3021 West Horizon Ridge Parkway</t>
  </si>
  <si>
    <t>501 East Hampden Avenue</t>
  </si>
  <si>
    <t>284002</t>
  </si>
  <si>
    <t>Hastings Regional Center</t>
  </si>
  <si>
    <t>4200 West Second Street</t>
  </si>
  <si>
    <t>520074</t>
  </si>
  <si>
    <t>Moundview Memorial Hospital &amp; Clinics</t>
  </si>
  <si>
    <t>454140</t>
  </si>
  <si>
    <t>Timberlawn Behavioral Health System</t>
  </si>
  <si>
    <t>4600 Samuell Boulevard</t>
  </si>
  <si>
    <t>5645 West Addison Street</t>
  </si>
  <si>
    <t>131325</t>
  </si>
  <si>
    <t>1800 West Charleston Boulevard</t>
  </si>
  <si>
    <t>2333 McCallie Avenue</t>
  </si>
  <si>
    <t>420069</t>
  </si>
  <si>
    <t>144024</t>
  </si>
  <si>
    <t>CPC OLD ORCHARD HOSPITAL</t>
  </si>
  <si>
    <t>9700 KENTON AVENUE</t>
  </si>
  <si>
    <t>SKOKIE</t>
  </si>
  <si>
    <t>111303</t>
  </si>
  <si>
    <t>Jasper Memorial Hospital</t>
  </si>
  <si>
    <t>898 College Street</t>
  </si>
  <si>
    <t>465 West Putnam Avenue</t>
  </si>
  <si>
    <t>041316</t>
  </si>
  <si>
    <t>South Mississippi County Regional Medical Center</t>
  </si>
  <si>
    <t>611 West Lee Avenue</t>
  </si>
  <si>
    <t>150186</t>
  </si>
  <si>
    <t>INDIANA KIDNEY INSTITUTE</t>
  </si>
  <si>
    <t>1420 N SENATE AVE SUITE A</t>
  </si>
  <si>
    <t>250010</t>
  </si>
  <si>
    <t>17550 East Main Street</t>
  </si>
  <si>
    <t>104042</t>
  </si>
  <si>
    <t>RIVENDELL</t>
  </si>
  <si>
    <t>1190 37TH ST</t>
  </si>
  <si>
    <t>VERO BEACH</t>
  </si>
  <si>
    <t>140165</t>
  </si>
  <si>
    <t>364052</t>
  </si>
  <si>
    <t>ClearVista Health and Wellness</t>
  </si>
  <si>
    <t>3364 Kolbe Road</t>
  </si>
  <si>
    <t>670204</t>
  </si>
  <si>
    <t>SIGNATURE CARE EMERGENCY CENTER-MIDLAND</t>
  </si>
  <si>
    <t>5409 W WADLEY AVE</t>
  </si>
  <si>
    <t>400 Taylor Road</t>
  </si>
  <si>
    <t>060109</t>
  </si>
  <si>
    <t>Precedent Health Center</t>
  </si>
  <si>
    <t>1650 Fillmore Street</t>
  </si>
  <si>
    <t>171302</t>
  </si>
  <si>
    <t>Oswego Community Hospital</t>
  </si>
  <si>
    <t>800 Barker Drive</t>
  </si>
  <si>
    <t>241357</t>
  </si>
  <si>
    <t>Essentia Health Fosston</t>
  </si>
  <si>
    <t>900 Hilligoss Boulevard Southeast</t>
  </si>
  <si>
    <t>030059</t>
  </si>
  <si>
    <t>Arizona Surgical Hospital</t>
  </si>
  <si>
    <t>6501 N. 19TH AVE.</t>
  </si>
  <si>
    <t>375 Dixmyth Avenue</t>
  </si>
  <si>
    <t>670179</t>
  </si>
  <si>
    <t>MEMORIAL CITY EMERGENCY CENTER LLC</t>
  </si>
  <si>
    <t>1014 WIRT RD</t>
  </si>
  <si>
    <t>191302</t>
  </si>
  <si>
    <t>Saint Martin Hospital</t>
  </si>
  <si>
    <t>210 Champagne Boulevard</t>
  </si>
  <si>
    <t>280051</t>
  </si>
  <si>
    <t>1579 Midland</t>
  </si>
  <si>
    <t>494010</t>
  </si>
  <si>
    <t>Northern Virginia Mental Health Institute</t>
  </si>
  <si>
    <t>3302 Gallows Road</t>
  </si>
  <si>
    <t>201 South 14th Street</t>
  </si>
  <si>
    <t>1912 Alabama Highway 157</t>
  </si>
  <si>
    <t>500068</t>
  </si>
  <si>
    <t>Skyline Hospital</t>
  </si>
  <si>
    <t>670 Stoneleigh Avenue</t>
  </si>
  <si>
    <t>7590 Auburn Road</t>
  </si>
  <si>
    <t>1 Medical Village Drive</t>
  </si>
  <si>
    <t>390235</t>
  </si>
  <si>
    <t>Temple University Hospital - Episcopal Campus</t>
  </si>
  <si>
    <t>100 East Lehigh Avenue</t>
  </si>
  <si>
    <t>030040</t>
  </si>
  <si>
    <t>044011</t>
  </si>
  <si>
    <t>Arkansas State Hospital</t>
  </si>
  <si>
    <t>305 South Palm Street</t>
  </si>
  <si>
    <t>2100 Baptiste Drive</t>
  </si>
  <si>
    <t>621 Tenth Street</t>
  </si>
  <si>
    <t>2829 East Highway 76</t>
  </si>
  <si>
    <t>105 Mary's Avenue</t>
  </si>
  <si>
    <t>160099</t>
  </si>
  <si>
    <t>Grape Community Hospital</t>
  </si>
  <si>
    <t>310087</t>
  </si>
  <si>
    <t>NEWCOMB MEDICAL CENTER</t>
  </si>
  <si>
    <t>65 S STATE ST</t>
  </si>
  <si>
    <t>VINELAND</t>
  </si>
  <si>
    <t>430086</t>
  </si>
  <si>
    <t>PHS INDIAN HOSPITAL</t>
  </si>
  <si>
    <t>BOX 490 111 WASHINGTON AVE</t>
  </si>
  <si>
    <t>WAGNER</t>
  </si>
  <si>
    <t>330272</t>
  </si>
  <si>
    <t>HARPERS ST</t>
  </si>
  <si>
    <t>160085</t>
  </si>
  <si>
    <t>Eldora Regional Medical Center</t>
  </si>
  <si>
    <t>2413 Edgington Avenue</t>
  </si>
  <si>
    <t>Eldora</t>
  </si>
  <si>
    <t>400031</t>
  </si>
  <si>
    <t>HOSPITAL AREA DE HUMACAO</t>
  </si>
  <si>
    <t>PO BOX 9009</t>
  </si>
  <si>
    <t>HUMACAO</t>
  </si>
  <si>
    <t>330179</t>
  </si>
  <si>
    <t>490003</t>
  </si>
  <si>
    <t>Richmond Eye &amp; Ear Surg Ctr</t>
  </si>
  <si>
    <t>8700 Stony Point Parkway</t>
  </si>
  <si>
    <t>444 North Main Street</t>
  </si>
  <si>
    <t>64 Robbins Street</t>
  </si>
  <si>
    <t>615 Fairhurst Street</t>
  </si>
  <si>
    <t>144005</t>
  </si>
  <si>
    <t>Chicago Lakeshore Hospital</t>
  </si>
  <si>
    <t>4840 North Marine Drive</t>
  </si>
  <si>
    <t>1035 116th Avenue Northeast</t>
  </si>
  <si>
    <t>494025</t>
  </si>
  <si>
    <t>Virginia Beach Psychiatric Center</t>
  </si>
  <si>
    <t>1100 First Colonial Road</t>
  </si>
  <si>
    <t>454098</t>
  </si>
  <si>
    <t>050183</t>
  </si>
  <si>
    <t>STANISLAUS MEDICAL CENTER</t>
  </si>
  <si>
    <t>830 SCENIC DR</t>
  </si>
  <si>
    <t>134003</t>
  </si>
  <si>
    <t>PINE CREST HOSPITAL</t>
  </si>
  <si>
    <t>264005</t>
  </si>
  <si>
    <t>Southeast Missouri Mental Health Center</t>
  </si>
  <si>
    <t>1010 West Columbia Street</t>
  </si>
  <si>
    <t>204002</t>
  </si>
  <si>
    <t>AUGUSTA MENTAL HLTH INST</t>
  </si>
  <si>
    <t>ARSENAL ST-BOX 724</t>
  </si>
  <si>
    <t>101307</t>
  </si>
  <si>
    <t>2600 Hospital Drive</t>
  </si>
  <si>
    <t>Bonifay</t>
  </si>
  <si>
    <t>360186</t>
  </si>
  <si>
    <t>Greenfield Area Medical Center</t>
  </si>
  <si>
    <t>051321</t>
  </si>
  <si>
    <t>1375 University Avenue</t>
  </si>
  <si>
    <t>1100 East Poplar Street</t>
  </si>
  <si>
    <t>230179</t>
  </si>
  <si>
    <t>TRI COUNTY COMMUNITY HOSPITAL</t>
  </si>
  <si>
    <t>1131 E HOWARD CITY</t>
  </si>
  <si>
    <t>EDMORE</t>
  </si>
  <si>
    <t>160034</t>
  </si>
  <si>
    <t>Ellsworth Municipal Hospital</t>
  </si>
  <si>
    <t>110 Rocksylvania Avenue</t>
  </si>
  <si>
    <t>160102</t>
  </si>
  <si>
    <t>Mercy Capitol</t>
  </si>
  <si>
    <t>603 East Twelfth Street</t>
  </si>
  <si>
    <t>400012</t>
  </si>
  <si>
    <t>Hospital I. Gonzalez Martinez</t>
  </si>
  <si>
    <t>Area De Centro Medico Monacillos</t>
  </si>
  <si>
    <t>104074</t>
  </si>
  <si>
    <t>Park Royal Hospital</t>
  </si>
  <si>
    <t>9241 Park Royal Drive</t>
  </si>
  <si>
    <t>1721 South Stephenson</t>
  </si>
  <si>
    <t>170070</t>
  </si>
  <si>
    <t>360019</t>
  </si>
  <si>
    <t>Summa Health System-Barberton Campus</t>
  </si>
  <si>
    <t>155 Fifth Street Northeast</t>
  </si>
  <si>
    <t>Barberton</t>
  </si>
  <si>
    <t>520154</t>
  </si>
  <si>
    <t>350041</t>
  </si>
  <si>
    <t>LISBON COMMUNITY HOSPITAL</t>
  </si>
  <si>
    <t>905 MAIN ST</t>
  </si>
  <si>
    <t>LISBON</t>
  </si>
  <si>
    <t>100 East 77th Street</t>
  </si>
  <si>
    <t>801 Eastern Bypass</t>
  </si>
  <si>
    <t>210007</t>
  </si>
  <si>
    <t>720 West Central</t>
  </si>
  <si>
    <t>104057</t>
  </si>
  <si>
    <t>Springbrook Hospital</t>
  </si>
  <si>
    <t>7007 Grove Road</t>
  </si>
  <si>
    <t>494017</t>
  </si>
  <si>
    <t>Southern Virginia Mental Health Institute</t>
  </si>
  <si>
    <t>382 Taylor Drive</t>
  </si>
  <si>
    <t>254 Highway 3048</t>
  </si>
  <si>
    <t>261331</t>
  </si>
  <si>
    <t>390276</t>
  </si>
  <si>
    <t>UNIV HOSP REHAB CNTR-CHILD &amp; ADULTS</t>
  </si>
  <si>
    <t>NORTH MARKET STREET</t>
  </si>
  <si>
    <t>250 Smith Church Road</t>
  </si>
  <si>
    <t>161366</t>
  </si>
  <si>
    <t>1 Jack Foster Drive</t>
  </si>
  <si>
    <t>530017</t>
  </si>
  <si>
    <t>601 Dallas Highway</t>
  </si>
  <si>
    <t>450581</t>
  </si>
  <si>
    <t>TAFT HOSPITAL DISTRICT</t>
  </si>
  <si>
    <t>1220 GREGORY ST</t>
  </si>
  <si>
    <t>TAFT</t>
  </si>
  <si>
    <t>390064</t>
  </si>
  <si>
    <t>WILKES-BARRE GENERAL HOSPITAL</t>
  </si>
  <si>
    <t>N RIVER &amp; AUBURN STS</t>
  </si>
  <si>
    <t>WILKES-BARRE</t>
  </si>
  <si>
    <t>800 Spruce Street</t>
  </si>
  <si>
    <t>154009</t>
  </si>
  <si>
    <t>Hamilton Center, Inc.</t>
  </si>
  <si>
    <t>620 Eighth Avenue</t>
  </si>
  <si>
    <t>504009</t>
  </si>
  <si>
    <t>Navos West Seattle Campus</t>
  </si>
  <si>
    <t>2600 Southwest Holden Street</t>
  </si>
  <si>
    <t>160090</t>
  </si>
  <si>
    <t>12950 East Freeway 100</t>
  </si>
  <si>
    <t>5300 Military Road</t>
  </si>
  <si>
    <t>700 Quincy Avenue</t>
  </si>
  <si>
    <t>440168</t>
  </si>
  <si>
    <t>Methodist Fayette Hospital</t>
  </si>
  <si>
    <t>214 Lakeview Drive</t>
  </si>
  <si>
    <t>374025</t>
  </si>
  <si>
    <t>Oakwood Springs</t>
  </si>
  <si>
    <t>13101 Memorial Springs Court</t>
  </si>
  <si>
    <t>900 South Auburn Street</t>
  </si>
  <si>
    <t>141324</t>
  </si>
  <si>
    <t>Ferrell Hospital</t>
  </si>
  <si>
    <t>1201 Pine Street</t>
  </si>
  <si>
    <t>251304</t>
  </si>
  <si>
    <t>Tallahatchie General Hospital</t>
  </si>
  <si>
    <t>201 South Market Street</t>
  </si>
  <si>
    <t>171375</t>
  </si>
  <si>
    <t>Mitchell County Hospital Health Systems</t>
  </si>
  <si>
    <t>1900 South Avenue</t>
  </si>
  <si>
    <t>451326</t>
  </si>
  <si>
    <t>294003</t>
  </si>
  <si>
    <t>West Hills Hospital</t>
  </si>
  <si>
    <t>1240 East Ninth Street</t>
  </si>
  <si>
    <t>190166</t>
  </si>
  <si>
    <t>MERRYVILLE GENERAL HOSPITAL</t>
  </si>
  <si>
    <t>900 BRYAN ST</t>
  </si>
  <si>
    <t>MERRYVILLE</t>
  </si>
  <si>
    <t>110077</t>
  </si>
  <si>
    <t>NORTH GEORGIA MEDICAL CENTER</t>
  </si>
  <si>
    <t>P O BOX 346</t>
  </si>
  <si>
    <t>ELLIJAY</t>
  </si>
  <si>
    <t>2215 Wildwood Avenue</t>
  </si>
  <si>
    <t>151305</t>
  </si>
  <si>
    <t>616 East 13th Street</t>
  </si>
  <si>
    <t>444014</t>
  </si>
  <si>
    <t>Middle Tennessee Mental Health Institute</t>
  </si>
  <si>
    <t>221 Stewarts Ferry Pike</t>
  </si>
  <si>
    <t>391304</t>
  </si>
  <si>
    <t>Bucktail Medical Center</t>
  </si>
  <si>
    <t>1001 Pine Street</t>
  </si>
  <si>
    <t>Renovo</t>
  </si>
  <si>
    <t>3330 Lomita Boulevard</t>
  </si>
  <si>
    <t>240046</t>
  </si>
  <si>
    <t>BETHESDA LUTHERAN HOSPITAL</t>
  </si>
  <si>
    <t>559 CAPITOL BOULEVARD</t>
  </si>
  <si>
    <t>061319</t>
  </si>
  <si>
    <t>121303</t>
  </si>
  <si>
    <t>Molokai General Hospital</t>
  </si>
  <si>
    <t>280 Homeolu Place</t>
  </si>
  <si>
    <t>Kaunakakai</t>
  </si>
  <si>
    <t>454149</t>
  </si>
  <si>
    <t>Perimeter Behavioral Hospital of Dallas</t>
  </si>
  <si>
    <t>270046</t>
  </si>
  <si>
    <t>417 South Fourth Street East</t>
  </si>
  <si>
    <t>250144</t>
  </si>
  <si>
    <t>BRUCE HOSPITAL</t>
  </si>
  <si>
    <t>HIGHWAY 9 SOUTH BOX 429</t>
  </si>
  <si>
    <t>BRUCE</t>
  </si>
  <si>
    <t>400094</t>
  </si>
  <si>
    <t>Hospital Gubern</t>
  </si>
  <si>
    <t>PO Box 846</t>
  </si>
  <si>
    <t>330066</t>
  </si>
  <si>
    <t>Saint Clare's Hospital</t>
  </si>
  <si>
    <t>600 McClellan Street</t>
  </si>
  <si>
    <t>280074</t>
  </si>
  <si>
    <t>Memorial Community Health</t>
  </si>
  <si>
    <t>1921 Stonecipher Blvd</t>
  </si>
  <si>
    <t>231307</t>
  </si>
  <si>
    <t>Baraga County Memorial Hospital</t>
  </si>
  <si>
    <t>18341 US Highway 41</t>
  </si>
  <si>
    <t>L'Anse</t>
  </si>
  <si>
    <t>430096</t>
  </si>
  <si>
    <t>Avera Fox Run Health Campus</t>
  </si>
  <si>
    <t>2601 Fox Run Parkway</t>
  </si>
  <si>
    <t>301 East 18th Street</t>
  </si>
  <si>
    <t>240097</t>
  </si>
  <si>
    <t>3410 213TH ST W</t>
  </si>
  <si>
    <t>2710 South Rife Medical Lane</t>
  </si>
  <si>
    <t>370195</t>
  </si>
  <si>
    <t>AMERICAN TRANSITIONAL HOSPITAL</t>
  </si>
  <si>
    <t>5501 N PORTLAND AVE</t>
  </si>
  <si>
    <t>154005</t>
  </si>
  <si>
    <t>River Bend Hospital</t>
  </si>
  <si>
    <t>2900 North River Road</t>
  </si>
  <si>
    <t>West Lafayette</t>
  </si>
  <si>
    <t>520056</t>
  </si>
  <si>
    <t>ST LUKES MEDICAL CTR INC</t>
  </si>
  <si>
    <t>5900 SOUTH LAKE DRIVE</t>
  </si>
  <si>
    <t>360187</t>
  </si>
  <si>
    <t>Springfield Regional Medical Center - High Street</t>
  </si>
  <si>
    <t>2615 East High Street</t>
  </si>
  <si>
    <t>340125</t>
  </si>
  <si>
    <t>Wesley Long Community Hospital</t>
  </si>
  <si>
    <t>501 North Elam Avenue</t>
  </si>
  <si>
    <t>151333</t>
  </si>
  <si>
    <t>210027</t>
  </si>
  <si>
    <t>UPMC Western Maryland</t>
  </si>
  <si>
    <t>12500 Willowbrook Road</t>
  </si>
  <si>
    <t>430023</t>
  </si>
  <si>
    <t>Dells Area Health Center</t>
  </si>
  <si>
    <t>050088</t>
  </si>
  <si>
    <t>SAN LUIS OBISPO GENERAL HOSP</t>
  </si>
  <si>
    <t>2180 JOHNSON AVE</t>
  </si>
  <si>
    <t>SAN LUIS OBISPO</t>
  </si>
  <si>
    <t>030079</t>
  </si>
  <si>
    <t>PARKER PHS INDIAN HOSPITAL</t>
  </si>
  <si>
    <t>RT. 1 BOX 12</t>
  </si>
  <si>
    <t>PARKER</t>
  </si>
  <si>
    <t>280122</t>
  </si>
  <si>
    <t>3612 CUMING ST</t>
  </si>
  <si>
    <t>450423</t>
  </si>
  <si>
    <t>Twelve Oaks Medical Center - River Oaks Campus</t>
  </si>
  <si>
    <t>4126 Southwest Freeway</t>
  </si>
  <si>
    <t>1901 Southwest 172nd Avenue</t>
  </si>
  <si>
    <t>450676</t>
  </si>
  <si>
    <t>WEST COKE CO HOSP DISTRICT</t>
  </si>
  <si>
    <t>307 W 8TH ST BOX 66</t>
  </si>
  <si>
    <t>ROBERT LEE</t>
  </si>
  <si>
    <t>250109</t>
  </si>
  <si>
    <t>NOXUBEE COUNTY HOSPITAL</t>
  </si>
  <si>
    <t>606 N JEFFERSON ST</t>
  </si>
  <si>
    <t>054029</t>
  </si>
  <si>
    <t>VISTA HILL HOSP</t>
  </si>
  <si>
    <t>730 MEDICAL CENTER COURT</t>
  </si>
  <si>
    <t>321304</t>
  </si>
  <si>
    <t>Union County General Hospital</t>
  </si>
  <si>
    <t>361301</t>
  </si>
  <si>
    <t>2629 North Seventh Street</t>
  </si>
  <si>
    <t>330016</t>
  </si>
  <si>
    <t>The Hospital</t>
  </si>
  <si>
    <t>240055</t>
  </si>
  <si>
    <t>MIDWAY HOSPITAL</t>
  </si>
  <si>
    <t>1700 UNIVERSITY AVE</t>
  </si>
  <si>
    <t>380063</t>
  </si>
  <si>
    <t>Three Rivers Community Hospital</t>
  </si>
  <si>
    <t>494026</t>
  </si>
  <si>
    <t>VALUEMARK W. END BEHAV. HLTH/C SYS.</t>
  </si>
  <si>
    <t>12800 WEST CREEK PARKWAY</t>
  </si>
  <si>
    <t>1314 East Walnut Street</t>
  </si>
  <si>
    <t>500 West Broadway</t>
  </si>
  <si>
    <t>060123</t>
  </si>
  <si>
    <t>Colorado Orthopaedic &amp; Surgical Hospital</t>
  </si>
  <si>
    <t>1830 Franklin Street, Suite 200</t>
  </si>
  <si>
    <t>180023</t>
  </si>
  <si>
    <t>Saint Elizabeth - Grant County</t>
  </si>
  <si>
    <t>2505 US Highway 431</t>
  </si>
  <si>
    <t>455 Saint Michael's Drive</t>
  </si>
  <si>
    <t>1155 Fifth Street Southeast</t>
  </si>
  <si>
    <t>451381</t>
  </si>
  <si>
    <t>CHRISTUS Mother Frances Hospital - Winnsboro</t>
  </si>
  <si>
    <t>370194</t>
  </si>
  <si>
    <t>TCA OF CENTRAL OKLAHOMA INC</t>
  </si>
  <si>
    <t>4401 S WESTERN 10TH FLOOR</t>
  </si>
  <si>
    <t>030120</t>
  </si>
  <si>
    <t>Gilbert Hospital</t>
  </si>
  <si>
    <t>5656 South Power Road</t>
  </si>
  <si>
    <t>450359</t>
  </si>
  <si>
    <t>NORTHPARK HOSPITAL</t>
  </si>
  <si>
    <t>9005 MARKS</t>
  </si>
  <si>
    <t>110218</t>
  </si>
  <si>
    <t>SPECIALTY HOSPITAL</t>
  </si>
  <si>
    <t>303 TURNER MCCALL BLVD</t>
  </si>
  <si>
    <t>ROME</t>
  </si>
  <si>
    <t>390319</t>
  </si>
  <si>
    <t>BROWNSVILLE TRI COUNTY HOSPITAL</t>
  </si>
  <si>
    <t>125 SIMPSON ROAD</t>
  </si>
  <si>
    <t>BROWNSVILLE</t>
  </si>
  <si>
    <t>520 East Sixth Street</t>
  </si>
  <si>
    <t>3950 Austell Road Southwest</t>
  </si>
  <si>
    <t>801 Medical Drive - Suite B</t>
  </si>
  <si>
    <t>600 North Pickaway Street</t>
  </si>
  <si>
    <t>530007</t>
  </si>
  <si>
    <t>190163</t>
  </si>
  <si>
    <t>LEESVILLE GENERAL HOSPITAL</t>
  </si>
  <si>
    <t>KURTHWOOD RD</t>
  </si>
  <si>
    <t>LEESVILLE</t>
  </si>
  <si>
    <t>150094</t>
  </si>
  <si>
    <t>Saint Vincent Mercy Hospital</t>
  </si>
  <si>
    <t>400 Health Park Boulevard</t>
  </si>
  <si>
    <t>010111</t>
  </si>
  <si>
    <t>GUIN HOSPITAL</t>
  </si>
  <si>
    <t>1201 14TH ST BOX 250</t>
  </si>
  <si>
    <t>GUIN</t>
  </si>
  <si>
    <t>15615 Pomerado Road</t>
  </si>
  <si>
    <t>171318</t>
  </si>
  <si>
    <t>Sedan City Hospital</t>
  </si>
  <si>
    <t>300 West North Street</t>
  </si>
  <si>
    <t>Sedan</t>
  </si>
  <si>
    <t>384004</t>
  </si>
  <si>
    <t>CEDAR HILLS HOSPITAL</t>
  </si>
  <si>
    <t>10300 S W EASTRIDGE STREET</t>
  </si>
  <si>
    <t>1024 Central Park Drive</t>
  </si>
  <si>
    <t>1200 J.D. Anderson Drive</t>
  </si>
  <si>
    <t>1500 Commonwealth Avenue</t>
  </si>
  <si>
    <t>521304</t>
  </si>
  <si>
    <t>Gundersen Saint Joseph's Hospital and Clinics</t>
  </si>
  <si>
    <t>620 Shadow Lane</t>
  </si>
  <si>
    <t>271302</t>
  </si>
  <si>
    <t>Dahl Memorial Healthcare Association</t>
  </si>
  <si>
    <t>215 Sandy Street</t>
  </si>
  <si>
    <t>Ekalaka</t>
  </si>
  <si>
    <t>1050 Linden Avenue</t>
  </si>
  <si>
    <t>050366</t>
  </si>
  <si>
    <t>Mark Twain Saint Joseph's Hospital</t>
  </si>
  <si>
    <t>2900 Eureka Way</t>
  </si>
  <si>
    <t>210002</t>
  </si>
  <si>
    <t>University of Maryland Medical Center</t>
  </si>
  <si>
    <t>22 South Greene Street</t>
  </si>
  <si>
    <t>170130</t>
  </si>
  <si>
    <t>GARDNER COMM MED CTR INC</t>
  </si>
  <si>
    <t>427 W MAIN ST</t>
  </si>
  <si>
    <t>GARDNER</t>
  </si>
  <si>
    <t>736 Cambridge Street</t>
  </si>
  <si>
    <t>2301 Holmes Street</t>
  </si>
  <si>
    <t>200 Second Avenue Southwest</t>
  </si>
  <si>
    <t>500130</t>
  </si>
  <si>
    <t>DOCTORS HOSPITAL OF TACOMA,THE</t>
  </si>
  <si>
    <t>737 FAWCETT AVE</t>
  </si>
  <si>
    <t>3700 East South Street</t>
  </si>
  <si>
    <t>3630 East Imperial Highway</t>
  </si>
  <si>
    <t>1730 West 25th Street</t>
  </si>
  <si>
    <t>1200 North Elm Street</t>
  </si>
  <si>
    <t>110223</t>
  </si>
  <si>
    <t>Southern Crescent Hospital for Specialty Care</t>
  </si>
  <si>
    <t>11 Upper Riverdale Road Riverdale, Sixth Floor</t>
  </si>
  <si>
    <t>140306</t>
  </si>
  <si>
    <t>Kindred Hospital - Springfield</t>
  </si>
  <si>
    <t>701 North Walnut Street</t>
  </si>
  <si>
    <t>1800 East Florence Boulevard</t>
  </si>
  <si>
    <t>060110</t>
  </si>
  <si>
    <t>SELECT SPECIALTY HOSPITAL-DENVER</t>
  </si>
  <si>
    <t>1719 E 19TH AVE</t>
  </si>
  <si>
    <t>104081</t>
  </si>
  <si>
    <t>The Blackberry Center</t>
  </si>
  <si>
    <t>91 Beehive Circle Drive</t>
  </si>
  <si>
    <t>St. Cloud</t>
  </si>
  <si>
    <t>050719</t>
  </si>
  <si>
    <t>THE HEART HOSPITAL</t>
  </si>
  <si>
    <t>39600 BOB HOPE DR</t>
  </si>
  <si>
    <t>RANCHO MIRAGE</t>
  </si>
  <si>
    <t>801 West Interstate 20</t>
  </si>
  <si>
    <t>301308</t>
  </si>
  <si>
    <t>210023</t>
  </si>
  <si>
    <t>Anne Arundel Medical Center</t>
  </si>
  <si>
    <t>2001 Medical Parkway</t>
  </si>
  <si>
    <t>Annapolis</t>
  </si>
  <si>
    <t>390315</t>
  </si>
  <si>
    <t>Kindred Hospital - Pittsburgh - North Shore</t>
  </si>
  <si>
    <t>161358</t>
  </si>
  <si>
    <t>151316</t>
  </si>
  <si>
    <t>Indiana University Health Frankfort Hospital</t>
  </si>
  <si>
    <t>201315</t>
  </si>
  <si>
    <t>1309 North Flagler Drive</t>
  </si>
  <si>
    <t>125 Parker Hill Avenue</t>
  </si>
  <si>
    <t>171308</t>
  </si>
  <si>
    <t>Mercy  Hospital Columbus</t>
  </si>
  <si>
    <t>220 North Pennsylvania</t>
  </si>
  <si>
    <t>605 Holderrieth Boulevard</t>
  </si>
  <si>
    <t>190018</t>
  </si>
  <si>
    <t>1501 Hospital Avenue</t>
  </si>
  <si>
    <t>154030</t>
  </si>
  <si>
    <t>EVANSVILLE STATE HOSPITAL</t>
  </si>
  <si>
    <t>3400 LINCOLN AVENUE</t>
  </si>
  <si>
    <t>171323</t>
  </si>
  <si>
    <t>Stafford County Hospital</t>
  </si>
  <si>
    <t>502 South Buckeye Street</t>
  </si>
  <si>
    <t>390189</t>
  </si>
  <si>
    <t>Geisinger Shamokin Area Community Hospital</t>
  </si>
  <si>
    <t>4200 Hospital Road</t>
  </si>
  <si>
    <t>Coal Township</t>
  </si>
  <si>
    <t>230027</t>
  </si>
  <si>
    <t>Ionia County Memorial Hospital</t>
  </si>
  <si>
    <t>479 Lafayette Street</t>
  </si>
  <si>
    <t>111329</t>
  </si>
  <si>
    <t>Saint Mary's Good Samaritan Hospital</t>
  </si>
  <si>
    <t>5401 Lake Oconee Parkway</t>
  </si>
  <si>
    <t>170151</t>
  </si>
  <si>
    <t>HARPER DISTRICT HOSPITAL</t>
  </si>
  <si>
    <t>1204 MAPLE ST</t>
  </si>
  <si>
    <t>HARPER</t>
  </si>
  <si>
    <t>7500 Hospital Drive</t>
  </si>
  <si>
    <t>301300</t>
  </si>
  <si>
    <t>344017</t>
  </si>
  <si>
    <t>TEN BROECK</t>
  </si>
  <si>
    <t>219 N CENTER ST BOX 369</t>
  </si>
  <si>
    <t>1980 Crompond Road</t>
  </si>
  <si>
    <t>351304</t>
  </si>
  <si>
    <t>CHI St. Alexius Health Turtle Lake</t>
  </si>
  <si>
    <t>270080</t>
  </si>
  <si>
    <t>Livingston Memorial Hospital</t>
  </si>
  <si>
    <t>210008</t>
  </si>
  <si>
    <t>345 Saint Paul Place</t>
  </si>
  <si>
    <t>260207</t>
  </si>
  <si>
    <t>Ozarks Community Hospital</t>
  </si>
  <si>
    <t>150038</t>
  </si>
  <si>
    <t>Indiana University Health Morgan Hospital</t>
  </si>
  <si>
    <t>2209 John R. Wooden Drive</t>
  </si>
  <si>
    <t>1601 West 11th Place</t>
  </si>
  <si>
    <t>430073</t>
  </si>
  <si>
    <t>125 Newman Street</t>
  </si>
  <si>
    <t>470010</t>
  </si>
  <si>
    <t>Copley Hospital</t>
  </si>
  <si>
    <t>528 Washington Highway</t>
  </si>
  <si>
    <t>Morrisville</t>
  </si>
  <si>
    <t>3000 Coliseum Drive</t>
  </si>
  <si>
    <t>2550 North Esplanade</t>
  </si>
  <si>
    <t>050419</t>
  </si>
  <si>
    <t>41 Brewster Road</t>
  </si>
  <si>
    <t>431332</t>
  </si>
  <si>
    <t>Avera De Smet Memorial Hospital</t>
  </si>
  <si>
    <t>306 Prairie Avenue Southwest</t>
  </si>
  <si>
    <t>De Smet</t>
  </si>
  <si>
    <t>394055</t>
  </si>
  <si>
    <t>Lancaster Behavioral Health Hospital</t>
  </si>
  <si>
    <t>333 Harrisburg Avenue</t>
  </si>
  <si>
    <t>050583</t>
  </si>
  <si>
    <t>511307</t>
  </si>
  <si>
    <t>Grafton City Hospital</t>
  </si>
  <si>
    <t>1  Hospital Plaza</t>
  </si>
  <si>
    <t>034018</t>
  </si>
  <si>
    <t>WESTRIDGE CENTER FOR CHILDREN</t>
  </si>
  <si>
    <t>720 W MONTEBELLO</t>
  </si>
  <si>
    <t>290 Haida Avenue</t>
  </si>
  <si>
    <t>040108</t>
  </si>
  <si>
    <t>WOODRUFF COUNTY HOSPITAL</t>
  </si>
  <si>
    <t>HWY 64 BOX 407</t>
  </si>
  <si>
    <t>MCCRORY</t>
  </si>
  <si>
    <t>154053</t>
  </si>
  <si>
    <t>Meridian Health Services Muncie Campus</t>
  </si>
  <si>
    <t>240 North Tillotson Avenue</t>
  </si>
  <si>
    <t>390118</t>
  </si>
  <si>
    <t>Bradford Regional Medical Center</t>
  </si>
  <si>
    <t>116 Interstate Parkway</t>
  </si>
  <si>
    <t>Bradford</t>
  </si>
  <si>
    <t>441312</t>
  </si>
  <si>
    <t>500080</t>
  </si>
  <si>
    <t>Odessa Memorial Healthcare Center</t>
  </si>
  <si>
    <t>PO Box 368</t>
  </si>
  <si>
    <t>370012</t>
  </si>
  <si>
    <t>PAWHUSKA HOSPITAL  INC.</t>
  </si>
  <si>
    <t>1101 S. 15TH</t>
  </si>
  <si>
    <t>PAWHUSKA</t>
  </si>
  <si>
    <t>400113</t>
  </si>
  <si>
    <t>Hospital San Cristobal</t>
  </si>
  <si>
    <t>Calle Acerola</t>
  </si>
  <si>
    <t>Coto Laurel</t>
  </si>
  <si>
    <t>424006</t>
  </si>
  <si>
    <t>Palmetto Lowcountry Behavioral Hospital</t>
  </si>
  <si>
    <t>2777 Speissegger Drive</t>
  </si>
  <si>
    <t>Moonlight Drive Highway 5</t>
  </si>
  <si>
    <t>600 Mary Street</t>
  </si>
  <si>
    <t>050741</t>
  </si>
  <si>
    <t>Centinela Freeman Regional Medical Center - Memorial Campus</t>
  </si>
  <si>
    <t>030104</t>
  </si>
  <si>
    <t>SELECT SPECIALTY HOSPITAL - MESA</t>
  </si>
  <si>
    <t>500 W 10TH PL</t>
  </si>
  <si>
    <t>225 Falcon Drive</t>
  </si>
  <si>
    <t>290010</t>
  </si>
  <si>
    <t>054037</t>
  </si>
  <si>
    <t>CPC BREA CANYON HOSPITAL</t>
  </si>
  <si>
    <t>1638 Owen Drive</t>
  </si>
  <si>
    <t>220005</t>
  </si>
  <si>
    <t>ATLANTICARE MEDICAL CENTER INC UNION</t>
  </si>
  <si>
    <t>212 BOSTON STREET</t>
  </si>
  <si>
    <t>LYNN</t>
  </si>
  <si>
    <t>333 North Madison Street</t>
  </si>
  <si>
    <t>280119</t>
  </si>
  <si>
    <t>Winnebago Hospital</t>
  </si>
  <si>
    <t>Highway 77/75</t>
  </si>
  <si>
    <t>251330</t>
  </si>
  <si>
    <t>511316</t>
  </si>
  <si>
    <t>117 Hospital Drive</t>
  </si>
  <si>
    <t>506 Lenox Avenue</t>
  </si>
  <si>
    <t>611 Alcorn Drive</t>
  </si>
  <si>
    <t>214017</t>
  </si>
  <si>
    <t>CHESTNUT LODGE HOSPITAL</t>
  </si>
  <si>
    <t>500 W MONTGOMERY AVE</t>
  </si>
  <si>
    <t>ROCKVILLE</t>
  </si>
  <si>
    <t>670028</t>
  </si>
  <si>
    <t>Covenant Specialty Hospital</t>
  </si>
  <si>
    <t>3815 20th Street</t>
  </si>
  <si>
    <t>241316</t>
  </si>
  <si>
    <t>Bigfork Valley Hospital</t>
  </si>
  <si>
    <t>258 Pine Tree Drive</t>
  </si>
  <si>
    <t>Bigfork</t>
  </si>
  <si>
    <t>190234</t>
  </si>
  <si>
    <t>EXTENDED CARE OF SOUTHWEST LA</t>
  </si>
  <si>
    <t>2837 ERNEST BLDG B</t>
  </si>
  <si>
    <t>390020</t>
  </si>
  <si>
    <t>UNIVERSITY MED CNTR</t>
  </si>
  <si>
    <t>739 S BROAD &amp; FITZWATER STS</t>
  </si>
  <si>
    <t>110220</t>
  </si>
  <si>
    <t>Columbus Specialty Hospital</t>
  </si>
  <si>
    <t>710 Center Street, 9th Floor</t>
  </si>
  <si>
    <t>260054</t>
  </si>
  <si>
    <t>Compton Heights Hospital</t>
  </si>
  <si>
    <t>3545 Lafayette Avenue</t>
  </si>
  <si>
    <t>370043</t>
  </si>
  <si>
    <t>INTEGRIS Marshall Memorial Hospital</t>
  </si>
  <si>
    <t>P.O. Box 827</t>
  </si>
  <si>
    <t>290033</t>
  </si>
  <si>
    <t>NATHAN ADELSON HOSPICE</t>
  </si>
  <si>
    <t>4141 SOUTH SWENSON</t>
  </si>
  <si>
    <t>030076</t>
  </si>
  <si>
    <t>054016</t>
  </si>
  <si>
    <t>STOCKTON DEVELOPMENTAL CENTER</t>
  </si>
  <si>
    <t>510 E MAGNOLIA ST</t>
  </si>
  <si>
    <t>1 Medical Park</t>
  </si>
  <si>
    <t>400 South 43rd Street</t>
  </si>
  <si>
    <t>334014</t>
  </si>
  <si>
    <t>CENTRAL ISLIP P.C.</t>
  </si>
  <si>
    <t>STATION H</t>
  </si>
  <si>
    <t>3400 Ministry Parkway</t>
  </si>
  <si>
    <t>201314</t>
  </si>
  <si>
    <t>170026</t>
  </si>
  <si>
    <t>Hillsboro Community Medical Center</t>
  </si>
  <si>
    <t>701 South Main</t>
  </si>
  <si>
    <t>241358</t>
  </si>
  <si>
    <t>425 Seventh Street Northwest</t>
  </si>
  <si>
    <t>250145</t>
  </si>
  <si>
    <t>Smith County Hospital</t>
  </si>
  <si>
    <t>335 Magnolia Drive</t>
  </si>
  <si>
    <t>130045</t>
  </si>
  <si>
    <t>44 One Hundred East</t>
  </si>
  <si>
    <t>440136</t>
  </si>
  <si>
    <t>MCFARLAND HOSPITAL</t>
  </si>
  <si>
    <t>500 PARK AVE</t>
  </si>
  <si>
    <t>380016</t>
  </si>
  <si>
    <t>PENDLETON COMMUNITY HOSPITAL</t>
  </si>
  <si>
    <t>2001 SW NYE AVE</t>
  </si>
  <si>
    <t>PENDLETON</t>
  </si>
  <si>
    <t>241371</t>
  </si>
  <si>
    <t>Sanford Luverne Medical Center</t>
  </si>
  <si>
    <t>550 Peachtree Street Northeast</t>
  </si>
  <si>
    <t>200 East State Street</t>
  </si>
  <si>
    <t>271337</t>
  </si>
  <si>
    <t>Northern Rockies Medical Center</t>
  </si>
  <si>
    <t>802 Second Street Southeast</t>
  </si>
  <si>
    <t>Cut Bank</t>
  </si>
  <si>
    <t>295 Varnum Avenue</t>
  </si>
  <si>
    <t>3636 High Street</t>
  </si>
  <si>
    <t>161365</t>
  </si>
  <si>
    <t>364056</t>
  </si>
  <si>
    <t>Assurance Health Cincinnati</t>
  </si>
  <si>
    <t>11690 Grooms Road</t>
  </si>
  <si>
    <t>230189</t>
  </si>
  <si>
    <t>344011</t>
  </si>
  <si>
    <t>Larry B. Zieverink Sr. Addiction Treatment Center</t>
  </si>
  <si>
    <t>3000 Falstaff Road</t>
  </si>
  <si>
    <t>110222</t>
  </si>
  <si>
    <t>SemperCare Hospital of Augusta</t>
  </si>
  <si>
    <t>074008</t>
  </si>
  <si>
    <t>Natchaug Hospital</t>
  </si>
  <si>
    <t>189 Storrs Road</t>
  </si>
  <si>
    <t>Mansfield Center</t>
  </si>
  <si>
    <t>4011 South Monroe Medical Park Boulevard</t>
  </si>
  <si>
    <t>111301</t>
  </si>
  <si>
    <t>Taylor-Telfair Regional Hospital</t>
  </si>
  <si>
    <t>United States Highway 341 South</t>
  </si>
  <si>
    <t>McRae</t>
  </si>
  <si>
    <t>454050</t>
  </si>
  <si>
    <t>Glen Oaks Hospital</t>
  </si>
  <si>
    <t>301 East Division</t>
  </si>
  <si>
    <t>181310</t>
  </si>
  <si>
    <t>309 11th Street</t>
  </si>
  <si>
    <t>254003</t>
  </si>
  <si>
    <t>GULF OAKS HOSPITAL &amp; CLINIC</t>
  </si>
  <si>
    <t>4645 W BEACH BLVD</t>
  </si>
  <si>
    <t>130015</t>
  </si>
  <si>
    <t>040148</t>
  </si>
  <si>
    <t>Allegiance Specialty Hospital of Little Rock</t>
  </si>
  <si>
    <t>11401 Interstate 30, 2nd Floor</t>
  </si>
  <si>
    <t>520014</t>
  </si>
  <si>
    <t>050694</t>
  </si>
  <si>
    <t>Kaiser Moreno Valley Community Hospital</t>
  </si>
  <si>
    <t>194028</t>
  </si>
  <si>
    <t>CHARTER BHS OF CYPRESS</t>
  </si>
  <si>
    <t>531307</t>
  </si>
  <si>
    <t>2000 Campbell Drive</t>
  </si>
  <si>
    <t>2669 North Scenic Drive</t>
  </si>
  <si>
    <t>050787</t>
  </si>
  <si>
    <t>BEVERLY HILLS DOCTORS SURGERY CENTER</t>
  </si>
  <si>
    <t>120 SOUTH SPALDING DRIVE, SUITE 402</t>
  </si>
  <si>
    <t>BEVERLY HILLS</t>
  </si>
  <si>
    <t>445 Hilltop Street</t>
  </si>
  <si>
    <t>330029</t>
  </si>
  <si>
    <t>Sheehan Memorial Hospital</t>
  </si>
  <si>
    <t>425 Michigan Avenue</t>
  </si>
  <si>
    <t>261310</t>
  </si>
  <si>
    <t>Scotland County Memorial Hospital</t>
  </si>
  <si>
    <t>450 East Sigler</t>
  </si>
  <si>
    <t>1423 North Jefferson Avenue</t>
  </si>
  <si>
    <t>104014</t>
  </si>
  <si>
    <t>CHARTER MEDFIELD BEHAVIORAL HLTH SYSTE</t>
  </si>
  <si>
    <t>12891 SEMINOLE BLVD</t>
  </si>
  <si>
    <t>LARGO</t>
  </si>
  <si>
    <t>100174</t>
  </si>
  <si>
    <t>CLEARWATER COMMUNITY</t>
  </si>
  <si>
    <t>1521 DRUID RD</t>
  </si>
  <si>
    <t>CLEARWATER</t>
  </si>
  <si>
    <t>826 West King Street</t>
  </si>
  <si>
    <t>600 Wilson Creek Road</t>
  </si>
  <si>
    <t>9201 West Thomas Road</t>
  </si>
  <si>
    <t>670156</t>
  </si>
  <si>
    <t>SACRED HEART EMERGENCY CENTER</t>
  </si>
  <si>
    <t>9774 KATY FWY, SUITE 500</t>
  </si>
  <si>
    <t>501 South Ragsdale Street</t>
  </si>
  <si>
    <t>241373</t>
  </si>
  <si>
    <t>Perham Health</t>
  </si>
  <si>
    <t>1000 Coney Street West</t>
  </si>
  <si>
    <t>4000 Cambridge Street</t>
  </si>
  <si>
    <t>104 Seventh Street</t>
  </si>
  <si>
    <t>270085</t>
  </si>
  <si>
    <t>GRANITE COUNTY MEMORIAL HOSPITAL</t>
  </si>
  <si>
    <t>P O BOX 729</t>
  </si>
  <si>
    <t>1500 Lansdowne Avenue</t>
  </si>
  <si>
    <t>1315 Roberts Street</t>
  </si>
  <si>
    <t>291301</t>
  </si>
  <si>
    <t>5126 Hospital Drive NE</t>
  </si>
  <si>
    <t>670130</t>
  </si>
  <si>
    <t>SOUTHCROSS HOSPITAL</t>
  </si>
  <si>
    <t>4243 EAST SOUTHCROSS BLVD SUITE 100</t>
  </si>
  <si>
    <t>050326</t>
  </si>
  <si>
    <t>VAN NUYS COMMUNITY HOSPITAL</t>
  </si>
  <si>
    <t>14433 EMELITA ST</t>
  </si>
  <si>
    <t>701 South Dellwood Street</t>
  </si>
  <si>
    <t>6901 South Olympia Avenue</t>
  </si>
  <si>
    <t>140229</t>
  </si>
  <si>
    <t>SAVANNA CITY HOSPITAL</t>
  </si>
  <si>
    <t>1125 N FIFTH ST</t>
  </si>
  <si>
    <t>SAVANNA</t>
  </si>
  <si>
    <t>194076</t>
  </si>
  <si>
    <t>Oceans Behavioral Hospital Winnfield</t>
  </si>
  <si>
    <t>1400 West Court Street</t>
  </si>
  <si>
    <t>454144</t>
  </si>
  <si>
    <t>Woodland Springs</t>
  </si>
  <si>
    <t>15860 Old Conroe Road</t>
  </si>
  <si>
    <t>051335</t>
  </si>
  <si>
    <t>301 North Alexander Street</t>
  </si>
  <si>
    <t>110202</t>
  </si>
  <si>
    <t>490 BOLAND ST</t>
  </si>
  <si>
    <t>230040</t>
  </si>
  <si>
    <t>670192</t>
  </si>
  <si>
    <t>COMPLETE EMERGENCY CARE SOUTHLAKE, LLC</t>
  </si>
  <si>
    <t>321 W SOUTHLAKE BLVD, SUITE 140</t>
  </si>
  <si>
    <t>SOUTHLAKE</t>
  </si>
  <si>
    <t>351328</t>
  </si>
  <si>
    <t>Linton Hospital</t>
  </si>
  <si>
    <t>518 North Broadway Street</t>
  </si>
  <si>
    <t>231308</t>
  </si>
  <si>
    <t>Munising Memorial Hospital</t>
  </si>
  <si>
    <t>1500 Sand Point Road</t>
  </si>
  <si>
    <t>Munising</t>
  </si>
  <si>
    <t>241348</t>
  </si>
  <si>
    <t>Avera Tyler Hospital</t>
  </si>
  <si>
    <t>171355</t>
  </si>
  <si>
    <t>Trego County Lemke Memorial Hospital</t>
  </si>
  <si>
    <t>320 North Thirteenth Street</t>
  </si>
  <si>
    <t>WaKeeney</t>
  </si>
  <si>
    <t>444011</t>
  </si>
  <si>
    <t>(CLOSED) COLUMBIA VALLEY PSYCHIATRIC HOSP</t>
  </si>
  <si>
    <t>2200 MORRIS HILL RD</t>
  </si>
  <si>
    <t>110017</t>
  </si>
  <si>
    <t>GA BAPTIST MERIWETHER HOSPITAL</t>
  </si>
  <si>
    <t>6000 SPRING ST</t>
  </si>
  <si>
    <t>140305</t>
  </si>
  <si>
    <t>Kindred Hospital Peoria</t>
  </si>
  <si>
    <t>500 West Romeo B. Garrett Avenue</t>
  </si>
  <si>
    <t>151309</t>
  </si>
  <si>
    <t>Ascension Saint Vincent Clay</t>
  </si>
  <si>
    <t>194004</t>
  </si>
  <si>
    <t>CPC BRENTWOOD HOSP</t>
  </si>
  <si>
    <t>1800 IRVING PLACE</t>
  </si>
  <si>
    <t>500 South Academy Street</t>
  </si>
  <si>
    <t>340106</t>
  </si>
  <si>
    <t>FirstHealth Moore Regional Hospital - Hamlet</t>
  </si>
  <si>
    <t>1000 West Hamlet Avenue</t>
  </si>
  <si>
    <t>Hamlet</t>
  </si>
  <si>
    <t>271334</t>
  </si>
  <si>
    <t>315 West Madison Avenue</t>
  </si>
  <si>
    <t>220099</t>
  </si>
  <si>
    <t>LUDLOW HOSPITAL</t>
  </si>
  <si>
    <t>14 CHESTNUT PLACE</t>
  </si>
  <si>
    <t>LUDLOW</t>
  </si>
  <si>
    <t>220131</t>
  </si>
  <si>
    <t>AMESBURY HOSPITAL</t>
  </si>
  <si>
    <t>24 MORRILL PLACE</t>
  </si>
  <si>
    <t>AMESBURY</t>
  </si>
  <si>
    <t>060111</t>
  </si>
  <si>
    <t>SemperCare Hospital of Colorado Springs</t>
  </si>
  <si>
    <t>825 East Pikes Peak Avenue</t>
  </si>
  <si>
    <t>250107</t>
  </si>
  <si>
    <t>370005</t>
  </si>
  <si>
    <t>WATONGA MUNICIPAL HOSPITAL</t>
  </si>
  <si>
    <t>500 N CLARENCE NASH BOULEVARD, BOX 370</t>
  </si>
  <si>
    <t>WATONGA</t>
  </si>
  <si>
    <t>450551</t>
  </si>
  <si>
    <t>P.O Box 277</t>
  </si>
  <si>
    <t>030135</t>
  </si>
  <si>
    <t>Scottsdale Liberty Hospital</t>
  </si>
  <si>
    <t>700 East Broad Street</t>
  </si>
  <si>
    <t>409 West Cottage Road</t>
  </si>
  <si>
    <t>064014</t>
  </si>
  <si>
    <t>CHARTER HOSPITAL OF DENVER</t>
  </si>
  <si>
    <t>421 ZANG ST</t>
  </si>
  <si>
    <t>250065</t>
  </si>
  <si>
    <t>SIMPSON GENERAL HOSPITAL</t>
  </si>
  <si>
    <t>1842 SIMPSON HIGHWAY 149</t>
  </si>
  <si>
    <t>MENDENHALL</t>
  </si>
  <si>
    <t>150141</t>
  </si>
  <si>
    <t>3232 N MERIDIAN ST</t>
  </si>
  <si>
    <t>5721 West 119th Street</t>
  </si>
  <si>
    <t>471305</t>
  </si>
  <si>
    <t>2 Progress Point Parkway</t>
  </si>
  <si>
    <t>1210 South Old Dixie Highway</t>
  </si>
  <si>
    <t>450523</t>
  </si>
  <si>
    <t>Methodist Diagnostic Center Hospital</t>
  </si>
  <si>
    <t>6447 Main Street</t>
  </si>
  <si>
    <t>030046</t>
  </si>
  <si>
    <t>WHITE MOUNTAIN REGIONAL MEDICAL CENTER</t>
  </si>
  <si>
    <t>118 SOUTH MOUNTAIN AVENUE</t>
  </si>
  <si>
    <t>SPRINGERVILLE</t>
  </si>
  <si>
    <t>460035</t>
  </si>
  <si>
    <t>050688</t>
  </si>
  <si>
    <t>Saint Louise Regional Hospital</t>
  </si>
  <si>
    <t>9400 No Name Uno</t>
  </si>
  <si>
    <t>Gilroy</t>
  </si>
  <si>
    <t>450613</t>
  </si>
  <si>
    <t>COOK MEMORIAL HOSPITAL</t>
  </si>
  <si>
    <t>1900 COLLEGE AVE</t>
  </si>
  <si>
    <t>LEVELLAND</t>
  </si>
  <si>
    <t>131324</t>
  </si>
  <si>
    <t>Lost Rivers Medical Center</t>
  </si>
  <si>
    <t>551 Highland Drive</t>
  </si>
  <si>
    <t>Arco</t>
  </si>
  <si>
    <t>454102</t>
  </si>
  <si>
    <t>244017</t>
  </si>
  <si>
    <t>Community Behavioral Health Hospital - Rochester</t>
  </si>
  <si>
    <t>251 Wood Lake Drive South East</t>
  </si>
  <si>
    <t>431320</t>
  </si>
  <si>
    <t>Monument Health Lead - Deadwood Hospital</t>
  </si>
  <si>
    <t>61 Charles Street</t>
  </si>
  <si>
    <t>Deadwood</t>
  </si>
  <si>
    <t>1800 North California Street</t>
  </si>
  <si>
    <t>179 North Broad Street</t>
  </si>
  <si>
    <t>520 South Seventh Street</t>
  </si>
  <si>
    <t>601 Dr. Martin Luther King Jr. Northeast</t>
  </si>
  <si>
    <t>174019</t>
  </si>
  <si>
    <t>CEDAR RIDGE HOSPITAL</t>
  </si>
  <si>
    <t>7405 RENNER ROAD</t>
  </si>
  <si>
    <t>190300</t>
  </si>
  <si>
    <t>Saint Charles Surgical Hospital</t>
  </si>
  <si>
    <t>1717 Saint Charles Avenue</t>
  </si>
  <si>
    <t>400019</t>
  </si>
  <si>
    <t>Hospital Pavia Santurce</t>
  </si>
  <si>
    <t>1462 Asia Street</t>
  </si>
  <si>
    <t>090015</t>
  </si>
  <si>
    <t>MEDLINK HOSPITAL OF CAPITOL HILL</t>
  </si>
  <si>
    <t>700 CONSTITUTION AVENUE N E</t>
  </si>
  <si>
    <t>101 Civic Center Lane</t>
  </si>
  <si>
    <t>154044</t>
  </si>
  <si>
    <t>Koala Hospital Plymouth</t>
  </si>
  <si>
    <t>16906 Southwest Freeway</t>
  </si>
  <si>
    <t>901 Highway 83 North</t>
  </si>
  <si>
    <t>220045</t>
  </si>
  <si>
    <t>220 PAUTUCKET ST</t>
  </si>
  <si>
    <t>508 Green Street</t>
  </si>
  <si>
    <t>370084</t>
  </si>
  <si>
    <t>Haskell County  Community Hospital</t>
  </si>
  <si>
    <t>034028</t>
  </si>
  <si>
    <t>Aurora East Hospital</t>
  </si>
  <si>
    <t>6350 South Maple Avenue</t>
  </si>
  <si>
    <t>Tempe</t>
  </si>
  <si>
    <t>230287</t>
  </si>
  <si>
    <t>1140 Route 72 West</t>
  </si>
  <si>
    <t>320012</t>
  </si>
  <si>
    <t>Doctor Dan C. Trigg Memorial Hospital</t>
  </si>
  <si>
    <t>301 East Miel De Luna</t>
  </si>
  <si>
    <t>Tucumcari</t>
  </si>
  <si>
    <t>230177</t>
  </si>
  <si>
    <t>NORTHLAND MEDICAL CENTER</t>
  </si>
  <si>
    <t>121 PIERCE RD</t>
  </si>
  <si>
    <t>STANWOOD</t>
  </si>
  <si>
    <t>1840 Amherst Street</t>
  </si>
  <si>
    <t>330405</t>
  </si>
  <si>
    <t>Helen Hayes Hospital</t>
  </si>
  <si>
    <t>51-55 Route 9W North</t>
  </si>
  <si>
    <t>West Haverstraw</t>
  </si>
  <si>
    <t>444027</t>
  </si>
  <si>
    <t>Creekside Behavioral Health</t>
  </si>
  <si>
    <t>1025 Executive Park Boulevard</t>
  </si>
  <si>
    <t>160076</t>
  </si>
  <si>
    <t>Hamilton Hospital</t>
  </si>
  <si>
    <t>800 Ohio Street</t>
  </si>
  <si>
    <t>050200</t>
  </si>
  <si>
    <t>LAKEVIEW MEDICAL CENTER</t>
  </si>
  <si>
    <t>11600 ELDRIDGE AVE</t>
  </si>
  <si>
    <t>PACOIMA</t>
  </si>
  <si>
    <t>021305</t>
  </si>
  <si>
    <t>140142</t>
  </si>
  <si>
    <t>SYCAMORE MUNICIPAL HOSPITAL</t>
  </si>
  <si>
    <t>225 EDWARD STREET</t>
  </si>
  <si>
    <t>SYCAMORE</t>
  </si>
  <si>
    <t>200 North River Street</t>
  </si>
  <si>
    <t>424009</t>
  </si>
  <si>
    <t>CHARTER SANDS BHS</t>
  </si>
  <si>
    <t>152 WACCAMAW MEDICAL PARK DR</t>
  </si>
  <si>
    <t>CONWAY</t>
  </si>
  <si>
    <t>340067</t>
  </si>
  <si>
    <t>326 Third Street SW</t>
  </si>
  <si>
    <t>670039</t>
  </si>
  <si>
    <t>Integrity Transitional Hospital</t>
  </si>
  <si>
    <t>2813 South Mayhill Road</t>
  </si>
  <si>
    <t>520134</t>
  </si>
  <si>
    <t>Prairie du Chien Memorial Hospital</t>
  </si>
  <si>
    <t>705 East Taylor Street</t>
  </si>
  <si>
    <t>1400 South Dobson Road</t>
  </si>
  <si>
    <t>351317</t>
  </si>
  <si>
    <t>Richardton Health Center</t>
  </si>
  <si>
    <t>212 Third Avenue West</t>
  </si>
  <si>
    <t>Richardton</t>
  </si>
  <si>
    <t>400048</t>
  </si>
  <si>
    <t>Hospital Episcopal Cristo Redentor</t>
  </si>
  <si>
    <t>Ave Albizu Campos Urb La Hacienda</t>
  </si>
  <si>
    <t>6801 Gov George C. Peery Highway</t>
  </si>
  <si>
    <t>150132</t>
  </si>
  <si>
    <t>Methodist Hospitals - Southlake Campus</t>
  </si>
  <si>
    <t>8701 Broadway</t>
  </si>
  <si>
    <t>280005</t>
  </si>
  <si>
    <t>Bryan Medical Center - West Campus</t>
  </si>
  <si>
    <t>2300 South 16th Street</t>
  </si>
  <si>
    <t>1901 Clinch Avenue</t>
  </si>
  <si>
    <t>4000 Wellness Drive</t>
  </si>
  <si>
    <t>670126</t>
  </si>
  <si>
    <t>1100 Loop 304 East</t>
  </si>
  <si>
    <t>080005</t>
  </si>
  <si>
    <t>700 Lea Boulevard</t>
  </si>
  <si>
    <t>260079</t>
  </si>
  <si>
    <t>PERSHING MEMORIAL HOSPITAL</t>
  </si>
  <si>
    <t>130 E LOCKLING ST</t>
  </si>
  <si>
    <t>BROOKFIELD</t>
  </si>
  <si>
    <t>400024</t>
  </si>
  <si>
    <t>Clinica Espanola, Inc.</t>
  </si>
  <si>
    <t>106 Street Km 1.0 Bo La Quinta</t>
  </si>
  <si>
    <t>1777 Curtis Drive</t>
  </si>
  <si>
    <t>140014</t>
  </si>
  <si>
    <t>Eureka Community Hospital</t>
  </si>
  <si>
    <t>3500 Arendell Street</t>
  </si>
  <si>
    <t>1102 West MacArthur</t>
  </si>
  <si>
    <t>500074</t>
  </si>
  <si>
    <t>670196</t>
  </si>
  <si>
    <t>TLC CORPUS EMERGENCY CARE, LLC</t>
  </si>
  <si>
    <t>7330 S STAPLES ST</t>
  </si>
  <si>
    <t>451382</t>
  </si>
  <si>
    <t>10201 TX - 16</t>
  </si>
  <si>
    <t>1163 Country Club Road</t>
  </si>
  <si>
    <t>2200 North Bryan Avenue</t>
  </si>
  <si>
    <t>114034</t>
  </si>
  <si>
    <t>Satilla Regional Medical Center</t>
  </si>
  <si>
    <t>410 Darling Avenue</t>
  </si>
  <si>
    <t>110169</t>
  </si>
  <si>
    <t>Metropolitan Hospital</t>
  </si>
  <si>
    <t>Howell Mill Road  Northwest</t>
  </si>
  <si>
    <t>450081</t>
  </si>
  <si>
    <t>1800 East Park Avenue</t>
  </si>
  <si>
    <t>460022</t>
  </si>
  <si>
    <t>160134</t>
  </si>
  <si>
    <t>HAWARDEN COMMUNITY HOSPITAL</t>
  </si>
  <si>
    <t>1111 11TH ST</t>
  </si>
  <si>
    <t>HAWARDEN</t>
  </si>
  <si>
    <t>374019</t>
  </si>
  <si>
    <t>CPC SOUTHWIND HOSPITAL</t>
  </si>
  <si>
    <t>3100 SW 89TH ST</t>
  </si>
  <si>
    <t>114006</t>
  </si>
  <si>
    <t>GA REGIONAL HOSP AT AUGUSTA</t>
  </si>
  <si>
    <t>3405 OLD SAVANNAH RD</t>
  </si>
  <si>
    <t>480001</t>
  </si>
  <si>
    <t>Roy Lester Schneider Hospital</t>
  </si>
  <si>
    <t>9048 Sugar Estate</t>
  </si>
  <si>
    <t>Saint Thomas</t>
  </si>
  <si>
    <t>010162</t>
  </si>
  <si>
    <t>Long Term Hospital of Birmingham</t>
  </si>
  <si>
    <t>50 Medical Park East, 8th Floor</t>
  </si>
  <si>
    <t>1300 South Montgomery Avenue</t>
  </si>
  <si>
    <t>251308</t>
  </si>
  <si>
    <t>301307</t>
  </si>
  <si>
    <t>501320</t>
  </si>
  <si>
    <t>908 Tenth Avenue Southwest</t>
  </si>
  <si>
    <t>510020</t>
  </si>
  <si>
    <t>500 Market Street</t>
  </si>
  <si>
    <t>200007</t>
  </si>
  <si>
    <t>171317</t>
  </si>
  <si>
    <t>620 West Eighth Street</t>
  </si>
  <si>
    <t>400 West I-635, Suite 101</t>
  </si>
  <si>
    <t>261307</t>
  </si>
  <si>
    <t>Pershing Memorial Hospital</t>
  </si>
  <si>
    <t>130 East Lockling Avenue</t>
  </si>
  <si>
    <t>150054</t>
  </si>
  <si>
    <t>RANDOLPH COUNTY HOSPITAL</t>
  </si>
  <si>
    <t>325 S OAK ST</t>
  </si>
  <si>
    <t>390152</t>
  </si>
  <si>
    <t>260222</t>
  </si>
  <si>
    <t>Northland LTAC Hospital</t>
  </si>
  <si>
    <t>500 Northwest 68th Street</t>
  </si>
  <si>
    <t>520026</t>
  </si>
  <si>
    <t>391 Wallace Road</t>
  </si>
  <si>
    <t>713 East Anderson Street</t>
  </si>
  <si>
    <t>050338</t>
  </si>
  <si>
    <t>INGLEWOOD GENERAL HOSPTAL</t>
  </si>
  <si>
    <t>426 E 99TH ST</t>
  </si>
  <si>
    <t>INGLEWOOD</t>
  </si>
  <si>
    <t>440071</t>
  </si>
  <si>
    <t>BAPTIST MEMORIAL HOSPITAL - MEMPHIS</t>
  </si>
  <si>
    <t>[SOLD NO LONGER PROVIDERS]</t>
  </si>
  <si>
    <t>390332</t>
  </si>
  <si>
    <t>Geisinger St. Luke's Hospital</t>
  </si>
  <si>
    <t>100 Paramount Boulevard</t>
  </si>
  <si>
    <t>Orwigsburg</t>
  </si>
  <si>
    <t>1199 Prince Avenue</t>
  </si>
  <si>
    <t>1040 West Jefferson Street</t>
  </si>
  <si>
    <t>050164</t>
  </si>
  <si>
    <t>AMI COMMUNITY HOSPITAL OF SANTA CRUZ</t>
  </si>
  <si>
    <t>610 FREDERICK ST</t>
  </si>
  <si>
    <t>SANTA CRUZ</t>
  </si>
  <si>
    <t>041312</t>
  </si>
  <si>
    <t>Baptist Health - Heber Springs</t>
  </si>
  <si>
    <t>1800 Bypass Road</t>
  </si>
  <si>
    <t>030001</t>
  </si>
  <si>
    <t>Valleywise Behavioral Health Center-Maryvale</t>
  </si>
  <si>
    <t>5102 West Campbell Avenue</t>
  </si>
  <si>
    <t>050559</t>
  </si>
  <si>
    <t>Centinela Freeman Regional Medical Center, Marina Campus</t>
  </si>
  <si>
    <t>280104</t>
  </si>
  <si>
    <t>217 Westridge Drive</t>
  </si>
  <si>
    <t>374011</t>
  </si>
  <si>
    <t>COMANCHE COUNTY MEMORIAL HOSPITAL</t>
  </si>
  <si>
    <t>1602 SW 82ND ST</t>
  </si>
  <si>
    <t>454017</t>
  </si>
  <si>
    <t>HCA GREENLEAF HOSPITAL</t>
  </si>
  <si>
    <t>200 GREENS PRAIRIE ROAD</t>
  </si>
  <si>
    <t>100335</t>
  </si>
  <si>
    <t>HABANA AMBULATORY SURGERY CENTER LLC</t>
  </si>
  <si>
    <t>4726 N HABANA AVE, # 100</t>
  </si>
  <si>
    <t>254005</t>
  </si>
  <si>
    <t>Parkwood Behavioral Health System</t>
  </si>
  <si>
    <t>8135 Goodman Road</t>
  </si>
  <si>
    <t>374015</t>
  </si>
  <si>
    <t>COUNTRY VIEW HOSP</t>
  </si>
  <si>
    <t>12300 E 91ST ST BOX 2138</t>
  </si>
  <si>
    <t>BROKEN ARROW</t>
  </si>
  <si>
    <t>014013</t>
  </si>
  <si>
    <t>Laurel Oaks Behavioral Health Center</t>
  </si>
  <si>
    <t>700 East Cottonwood Road</t>
  </si>
  <si>
    <t>010041</t>
  </si>
  <si>
    <t>NORTH MOBILE COMMUNITY HOSPITAL</t>
  </si>
  <si>
    <t>BAKER ROAD  HARTLEY STREET</t>
  </si>
  <si>
    <t>SATSUMA</t>
  </si>
  <si>
    <t>370076</t>
  </si>
  <si>
    <t>Unity Health Center - South Campus</t>
  </si>
  <si>
    <t>260107</t>
  </si>
  <si>
    <t>Research Medical Center - Brookside Campus</t>
  </si>
  <si>
    <t>6601 Rockhill Road</t>
  </si>
  <si>
    <t>250156</t>
  </si>
  <si>
    <t>Greenwood Specialty Hospital</t>
  </si>
  <si>
    <t>144009</t>
  </si>
  <si>
    <t>Riveredge Hospital</t>
  </si>
  <si>
    <t>8311 West Roosevelt</t>
  </si>
  <si>
    <t>Forest Park</t>
  </si>
  <si>
    <t>450814</t>
  </si>
  <si>
    <t>BEACON HEALTH LTD</t>
  </si>
  <si>
    <t>9182 SIX PINES DRIVE</t>
  </si>
  <si>
    <t>1400 West Fourth Street</t>
  </si>
  <si>
    <t>450221</t>
  </si>
  <si>
    <t>1204 Mound Street</t>
  </si>
  <si>
    <t>320071</t>
  </si>
  <si>
    <t>054071</t>
  </si>
  <si>
    <t>IMOLA  SOSCOL AVENUES</t>
  </si>
  <si>
    <t>1101 Nott Street</t>
  </si>
  <si>
    <t>2003 Kootenai Health Way</t>
  </si>
  <si>
    <t>161328</t>
  </si>
  <si>
    <t>454039</t>
  </si>
  <si>
    <t>PINEYWOODS HOSPITAL</t>
  </si>
  <si>
    <t>1402 W FRANK AVE</t>
  </si>
  <si>
    <t>127 South Broadway</t>
  </si>
  <si>
    <t>4401 Harrison Boulevard</t>
  </si>
  <si>
    <t>160061</t>
  </si>
  <si>
    <t>LUCAS COUNTY HEALTH CENTER</t>
  </si>
  <si>
    <t>1200 N 7TH ST</t>
  </si>
  <si>
    <t>CHARITON</t>
  </si>
  <si>
    <t>520204</t>
  </si>
  <si>
    <t>Ascension SE Wisconsin Hospital Franklin Campus</t>
  </si>
  <si>
    <t>10101 South 27th Street</t>
  </si>
  <si>
    <t>280084</t>
  </si>
  <si>
    <t>HOWARD COUNTY HOSPITAL</t>
  </si>
  <si>
    <t>1113 SHERMAN ST</t>
  </si>
  <si>
    <t>1425 North Randall Road</t>
  </si>
  <si>
    <t>194105</t>
  </si>
  <si>
    <t>Apollo Behavioral Health Hospital</t>
  </si>
  <si>
    <t>9938 Airline Highway</t>
  </si>
  <si>
    <t>161322</t>
  </si>
  <si>
    <t>220006</t>
  </si>
  <si>
    <t>NSMC Salem Hospital</t>
  </si>
  <si>
    <t>81 Highland Avenue</t>
  </si>
  <si>
    <t>274005</t>
  </si>
  <si>
    <t>CCS OF MONTANA, INC</t>
  </si>
  <si>
    <t>55 BASIN CREEK RD</t>
  </si>
  <si>
    <t>BUTTE</t>
  </si>
  <si>
    <t>030100</t>
  </si>
  <si>
    <t>Carondelet Heart &amp; Vascular Institute</t>
  </si>
  <si>
    <t>230157</t>
  </si>
  <si>
    <t>Saint Lawrence Hospital</t>
  </si>
  <si>
    <t>1515 East Ocean Avenue</t>
  </si>
  <si>
    <t>170184</t>
  </si>
  <si>
    <t>Intensiva Hospital of Eastern Kansas</t>
  </si>
  <si>
    <t>21 North Twelfth Street</t>
  </si>
  <si>
    <t>510064</t>
  </si>
  <si>
    <t>STEVENS CLINIC HOSPITAL</t>
  </si>
  <si>
    <t>US 52 SOUTH</t>
  </si>
  <si>
    <t>WELCH</t>
  </si>
  <si>
    <t>2215 Truxtun Avenue</t>
  </si>
  <si>
    <t>370205</t>
  </si>
  <si>
    <t>HEALDTON MUNICIPAL HOSPITAL</t>
  </si>
  <si>
    <t>918 S 8TH ST</t>
  </si>
  <si>
    <t>HEALDTON</t>
  </si>
  <si>
    <t>450179</t>
  </si>
  <si>
    <t>7722 N LOOP RD</t>
  </si>
  <si>
    <t>140108</t>
  </si>
  <si>
    <t>Highland Park Hospital</t>
  </si>
  <si>
    <t>718 Glenview Avenue</t>
  </si>
  <si>
    <t>Highland Park</t>
  </si>
  <si>
    <t>300 Third Avenue Southeast</t>
  </si>
  <si>
    <t>160103</t>
  </si>
  <si>
    <t>104 Broadway Place</t>
  </si>
  <si>
    <t>050669</t>
  </si>
  <si>
    <t>VALLEY HOSPITAL</t>
  </si>
  <si>
    <t>1410 N GAREY AVE</t>
  </si>
  <si>
    <t>130034</t>
  </si>
  <si>
    <t>Walter Knox Memorial Hospital</t>
  </si>
  <si>
    <t>250121</t>
  </si>
  <si>
    <t>MATTY HERSEE HOSPITAL</t>
  </si>
  <si>
    <t>8TH STREET RD</t>
  </si>
  <si>
    <t>061344</t>
  </si>
  <si>
    <t>St. Thomas More Hospital</t>
  </si>
  <si>
    <t>1338 Phay Avenue</t>
  </si>
  <si>
    <t>Canon City</t>
  </si>
  <si>
    <t>1000 South Limestone</t>
  </si>
  <si>
    <t>104018</t>
  </si>
  <si>
    <t>LifeStream Behavioral Center</t>
  </si>
  <si>
    <t>2020 Tally Road</t>
  </si>
  <si>
    <t>460059</t>
  </si>
  <si>
    <t>Landmark Hospital of Salt Lake City</t>
  </si>
  <si>
    <t>4252 Birkhill Blvd</t>
  </si>
  <si>
    <t>454091</t>
  </si>
  <si>
    <t>GULF PINES BEHAVIORAL HEALTH</t>
  </si>
  <si>
    <t>270008</t>
  </si>
  <si>
    <t>BOX 1010 SKYLINE DR</t>
  </si>
  <si>
    <t>POLSON</t>
  </si>
  <si>
    <t>514012</t>
  </si>
  <si>
    <t>WILLIAM R SHARPE, JR HOSPITAL</t>
  </si>
  <si>
    <t>936 SHARPE HOSPITAL ROAD</t>
  </si>
  <si>
    <t>WESTON</t>
  </si>
  <si>
    <t>110055</t>
  </si>
  <si>
    <t>PIERCE COUNTY HOSPITAL</t>
  </si>
  <si>
    <t>221 CARTER AV BOX 32</t>
  </si>
  <si>
    <t>BLACKSHEAR</t>
  </si>
  <si>
    <t>220162</t>
  </si>
  <si>
    <t>Dana-Farber Cancer Institute</t>
  </si>
  <si>
    <t>450 Brookline Ave</t>
  </si>
  <si>
    <t>240208</t>
  </si>
  <si>
    <t>BERTHA MEMORIAL COMMUNITY HOSPITAL</t>
  </si>
  <si>
    <t>BOX 97</t>
  </si>
  <si>
    <t>BERTHA</t>
  </si>
  <si>
    <t>044018</t>
  </si>
  <si>
    <t>Living Hope Little Rock</t>
  </si>
  <si>
    <t>600 South McKinley, Suite 400</t>
  </si>
  <si>
    <t>171351</t>
  </si>
  <si>
    <t>304 East Third Street</t>
  </si>
  <si>
    <t>500096</t>
  </si>
  <si>
    <t>450306</t>
  </si>
  <si>
    <t>Stamford Memorial Hospital</t>
  </si>
  <si>
    <t>1601 Columbia Street</t>
  </si>
  <si>
    <t>070013</t>
  </si>
  <si>
    <t>MT SINAI HOSPITAL</t>
  </si>
  <si>
    <t>500 BLUE HILLS AVE</t>
  </si>
  <si>
    <t>1316 East Seventh Street</t>
  </si>
  <si>
    <t>718 North Macomb Street</t>
  </si>
  <si>
    <t>100280</t>
  </si>
  <si>
    <t>Bayfront Health Spring Hill</t>
  </si>
  <si>
    <t>10461 Quality Drive</t>
  </si>
  <si>
    <t>Spring Hill</t>
  </si>
  <si>
    <t>170007</t>
  </si>
  <si>
    <t>ST MARYS HEALTH CENTER OF EMPORIA</t>
  </si>
  <si>
    <t>15TH &amp; STATE STS</t>
  </si>
  <si>
    <t>EMPORIA</t>
  </si>
  <si>
    <t>521350</t>
  </si>
  <si>
    <t>Aspirus Langlade Hospital</t>
  </si>
  <si>
    <t>670172</t>
  </si>
  <si>
    <t>SIGNATURE CARE EMERGENCY CENTER-MISSION BEND</t>
  </si>
  <si>
    <t>8910 HIGHWAY 6 S</t>
  </si>
  <si>
    <t>390229</t>
  </si>
  <si>
    <t>MONTEFIORE HOSPITAL</t>
  </si>
  <si>
    <t>3459 FIFTH AVE</t>
  </si>
  <si>
    <t>499 Tenth Street</t>
  </si>
  <si>
    <t>191314</t>
  </si>
  <si>
    <t>171345</t>
  </si>
  <si>
    <t>Pawnee Valley Community Hospital</t>
  </si>
  <si>
    <t>923 Carroll Avenue</t>
  </si>
  <si>
    <t>390206</t>
  </si>
  <si>
    <t>UPMC Pinnacle Community Osteopathic Campus</t>
  </si>
  <si>
    <t>4300 Londonderry Road</t>
  </si>
  <si>
    <t>330050</t>
  </si>
  <si>
    <t>BAPTIST MEDICAL CENTER OF NEW YORK</t>
  </si>
  <si>
    <t>2749 LINDEN BOULEVARD</t>
  </si>
  <si>
    <t>050345</t>
  </si>
  <si>
    <t>CORONA REGIONAL MEDICAL CENTER</t>
  </si>
  <si>
    <t>800 SOUTH MAIN ST</t>
  </si>
  <si>
    <t>440222</t>
  </si>
  <si>
    <t>Baptist Memorial Hospital for Women</t>
  </si>
  <si>
    <t>6225 Humphreys Boulevard</t>
  </si>
  <si>
    <t>010152</t>
  </si>
  <si>
    <t>Infirmary West</t>
  </si>
  <si>
    <t>5600 Girby Road</t>
  </si>
  <si>
    <t>281345</t>
  </si>
  <si>
    <t>17 Lansing Street</t>
  </si>
  <si>
    <t>500043</t>
  </si>
  <si>
    <t>Prosser Memorial Hospital</t>
  </si>
  <si>
    <t>454121</t>
  </si>
  <si>
    <t>Austin Oaks Hospital</t>
  </si>
  <si>
    <t>1407 W. Stassney Lane</t>
  </si>
  <si>
    <t>054117</t>
  </si>
  <si>
    <t>CHARTER BEHAVIORAL HEALTH SYSTEM</t>
  </si>
  <si>
    <t>16850 E BASTANCHURY</t>
  </si>
  <si>
    <t>725 American Avenue</t>
  </si>
  <si>
    <t>801 Poinciana Avenue</t>
  </si>
  <si>
    <t>050391</t>
  </si>
  <si>
    <t>SANTA TERESITA HOSPITAL</t>
  </si>
  <si>
    <t>819 BUENA VISTA ST</t>
  </si>
  <si>
    <t>DUARTE</t>
  </si>
  <si>
    <t>110174</t>
  </si>
  <si>
    <t>BOWDON AREA HOSPITAL</t>
  </si>
  <si>
    <t>501 MITCHELL AVE</t>
  </si>
  <si>
    <t>BOWDON</t>
  </si>
  <si>
    <t>454043</t>
  </si>
  <si>
    <t>CBHS OF CORPUS CHRISTI</t>
  </si>
  <si>
    <t>3200 RODD FIELD RD</t>
  </si>
  <si>
    <t>2450 South Telshor Boulevard</t>
  </si>
  <si>
    <t>390014</t>
  </si>
  <si>
    <t>SEIDLE MEMORIAL HOSPITAL</t>
  </si>
  <si>
    <t>FILBERT &amp; SIMPSON STS</t>
  </si>
  <si>
    <t>MECHANICSBURG</t>
  </si>
  <si>
    <t>849 South Three Notch Street</t>
  </si>
  <si>
    <t>260016</t>
  </si>
  <si>
    <t>VENCOR HOSPITAL-KANSAS CITY</t>
  </si>
  <si>
    <t>8701 TROOST AVE</t>
  </si>
  <si>
    <t>041331</t>
  </si>
  <si>
    <t>702 North 13th Street</t>
  </si>
  <si>
    <t>190110</t>
  </si>
  <si>
    <t>160062</t>
  </si>
  <si>
    <t>1118 Eleventh Street</t>
  </si>
  <si>
    <t>454101</t>
  </si>
  <si>
    <t>Allegiance Behavioral Health Center Of Plainview</t>
  </si>
  <si>
    <t>2601 Dimmitt Road, Suite 400</t>
  </si>
  <si>
    <t>520110</t>
  </si>
  <si>
    <t>835 Sweitzer Street</t>
  </si>
  <si>
    <t>2100 North Seventh Street</t>
  </si>
  <si>
    <t>511318</t>
  </si>
  <si>
    <t>260019</t>
  </si>
  <si>
    <t>ARCADIA VALLEY HOSPITAL</t>
  </si>
  <si>
    <t>HIGHWAY 21</t>
  </si>
  <si>
    <t>PILOT KNOB</t>
  </si>
  <si>
    <t>190264</t>
  </si>
  <si>
    <t>HEALTHSOUTH Specialty Hospital of Winnfield LTAC</t>
  </si>
  <si>
    <t>915 First Street</t>
  </si>
  <si>
    <t>2776 Cleveland Avenue</t>
  </si>
  <si>
    <t>42nd and Dewey</t>
  </si>
  <si>
    <t>360127</t>
  </si>
  <si>
    <t>UHHS Memorial Hospital of Geneva</t>
  </si>
  <si>
    <t>230 East Ridgewood Avenue</t>
  </si>
  <si>
    <t>010156</t>
  </si>
  <si>
    <t>LONG TERM CARE HOSPITAL AT JACKSON,THE</t>
  </si>
  <si>
    <t>1725 PINE STREET 5TH FLOOR NORTH WING</t>
  </si>
  <si>
    <t>80 Highland Street</t>
  </si>
  <si>
    <t>340065</t>
  </si>
  <si>
    <t>Chowan Hospital</t>
  </si>
  <si>
    <t>194020</t>
  </si>
  <si>
    <t>Brentwood Hospital</t>
  </si>
  <si>
    <t>1006 Highland Avenue</t>
  </si>
  <si>
    <t>100172</t>
  </si>
  <si>
    <t>600 Alton Rd</t>
  </si>
  <si>
    <t>040131</t>
  </si>
  <si>
    <t>BUFFALO ISLAND COMMUNITY HOSPITAL</t>
  </si>
  <si>
    <t>912 N DAVIS</t>
  </si>
  <si>
    <t>MANILA</t>
  </si>
  <si>
    <t>014006</t>
  </si>
  <si>
    <t>3001 Scenic Highway</t>
  </si>
  <si>
    <t>18600 Hardy Oak Boulevard</t>
  </si>
  <si>
    <t>10400 75th Street</t>
  </si>
  <si>
    <t>6350 East 2nd Street</t>
  </si>
  <si>
    <t>194087</t>
  </si>
  <si>
    <t>Allegiance Behavioral Health Center of Ruston</t>
  </si>
  <si>
    <t>1401 Ezell Street</t>
  </si>
  <si>
    <t>390309</t>
  </si>
  <si>
    <t>2222 North Nevada Avenue</t>
  </si>
  <si>
    <t>450464</t>
  </si>
  <si>
    <t>HASKELL MEMORIAL HOSPITAL</t>
  </si>
  <si>
    <t>1 N AVE</t>
  </si>
  <si>
    <t>HASKELL</t>
  </si>
  <si>
    <t>360053</t>
  </si>
  <si>
    <t>ST JOHN HOSPITAL</t>
  </si>
  <si>
    <t>7911 DETROIT AVE</t>
  </si>
  <si>
    <t>14114 Alabama Street</t>
  </si>
  <si>
    <t>431334</t>
  </si>
  <si>
    <t>100 Bowman Drive</t>
  </si>
  <si>
    <t>220128</t>
  </si>
  <si>
    <t>Addison Gilbert Hospital</t>
  </si>
  <si>
    <t>298 Washington Street</t>
  </si>
  <si>
    <t>194047</t>
  </si>
  <si>
    <t>050383</t>
  </si>
  <si>
    <t>WEST HOLLYWOOD HOSPITAL</t>
  </si>
  <si>
    <t>1233 N LA BREA AVE</t>
  </si>
  <si>
    <t>450580</t>
  </si>
  <si>
    <t>130005</t>
  </si>
  <si>
    <t>POCATELLO REGIONAL MEDICAL CENTER</t>
  </si>
  <si>
    <t>793 HOSPITAL WAY</t>
  </si>
  <si>
    <t>240083</t>
  </si>
  <si>
    <t>120018</t>
  </si>
  <si>
    <t>131302</t>
  </si>
  <si>
    <t>North Canyon Medical Center</t>
  </si>
  <si>
    <t>267 North Canyon Drive</t>
  </si>
  <si>
    <t>Gooding</t>
  </si>
  <si>
    <t>451335</t>
  </si>
  <si>
    <t>Muenster Memorial Hospital</t>
  </si>
  <si>
    <t>605 North Maple Street</t>
  </si>
  <si>
    <t>Muenster</t>
  </si>
  <si>
    <t>760 Broadway</t>
  </si>
  <si>
    <t>520186</t>
  </si>
  <si>
    <t>TRANSITIONAL HOSP CORPORATION</t>
  </si>
  <si>
    <t>5017 S 110TH ST</t>
  </si>
  <si>
    <t>250164</t>
  </si>
  <si>
    <t>Pioneer Community Hospital of Choctaw</t>
  </si>
  <si>
    <t>331310</t>
  </si>
  <si>
    <t>Ellenville Regional Hospital</t>
  </si>
  <si>
    <t>10 Healthy Way</t>
  </si>
  <si>
    <t>Ellenville</t>
  </si>
  <si>
    <t>3315 South Alameda</t>
  </si>
  <si>
    <t>060077</t>
  </si>
  <si>
    <t>WALSH DISTRICT HOSPITAL</t>
  </si>
  <si>
    <t>150 NEVADA ST P O BOX 206</t>
  </si>
  <si>
    <t>WALSH</t>
  </si>
  <si>
    <t>330118</t>
  </si>
  <si>
    <t>Millard Fillmore Gates Circle Hospital</t>
  </si>
  <si>
    <t>3 Gates Circle</t>
  </si>
  <si>
    <t>451303</t>
  </si>
  <si>
    <t>Limestone Medical Center</t>
  </si>
  <si>
    <t>701 McClintic Drive</t>
  </si>
  <si>
    <t>Groesbeck</t>
  </si>
  <si>
    <t>1000 Pine Street</t>
  </si>
  <si>
    <t>050459</t>
  </si>
  <si>
    <t>SOUTH BAY HOSPITAL</t>
  </si>
  <si>
    <t>514 N PROSPECT AVE</t>
  </si>
  <si>
    <t>REDONDO BEACH</t>
  </si>
  <si>
    <t>670193</t>
  </si>
  <si>
    <t>221 S JACK KULTGEN EXPRESSWAY, SUITE 100</t>
  </si>
  <si>
    <t>WACO</t>
  </si>
  <si>
    <t>One Ingalls Drive</t>
  </si>
  <si>
    <t>240193</t>
  </si>
  <si>
    <t>Albany Area Hospital &amp; Medical Center</t>
  </si>
  <si>
    <t>300 Third Avenue</t>
  </si>
  <si>
    <t>394016</t>
  </si>
  <si>
    <t>Warren State Hospital</t>
  </si>
  <si>
    <t>33 Main Drive</t>
  </si>
  <si>
    <t>North Warren</t>
  </si>
  <si>
    <t>180065</t>
  </si>
  <si>
    <t>New Horizons Medical Center</t>
  </si>
  <si>
    <t>320010</t>
  </si>
  <si>
    <t>EASTERN NEW MEXICO MEDICAL CENTER</t>
  </si>
  <si>
    <t>SOUTH MAIN AND CHISM ST</t>
  </si>
  <si>
    <t>ROSWELL</t>
  </si>
  <si>
    <t>460020</t>
  </si>
  <si>
    <t>364 West 100 North</t>
  </si>
  <si>
    <t>240121</t>
  </si>
  <si>
    <t>Mercy Hospital and Healthcare Center</t>
  </si>
  <si>
    <t>044021</t>
  </si>
  <si>
    <t>Perimeter Behavioral Hospital of West Memphis</t>
  </si>
  <si>
    <t>600 North 7th Street</t>
  </si>
  <si>
    <t>050683</t>
  </si>
  <si>
    <t>275 SOLANO ST</t>
  </si>
  <si>
    <t>400 Medical Park Drive</t>
  </si>
  <si>
    <t>341314</t>
  </si>
  <si>
    <t>360162</t>
  </si>
  <si>
    <t>MT SINAI MED CTR RICHMOND HTS CAMPUS</t>
  </si>
  <si>
    <t>2700 CHARDON ROAD</t>
  </si>
  <si>
    <t>240118</t>
  </si>
  <si>
    <t>CALEDONIA HEALTH CARE CENTER</t>
  </si>
  <si>
    <t>425 NORTH BADGER STREET</t>
  </si>
  <si>
    <t>CALEDONIA</t>
  </si>
  <si>
    <t>250118</t>
  </si>
  <si>
    <t>COLUMBUS HOSPITAL INC</t>
  </si>
  <si>
    <t>525 WILLOWBROOK RD</t>
  </si>
  <si>
    <t>181324</t>
  </si>
  <si>
    <t>450824</t>
  </si>
  <si>
    <t>Heart Hospital of Austin</t>
  </si>
  <si>
    <t>3801 North Lamar Boulevard</t>
  </si>
  <si>
    <t>394042</t>
  </si>
  <si>
    <t>ALLEGHENY NEUROPSYCH INSTI</t>
  </si>
  <si>
    <t>230051</t>
  </si>
  <si>
    <t>OCEANA HOSPITAL</t>
  </si>
  <si>
    <t>611 E MAIN ST</t>
  </si>
  <si>
    <t>HART</t>
  </si>
  <si>
    <t>054093</t>
  </si>
  <si>
    <t>Loma Linda University Behavioral Medicine Center</t>
  </si>
  <si>
    <t>1710 Barton Road</t>
  </si>
  <si>
    <t>440219</t>
  </si>
  <si>
    <t>450300</t>
  </si>
  <si>
    <t>YORKTOWN MEMORIAL HOSPITAL</t>
  </si>
  <si>
    <t>728 WEST MAIN STREET</t>
  </si>
  <si>
    <t>YORKTOWN</t>
  </si>
  <si>
    <t>1407 Whisenant Drive</t>
  </si>
  <si>
    <t>451310</t>
  </si>
  <si>
    <t>Ballinger Memorial Hospital</t>
  </si>
  <si>
    <t>608 Avenue B</t>
  </si>
  <si>
    <t>Ballinger</t>
  </si>
  <si>
    <t>321301</t>
  </si>
  <si>
    <t>1202 US Hwy 60</t>
  </si>
  <si>
    <t>3100 East Fletcher Avenue</t>
  </si>
  <si>
    <t>371308</t>
  </si>
  <si>
    <t>Wetumka General Hospital</t>
  </si>
  <si>
    <t>325 South Washita Street</t>
  </si>
  <si>
    <t>Wetumka</t>
  </si>
  <si>
    <t>161300</t>
  </si>
  <si>
    <t>MercyOne Primghar Medical Center</t>
  </si>
  <si>
    <t>255 North Welch Avenue</t>
  </si>
  <si>
    <t>Primghar</t>
  </si>
  <si>
    <t>280114</t>
  </si>
  <si>
    <t>211 Kimball</t>
  </si>
  <si>
    <t>210057</t>
  </si>
  <si>
    <t>Adventist HealthCare Shady Grove Medical Center</t>
  </si>
  <si>
    <t>9901 Medical Center Drive</t>
  </si>
  <si>
    <t>374000</t>
  </si>
  <si>
    <t>Griffin Memorial Hospital</t>
  </si>
  <si>
    <t>900 East Main Street</t>
  </si>
  <si>
    <t>400126</t>
  </si>
  <si>
    <t>Hospital Metropolitano San German</t>
  </si>
  <si>
    <t>Calle Javilla #8</t>
  </si>
  <si>
    <t>1600 Wallace Boulevard</t>
  </si>
  <si>
    <t>450785</t>
  </si>
  <si>
    <t>Columbia Surgicare Specialty Hospital</t>
  </si>
  <si>
    <t>718 Elizabeth Street</t>
  </si>
  <si>
    <t>260158</t>
  </si>
  <si>
    <t>Hermann Area District Hospital</t>
  </si>
  <si>
    <t>509 West 18th Street</t>
  </si>
  <si>
    <t>Hermann</t>
  </si>
  <si>
    <t>370185</t>
  </si>
  <si>
    <t>CHILDRENS MEDICAL CENTER INC</t>
  </si>
  <si>
    <t>P O BOX 35648</t>
  </si>
  <si>
    <t>330210</t>
  </si>
  <si>
    <t>JOHNSTOWN HOSPITAL</t>
  </si>
  <si>
    <t>201 S MELCHER ST</t>
  </si>
  <si>
    <t>1978 Industrial Boulevard</t>
  </si>
  <si>
    <t>989 Robert Boulevard</t>
  </si>
  <si>
    <t>280038</t>
  </si>
  <si>
    <t>430 North Monitor</t>
  </si>
  <si>
    <t>509 Wilson Avenue</t>
  </si>
  <si>
    <t>390167</t>
  </si>
  <si>
    <t>Taylor Hospital</t>
  </si>
  <si>
    <t>175 East Chester Pike</t>
  </si>
  <si>
    <t>Ridley Park</t>
  </si>
  <si>
    <t>210044</t>
  </si>
  <si>
    <t>Greater Baltimore Medical Center</t>
  </si>
  <si>
    <t>6701 North Charles Street</t>
  </si>
  <si>
    <t>454045</t>
  </si>
  <si>
    <t>CHARTER BHS OF SOUTEAST TEXAS</t>
  </si>
  <si>
    <t>2001 LADBROOK DR</t>
  </si>
  <si>
    <t>KINGWOOD</t>
  </si>
  <si>
    <t>330100</t>
  </si>
  <si>
    <t>The New York Eye and Ear Infirmary</t>
  </si>
  <si>
    <t>310 East 14th Street</t>
  </si>
  <si>
    <t>4605 MacCorkle Avenue Southwest</t>
  </si>
  <si>
    <t>9130 East Elliot Road</t>
  </si>
  <si>
    <t>670137</t>
  </si>
  <si>
    <t>NUVISION SAME DAY PROCEDURE CENTER LLC</t>
  </si>
  <si>
    <t>9725 DATAPOINT DR, SUITE 136</t>
  </si>
  <si>
    <t>150129</t>
  </si>
  <si>
    <t>Community Westview Hospital</t>
  </si>
  <si>
    <t>3630 North Guion Road</t>
  </si>
  <si>
    <t>670160</t>
  </si>
  <si>
    <t>SUN CITY WEST EMERGENCY ROOM, LLC</t>
  </si>
  <si>
    <t>351 E REDD RD</t>
  </si>
  <si>
    <t>231322</t>
  </si>
  <si>
    <t>Munson Healthcare Charlevoix Hospital</t>
  </si>
  <si>
    <t>1601 Newcastle Road</t>
  </si>
  <si>
    <t>305 Langdon Street</t>
  </si>
  <si>
    <t>494011</t>
  </si>
  <si>
    <t>BEHAVIORAL HEALTHCARE OF NORFOLK DBA</t>
  </si>
  <si>
    <t>860 KEMPSVILLE ROAD</t>
  </si>
  <si>
    <t>231334</t>
  </si>
  <si>
    <t>ProMedica Herrick Hospital</t>
  </si>
  <si>
    <t>500 East Pottawatamie Street</t>
  </si>
  <si>
    <t>115 West Silver Street</t>
  </si>
  <si>
    <t>074003</t>
  </si>
  <si>
    <t>Connecticut Valley Hospital</t>
  </si>
  <si>
    <t>1000 Silver Street</t>
  </si>
  <si>
    <t>281334</t>
  </si>
  <si>
    <t>723 West Fairview Street</t>
  </si>
  <si>
    <t>3200 North Tarrant Parkway</t>
  </si>
  <si>
    <t>111 North Bailey</t>
  </si>
  <si>
    <t>5555 Grossmont Center Drive</t>
  </si>
  <si>
    <t>050134</t>
  </si>
  <si>
    <t>1150 SIR FRANCIS DRAKE BLVD</t>
  </si>
  <si>
    <t>ROSS</t>
  </si>
  <si>
    <t>264009</t>
  </si>
  <si>
    <t>MALCOLM BLISS MENTAL HEALTH CTR</t>
  </si>
  <si>
    <t>1420 GRATTAN ST</t>
  </si>
  <si>
    <t>194002</t>
  </si>
  <si>
    <t>CENTRAL LOUISIANA STATE HOSP</t>
  </si>
  <si>
    <t>2500 South Woodworth Loop</t>
  </si>
  <si>
    <t>430039</t>
  </si>
  <si>
    <t>DOUGLAS CO MEM HOSPITAL</t>
  </si>
  <si>
    <t>BOX 26</t>
  </si>
  <si>
    <t>ARMOUR</t>
  </si>
  <si>
    <t>430004</t>
  </si>
  <si>
    <t>Northern Hills General Hospital</t>
  </si>
  <si>
    <t>504012</t>
  </si>
  <si>
    <t>Smokey Point Behavioral Hospital</t>
  </si>
  <si>
    <t>3955 156th Street Northeast</t>
  </si>
  <si>
    <t>16001 West 9 Mile Road</t>
  </si>
  <si>
    <t>340192</t>
  </si>
  <si>
    <t>JAMES E DAVIS AMBULATORY SURGICAL CENTER</t>
  </si>
  <si>
    <t>120 E. CARVER STREET</t>
  </si>
  <si>
    <t>960 JK Avent Drive</t>
  </si>
  <si>
    <t>030049</t>
  </si>
  <si>
    <t>Central Arizona Medical Center</t>
  </si>
  <si>
    <t>330209</t>
  </si>
  <si>
    <t>Saint Luke's Cornwall Hospital - Newburgh Campus</t>
  </si>
  <si>
    <t>505 South John Redditt Drive</t>
  </si>
  <si>
    <t>321302</t>
  </si>
  <si>
    <t>054003</t>
  </si>
  <si>
    <t>BELMONT HILLS HOSPITAL</t>
  </si>
  <si>
    <t>1301 RALSTON AVE</t>
  </si>
  <si>
    <t>BELMONT</t>
  </si>
  <si>
    <t>340101</t>
  </si>
  <si>
    <t>Bertie Memorial Hospital</t>
  </si>
  <si>
    <t>391311</t>
  </si>
  <si>
    <t>440023</t>
  </si>
  <si>
    <t>7900 Rhea County Highway</t>
  </si>
  <si>
    <t>241355</t>
  </si>
  <si>
    <t>164 Summit Avenue</t>
  </si>
  <si>
    <t>4060 Whittier Boulevard</t>
  </si>
  <si>
    <t>130058</t>
  </si>
  <si>
    <t>The Walker Center</t>
  </si>
  <si>
    <t>605 Eleventh Avenue East</t>
  </si>
  <si>
    <t>1309 Sheldon Road</t>
  </si>
  <si>
    <t>280042</t>
  </si>
  <si>
    <t>Litzenberg Memorial County Hospital</t>
  </si>
  <si>
    <t>1221 South Drive</t>
  </si>
  <si>
    <t>1201 West Frank Avenue</t>
  </si>
  <si>
    <t>300 Main Street</t>
  </si>
  <si>
    <t>534004</t>
  </si>
  <si>
    <t>Wyoming Behavioral Institute</t>
  </si>
  <si>
    <t>2521 East 15th Street</t>
  </si>
  <si>
    <t>230039</t>
  </si>
  <si>
    <t>MT CARMEL MERCY HOSP &amp; MED CENTER</t>
  </si>
  <si>
    <t>6071 W OUTER DR</t>
  </si>
  <si>
    <t>110014</t>
  </si>
  <si>
    <t>MINNIE G. BOSWELL MEMORIAL HOSPITAL</t>
  </si>
  <si>
    <t>1201 SILOAM RD</t>
  </si>
  <si>
    <t>454002</t>
  </si>
  <si>
    <t>TEXAS RESEARCH INST OF MENTAL SCIENCES</t>
  </si>
  <si>
    <t>1300 MOURSUND AVE</t>
  </si>
  <si>
    <t>500114</t>
  </si>
  <si>
    <t>ST JOSEPH COMMUNITY HOSPITAL</t>
  </si>
  <si>
    <t>600 N E 92ND AVENUE</t>
  </si>
  <si>
    <t>VANCOUVER</t>
  </si>
  <si>
    <t>451315</t>
  </si>
  <si>
    <t>North Runnels Hospital District</t>
  </si>
  <si>
    <t>7821 State Highway 153 East</t>
  </si>
  <si>
    <t>Winters</t>
  </si>
  <si>
    <t>454084</t>
  </si>
  <si>
    <t>Austin State Hospital</t>
  </si>
  <si>
    <t>4110 Guadalupe Street</t>
  </si>
  <si>
    <t>920 Church Street North</t>
  </si>
  <si>
    <t>100331</t>
  </si>
  <si>
    <t>OUTPATIENT SERVICE PROVIDERS LLC</t>
  </si>
  <si>
    <t>9726 TOUCHTON ROAD, SUITE 305</t>
  </si>
  <si>
    <t>230120</t>
  </si>
  <si>
    <t>Herrick Medical Center</t>
  </si>
  <si>
    <t>240211</t>
  </si>
  <si>
    <t>129 Sixth Avenue Southeast</t>
  </si>
  <si>
    <t>Pine City</t>
  </si>
  <si>
    <t>344033</t>
  </si>
  <si>
    <t>Walter B Jones Center</t>
  </si>
  <si>
    <t>624 Hospital Drive</t>
  </si>
  <si>
    <t>2905 3rd Avenue SE</t>
  </si>
  <si>
    <t>1995 Highway 51 South</t>
  </si>
  <si>
    <t>2320 East 93rd Street</t>
  </si>
  <si>
    <t>194030</t>
  </si>
  <si>
    <t>RIVER BEND HOSP</t>
  </si>
  <si>
    <t>4700 S I 10 SERVICE RD SUITE 208</t>
  </si>
  <si>
    <t>324009</t>
  </si>
  <si>
    <t>HSA VALLEY VIEW HOSPITAL</t>
  </si>
  <si>
    <t>3751 N DEL REY BLVD</t>
  </si>
  <si>
    <t>LAS CRUCES</t>
  </si>
  <si>
    <t>294000</t>
  </si>
  <si>
    <t>Northern Nevada Adult Mental Health Services</t>
  </si>
  <si>
    <t>480 Galletti Way</t>
  </si>
  <si>
    <t>450859</t>
  </si>
  <si>
    <t>Promise Specialty Hospital of Southeast Texas</t>
  </si>
  <si>
    <t>3050 39th Street, 3rd Floor</t>
  </si>
  <si>
    <t>17100 Euclid Street</t>
  </si>
  <si>
    <t>3500 South Fourth Street</t>
  </si>
  <si>
    <t>300 22nd Avenue</t>
  </si>
  <si>
    <t>360149</t>
  </si>
  <si>
    <t>PIQUA MEMORIAL MEDICAL CENTER</t>
  </si>
  <si>
    <t>624 PARK AVE</t>
  </si>
  <si>
    <t>PIQUA</t>
  </si>
  <si>
    <t>390083</t>
  </si>
  <si>
    <t>John F Kennedy Memorial Hospital</t>
  </si>
  <si>
    <t>Langdon Street and Cheltenham Avenue</t>
  </si>
  <si>
    <t>114015</t>
  </si>
  <si>
    <t>Coliseum Center for Behavioral Health</t>
  </si>
  <si>
    <t>340 Hospital Drive, Building E</t>
  </si>
  <si>
    <t>100 Madison Avenue</t>
  </si>
  <si>
    <t>602 Michigan Avenue</t>
  </si>
  <si>
    <t>141303</t>
  </si>
  <si>
    <t>Warner Hospital and Healthcare Services</t>
  </si>
  <si>
    <t>230298</t>
  </si>
  <si>
    <t>Detroit Hope Hospital</t>
  </si>
  <si>
    <t>801 Virginia Park</t>
  </si>
  <si>
    <t>10010 Kennerly Road</t>
  </si>
  <si>
    <t>010155</t>
  </si>
  <si>
    <t>Vaughan Perry Hospital</t>
  </si>
  <si>
    <t>East Lafayette Street</t>
  </si>
  <si>
    <t>230283</t>
  </si>
  <si>
    <t>Kindred Hospital - Detroit</t>
  </si>
  <si>
    <t>26400 West Outer Drive</t>
  </si>
  <si>
    <t>Lincoln Park</t>
  </si>
  <si>
    <t>050433</t>
  </si>
  <si>
    <t>Indian Valley Hospital</t>
  </si>
  <si>
    <t>184 Hot Springs Road</t>
  </si>
  <si>
    <t>240157</t>
  </si>
  <si>
    <t>Saint James Health Services</t>
  </si>
  <si>
    <t>1207 6th Avenue South</t>
  </si>
  <si>
    <t>Saint James</t>
  </si>
  <si>
    <t>8900 Vanwyck Expressway</t>
  </si>
  <si>
    <t>040109</t>
  </si>
  <si>
    <t>Saint John's Hospital - Berryville</t>
  </si>
  <si>
    <t>115 Cass Avenue</t>
  </si>
  <si>
    <t>141320</t>
  </si>
  <si>
    <t>341315</t>
  </si>
  <si>
    <t>501 South Poplar Street</t>
  </si>
  <si>
    <t>20171 Chasewood Park Drive</t>
  </si>
  <si>
    <t>300 Central Avenue</t>
  </si>
  <si>
    <t>341317</t>
  </si>
  <si>
    <t>LifeBrite Community Hospital of Stokes</t>
  </si>
  <si>
    <t>1570 Highway 8 and 89 North</t>
  </si>
  <si>
    <t>160012</t>
  </si>
  <si>
    <t>014000</t>
  </si>
  <si>
    <t>Hill Crest Behavioral Health Services</t>
  </si>
  <si>
    <t>6869 Fifth Avenue South</t>
  </si>
  <si>
    <t>330212</t>
  </si>
  <si>
    <t>DOCTORS HOSPITAL OF STATEN ISLAND</t>
  </si>
  <si>
    <t>1050 TARGEE ST</t>
  </si>
  <si>
    <t>420096</t>
  </si>
  <si>
    <t>INTERMEDICAL HOSPITAL OF SC  INC.</t>
  </si>
  <si>
    <t>TAYLOR ST -&amp;- MARION ST</t>
  </si>
  <si>
    <t>911 Northland Drive</t>
  </si>
  <si>
    <t>620 Skyline Drive</t>
  </si>
  <si>
    <t>501324</t>
  </si>
  <si>
    <t>450338</t>
  </si>
  <si>
    <t>KARNES CITY HOSPITAL INC</t>
  </si>
  <si>
    <t>700 HIGHWAY 80</t>
  </si>
  <si>
    <t>KARNES CITY</t>
  </si>
  <si>
    <t>454150</t>
  </si>
  <si>
    <t>OCEANS BEHAVIORAL HOSPITAL OF WACO</t>
  </si>
  <si>
    <t>5931 CROSSLAKE PARKWAY</t>
  </si>
  <si>
    <t>214015</t>
  </si>
  <si>
    <t>Sheppard Pratt at Ellicott City</t>
  </si>
  <si>
    <t>4100 College Avenue</t>
  </si>
  <si>
    <t>Ellicott City</t>
  </si>
  <si>
    <t>240049</t>
  </si>
  <si>
    <t>University of Minnesota hosp and clinic</t>
  </si>
  <si>
    <t>500 Harvard St</t>
  </si>
  <si>
    <t>210046</t>
  </si>
  <si>
    <t>FROSTBURG HOSPITAL INC</t>
  </si>
  <si>
    <t>48 TARN TERRACE</t>
  </si>
  <si>
    <t>FROSTBURG</t>
  </si>
  <si>
    <t>050401</t>
  </si>
  <si>
    <t>Washington Medical Center</t>
  </si>
  <si>
    <t>12101 West Washington Boulevard</t>
  </si>
  <si>
    <t>404006</t>
  </si>
  <si>
    <t>Rural Route 2, Box 11</t>
  </si>
  <si>
    <t>18220 State Highway 249</t>
  </si>
  <si>
    <t>390149</t>
  </si>
  <si>
    <t>THOMAS JEFFERSON UNIV HOSP-FORD ROAD</t>
  </si>
  <si>
    <t>3905 FORD RD</t>
  </si>
  <si>
    <t>394052</t>
  </si>
  <si>
    <t>Haven Behavioral Hospital of Eastern Pennsylvania</t>
  </si>
  <si>
    <t>145 North Sixth Street</t>
  </si>
  <si>
    <t>4445 Magnolia Avenue</t>
  </si>
  <si>
    <t>190059</t>
  </si>
  <si>
    <t>034008</t>
  </si>
  <si>
    <t>CBHS OF DESERT VISTA</t>
  </si>
  <si>
    <t>570 W BROWN RD</t>
  </si>
  <si>
    <t>201 Northwest R.D. Mize Road</t>
  </si>
  <si>
    <t>91 Hospital Drive</t>
  </si>
  <si>
    <t>260120</t>
  </si>
  <si>
    <t>LUCY LEE HOSPITAL</t>
  </si>
  <si>
    <t>2620 N WESTWOOD BLVD</t>
  </si>
  <si>
    <t>054139</t>
  </si>
  <si>
    <t>BAYVIEW HOSPITAL</t>
  </si>
  <si>
    <t>330 MOSS ST</t>
  </si>
  <si>
    <t>330225</t>
  </si>
  <si>
    <t>455 East Bay Drive</t>
  </si>
  <si>
    <t>170193</t>
  </si>
  <si>
    <t>Emporia Surgical Hospital</t>
  </si>
  <si>
    <t>1602 West 15th Street</t>
  </si>
  <si>
    <t>214011</t>
  </si>
  <si>
    <t>Walter P. Carter Center</t>
  </si>
  <si>
    <t>630 West Fayette Street</t>
  </si>
  <si>
    <t>401 Bicentennial Way</t>
  </si>
  <si>
    <t>100 Wellness Way</t>
  </si>
  <si>
    <t>1110 Gulf Breeze Parkway</t>
  </si>
  <si>
    <t>090002</t>
  </si>
  <si>
    <t>HADLEY MEMORIAL HOSPITAL</t>
  </si>
  <si>
    <t>4601 MARTIN LUTHER KING JR AVE SW</t>
  </si>
  <si>
    <t>224045</t>
  </si>
  <si>
    <t>Hospital for Behavioral Medicine</t>
  </si>
  <si>
    <t>100 Century Drive</t>
  </si>
  <si>
    <t>390294</t>
  </si>
  <si>
    <t>Good Shepherd Specialty Hospital - Allentown</t>
  </si>
  <si>
    <t>Cedar Crest Boulevard &amp; I-78</t>
  </si>
  <si>
    <t>25825 South Vermont Avenue</t>
  </si>
  <si>
    <t>174021</t>
  </si>
  <si>
    <t>Freedom Behavioral Hospital of Topeka</t>
  </si>
  <si>
    <t>1334 SW Buchanan Street</t>
  </si>
  <si>
    <t>333 Mercy Avenue</t>
  </si>
  <si>
    <t>6801 Airport Boulevard</t>
  </si>
  <si>
    <t>450646</t>
  </si>
  <si>
    <t>Del Sol Medical Center</t>
  </si>
  <si>
    <t>10301 Gateway West</t>
  </si>
  <si>
    <t>450725</t>
  </si>
  <si>
    <t>Methodist Children's Hospital</t>
  </si>
  <si>
    <t>050584</t>
  </si>
  <si>
    <t>390277</t>
  </si>
  <si>
    <t>MT. SINAI HOSPITAL</t>
  </si>
  <si>
    <t>S 4TH ST -&amp;- REED ST</t>
  </si>
  <si>
    <t>230060</t>
  </si>
  <si>
    <t>Off Highway 191, PHS/IHS Drive</t>
  </si>
  <si>
    <t>250066</t>
  </si>
  <si>
    <t>TYLER HOLMES MEMORIAL HOSPITAL</t>
  </si>
  <si>
    <t>WINONA</t>
  </si>
  <si>
    <t>260003</t>
  </si>
  <si>
    <t>Saint John's Hospital - Aurora</t>
  </si>
  <si>
    <t>450588</t>
  </si>
  <si>
    <t>MARION COUNTY HOSPITAL</t>
  </si>
  <si>
    <t>1115 N WALCOTT</t>
  </si>
  <si>
    <t>JEFFERSON</t>
  </si>
  <si>
    <t>450320</t>
  </si>
  <si>
    <t>Rosewood Medical Center</t>
  </si>
  <si>
    <t>9200 Westheimer Road</t>
  </si>
  <si>
    <t>420110</t>
  </si>
  <si>
    <t>Roper St. Francis Berkeley Hospital</t>
  </si>
  <si>
    <t>100 Callen Boulevard</t>
  </si>
  <si>
    <t>Summerville</t>
  </si>
  <si>
    <t>299 Kings Daughters Drive</t>
  </si>
  <si>
    <t>150164</t>
  </si>
  <si>
    <t>334053</t>
  </si>
  <si>
    <t>Bronx Psychiatric Center</t>
  </si>
  <si>
    <t>1500 Waters Place</t>
  </si>
  <si>
    <t>450116</t>
  </si>
  <si>
    <t>SETON HOLY CROSS</t>
  </si>
  <si>
    <t>2600 E MARTIN LUTHER KING JR BLVD</t>
  </si>
  <si>
    <t>390075</t>
  </si>
  <si>
    <t>Divine Providence Hospital</t>
  </si>
  <si>
    <t>1001 Grampian Boulevard</t>
  </si>
  <si>
    <t>524025</t>
  </si>
  <si>
    <t>Fond du Lac County Acute Psychiatric Unit</t>
  </si>
  <si>
    <t>459 East First Street</t>
  </si>
  <si>
    <t>294014</t>
  </si>
  <si>
    <t>Sana Behavioral Health Hospital-Las Vegas</t>
  </si>
  <si>
    <t>5975 West Twain Avenue Suite B</t>
  </si>
  <si>
    <t>555 North Duke Street</t>
  </si>
  <si>
    <t>190124</t>
  </si>
  <si>
    <t>670171</t>
  </si>
  <si>
    <t>11158 LEOPARD ST, SUITE 103</t>
  </si>
  <si>
    <t>310094</t>
  </si>
  <si>
    <t>LIVINGSTON COMMUNITY HOSPITAL,THE</t>
  </si>
  <si>
    <t>204 HILLSIDE AVE</t>
  </si>
  <si>
    <t>361328</t>
  </si>
  <si>
    <t>ProMedica Defiance Regional Hospital</t>
  </si>
  <si>
    <t>One Medical Center Boulevard</t>
  </si>
  <si>
    <t>50 Hospital Hill Road</t>
  </si>
  <si>
    <t>3288 Moanalua Road</t>
  </si>
  <si>
    <t>500009</t>
  </si>
  <si>
    <t>916 PACIFIC AVE (P O BOX 1067)</t>
  </si>
  <si>
    <t>EVERETT</t>
  </si>
  <si>
    <t>1200 Northside Forsyth Drive</t>
  </si>
  <si>
    <t>350051</t>
  </si>
  <si>
    <t>Wishek Community Hospital &amp; Clinics</t>
  </si>
  <si>
    <t>061328</t>
  </si>
  <si>
    <t>Pagosa Springs Medical Center</t>
  </si>
  <si>
    <t>645 South Central Avenue</t>
  </si>
  <si>
    <t>050307</t>
  </si>
  <si>
    <t>CHICO COMMUNITY HOSPITAL</t>
  </si>
  <si>
    <t>560 COHASSET RD</t>
  </si>
  <si>
    <t>CHICO</t>
  </si>
  <si>
    <t>8700 Beverly Boulevard</t>
  </si>
  <si>
    <t>100330</t>
  </si>
  <si>
    <t>Halifax Health/UF Health Medical Center of Deltona</t>
  </si>
  <si>
    <t>3300 Halifax Crossing Boulevard</t>
  </si>
  <si>
    <t>Deltona</t>
  </si>
  <si>
    <t>241302</t>
  </si>
  <si>
    <t>Sanford Westbrook Medical Center</t>
  </si>
  <si>
    <t>230284</t>
  </si>
  <si>
    <t>SELECT SPECIALTY HOSPITAL - ANN ARBO</t>
  </si>
  <si>
    <t>5301 E HURON RIVER DR</t>
  </si>
  <si>
    <t>YPSILANTI</t>
  </si>
  <si>
    <t>500100</t>
  </si>
  <si>
    <t>MOUNT LINTON HOSPITAL</t>
  </si>
  <si>
    <t>103 NORTH GRANDVIEW</t>
  </si>
  <si>
    <t>METALINE FALLS</t>
  </si>
  <si>
    <t>111 South Front Street</t>
  </si>
  <si>
    <t>490028</t>
  </si>
  <si>
    <t>Johnston-Willis Hospital</t>
  </si>
  <si>
    <t>1401 Johnston-Willis Drive</t>
  </si>
  <si>
    <t>231314</t>
  </si>
  <si>
    <t>120 North Delaware Street</t>
  </si>
  <si>
    <t>381305</t>
  </si>
  <si>
    <t>14701 179th Avenue Southeast</t>
  </si>
  <si>
    <t>241366</t>
  </si>
  <si>
    <t>Meeker Memorial Hospital</t>
  </si>
  <si>
    <t>110219</t>
  </si>
  <si>
    <t>WellStar Atlanta Medical Center - South Campus</t>
  </si>
  <si>
    <t>050715</t>
  </si>
  <si>
    <t>10841 WHITE OAK AVE</t>
  </si>
  <si>
    <t>030004</t>
  </si>
  <si>
    <t>P.O. Box 457</t>
  </si>
  <si>
    <t>1200 College Drive</t>
  </si>
  <si>
    <t>454074</t>
  </si>
  <si>
    <t>HARRIS METHODIST WESTVIEW</t>
  </si>
  <si>
    <t>808 SANTE FE DR</t>
  </si>
  <si>
    <t>110203</t>
  </si>
  <si>
    <t>Emory University Hospital at Wesley Woods</t>
  </si>
  <si>
    <t>1821 Clifton Road Northeast</t>
  </si>
  <si>
    <t>264015</t>
  </si>
  <si>
    <t>CBHS OF COLUMBIA</t>
  </si>
  <si>
    <t>200 PORTLAND ST</t>
  </si>
  <si>
    <t>15248 Eleventh Street</t>
  </si>
  <si>
    <t>450722</t>
  </si>
  <si>
    <t>KIRBYVILLE COMMUNITY HOSPITAL</t>
  </si>
  <si>
    <t>201 E LAVIELLE ST</t>
  </si>
  <si>
    <t>KIRBYVILLE</t>
  </si>
  <si>
    <t>6041 Cadillac Avenue</t>
  </si>
  <si>
    <t>334007</t>
  </si>
  <si>
    <t>ST VINCENTS HOSP</t>
  </si>
  <si>
    <t>240 NORTH ST</t>
  </si>
  <si>
    <t>HARRISON</t>
  </si>
  <si>
    <t>300032</t>
  </si>
  <si>
    <t>NEW HAMPSHIRE HOSP-MED SURG BLDG</t>
  </si>
  <si>
    <t>105 PLEASANT ST</t>
  </si>
  <si>
    <t>1500 Matthews Township Parkway</t>
  </si>
  <si>
    <t>230163</t>
  </si>
  <si>
    <t>RUSSELL MEMORIAL HOSPITAL</t>
  </si>
  <si>
    <t>201 N PINE STREET</t>
  </si>
  <si>
    <t>ONAWAY</t>
  </si>
  <si>
    <t>131328</t>
  </si>
  <si>
    <t>1000 Montauk Highway</t>
  </si>
  <si>
    <t>10-42 Mitchell Avenue</t>
  </si>
  <si>
    <t>140045</t>
  </si>
  <si>
    <t>Fayette County Hospital &amp; Long Term Care</t>
  </si>
  <si>
    <t>650 West Taylor Street</t>
  </si>
  <si>
    <t>Vandalia</t>
  </si>
  <si>
    <t>150062</t>
  </si>
  <si>
    <t>270063</t>
  </si>
  <si>
    <t>MADISON VALLEY HOSPITAL</t>
  </si>
  <si>
    <t>291314</t>
  </si>
  <si>
    <t>213 South Whitacre  Street</t>
  </si>
  <si>
    <t>215 Marion Avenue</t>
  </si>
  <si>
    <t>1235 East Cherokee Street</t>
  </si>
  <si>
    <t>390224</t>
  </si>
  <si>
    <t>400 Turnpike Street</t>
  </si>
  <si>
    <t>220154</t>
  </si>
  <si>
    <t>Soldiers' Home in Chelsea</t>
  </si>
  <si>
    <t>91 Crest Avenue</t>
  </si>
  <si>
    <t>5000 West Chambers Street</t>
  </si>
  <si>
    <t>394049</t>
  </si>
  <si>
    <t>Brooke Glen Behavioral Hospital</t>
  </si>
  <si>
    <t>7170 Lafayette Avenue</t>
  </si>
  <si>
    <t>264003</t>
  </si>
  <si>
    <t>NEVADA STATE HOSPITAL</t>
  </si>
  <si>
    <t>ASH STREET AT HIGHLAND</t>
  </si>
  <si>
    <t>230293</t>
  </si>
  <si>
    <t>United Community Hospital</t>
  </si>
  <si>
    <t>2401 20th Street</t>
  </si>
  <si>
    <t>454057</t>
  </si>
  <si>
    <t>CBHS OF DALLAS</t>
  </si>
  <si>
    <t>6800 PRESTON RD</t>
  </si>
  <si>
    <t>240016</t>
  </si>
  <si>
    <t>Saint Joseph's Area Health Services</t>
  </si>
  <si>
    <t>370157</t>
  </si>
  <si>
    <t>918 SOUTHWEST 8TH STREET, P O BOX 928</t>
  </si>
  <si>
    <t>14800 West Saint Teresa</t>
  </si>
  <si>
    <t>520007</t>
  </si>
  <si>
    <t>361326</t>
  </si>
  <si>
    <t>Adams County Regional Medical Center</t>
  </si>
  <si>
    <t>230 Medical Center Drive</t>
  </si>
  <si>
    <t>Seaman</t>
  </si>
  <si>
    <t>260173</t>
  </si>
  <si>
    <t>Route 1</t>
  </si>
  <si>
    <t>160 North Midland Avenue</t>
  </si>
  <si>
    <t>801 Pole Line Road West</t>
  </si>
  <si>
    <t>2201 Chapel Avenue West</t>
  </si>
  <si>
    <t>440064</t>
  </si>
  <si>
    <t>Parkridge West Hospital</t>
  </si>
  <si>
    <t>1000 Highway 28</t>
  </si>
  <si>
    <t>1111 Amsterdam Avenue</t>
  </si>
  <si>
    <t>341323</t>
  </si>
  <si>
    <t>1225 West Lake Street</t>
  </si>
  <si>
    <t>051316</t>
  </si>
  <si>
    <t>131312</t>
  </si>
  <si>
    <t>St. Luke's McCall</t>
  </si>
  <si>
    <t>241319</t>
  </si>
  <si>
    <t>Murray County Medical Center</t>
  </si>
  <si>
    <t>330010</t>
  </si>
  <si>
    <t>Saint Mary's Hospital Amsterdam -  Memorial Campus</t>
  </si>
  <si>
    <t>4988 State Highway 30</t>
  </si>
  <si>
    <t>1000 North Westmoreland Road</t>
  </si>
  <si>
    <t>670150</t>
  </si>
  <si>
    <t>LIFE SAVERS EMERGENCY ROOM LLC</t>
  </si>
  <si>
    <t>17685 TOMBALL PKWY</t>
  </si>
  <si>
    <t>400123</t>
  </si>
  <si>
    <t>Hospital Perea, Mayaguez</t>
  </si>
  <si>
    <t>15 Doctor Basora Street</t>
  </si>
  <si>
    <t>161329</t>
  </si>
  <si>
    <t>Jackson County Regional Health Center</t>
  </si>
  <si>
    <t>Maquoketa</t>
  </si>
  <si>
    <t>440146</t>
  </si>
  <si>
    <t>(CLOSED) FHC OAKWOOD</t>
  </si>
  <si>
    <t>5310 BALL CAMP PIKE</t>
  </si>
  <si>
    <t>220122</t>
  </si>
  <si>
    <t>CHILDRENS HOSP MED CENTER</t>
  </si>
  <si>
    <t>300 LONGWOOD AVE</t>
  </si>
  <si>
    <t>300016</t>
  </si>
  <si>
    <t>125 Mascoma Street</t>
  </si>
  <si>
    <t>140193</t>
  </si>
  <si>
    <t>050491</t>
  </si>
  <si>
    <t>SANTA ANA HOSPITAL MEDICAL CENTER</t>
  </si>
  <si>
    <t>1901 N FAIRVIEW ST</t>
  </si>
  <si>
    <t>700 West Avenue South</t>
  </si>
  <si>
    <t>5 Richland Medical Park Drive</t>
  </si>
  <si>
    <t>1550 West Craig Road</t>
  </si>
  <si>
    <t>7500 Mercy Road</t>
  </si>
  <si>
    <t>8111 South Emerson Avenue</t>
  </si>
  <si>
    <t>454093</t>
  </si>
  <si>
    <t>Sunrise Canyon Hospital</t>
  </si>
  <si>
    <t>1950 Aspen Ave</t>
  </si>
  <si>
    <t>450250</t>
  </si>
  <si>
    <t>THROCKMORTON  COUNTY  HOSPITAL</t>
  </si>
  <si>
    <t>802 N MINTER AVE</t>
  </si>
  <si>
    <t>THROCKMORTON</t>
  </si>
  <si>
    <t>2450 Ashby Avenue</t>
  </si>
  <si>
    <t>030060</t>
  </si>
  <si>
    <t>Cobre Valley Community Hospital</t>
  </si>
  <si>
    <t>524036</t>
  </si>
  <si>
    <t>CLARK COUNTY HEALTH CARE CENTER</t>
  </si>
  <si>
    <t>HWY 29 E</t>
  </si>
  <si>
    <t>OWEN</t>
  </si>
  <si>
    <t>514008</t>
  </si>
  <si>
    <t>River Park Hospital</t>
  </si>
  <si>
    <t>1230 Sixth Avenue</t>
  </si>
  <si>
    <t>210012</t>
  </si>
  <si>
    <t>Sinai Hospital</t>
  </si>
  <si>
    <t>2401 West Belvedere Avenue</t>
  </si>
  <si>
    <t>450258</t>
  </si>
  <si>
    <t>1000 S SWEETWATER ST</t>
  </si>
  <si>
    <t>180030</t>
  </si>
  <si>
    <t>JAMES B HAGGIN MEMORIAL HOSPITAL</t>
  </si>
  <si>
    <t>464 LINDEN AVE</t>
  </si>
  <si>
    <t>HARRODSBURG</t>
  </si>
  <si>
    <t>230006</t>
  </si>
  <si>
    <t>Hayes Green Beach Memorial Hospital</t>
  </si>
  <si>
    <t>390055</t>
  </si>
  <si>
    <t>UPMC Shadyside</t>
  </si>
  <si>
    <t>5230 Centre Avenue</t>
  </si>
  <si>
    <t>040032</t>
  </si>
  <si>
    <t>LITTLE RIVER MEMORIAL</t>
  </si>
  <si>
    <t>5TH ST -&amp;- LOCKE</t>
  </si>
  <si>
    <t>ASHDOWN</t>
  </si>
  <si>
    <t>81 Ball Park Road</t>
  </si>
  <si>
    <t>2000 Eoff Street</t>
  </si>
  <si>
    <t>1 Saint Joseph Drive</t>
  </si>
  <si>
    <t>39000 Bob Hope Drive</t>
  </si>
  <si>
    <t>381319</t>
  </si>
  <si>
    <t>CHI Saint Anthony Hospital</t>
  </si>
  <si>
    <t>2801 Saint Anthony Way</t>
  </si>
  <si>
    <t>403 Burkarth Road</t>
  </si>
  <si>
    <t>324003</t>
  </si>
  <si>
    <t>CHARTER HEIGHTS (NE) BHS</t>
  </si>
  <si>
    <t>103 HOSPITAL LOOP NE</t>
  </si>
  <si>
    <t>234044</t>
  </si>
  <si>
    <t>3512 COOLIDGE RD</t>
  </si>
  <si>
    <t>EAST LANSING</t>
  </si>
  <si>
    <t>050415</t>
  </si>
  <si>
    <t>CARE UNIT BEHAVIORAL CTR OF LOS ANGELE</t>
  </si>
  <si>
    <t>5035 COLISEUM ST</t>
  </si>
  <si>
    <t>220156</t>
  </si>
  <si>
    <t>GODDARD MEM &amp; CARDINAL CUSHING MED CTR</t>
  </si>
  <si>
    <t>235 N PEARL ST</t>
  </si>
  <si>
    <t>BROCKTON</t>
  </si>
  <si>
    <t>638 California Avenue Southwest</t>
  </si>
  <si>
    <t>530018</t>
  </si>
  <si>
    <t>210004</t>
  </si>
  <si>
    <t>1500 Forest Glen Road</t>
  </si>
  <si>
    <t>Silver Spring</t>
  </si>
  <si>
    <t>670029</t>
  </si>
  <si>
    <t>First Surgical Hospital</t>
  </si>
  <si>
    <t>4801 Bissonnet Street</t>
  </si>
  <si>
    <t>451300</t>
  </si>
  <si>
    <t>Parmer Medical Center</t>
  </si>
  <si>
    <t>1307 Cleveland Avenue</t>
  </si>
  <si>
    <t>Friona</t>
  </si>
  <si>
    <t>210 Fourth Avenue</t>
  </si>
  <si>
    <t>100322</t>
  </si>
  <si>
    <t>440147</t>
  </si>
  <si>
    <t>Baptist Rehabilitation - Germantown</t>
  </si>
  <si>
    <t>2100 Exeter Road</t>
  </si>
  <si>
    <t>8000 West Judge Perez Drive</t>
  </si>
  <si>
    <t>5255 Loughboro Road Northwest</t>
  </si>
  <si>
    <t>174016</t>
  </si>
  <si>
    <t>Prairie View</t>
  </si>
  <si>
    <t>1901 East First Street</t>
  </si>
  <si>
    <t>420059</t>
  </si>
  <si>
    <t>120 North Oak Street</t>
  </si>
  <si>
    <t>190165</t>
  </si>
  <si>
    <t>BIENVILLE GENERAL HOSPITAL</t>
  </si>
  <si>
    <t>810 PINE ST</t>
  </si>
  <si>
    <t>ARCADIA</t>
  </si>
  <si>
    <t>134 Homer Avenue</t>
  </si>
  <si>
    <t>390280</t>
  </si>
  <si>
    <t>GIRARD MEDICAL CENTER</t>
  </si>
  <si>
    <t>8TH STREET AND GIRARD AVENUE</t>
  </si>
  <si>
    <t>110062</t>
  </si>
  <si>
    <t>CALHOUN MEMORIAL HOSPITAL</t>
  </si>
  <si>
    <t>209 ACADEMY AVENUE</t>
  </si>
  <si>
    <t>26501 Avenue 140</t>
  </si>
  <si>
    <t>260049</t>
  </si>
  <si>
    <t>DADE COUNTY MEMORIAL HOSPITAL</t>
  </si>
  <si>
    <t>1005 S MAIN ST</t>
  </si>
  <si>
    <t>LOCKWOOD</t>
  </si>
  <si>
    <t>061312</t>
  </si>
  <si>
    <t>640 Ulukahiki Street</t>
  </si>
  <si>
    <t>615 West Nursery Street</t>
  </si>
  <si>
    <t>454012</t>
  </si>
  <si>
    <t>Millwood Hospital</t>
  </si>
  <si>
    <t>1011 North Cooper Street</t>
  </si>
  <si>
    <t>22101 Moross</t>
  </si>
  <si>
    <t>100 Gross Crescent Circle Fort</t>
  </si>
  <si>
    <t>101308</t>
  </si>
  <si>
    <t>Northwest Florida Community Hospital</t>
  </si>
  <si>
    <t>1360 Brickyard Road</t>
  </si>
  <si>
    <t>Chipley</t>
  </si>
  <si>
    <t>1650 Fourth St SE</t>
  </si>
  <si>
    <t>510027</t>
  </si>
  <si>
    <t>109 War Memorial Drive</t>
  </si>
  <si>
    <t>510045</t>
  </si>
  <si>
    <t>HOLDEN HOSPITAL</t>
  </si>
  <si>
    <t>BOX K</t>
  </si>
  <si>
    <t>261302</t>
  </si>
  <si>
    <t>Madison Medical Center</t>
  </si>
  <si>
    <t>611 West Main</t>
  </si>
  <si>
    <t>Fredericktown</t>
  </si>
  <si>
    <t>054114</t>
  </si>
  <si>
    <t>San Diego County Psychiatric Hospital</t>
  </si>
  <si>
    <t>3853 Rosecrans Street</t>
  </si>
  <si>
    <t>100303</t>
  </si>
  <si>
    <t>Select Specialty Hospital - Tallahassee</t>
  </si>
  <si>
    <t>1554 Surgeons Drive</t>
  </si>
  <si>
    <t>251315</t>
  </si>
  <si>
    <t>Baptist Memorial Hospital-Leake</t>
  </si>
  <si>
    <t>1100 MS-16 East</t>
  </si>
  <si>
    <t>360177</t>
  </si>
  <si>
    <t>388 Ben Bolt Avenue</t>
  </si>
  <si>
    <t>450282</t>
  </si>
  <si>
    <t>WEST PLAINS MEDICAL CENTER INC</t>
  </si>
  <si>
    <t>708 S 1ST ST</t>
  </si>
  <si>
    <t>MULESHOE</t>
  </si>
  <si>
    <t>141312</t>
  </si>
  <si>
    <t>326 West 64th  Street</t>
  </si>
  <si>
    <t>500143</t>
  </si>
  <si>
    <t>Providence Saint Peter Chemical Dependency Center</t>
  </si>
  <si>
    <t>4800 College Street Southeast</t>
  </si>
  <si>
    <t>Lacey</t>
  </si>
  <si>
    <t>220068</t>
  </si>
  <si>
    <t>26 CENTRAL ST</t>
  </si>
  <si>
    <t>SOMERVILLE</t>
  </si>
  <si>
    <t>470008</t>
  </si>
  <si>
    <t>451373</t>
  </si>
  <si>
    <t>406 South Gary Avenue</t>
  </si>
  <si>
    <t>360171</t>
  </si>
  <si>
    <t>NORTHEASTERN OHIO GENERAL HOSPITAL</t>
  </si>
  <si>
    <t>2041 HUBBARD ROAD</t>
  </si>
  <si>
    <t>450776</t>
  </si>
  <si>
    <t>COLEMAN COUNTY MEDICAL CENTER</t>
  </si>
  <si>
    <t>281314</t>
  </si>
  <si>
    <t>301 University Boulevard</t>
  </si>
  <si>
    <t>350007</t>
  </si>
  <si>
    <t>050188</t>
  </si>
  <si>
    <t>Community Hospital of Los Gatos</t>
  </si>
  <si>
    <t>815 Pollard Road</t>
  </si>
  <si>
    <t>Los Gatos</t>
  </si>
  <si>
    <t>490091</t>
  </si>
  <si>
    <t>Stuart Circle Hospital</t>
  </si>
  <si>
    <t>413 Stuart Circle</t>
  </si>
  <si>
    <t>051309</t>
  </si>
  <si>
    <t>Jerold Phelps Community Hospital</t>
  </si>
  <si>
    <t>733 Cedar Street</t>
  </si>
  <si>
    <t>Garberville</t>
  </si>
  <si>
    <t>074006</t>
  </si>
  <si>
    <t>FAIRFIELD HILLS HOSP</t>
  </si>
  <si>
    <t>P O BOX 5525</t>
  </si>
  <si>
    <t>NEWTOWN</t>
  </si>
  <si>
    <t>341302</t>
  </si>
  <si>
    <t>Our Community Hospital</t>
  </si>
  <si>
    <t>921 Junior High School Road</t>
  </si>
  <si>
    <t>Scotland Neck</t>
  </si>
  <si>
    <t>375 Laguna Honda Boulevard</t>
  </si>
  <si>
    <t>1125 Madison Street</t>
  </si>
  <si>
    <t>250160</t>
  </si>
  <si>
    <t>Batesville Specialty Hospital</t>
  </si>
  <si>
    <t>394036</t>
  </si>
  <si>
    <t>COMMUNITY MENTAL HEALTH CTR</t>
  </si>
  <si>
    <t>176 VIRGINIA AVE</t>
  </si>
  <si>
    <t>242 Green Street</t>
  </si>
  <si>
    <t>250 South Grand Avenue</t>
  </si>
  <si>
    <t>174002</t>
  </si>
  <si>
    <t>PRAIRIE VIEW HOSP</t>
  </si>
  <si>
    <t>1ST ST PO BOX 467</t>
  </si>
  <si>
    <t>490106</t>
  </si>
  <si>
    <t>130 South Bryn Mawr Avenue</t>
  </si>
  <si>
    <t>45 Reade Place</t>
  </si>
  <si>
    <t>190215</t>
  </si>
  <si>
    <t>LONG TERM ACUTE CARE CENTER INC</t>
  </si>
  <si>
    <t>1111 MEDICAL CENTER BLVD</t>
  </si>
  <si>
    <t>MARRERO</t>
  </si>
  <si>
    <t>180100</t>
  </si>
  <si>
    <t>BAPTIST HOSPITAL HIGHLANDS</t>
  </si>
  <si>
    <t>810 BARRET AVE</t>
  </si>
  <si>
    <t>330213</t>
  </si>
  <si>
    <t>Lewis County General Hospital</t>
  </si>
  <si>
    <t>260171</t>
  </si>
  <si>
    <t>ST LOUIS STATE MENTAL HOSPITAL</t>
  </si>
  <si>
    <t>5400 ARSENAL ST</t>
  </si>
  <si>
    <t>220038</t>
  </si>
  <si>
    <t>22 Bramhall Street</t>
  </si>
  <si>
    <t>050175</t>
  </si>
  <si>
    <t>1700 East Saunders Street</t>
  </si>
  <si>
    <t>130044</t>
  </si>
  <si>
    <t>Teton Valley Hospital &amp; Surgicenter</t>
  </si>
  <si>
    <t>120 East Howard Street</t>
  </si>
  <si>
    <t>241368</t>
  </si>
  <si>
    <t>CentraCare - Sauk Centre</t>
  </si>
  <si>
    <t>381317</t>
  </si>
  <si>
    <t>Adventist Health Tillamook</t>
  </si>
  <si>
    <t>1710 South 70th Street</t>
  </si>
  <si>
    <t>260 MJ Taylor Road</t>
  </si>
  <si>
    <t>014005</t>
  </si>
  <si>
    <t>Greil Memorial Psychiatric Hospital</t>
  </si>
  <si>
    <t>2140 Upper Wetumpka Road</t>
  </si>
  <si>
    <t>8656 West Patrick Lane</t>
  </si>
  <si>
    <t>190219</t>
  </si>
  <si>
    <t>180 Parkwood Drive</t>
  </si>
  <si>
    <t>230012</t>
  </si>
  <si>
    <t>Renaissance Hospital</t>
  </si>
  <si>
    <t>801 Virginia Park Street</t>
  </si>
  <si>
    <t>2400 East Fourth Street</t>
  </si>
  <si>
    <t>380064</t>
  </si>
  <si>
    <t>DOUGLAS COMMUNITY HOSPITAL</t>
  </si>
  <si>
    <t>738 W HARVARD AVE</t>
  </si>
  <si>
    <t>ROSEBURG</t>
  </si>
  <si>
    <t>524000</t>
  </si>
  <si>
    <t>Aurora Psychiatric Hospital</t>
  </si>
  <si>
    <t>1220 Dewey Avenue</t>
  </si>
  <si>
    <t>2550 Sister Mary Columba Drive</t>
  </si>
  <si>
    <t>241333</t>
  </si>
  <si>
    <t>Mayo Clinic Health System in St. James</t>
  </si>
  <si>
    <t>1101 Moulton and Parsons Drive</t>
  </si>
  <si>
    <t>360083</t>
  </si>
  <si>
    <t>ST JOHN MEDICAL CENTER</t>
  </si>
  <si>
    <t>ST JOHN HEIGHTS</t>
  </si>
  <si>
    <t>STEUBENVILLE</t>
  </si>
  <si>
    <t>194024</t>
  </si>
  <si>
    <t>CHARTER BAYOU OAKS BHS</t>
  </si>
  <si>
    <t>934 E MAIN ST</t>
  </si>
  <si>
    <t>HOUMA</t>
  </si>
  <si>
    <t>3-3420 Kuhio Highway</t>
  </si>
  <si>
    <t>521 East Avenue</t>
  </si>
  <si>
    <t>010032</t>
  </si>
  <si>
    <t>Tanner Medical Center/East Alabama</t>
  </si>
  <si>
    <t>1050 Division Street</t>
  </si>
  <si>
    <t>600 Somerset Avenue</t>
  </si>
  <si>
    <t>360243</t>
  </si>
  <si>
    <t>THE CAMPUS HOSPITAL OF CLEVELAND</t>
  </si>
  <si>
    <t>18120 PURITAS AVE</t>
  </si>
  <si>
    <t>441309</t>
  </si>
  <si>
    <t>330183</t>
  </si>
  <si>
    <t>THE GENESEE HOSPITAL</t>
  </si>
  <si>
    <t>224 ALEXANDER ST</t>
  </si>
  <si>
    <t>One Kish Hospital Drive</t>
  </si>
  <si>
    <t>One Plainsboro Road</t>
  </si>
  <si>
    <t>281307</t>
  </si>
  <si>
    <t>Saunders Medical Center</t>
  </si>
  <si>
    <t>1760 County Road J</t>
  </si>
  <si>
    <t>450760</t>
  </si>
  <si>
    <t>Southwestern General Hospital</t>
  </si>
  <si>
    <t>1221 North Cotton Street</t>
  </si>
  <si>
    <t>1175 Nininger Road</t>
  </si>
  <si>
    <t>230228</t>
  </si>
  <si>
    <t>TRAVERSE CITY COMMUNITY HOSPITAL</t>
  </si>
  <si>
    <t>550 MUNSON AVENUE</t>
  </si>
  <si>
    <t>TRAVERSE CITY</t>
  </si>
  <si>
    <t>200 East Arizona Street</t>
  </si>
  <si>
    <t>2835 Highway 231 North</t>
  </si>
  <si>
    <t>450757</t>
  </si>
  <si>
    <t>100 Ter Heun Drive</t>
  </si>
  <si>
    <t>380048</t>
  </si>
  <si>
    <t>Southern Coos Hospital</t>
  </si>
  <si>
    <t>900 Eleventh Street Southeast</t>
  </si>
  <si>
    <t>210042</t>
  </si>
  <si>
    <t>NEW HOSPITAL INC LUTHERAN HOSP</t>
  </si>
  <si>
    <t>730 ASHBURTON ST</t>
  </si>
  <si>
    <t>303 North Clyde Morris Boulevard</t>
  </si>
  <si>
    <t>160093</t>
  </si>
  <si>
    <t>330230</t>
  </si>
  <si>
    <t>Saint Vincent's Midtown Hospital</t>
  </si>
  <si>
    <t>415 West 51st Street</t>
  </si>
  <si>
    <t>360057</t>
  </si>
  <si>
    <t>Twin City Hospital</t>
  </si>
  <si>
    <t>4401 Booth Calloway Road</t>
  </si>
  <si>
    <t>1604 Rock Prairie Road</t>
  </si>
  <si>
    <t>454099</t>
  </si>
  <si>
    <t>6800 State Route 162</t>
  </si>
  <si>
    <t>451394</t>
  </si>
  <si>
    <t>701 Southeast 5th Street</t>
  </si>
  <si>
    <t>240105</t>
  </si>
  <si>
    <t>800 MEMORIAL DR</t>
  </si>
  <si>
    <t>SPRING VALLEY</t>
  </si>
  <si>
    <t>074011</t>
  </si>
  <si>
    <t>The Connecticut Mental Health Center</t>
  </si>
  <si>
    <t>34 Park Street</t>
  </si>
  <si>
    <t>778 Scogin Drive</t>
  </si>
  <si>
    <t>2201 Lexington Avenue</t>
  </si>
  <si>
    <t>12303 DePaul Drive</t>
  </si>
  <si>
    <t>531300</t>
  </si>
  <si>
    <t>050467</t>
  </si>
  <si>
    <t>PANORAMA COMMUNITY HOSPITAL</t>
  </si>
  <si>
    <t>14850 ROSCOE BLVD</t>
  </si>
  <si>
    <t>PANORAMA CITY</t>
  </si>
  <si>
    <t>462 Grider Street</t>
  </si>
  <si>
    <t>100 Fairview Drive</t>
  </si>
  <si>
    <t>034002</t>
  </si>
  <si>
    <t>ARIZONA STATE HOSP</t>
  </si>
  <si>
    <t>2500 E VAN BUREN</t>
  </si>
  <si>
    <t>670042</t>
  </si>
  <si>
    <t>Sagecrest Hospital Grapevine</t>
  </si>
  <si>
    <t>4201 William D. Tate Avenue</t>
  </si>
  <si>
    <t>190089</t>
  </si>
  <si>
    <t>1700 E. E. Wallace Boulevard North</t>
  </si>
  <si>
    <t>3421 West Ninth Street</t>
  </si>
  <si>
    <t>170064</t>
  </si>
  <si>
    <t>CHEYENNE COUNTY HOSPITAL</t>
  </si>
  <si>
    <t>210 W FIRST ST  PO BOX 547</t>
  </si>
  <si>
    <t>ST FRANCIS</t>
  </si>
  <si>
    <t>224038</t>
  </si>
  <si>
    <t>Walden Behavioral Care</t>
  </si>
  <si>
    <t>9 Hope Avenue, Suite 500</t>
  </si>
  <si>
    <t>Waltham</t>
  </si>
  <si>
    <t>250079</t>
  </si>
  <si>
    <t>Sharkey-Issaquena Community Hospital</t>
  </si>
  <si>
    <t>8200 Walnut Hill Lane</t>
  </si>
  <si>
    <t>4301 West Markham Street</t>
  </si>
  <si>
    <t>371321</t>
  </si>
  <si>
    <t>Holdenville General Hospital</t>
  </si>
  <si>
    <t>100 McDougal Drive</t>
  </si>
  <si>
    <t>Holdenville</t>
  </si>
  <si>
    <t>140121</t>
  </si>
  <si>
    <t>450084</t>
  </si>
  <si>
    <t>GOLDEN PLAINS COMMUNITY HOSPITAL</t>
  </si>
  <si>
    <t>200 S MCGEE</t>
  </si>
  <si>
    <t>BORGER</t>
  </si>
  <si>
    <t>450458</t>
  </si>
  <si>
    <t>MENARD HOSPITAL</t>
  </si>
  <si>
    <t>100 GAY STREET</t>
  </si>
  <si>
    <t>MENARD</t>
  </si>
  <si>
    <t>141342</t>
  </si>
  <si>
    <t>670168</t>
  </si>
  <si>
    <t>1860 HIGHWAY 181, FRONTAGE ROAD</t>
  </si>
  <si>
    <t>401 Sewell Drive</t>
  </si>
  <si>
    <t>290018</t>
  </si>
  <si>
    <t>WOMENS HOSPITAL</t>
  </si>
  <si>
    <t>2025 EAST SAHARA AVENUE</t>
  </si>
  <si>
    <t>241351</t>
  </si>
  <si>
    <t>Carris Health - Redwood Hospital</t>
  </si>
  <si>
    <t>112 Mansfield Avenue</t>
  </si>
  <si>
    <t>424011</t>
  </si>
  <si>
    <t>Patrick B. Harris Psychiatric Hospital</t>
  </si>
  <si>
    <t>130 Highway 252</t>
  </si>
  <si>
    <t>364041</t>
  </si>
  <si>
    <t>Ohio Hospital for Psychiatry</t>
  </si>
  <si>
    <t>880 Greenlawn Avenue</t>
  </si>
  <si>
    <t>130040</t>
  </si>
  <si>
    <t>BLAINE COUNTY MEDICAL CENTER</t>
  </si>
  <si>
    <t>SOUTH MAIN BOX 927</t>
  </si>
  <si>
    <t>1225 North State Street</t>
  </si>
  <si>
    <t>2305 South Highway 65</t>
  </si>
  <si>
    <t>110 Shult Drive</t>
  </si>
  <si>
    <t>500010</t>
  </si>
  <si>
    <t>CENTRALIA GENERAL HOSPITAL</t>
  </si>
  <si>
    <t>1820 COOKS HILL ROAD</t>
  </si>
  <si>
    <t>CENTRALIA</t>
  </si>
  <si>
    <t>234 Goodman Street</t>
  </si>
  <si>
    <t>190023</t>
  </si>
  <si>
    <t>E S PIKE MEMORIAL HOSPITAL</t>
  </si>
  <si>
    <t>HWY 38 WEST BOX 89</t>
  </si>
  <si>
    <t>161333</t>
  </si>
  <si>
    <t>Story County Medical Center-North Campus</t>
  </si>
  <si>
    <t>2500 Grant Road</t>
  </si>
  <si>
    <t>280047</t>
  </si>
  <si>
    <t>100324</t>
  </si>
  <si>
    <t>Promise Hospital of Fort Myers</t>
  </si>
  <si>
    <t>3050 Champion Ring Road</t>
  </si>
  <si>
    <t>230223</t>
  </si>
  <si>
    <t>Ascension Macomb-Oakland Hospital, Madison Heights Campus</t>
  </si>
  <si>
    <t>27351 Dequindre Road</t>
  </si>
  <si>
    <t>1201 Bishop Street</t>
  </si>
  <si>
    <t>1370 West D Street</t>
  </si>
  <si>
    <t>520127</t>
  </si>
  <si>
    <t>ALGOMA MEMORIAL HOSPITAL</t>
  </si>
  <si>
    <t>1510 FREMONT STREET</t>
  </si>
  <si>
    <t>ALGOMA</t>
  </si>
  <si>
    <t>154055</t>
  </si>
  <si>
    <t>Brentwood Springs</t>
  </si>
  <si>
    <t>4488 Roslin Road</t>
  </si>
  <si>
    <t>1000 Blythe Boulevard</t>
  </si>
  <si>
    <t>2075 East Flamingo Road</t>
  </si>
  <si>
    <t>204006</t>
  </si>
  <si>
    <t>Northern Light Acadia Hospital</t>
  </si>
  <si>
    <t>268 Stillwater Avenue</t>
  </si>
  <si>
    <t>450567</t>
  </si>
  <si>
    <t>DUNCAN MEM HOSP</t>
  </si>
  <si>
    <t>2300 HEMPHILL</t>
  </si>
  <si>
    <t>660001</t>
  </si>
  <si>
    <t>Commonwealth Health Center</t>
  </si>
  <si>
    <t>Hospital Drive</t>
  </si>
  <si>
    <t>Saipan</t>
  </si>
  <si>
    <t>MP</t>
  </si>
  <si>
    <t>2601 Ocean Parkway</t>
  </si>
  <si>
    <t>440216</t>
  </si>
  <si>
    <t>620 HOSPITAL DRIVE</t>
  </si>
  <si>
    <t>161351</t>
  </si>
  <si>
    <t>Avera Holy Family Hospital</t>
  </si>
  <si>
    <t>110152</t>
  </si>
  <si>
    <t>SCREVEN COUNTY HOSPITAL</t>
  </si>
  <si>
    <t>211 MIMS RD</t>
  </si>
  <si>
    <t>SYLVANIA</t>
  </si>
  <si>
    <t>230034</t>
  </si>
  <si>
    <t>Cheboygan Memorial Hospital</t>
  </si>
  <si>
    <t>260112</t>
  </si>
  <si>
    <t>MENORAH MEDICAL CENTER</t>
  </si>
  <si>
    <t>4949 ROCKHILL ROAD</t>
  </si>
  <si>
    <t>194000</t>
  </si>
  <si>
    <t>DePaul Hospital</t>
  </si>
  <si>
    <t>1040 Calhoun Street</t>
  </si>
  <si>
    <t>454125</t>
  </si>
  <si>
    <t>Rock Prairie Behavioral Health</t>
  </si>
  <si>
    <t>3550 Normand Drive</t>
  </si>
  <si>
    <t>140271</t>
  </si>
  <si>
    <t>531305</t>
  </si>
  <si>
    <t>234031</t>
  </si>
  <si>
    <t>RIVENDELL CTR.FOR BEHAVIORAL HLTH</t>
  </si>
  <si>
    <t>101 WEST TOWNSEND</t>
  </si>
  <si>
    <t>154014</t>
  </si>
  <si>
    <t>Bowen Center - Warsaw</t>
  </si>
  <si>
    <t>850 North Harrison Street</t>
  </si>
  <si>
    <t>030099</t>
  </si>
  <si>
    <t>670132</t>
  </si>
  <si>
    <t>Methodist Southlake Hospital</t>
  </si>
  <si>
    <t>421 East State Highway 114</t>
  </si>
  <si>
    <t>281331</t>
  </si>
  <si>
    <t>Avera Creighton Hospital</t>
  </si>
  <si>
    <t>1656 Champlin Avenue</t>
  </si>
  <si>
    <t>3901 Lone Tree Way</t>
  </si>
  <si>
    <t>114002</t>
  </si>
  <si>
    <t>CPC PARKWOOD HOSP</t>
  </si>
  <si>
    <t>1999 CLIFF VALLEY WAY</t>
  </si>
  <si>
    <t>670191</t>
  </si>
  <si>
    <t>THE EMERGENCY CLINIC AT THE PEARL</t>
  </si>
  <si>
    <t>2015 BROADWAY ST</t>
  </si>
  <si>
    <t>451371</t>
  </si>
  <si>
    <t>Ascension Seton Edgar B. Davis</t>
  </si>
  <si>
    <t>1200 El Camino Real</t>
  </si>
  <si>
    <t>1341 Clark Street</t>
  </si>
  <si>
    <t>1155 Mill Street</t>
  </si>
  <si>
    <t>171329</t>
  </si>
  <si>
    <t>Sumner County Hospital</t>
  </si>
  <si>
    <t>601 South Osage Street</t>
  </si>
  <si>
    <t>1600 West Antelope Drive</t>
  </si>
  <si>
    <t>470004</t>
  </si>
  <si>
    <t>44 Main Street</t>
  </si>
  <si>
    <t>5801 Bremo Road</t>
  </si>
  <si>
    <t>150033</t>
  </si>
  <si>
    <t>Franciscan Saint Francis Health - Beech Grove Campus</t>
  </si>
  <si>
    <t>1600 Albany Street</t>
  </si>
  <si>
    <t>Beech Grove</t>
  </si>
  <si>
    <t>56-45 Main Street</t>
  </si>
  <si>
    <t>060074</t>
  </si>
  <si>
    <t>WASHINGTON COUNTY PUBLIC HOSPITAL</t>
  </si>
  <si>
    <t>465 MAIN ST</t>
  </si>
  <si>
    <t>130021</t>
  </si>
  <si>
    <t>LOST RIVERS HOSPITAL</t>
  </si>
  <si>
    <t>551 HIGHLAND DR</t>
  </si>
  <si>
    <t>ARCO</t>
  </si>
  <si>
    <t>501 East Main Street</t>
  </si>
  <si>
    <t>670081</t>
  </si>
  <si>
    <t>450052</t>
  </si>
  <si>
    <t>Goodall-Witcher Hospital</t>
  </si>
  <si>
    <t>201 South Posey Avenue</t>
  </si>
  <si>
    <t>250140</t>
  </si>
  <si>
    <t>LUMBERTON CITIZENS HOSPITAL</t>
  </si>
  <si>
    <t>PO BOX 193</t>
  </si>
  <si>
    <t>170080</t>
  </si>
  <si>
    <t>GOVE COUNTY MEDICAL CENTER</t>
  </si>
  <si>
    <t>520 W 5TH ST</t>
  </si>
  <si>
    <t>QUINTER</t>
  </si>
  <si>
    <t>607 Beaman Street</t>
  </si>
  <si>
    <t>170101</t>
  </si>
  <si>
    <t>Lindsborg Community Hospital</t>
  </si>
  <si>
    <t>605 West Lincoln</t>
  </si>
  <si>
    <t>Lindsborg</t>
  </si>
  <si>
    <t>030097</t>
  </si>
  <si>
    <t>AMERICAN TRANSITIONAL HOSPITAL PHOENIX</t>
  </si>
  <si>
    <t>1800 EAST VAN BUREN ST</t>
  </si>
  <si>
    <t>215 West Janss Road</t>
  </si>
  <si>
    <t>061326</t>
  </si>
  <si>
    <t>UCHealth Pikes Peak Regional Hospital</t>
  </si>
  <si>
    <t>390320</t>
  </si>
  <si>
    <t>Good Shepherd Penn Partners Specialty Hospital at Rittenhouse</t>
  </si>
  <si>
    <t>451314</t>
  </si>
  <si>
    <t>Winkler County Memorial Hospital</t>
  </si>
  <si>
    <t>821 Jeffee Drive</t>
  </si>
  <si>
    <t>Kermit</t>
  </si>
  <si>
    <t>390022</t>
  </si>
  <si>
    <t>Saint Agnes Continuing Care Center</t>
  </si>
  <si>
    <t>1945 Route 33</t>
  </si>
  <si>
    <t>1330 Coshocton Road</t>
  </si>
  <si>
    <t>464001</t>
  </si>
  <si>
    <t>Utah State Hospital</t>
  </si>
  <si>
    <t>1300 East Center Street</t>
  </si>
  <si>
    <t>054105</t>
  </si>
  <si>
    <t>PINE GROVE HOSPITAL</t>
  </si>
  <si>
    <t>7011 SHOUP AVE</t>
  </si>
  <si>
    <t>450373</t>
  </si>
  <si>
    <t>East Texas Medical Center Mount Vernon</t>
  </si>
  <si>
    <t>500 Highway 37 South</t>
  </si>
  <si>
    <t>131310</t>
  </si>
  <si>
    <t>St. Luke's Jerome Medical Center</t>
  </si>
  <si>
    <t>709 North Lincoln Avenue</t>
  </si>
  <si>
    <t>Jerome</t>
  </si>
  <si>
    <t>270044</t>
  </si>
  <si>
    <t>621 3rd Street South</t>
  </si>
  <si>
    <t>181 West Meadow Drive</t>
  </si>
  <si>
    <t>1503 North Cedar Crest Boulevard</t>
  </si>
  <si>
    <t>26791 Highway 380</t>
  </si>
  <si>
    <t>180154</t>
  </si>
  <si>
    <t>PINEVILLE COMMUNITY HEALTH CENTER, INC</t>
  </si>
  <si>
    <t>850 RIVERVIEW AVENUE</t>
  </si>
  <si>
    <t>3801 Spring Street</t>
  </si>
  <si>
    <t>100234</t>
  </si>
  <si>
    <t>JFK Medical Center - North Campus</t>
  </si>
  <si>
    <t>2201 45th Street</t>
  </si>
  <si>
    <t>350068</t>
  </si>
  <si>
    <t>SCCI HOSPITAL-CENTRAL DAKOTAS</t>
  </si>
  <si>
    <t>1000 18TH ST NW</t>
  </si>
  <si>
    <t>461303</t>
  </si>
  <si>
    <t>170098</t>
  </si>
  <si>
    <t>Hospital District #1 of Crawford County</t>
  </si>
  <si>
    <t>394020</t>
  </si>
  <si>
    <t>Wellspan Philhaven</t>
  </si>
  <si>
    <t>283 South Butler Road</t>
  </si>
  <si>
    <t>Mount Gretna</t>
  </si>
  <si>
    <t>174003</t>
  </si>
  <si>
    <t>MENNINGER CLINIC</t>
  </si>
  <si>
    <t>5800 SW 6TH AVE</t>
  </si>
  <si>
    <t>190268</t>
  </si>
  <si>
    <t>Lafayette General Surgical Hospital</t>
  </si>
  <si>
    <t>1000 West Pinhook Road</t>
  </si>
  <si>
    <t>310126</t>
  </si>
  <si>
    <t>HEALTHSOUTH Specialty Hospital of Union</t>
  </si>
  <si>
    <t>171354</t>
  </si>
  <si>
    <t>Community Hospital Onaga</t>
  </si>
  <si>
    <t>120 West Eighth Street</t>
  </si>
  <si>
    <t>Onaga</t>
  </si>
  <si>
    <t>020028</t>
  </si>
  <si>
    <t>Saint Elias Specialty Hospital</t>
  </si>
  <si>
    <t>4800 Cordova Street</t>
  </si>
  <si>
    <t>190073</t>
  </si>
  <si>
    <t>REGENT HOSPITAL EAST CARROLL INC</t>
  </si>
  <si>
    <t>226 N HOOD ST</t>
  </si>
  <si>
    <t>LAKE PROVIDENCE</t>
  </si>
  <si>
    <t>130016</t>
  </si>
  <si>
    <t>607 West Main</t>
  </si>
  <si>
    <t>1600 South 48th Street</t>
  </si>
  <si>
    <t>450700</t>
  </si>
  <si>
    <t>2301 Highway 83 West</t>
  </si>
  <si>
    <t>251314</t>
  </si>
  <si>
    <t>Quitman County Hospital</t>
  </si>
  <si>
    <t>340 Getwell Street</t>
  </si>
  <si>
    <t>Marks</t>
  </si>
  <si>
    <t>341324</t>
  </si>
  <si>
    <t>451345</t>
  </si>
  <si>
    <t>Crosbyton Clinic Hospital</t>
  </si>
  <si>
    <t>710 West Main Street</t>
  </si>
  <si>
    <t>Crosbyton</t>
  </si>
  <si>
    <t>176 Palisade Avenue</t>
  </si>
  <si>
    <t>100294</t>
  </si>
  <si>
    <t>SemperCare Hospital of Orlando</t>
  </si>
  <si>
    <t>2250 Bedford Road</t>
  </si>
  <si>
    <t>440220</t>
  </si>
  <si>
    <t>SELECT SPECIALTY HOSPITAL-TRICITIES</t>
  </si>
  <si>
    <t>1 MEDICAL PARK BLVD</t>
  </si>
  <si>
    <t>BRISTOL</t>
  </si>
  <si>
    <t>130041</t>
  </si>
  <si>
    <t>125 N EIGHTH W</t>
  </si>
  <si>
    <t>1 Mount Carmel Way</t>
  </si>
  <si>
    <t>240027</t>
  </si>
  <si>
    <t>1086 Franklin Street</t>
  </si>
  <si>
    <t>130072</t>
  </si>
  <si>
    <t>Saint Alphonsus Nampa Emergency Room - 12 Ave</t>
  </si>
  <si>
    <t>1510 12th Avenue Road, Suite 100</t>
  </si>
  <si>
    <t>294009</t>
  </si>
  <si>
    <t>150110</t>
  </si>
  <si>
    <t>411 South Whitlock Street</t>
  </si>
  <si>
    <t>451349</t>
  </si>
  <si>
    <t>Swisher Memorial Hospital</t>
  </si>
  <si>
    <t>539 Southeast Second Street</t>
  </si>
  <si>
    <t>Tulia</t>
  </si>
  <si>
    <t>140235</t>
  </si>
  <si>
    <t>WHITE HALL HOSPITAL</t>
  </si>
  <si>
    <t>407 N MAIN ST</t>
  </si>
  <si>
    <t>WHITE HALL</t>
  </si>
  <si>
    <t>140023</t>
  </si>
  <si>
    <t>915 E 5TH ST</t>
  </si>
  <si>
    <t>ALTON</t>
  </si>
  <si>
    <t>1808 West Main Street</t>
  </si>
  <si>
    <t>6644 East Baywood Avenue</t>
  </si>
  <si>
    <t>440215</t>
  </si>
  <si>
    <t>ATH - KNOXVILLE</t>
  </si>
  <si>
    <t>1901 W CLINCH AVE</t>
  </si>
  <si>
    <t>150151</t>
  </si>
  <si>
    <t>Select Specialty Hospital - Bloomington</t>
  </si>
  <si>
    <t>714 South Rogers Street</t>
  </si>
  <si>
    <t>230065</t>
  </si>
  <si>
    <t>Saint John Conner Creek Village</t>
  </si>
  <si>
    <t>4777 East Outer Drive</t>
  </si>
  <si>
    <t>344012</t>
  </si>
  <si>
    <t>MECKLENBURG CO MENTAL HEALTH HOSP</t>
  </si>
  <si>
    <t>501 BILLINGSLEY RD</t>
  </si>
  <si>
    <t>170008</t>
  </si>
  <si>
    <t>360251</t>
  </si>
  <si>
    <t>SSH-YOUNGSTOWN</t>
  </si>
  <si>
    <t>1044 BELMONT AVE</t>
  </si>
  <si>
    <t>440204</t>
  </si>
  <si>
    <t>NASHVILLE METRO BORDEUX HOSPITAL</t>
  </si>
  <si>
    <t>COUNTY HOSPITAL ROAD</t>
  </si>
  <si>
    <t>381325</t>
  </si>
  <si>
    <t>Good Shepherd Campus</t>
  </si>
  <si>
    <t>610 Northwest Eleventh Street</t>
  </si>
  <si>
    <t>360260</t>
  </si>
  <si>
    <t>REGENCY HOSPITAL OF AKRON</t>
  </si>
  <si>
    <t>155 5TH ST NE</t>
  </si>
  <si>
    <t>BARBERTON</t>
  </si>
  <si>
    <t>400128</t>
  </si>
  <si>
    <t>Hospital Pavia de Hato Rey</t>
  </si>
  <si>
    <t>Ponce De Leon Avenue 435</t>
  </si>
  <si>
    <t>240009</t>
  </si>
  <si>
    <t>Tracy Area Medical Services</t>
  </si>
  <si>
    <t>East 5th Street</t>
  </si>
  <si>
    <t>364007</t>
  </si>
  <si>
    <t>Twin Valley Behavioral Healthcare - Columbus Campus</t>
  </si>
  <si>
    <t>2200 West Broad Street</t>
  </si>
  <si>
    <t>440100</t>
  </si>
  <si>
    <t>451 STATE HIGHWAY 13 S</t>
  </si>
  <si>
    <t>670129</t>
  </si>
  <si>
    <t>THE HEIGHTS HOSPITAL</t>
  </si>
  <si>
    <t>1917 ASHLAND STREET, SUITE 300</t>
  </si>
  <si>
    <t>111320</t>
  </si>
  <si>
    <t>200 Allen Memorial Drive</t>
  </si>
  <si>
    <t>044020</t>
  </si>
  <si>
    <t>Riverview Behavioral Health</t>
  </si>
  <si>
    <t>701 Arkansas Boulevard</t>
  </si>
  <si>
    <t>341321</t>
  </si>
  <si>
    <t>The Blowing Rock Rehabilitation &amp; Davant Extended Care Center</t>
  </si>
  <si>
    <t>9003 East Shea Boulevard</t>
  </si>
  <si>
    <t>454071</t>
  </si>
  <si>
    <t>REGIONAL HOSPITAL OF TEXOMA</t>
  </si>
  <si>
    <t>2601 CORNERSTONE</t>
  </si>
  <si>
    <t>SHERMAN</t>
  </si>
  <si>
    <t>190010</t>
  </si>
  <si>
    <t>Lallie Kemp Regional Medical Center</t>
  </si>
  <si>
    <t>010026</t>
  </si>
  <si>
    <t>COLUMBIA REGIONAL MEDICAL CENTER</t>
  </si>
  <si>
    <t>200 HILLCREST DR</t>
  </si>
  <si>
    <t>ANDALUSIA</t>
  </si>
  <si>
    <t>210052</t>
  </si>
  <si>
    <t>JOHN F KENNEDY INSTI</t>
  </si>
  <si>
    <t>707 NORTH BROADWAY</t>
  </si>
  <si>
    <t>110047</t>
  </si>
  <si>
    <t>CLAY COUNTY-FT GAINES HOSPITAL</t>
  </si>
  <si>
    <t>101 HARTFORD RD BOX 160</t>
  </si>
  <si>
    <t>FORT GAINES</t>
  </si>
  <si>
    <t>925 West Street</t>
  </si>
  <si>
    <t>250151</t>
  </si>
  <si>
    <t>Alliance Health Center</t>
  </si>
  <si>
    <t>5000 Highway 39 North</t>
  </si>
  <si>
    <t>520140</t>
  </si>
  <si>
    <t>Columbia Saint Mary's Hospital Columbia</t>
  </si>
  <si>
    <t>2025 East Newport Avenue</t>
  </si>
  <si>
    <t>360080</t>
  </si>
  <si>
    <t>East Ohio Regional Hospital</t>
  </si>
  <si>
    <t>90 North Fourth Street</t>
  </si>
  <si>
    <t>Martins Ferry</t>
  </si>
  <si>
    <t>611 Sherman Avenue East</t>
  </si>
  <si>
    <t>1872 Riverside Circle</t>
  </si>
  <si>
    <t>451385</t>
  </si>
  <si>
    <t>101 Posey Avenue</t>
  </si>
  <si>
    <t>1325 Cottonwood Street</t>
  </si>
  <si>
    <t>040053</t>
  </si>
  <si>
    <t>300 East Pickens Street</t>
  </si>
  <si>
    <t>3010 15th Avenue south</t>
  </si>
  <si>
    <t>050613</t>
  </si>
  <si>
    <t>Seton Medical Center Coastside</t>
  </si>
  <si>
    <t>600 Marine Boulevard</t>
  </si>
  <si>
    <t>Moss Beach</t>
  </si>
  <si>
    <t>401 West Poplar Street</t>
  </si>
  <si>
    <t>390159</t>
  </si>
  <si>
    <t>SACRED HEART HOSPITAL &amp; REHAB CENTER</t>
  </si>
  <si>
    <t>1430 DEKALB ST</t>
  </si>
  <si>
    <t>NORRISTOWN</t>
  </si>
  <si>
    <t>44405 Woodward Avenue</t>
  </si>
  <si>
    <t>330335</t>
  </si>
  <si>
    <t>3401 73RD ST</t>
  </si>
  <si>
    <t>JACKSON HEIGHTS</t>
  </si>
  <si>
    <t>450391</t>
  </si>
  <si>
    <t>LAKEWOOD HOSPITAL,THE</t>
  </si>
  <si>
    <t>1600 ABRAMS RD</t>
  </si>
  <si>
    <t>230114</t>
  </si>
  <si>
    <t>GENESYS REG MED CTR-GENESEE MEM CAMPUS</t>
  </si>
  <si>
    <t>702 BALLENGER HWY</t>
  </si>
  <si>
    <t>400 Parnassus Avenue</t>
  </si>
  <si>
    <t>7150 Clearvista Drive</t>
  </si>
  <si>
    <t>500104</t>
  </si>
  <si>
    <t>Enumclaw Community Hospital</t>
  </si>
  <si>
    <t>1450 Battersby Avenue</t>
  </si>
  <si>
    <t>680 Centre Street</t>
  </si>
  <si>
    <t>914 South Scheuber Road</t>
  </si>
  <si>
    <t>110216</t>
  </si>
  <si>
    <t>SELECT MEDICAL CORP - ATLANTA</t>
  </si>
  <si>
    <t>3200 HOWELL MILL RD NW</t>
  </si>
  <si>
    <t>170192</t>
  </si>
  <si>
    <t>Galichia Heart Hospital</t>
  </si>
  <si>
    <t>190035</t>
  </si>
  <si>
    <t>2021 PERDIDO ST</t>
  </si>
  <si>
    <t>15 Maple Avenue</t>
  </si>
  <si>
    <t>7531 South Stony Island Avenue</t>
  </si>
  <si>
    <t>180121</t>
  </si>
  <si>
    <t>Livingston Hospital and Health Services</t>
  </si>
  <si>
    <t>425 Jack Martin Boulevard</t>
  </si>
  <si>
    <t>975 Port Washington Road</t>
  </si>
  <si>
    <t>374023</t>
  </si>
  <si>
    <t>Cedar Ridge Hospital</t>
  </si>
  <si>
    <t>6501 Northeast 50th Street</t>
  </si>
  <si>
    <t>250163</t>
  </si>
  <si>
    <t>Patients Choice Medical Center of Smith County</t>
  </si>
  <si>
    <t>347 Magnolia Drive</t>
  </si>
  <si>
    <t>201 West Avalon Avenue</t>
  </si>
  <si>
    <t>260031</t>
  </si>
  <si>
    <t>TRINITY LUTHERAN HOSPITAL</t>
  </si>
  <si>
    <t>3030 BALTIMORE AVE</t>
  </si>
  <si>
    <t>171358</t>
  </si>
  <si>
    <t>605 West Lincoln Street</t>
  </si>
  <si>
    <t>3400 Wake Forest Road</t>
  </si>
  <si>
    <t>33300 Cleveland Clinic Blvd</t>
  </si>
  <si>
    <t>250129</t>
  </si>
  <si>
    <t>ST DOMINIC'S DOCTORS HOSPITAL</t>
  </si>
  <si>
    <t>2969 UNIVERSITY DR</t>
  </si>
  <si>
    <t>444009</t>
  </si>
  <si>
    <t>MIDDLE TN MENTAL HLTH INSTITUTE</t>
  </si>
  <si>
    <t>1501 MURFREESBORO RD</t>
  </si>
  <si>
    <t>341316</t>
  </si>
  <si>
    <t>330336</t>
  </si>
  <si>
    <t>Massapequa General Hospital</t>
  </si>
  <si>
    <t>801 Hicksville Road</t>
  </si>
  <si>
    <t>274 East Chicago Street</t>
  </si>
  <si>
    <t>100 Fairfield Drive</t>
  </si>
  <si>
    <t>050458</t>
  </si>
  <si>
    <t>COMMUNITY HOSPITAL RECOVERY CENTER</t>
  </si>
  <si>
    <t>576 HARTNELL ST</t>
  </si>
  <si>
    <t>MONTEREY</t>
  </si>
  <si>
    <t>450786</t>
  </si>
  <si>
    <t>AMERICAN TRANSITIONAL HOSP-HOUSTON W</t>
  </si>
  <si>
    <t>8850 LONG POINT RD 6TH FLOOR TOWER</t>
  </si>
  <si>
    <t>171370</t>
  </si>
  <si>
    <t>Goodland Regional Medical Center</t>
  </si>
  <si>
    <t>220 West Second Street</t>
  </si>
  <si>
    <t>Goodland</t>
  </si>
  <si>
    <t>7600 River Road</t>
  </si>
  <si>
    <t>030080</t>
  </si>
  <si>
    <t>El Dorado Hospital</t>
  </si>
  <si>
    <t>1400 North Wilmot</t>
  </si>
  <si>
    <t>521335</t>
  </si>
  <si>
    <t>Hudson Hospital &amp; Clinic</t>
  </si>
  <si>
    <t>29000 Center Ridge Road</t>
  </si>
  <si>
    <t>024001</t>
  </si>
  <si>
    <t>North Star Hospital</t>
  </si>
  <si>
    <t>2530 DeBarr Road</t>
  </si>
  <si>
    <t>1120 15th Street</t>
  </si>
  <si>
    <t>100 Northeast Saint Luke's Boulevard</t>
  </si>
  <si>
    <t>1060 First Colonial Road</t>
  </si>
  <si>
    <t>060093</t>
  </si>
  <si>
    <t>1920 HIGH ST</t>
  </si>
  <si>
    <t>160126</t>
  </si>
  <si>
    <t>Northwest Iowa Health Center</t>
  </si>
  <si>
    <t>151311</t>
  </si>
  <si>
    <t>IU Health Tipton Hospital</t>
  </si>
  <si>
    <t>510036</t>
  </si>
  <si>
    <t>HAMPSHIRE MEMORIAL HOSPITAL</t>
  </si>
  <si>
    <t>549 CENTER AVE</t>
  </si>
  <si>
    <t>ROMNEY</t>
  </si>
  <si>
    <t>360249</t>
  </si>
  <si>
    <t>INTENSIVA HOSPITAL OF CINCINNATI</t>
  </si>
  <si>
    <t>410 DIXMYTH AVE</t>
  </si>
  <si>
    <t>054132</t>
  </si>
  <si>
    <t>SOLANO PARK PSYCH HEALTH FACILITY</t>
  </si>
  <si>
    <t>160066</t>
  </si>
  <si>
    <t>281362</t>
  </si>
  <si>
    <t>060016</t>
  </si>
  <si>
    <t>601 Colliers Way</t>
  </si>
  <si>
    <t>491305</t>
  </si>
  <si>
    <t>ValleyHealth Shenandoah Memorial Hospital</t>
  </si>
  <si>
    <t>050019</t>
  </si>
  <si>
    <t>AVENAL DISTRICT HOSPITAL</t>
  </si>
  <si>
    <t>317 ALPINE ST</t>
  </si>
  <si>
    <t>AVENAL</t>
  </si>
  <si>
    <t>154011</t>
  </si>
  <si>
    <t>Community Mental Health Center, Inc.</t>
  </si>
  <si>
    <t>285 Bielby Road</t>
  </si>
  <si>
    <t>184004</t>
  </si>
  <si>
    <t>1350 Bull Lea Road</t>
  </si>
  <si>
    <t>2051 Marengo Street</t>
  </si>
  <si>
    <t>341303</t>
  </si>
  <si>
    <t>FirstHealth Montgomery Memorial Hospital</t>
  </si>
  <si>
    <t>361 Alexander Spring Road</t>
  </si>
  <si>
    <t>350023</t>
  </si>
  <si>
    <t>ST. LUKES TRI STATE HOSPITAL</t>
  </si>
  <si>
    <t>202 6HT AVE SW</t>
  </si>
  <si>
    <t>BOWMAN</t>
  </si>
  <si>
    <t>450169</t>
  </si>
  <si>
    <t>Shackelford County Hospital District</t>
  </si>
  <si>
    <t>599 Greer Street</t>
  </si>
  <si>
    <t>130061</t>
  </si>
  <si>
    <t>SILVER VALLEY MEDICAL CENTER</t>
  </si>
  <si>
    <t>WEST YELLOWSTONE AVE</t>
  </si>
  <si>
    <t>161326</t>
  </si>
  <si>
    <t>300 West Hutchings Street</t>
  </si>
  <si>
    <t>160143</t>
  </si>
  <si>
    <t>Kossuth Regional Health Center</t>
  </si>
  <si>
    <t>1515 South Phillips Street</t>
  </si>
  <si>
    <t>Algona</t>
  </si>
  <si>
    <t>611 Saint Joseph Avenue</t>
  </si>
  <si>
    <t>5601 De Soto Avenue</t>
  </si>
  <si>
    <t>241359</t>
  </si>
  <si>
    <t>Avera Marshall Regional Medical Center</t>
  </si>
  <si>
    <t>084005</t>
  </si>
  <si>
    <t>SUN Behavioral Health - Delaware</t>
  </si>
  <si>
    <t>21655 Biden Avenue</t>
  </si>
  <si>
    <t>5000 Kentucky Route 321</t>
  </si>
  <si>
    <t>210017</t>
  </si>
  <si>
    <t>Garrett Regional Medical Center</t>
  </si>
  <si>
    <t>251 North Fourth Street</t>
  </si>
  <si>
    <t>360135</t>
  </si>
  <si>
    <t>SHELBY MEMORIAL HOSPITAL</t>
  </si>
  <si>
    <t>MORRIS ROAD</t>
  </si>
  <si>
    <t>500140</t>
  </si>
  <si>
    <t>Community Home Health and Hospice - Longview</t>
  </si>
  <si>
    <t>1035 11th Avenue</t>
  </si>
  <si>
    <t>111319</t>
  </si>
  <si>
    <t>WellStar Sylvan Grove Hospital</t>
  </si>
  <si>
    <t>317 McWilliams Avenue</t>
  </si>
  <si>
    <t>100210</t>
  </si>
  <si>
    <t>Florida Medical Center</t>
  </si>
  <si>
    <t>5000 West Oakland Park Boulevard</t>
  </si>
  <si>
    <t>1100 Allied Drive</t>
  </si>
  <si>
    <t>525 North Foster</t>
  </si>
  <si>
    <t>901 45th Street</t>
  </si>
  <si>
    <t>050196</t>
  </si>
  <si>
    <t>Central Valley General Hospital</t>
  </si>
  <si>
    <t>1025 North Douty Street</t>
  </si>
  <si>
    <t>520195</t>
  </si>
  <si>
    <t>Ascension Columbia St. Mary's Hospital Ozaukee Birth Center</t>
  </si>
  <si>
    <t>13125 North Port Washington Road</t>
  </si>
  <si>
    <t>524034</t>
  </si>
  <si>
    <t>CHARTER BHS OF MILWAUKEE</t>
  </si>
  <si>
    <t>1101 W LINCOLN AVE</t>
  </si>
  <si>
    <t>670148</t>
  </si>
  <si>
    <t>ER KATY</t>
  </si>
  <si>
    <t>25765 KATY FWY</t>
  </si>
  <si>
    <t>KATY</t>
  </si>
  <si>
    <t>100308</t>
  </si>
  <si>
    <t>BayCare Alliant Hospital</t>
  </si>
  <si>
    <t>344026</t>
  </si>
  <si>
    <t>1401 West Ash Street</t>
  </si>
  <si>
    <t>190239</t>
  </si>
  <si>
    <t>Dubuis Hospital of Shreveport</t>
  </si>
  <si>
    <t>One Saint Mary Place, Fifth Floor</t>
  </si>
  <si>
    <t>130054</t>
  </si>
  <si>
    <t>CASCADE MEDICAL CENTER</t>
  </si>
  <si>
    <t>404 OLD STATE HWY</t>
  </si>
  <si>
    <t>CASCADE</t>
  </si>
  <si>
    <t>1421 Oakdale Road</t>
  </si>
  <si>
    <t>2000 Brookside Drive</t>
  </si>
  <si>
    <t>85 North Grand Avenue</t>
  </si>
  <si>
    <t>460008</t>
  </si>
  <si>
    <t>Jordan Valley Medical Center - West Valley Campus</t>
  </si>
  <si>
    <t>3460 South 4155 West</t>
  </si>
  <si>
    <t>West Valley City</t>
  </si>
  <si>
    <t>330036</t>
  </si>
  <si>
    <t>Saint John's Riverside Hospital - Dobbs Ferry Pavilion</t>
  </si>
  <si>
    <t>128 Ashford Avenue</t>
  </si>
  <si>
    <t>Dobbs Ferry</t>
  </si>
  <si>
    <t>384012</t>
  </si>
  <si>
    <t>Cedar Hills Hospital</t>
  </si>
  <si>
    <t>10300 Southwest Eastridge Street</t>
  </si>
  <si>
    <t>1101 West University Drive</t>
  </si>
  <si>
    <t>450481</t>
  </si>
  <si>
    <t>COMMUNITY MEM HOSP</t>
  </si>
  <si>
    <t>HWY 287 BOX 486</t>
  </si>
  <si>
    <t>GRAPELAND</t>
  </si>
  <si>
    <t>801 Ostrum Street</t>
  </si>
  <si>
    <t>314001</t>
  </si>
  <si>
    <t>Summit Oaks Hospital</t>
  </si>
  <si>
    <t>19 Prospect Street</t>
  </si>
  <si>
    <t>240099</t>
  </si>
  <si>
    <t>503 EAST LINCOLN STREET</t>
  </si>
  <si>
    <t>151318</t>
  </si>
  <si>
    <t>Dukes Memorial Hospital</t>
  </si>
  <si>
    <t>275 West 12th Street</t>
  </si>
  <si>
    <t>380088</t>
  </si>
  <si>
    <t>330377</t>
  </si>
  <si>
    <t>CHILDRENS HOSP</t>
  </si>
  <si>
    <t>219 BRYANT ST</t>
  </si>
  <si>
    <t>200 Highway 30 West</t>
  </si>
  <si>
    <t>450093</t>
  </si>
  <si>
    <t>COMFORT COMMUNITY HOSP</t>
  </si>
  <si>
    <t>700 FALTIN BOX 338</t>
  </si>
  <si>
    <t>400 South Santa Fe Avenue</t>
  </si>
  <si>
    <t>361319</t>
  </si>
  <si>
    <t>4002 Vista Way</t>
  </si>
  <si>
    <t>110204</t>
  </si>
  <si>
    <t>East Central Regional Hospital - Gracewood Campus</t>
  </si>
  <si>
    <t>100 Myrtle Boulevard</t>
  </si>
  <si>
    <t>Gracewood</t>
  </si>
  <si>
    <t>454081</t>
  </si>
  <si>
    <t>Timberlawn Mental Health System</t>
  </si>
  <si>
    <t>900 West Kingshighway</t>
  </si>
  <si>
    <t>2520 Cherry Avenue</t>
  </si>
  <si>
    <t>303 South Main Street</t>
  </si>
  <si>
    <t>454105</t>
  </si>
  <si>
    <t>600 Sioux Point Road</t>
  </si>
  <si>
    <t>090006</t>
  </si>
  <si>
    <t>1150 Varnum Street, Northeast</t>
  </si>
  <si>
    <t>210029</t>
  </si>
  <si>
    <t>Johns Hopkins Bayview Medical Center</t>
  </si>
  <si>
    <t>4940 Eastern Avenue</t>
  </si>
  <si>
    <t>054118</t>
  </si>
  <si>
    <t>CHARTER BEHAVIORAL HLTH SYS OF VISALIA</t>
  </si>
  <si>
    <t>1100 SOUTH AKERS STREET</t>
  </si>
  <si>
    <t>290048</t>
  </si>
  <si>
    <t>1107 Highway 395</t>
  </si>
  <si>
    <t>Gardinerville</t>
  </si>
  <si>
    <t>280045</t>
  </si>
  <si>
    <t>Oakland Memorial Hospital</t>
  </si>
  <si>
    <t>601 East 2nd Street</t>
  </si>
  <si>
    <t>170131</t>
  </si>
  <si>
    <t>JEFFERSON COUNTY MEMORIAL HOSPITAL</t>
  </si>
  <si>
    <t>ROUTE 1</t>
  </si>
  <si>
    <t>394033</t>
  </si>
  <si>
    <t>Montgomery County Emergency Service, Inc.</t>
  </si>
  <si>
    <t>50 Beech Drive</t>
  </si>
  <si>
    <t>347 Andrieux Street</t>
  </si>
  <si>
    <t>190112</t>
  </si>
  <si>
    <t>1453 East Bert Kouns Idustrial Loop</t>
  </si>
  <si>
    <t>354001</t>
  </si>
  <si>
    <t>NORTH DAKOTA STATE HOSP</t>
  </si>
  <si>
    <t>BOX 476</t>
  </si>
  <si>
    <t>170113</t>
  </si>
  <si>
    <t>COMMUNITY MEMORIAL HEALTHCARE</t>
  </si>
  <si>
    <t>708 18TH ST</t>
  </si>
  <si>
    <t>2986 Kate Bond Road</t>
  </si>
  <si>
    <t>3001 Avenue A</t>
  </si>
  <si>
    <t>10123 Southeast Market Street</t>
  </si>
  <si>
    <t>171338</t>
  </si>
  <si>
    <t>14th and Oregon Street</t>
  </si>
  <si>
    <t>154061</t>
  </si>
  <si>
    <t>Medical Behavioral Hospital of Mishawaka</t>
  </si>
  <si>
    <t>1625 East Jefferson Boulevard</t>
  </si>
  <si>
    <t>440025</t>
  </si>
  <si>
    <t>Greeneville Community Hospital East</t>
  </si>
  <si>
    <t>1420 Tusculum Boulevard</t>
  </si>
  <si>
    <t>050435</t>
  </si>
  <si>
    <t>Fallbrook Hospital</t>
  </si>
  <si>
    <t>624 East Elder Street</t>
  </si>
  <si>
    <t>Fallbrook</t>
  </si>
  <si>
    <t>1 William Carls Drive</t>
  </si>
  <si>
    <t>104067</t>
  </si>
  <si>
    <t>Aspire Health Partners -Princeton Plaza</t>
  </si>
  <si>
    <t>1800 Mercy Drive</t>
  </si>
  <si>
    <t>141340</t>
  </si>
  <si>
    <t>Northwestern Medicine Valley West Hospital</t>
  </si>
  <si>
    <t>1302 North Main Street</t>
  </si>
  <si>
    <t>234003</t>
  </si>
  <si>
    <t>LAFAYETTE CLINIC</t>
  </si>
  <si>
    <t>951 EAST LAFAYETTE</t>
  </si>
  <si>
    <t>214002</t>
  </si>
  <si>
    <t>Eastern Shore Hospital Center</t>
  </si>
  <si>
    <t>5262 Woods Road</t>
  </si>
  <si>
    <t>449 West 23rd Street</t>
  </si>
  <si>
    <t>501 Sunset Lane</t>
  </si>
  <si>
    <t>150078</t>
  </si>
  <si>
    <t>Jasper County Hospital</t>
  </si>
  <si>
    <t>344016</t>
  </si>
  <si>
    <t>Brynn Marr Hospital</t>
  </si>
  <si>
    <t>192 Village Drive</t>
  </si>
  <si>
    <t>390188</t>
  </si>
  <si>
    <t>SCRANTON STATE GENERAL HOSPITAL</t>
  </si>
  <si>
    <t>201 MULBERRY STREET</t>
  </si>
  <si>
    <t>SCRANTON</t>
  </si>
  <si>
    <t>454080</t>
  </si>
  <si>
    <t>HCA DEER PARK HOSPITAL</t>
  </si>
  <si>
    <t>4525 GLENWOOD</t>
  </si>
  <si>
    <t>DEER PARK</t>
  </si>
  <si>
    <t>050482</t>
  </si>
  <si>
    <t>050718</t>
  </si>
  <si>
    <t>VALLEY PLAZA DOCTORS HOSPITAL</t>
  </si>
  <si>
    <t>3224 MEDICAL CENTER DRIVE</t>
  </si>
  <si>
    <t>194059</t>
  </si>
  <si>
    <t>STONEWALL MEDICAL CENTER</t>
  </si>
  <si>
    <t>220079</t>
  </si>
  <si>
    <t>CARITAS SOUTHWOOD</t>
  </si>
  <si>
    <t>111 DEDHAM ST</t>
  </si>
  <si>
    <t>194099</t>
  </si>
  <si>
    <t>Focus Behavioral Hospital</t>
  </si>
  <si>
    <t>160119</t>
  </si>
  <si>
    <t>JOHN MCDONALD HOSPITAL</t>
  </si>
  <si>
    <t>WEST FIRST STREET</t>
  </si>
  <si>
    <t>10180 Southeast Sunnyside Road</t>
  </si>
  <si>
    <t>559 West Germantown Pike</t>
  </si>
  <si>
    <t>391306</t>
  </si>
  <si>
    <t>Endless Mountains Health Systems</t>
  </si>
  <si>
    <t>501 Redmond Road</t>
  </si>
  <si>
    <t>330390</t>
  </si>
  <si>
    <t>North General Hospital</t>
  </si>
  <si>
    <t>1879 Madison Avenue</t>
  </si>
  <si>
    <t>330155</t>
  </si>
  <si>
    <t>2221 W STATE ST</t>
  </si>
  <si>
    <t>OLEAN</t>
  </si>
  <si>
    <t>334008</t>
  </si>
  <si>
    <t>HIGH POINT HOSP</t>
  </si>
  <si>
    <t>UPPER KING ST</t>
  </si>
  <si>
    <t>PORT CHESTER</t>
  </si>
  <si>
    <t>602 North Acadia Road</t>
  </si>
  <si>
    <t>031303</t>
  </si>
  <si>
    <t>Southeast Arizona Medical Center</t>
  </si>
  <si>
    <t>2174 West Oak Avenue</t>
  </si>
  <si>
    <t>1010 Murray Avenue</t>
  </si>
  <si>
    <t>051337</t>
  </si>
  <si>
    <t>HAZEL HAWKINS MEMORIAL HOSPITAL</t>
  </si>
  <si>
    <t>911 SUNSET DRIVE</t>
  </si>
  <si>
    <t>HOLLISTER</t>
  </si>
  <si>
    <t>051312</t>
  </si>
  <si>
    <t>034000</t>
  </si>
  <si>
    <t>WENDY PAINE OBRIEN TREATMNT CNTR PHX</t>
  </si>
  <si>
    <t>5055 N 34TH ST</t>
  </si>
  <si>
    <t>240180</t>
  </si>
  <si>
    <t>KARLSTAD MEMORIAL HOSPITAL</t>
  </si>
  <si>
    <t>FIRST STREET AND ROOSEVELT</t>
  </si>
  <si>
    <t>KARLSTAD</t>
  </si>
  <si>
    <t>050143</t>
  </si>
  <si>
    <t>2800 BENEDICT DR</t>
  </si>
  <si>
    <t>320019</t>
  </si>
  <si>
    <t>Lovelace Medical Center - Gibson</t>
  </si>
  <si>
    <t>5400 Gibson Boulevard Southeast</t>
  </si>
  <si>
    <t>450333</t>
  </si>
  <si>
    <t>SUN BELT REGIONAL MED CENTER-EAST</t>
  </si>
  <si>
    <t>15101 EAST FREEWAY</t>
  </si>
  <si>
    <t>CHANNELVIEW</t>
  </si>
  <si>
    <t>371302</t>
  </si>
  <si>
    <t>Mercy Hospital Watonga</t>
  </si>
  <si>
    <t>500 North Clarence Nash Boulevard</t>
  </si>
  <si>
    <t>Watonga</t>
  </si>
  <si>
    <t>327 Beach 19th Street</t>
  </si>
  <si>
    <t>190130</t>
  </si>
  <si>
    <t>160056</t>
  </si>
  <si>
    <t>JACKSON COUNTY PUBLIC HOSPITAL</t>
  </si>
  <si>
    <t>MAQUOKETA</t>
  </si>
  <si>
    <t>1402 East County Line Road</t>
  </si>
  <si>
    <t>612 Mocksville Avenue</t>
  </si>
  <si>
    <t>454066</t>
  </si>
  <si>
    <t>THE HAVEN</t>
  </si>
  <si>
    <t>800 KIRNWOOD DR</t>
  </si>
  <si>
    <t>280033</t>
  </si>
  <si>
    <t>110080</t>
  </si>
  <si>
    <t>Southwest Hospital &amp; Medical Center</t>
  </si>
  <si>
    <t>501 Fairburn Road Southwest</t>
  </si>
  <si>
    <t>130027</t>
  </si>
  <si>
    <t>Elmore Medical Center</t>
  </si>
  <si>
    <t>895 North Sixth East</t>
  </si>
  <si>
    <t>5419 North Lovington Highway</t>
  </si>
  <si>
    <t>314023</t>
  </si>
  <si>
    <t>Buttonwood Behavioral Health Hospital</t>
  </si>
  <si>
    <t>600 Pemberton-Browns Mills Road</t>
  </si>
  <si>
    <t>Pemberton</t>
  </si>
  <si>
    <t>314005</t>
  </si>
  <si>
    <t>Ancora Psychiatric Hospital</t>
  </si>
  <si>
    <t>301 Spring Garden Road</t>
  </si>
  <si>
    <t>Ancora</t>
  </si>
  <si>
    <t>390305</t>
  </si>
  <si>
    <t>Select Specialty Hospital of Pittsburgh-UPMC</t>
  </si>
  <si>
    <t>200 Lothrop St</t>
  </si>
  <si>
    <t>050436</t>
  </si>
  <si>
    <t>BLOSS MEMORIAL HOSPITAL</t>
  </si>
  <si>
    <t>1691 3RD ST</t>
  </si>
  <si>
    <t>ATWATER</t>
  </si>
  <si>
    <t>320072</t>
  </si>
  <si>
    <t>CARRIE TINGLEY HOSP FOR CRIPPLED CHILD</t>
  </si>
  <si>
    <t>1127 UNIVERSITY BLVD</t>
  </si>
  <si>
    <t>230238</t>
  </si>
  <si>
    <t>KIRWOOD GENERAL HOSPITAL</t>
  </si>
  <si>
    <t>4059 WEST DAVISON AVENUE</t>
  </si>
  <si>
    <t>501317</t>
  </si>
  <si>
    <t>200 Nat Washington Way</t>
  </si>
  <si>
    <t>230098</t>
  </si>
  <si>
    <t>WESTLAND MEDICAL CENTER</t>
  </si>
  <si>
    <t>2345 MERRIMAN RD</t>
  </si>
  <si>
    <t>280 Maple Street</t>
  </si>
  <si>
    <t>130008</t>
  </si>
  <si>
    <t>060092</t>
  </si>
  <si>
    <t>BOWLING GREEN OF COLORADO</t>
  </si>
  <si>
    <t>601 East 15th Street</t>
  </si>
  <si>
    <t>200005</t>
  </si>
  <si>
    <t>VAN BUREN COMMUNITY HOSPITAL</t>
  </si>
  <si>
    <t>2 MAIN ST</t>
  </si>
  <si>
    <t>VAN BUREN</t>
  </si>
  <si>
    <t>One Nolte Drive</t>
  </si>
  <si>
    <t>670266</t>
  </si>
  <si>
    <t>TOWNSEN MEMORIAL HOSPITAL</t>
  </si>
  <si>
    <t>1475 FM 1960 BYPASS E</t>
  </si>
  <si>
    <t>627 Eastland Avenue</t>
  </si>
  <si>
    <t>201306</t>
  </si>
  <si>
    <t>450008</t>
  </si>
  <si>
    <t>Baylor Scott &amp; White McLane Children's</t>
  </si>
  <si>
    <t>1901 Southwest H.K. Dodgen Loop</t>
  </si>
  <si>
    <t>440101</t>
  </si>
  <si>
    <t>GRUNDY CO GENERAL HOSP</t>
  </si>
  <si>
    <t>STAR ROUTE</t>
  </si>
  <si>
    <t>COALMONT</t>
  </si>
  <si>
    <t>521356</t>
  </si>
  <si>
    <t>Bellin Health Oconto Hospital</t>
  </si>
  <si>
    <t>490035</t>
  </si>
  <si>
    <t>NEWPORT NEWS GENERAL HOSPITAL</t>
  </si>
  <si>
    <t>5100 MARSHALL AVE</t>
  </si>
  <si>
    <t>190012</t>
  </si>
  <si>
    <t>RAYNE BRANCH HOSPITAL</t>
  </si>
  <si>
    <t>301 S CHEVIS ST</t>
  </si>
  <si>
    <t>RAYNE</t>
  </si>
  <si>
    <t>1200 Memorial Drive</t>
  </si>
  <si>
    <t>204007</t>
  </si>
  <si>
    <t>250 Arensal Street</t>
  </si>
  <si>
    <t>450243</t>
  </si>
  <si>
    <t>Hamlin Memorial Hospital</t>
  </si>
  <si>
    <t>632 Northwest Second Street</t>
  </si>
  <si>
    <t>Hamlin</t>
  </si>
  <si>
    <t>450365</t>
  </si>
  <si>
    <t>DALLAS MEMORIAL HOSPITAL</t>
  </si>
  <si>
    <t>5003 ROSS AVE</t>
  </si>
  <si>
    <t>214012</t>
  </si>
  <si>
    <t>Thomas B. Finan Center</t>
  </si>
  <si>
    <t>10102 Country Club Road Southeast</t>
  </si>
  <si>
    <t>360115</t>
  </si>
  <si>
    <t>UH Bedford Medical Center</t>
  </si>
  <si>
    <t>44 Blaine Avenue</t>
  </si>
  <si>
    <t>330293</t>
  </si>
  <si>
    <t>Lake Shore Hospital</t>
  </si>
  <si>
    <t>130069</t>
  </si>
  <si>
    <t>Southwest Idaho Advanced Care Hospital</t>
  </si>
  <si>
    <t>6651 West Franklin Road</t>
  </si>
  <si>
    <t>441313</t>
  </si>
  <si>
    <t>Hancock County Hospital</t>
  </si>
  <si>
    <t>1519 Main Street</t>
  </si>
  <si>
    <t>Sneedville</t>
  </si>
  <si>
    <t>5000 Memorial Drive</t>
  </si>
  <si>
    <t>050097</t>
  </si>
  <si>
    <t>GENERAL HOSPITAL</t>
  </si>
  <si>
    <t>2200 HARRISON AVE</t>
  </si>
  <si>
    <t>EUREKA</t>
  </si>
  <si>
    <t>208 Pierson Avenue</t>
  </si>
  <si>
    <t>7333 Smith's Mill Road</t>
  </si>
  <si>
    <t>450037</t>
  </si>
  <si>
    <t>CHRISTUS Good Shepherd Medical Center Longview</t>
  </si>
  <si>
    <t>351329</t>
  </si>
  <si>
    <t>Sanford Hillsboro Medical Center</t>
  </si>
  <si>
    <t>140246</t>
  </si>
  <si>
    <t>511313</t>
  </si>
  <si>
    <t>241337</t>
  </si>
  <si>
    <t>North Valley Health Center</t>
  </si>
  <si>
    <t>300 West Good Samaritan Drive</t>
  </si>
  <si>
    <t>200 West Ollie Street</t>
  </si>
  <si>
    <t>368 Northeast Franklin Street</t>
  </si>
  <si>
    <t>170117</t>
  </si>
  <si>
    <t>STANTON COUNTY HOSPITAL</t>
  </si>
  <si>
    <t>404 N CHESTNUT ST</t>
  </si>
  <si>
    <t>JOHNSON</t>
  </si>
  <si>
    <t>1650 West College</t>
  </si>
  <si>
    <t>360 West Ruddle Street</t>
  </si>
  <si>
    <t>451318</t>
  </si>
  <si>
    <t>Stonewall Memorial Hospital</t>
  </si>
  <si>
    <t>821 North Broadway Street</t>
  </si>
  <si>
    <t>Aspermont</t>
  </si>
  <si>
    <t>191308</t>
  </si>
  <si>
    <t>Prevost Memorial Hospital</t>
  </si>
  <si>
    <t>301 Memorial Drive</t>
  </si>
  <si>
    <t>Donaldsonville</t>
  </si>
  <si>
    <t>1050 West Galleria Drive</t>
  </si>
  <si>
    <t>1701 South Creasy Lane</t>
  </si>
  <si>
    <t>140131</t>
  </si>
  <si>
    <t>HENROTIN HOSPITAL</t>
  </si>
  <si>
    <t>111 W OAK ST</t>
  </si>
  <si>
    <t>374007</t>
  </si>
  <si>
    <t>Central Oklahoma Community Mental Health Center</t>
  </si>
  <si>
    <t>909 East Alameda Street</t>
  </si>
  <si>
    <t>401 Northwest 42nd Avenue</t>
  </si>
  <si>
    <t>260199</t>
  </si>
  <si>
    <t>SWOPE RIDGE REHABILITATION HOSPITAL</t>
  </si>
  <si>
    <t>5900 SWOPE PARKWAY</t>
  </si>
  <si>
    <t>4502 Medical Drive</t>
  </si>
  <si>
    <t>1719 East Nineteenth Avenue</t>
  </si>
  <si>
    <t>054130</t>
  </si>
  <si>
    <t>Pacific Grove Hospital</t>
  </si>
  <si>
    <t>5900 Brockton Avenue</t>
  </si>
  <si>
    <t>394050</t>
  </si>
  <si>
    <t>Roxbury Treatment Center</t>
  </si>
  <si>
    <t>601 Roxbury Road</t>
  </si>
  <si>
    <t>Shippensburg</t>
  </si>
  <si>
    <t>150067</t>
  </si>
  <si>
    <t>275 West Twelfth Street</t>
  </si>
  <si>
    <t>1256 Franklin Avenue</t>
  </si>
  <si>
    <t>450778</t>
  </si>
  <si>
    <t>103 AVE H</t>
  </si>
  <si>
    <t>230281</t>
  </si>
  <si>
    <t>LONG TERM CARE HOSPITAL (LTCH)</t>
  </si>
  <si>
    <t>3250 E MIDLAND RD, SUITE 1</t>
  </si>
  <si>
    <t>271303</t>
  </si>
  <si>
    <t>Granite County Medical Center</t>
  </si>
  <si>
    <t>310 Sansome Street</t>
  </si>
  <si>
    <t>450609</t>
  </si>
  <si>
    <t>LYNN COUNTY HOSPITAL</t>
  </si>
  <si>
    <t>2506 LOCKWOOD ST</t>
  </si>
  <si>
    <t>TAHOKA</t>
  </si>
  <si>
    <t>340164</t>
  </si>
  <si>
    <t>Highsmith-Rainey Memorial Hospital</t>
  </si>
  <si>
    <t>150 Roebeson Street</t>
  </si>
  <si>
    <t>1017 South Travis Avenuce</t>
  </si>
  <si>
    <t>151307</t>
  </si>
  <si>
    <t>Ascension St. Vincent Williamsport</t>
  </si>
  <si>
    <t>450303</t>
  </si>
  <si>
    <t>CROSBYTON CLINIC HOSPITAL</t>
  </si>
  <si>
    <t>710 W MAIN ST</t>
  </si>
  <si>
    <t>CROSBYTON</t>
  </si>
  <si>
    <t>6200 West Parker Road</t>
  </si>
  <si>
    <t>500153</t>
  </si>
  <si>
    <t>Peace Health Peace Island Medical Center</t>
  </si>
  <si>
    <t>1401 West Seminole Boulevard</t>
  </si>
  <si>
    <t>140074</t>
  </si>
  <si>
    <t>Galena-Stauss Hospital &amp; Healthcare Center</t>
  </si>
  <si>
    <t>215 Summit Street</t>
  </si>
  <si>
    <t>855 North Westhaven Drive</t>
  </si>
  <si>
    <t>270026</t>
  </si>
  <si>
    <t>640 PARK DRIVE</t>
  </si>
  <si>
    <t>180053</t>
  </si>
  <si>
    <t>Fleming County Hospital</t>
  </si>
  <si>
    <t>55 Foundation Drive</t>
  </si>
  <si>
    <t>Flemingsburg</t>
  </si>
  <si>
    <t>555 South 70th Street</t>
  </si>
  <si>
    <t>101 Saint Andrews Lane</t>
  </si>
  <si>
    <t>190182</t>
  </si>
  <si>
    <t>Tulane Lakeside Hospital</t>
  </si>
  <si>
    <t>4700 I-10 Service Road West</t>
  </si>
  <si>
    <t>200062</t>
  </si>
  <si>
    <t>2875 West 19th Street</t>
  </si>
  <si>
    <t>13710 Saint Francis Boulevard</t>
  </si>
  <si>
    <t>1201 Langhorne-Newtown Road</t>
  </si>
  <si>
    <t>1145 West Redondo Beach Boulevard</t>
  </si>
  <si>
    <t>364042</t>
  </si>
  <si>
    <t>Ten Lakes Center</t>
  </si>
  <si>
    <t>819 North First Street, 3rd Floor</t>
  </si>
  <si>
    <t>4295 Hempstead Turnpike</t>
  </si>
  <si>
    <t>220023</t>
  </si>
  <si>
    <t>Providence Behavioral Health Hospital</t>
  </si>
  <si>
    <t>1233 Main Street</t>
  </si>
  <si>
    <t>044004</t>
  </si>
  <si>
    <t>Vantage Point of Northwest Arkansas</t>
  </si>
  <si>
    <t>4253 North Crossover Road</t>
  </si>
  <si>
    <t>150066</t>
  </si>
  <si>
    <t>Lone Tree Road</t>
  </si>
  <si>
    <t>100344</t>
  </si>
  <si>
    <t>ARMENIA AMBULATORY SURGICAL CENTER LLC</t>
  </si>
  <si>
    <t>4703 N ARMENIA AVE</t>
  </si>
  <si>
    <t>040132</t>
  </si>
  <si>
    <t>Levi Hospital</t>
  </si>
  <si>
    <t>300 Prospect Avenue</t>
  </si>
  <si>
    <t>Hot Springs National Park</t>
  </si>
  <si>
    <t>521336</t>
  </si>
  <si>
    <t>Hayward Area Memorial Hospital</t>
  </si>
  <si>
    <t>11040 North State Road 77</t>
  </si>
  <si>
    <t>044022</t>
  </si>
  <si>
    <t>Conway Behavioral Health</t>
  </si>
  <si>
    <t>2255 Sturgis Road</t>
  </si>
  <si>
    <t>040133</t>
  </si>
  <si>
    <t>BULL SHOALS COMMUNITY HOSP &amp; CL INC</t>
  </si>
  <si>
    <t>500076</t>
  </si>
  <si>
    <t>3003 TIETON DRIVE</t>
  </si>
  <si>
    <t>YAKIMA</t>
  </si>
  <si>
    <t>300 Pinellas Street</t>
  </si>
  <si>
    <t>271307</t>
  </si>
  <si>
    <t>Benefis Teton Medical Center</t>
  </si>
  <si>
    <t>915 Fourth Street Northwest</t>
  </si>
  <si>
    <t>Choteau</t>
  </si>
  <si>
    <t>2525 Severn Avenue</t>
  </si>
  <si>
    <t>2300 North Edward Street</t>
  </si>
  <si>
    <t>050413</t>
  </si>
  <si>
    <t>FRENCH HOSPITAL</t>
  </si>
  <si>
    <t>4131 GEARY BLVD</t>
  </si>
  <si>
    <t>030008</t>
  </si>
  <si>
    <t>Phoenix Regional Medical Center</t>
  </si>
  <si>
    <t>1947 East Thomas Road</t>
  </si>
  <si>
    <t>370117</t>
  </si>
  <si>
    <t>ARDMORE ADVENTIST HOSPITAL</t>
  </si>
  <si>
    <t>1012 14TH NW</t>
  </si>
  <si>
    <t>ARDMORE</t>
  </si>
  <si>
    <t>261318</t>
  </si>
  <si>
    <t>35629 Hwy. 72 North</t>
  </si>
  <si>
    <t>2401 South Thirty First Street</t>
  </si>
  <si>
    <t>280110</t>
  </si>
  <si>
    <t>BROWN COUNTY HOSPITAL</t>
  </si>
  <si>
    <t>945 E ZERO ST</t>
  </si>
  <si>
    <t>AINSWORTH</t>
  </si>
  <si>
    <t>450748</t>
  </si>
  <si>
    <t>206 SUTHERLAND PO DRAWER C</t>
  </si>
  <si>
    <t>101 Nicolls Road</t>
  </si>
  <si>
    <t>270047</t>
  </si>
  <si>
    <t>GRANITE COUNTY MEM HOSPITAL</t>
  </si>
  <si>
    <t>PO BOX 729</t>
  </si>
  <si>
    <t>500098</t>
  </si>
  <si>
    <t>300008</t>
  </si>
  <si>
    <t>Littleton Regional Hospital</t>
  </si>
  <si>
    <t>140190</t>
  </si>
  <si>
    <t>Crawford Memorial Hospital &amp; Health Services</t>
  </si>
  <si>
    <t>100 Hillcrest Medical Boulevard</t>
  </si>
  <si>
    <t>1200 East Pecan</t>
  </si>
  <si>
    <t>340157</t>
  </si>
  <si>
    <t>HUMANA HOSPITAL-GREENSBORO</t>
  </si>
  <si>
    <t>801 GREEN VALLEY RD BOX 29526</t>
  </si>
  <si>
    <t>390313</t>
  </si>
  <si>
    <t>Saint Catherine Medical Center - Fountain Springs</t>
  </si>
  <si>
    <t>420 South Jackson Street</t>
  </si>
  <si>
    <t>510014</t>
  </si>
  <si>
    <t>HCA RIVER PARK HOSP</t>
  </si>
  <si>
    <t>1230 6TH AVE</t>
  </si>
  <si>
    <t>234030</t>
  </si>
  <si>
    <t>Forest View Psychiatric Hospital</t>
  </si>
  <si>
    <t>1055 Medical Park Drive Southeast</t>
  </si>
  <si>
    <t>440115</t>
  </si>
  <si>
    <t>Humboldt Medical Center</t>
  </si>
  <si>
    <t>3525 Chere Carol Road</t>
  </si>
  <si>
    <t>1500 North Oakland Avenue</t>
  </si>
  <si>
    <t>330368</t>
  </si>
  <si>
    <t>BUFFALO PSYCHIATRIC CENTER</t>
  </si>
  <si>
    <t>241341</t>
  </si>
  <si>
    <t>Appleton Area Health Services</t>
  </si>
  <si>
    <t>040146</t>
  </si>
  <si>
    <t>Regency Hospital of Northwest Arkansas</t>
  </si>
  <si>
    <t>1125 North College</t>
  </si>
  <si>
    <t>161303</t>
  </si>
  <si>
    <t>Grundy County Memorial Hospital</t>
  </si>
  <si>
    <t>201 East J Avenue</t>
  </si>
  <si>
    <t>Grundy Center</t>
  </si>
  <si>
    <t>4300 East Flamingo Avenue</t>
  </si>
  <si>
    <t>865 South First Street</t>
  </si>
  <si>
    <t>141346</t>
  </si>
  <si>
    <t>Fayette County Hospital and Long Term Care</t>
  </si>
  <si>
    <t>371311</t>
  </si>
  <si>
    <t>US Highway 70 and US Highway 81</t>
  </si>
  <si>
    <t>Waurika</t>
  </si>
  <si>
    <t>104001</t>
  </si>
  <si>
    <t>South Florida State Hospital</t>
  </si>
  <si>
    <t>800 East Cypress Drive</t>
  </si>
  <si>
    <t>454019</t>
  </si>
  <si>
    <t>PSYCHIATRIC INSTITUTE OF FT WORTH</t>
  </si>
  <si>
    <t>815 8TH AVE PO BOX 69</t>
  </si>
  <si>
    <t>93 Campus Avenue</t>
  </si>
  <si>
    <t>180032</t>
  </si>
  <si>
    <t>Our Lady of the Way Hospital</t>
  </si>
  <si>
    <t>521321</t>
  </si>
  <si>
    <t>845 Parkside Street</t>
  </si>
  <si>
    <t>190214</t>
  </si>
  <si>
    <t>OUACHITA MEDICAL CENTER</t>
  </si>
  <si>
    <t>230116</t>
  </si>
  <si>
    <t>MUNISING MEMORIAL HOSPITAL</t>
  </si>
  <si>
    <t>1500 SAND POINT RD</t>
  </si>
  <si>
    <t>MUNISING</t>
  </si>
  <si>
    <t>600 Medical Center Drive</t>
  </si>
  <si>
    <t>244002</t>
  </si>
  <si>
    <t>Anoka-Metro Regional Treatment Center</t>
  </si>
  <si>
    <t>3301 Seventh Avenue North</t>
  </si>
  <si>
    <t>Anoka</t>
  </si>
  <si>
    <t>050092</t>
  </si>
  <si>
    <t>GLENN MEDICAL CENTER</t>
  </si>
  <si>
    <t>1133 W SYCAMORE ST</t>
  </si>
  <si>
    <t>WILLOWS</t>
  </si>
  <si>
    <t>021306</t>
  </si>
  <si>
    <t>394035</t>
  </si>
  <si>
    <t>240 Fitzwatertown Road</t>
  </si>
  <si>
    <t>Willow Grove</t>
  </si>
  <si>
    <t>2500 Bernville Road</t>
  </si>
  <si>
    <t>811 South Washington</t>
  </si>
  <si>
    <t>390274</t>
  </si>
  <si>
    <t>HAZLETON SPEC SURGERY HOSP</t>
  </si>
  <si>
    <t>1701 E BROAD ST</t>
  </si>
  <si>
    <t>HAZLETON</t>
  </si>
  <si>
    <t>130035</t>
  </si>
  <si>
    <t>454107</t>
  </si>
  <si>
    <t>Behavioral Hospital of Bellaire</t>
  </si>
  <si>
    <t>040160</t>
  </si>
  <si>
    <t>EXECUTIVE SURGERY CENTER OF LITTLE ROCK LLC</t>
  </si>
  <si>
    <t>11220 EXECUTIVE CENTER DRIVE, SUITE 100</t>
  </si>
  <si>
    <t>601 North Elm Street</t>
  </si>
  <si>
    <t>230292</t>
  </si>
  <si>
    <t>SELECT SPECIALTY HOSPITAL-SAGINAW</t>
  </si>
  <si>
    <t>180028</t>
  </si>
  <si>
    <t>Route 122</t>
  </si>
  <si>
    <t>2518 Jimmy Lee  Smith Parkway</t>
  </si>
  <si>
    <t>1111 East McDowell Road</t>
  </si>
  <si>
    <t>15 South Sixth Street</t>
  </si>
  <si>
    <t>021314</t>
  </si>
  <si>
    <t>Mt. Edgecumbe Hospital</t>
  </si>
  <si>
    <t>1400 East Church Street</t>
  </si>
  <si>
    <t>1025 Marsh Street</t>
  </si>
  <si>
    <t>054092</t>
  </si>
  <si>
    <t>WOODSIDE WOMENS HOSPITAL</t>
  </si>
  <si>
    <t>1600 GORDON ST</t>
  </si>
  <si>
    <t>REDWOOD CITY</t>
  </si>
  <si>
    <t>1425 Malabar Road Northeast</t>
  </si>
  <si>
    <t>240024</t>
  </si>
  <si>
    <t>SAMARITAN HOSPITAL</t>
  </si>
  <si>
    <t>1515 CHARLES AVE</t>
  </si>
  <si>
    <t>190221</t>
  </si>
  <si>
    <t>NORTH LOUISIANA REGIONAL HOSP</t>
  </si>
  <si>
    <t>040025</t>
  </si>
  <si>
    <t>Crossridge Community Hospital</t>
  </si>
  <si>
    <t>310 South Falls Boulevard</t>
  </si>
  <si>
    <t>260111</t>
  </si>
  <si>
    <t>ALBERT M KELLER MEMORIAL HOSPITAL</t>
  </si>
  <si>
    <t>600 W MORRISON</t>
  </si>
  <si>
    <t>FAYETTE</t>
  </si>
  <si>
    <t>111334</t>
  </si>
  <si>
    <t>170134</t>
  </si>
  <si>
    <t>LOGAN COUNTY HOSPITAL</t>
  </si>
  <si>
    <t>211 CHERRY AVE</t>
  </si>
  <si>
    <t>OAKLEY</t>
  </si>
  <si>
    <t>050086</t>
  </si>
  <si>
    <t>VENCOR HOSPITAL - LOS ANGELES</t>
  </si>
  <si>
    <t>5525 W SLAUSON AVE</t>
  </si>
  <si>
    <t>450765</t>
  </si>
  <si>
    <t>ST LUKES HOSPITAL OF CALDWELL COUNTY</t>
  </si>
  <si>
    <t>144020</t>
  </si>
  <si>
    <t>JOHN J MADDEN MENTAL HLTH CTR</t>
  </si>
  <si>
    <t>1200 S 1ST AVE</t>
  </si>
  <si>
    <t>HINES</t>
  </si>
  <si>
    <t>250130</t>
  </si>
  <si>
    <t>TOM BAILEY MEMORIAL HOSP</t>
  </si>
  <si>
    <t>2ND AV</t>
  </si>
  <si>
    <t>MABEN</t>
  </si>
  <si>
    <t>454109</t>
  </si>
  <si>
    <t>El Paso Behavioral Health System</t>
  </si>
  <si>
    <t>050263</t>
  </si>
  <si>
    <t>WEST VALLEY HOSPITAL AND HEALTH CTR</t>
  </si>
  <si>
    <t>22141 ROSCOE BLVD</t>
  </si>
  <si>
    <t>454054</t>
  </si>
  <si>
    <t>CPC AFTON OAKS HOSP</t>
  </si>
  <si>
    <t>620 E AFTON OAKS BLVD</t>
  </si>
  <si>
    <t>450721</t>
  </si>
  <si>
    <t>W Q RICHARDS MEMORIAL HOSPITAL</t>
  </si>
  <si>
    <t>917 GOBER ST BOX 1700</t>
  </si>
  <si>
    <t>391316</t>
  </si>
  <si>
    <t>32 Central Avenue</t>
  </si>
  <si>
    <t>254012</t>
  </si>
  <si>
    <t>Oceans Behavioral Hospital Biloxi</t>
  </si>
  <si>
    <t>450164</t>
  </si>
  <si>
    <t>BAYSIDE COMMUNITY HOSPITAL</t>
  </si>
  <si>
    <t>112 HOSPITAL DR</t>
  </si>
  <si>
    <t>ANAHUAC</t>
  </si>
  <si>
    <t>420092</t>
  </si>
  <si>
    <t>RECOVERY CENTER AT SELF MEMORIAL</t>
  </si>
  <si>
    <t>115 ACADEMY AVENUE</t>
  </si>
  <si>
    <t>6245 Inkster Road</t>
  </si>
  <si>
    <t>241318</t>
  </si>
  <si>
    <t>Ely Bloomenson Community Hospital</t>
  </si>
  <si>
    <t>328 West Conan Street</t>
  </si>
  <si>
    <t>391315</t>
  </si>
  <si>
    <t>251328</t>
  </si>
  <si>
    <t>7 Medical Parkway</t>
  </si>
  <si>
    <t>340055</t>
  </si>
  <si>
    <t>Carolinas HealthCare System Blue Ridge - Valdese</t>
  </si>
  <si>
    <t>720 Malcolm Boulevard</t>
  </si>
  <si>
    <t>Valdese</t>
  </si>
  <si>
    <t>331311</t>
  </si>
  <si>
    <t>6000 Hospital Drive</t>
  </si>
  <si>
    <t>3917 West Road</t>
  </si>
  <si>
    <t>1700 East Nineteenth Street</t>
  </si>
  <si>
    <t>500073</t>
  </si>
  <si>
    <t>Morton General Hospital</t>
  </si>
  <si>
    <t>1020 South Fourth</t>
  </si>
  <si>
    <t>161353</t>
  </si>
  <si>
    <t>1035 Red Bud Road</t>
  </si>
  <si>
    <t>241362</t>
  </si>
  <si>
    <t>CentraCare Health - Monticello</t>
  </si>
  <si>
    <t>050594</t>
  </si>
  <si>
    <t>Western Medical Center - Anaheim</t>
  </si>
  <si>
    <t>4440 West 95th Street</t>
  </si>
  <si>
    <t>050274</t>
  </si>
  <si>
    <t>DEL PUERTO HOSPITAL MEDICARE REPORT</t>
  </si>
  <si>
    <t>S 9TH ST -&amp;- E ST</t>
  </si>
  <si>
    <t>PATTERSON</t>
  </si>
  <si>
    <t>190152</t>
  </si>
  <si>
    <t>1030 River Oaks Drive</t>
  </si>
  <si>
    <t>4620 East Baseline Road</t>
  </si>
  <si>
    <t>371329</t>
  </si>
  <si>
    <t>Fairview Regional Medical Center</t>
  </si>
  <si>
    <t>440210</t>
  </si>
  <si>
    <t>Erlanger East Hospital</t>
  </si>
  <si>
    <t>1751 Gunbarrel Road</t>
  </si>
  <si>
    <t>050051</t>
  </si>
  <si>
    <t>ALTA DISTRICT HOSPITAL</t>
  </si>
  <si>
    <t>500 E ADELAIDE WAY</t>
  </si>
  <si>
    <t>DINUBA</t>
  </si>
  <si>
    <t>500055</t>
  </si>
  <si>
    <t>Mount Carmel Hospital</t>
  </si>
  <si>
    <t>982 East Columbia</t>
  </si>
  <si>
    <t>224012</t>
  </si>
  <si>
    <t>WESTBOROUGH STATE HOSP</t>
  </si>
  <si>
    <t>LYMAN ST</t>
  </si>
  <si>
    <t>WESTBOROUGH</t>
  </si>
  <si>
    <t>400023</t>
  </si>
  <si>
    <t>INSTITUTO OFTALMICO DE PUERTO RICO</t>
  </si>
  <si>
    <t>AVENIDA PONCE DE LEON 160</t>
  </si>
  <si>
    <t>SAN JUAN</t>
  </si>
  <si>
    <t>524022</t>
  </si>
  <si>
    <t>DODGE COUNTY MENTAL HEALTH CENTER</t>
  </si>
  <si>
    <t>4501 Sand Creek Road</t>
  </si>
  <si>
    <t>231303</t>
  </si>
  <si>
    <t>Schoolcraft Memorial Hospital</t>
  </si>
  <si>
    <t>7870 West US Highway 2</t>
  </si>
  <si>
    <t>Manistique</t>
  </si>
  <si>
    <t>321305</t>
  </si>
  <si>
    <t>230056</t>
  </si>
  <si>
    <t>770 North Main Street</t>
  </si>
  <si>
    <t>355 Grand Street</t>
  </si>
  <si>
    <t>900 Round Valley Drive</t>
  </si>
  <si>
    <t>261314</t>
  </si>
  <si>
    <t>450629</t>
  </si>
  <si>
    <t>COLONIAL HILLS HOSPITAL</t>
  </si>
  <si>
    <t>4330 VANCE JACKSON</t>
  </si>
  <si>
    <t>6019 Walnut Grove Road</t>
  </si>
  <si>
    <t>670089</t>
  </si>
  <si>
    <t>111300</t>
  </si>
  <si>
    <t>361 Randolph Street</t>
  </si>
  <si>
    <t>Cuthbert</t>
  </si>
  <si>
    <t>250139</t>
  </si>
  <si>
    <t>SMITH COUNTY GENERAL HOSPITAL</t>
  </si>
  <si>
    <t>HGHWAY 35 SOUTH</t>
  </si>
  <si>
    <t>504011</t>
  </si>
  <si>
    <t>Cascade Behavioral Hospital</t>
  </si>
  <si>
    <t>12844 Military Road South</t>
  </si>
  <si>
    <t>Tukwila</t>
  </si>
  <si>
    <t>7901 Frost Street</t>
  </si>
  <si>
    <t>364039</t>
  </si>
  <si>
    <t>PATHWAYS CENTER GERIATRIC PSYCH</t>
  </si>
  <si>
    <t>1319 FLORENCEDALE AVE</t>
  </si>
  <si>
    <t>151304</t>
  </si>
  <si>
    <t>7901 Walker Street</t>
  </si>
  <si>
    <t>390247</t>
  </si>
  <si>
    <t>HOSP HOME FOR JEWISH AGED</t>
  </si>
  <si>
    <t>5301 OLD YORK RD</t>
  </si>
  <si>
    <t>150013</t>
  </si>
  <si>
    <t>041322</t>
  </si>
  <si>
    <t>Fulton County Hospital</t>
  </si>
  <si>
    <t>679 North Main Street</t>
  </si>
  <si>
    <t>451308</t>
  </si>
  <si>
    <t>Yoakum County Hospital</t>
  </si>
  <si>
    <t>412 Mustang Avenue</t>
  </si>
  <si>
    <t>Denver City</t>
  </si>
  <si>
    <t>240026</t>
  </si>
  <si>
    <t>ST ANSGAR HOSPITAL</t>
  </si>
  <si>
    <t>715 N 11TH ST</t>
  </si>
  <si>
    <t>MOORHEAD</t>
  </si>
  <si>
    <t>490008</t>
  </si>
  <si>
    <t>JEFFERSON HOSPITAL</t>
  </si>
  <si>
    <t>4600 KING STREET</t>
  </si>
  <si>
    <t>430062</t>
  </si>
  <si>
    <t>EUREKA COMMUNITY HEALTH SERVICES</t>
  </si>
  <si>
    <t>410 9TH STREET</t>
  </si>
  <si>
    <t>110183</t>
  </si>
  <si>
    <t>Emory-Adventist Hospital at Smyrna</t>
  </si>
  <si>
    <t>3949 South Cobb Drive</t>
  </si>
  <si>
    <t>010031</t>
  </si>
  <si>
    <t>PHENIX REGIONAL HOSPITAL</t>
  </si>
  <si>
    <t>1699 21ST AVE</t>
  </si>
  <si>
    <t>PHENIX CITY</t>
  </si>
  <si>
    <t>350012</t>
  </si>
  <si>
    <t>Oakes Community Hospital</t>
  </si>
  <si>
    <t>314 South Eighth Street</t>
  </si>
  <si>
    <t>160073</t>
  </si>
  <si>
    <t>Marengo Memorial Hospital</t>
  </si>
  <si>
    <t>110195</t>
  </si>
  <si>
    <t>STEWART WEBSTER</t>
  </si>
  <si>
    <t>300 ALSTON ST</t>
  </si>
  <si>
    <t>RICHLAND</t>
  </si>
  <si>
    <t>1000 Medical Center Boulevard</t>
  </si>
  <si>
    <t>040128</t>
  </si>
  <si>
    <t>GURDON MUNICIPAL HOSPITAL</t>
  </si>
  <si>
    <t>3RD AND WALNUT STS</t>
  </si>
  <si>
    <t>GURDON</t>
  </si>
  <si>
    <t>360031</t>
  </si>
  <si>
    <t>454088</t>
  </si>
  <si>
    <t>Rio Grande State Center</t>
  </si>
  <si>
    <t>1401 Rangerville Road</t>
  </si>
  <si>
    <t>151301</t>
  </si>
  <si>
    <t>Ascension St. Vincent Randolph</t>
  </si>
  <si>
    <t>473 East Greenville Avenue</t>
  </si>
  <si>
    <t>011305</t>
  </si>
  <si>
    <t>400008</t>
  </si>
  <si>
    <t>DE DIEGO HOSPITAL</t>
  </si>
  <si>
    <t>P O BOX 11278</t>
  </si>
  <si>
    <t>1201 South Grand Boulevard</t>
  </si>
  <si>
    <t>701 West Cocoa Beach Causeway</t>
  </si>
  <si>
    <t>061320</t>
  </si>
  <si>
    <t>230181</t>
  </si>
  <si>
    <t>ORCHARD HILLS HOSPITAL</t>
  </si>
  <si>
    <t>1534 W STATE STREET</t>
  </si>
  <si>
    <t>BELDING</t>
  </si>
  <si>
    <t>175 High Street</t>
  </si>
  <si>
    <t>141304</t>
  </si>
  <si>
    <t>Genesis Medical Center, Aledo</t>
  </si>
  <si>
    <t>501307</t>
  </si>
  <si>
    <t>502 East Amende Drive</t>
  </si>
  <si>
    <t>450415</t>
  </si>
  <si>
    <t>SHINER HOSPITAL INC</t>
  </si>
  <si>
    <t>118 N AVE D BOX 85</t>
  </si>
  <si>
    <t>SHINER</t>
  </si>
  <si>
    <t>361308</t>
  </si>
  <si>
    <t>UH Conneaut Medical Center</t>
  </si>
  <si>
    <t>141313</t>
  </si>
  <si>
    <t>Mason District Hospital</t>
  </si>
  <si>
    <t>615 North Promenade Street</t>
  </si>
  <si>
    <t>Havana</t>
  </si>
  <si>
    <t>100143</t>
  </si>
  <si>
    <t>VENCOR HOSPITAL CENTRAL TAMPA</t>
  </si>
  <si>
    <t>4801 N HOWARD AVE</t>
  </si>
  <si>
    <t>75 North Country Road</t>
  </si>
  <si>
    <t>1100 South Van Dyke Road</t>
  </si>
  <si>
    <t>130038</t>
  </si>
  <si>
    <t>MARSH VALLEY HOSPITAL</t>
  </si>
  <si>
    <t>116 N MAIN ST</t>
  </si>
  <si>
    <t>701 Sixth Street South</t>
  </si>
  <si>
    <t>190317</t>
  </si>
  <si>
    <t>OCHSNER LSU HEALTH SHREVEPORT-ST MARY MEDICAL CENT</t>
  </si>
  <si>
    <t>1 ST MARY PLACE</t>
  </si>
  <si>
    <t>701 Cashua Ferry Road</t>
  </si>
  <si>
    <t>450459</t>
  </si>
  <si>
    <t>MASON MEMORIAL HOSP</t>
  </si>
  <si>
    <t>203 COLLEGE</t>
  </si>
  <si>
    <t>MASON</t>
  </si>
  <si>
    <t>361309</t>
  </si>
  <si>
    <t>1600 East Riverview Avenue</t>
  </si>
  <si>
    <t>Napoleon</t>
  </si>
  <si>
    <t>271308</t>
  </si>
  <si>
    <t>Roosevelt Medical Center</t>
  </si>
  <si>
    <t>818 Second Avenue East</t>
  </si>
  <si>
    <t>Culbertson</t>
  </si>
  <si>
    <t>450110</t>
  </si>
  <si>
    <t>South Park Hospital</t>
  </si>
  <si>
    <t>6610 Quaker Avenue</t>
  </si>
  <si>
    <t>344004</t>
  </si>
  <si>
    <t>Central Regional Hospital</t>
  </si>
  <si>
    <t>300 Veazey Road</t>
  </si>
  <si>
    <t>100 Southeast 59th Street</t>
  </si>
  <si>
    <t>030019</t>
  </si>
  <si>
    <t>Tempe Saint Luke's Hospital</t>
  </si>
  <si>
    <t>1500 South Mill Avenue</t>
  </si>
  <si>
    <t>100 Medical Plaza</t>
  </si>
  <si>
    <t>390187</t>
  </si>
  <si>
    <t>PHILIPSBURG STATE GENL HOSP</t>
  </si>
  <si>
    <t>LOCH LOMOND RD</t>
  </si>
  <si>
    <t>3400 Spruce Street</t>
  </si>
  <si>
    <t>17 Belmont Avenue</t>
  </si>
  <si>
    <t>550 First Avenue</t>
  </si>
  <si>
    <t>451376</t>
  </si>
  <si>
    <t>140123</t>
  </si>
  <si>
    <t>TRINITY MEDICAL CENTER-EAST</t>
  </si>
  <si>
    <t>501 10TH AVE</t>
  </si>
  <si>
    <t>810 Saint Vincent's Drive</t>
  </si>
  <si>
    <t>250 Bon Air Road</t>
  </si>
  <si>
    <t>250122</t>
  </si>
  <si>
    <t>Merit Health Natchez Community Campus</t>
  </si>
  <si>
    <t>129 Jefferson Davis Boulevard</t>
  </si>
  <si>
    <t>1100 East Norris Drive</t>
  </si>
  <si>
    <t>1711 West Wheeler Avenue</t>
  </si>
  <si>
    <t>051314</t>
  </si>
  <si>
    <t>Mountain Mesa</t>
  </si>
  <si>
    <t>260136</t>
  </si>
  <si>
    <t>CARE UNIT HOSP OF ST LOUIS</t>
  </si>
  <si>
    <t>1755 S GRAND BLVD</t>
  </si>
  <si>
    <t>134008</t>
  </si>
  <si>
    <t>NORTHWEST PASSAGES ADOLESCENT HOSP</t>
  </si>
  <si>
    <t>131 NORTH ALLUMBAUGH</t>
  </si>
  <si>
    <t>BOISE</t>
  </si>
  <si>
    <t>100162</t>
  </si>
  <si>
    <t>Winter Park Memorial Hospital</t>
  </si>
  <si>
    <t>200 North Lakemont Avenue</t>
  </si>
  <si>
    <t>Winter Park</t>
  </si>
  <si>
    <t>190187</t>
  </si>
  <si>
    <t>NEW ORLEANS GENERAL HOSPITAL</t>
  </si>
  <si>
    <t>625 JACKSON AVENUE</t>
  </si>
  <si>
    <t>451374</t>
  </si>
  <si>
    <t>Baylor Scott &amp; White Medical Center Taylor</t>
  </si>
  <si>
    <t>450121</t>
  </si>
  <si>
    <t>OSTEOPATHIC MEDICAL CENTER</t>
  </si>
  <si>
    <t>1000 MONTGOMERY ST</t>
  </si>
  <si>
    <t>074009</t>
  </si>
  <si>
    <t>Cedarcrest Hospital</t>
  </si>
  <si>
    <t>525 Russell Road</t>
  </si>
  <si>
    <t>Newington</t>
  </si>
  <si>
    <t>010145</t>
  </si>
  <si>
    <t>Northport Medical Center</t>
  </si>
  <si>
    <t>2700 Hospital Drive</t>
  </si>
  <si>
    <t>161315</t>
  </si>
  <si>
    <t>23019 Highway 149</t>
  </si>
  <si>
    <t>284004</t>
  </si>
  <si>
    <t>Norfolk Regional Center</t>
  </si>
  <si>
    <t>1700 North Victory Road</t>
  </si>
  <si>
    <t>194031</t>
  </si>
  <si>
    <t>River Oaks Hospital</t>
  </si>
  <si>
    <t>100 Hospital Street</t>
  </si>
  <si>
    <t>670166</t>
  </si>
  <si>
    <t>EC PLANO LLC</t>
  </si>
  <si>
    <t>2000 N DALLAS PKWY, SUITE 100</t>
  </si>
  <si>
    <t>6600 Bruceville Road</t>
  </si>
  <si>
    <t>520124</t>
  </si>
  <si>
    <t>Barron Medical Center</t>
  </si>
  <si>
    <t>430007</t>
  </si>
  <si>
    <t>Madison Community Hospital</t>
  </si>
  <si>
    <t>917 North Washington</t>
  </si>
  <si>
    <t>040123</t>
  </si>
  <si>
    <t>912 DAVIS</t>
  </si>
  <si>
    <t>71 Haynes Street</t>
  </si>
  <si>
    <t>450561</t>
  </si>
  <si>
    <t>Baptist Saint Anthony's Health System - Baptist Campus</t>
  </si>
  <si>
    <t>194109</t>
  </si>
  <si>
    <t>Compass Behavioral Center of Houma</t>
  </si>
  <si>
    <t>4701 West Park Avenue</t>
  </si>
  <si>
    <t>144027</t>
  </si>
  <si>
    <t>CHOATE MENTAL HEALTH CENTER</t>
  </si>
  <si>
    <t>1000 NORTH MAIN STREET</t>
  </si>
  <si>
    <t>ANNA</t>
  </si>
  <si>
    <t>030057</t>
  </si>
  <si>
    <t>VALLEY VIEW COMMUNITY HOSPITAL</t>
  </si>
  <si>
    <t>12207 113TH AVENUE</t>
  </si>
  <si>
    <t>YOUNGTOWN</t>
  </si>
  <si>
    <t>260045</t>
  </si>
  <si>
    <t>DEPT OF COMMUNITY HEALTH  MED CARE</t>
  </si>
  <si>
    <t>601 S BRENTWOOD BLVD</t>
  </si>
  <si>
    <t>340124</t>
  </si>
  <si>
    <t>EmailDomain</t>
  </si>
  <si>
    <t>Organization_ID</t>
  </si>
  <si>
    <t>beebehealthcare.org</t>
  </si>
  <si>
    <t>bellevuehospital.com</t>
  </si>
  <si>
    <t>bellin.org</t>
  </si>
  <si>
    <t>bhsi.com</t>
  </si>
  <si>
    <t>eehealth.org</t>
  </si>
  <si>
    <t>geisinger.edu</t>
  </si>
  <si>
    <t>hf.org</t>
  </si>
  <si>
    <t>houstonmethodist.org</t>
  </si>
  <si>
    <t>ihn.org</t>
  </si>
  <si>
    <t>infirmaryhealth.org</t>
  </si>
  <si>
    <t>lhs.org</t>
  </si>
  <si>
    <t>mainegeneral.org</t>
  </si>
  <si>
    <t>med.umich.edu</t>
  </si>
  <si>
    <t>nkch.org</t>
  </si>
  <si>
    <t>nmhs.org</t>
  </si>
  <si>
    <t>overlakehospital.org</t>
  </si>
  <si>
    <t>partners.org</t>
  </si>
  <si>
    <t>sparrow.org</t>
  </si>
  <si>
    <t>springhill.org</t>
  </si>
  <si>
    <t>ssmhealth.com</t>
  </si>
  <si>
    <t>stanfordhealthcare.org</t>
  </si>
  <si>
    <t>stonybrookmedicine.edu</t>
  </si>
  <si>
    <t>wellspan.org</t>
  </si>
  <si>
    <t>aspirus.net</t>
  </si>
  <si>
    <t>1427100957</t>
  </si>
  <si>
    <t>ccn</t>
  </si>
  <si>
    <t>npi</t>
  </si>
  <si>
    <t>1114059557</t>
  </si>
  <si>
    <t>1083611644</t>
  </si>
  <si>
    <t>1144234428</t>
  </si>
  <si>
    <t>1184709057</t>
  </si>
  <si>
    <t>1457526154</t>
  </si>
  <si>
    <t>1588665566</t>
  </si>
  <si>
    <t>1720015993</t>
  </si>
  <si>
    <t>1194779702</t>
  </si>
  <si>
    <t>1770586794</t>
  </si>
  <si>
    <t>1740268846</t>
  </si>
  <si>
    <t>1740220797</t>
  </si>
  <si>
    <t>1790789147</t>
  </si>
  <si>
    <t>1831269539</t>
  </si>
  <si>
    <t>1295718450</t>
  </si>
  <si>
    <t>1376577247</t>
  </si>
  <si>
    <t>1962408203</t>
  </si>
  <si>
    <t>1508815333</t>
  </si>
  <si>
    <t>1871678458</t>
  </si>
  <si>
    <t>1962422733</t>
  </si>
  <si>
    <t>1750353462</t>
  </si>
  <si>
    <t>1639172869</t>
  </si>
  <si>
    <t>1649252933</t>
  </si>
  <si>
    <t>1962515353</t>
  </si>
  <si>
    <t>1750788238</t>
  </si>
  <si>
    <t>1467484972</t>
  </si>
  <si>
    <t>1366433195</t>
  </si>
  <si>
    <t>1043641897</t>
  </si>
  <si>
    <t>1043233984</t>
  </si>
  <si>
    <t>1356366991</t>
  </si>
  <si>
    <t>1972689172</t>
  </si>
  <si>
    <t>1316186315</t>
  </si>
  <si>
    <t>1679525919</t>
  </si>
  <si>
    <t>1346247350</t>
  </si>
  <si>
    <t>1770587107</t>
  </si>
  <si>
    <t>1992715510</t>
  </si>
  <si>
    <t>1639143084</t>
  </si>
  <si>
    <t>1487647590</t>
  </si>
  <si>
    <t>1649278730</t>
  </si>
  <si>
    <t>1013090745</t>
  </si>
  <si>
    <t>1104875103</t>
  </si>
  <si>
    <t>1790795359</t>
  </si>
  <si>
    <t>1023028677</t>
  </si>
  <si>
    <t>1952311508</t>
  </si>
  <si>
    <t>1295724193</t>
  </si>
  <si>
    <t>1164400131</t>
  </si>
  <si>
    <t>1649205691</t>
  </si>
  <si>
    <t>1902804552</t>
  </si>
  <si>
    <t>1821007881</t>
  </si>
  <si>
    <t>1356334510</t>
  </si>
  <si>
    <t>1225048838</t>
  </si>
  <si>
    <t>1730158981</t>
  </si>
  <si>
    <t>1568435477</t>
  </si>
  <si>
    <t>1225323983</t>
  </si>
  <si>
    <t>1396882205</t>
  </si>
  <si>
    <t>1881797371</t>
  </si>
  <si>
    <t>1174582050</t>
  </si>
  <si>
    <t>1043220650</t>
  </si>
  <si>
    <t>1871556217</t>
  </si>
  <si>
    <t>1669538047</t>
  </si>
  <si>
    <t>1770693939</t>
  </si>
  <si>
    <t>1376536573</t>
  </si>
  <si>
    <t>1710970918</t>
  </si>
  <si>
    <t>1427040328</t>
  </si>
  <si>
    <t>1023049236</t>
  </si>
  <si>
    <t>1265581086</t>
  </si>
  <si>
    <t>1821196486</t>
  </si>
  <si>
    <t>1134161623</t>
  </si>
  <si>
    <t>1861432726</t>
  </si>
  <si>
    <t>1598719387</t>
  </si>
  <si>
    <t>1154307155</t>
  </si>
  <si>
    <t>1033491741</t>
  </si>
  <si>
    <t>1013919315</t>
  </si>
  <si>
    <t>1548387418</t>
  </si>
  <si>
    <t>1295702728</t>
  </si>
  <si>
    <t>1053361642</t>
  </si>
  <si>
    <t>1003878539</t>
  </si>
  <si>
    <t>1255396024</t>
  </si>
  <si>
    <t>1831143890</t>
  </si>
  <si>
    <t>1629055694</t>
  </si>
  <si>
    <t>1780763284</t>
  </si>
  <si>
    <t>1003814971</t>
  </si>
  <si>
    <t>1972523348</t>
  </si>
  <si>
    <t>1467546580</t>
  </si>
  <si>
    <t>1265423917</t>
  </si>
  <si>
    <t>1568406536</t>
  </si>
  <si>
    <t>1477549756</t>
  </si>
  <si>
    <t>1407839921</t>
  </si>
  <si>
    <t>1447269303</t>
  </si>
  <si>
    <t>system_yes</t>
  </si>
  <si>
    <t>CMS_FACILITY_TYPE</t>
  </si>
  <si>
    <t>organization</t>
  </si>
  <si>
    <t>data_survey</t>
  </si>
  <si>
    <t>data_cr</t>
  </si>
  <si>
    <t>data_PIC</t>
  </si>
  <si>
    <t>data_Yiri</t>
  </si>
  <si>
    <t>urban_rural</t>
  </si>
  <si>
    <t>affiliation</t>
  </si>
  <si>
    <t>system_hospitalsrep</t>
  </si>
  <si>
    <t>system_indiv</t>
  </si>
  <si>
    <t>bed_cnt</t>
  </si>
  <si>
    <t>bed_range</t>
  </si>
  <si>
    <t>cmi_overall_cr</t>
  </si>
  <si>
    <t>cmi_q4</t>
  </si>
  <si>
    <t>cmi_q3</t>
  </si>
  <si>
    <t>cmi_q2</t>
  </si>
  <si>
    <t>cmi_q1</t>
  </si>
  <si>
    <t>registrations_ip_perc</t>
  </si>
  <si>
    <t>registrations_op_perc</t>
  </si>
  <si>
    <t>registrations_ip_payer_medicare</t>
  </si>
  <si>
    <t>registrations_ip_payer_ma</t>
  </si>
  <si>
    <t>registrations_ip_payer_medicaid</t>
  </si>
  <si>
    <t>registrations_ip_payer_commercial</t>
  </si>
  <si>
    <t>registrations_ip_payer_selfpay</t>
  </si>
  <si>
    <t>registrations_ip_payer_other</t>
  </si>
  <si>
    <t>registrations_op_payer_medicare</t>
  </si>
  <si>
    <t>registrations_op_payer_ma</t>
  </si>
  <si>
    <t>registrations_op_payer_medicaid</t>
  </si>
  <si>
    <t>registrations_op_payer_commercial</t>
  </si>
  <si>
    <t>registrations_op_payer_selfpay</t>
  </si>
  <si>
    <t>registrations_op_payer_other</t>
  </si>
  <si>
    <t>gpr_overall</t>
  </si>
  <si>
    <t>gpr_ip</t>
  </si>
  <si>
    <t>gpr_op</t>
  </si>
  <si>
    <t>npr_overall</t>
  </si>
  <si>
    <t>npr_ip_perc</t>
  </si>
  <si>
    <t>npr_op_perc</t>
  </si>
  <si>
    <t>cashcollect_npr</t>
  </si>
  <si>
    <t>npr_pocket</t>
  </si>
  <si>
    <t>npr_ip_payer_medicare</t>
  </si>
  <si>
    <t>npr_ip_payer_ma</t>
  </si>
  <si>
    <t>npr_ip_payer_medicaid</t>
  </si>
  <si>
    <t>npr_ip_payer_commercial</t>
  </si>
  <si>
    <t>npr_ip_payer_selfpay</t>
  </si>
  <si>
    <t>npr_ip_payer_other</t>
  </si>
  <si>
    <t>npr_op_payer_medicare</t>
  </si>
  <si>
    <t>npr_op_payer_ma</t>
  </si>
  <si>
    <t>npr_op_payer_medicaid</t>
  </si>
  <si>
    <t>npr_op_payer_commercial</t>
  </si>
  <si>
    <t>npr_op_payer_selfpay</t>
  </si>
  <si>
    <t>npr_op_payer_other</t>
  </si>
  <si>
    <t>debt_npr</t>
  </si>
  <si>
    <t>debt_grossrev</t>
  </si>
  <si>
    <t>charity_npr</t>
  </si>
  <si>
    <t>charity_grossrev</t>
  </si>
  <si>
    <t>costs_technology</t>
  </si>
  <si>
    <t>costs_outsourcing</t>
  </si>
  <si>
    <t>costs_salaries</t>
  </si>
  <si>
    <t>costs_overhead</t>
  </si>
  <si>
    <t>costs_other</t>
  </si>
  <si>
    <t>costs_other_text</t>
  </si>
  <si>
    <t>fullcostcollect_overall</t>
  </si>
  <si>
    <t>fullcostcollect_pataccess_perc</t>
  </si>
  <si>
    <t>fullcostcollect_mid_perc</t>
  </si>
  <si>
    <t>fullcostcollect_boff_perc</t>
  </si>
  <si>
    <t>csuite_scheduling</t>
  </si>
  <si>
    <t>csuite_prereg</t>
  </si>
  <si>
    <t>csuite_case</t>
  </si>
  <si>
    <t>csuite_medical</t>
  </si>
  <si>
    <t>csuite_coding</t>
  </si>
  <si>
    <t>csuite_doc</t>
  </si>
  <si>
    <t>csuite_billing</t>
  </si>
  <si>
    <t>csuite_collections</t>
  </si>
  <si>
    <t>csuite_contracting</t>
  </si>
  <si>
    <t>csuite_denials</t>
  </si>
  <si>
    <t>csuite_physician</t>
  </si>
  <si>
    <t>csuite_none</t>
  </si>
  <si>
    <t>fte_scheduling_bed</t>
  </si>
  <si>
    <t>fte_prereg_bed</t>
  </si>
  <si>
    <t>fte_reg_bed</t>
  </si>
  <si>
    <t>fte_counseling_front_bed</t>
  </si>
  <si>
    <t>fte_counseling_back_bed</t>
  </si>
  <si>
    <t>fte_case_bed</t>
  </si>
  <si>
    <t>fte_medical_bed</t>
  </si>
  <si>
    <t>fte_coding_bed</t>
  </si>
  <si>
    <t>fte_billing_bed</t>
  </si>
  <si>
    <t>fte_cash_bed</t>
  </si>
  <si>
    <t>fte_collections_bed</t>
  </si>
  <si>
    <t>outsource_npr</t>
  </si>
  <si>
    <t>considerout_prereg</t>
  </si>
  <si>
    <t>considerout_reg</t>
  </si>
  <si>
    <t>considerout_case</t>
  </si>
  <si>
    <t>considerout_medical</t>
  </si>
  <si>
    <t>considerout_coding</t>
  </si>
  <si>
    <t>considerout_billing</t>
  </si>
  <si>
    <t>considerout_collections_early</t>
  </si>
  <si>
    <t>considerout_collections_long</t>
  </si>
  <si>
    <t>considerout_contracting</t>
  </si>
  <si>
    <t>considerout_denials</t>
  </si>
  <si>
    <t>considerout_physician</t>
  </si>
  <si>
    <t>considerout_small</t>
  </si>
  <si>
    <t>ar_days</t>
  </si>
  <si>
    <t>or technology driven improvements (1 -13, low-high):</t>
  </si>
  <si>
    <t>physicians_employed</t>
  </si>
  <si>
    <t>physicians_other</t>
  </si>
  <si>
    <t>physicians_independent</t>
  </si>
  <si>
    <t>centra_scheduling</t>
  </si>
  <si>
    <t>centra_prereg</t>
  </si>
  <si>
    <t>centra_reg</t>
  </si>
  <si>
    <t>centra_case</t>
  </si>
  <si>
    <t>centra_medical</t>
  </si>
  <si>
    <t>centra_coding</t>
  </si>
  <si>
    <t>centra_billing</t>
  </si>
  <si>
    <t>centra_collections_early</t>
  </si>
  <si>
    <t>centra_collections_long</t>
  </si>
  <si>
    <t>centra_contracting</t>
  </si>
  <si>
    <t>centra_denials</t>
  </si>
  <si>
    <t>centra_physician</t>
  </si>
  <si>
    <t>dnfb_overall</t>
  </si>
  <si>
    <t>cnfb_overall</t>
  </si>
  <si>
    <t>dnfc_overall</t>
  </si>
  <si>
    <t>ar_90</t>
  </si>
  <si>
    <t>ar_120</t>
  </si>
  <si>
    <t>clnclmrate</t>
  </si>
  <si>
    <t>collection_age_early</t>
  </si>
  <si>
    <t>collection_age_long</t>
  </si>
  <si>
    <t>collection_commission_early</t>
  </si>
  <si>
    <t>collection_commission_long</t>
  </si>
  <si>
    <t>collection_recovery_early</t>
  </si>
  <si>
    <t>collection_recovery_long</t>
  </si>
  <si>
    <t>Critical access</t>
  </si>
  <si>
    <t>Teaching</t>
  </si>
  <si>
    <t>Email_Domain</t>
  </si>
  <si>
    <t>OrgId</t>
  </si>
  <si>
    <t>contact_fname</t>
  </si>
  <si>
    <t>contact_lname</t>
  </si>
  <si>
    <t>out_none</t>
  </si>
  <si>
    <t>out_case</t>
  </si>
  <si>
    <t>out_medical</t>
  </si>
  <si>
    <t>out_coding</t>
  </si>
  <si>
    <t>out_billing</t>
  </si>
  <si>
    <t>out_collections_early</t>
  </si>
  <si>
    <t>out_collections_long</t>
  </si>
  <si>
    <t>out_contracting</t>
  </si>
  <si>
    <t>out_denials</t>
  </si>
  <si>
    <t>out_physician</t>
  </si>
  <si>
    <t>out_small</t>
  </si>
  <si>
    <t>out_prereg</t>
  </si>
  <si>
    <t>out_reg</t>
  </si>
  <si>
    <t>considerout_all</t>
  </si>
  <si>
    <t>considerout_scheduling</t>
  </si>
  <si>
    <t>denials_i_ip</t>
  </si>
  <si>
    <t>denials_i_op</t>
  </si>
  <si>
    <t>denials_i_payer_medicare</t>
  </si>
  <si>
    <t>denials_i_payer_ma</t>
  </si>
  <si>
    <t>denials_i_payer_medicaid</t>
  </si>
  <si>
    <t>denials_i_payer_commercial</t>
  </si>
  <si>
    <t>denials_i_payer_other</t>
  </si>
  <si>
    <t>denials_i_reason_technical</t>
  </si>
  <si>
    <t>denials_i_reason_medical</t>
  </si>
  <si>
    <t>denials_i_reason_eligibility</t>
  </si>
  <si>
    <t>denials_i_reason_authorization</t>
  </si>
  <si>
    <t>denials_rate_medicare</t>
  </si>
  <si>
    <t>denials_rate_ma</t>
  </si>
  <si>
    <t>denials_rate_medicaid</t>
  </si>
  <si>
    <t>denials_rate_commercial</t>
  </si>
  <si>
    <t>denials_rate_other</t>
  </si>
  <si>
    <t>denials_active_overall</t>
  </si>
  <si>
    <t>denials_active_ip</t>
  </si>
  <si>
    <t>denials_active_op</t>
  </si>
  <si>
    <t>denials_w_ip</t>
  </si>
  <si>
    <t>denials_w_op</t>
  </si>
  <si>
    <t>denials_w_payer_medicare</t>
  </si>
  <si>
    <t>denials_w_payer_ma</t>
  </si>
  <si>
    <t>denials_w_payer_medicaid</t>
  </si>
  <si>
    <t>denials_w_payer_commercial</t>
  </si>
  <si>
    <t>denials_w_payer_other</t>
  </si>
  <si>
    <t>denials_w_reason_technical</t>
  </si>
  <si>
    <t>denials_w_reason_medical</t>
  </si>
  <si>
    <t>denials_w_reason_eligibility</t>
  </si>
  <si>
    <t>denials_w_reason_authorization</t>
  </si>
  <si>
    <t>denials_w_npr</t>
  </si>
  <si>
    <t>denials_w_ip_npr</t>
  </si>
  <si>
    <t>denials_w_op_npr</t>
  </si>
  <si>
    <t>denials_success_medicare</t>
  </si>
  <si>
    <t>denials_success_ma</t>
  </si>
  <si>
    <t>denials_success_medicaid</t>
  </si>
  <si>
    <t>denials_success_commercial</t>
  </si>
  <si>
    <t>denials_success_other</t>
  </si>
  <si>
    <t>denials_team</t>
  </si>
  <si>
    <t>insurance_verif</t>
  </si>
  <si>
    <t>case_model</t>
  </si>
  <si>
    <t>pos_yes</t>
  </si>
  <si>
    <t>pos_dollar</t>
  </si>
  <si>
    <t>pos_npr</t>
  </si>
  <si>
    <t>pos_generate_surgip</t>
  </si>
  <si>
    <t>pos_generate_surgop</t>
  </si>
  <si>
    <t>pos_generate_medip</t>
  </si>
  <si>
    <t>pos_generate_ed</t>
  </si>
  <si>
    <t>pos_generate_diagnositcs</t>
  </si>
  <si>
    <t>pos_generate_radio</t>
  </si>
  <si>
    <t>pos_generate_urgent</t>
  </si>
  <si>
    <t>pos_generate_behavior</t>
  </si>
  <si>
    <t>pos_generate_physicaltherapy</t>
  </si>
  <si>
    <t>pos_generate_cancer</t>
  </si>
  <si>
    <t>pos_generate_lab</t>
  </si>
  <si>
    <t>pos_generate_pharma</t>
  </si>
  <si>
    <t>pos_generate_cardio</t>
  </si>
  <si>
    <t>pos_generate_other</t>
  </si>
  <si>
    <t>TPFconversion</t>
  </si>
  <si>
    <t>delay_policy</t>
  </si>
  <si>
    <t>ppdiscount_yes</t>
  </si>
  <si>
    <t>ppdiscount_perc</t>
  </si>
  <si>
    <t>unindiscount_yes</t>
  </si>
  <si>
    <t>unindiscount_perc</t>
  </si>
  <si>
    <t>comdiscount_yes</t>
  </si>
  <si>
    <t>price_offer_txt</t>
  </si>
  <si>
    <t>phyadv_type</t>
  </si>
  <si>
    <t>phyadv_efficacy</t>
  </si>
  <si>
    <t>phyadv_txt</t>
  </si>
  <si>
    <t>p2p_status</t>
  </si>
  <si>
    <t>ps_creviews_status</t>
  </si>
  <si>
    <t>preauthdenials_status</t>
  </si>
  <si>
    <t>tecdenials_status</t>
  </si>
  <si>
    <t>MAC_status</t>
  </si>
  <si>
    <t>audit_concern</t>
  </si>
  <si>
    <t>2. When patients ask for a price estimate prior to the provision of services at your hospital, which of the following applies best?</t>
  </si>
  <si>
    <t>Automation_RPA</t>
  </si>
  <si>
    <t>RPA_no</t>
  </si>
  <si>
    <t>FLC_Prov_Id</t>
  </si>
  <si>
    <t>fte_total</t>
  </si>
  <si>
    <t>fte_raw_total</t>
  </si>
  <si>
    <t>city</t>
  </si>
  <si>
    <t>state</t>
  </si>
  <si>
    <t>region</t>
  </si>
  <si>
    <t>contact_title</t>
  </si>
  <si>
    <t>contact_email</t>
  </si>
  <si>
    <t>cy_start</t>
  </si>
  <si>
    <t>cy_end</t>
  </si>
  <si>
    <t>out_scheduling</t>
  </si>
  <si>
    <t>Scheduling (2019)</t>
  </si>
  <si>
    <t>Staffing (FTEs per 100 Beds)</t>
  </si>
  <si>
    <t>Registration (2019)</t>
  </si>
  <si>
    <t>Pre-Registration (2019)</t>
  </si>
  <si>
    <t>Medical Records (2019)</t>
  </si>
  <si>
    <t>Front-End Financial Counseling (2019)</t>
  </si>
  <si>
    <t>Collections and Follow-Up (2019)</t>
  </si>
  <si>
    <t>Coding (2019)</t>
  </si>
  <si>
    <t>Cash Posting (2019)</t>
  </si>
  <si>
    <t>Case Management (2019)</t>
  </si>
  <si>
    <t>Billing (2019)</t>
  </si>
  <si>
    <t>Back-End Financial Counseling (2019)</t>
  </si>
  <si>
    <t>Technical/Demographic (2019)</t>
  </si>
  <si>
    <t>Reasons for Denial Write-Offs</t>
  </si>
  <si>
    <t>Medical Necessity (2019)</t>
  </si>
  <si>
    <t>Eligibility (2019)</t>
  </si>
  <si>
    <t>Authorization (2019)</t>
  </si>
  <si>
    <t>Outpatient  (2019)</t>
  </si>
  <si>
    <t>Source of Denial Write-Offs</t>
  </si>
  <si>
    <t>Other Payers (2019)</t>
  </si>
  <si>
    <t>Medicare Advantage (2019)</t>
  </si>
  <si>
    <t>Medicare (2019)</t>
  </si>
  <si>
    <t>Medicaid (2019)</t>
  </si>
  <si>
    <t>Inpatient (2019)</t>
  </si>
  <si>
    <t>Commercial Payers (2019)</t>
  </si>
  <si>
    <t>Total Dollars in Denial Write-Offs (% NPR) (2019)</t>
  </si>
  <si>
    <t>Dollars in Outpatient Denial Write-Offs  (% NPR) (2019)</t>
  </si>
  <si>
    <t>Dollars in Inpatient Denial Write-Offs (% NPR) (2019)</t>
  </si>
  <si>
    <t>Reasons for Initial Denials</t>
  </si>
  <si>
    <t>Outpatient (2019)</t>
  </si>
  <si>
    <t>Source of Initial Denials</t>
  </si>
  <si>
    <t>Initial Denial Rate</t>
  </si>
  <si>
    <t>Commercial Payers  (2019)</t>
  </si>
  <si>
    <t>Recovery Rate (2019)</t>
  </si>
  <si>
    <t>Average Age of Claim Sent to Collections Agency (2019)</t>
  </si>
  <si>
    <t>Agency Commission (2019)</t>
  </si>
  <si>
    <t>Uninsured Discount (% Total GPR) (2019)</t>
  </si>
  <si>
    <t>Point-of-Service</t>
  </si>
  <si>
    <t>Net Patient Revenue Collected at Point-of-Service (2019)</t>
  </si>
  <si>
    <t>Insurance Verification Rate (2019)</t>
  </si>
  <si>
    <t>Average Prompt Pay Discount (2019)</t>
  </si>
  <si>
    <t>Outstanding AR Aged Over 90 Days (2019)</t>
  </si>
  <si>
    <t>Revenue Cycle Efficiency</t>
  </si>
  <si>
    <t>Outstanding AR Aged Over 120 Days (2019)</t>
  </si>
  <si>
    <t>Net Days in Accounts Receivable (2019)</t>
  </si>
  <si>
    <t>Discharged Not Final Coded Days (2019)</t>
  </si>
  <si>
    <t>Discharged Not Final Billed Days (2019)</t>
  </si>
  <si>
    <t>Coded Not Final Billed Days (2019)</t>
  </si>
  <si>
    <t>Clean claims rate (2019)</t>
  </si>
  <si>
    <t>Technology (% Total Revenue Cycle Expenses) (2019)</t>
  </si>
  <si>
    <t>Revenue Cycle Expenses</t>
  </si>
  <si>
    <t>Salaries/Benefits (% Total Revenue Cycle Expenses) (2019)</t>
  </si>
  <si>
    <t>Overhead (% Total Revenue Cycle Expenses) (2019)</t>
  </si>
  <si>
    <t>Outsourcing (% Total Revenue Cycle Expenses) (2019)</t>
  </si>
  <si>
    <t>Full Cost to Collect (% NPR) (2019)</t>
  </si>
  <si>
    <t>Cost to Collect in Patient Access (% NPR) (2019)</t>
  </si>
  <si>
    <t>Cost to Collect in Mid-Cycle (% NPR) (2019)</t>
  </si>
  <si>
    <t>Cost to Collect in Business Office (% NPR) (2019)</t>
  </si>
  <si>
    <t>Charity Care (% NPR) (2019)</t>
  </si>
  <si>
    <t>Uncollectable Accounts</t>
  </si>
  <si>
    <t>Charity Care (% Gross Revenue) (2019)</t>
  </si>
  <si>
    <t>Bad Debt (% NPR) (2019)</t>
  </si>
  <si>
    <t>Bad Debt (% Gross Revenue) (2019)</t>
  </si>
  <si>
    <t>Self-Pay Patients (2019)</t>
  </si>
  <si>
    <t>Outpatient Revenue Payer Mix</t>
  </si>
  <si>
    <t>Inpatient Revenue Payer Mix</t>
  </si>
  <si>
    <t>Patient Out-of-Pocket Payments (% Total NPR) (2019)</t>
  </si>
  <si>
    <t>Net Patient Revenue</t>
  </si>
  <si>
    <t>Outpatient (% Total NPR) (2019)</t>
  </si>
  <si>
    <t>Inpatient (% Total NPR) (2019)</t>
  </si>
  <si>
    <t>Cash Collection (% Total NPR) (2019)</t>
  </si>
  <si>
    <t>Outpatient Volume Payer Mix</t>
  </si>
  <si>
    <t>Inpatient Volume Payer Mix</t>
  </si>
  <si>
    <t>Outpatient Registrations (% Total Registrations) (2019)</t>
  </si>
  <si>
    <t>Patient Volume</t>
  </si>
  <si>
    <t>Inpatient Registrations (% Total Registrations) (2019)</t>
  </si>
  <si>
    <t>Case Mix Index Q4 2018 (2019)</t>
  </si>
  <si>
    <t>CMI</t>
  </si>
  <si>
    <t>Case Mix Index Q3 2018 (2019)</t>
  </si>
  <si>
    <t>Case Mix Index Q2 2018 (2019)</t>
  </si>
  <si>
    <t>Case Mix Index Q1 2019 (2019)</t>
  </si>
  <si>
    <t>Metric_Name</t>
  </si>
  <si>
    <t>Metric_Id</t>
  </si>
  <si>
    <t>Total Outpatient Net Revenue (% NPR)</t>
  </si>
  <si>
    <t>Total Inpatient Net Revenue (% NPR)</t>
  </si>
  <si>
    <t>total_IP_rev_dollars</t>
  </si>
  <si>
    <t>total_OP_rev_dollars</t>
  </si>
  <si>
    <t>Total Inpatient Net Revenue ($)</t>
  </si>
  <si>
    <t>Total Outpatient Net Revenue ($)</t>
  </si>
  <si>
    <t>patient_service_cash_dollars</t>
  </si>
  <si>
    <t>Cost to Collect in Patient Access (% NPR)</t>
  </si>
  <si>
    <t>Cost to Collect in Mid-Cycle (% NPR)</t>
  </si>
  <si>
    <t>Cost to Collect in Business Office (% NPR)</t>
  </si>
  <si>
    <t>Full Cost to Collect (% Cash Collection)</t>
  </si>
  <si>
    <t>Cost to Collect in Patient Access (% Cash Collection)</t>
  </si>
  <si>
    <t>Cost to Collect in Mid-Cycle (% Cash Collection)</t>
  </si>
  <si>
    <t>Cost to Collect in Business Office (% Cash Collection)</t>
  </si>
  <si>
    <t>cost_to_collect_patient_access_dollars</t>
  </si>
  <si>
    <t>cost_to_collect_mid_dollars</t>
  </si>
  <si>
    <t>cost_to_collect_bof_dollars</t>
  </si>
  <si>
    <t>full_cost_to_collect_cash_collection</t>
  </si>
  <si>
    <t>cost_to_collect_patient_access_cash_collection</t>
  </si>
  <si>
    <t>cost_to_collect_mid_cycle_cash_collection</t>
  </si>
  <si>
    <t>cost_to_collect_bof_cash_collection</t>
  </si>
  <si>
    <t>Cost to Collect Patient Access ($)</t>
  </si>
  <si>
    <t>Cost to Collect Mid-Cycle ($)</t>
  </si>
  <si>
    <t>Cost to Collect Business Office ($)</t>
  </si>
  <si>
    <t xml:space="preserve">Review only: </t>
  </si>
  <si>
    <t xml:space="preserve">listed here. </t>
  </si>
  <si>
    <t>Introduction</t>
  </si>
  <si>
    <t>Table of Contents</t>
  </si>
  <si>
    <t>Organization Demographics</t>
  </si>
  <si>
    <t xml:space="preserve">Revenue Cycle Benchmarks </t>
  </si>
  <si>
    <t>Questions can be directed to the RCAC team at:</t>
  </si>
  <si>
    <t>Survey Approach</t>
  </si>
  <si>
    <t>Survey Table of Contents</t>
  </si>
  <si>
    <t>In this final part we ask for your feedback. Please share thoughts on your experience taking this survey and opportunities to improve.</t>
  </si>
  <si>
    <t xml:space="preserve">1.1 Demographics </t>
  </si>
  <si>
    <t xml:space="preserve">Respondent Information </t>
  </si>
  <si>
    <t xml:space="preserve">This section asks about the demographics of your hospital and health system. The demographics will be generated from the user selected CCN. This information will be used to generate cohorts to make the results more comparable to your hospital and health system. </t>
  </si>
  <si>
    <t xml:space="preserve">This section requires users to submit data about the demographics of their hospital and health system. </t>
  </si>
  <si>
    <t>1.2 Finance and Operations</t>
  </si>
  <si>
    <t xml:space="preserve">1.3 Staffing and Outsourcing </t>
  </si>
  <si>
    <t xml:space="preserve">This sections requires user to submit data about staffing, outsourcing and automation. Please review any orange cells for accuracy. </t>
  </si>
  <si>
    <t>1.4 Business Office</t>
  </si>
  <si>
    <t>1.5 Patient Access</t>
  </si>
  <si>
    <t xml:space="preserve">This part allows you to review the data we have gathered from your inputs. The cells will be highlighted to indicate any missing values. It will also be color coded for values that exceed 2019 data benchmarks at the 20th and 80th percentiles. This allows users to verify their data where it might deviate from the average. </t>
  </si>
  <si>
    <t xml:space="preserve">This survey allows users to self-select if they will submit data at the facility or health system level. Please indicate the metric values according to the self-selection. Please submit all data elements that are outlined. </t>
  </si>
  <si>
    <t xml:space="preserve">To navigate the survey, you can click on any of the blue underlined text on this page. The survey is divided into six parts that require user submission. Each section is outlined below. </t>
  </si>
  <si>
    <t>The user is required to submit contact information for one participant. However, you may submit contact information for two users. If you'd like to submit additional contact information, please include it in the email body when you submit your data.</t>
  </si>
  <si>
    <t xml:space="preserve">This section requires the user(s) to submit data about their revenues and costs segmented by operational area. Many data elements are calculated based on user inputs. If the user does not include all data elements for the required calculation, the respective cells will not have an output. Please review orange cells for accuracy. If you have questions about the calculation, please email the team. </t>
  </si>
  <si>
    <t xml:space="preserve">This section requires the user(s) to submit data about their patient access function which includes point of service collections and price transparency initiatives. </t>
  </si>
  <si>
    <t>Definitions of terms used in this survey are provided throughout, either embedded in the questions or in text descriptions that appear when an answer cell is selected. In addition, definitions and forumulae are</t>
  </si>
  <si>
    <t>Please answer all questions in the associated response cell.  There is a color coded and bordered box located to the right of the question itself. Please use this box to provide the answer to each question.</t>
  </si>
  <si>
    <t xml:space="preserve">Orange cells have embedded formulas that calculate metrics based on the information you provided. All orange cells are locked. If you have a question about the calculation, please contact the team. </t>
  </si>
  <si>
    <r>
      <t>Payments unrelated to patients such as DGME, capitated payment, safety net, pass through payments, Medicaid DSH, Non-patient cash (pharmacy, cafeteria etc), ambulance, PAC, physician clinics (note: Medicare recognized provider-based status clinics would be included).</t>
    </r>
    <r>
      <rPr>
        <b/>
        <sz val="10"/>
        <color theme="1"/>
        <rFont val="Calibri"/>
        <family val="2"/>
        <scheme val="minor"/>
      </rPr>
      <t/>
    </r>
  </si>
  <si>
    <t xml:space="preserve">the individual or at the health system level? Skip if you're an independent </t>
  </si>
  <si>
    <t>7. Does your organization have its own health plan?</t>
  </si>
  <si>
    <t>8.Has your organization undergone M&amp;A in the past 5 years?</t>
  </si>
  <si>
    <t>9.How long since the M&amp;A was completed?</t>
  </si>
  <si>
    <t>10.What patient accounting system do you currently employ?</t>
  </si>
  <si>
    <t xml:space="preserve">B. Staffing </t>
  </si>
  <si>
    <t>1. Please indicate the number of FTEs employed in each</t>
  </si>
  <si>
    <t xml:space="preserve">2.Rank revenue cycle functions by top area of focus for RPA </t>
  </si>
  <si>
    <t>This section requires the user(s) to submit data about unbilled accounts, initial denials, reasons for denials, denial write offs, and appeals. Please review the orange cells for accuracy. If the orange cells indicate- "ERROR: SUM"-review your inputs to ensure that they sum to 100%.</t>
  </si>
  <si>
    <t>M&amp;A in the past 5 years</t>
  </si>
  <si>
    <t>(1) Do you outsource:</t>
  </si>
  <si>
    <t># of work-hours</t>
  </si>
  <si>
    <t># of people</t>
  </si>
  <si>
    <t>Robotic Process Automation (RPA)</t>
  </si>
  <si>
    <t>The Association for Intelligent Information Management (AIIM) defines RPA as "software tools that partially or fully automate human activities that are manual, rule-based, and repetitive.</t>
  </si>
  <si>
    <t xml:space="preserve">1. Does your organization use </t>
  </si>
  <si>
    <t xml:space="preserve">robotic process automation (RPA) </t>
  </si>
  <si>
    <t>to drive revenue cycle management improvement?</t>
  </si>
  <si>
    <t>Provider Credentialing</t>
  </si>
  <si>
    <t xml:space="preserve">Cash Posting </t>
  </si>
  <si>
    <t>Claim Status</t>
  </si>
  <si>
    <t>Claim Adjudication</t>
  </si>
  <si>
    <t xml:space="preserve">Claim Submission </t>
  </si>
  <si>
    <t>Pre-Authorization</t>
  </si>
  <si>
    <t>Insurance Verification</t>
  </si>
  <si>
    <t>Coding and Charge Capture</t>
  </si>
  <si>
    <t xml:space="preserve">Denials Management </t>
  </si>
  <si>
    <t xml:space="preserve">Patient Collections </t>
  </si>
  <si>
    <t>Denials Mitigation</t>
  </si>
  <si>
    <t xml:space="preserve">4.Please provide your hospital’s dollar amount in </t>
  </si>
  <si>
    <t xml:space="preserve">denial write-offs </t>
  </si>
  <si>
    <t>as a percentage of Net Patient Revenue, for:</t>
  </si>
  <si>
    <t>Estimates_other</t>
  </si>
  <si>
    <t>pa_other</t>
  </si>
  <si>
    <t>If other type in</t>
  </si>
  <si>
    <t xml:space="preserve">Total Dollars </t>
  </si>
  <si>
    <t>If "other" type in -&gt;</t>
  </si>
  <si>
    <t>Start Date</t>
  </si>
  <si>
    <t>End Date</t>
  </si>
  <si>
    <t>Full Cost to Collect</t>
  </si>
  <si>
    <t xml:space="preserve">Color codes: </t>
  </si>
  <si>
    <r>
      <t xml:space="preserve">Before you submit the data, please take a moment to review the calculations below. These are the values the Revenue Cycle Advancement Center will assign to your organization based on the information you provided. This section does not require any manual entry. If you would like to change a data point, please refer to the previous section. If all cells have </t>
    </r>
    <r>
      <rPr>
        <b/>
        <sz val="11"/>
        <color theme="1"/>
        <rFont val="Calibri"/>
        <family val="2"/>
        <scheme val="minor"/>
      </rPr>
      <t>no fill</t>
    </r>
    <r>
      <rPr>
        <sz val="11"/>
        <color theme="1"/>
        <rFont val="Calibri"/>
        <family val="2"/>
        <scheme val="minor"/>
      </rPr>
      <t xml:space="preserve"> you are clear to move onto the feedback session. The best way to review this section is outlined below. </t>
    </r>
  </si>
  <si>
    <t>3. Uncollectable Accounts</t>
  </si>
  <si>
    <t>These questions ask you to either enter a number or a percent. Questions that require a particular type of output are noted to the right of the cell. For example, questions that should be answered with a percent are marked (%). Cells are restricted to the type of value required and will return an error if an incorrect input is entered. Please do not change the cell defined format. If you do not want to report a data point leave the respective cell blank. If the answer is zero then input the number "0" into the respective cell. Cells are formatted to account for the percent. For example, if you want to enter 5%, simply enter it as "5". Please make sure that the intended percentage is entered accurately. The percent shown in the cell is the value we will report.</t>
  </si>
  <si>
    <t>Metric Name</t>
  </si>
  <si>
    <t>corresponding column</t>
  </si>
  <si>
    <t xml:space="preserve">description </t>
  </si>
  <si>
    <t>IM</t>
  </si>
  <si>
    <t>Hospitals that are designated as Critical Access by the Centers for Medicare and Medicaid Services (CMS)</t>
  </si>
  <si>
    <t>Teaching Status</t>
  </si>
  <si>
    <t>A hospital that is part affiliated with a medical school to teach medical students</t>
  </si>
  <si>
    <t>Total Inpatient Revenue (dollars)</t>
  </si>
  <si>
    <t>IP</t>
  </si>
  <si>
    <t>Hospital total inpatient revenue in dollars</t>
  </si>
  <si>
    <t>Total Outpatient Revenue (dollars)</t>
  </si>
  <si>
    <t>IQ</t>
  </si>
  <si>
    <t>Hospital total outpatient revenue in dollars</t>
  </si>
  <si>
    <t>Patient Service Cash Collected (dollars)</t>
  </si>
  <si>
    <t>IR</t>
  </si>
  <si>
    <t xml:space="preserve">Total patient service cash collected for the most recent 12 months, net of refunds.  </t>
  </si>
  <si>
    <t>IS</t>
  </si>
  <si>
    <t>Cost to Collect Patient Access (Dollars)</t>
  </si>
  <si>
    <t>Cost to Collect Mid-Cycle (Dollars)</t>
  </si>
  <si>
    <t>IT</t>
  </si>
  <si>
    <t>Cost to Collect Business Office (Dollars)</t>
  </si>
  <si>
    <t>IU</t>
  </si>
  <si>
    <t>IV</t>
  </si>
  <si>
    <t>IW</t>
  </si>
  <si>
    <t>IX</t>
  </si>
  <si>
    <t>IY</t>
  </si>
  <si>
    <t>Total revenue cycle cost divided by total patient service cash collected. Hard IT &amp; associated FTE support for: hardware, licensing, core HIS and PAS, servers, hire/rent/lease, building/physical space and related costs, adjunct/settlement pay ie; DGME, Medicaid DSH, capitated payment, pass through payments (Medicare), outside revenue sources like gift store, cafeteria, ambulance, PAC services, and physician practices/clinics unless Medicare prov. based.Please include costs and related expenses associated with the following functions: Eligibility/ins/Medicaid eligibility. verification, cashiers, central sched, pre-reg, admit/reg, auth/pre-cert, fin. clearance, fin. counseling, billing/collections, denials, cust. service, subscriptions, collection fees (agency), chargemaster/rev integrity, cash application, payment variances, health info (HIM) costs, transcript, coding, CDI, patient service payments (ins. &amp; pat. pay), patient payment/bad debt recovery                                                   DSH &amp; IME (Medicare) payments</t>
  </si>
  <si>
    <t>Total revenue cycle cost in patient access divided by total patient service cash collected. Include rev cycle costs including: salaries, subscriptions, any outsourcing, services, software update related, any bolt-ons including related staffing, IT op ex (pertaining to rev cycle), records/contingency/transaction fees.                                                                                                                                                             Exclude IT Hard costs, hardware, licensing fees, core HIS and PAS, services and any FTEs that support these.  Lease/rent expenses.  Physical space costs including utilities, maintenance, depreciation.Patient service cash collected refers the total patient service cash collected for the reporting month, net of refunds</t>
  </si>
  <si>
    <t>Total revenue cycle cost in mid-cycle divided by total patient service cash collected. Include rev cycle costs including: salaries, subscriptions, any outsourcing, services, software update related, any bolt-ons including related staffing, IT op ex (pertaining to rev cycle), records/contingency/transaction fees.                                                                                                                                                             Exclude IT Hard costs, hardware, licensing fees, core HIS and PAS, services and any FTEs that support these.  Lease/rent expenses.  Physical space costs including utilities, maintenance, depreciation.Patient service cash collected refers the total patient service cash collected for the reporting month, net of refunds</t>
  </si>
  <si>
    <t>Total revenue cycle cost in business office divided by total patient service cash collected. Include rev cycle costs including: salaries, subscriptions, any outsourcing, services, software update related, any bolt-ons including related staffing, IT op ex (pertaining to rev cycle), records/contingency/transaction fees.                                                                                                                                                             Exclude IT Hard costs, hardware, licensing fees, core HIS and PAS, services and any FTEs that support these.  Lease/rent expenses.  Physical space costs including utilities, maintenance, depreciation.Patient service cash collected refers the total patient service cash collected for the reporting month, net of refunds</t>
  </si>
  <si>
    <t>Compliance with CMS' Price Transparency Rule (effective Jan. 1, 2021)</t>
  </si>
  <si>
    <t>IZ</t>
  </si>
  <si>
    <t xml:space="preserve">In 2019, CMS finalized the new hospital price transparency rule as part of the hospital outpatient prospective payment system, or HOPPS, for CY 2020. The final rule requires all licensed hospitals to publish payer-specific negotiated rates for services by January 1, 2021 in a machine-readable file and either a shoppable services file or price estimation tool. </t>
  </si>
  <si>
    <t>JB</t>
  </si>
  <si>
    <t>Organizations considering RPA</t>
  </si>
  <si>
    <t xml:space="preserve">Organizations that use RPA </t>
  </si>
  <si>
    <t>JC</t>
  </si>
  <si>
    <t xml:space="preserve">The Association for Intelligent Information Management (AIIM) defines RPA as "software tools that partially or fully automate human activities that are manual, rule-based, and repetitive. Organizations that are currently using RPA in their functions. </t>
  </si>
  <si>
    <t xml:space="preserve">The Association for Intelligent Information Management (AIIM) defines RPA as "software tools that partially or fully automate human activities that are manual, rule-based, and repetitive. Organizations that are considering implementing RPA solutions. </t>
  </si>
  <si>
    <t xml:space="preserve">Top revenue cycle functions by top area of focus for RPA </t>
  </si>
  <si>
    <t xml:space="preserve">The Association for Intelligent Information Management (AIIM) defines RPA as "software tools that partially or fully automate human activities that are manual, rule-based, and repetitive. Organizations tank their top areas of focus for RPA. </t>
  </si>
  <si>
    <t>JD- JP</t>
  </si>
  <si>
    <t>C. Follow cell color guides</t>
  </si>
  <si>
    <t xml:space="preserve">D. Report at the individual hospital or health system level </t>
  </si>
  <si>
    <t>Third party settlements include DSH, DGME, Non-pt A/R; 340B (if not treated as Pt receivable in PAS), cost report related settlements, state/county subsidies, ambulance, retail pharmacy, PAC and clinic, unless clinic treated as provider-based, Capitation or revenue tied to risk based payments. Please note: NPR standard should be 3 months, then converted to days. Do not include accounts with administrative holds</t>
  </si>
  <si>
    <t>C. Denial Write-Offs</t>
  </si>
  <si>
    <t xml:space="preserve">B. Initial Denials </t>
  </si>
  <si>
    <t>D. Appeals</t>
  </si>
  <si>
    <t>Option 1</t>
  </si>
  <si>
    <t xml:space="preserve">     (%)</t>
  </si>
  <si>
    <t xml:space="preserve">5. Cost to Collect Summary </t>
  </si>
  <si>
    <t xml:space="preserve">1a. If no, are you considering using RPA? </t>
  </si>
  <si>
    <t>1. Please provide your hospital's average Net A/R Days (net days in accounts receivable-do not include accounts with administrative holds)</t>
  </si>
  <si>
    <t xml:space="preserve">3.Please indicate the percentage of total initial denials attributable to the following reasons (including both inpatient and outpatient denials): </t>
  </si>
  <si>
    <r>
      <rPr>
        <b/>
        <sz val="11"/>
        <color theme="1"/>
        <rFont val="Calibri"/>
        <family val="2"/>
        <scheme val="minor"/>
      </rPr>
      <t>Step 3</t>
    </r>
    <r>
      <rPr>
        <sz val="11"/>
        <color theme="1"/>
        <rFont val="Calibri"/>
        <family val="2"/>
        <scheme val="minor"/>
      </rPr>
      <t>: Read the color codes section below and review the appropriate cells</t>
    </r>
  </si>
  <si>
    <r>
      <rPr>
        <b/>
        <sz val="11"/>
        <color theme="1"/>
        <rFont val="Calibri"/>
        <family val="2"/>
        <scheme val="minor"/>
      </rPr>
      <t>Step 2</t>
    </r>
    <r>
      <rPr>
        <sz val="11"/>
        <color theme="1"/>
        <rFont val="Calibri"/>
        <family val="2"/>
        <scheme val="minor"/>
      </rPr>
      <t>: Identify the sections that have color filled cells. Such as grey, yellow, or red</t>
    </r>
  </si>
  <si>
    <r>
      <rPr>
        <b/>
        <sz val="11"/>
        <color theme="1"/>
        <rFont val="Calibri"/>
        <family val="2"/>
        <scheme val="minor"/>
      </rPr>
      <t>Step 1</t>
    </r>
    <r>
      <rPr>
        <sz val="11"/>
        <color theme="1"/>
        <rFont val="Calibri"/>
        <family val="2"/>
        <scheme val="minor"/>
      </rPr>
      <t>: Zoom out to view the entire sheet</t>
    </r>
  </si>
  <si>
    <t>B1. Staffing and Outsourcing (CONT.)</t>
  </si>
  <si>
    <t xml:space="preserve"> # of FTEs employed in each:</t>
  </si>
  <si>
    <t>1. Does your organization use (RPA)?</t>
  </si>
  <si>
    <t>2.Rank RMC RPA Focus Areas</t>
  </si>
  <si>
    <t>A1. Net A/R Days</t>
  </si>
  <si>
    <t>B1. Initial Denials</t>
  </si>
  <si>
    <t>B2. % of total initial denials by payer:</t>
  </si>
  <si>
    <t>B3. % of total initial denials by reason:</t>
  </si>
  <si>
    <t>C1. Denial Write-offs</t>
  </si>
  <si>
    <t>C2. % of total denial write-offs by payer</t>
  </si>
  <si>
    <t>C3. % of total denial write-offs by reason:</t>
  </si>
  <si>
    <t>C4. $ amount in denial write-offs as a % of NPR</t>
  </si>
  <si>
    <t>D1. Appeals</t>
  </si>
  <si>
    <t>1. Total point-of-service collections</t>
  </si>
  <si>
    <t>2. POS cash collections as a % of NPR</t>
  </si>
  <si>
    <r>
      <rPr>
        <b/>
        <sz val="11"/>
        <color theme="1"/>
        <rFont val="Calibri"/>
        <family val="2"/>
        <scheme val="minor"/>
      </rPr>
      <t xml:space="preserve">B1. </t>
    </r>
    <r>
      <rPr>
        <sz val="11"/>
        <color theme="1"/>
        <rFont val="Calibri"/>
        <family val="2"/>
        <scheme val="minor"/>
      </rPr>
      <t>Compliance with the Hospital Price Transparency Rule</t>
    </r>
  </si>
  <si>
    <t xml:space="preserve">B2. Price estimates </t>
  </si>
  <si>
    <t>Is_Label</t>
  </si>
  <si>
    <t>Base_Label</t>
  </si>
  <si>
    <t>10th</t>
  </si>
  <si>
    <t>20th</t>
  </si>
  <si>
    <t>30th</t>
  </si>
  <si>
    <t>40th</t>
  </si>
  <si>
    <t>50th</t>
  </si>
  <si>
    <t>60th</t>
  </si>
  <si>
    <t>70th</t>
  </si>
  <si>
    <t>80th</t>
  </si>
  <si>
    <t>90th</t>
  </si>
  <si>
    <t>Number_Format</t>
  </si>
  <si>
    <t>Early-Out Collections</t>
  </si>
  <si>
    <t>Active Denials</t>
  </si>
  <si>
    <t>Outstanding AR in Active Denials (2019)</t>
  </si>
  <si>
    <t>Outstanding AR in Inpatient Active Denials  (2019)</t>
  </si>
  <si>
    <t>Outstanding AR in Outpatient Active Denials (2019)</t>
  </si>
  <si>
    <t>Appeal Success Rate for Denials</t>
  </si>
  <si>
    <t>Third Party Funding Conversion Rate (2019)</t>
  </si>
  <si>
    <t>Net Revenue Yield</t>
  </si>
  <si>
    <t>Commercial Payers (2017)</t>
  </si>
  <si>
    <t>Medicaid (2017)</t>
  </si>
  <si>
    <t>Medicare/Medicare Advantage (2017)</t>
  </si>
  <si>
    <t>Other Payers (2017)</t>
  </si>
  <si>
    <t xml:space="preserve">1.Please provide your hospital’s appeal success rate for denials (including both inpatient and outpatient denials) by payer: </t>
  </si>
  <si>
    <t xml:space="preserve">Thank you for participating in the Revenue Cycle Advancement Center's 2021 benchmarking initiative. </t>
  </si>
  <si>
    <t xml:space="preserve">Given the ongoing challenges related to Covid-19, we decided to focus the metric collection to less than 40 key revenue cycle metrics to allow for a faster and easier submission process but continue to give you actionable performance comparisons. The data your organization submits will be pre-loaded in the Hospital Revenue Cycle Benchmark Generator, a one stop tool for evaluating revenue cycle performance. </t>
  </si>
  <si>
    <t xml:space="preserve">B. Answer all questions </t>
  </si>
  <si>
    <t>The survey uses standard colors throughout to indicate different question types. All responses are to be entered in response cells with box borders. The following color codes are used:</t>
  </si>
  <si>
    <t xml:space="preserve">These questions are formatted in a no fill bordered box. They provide a drop-down menu with a selection of possible answers, and you should select the most appropriate one for your organization. Click the field above for an example. </t>
  </si>
  <si>
    <t xml:space="preserve">4. Cost to Collect by Area </t>
  </si>
  <si>
    <t>1. We ask that you answer the survey for the most recent 12-month period available. What time period are you providing data for?</t>
  </si>
  <si>
    <t xml:space="preserve">Cost to Collect </t>
  </si>
  <si>
    <t>Review what to include and exclude across functional areas</t>
  </si>
  <si>
    <t xml:space="preserve">This section is autopopulated based on your previous data entries. We caluclate metrics as a % of NPR and a % of Cash Collection. </t>
  </si>
  <si>
    <t>A. Accounts Receivable</t>
  </si>
  <si>
    <r>
      <t xml:space="preserve">If your values fall in in the beneath the 20th or above 80th percentile from our 2019 benchmarking, you will see a red or yellow cell.  If the cell is red, your values fall below the 20th percentile.  If the cell is yellow, your values fall above the 80th percentile.  </t>
    </r>
    <r>
      <rPr>
        <b/>
        <sz val="11"/>
        <color indexed="8"/>
        <rFont val="Calibri"/>
        <family val="2"/>
      </rPr>
      <t>These flags do not mean your results are wrong.</t>
    </r>
    <r>
      <rPr>
        <sz val="11"/>
        <color theme="1"/>
        <rFont val="Calibri"/>
        <family val="2"/>
        <scheme val="minor"/>
      </rPr>
      <t xml:space="preserve"> They are only intended to let you know where your results deviate from the average. </t>
    </r>
    <r>
      <rPr>
        <b/>
        <sz val="11"/>
        <color theme="1"/>
        <rFont val="Calibri"/>
        <family val="2"/>
        <scheme val="minor"/>
      </rPr>
      <t xml:space="preserve">If the cell is grey, there was no data entry provided for that metric, please fix. </t>
    </r>
    <r>
      <rPr>
        <sz val="11"/>
        <color theme="1"/>
        <rFont val="Calibri"/>
        <family val="2"/>
        <scheme val="minor"/>
      </rPr>
      <t xml:space="preserve">Once you have reviewed all color filled cells and corrected any mistakes or omissions you are clear to move onto the feedback section. </t>
    </r>
  </si>
  <si>
    <t xml:space="preserve">  Business Office;</t>
  </si>
  <si>
    <t xml:space="preserve">Congratulations, you've left no sections incomplete. Please proceed to the overall validation section to review all of your data entries. </t>
  </si>
  <si>
    <t xml:space="preserve">Before you leave this section, please take a moment to review the that you completed each required section. If you decided to omit key metrics, the formula will flag the section as incomplete. The Business Office section will also be marked incomplete if the sum of any values results in an "ERROR:SUM." Please review all incomplete sections and enter all required values. </t>
  </si>
  <si>
    <t>2.1 Overall Validation</t>
  </si>
  <si>
    <t>2.2 Feedback</t>
  </si>
  <si>
    <t xml:space="preserve">2. Validation Summary </t>
  </si>
  <si>
    <t xml:space="preserve">Any sections that have omitted metrics may be flagged as incomplete. Please revisit the respective section and enter all possible values. </t>
  </si>
  <si>
    <r>
      <rPr>
        <b/>
        <sz val="11"/>
        <color theme="1"/>
        <rFont val="Calibri"/>
        <family val="2"/>
        <scheme val="minor"/>
      </rPr>
      <t>Step 4</t>
    </r>
    <r>
      <rPr>
        <sz val="11"/>
        <color theme="1"/>
        <rFont val="Calibri"/>
        <family val="2"/>
        <scheme val="minor"/>
      </rPr>
      <t xml:space="preserve">: If you want to change any values please refer to previous section by clicking on the blue hyperlink cells. All other cells are locked. </t>
    </r>
  </si>
  <si>
    <t>This tab is hidden and is an optional reference file for providers to match their CCN. The demographics tab will provide a drop down list to choose your respective CCN.</t>
  </si>
  <si>
    <t>If your organization wants to report average data across the health system please fill out one workbook. If your organization would like to submit data for multiple individual facilities, please fill out one workbook per facility. Indicate how you are reporting the data on sheet 1.1 (question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</si>
</sst>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quot;$&quot;#,##0.00"/>
    <numFmt numFmtId="165" formatCode="_([$$-409]* #,##0.00_);_([$$-409]* \(#,##0.00\);_([$$-409]* &quot;-&quot;??_);_(@_)"/>
  </numFmts>
  <fonts count="33" x14ac:knownFonts="1">
    <font>
      <sz val="11"/>
      <color theme="1"/>
      <name val="Calibri"/>
      <family val="2"/>
      <scheme val="minor"/>
    </font>
    <font>
      <b/>
      <sz val="11"/>
      <color theme="1"/>
      <name val="Calibri"/>
      <family val="2"/>
      <scheme val="minor"/>
    </font>
    <font>
      <sz val="11"/>
      <color theme="0"/>
      <name val="Calibri"/>
      <family val="2"/>
      <scheme val="minor"/>
    </font>
    <font>
      <u/>
      <sz val="11"/>
      <color theme="10"/>
      <name val="Calibri"/>
      <family val="2"/>
    </font>
    <font>
      <sz val="11"/>
      <color rgb="FFCE1126"/>
      <name val="Calibri"/>
      <family val="2"/>
    </font>
    <font>
      <sz val="11"/>
      <color rgb="FFC00000"/>
      <name val="Calibri"/>
      <family val="2"/>
    </font>
    <font>
      <b/>
      <sz val="11"/>
      <color rgb="FFFF0000"/>
      <name val="Calibri"/>
      <family val="2"/>
      <scheme val="minor"/>
    </font>
    <font>
      <b/>
      <i/>
      <sz val="11"/>
      <color rgb="FFCE1126"/>
      <name val="Calibri"/>
      <family val="2"/>
    </font>
    <font>
      <u/>
      <sz val="11"/>
      <color theme="1"/>
      <name val="Calibri"/>
      <family val="2"/>
      <scheme val="minor"/>
    </font>
    <font>
      <sz val="11"/>
      <name val="Calibri"/>
      <family val="2"/>
      <scheme val="minor"/>
    </font>
    <font>
      <b/>
      <sz val="11"/>
      <color theme="1"/>
      <name val="Calibri"/>
      <family val="2"/>
    </font>
    <font>
      <b/>
      <sz val="11"/>
      <name val="Calibri"/>
      <family val="2"/>
      <scheme val="minor"/>
    </font>
    <font>
      <b/>
      <u/>
      <sz val="11"/>
      <color theme="1"/>
      <name val="Calibri"/>
      <family val="2"/>
      <scheme val="minor"/>
    </font>
    <font>
      <sz val="11"/>
      <color rgb="FF000000"/>
      <name val="Calibri"/>
      <family val="2"/>
      <scheme val="minor"/>
    </font>
    <font>
      <i/>
      <sz val="11"/>
      <color theme="1"/>
      <name val="Calibri"/>
      <family val="2"/>
      <scheme val="minor"/>
    </font>
    <font>
      <sz val="10"/>
      <color theme="1"/>
      <name val="Calibri"/>
      <family val="2"/>
      <scheme val="minor"/>
    </font>
    <font>
      <sz val="10"/>
      <color rgb="FF333E48"/>
      <name val="Calibri"/>
      <family val="2"/>
      <scheme val="minor"/>
    </font>
    <font>
      <i/>
      <sz val="10"/>
      <color theme="1"/>
      <name val="Calibri"/>
      <family val="2"/>
      <scheme val="minor"/>
    </font>
    <font>
      <b/>
      <sz val="10"/>
      <color theme="1"/>
      <name val="Calibri"/>
      <family val="2"/>
      <scheme val="minor"/>
    </font>
    <font>
      <b/>
      <sz val="11"/>
      <name val="Calibri"/>
      <family val="2"/>
    </font>
    <font>
      <u/>
      <sz val="10"/>
      <color theme="1"/>
      <name val="Calibri"/>
      <family val="2"/>
      <scheme val="minor"/>
    </font>
    <font>
      <sz val="11"/>
      <color theme="1"/>
      <name val="Calibri"/>
      <family val="2"/>
      <scheme val="minor"/>
    </font>
    <font>
      <i/>
      <sz val="11"/>
      <color rgb="FF000000"/>
      <name val="Calibri"/>
      <family val="2"/>
      <scheme val="minor"/>
    </font>
    <font>
      <b/>
      <u/>
      <sz val="12"/>
      <color theme="10"/>
      <name val="Calibri"/>
      <family val="2"/>
    </font>
    <font>
      <sz val="8"/>
      <name val="Calibri"/>
      <family val="2"/>
      <scheme val="minor"/>
    </font>
    <font>
      <b/>
      <u/>
      <sz val="11"/>
      <color theme="0"/>
      <name val="Calibri"/>
      <family val="2"/>
      <scheme val="minor"/>
    </font>
    <font>
      <b/>
      <sz val="11"/>
      <color indexed="8"/>
      <name val="Calibri"/>
      <family val="2"/>
    </font>
    <font>
      <sz val="11"/>
      <color rgb="FFC00000"/>
      <name val="Calibri"/>
      <family val="2"/>
      <scheme val="minor"/>
    </font>
    <font>
      <b/>
      <sz val="11"/>
      <color rgb="FFC00000"/>
      <name val="Calibri"/>
      <family val="2"/>
      <scheme val="minor"/>
    </font>
    <font>
      <sz val="11"/>
      <color rgb="FF006100"/>
      <name val="Calibri"/>
      <family val="2"/>
      <scheme val="minor"/>
    </font>
    <font>
      <b/>
      <u/>
      <sz val="11"/>
      <color theme="10"/>
      <name val="Calibri"/>
      <family val="2"/>
    </font>
    <font>
      <b/>
      <i/>
      <sz val="11"/>
      <color theme="1"/>
      <name val="Calibri"/>
      <family val="2"/>
      <scheme val="minor"/>
    </font>
    <font>
      <sz val="11"/>
      <color rgb="FF9C5700"/>
      <name val="Calibri"/>
      <family val="2"/>
      <scheme val="minor"/>
    </font>
  </fonts>
  <fills count="15">
    <fill>
      <patternFill patternType="none"/>
    </fill>
    <fill>
      <patternFill patternType="gray125"/>
    </fill>
    <fill>
      <patternFill patternType="solid">
        <fgColor theme="2"/>
        <bgColor indexed="64"/>
      </patternFill>
    </fill>
    <fill>
      <patternFill patternType="solid">
        <fgColor theme="0" tint="-4.9989318521683403E-2"/>
        <bgColor indexed="64"/>
      </patternFill>
    </fill>
    <fill>
      <patternFill patternType="solid">
        <fgColor rgb="FFC4C6C8"/>
        <bgColor indexed="64"/>
      </patternFill>
    </fill>
    <fill>
      <patternFill patternType="solid">
        <fgColor rgb="FFCE1126"/>
        <bgColor indexed="64"/>
      </patternFill>
    </fill>
    <fill>
      <patternFill patternType="solid">
        <fgColor rgb="FFFFC000"/>
        <bgColor indexed="64"/>
      </patternFill>
    </fill>
    <fill>
      <patternFill patternType="solid">
        <fgColor rgb="FFC5D9F1"/>
        <bgColor indexed="64"/>
      </patternFill>
    </fill>
    <fill>
      <patternFill patternType="solid">
        <fgColor theme="2" tint="-9.9978637043366805E-2"/>
        <bgColor indexed="64"/>
      </patternFill>
    </fill>
    <fill>
      <patternFill patternType="solid">
        <fgColor theme="2" tint="-0.499984740745262"/>
        <bgColor indexed="64"/>
      </patternFill>
    </fill>
    <fill>
      <patternFill patternType="solid">
        <fgColor theme="3" tint="0.79998168889431442"/>
        <bgColor indexed="64"/>
      </patternFill>
    </fill>
    <fill>
      <patternFill patternType="solid">
        <fgColor theme="7"/>
        <bgColor indexed="64"/>
      </patternFill>
    </fill>
    <fill>
      <patternFill patternType="solid">
        <fgColor rgb="FFC6EFCE"/>
      </patternFill>
    </fill>
    <fill>
      <patternFill patternType="solid">
        <fgColor theme="0"/>
        <bgColor indexed="64"/>
      </patternFill>
    </fill>
    <fill>
      <patternFill patternType="solid">
        <fgColor rgb="FFFFEB9C"/>
      </patternFill>
    </fill>
  </fills>
  <borders count="37">
    <border>
      <left/>
      <right/>
      <top/>
      <bottom/>
      <diagonal/>
    </border>
    <border>
      <left/>
      <right style="double">
        <color indexed="64"/>
      </right>
      <top/>
      <bottom style="double">
        <color indexed="64"/>
      </bottom>
      <diagonal/>
    </border>
    <border>
      <left/>
      <right/>
      <top/>
      <bottom style="double">
        <color indexed="64"/>
      </bottom>
      <diagonal/>
    </border>
    <border>
      <left style="double">
        <color indexed="64"/>
      </left>
      <right/>
      <top/>
      <bottom style="double">
        <color indexed="64"/>
      </bottom>
      <diagonal/>
    </border>
    <border>
      <left/>
      <right style="double">
        <color indexed="64"/>
      </right>
      <top style="double">
        <color indexed="64"/>
      </top>
      <bottom/>
      <diagonal/>
    </border>
    <border>
      <left/>
      <right/>
      <top style="double">
        <color indexed="64"/>
      </top>
      <bottom/>
      <diagonal/>
    </border>
    <border>
      <left style="double">
        <color indexed="64"/>
      </left>
      <right/>
      <top style="double">
        <color indexed="64"/>
      </top>
      <bottom/>
      <diagonal/>
    </border>
    <border>
      <left/>
      <right style="double">
        <color indexed="64"/>
      </right>
      <top/>
      <bottom/>
      <diagonal/>
    </border>
    <border>
      <left style="double">
        <color indexed="64"/>
      </left>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thin">
        <color indexed="64"/>
      </left>
      <right style="thin">
        <color indexed="64"/>
      </right>
      <top style="thin">
        <color indexed="64"/>
      </top>
      <bottom style="mediumDashed">
        <color indexed="64"/>
      </bottom>
      <diagonal/>
    </border>
    <border>
      <left/>
      <right style="thin">
        <color indexed="64"/>
      </right>
      <top style="thin">
        <color indexed="64"/>
      </top>
      <bottom style="mediumDashed">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diagonal/>
    </border>
    <border>
      <left/>
      <right style="thin">
        <color indexed="64"/>
      </right>
      <top style="mediumDashed">
        <color indexed="64"/>
      </top>
      <bottom/>
      <diagonal/>
    </border>
    <border>
      <left style="thin">
        <color indexed="64"/>
      </left>
      <right style="thin">
        <color indexed="64"/>
      </right>
      <top style="mediumDashed">
        <color indexed="64"/>
      </top>
      <bottom style="thin">
        <color indexed="64"/>
      </bottom>
      <diagonal/>
    </border>
    <border>
      <left/>
      <right style="medium">
        <color indexed="64"/>
      </right>
      <top style="medium">
        <color indexed="64"/>
      </top>
      <bottom style="medium">
        <color indexed="64"/>
      </bottom>
      <diagonal/>
    </border>
  </borders>
  <cellStyleXfs count="12">
    <xf numFmtId="0" fontId="0" fillId="0" borderId="0"/>
    <xf numFmtId="0" fontId="3" fillId="0" borderId="0" applyNumberFormat="0" applyFill="0" applyBorder="0" applyAlignment="0" applyProtection="0">
      <alignment vertical="top"/>
      <protection locked="0"/>
    </xf>
    <xf numFmtId="0" fontId="15" fillId="0" borderId="0"/>
    <xf numFmtId="0" fontId="21" fillId="0" borderId="0"/>
    <xf numFmtId="44" fontId="15" fillId="0" borderId="0" applyFont="0" applyFill="0" applyBorder="0" applyAlignment="0" applyProtection="0"/>
    <xf numFmtId="9" fontId="15" fillId="0" borderId="0" applyFont="0" applyFill="0" applyBorder="0" applyAlignment="0" applyProtection="0"/>
    <xf numFmtId="43" fontId="21" fillId="0" borderId="0" applyFont="0" applyFill="0" applyBorder="0" applyAlignment="0" applyProtection="0"/>
    <xf numFmtId="44" fontId="21" fillId="0" borderId="0" applyFont="0" applyFill="0" applyBorder="0" applyAlignment="0" applyProtection="0"/>
    <xf numFmtId="9" fontId="21" fillId="0" borderId="0" applyFont="0" applyFill="0" applyBorder="0" applyAlignment="0" applyProtection="0"/>
    <xf numFmtId="43" fontId="15" fillId="0" borderId="0" applyFont="0" applyFill="0" applyBorder="0" applyAlignment="0" applyProtection="0"/>
    <xf numFmtId="0" fontId="29" fillId="12" borderId="0" applyNumberFormat="0" applyBorder="0" applyAlignment="0" applyProtection="0"/>
    <xf numFmtId="0" fontId="32" fillId="14" borderId="0" applyNumberFormat="0" applyBorder="0" applyAlignment="0" applyProtection="0"/>
  </cellStyleXfs>
  <cellXfs count="473">
    <xf numFmtId="0" fontId="0" fillId="0" borderId="0" xfId="0"/>
    <xf numFmtId="0" fontId="0" fillId="0" borderId="0" xfId="0" applyAlignment="1">
      <alignment horizontal="left"/>
    </xf>
    <xf numFmtId="0" fontId="0" fillId="0" borderId="0" xfId="0" applyAlignment="1">
      <alignment horizontal="right"/>
    </xf>
    <xf numFmtId="0" fontId="4" fillId="0" borderId="0" xfId="1" applyFont="1" applyAlignment="1" applyProtection="1">
      <alignment horizontal="left" indent="2"/>
    </xf>
    <xf numFmtId="0" fontId="1" fillId="0" borderId="0" xfId="0" applyFont="1"/>
    <xf numFmtId="0" fontId="5" fillId="0" borderId="0" xfId="1" applyFont="1" applyAlignment="1" applyProtection="1">
      <alignment horizontal="left" indent="2"/>
    </xf>
    <xf numFmtId="0" fontId="0" fillId="3" borderId="1" xfId="0" applyFill="1" applyBorder="1"/>
    <xf numFmtId="0" fontId="0" fillId="3" borderId="2" xfId="0" applyFill="1" applyBorder="1"/>
    <xf numFmtId="0" fontId="0" fillId="3" borderId="3" xfId="0" applyFill="1" applyBorder="1"/>
    <xf numFmtId="0" fontId="0" fillId="3" borderId="7" xfId="0" applyFill="1" applyBorder="1"/>
    <xf numFmtId="0" fontId="0" fillId="3" borderId="0" xfId="0" applyFill="1"/>
    <xf numFmtId="0" fontId="0" fillId="3" borderId="8" xfId="0" applyFill="1" applyBorder="1"/>
    <xf numFmtId="0" fontId="6" fillId="0" borderId="0" xfId="0" applyFont="1"/>
    <xf numFmtId="0" fontId="0" fillId="3" borderId="4" xfId="0" applyFill="1" applyBorder="1"/>
    <xf numFmtId="0" fontId="0" fillId="3" borderId="5" xfId="0" applyFill="1" applyBorder="1"/>
    <xf numFmtId="0" fontId="0" fillId="3" borderId="6" xfId="0" applyFill="1" applyBorder="1"/>
    <xf numFmtId="0" fontId="7" fillId="0" borderId="0" xfId="1" applyFont="1" applyAlignment="1" applyProtection="1">
      <alignment horizontal="left" indent="2"/>
    </xf>
    <xf numFmtId="0" fontId="0" fillId="4" borderId="0" xfId="0" applyFill="1"/>
    <xf numFmtId="0" fontId="1" fillId="4" borderId="0" xfId="0" applyFont="1" applyFill="1"/>
    <xf numFmtId="0" fontId="0" fillId="5" borderId="0" xfId="0" applyFill="1"/>
    <xf numFmtId="0" fontId="1" fillId="5" borderId="0" xfId="0" applyFont="1" applyFill="1"/>
    <xf numFmtId="0" fontId="3" fillId="5" borderId="0" xfId="1" applyFill="1" applyAlignment="1" applyProtection="1"/>
    <xf numFmtId="0" fontId="0" fillId="0" borderId="0" xfId="0" applyFill="1"/>
    <xf numFmtId="0" fontId="0" fillId="0" borderId="0" xfId="0" applyFill="1" applyAlignment="1">
      <alignment horizontal="left" indent="1"/>
    </xf>
    <xf numFmtId="0" fontId="1" fillId="3" borderId="0" xfId="0" applyFont="1" applyFill="1"/>
    <xf numFmtId="0" fontId="0" fillId="3" borderId="0" xfId="0" applyFill="1" applyAlignment="1">
      <alignment horizontal="left"/>
    </xf>
    <xf numFmtId="0" fontId="1" fillId="3" borderId="5" xfId="0" applyFont="1" applyFill="1" applyBorder="1"/>
    <xf numFmtId="0" fontId="0" fillId="0" borderId="0" xfId="0" applyAlignment="1">
      <alignment wrapText="1"/>
    </xf>
    <xf numFmtId="0" fontId="0" fillId="3" borderId="7" xfId="0" applyFill="1" applyBorder="1" applyAlignment="1">
      <alignment horizontal="left"/>
    </xf>
    <xf numFmtId="0" fontId="0" fillId="3" borderId="8" xfId="0" applyFill="1" applyBorder="1" applyAlignment="1">
      <alignment horizontal="left"/>
    </xf>
    <xf numFmtId="0" fontId="0" fillId="0" borderId="8" xfId="0" applyBorder="1"/>
    <xf numFmtId="0" fontId="11" fillId="3" borderId="0" xfId="0" applyFont="1" applyFill="1" applyAlignment="1">
      <alignment horizontal="left"/>
    </xf>
    <xf numFmtId="0" fontId="0" fillId="0" borderId="0" xfId="0" applyAlignment="1">
      <alignment horizontal="left" wrapText="1"/>
    </xf>
    <xf numFmtId="0" fontId="0" fillId="0" borderId="0" xfId="0" applyAlignment="1">
      <alignment vertical="center" wrapText="1"/>
    </xf>
    <xf numFmtId="0" fontId="15" fillId="0" borderId="0" xfId="2"/>
    <xf numFmtId="0" fontId="15" fillId="0" borderId="0" xfId="2" applyAlignment="1">
      <alignment vertical="center" wrapText="1"/>
    </xf>
    <xf numFmtId="0" fontId="18" fillId="0" borderId="0" xfId="2" applyFont="1"/>
    <xf numFmtId="0" fontId="15" fillId="0" borderId="0" xfId="2" applyAlignment="1">
      <alignment horizontal="left"/>
    </xf>
    <xf numFmtId="0" fontId="15" fillId="0" borderId="0" xfId="2" applyAlignment="1">
      <alignment horizontal="left" wrapText="1"/>
    </xf>
    <xf numFmtId="0" fontId="16" fillId="0" borderId="0" xfId="2" applyFont="1" applyAlignment="1">
      <alignment horizontal="left" wrapText="1"/>
    </xf>
    <xf numFmtId="0" fontId="18" fillId="0" borderId="0" xfId="2" applyFont="1" applyAlignment="1">
      <alignment horizontal="left" vertical="top" wrapText="1"/>
    </xf>
    <xf numFmtId="0" fontId="16" fillId="0" borderId="0" xfId="2" applyFont="1" applyAlignment="1">
      <alignment wrapText="1"/>
    </xf>
    <xf numFmtId="0" fontId="15" fillId="0" borderId="0" xfId="2" applyAlignment="1">
      <alignment wrapText="1"/>
    </xf>
    <xf numFmtId="0" fontId="18" fillId="0" borderId="0" xfId="2" applyFont="1" applyAlignment="1">
      <alignment vertical="top" wrapText="1"/>
    </xf>
    <xf numFmtId="0" fontId="15" fillId="0" borderId="0" xfId="2" applyAlignment="1"/>
    <xf numFmtId="0" fontId="0" fillId="0" borderId="0" xfId="0" applyAlignment="1">
      <alignment horizontal="center" wrapText="1"/>
    </xf>
    <xf numFmtId="0" fontId="6" fillId="0" borderId="0" xfId="0" applyFont="1" applyAlignment="1">
      <alignment wrapText="1"/>
    </xf>
    <xf numFmtId="0" fontId="0" fillId="0" borderId="5" xfId="0" applyBorder="1"/>
    <xf numFmtId="0" fontId="0" fillId="0" borderId="1" xfId="0" applyBorder="1"/>
    <xf numFmtId="0" fontId="6" fillId="0" borderId="2" xfId="0" applyFont="1" applyBorder="1" applyAlignment="1">
      <alignment wrapText="1"/>
    </xf>
    <xf numFmtId="0" fontId="0" fillId="0" borderId="2" xfId="0" applyBorder="1"/>
    <xf numFmtId="0" fontId="0" fillId="0" borderId="2" xfId="0" applyBorder="1" applyAlignment="1">
      <alignment horizontal="left" wrapText="1"/>
    </xf>
    <xf numFmtId="0" fontId="0" fillId="0" borderId="3" xfId="0" applyBorder="1"/>
    <xf numFmtId="0" fontId="6" fillId="0" borderId="0" xfId="0" applyFont="1" applyAlignment="1">
      <alignment vertical="center" wrapText="1"/>
    </xf>
    <xf numFmtId="0" fontId="0" fillId="0" borderId="7" xfId="0" applyBorder="1"/>
    <xf numFmtId="0" fontId="13" fillId="0" borderId="0" xfId="0" applyFont="1" applyAlignment="1">
      <alignment vertical="top"/>
    </xf>
    <xf numFmtId="0" fontId="1" fillId="0" borderId="0" xfId="0" applyFont="1" applyAlignment="1">
      <alignment horizontal="left" wrapText="1"/>
    </xf>
    <xf numFmtId="0" fontId="1" fillId="0" borderId="8" xfId="0" applyFont="1" applyBorder="1" applyAlignment="1">
      <alignment horizontal="right"/>
    </xf>
    <xf numFmtId="0" fontId="0" fillId="0" borderId="0" xfId="0" applyAlignment="1">
      <alignment vertical="top" wrapText="1"/>
    </xf>
    <xf numFmtId="0" fontId="0" fillId="8" borderId="11" xfId="0" applyFill="1" applyBorder="1" applyAlignment="1" applyProtection="1">
      <alignment horizontal="center"/>
      <protection locked="0"/>
    </xf>
    <xf numFmtId="0" fontId="10" fillId="0" borderId="0" xfId="0" applyFont="1" applyAlignment="1">
      <alignment wrapText="1"/>
    </xf>
    <xf numFmtId="0" fontId="6" fillId="0" borderId="7" xfId="0" applyFont="1" applyBorder="1" applyAlignment="1">
      <alignment wrapText="1"/>
    </xf>
    <xf numFmtId="0" fontId="0" fillId="0" borderId="11" xfId="0" applyBorder="1"/>
    <xf numFmtId="0" fontId="19" fillId="0" borderId="0" xfId="0" applyFont="1" applyAlignment="1">
      <alignment wrapText="1"/>
    </xf>
    <xf numFmtId="0" fontId="14" fillId="0" borderId="0" xfId="0" applyFont="1" applyAlignment="1">
      <alignment horizontal="left" wrapText="1"/>
    </xf>
    <xf numFmtId="0" fontId="0" fillId="0" borderId="4" xfId="0" applyBorder="1"/>
    <xf numFmtId="0" fontId="14" fillId="0" borderId="5" xfId="0" applyFont="1" applyBorder="1" applyAlignment="1">
      <alignment wrapText="1"/>
    </xf>
    <xf numFmtId="0" fontId="0" fillId="0" borderId="6" xfId="0" applyBorder="1"/>
    <xf numFmtId="0" fontId="12" fillId="0" borderId="0" xfId="0" applyFont="1"/>
    <xf numFmtId="0" fontId="0" fillId="0" borderId="0" xfId="0" applyAlignment="1">
      <alignment vertical="center"/>
    </xf>
    <xf numFmtId="0" fontId="0" fillId="0" borderId="0" xfId="0" applyAlignment="1">
      <alignment horizontal="left" indent="5"/>
    </xf>
    <xf numFmtId="0" fontId="0" fillId="0" borderId="0" xfId="0" applyAlignment="1">
      <alignment horizontal="left"/>
    </xf>
    <xf numFmtId="0" fontId="6" fillId="0" borderId="0" xfId="0" applyFont="1" applyAlignment="1">
      <alignment vertical="center"/>
    </xf>
    <xf numFmtId="0" fontId="22" fillId="0" borderId="0" xfId="0" applyFont="1" applyAlignment="1">
      <alignment vertical="top" wrapText="1"/>
    </xf>
    <xf numFmtId="0" fontId="13" fillId="0" borderId="0" xfId="0" applyFont="1" applyAlignment="1">
      <alignment vertical="top" wrapText="1"/>
    </xf>
    <xf numFmtId="0" fontId="9" fillId="0" borderId="12" xfId="0" applyFont="1" applyBorder="1"/>
    <xf numFmtId="0" fontId="9" fillId="0" borderId="0" xfId="0" applyFont="1"/>
    <xf numFmtId="0" fontId="9" fillId="0" borderId="10" xfId="0" applyFont="1" applyBorder="1"/>
    <xf numFmtId="0" fontId="9" fillId="0" borderId="9" xfId="0" applyFont="1" applyBorder="1"/>
    <xf numFmtId="0" fontId="9" fillId="0" borderId="18" xfId="0" applyFont="1" applyBorder="1"/>
    <xf numFmtId="0" fontId="9" fillId="0" borderId="17" xfId="0" applyFont="1" applyBorder="1"/>
    <xf numFmtId="0" fontId="9" fillId="0" borderId="16" xfId="0" applyFont="1" applyBorder="1"/>
    <xf numFmtId="0" fontId="9" fillId="0" borderId="10" xfId="0" applyFont="1" applyBorder="1" applyAlignment="1">
      <alignment horizontal="left" vertical="center"/>
    </xf>
    <xf numFmtId="0" fontId="9" fillId="0" borderId="12" xfId="0" applyFont="1" applyBorder="1" applyAlignment="1">
      <alignment horizontal="left" vertical="center"/>
    </xf>
    <xf numFmtId="0" fontId="9" fillId="0" borderId="9" xfId="0" applyFont="1" applyBorder="1" applyAlignment="1">
      <alignment horizontal="left" vertical="center"/>
    </xf>
    <xf numFmtId="0" fontId="9" fillId="0" borderId="10" xfId="0" applyFont="1" applyBorder="1" applyAlignment="1">
      <alignment horizontal="left" vertical="top"/>
    </xf>
    <xf numFmtId="0" fontId="9" fillId="0" borderId="12" xfId="0" applyFont="1" applyBorder="1" applyAlignment="1">
      <alignment horizontal="left" vertical="top"/>
    </xf>
    <xf numFmtId="0" fontId="9" fillId="0" borderId="9" xfId="0" applyFont="1" applyBorder="1" applyAlignment="1">
      <alignment horizontal="left" vertical="top"/>
    </xf>
    <xf numFmtId="0" fontId="0" fillId="0" borderId="0" xfId="0" applyAlignment="1"/>
    <xf numFmtId="0" fontId="9" fillId="0" borderId="10" xfId="0" applyFont="1" applyBorder="1" applyAlignment="1">
      <alignment horizontal="left"/>
    </xf>
    <xf numFmtId="0" fontId="9" fillId="0" borderId="12" xfId="0" applyFont="1" applyBorder="1" applyAlignment="1">
      <alignment horizontal="left"/>
    </xf>
    <xf numFmtId="0" fontId="9" fillId="0" borderId="9" xfId="0" applyFont="1" applyBorder="1" applyAlignment="1">
      <alignment horizontal="left"/>
    </xf>
    <xf numFmtId="0" fontId="14" fillId="0" borderId="0" xfId="0" applyFont="1" applyBorder="1" applyAlignment="1">
      <alignment wrapText="1"/>
    </xf>
    <xf numFmtId="0" fontId="0" fillId="0" borderId="0" xfId="0" applyBorder="1"/>
    <xf numFmtId="0" fontId="9" fillId="0" borderId="0" xfId="0" applyFont="1" applyBorder="1" applyAlignment="1">
      <alignment horizontal="left"/>
    </xf>
    <xf numFmtId="0" fontId="10" fillId="0" borderId="0" xfId="0" applyFont="1" applyBorder="1" applyAlignment="1">
      <alignment wrapText="1"/>
    </xf>
    <xf numFmtId="0" fontId="14" fillId="0" borderId="6" xfId="0" applyFont="1" applyBorder="1" applyAlignment="1">
      <alignment wrapText="1"/>
    </xf>
    <xf numFmtId="0" fontId="0" fillId="0" borderId="8" xfId="0" applyBorder="1" applyAlignment="1">
      <alignment horizontal="left" wrapText="1"/>
    </xf>
    <xf numFmtId="0" fontId="6" fillId="0" borderId="8" xfId="0" applyFont="1" applyBorder="1" applyAlignment="1">
      <alignment vertical="center"/>
    </xf>
    <xf numFmtId="0" fontId="22" fillId="0" borderId="8" xfId="0" applyFont="1" applyBorder="1" applyAlignment="1">
      <alignment vertical="top" wrapText="1"/>
    </xf>
    <xf numFmtId="0" fontId="0" fillId="0" borderId="8" xfId="0" applyBorder="1" applyAlignment="1">
      <alignment horizontal="left"/>
    </xf>
    <xf numFmtId="0" fontId="13" fillId="0" borderId="8" xfId="0" applyFont="1" applyBorder="1" applyAlignment="1">
      <alignment vertical="top" wrapText="1"/>
    </xf>
    <xf numFmtId="0" fontId="0" fillId="0" borderId="11" xfId="0" applyBorder="1" applyAlignment="1">
      <alignment horizontal="left"/>
    </xf>
    <xf numFmtId="0" fontId="0" fillId="0" borderId="11" xfId="0" applyBorder="1" applyAlignment="1">
      <alignment horizontal="left" wrapText="1"/>
    </xf>
    <xf numFmtId="0" fontId="0" fillId="0" borderId="11" xfId="0" applyBorder="1" applyAlignment="1"/>
    <xf numFmtId="0" fontId="0" fillId="0" borderId="3" xfId="0" applyBorder="1" applyAlignment="1">
      <alignment horizontal="left"/>
    </xf>
    <xf numFmtId="0" fontId="0" fillId="3" borderId="0" xfId="0" applyFill="1" applyAlignment="1">
      <alignment horizontal="left" wrapText="1"/>
    </xf>
    <xf numFmtId="0" fontId="9" fillId="3" borderId="0" xfId="0" applyFont="1" applyFill="1" applyAlignment="1">
      <alignment horizontal="left" wrapText="1"/>
    </xf>
    <xf numFmtId="0" fontId="9" fillId="3" borderId="0" xfId="0" applyFont="1" applyFill="1" applyAlignment="1">
      <alignment horizontal="left"/>
    </xf>
    <xf numFmtId="0" fontId="9" fillId="3" borderId="0" xfId="0" applyFont="1" applyFill="1" applyAlignment="1">
      <alignment horizontal="left" vertical="top" wrapText="1"/>
    </xf>
    <xf numFmtId="0" fontId="9" fillId="3" borderId="0" xfId="0" applyFont="1" applyFill="1" applyAlignment="1">
      <alignment vertical="top" wrapText="1"/>
    </xf>
    <xf numFmtId="0" fontId="0" fillId="0" borderId="0" xfId="0" applyAlignment="1">
      <alignment horizontal="left" wrapText="1"/>
    </xf>
    <xf numFmtId="0" fontId="0" fillId="0" borderId="0" xfId="0" applyAlignment="1">
      <alignment horizontal="left" vertical="top" wrapText="1"/>
    </xf>
    <xf numFmtId="0" fontId="0" fillId="0" borderId="0" xfId="0" applyAlignment="1">
      <alignment horizontal="left" vertical="top"/>
    </xf>
    <xf numFmtId="0" fontId="0" fillId="0" borderId="0" xfId="0" applyAlignment="1">
      <alignment horizontal="left" indent="5"/>
    </xf>
    <xf numFmtId="0" fontId="1" fillId="0" borderId="0" xfId="0" applyFont="1" applyAlignment="1">
      <alignment horizontal="left" wrapText="1"/>
    </xf>
    <xf numFmtId="0" fontId="0" fillId="0" borderId="0" xfId="0" applyAlignment="1">
      <alignment horizontal="left"/>
    </xf>
    <xf numFmtId="0" fontId="1" fillId="0" borderId="0" xfId="0" applyFont="1" applyAlignment="1">
      <alignment horizontal="center"/>
    </xf>
    <xf numFmtId="0" fontId="0" fillId="0" borderId="0" xfId="0" applyAlignment="1">
      <alignment horizontal="left" wrapText="1"/>
    </xf>
    <xf numFmtId="0" fontId="0" fillId="3" borderId="0" xfId="0" applyFill="1" applyAlignment="1">
      <alignment horizontal="left" vertical="top" wrapText="1"/>
    </xf>
    <xf numFmtId="0" fontId="9" fillId="0" borderId="0" xfId="0" applyFont="1" applyFill="1" applyBorder="1" applyAlignment="1">
      <alignment horizontal="left" vertical="center"/>
    </xf>
    <xf numFmtId="0" fontId="11" fillId="0" borderId="0" xfId="0" applyFont="1" applyFill="1" applyBorder="1" applyAlignment="1">
      <alignment horizontal="left" vertical="center"/>
    </xf>
    <xf numFmtId="0" fontId="0" fillId="0" borderId="0" xfId="0" applyFont="1" applyAlignment="1">
      <alignment horizontal="right"/>
    </xf>
    <xf numFmtId="10" fontId="0" fillId="8" borderId="11" xfId="8" applyNumberFormat="1" applyFont="1" applyFill="1" applyBorder="1" applyAlignment="1" applyProtection="1">
      <alignment horizontal="center"/>
      <protection locked="0"/>
    </xf>
    <xf numFmtId="10" fontId="0" fillId="6" borderId="11" xfId="8" applyNumberFormat="1" applyFont="1" applyFill="1" applyBorder="1"/>
    <xf numFmtId="0" fontId="0" fillId="0" borderId="2" xfId="0" applyBorder="1" applyAlignment="1">
      <alignment horizontal="right"/>
    </xf>
    <xf numFmtId="1" fontId="0" fillId="8" borderId="11" xfId="0" applyNumberFormat="1" applyFill="1" applyBorder="1" applyAlignment="1" applyProtection="1">
      <alignment horizontal="center"/>
      <protection locked="0"/>
    </xf>
    <xf numFmtId="10" fontId="0" fillId="8" borderId="9" xfId="8" applyNumberFormat="1" applyFont="1" applyFill="1" applyBorder="1" applyAlignment="1" applyProtection="1">
      <alignment horizontal="center"/>
      <protection locked="0"/>
    </xf>
    <xf numFmtId="0" fontId="0" fillId="0" borderId="22" xfId="0" applyBorder="1"/>
    <xf numFmtId="0" fontId="0" fillId="0" borderId="29" xfId="0" applyBorder="1"/>
    <xf numFmtId="10" fontId="0" fillId="8" borderId="30" xfId="8" applyNumberFormat="1" applyFont="1" applyFill="1" applyBorder="1" applyAlignment="1" applyProtection="1">
      <alignment horizontal="center"/>
      <protection locked="0"/>
    </xf>
    <xf numFmtId="0" fontId="0" fillId="0" borderId="22" xfId="0" applyBorder="1" applyAlignment="1">
      <alignment horizontal="left"/>
    </xf>
    <xf numFmtId="0" fontId="0" fillId="0" borderId="29" xfId="0" applyBorder="1" applyAlignment="1">
      <alignment horizontal="left"/>
    </xf>
    <xf numFmtId="0" fontId="0" fillId="0" borderId="29" xfId="0" applyBorder="1" applyAlignment="1"/>
    <xf numFmtId="9" fontId="0" fillId="0" borderId="7" xfId="8" applyFont="1" applyBorder="1"/>
    <xf numFmtId="9" fontId="0" fillId="0" borderId="0" xfId="8" applyFont="1"/>
    <xf numFmtId="2" fontId="0" fillId="0" borderId="0" xfId="7" applyNumberFormat="1" applyFont="1"/>
    <xf numFmtId="0" fontId="0" fillId="3" borderId="20" xfId="0" applyFill="1" applyBorder="1" applyAlignment="1">
      <alignment vertical="center"/>
    </xf>
    <xf numFmtId="0" fontId="0" fillId="3" borderId="21" xfId="0" applyFill="1" applyBorder="1"/>
    <xf numFmtId="0" fontId="23" fillId="0" borderId="0" xfId="1" applyFont="1" applyAlignment="1" applyProtection="1"/>
    <xf numFmtId="0" fontId="23" fillId="0" borderId="0" xfId="1" applyFont="1" applyAlignment="1" applyProtection="1">
      <alignment horizontal="center"/>
    </xf>
    <xf numFmtId="0" fontId="2" fillId="9" borderId="11" xfId="0" applyFont="1" applyFill="1" applyBorder="1" applyAlignment="1" applyProtection="1">
      <alignment horizontal="left" vertical="center"/>
      <protection locked="0"/>
    </xf>
    <xf numFmtId="0" fontId="14" fillId="0" borderId="0" xfId="0" applyFont="1" applyAlignment="1">
      <alignment wrapText="1"/>
    </xf>
    <xf numFmtId="0" fontId="1" fillId="4" borderId="0" xfId="0" applyFont="1" applyFill="1" applyAlignment="1">
      <alignment vertical="center"/>
    </xf>
    <xf numFmtId="0" fontId="1" fillId="5" borderId="0" xfId="0" applyFont="1" applyFill="1" applyAlignment="1">
      <alignment vertical="center"/>
    </xf>
    <xf numFmtId="0" fontId="10" fillId="0" borderId="7" xfId="0" applyFont="1" applyBorder="1" applyAlignment="1">
      <alignment wrapText="1"/>
    </xf>
    <xf numFmtId="0" fontId="0" fillId="0" borderId="0" xfId="0" applyBorder="1" applyAlignment="1"/>
    <xf numFmtId="0" fontId="0" fillId="0" borderId="0" xfId="0" applyFont="1" applyAlignment="1"/>
    <xf numFmtId="0" fontId="0" fillId="0" borderId="0" xfId="0" applyBorder="1" applyAlignment="1">
      <alignment horizontal="left"/>
    </xf>
    <xf numFmtId="0" fontId="0" fillId="0" borderId="0" xfId="0" applyBorder="1" applyAlignment="1">
      <alignment horizontal="right"/>
    </xf>
    <xf numFmtId="0" fontId="0" fillId="0" borderId="0" xfId="0" applyAlignment="1">
      <alignment vertical="top"/>
    </xf>
    <xf numFmtId="0" fontId="25" fillId="0" borderId="0" xfId="0" applyFont="1"/>
    <xf numFmtId="0" fontId="2" fillId="0" borderId="0" xfId="0" applyFont="1"/>
    <xf numFmtId="0" fontId="11" fillId="3" borderId="0" xfId="0" applyFont="1" applyFill="1" applyAlignment="1">
      <alignment horizontal="left" wrapText="1"/>
    </xf>
    <xf numFmtId="0" fontId="1" fillId="0" borderId="0" xfId="0" applyFont="1" applyFill="1" applyBorder="1"/>
    <xf numFmtId="10" fontId="0" fillId="8" borderId="11" xfId="8" applyNumberFormat="1" applyFont="1" applyFill="1" applyBorder="1" applyAlignment="1" applyProtection="1">
      <alignment horizontal="right"/>
      <protection locked="0"/>
    </xf>
    <xf numFmtId="10" fontId="0" fillId="8" borderId="29" xfId="8" applyNumberFormat="1" applyFont="1" applyFill="1" applyBorder="1" applyAlignment="1" applyProtection="1">
      <alignment horizontal="center"/>
      <protection locked="0"/>
    </xf>
    <xf numFmtId="0" fontId="1" fillId="0" borderId="0" xfId="0" applyFont="1" applyAlignment="1">
      <alignment vertical="center"/>
    </xf>
    <xf numFmtId="1" fontId="2" fillId="0" borderId="0" xfId="0" applyNumberFormat="1" applyFont="1"/>
    <xf numFmtId="9" fontId="2" fillId="0" borderId="2" xfId="8" applyFont="1" applyBorder="1"/>
    <xf numFmtId="10" fontId="2" fillId="0" borderId="0" xfId="0" applyNumberFormat="1" applyFont="1"/>
    <xf numFmtId="10" fontId="0" fillId="0" borderId="7" xfId="0" applyNumberFormat="1" applyBorder="1"/>
    <xf numFmtId="0" fontId="1" fillId="0" borderId="0" xfId="0" applyFont="1" applyAlignment="1"/>
    <xf numFmtId="0" fontId="1" fillId="0" borderId="0" xfId="0" applyFont="1" applyAlignment="1">
      <alignment wrapText="1"/>
    </xf>
    <xf numFmtId="49" fontId="0" fillId="0" borderId="0" xfId="0" applyNumberFormat="1"/>
    <xf numFmtId="0" fontId="0" fillId="7" borderId="10" xfId="0" applyFill="1" applyBorder="1" applyAlignment="1" applyProtection="1">
      <protection locked="0"/>
    </xf>
    <xf numFmtId="0" fontId="0" fillId="7" borderId="9" xfId="0" applyFill="1" applyBorder="1" applyAlignment="1" applyProtection="1">
      <protection locked="0"/>
    </xf>
    <xf numFmtId="0" fontId="1" fillId="0" borderId="0" xfId="0" applyFont="1" applyAlignment="1">
      <alignment horizontal="left"/>
    </xf>
    <xf numFmtId="0" fontId="0" fillId="3" borderId="0" xfId="0" applyFill="1" applyAlignment="1">
      <alignment horizontal="left" vertical="top" wrapText="1"/>
    </xf>
    <xf numFmtId="0" fontId="0" fillId="0" borderId="0" xfId="0" applyAlignment="1">
      <alignment horizontal="left"/>
    </xf>
    <xf numFmtId="0" fontId="1" fillId="0" borderId="0" xfId="0" applyFont="1" applyFill="1"/>
    <xf numFmtId="0" fontId="12" fillId="0" borderId="0" xfId="0" applyFont="1" applyAlignment="1">
      <alignment horizontal="left"/>
    </xf>
    <xf numFmtId="0" fontId="0" fillId="3" borderId="0" xfId="0" applyFill="1" applyAlignment="1">
      <alignment horizontal="left" vertical="center" wrapText="1"/>
    </xf>
    <xf numFmtId="0" fontId="12" fillId="0" borderId="0" xfId="0" applyFont="1" applyFill="1"/>
    <xf numFmtId="0" fontId="9" fillId="0" borderId="0" xfId="0" applyFont="1" applyBorder="1" applyAlignment="1">
      <alignment horizontal="left" vertical="center"/>
    </xf>
    <xf numFmtId="0" fontId="9" fillId="0" borderId="0" xfId="0" applyFont="1" applyBorder="1"/>
    <xf numFmtId="0" fontId="9" fillId="0" borderId="0" xfId="0" applyFont="1" applyBorder="1" applyAlignment="1">
      <alignment horizontal="left" vertical="top"/>
    </xf>
    <xf numFmtId="10" fontId="0" fillId="0" borderId="0" xfId="0" applyNumberFormat="1" applyFill="1"/>
    <xf numFmtId="0" fontId="9" fillId="0" borderId="0" xfId="0" applyFont="1" applyBorder="1" applyAlignment="1">
      <alignment vertical="top"/>
    </xf>
    <xf numFmtId="0" fontId="1" fillId="0" borderId="0" xfId="0" applyFont="1" applyAlignment="1">
      <alignment horizontal="center" wrapText="1"/>
    </xf>
    <xf numFmtId="0" fontId="0" fillId="0" borderId="34" xfId="0" applyBorder="1" applyAlignment="1">
      <alignment vertical="top"/>
    </xf>
    <xf numFmtId="0" fontId="0" fillId="3" borderId="0" xfId="0" applyFill="1" applyAlignment="1">
      <alignment vertical="top" wrapText="1"/>
    </xf>
    <xf numFmtId="0" fontId="1" fillId="0" borderId="0" xfId="0" applyFont="1" applyAlignment="1">
      <alignment horizontal="left" vertical="top"/>
    </xf>
    <xf numFmtId="0" fontId="0" fillId="3" borderId="5" xfId="0" applyFill="1" applyBorder="1" applyAlignment="1">
      <alignment wrapText="1"/>
    </xf>
    <xf numFmtId="0" fontId="0" fillId="3" borderId="0" xfId="0" applyFill="1" applyAlignment="1">
      <alignment wrapText="1"/>
    </xf>
    <xf numFmtId="0" fontId="31" fillId="3" borderId="0" xfId="0" applyFont="1" applyFill="1"/>
    <xf numFmtId="0" fontId="0" fillId="3" borderId="7" xfId="0" applyFill="1" applyBorder="1" applyAlignment="1">
      <alignment wrapText="1"/>
    </xf>
    <xf numFmtId="0" fontId="0" fillId="3" borderId="2" xfId="0" applyFill="1" applyBorder="1" applyAlignment="1">
      <alignment wrapText="1"/>
    </xf>
    <xf numFmtId="0" fontId="0" fillId="3" borderId="0" xfId="0" applyFill="1" applyAlignment="1">
      <alignment horizontal="center" wrapText="1"/>
    </xf>
    <xf numFmtId="0" fontId="3" fillId="0" borderId="0" xfId="1" applyBorder="1" applyAlignment="1" applyProtection="1">
      <alignment horizontal="center"/>
    </xf>
    <xf numFmtId="0" fontId="1" fillId="3" borderId="6" xfId="0" applyFont="1" applyFill="1" applyBorder="1"/>
    <xf numFmtId="0" fontId="3" fillId="3" borderId="5" xfId="1" applyFill="1" applyBorder="1" applyAlignment="1" applyProtection="1">
      <alignment horizontal="center"/>
    </xf>
    <xf numFmtId="0" fontId="3" fillId="3" borderId="4" xfId="1" applyFill="1" applyBorder="1" applyAlignment="1" applyProtection="1">
      <alignment horizontal="center"/>
    </xf>
    <xf numFmtId="0" fontId="1" fillId="3" borderId="8" xfId="0" applyFont="1" applyFill="1" applyBorder="1"/>
    <xf numFmtId="0" fontId="0" fillId="3" borderId="7" xfId="0" applyFill="1" applyBorder="1" applyAlignment="1">
      <alignment horizontal="left" wrapText="1"/>
    </xf>
    <xf numFmtId="0" fontId="1" fillId="3" borderId="0" xfId="0" applyFont="1" applyFill="1" applyAlignment="1">
      <alignment horizontal="left"/>
    </xf>
    <xf numFmtId="0" fontId="1" fillId="3" borderId="0" xfId="0" applyFont="1" applyFill="1" applyAlignment="1">
      <alignment wrapText="1"/>
    </xf>
    <xf numFmtId="0" fontId="8" fillId="3" borderId="0" xfId="0" applyFont="1" applyFill="1" applyAlignment="1">
      <alignment horizontal="left" wrapText="1"/>
    </xf>
    <xf numFmtId="0" fontId="3" fillId="3" borderId="0" xfId="1" applyFill="1" applyBorder="1" applyAlignment="1" applyProtection="1"/>
    <xf numFmtId="0" fontId="31" fillId="3" borderId="0" xfId="0" applyFont="1" applyFill="1" applyAlignment="1">
      <alignment vertical="top"/>
    </xf>
    <xf numFmtId="0" fontId="3" fillId="3" borderId="0" xfId="1" applyFill="1" applyAlignment="1" applyProtection="1"/>
    <xf numFmtId="0" fontId="0" fillId="3" borderId="7" xfId="0" applyFill="1" applyBorder="1" applyAlignment="1">
      <alignment vertical="top" wrapText="1"/>
    </xf>
    <xf numFmtId="0" fontId="2" fillId="0" borderId="0" xfId="0" applyFont="1" applyAlignment="1">
      <alignment horizontal="left" vertical="top"/>
    </xf>
    <xf numFmtId="0" fontId="0" fillId="6" borderId="11" xfId="0" applyNumberFormat="1" applyFill="1" applyBorder="1" applyAlignment="1" applyProtection="1"/>
    <xf numFmtId="0" fontId="0" fillId="6" borderId="11" xfId="0" applyFill="1" applyBorder="1" applyAlignment="1" applyProtection="1">
      <alignment horizontal="center"/>
    </xf>
    <xf numFmtId="0" fontId="0" fillId="0" borderId="0" xfId="0" applyFill="1" applyBorder="1"/>
    <xf numFmtId="0" fontId="0" fillId="0" borderId="10" xfId="0" applyFill="1" applyBorder="1"/>
    <xf numFmtId="0" fontId="0" fillId="0" borderId="10" xfId="0" applyBorder="1"/>
    <xf numFmtId="0" fontId="0" fillId="0" borderId="9" xfId="0" applyBorder="1"/>
    <xf numFmtId="0" fontId="0" fillId="0" borderId="14" xfId="0" applyBorder="1"/>
    <xf numFmtId="0" fontId="0" fillId="0" borderId="13" xfId="0" applyBorder="1"/>
    <xf numFmtId="0" fontId="9" fillId="0" borderId="15" xfId="0" applyFont="1" applyBorder="1" applyAlignment="1">
      <alignment horizontal="left" vertical="center"/>
    </xf>
    <xf numFmtId="0" fontId="0" fillId="0" borderId="12" xfId="0" applyBorder="1"/>
    <xf numFmtId="0" fontId="14" fillId="0" borderId="0" xfId="0" applyFont="1"/>
    <xf numFmtId="0" fontId="14" fillId="0" borderId="0" xfId="0" applyFont="1" applyAlignment="1">
      <alignment horizontal="right"/>
    </xf>
    <xf numFmtId="14" fontId="0" fillId="7" borderId="11" xfId="0" applyNumberFormat="1" applyFill="1" applyBorder="1" applyAlignment="1" applyProtection="1">
      <alignment horizontal="center"/>
      <protection locked="0"/>
    </xf>
    <xf numFmtId="164" fontId="0" fillId="8" borderId="11" xfId="6" applyNumberFormat="1" applyFont="1" applyFill="1" applyBorder="1" applyAlignment="1" applyProtection="1">
      <alignment horizontal="right"/>
      <protection locked="0"/>
    </xf>
    <xf numFmtId="164" fontId="21" fillId="8" borderId="11" xfId="7" applyNumberFormat="1" applyFont="1" applyFill="1" applyBorder="1" applyAlignment="1" applyProtection="1">
      <alignment horizontal="right"/>
      <protection locked="0"/>
    </xf>
    <xf numFmtId="0" fontId="0" fillId="0" borderId="0" xfId="0" applyFill="1" applyAlignment="1">
      <alignment horizontal="right"/>
    </xf>
    <xf numFmtId="0" fontId="1" fillId="0" borderId="0" xfId="0" applyFont="1" applyFill="1" applyAlignment="1">
      <alignment horizontal="right" wrapText="1"/>
    </xf>
    <xf numFmtId="10" fontId="0" fillId="0" borderId="0" xfId="8" applyNumberFormat="1" applyFont="1" applyAlignment="1">
      <alignment horizontal="right"/>
    </xf>
    <xf numFmtId="0" fontId="0" fillId="0" borderId="0" xfId="0" applyFill="1" applyBorder="1" applyAlignment="1">
      <alignment horizontal="left" vertical="center" wrapText="1"/>
    </xf>
    <xf numFmtId="10" fontId="0" fillId="6" borderId="9" xfId="8" applyNumberFormat="1" applyFont="1" applyFill="1" applyBorder="1"/>
    <xf numFmtId="2" fontId="0" fillId="8" borderId="11" xfId="0" applyNumberFormat="1" applyFill="1" applyBorder="1" applyAlignment="1" applyProtection="1">
      <alignment horizontal="center"/>
      <protection locked="0"/>
    </xf>
    <xf numFmtId="0" fontId="9" fillId="13" borderId="11" xfId="0" applyFont="1" applyFill="1" applyBorder="1" applyProtection="1">
      <protection locked="0"/>
    </xf>
    <xf numFmtId="0" fontId="0" fillId="0" borderId="17" xfId="0" applyBorder="1" applyAlignment="1">
      <alignment horizontal="right"/>
    </xf>
    <xf numFmtId="0" fontId="0" fillId="0" borderId="17" xfId="0" applyBorder="1"/>
    <xf numFmtId="0" fontId="0" fillId="3" borderId="0" xfId="0" applyFill="1" applyAlignment="1">
      <alignment horizontal="left" wrapText="1"/>
    </xf>
    <xf numFmtId="0" fontId="0" fillId="3" borderId="0" xfId="0" applyFill="1" applyAlignment="1">
      <alignment horizontal="left" vertical="top" wrapText="1"/>
    </xf>
    <xf numFmtId="0" fontId="0" fillId="0" borderId="0" xfId="0" applyAlignment="1">
      <alignment horizontal="left"/>
    </xf>
    <xf numFmtId="0" fontId="0" fillId="0" borderId="11" xfId="0" applyBorder="1" applyAlignment="1">
      <alignment horizontal="right"/>
    </xf>
    <xf numFmtId="0" fontId="1" fillId="0" borderId="2" xfId="0" applyFont="1" applyBorder="1" applyAlignment="1"/>
    <xf numFmtId="0" fontId="0" fillId="0" borderId="0" xfId="0" applyFill="1" applyBorder="1" applyAlignment="1">
      <alignment horizontal="left"/>
    </xf>
    <xf numFmtId="0" fontId="30" fillId="0" borderId="0" xfId="1" applyFont="1" applyFill="1" applyAlignment="1" applyProtection="1">
      <protection locked="0"/>
    </xf>
    <xf numFmtId="0" fontId="30" fillId="0" borderId="0" xfId="1" applyFont="1" applyAlignment="1" applyProtection="1">
      <protection locked="0"/>
    </xf>
    <xf numFmtId="0" fontId="3" fillId="0" borderId="0" xfId="1" applyNumberFormat="1" applyAlignment="1" applyProtection="1">
      <protection locked="0"/>
    </xf>
    <xf numFmtId="0" fontId="3" fillId="0" borderId="0" xfId="1" applyAlignment="1" applyProtection="1">
      <protection locked="0"/>
    </xf>
    <xf numFmtId="0" fontId="3" fillId="0" borderId="0" xfId="1" applyFill="1" applyBorder="1" applyAlignment="1" applyProtection="1">
      <alignment horizontal="left" vertical="center"/>
      <protection locked="0"/>
    </xf>
    <xf numFmtId="0" fontId="3" fillId="0" borderId="0" xfId="1" applyBorder="1" applyAlignment="1" applyProtection="1">
      <alignment horizontal="left" vertical="center"/>
      <protection locked="0"/>
    </xf>
    <xf numFmtId="0" fontId="3" fillId="0" borderId="0" xfId="1" applyBorder="1" applyAlignment="1" applyProtection="1">
      <protection locked="0"/>
    </xf>
    <xf numFmtId="0" fontId="0" fillId="0" borderId="0" xfId="0" applyProtection="1"/>
    <xf numFmtId="0" fontId="0" fillId="0" borderId="11" xfId="0" applyFill="1" applyBorder="1" applyProtection="1"/>
    <xf numFmtId="164" fontId="0" fillId="0" borderId="11" xfId="0" applyNumberFormat="1" applyBorder="1" applyProtection="1"/>
    <xf numFmtId="10" fontId="0" fillId="0" borderId="11" xfId="8" applyNumberFormat="1" applyFont="1" applyBorder="1" applyProtection="1"/>
    <xf numFmtId="10" fontId="0" fillId="0" borderId="11" xfId="8" applyNumberFormat="1" applyFont="1" applyFill="1" applyBorder="1" applyProtection="1"/>
    <xf numFmtId="0" fontId="0" fillId="0" borderId="0" xfId="0" applyBorder="1" applyAlignment="1" applyProtection="1"/>
    <xf numFmtId="10" fontId="0" fillId="0" borderId="11" xfId="8" applyNumberFormat="1" applyFont="1" applyFill="1" applyBorder="1" applyAlignment="1" applyProtection="1">
      <alignment horizontal="right"/>
    </xf>
    <xf numFmtId="14" fontId="0" fillId="0" borderId="11" xfId="0" applyNumberFormat="1" applyFill="1" applyBorder="1" applyAlignment="1" applyProtection="1">
      <alignment horizontal="right"/>
    </xf>
    <xf numFmtId="164" fontId="0" fillId="0" borderId="11" xfId="7" applyNumberFormat="1" applyFont="1" applyFill="1" applyBorder="1" applyAlignment="1" applyProtection="1">
      <alignment horizontal="right"/>
    </xf>
    <xf numFmtId="10" fontId="0" fillId="0" borderId="11" xfId="8" applyNumberFormat="1" applyFont="1" applyBorder="1" applyAlignment="1" applyProtection="1">
      <alignment horizontal="right"/>
    </xf>
    <xf numFmtId="0" fontId="0" fillId="0" borderId="11" xfId="0" applyFill="1" applyBorder="1" applyAlignment="1" applyProtection="1">
      <alignment horizontal="right"/>
    </xf>
    <xf numFmtId="0" fontId="0" fillId="0" borderId="22" xfId="0" applyFill="1" applyBorder="1" applyAlignment="1" applyProtection="1">
      <alignment horizontal="right"/>
    </xf>
    <xf numFmtId="0" fontId="0" fillId="0" borderId="33" xfId="0" applyFill="1" applyBorder="1" applyAlignment="1" applyProtection="1">
      <alignment horizontal="right"/>
    </xf>
    <xf numFmtId="0" fontId="0" fillId="0" borderId="33" xfId="0" applyFill="1" applyBorder="1" applyAlignment="1" applyProtection="1">
      <alignment horizontal="right" vertical="top"/>
    </xf>
    <xf numFmtId="0" fontId="1" fillId="0" borderId="0" xfId="0" applyFont="1" applyAlignment="1">
      <alignment horizontal="right"/>
    </xf>
    <xf numFmtId="0" fontId="0" fillId="0" borderId="0" xfId="0"/>
    <xf numFmtId="10" fontId="0" fillId="0" borderId="0" xfId="0" applyNumberFormat="1"/>
    <xf numFmtId="10" fontId="0" fillId="0" borderId="0" xfId="8" applyNumberFormat="1" applyFont="1"/>
    <xf numFmtId="0" fontId="1" fillId="0" borderId="0" xfId="0" applyFont="1"/>
    <xf numFmtId="0" fontId="32" fillId="14" borderId="0" xfId="11"/>
    <xf numFmtId="10" fontId="32" fillId="14" borderId="0" xfId="11" applyNumberFormat="1"/>
    <xf numFmtId="10" fontId="9" fillId="0" borderId="11" xfId="8" applyNumberFormat="1" applyFont="1" applyBorder="1" applyAlignment="1" applyProtection="1">
      <alignment horizontal="right"/>
    </xf>
    <xf numFmtId="2" fontId="0" fillId="0" borderId="11" xfId="0" applyNumberFormat="1" applyFill="1" applyBorder="1" applyAlignment="1" applyProtection="1">
      <alignment horizontal="right"/>
    </xf>
    <xf numFmtId="10" fontId="0" fillId="0" borderId="0" xfId="8" applyNumberFormat="1" applyFont="1" applyFill="1" applyAlignment="1">
      <alignment horizontal="right"/>
    </xf>
    <xf numFmtId="10" fontId="0" fillId="0" borderId="33" xfId="8" applyNumberFormat="1" applyFont="1" applyFill="1" applyBorder="1" applyAlignment="1" applyProtection="1">
      <alignment horizontal="right"/>
    </xf>
    <xf numFmtId="0" fontId="0" fillId="0" borderId="0" xfId="0" applyFill="1" applyAlignment="1">
      <alignment vertical="top"/>
    </xf>
    <xf numFmtId="10" fontId="0" fillId="0" borderId="35" xfId="8" applyNumberFormat="1" applyFont="1" applyFill="1" applyBorder="1" applyAlignment="1" applyProtection="1">
      <alignment horizontal="right"/>
    </xf>
    <xf numFmtId="0" fontId="0" fillId="0" borderId="11" xfId="0" applyFill="1" applyBorder="1" applyAlignment="1" applyProtection="1"/>
    <xf numFmtId="10" fontId="9" fillId="0" borderId="11" xfId="8" applyNumberFormat="1" applyFont="1" applyFill="1" applyBorder="1" applyAlignment="1" applyProtection="1">
      <alignment horizontal="right"/>
    </xf>
    <xf numFmtId="164" fontId="21" fillId="8" borderId="9" xfId="7" applyNumberFormat="1" applyFont="1" applyFill="1" applyBorder="1" applyAlignment="1" applyProtection="1">
      <alignment horizontal="right"/>
      <protection locked="0"/>
    </xf>
    <xf numFmtId="0" fontId="0" fillId="0" borderId="0" xfId="0" applyFill="1" applyBorder="1" applyProtection="1">
      <protection locked="0"/>
    </xf>
    <xf numFmtId="0" fontId="0" fillId="3" borderId="0" xfId="0" applyFill="1" applyAlignment="1" applyProtection="1">
      <alignment vertical="top" wrapText="1"/>
      <protection locked="0"/>
    </xf>
    <xf numFmtId="0" fontId="3" fillId="0" borderId="11" xfId="1" applyFill="1" applyBorder="1" applyAlignment="1" applyProtection="1">
      <alignment horizontal="right"/>
      <protection locked="0"/>
    </xf>
    <xf numFmtId="10" fontId="0" fillId="6" borderId="11" xfId="8" applyNumberFormat="1" applyFont="1" applyFill="1" applyBorder="1" applyAlignment="1" applyProtection="1">
      <alignment horizontal="right"/>
    </xf>
    <xf numFmtId="164" fontId="0" fillId="6" borderId="11" xfId="6" applyNumberFormat="1" applyFont="1" applyFill="1" applyBorder="1" applyAlignment="1" applyProtection="1">
      <alignment horizontal="right"/>
    </xf>
    <xf numFmtId="0" fontId="3" fillId="0" borderId="10" xfId="1" applyBorder="1" applyAlignment="1" applyProtection="1">
      <alignment horizontal="left" vertical="center"/>
      <protection locked="0"/>
    </xf>
    <xf numFmtId="0" fontId="3" fillId="0" borderId="10" xfId="1" applyBorder="1" applyAlignment="1" applyProtection="1">
      <protection locked="0"/>
    </xf>
    <xf numFmtId="0" fontId="0" fillId="11" borderId="11" xfId="0" applyNumberFormat="1" applyFill="1" applyBorder="1" applyAlignment="1" applyProtection="1"/>
    <xf numFmtId="0" fontId="3" fillId="0" borderId="11" xfId="1" applyBorder="1" applyAlignment="1" applyProtection="1">
      <protection locked="0"/>
    </xf>
    <xf numFmtId="10" fontId="0" fillId="6" borderId="13" xfId="8" applyNumberFormat="1" applyFont="1" applyFill="1" applyBorder="1" applyAlignment="1" applyProtection="1">
      <alignment horizontal="center"/>
    </xf>
    <xf numFmtId="9" fontId="0" fillId="6" borderId="22" xfId="8" applyFont="1" applyFill="1" applyBorder="1" applyAlignment="1" applyProtection="1">
      <alignment horizontal="center"/>
    </xf>
    <xf numFmtId="0" fontId="3" fillId="5" borderId="0" xfId="1" applyFill="1" applyAlignment="1" applyProtection="1">
      <protection locked="0"/>
    </xf>
    <xf numFmtId="0" fontId="0" fillId="0" borderId="0" xfId="0" applyProtection="1">
      <protection locked="0"/>
    </xf>
    <xf numFmtId="0" fontId="3" fillId="0" borderId="0" xfId="1" applyFill="1" applyAlignment="1" applyProtection="1">
      <protection locked="0"/>
    </xf>
    <xf numFmtId="0" fontId="0" fillId="3" borderId="19" xfId="0" applyFill="1" applyBorder="1" applyAlignment="1" applyProtection="1">
      <alignment vertical="center"/>
      <protection locked="0"/>
    </xf>
    <xf numFmtId="0" fontId="3" fillId="3" borderId="20" xfId="1" applyFill="1" applyBorder="1" applyAlignment="1" applyProtection="1">
      <alignment vertical="center"/>
      <protection locked="0"/>
    </xf>
    <xf numFmtId="0" fontId="29" fillId="12" borderId="0" xfId="10" applyAlignment="1" applyProtection="1">
      <alignment horizontal="left"/>
      <protection locked="0"/>
    </xf>
    <xf numFmtId="0" fontId="0" fillId="0" borderId="0" xfId="0" applyFill="1" applyAlignment="1" applyProtection="1">
      <alignment horizontal="left"/>
      <protection locked="0"/>
    </xf>
    <xf numFmtId="0" fontId="0" fillId="0" borderId="0" xfId="0" applyAlignment="1" applyProtection="1">
      <alignment horizontal="left"/>
      <protection locked="0"/>
    </xf>
    <xf numFmtId="0" fontId="27" fillId="0" borderId="0" xfId="0" applyFont="1" applyAlignment="1" applyProtection="1">
      <alignment horizontal="left"/>
      <protection locked="0"/>
    </xf>
    <xf numFmtId="0" fontId="1" fillId="0" borderId="0" xfId="0" applyFont="1" applyAlignment="1" applyProtection="1">
      <alignment horizontal="left"/>
      <protection locked="0"/>
    </xf>
    <xf numFmtId="0" fontId="1" fillId="0" borderId="0" xfId="0" applyFont="1" applyProtection="1">
      <protection locked="0"/>
    </xf>
    <xf numFmtId="0" fontId="28" fillId="0" borderId="0" xfId="0" applyFont="1" applyAlignment="1" applyProtection="1">
      <alignment horizontal="left"/>
      <protection locked="0"/>
    </xf>
    <xf numFmtId="165" fontId="1" fillId="0" borderId="0" xfId="0" applyNumberFormat="1" applyFont="1" applyAlignment="1" applyProtection="1">
      <alignment horizontal="left"/>
      <protection locked="0"/>
    </xf>
    <xf numFmtId="10" fontId="1" fillId="0" borderId="0" xfId="8" applyNumberFormat="1" applyFont="1" applyAlignment="1" applyProtection="1">
      <alignment horizontal="left"/>
      <protection locked="0"/>
    </xf>
    <xf numFmtId="10" fontId="28" fillId="0" borderId="0" xfId="8" applyNumberFormat="1" applyFont="1" applyAlignment="1" applyProtection="1">
      <alignment horizontal="left"/>
      <protection locked="0"/>
    </xf>
    <xf numFmtId="0" fontId="11" fillId="0" borderId="0" xfId="0" applyFont="1" applyAlignment="1" applyProtection="1">
      <alignment horizontal="left"/>
      <protection locked="0"/>
    </xf>
    <xf numFmtId="0" fontId="9" fillId="0" borderId="0" xfId="0" applyFont="1" applyAlignment="1" applyProtection="1">
      <alignment horizontal="left" vertical="center"/>
      <protection locked="0"/>
    </xf>
    <xf numFmtId="0" fontId="6" fillId="0" borderId="0" xfId="0" applyFont="1" applyAlignment="1" applyProtection="1">
      <alignment horizontal="left"/>
      <protection locked="0"/>
    </xf>
    <xf numFmtId="0" fontId="9" fillId="0" borderId="0" xfId="0" applyFont="1" applyAlignment="1" applyProtection="1">
      <alignment horizontal="left"/>
      <protection locked="0"/>
    </xf>
    <xf numFmtId="0" fontId="0" fillId="0" borderId="0" xfId="0" applyBorder="1" applyProtection="1">
      <protection locked="0"/>
    </xf>
    <xf numFmtId="0" fontId="9" fillId="0" borderId="0" xfId="0" applyFont="1" applyBorder="1" applyProtection="1">
      <protection locked="0"/>
    </xf>
    <xf numFmtId="0" fontId="9" fillId="0" borderId="0" xfId="0" applyFont="1" applyBorder="1" applyAlignment="1" applyProtection="1">
      <alignment horizontal="left"/>
      <protection locked="0"/>
    </xf>
    <xf numFmtId="0" fontId="9" fillId="0" borderId="0" xfId="0" applyFont="1" applyBorder="1" applyAlignment="1" applyProtection="1">
      <alignment horizontal="left" vertical="center"/>
      <protection locked="0"/>
    </xf>
    <xf numFmtId="0" fontId="0" fillId="0" borderId="0" xfId="0" applyNumberFormat="1" applyProtection="1">
      <protection locked="0"/>
    </xf>
    <xf numFmtId="14" fontId="0" fillId="0" borderId="0" xfId="0" applyNumberFormat="1" applyProtection="1">
      <protection locked="0"/>
    </xf>
    <xf numFmtId="165" fontId="0" fillId="0" borderId="0" xfId="0" applyNumberFormat="1" applyProtection="1">
      <protection locked="0"/>
    </xf>
    <xf numFmtId="10" fontId="0" fillId="0" borderId="0" xfId="8" applyNumberFormat="1" applyFont="1" applyProtection="1">
      <protection locked="0"/>
    </xf>
    <xf numFmtId="2" fontId="0" fillId="0" borderId="0" xfId="0" applyNumberFormat="1" applyProtection="1">
      <protection locked="0"/>
    </xf>
    <xf numFmtId="44" fontId="0" fillId="0" borderId="0" xfId="7" applyFont="1" applyProtection="1">
      <protection locked="0"/>
    </xf>
    <xf numFmtId="0" fontId="0" fillId="0" borderId="0" xfId="0" applyAlignment="1" applyProtection="1">
      <protection locked="0"/>
    </xf>
    <xf numFmtId="49" fontId="0" fillId="0" borderId="0" xfId="0" applyNumberFormat="1" applyProtection="1">
      <protection locked="0"/>
    </xf>
    <xf numFmtId="49" fontId="0" fillId="0" borderId="0" xfId="0" applyNumberFormat="1" applyAlignment="1" applyProtection="1">
      <alignment horizontal="left"/>
      <protection locked="0"/>
    </xf>
    <xf numFmtId="49" fontId="9" fillId="0" borderId="0" xfId="0" applyNumberFormat="1" applyFont="1" applyAlignment="1" applyProtection="1">
      <alignment horizontal="left"/>
      <protection locked="0"/>
    </xf>
    <xf numFmtId="49" fontId="15" fillId="0" borderId="14" xfId="2" applyNumberFormat="1" applyBorder="1" applyAlignment="1">
      <alignment horizontal="left" vertical="center" wrapText="1"/>
    </xf>
    <xf numFmtId="0" fontId="16" fillId="0" borderId="14" xfId="2" applyFont="1" applyBorder="1" applyAlignment="1">
      <alignment wrapText="1"/>
    </xf>
    <xf numFmtId="0" fontId="15" fillId="0" borderId="12" xfId="2" applyBorder="1"/>
    <xf numFmtId="0" fontId="16" fillId="0" borderId="12" xfId="2" applyFont="1" applyBorder="1" applyAlignment="1">
      <alignment wrapText="1"/>
    </xf>
    <xf numFmtId="49" fontId="18" fillId="0" borderId="14" xfId="2" applyNumberFormat="1" applyFont="1" applyBorder="1" applyAlignment="1">
      <alignment horizontal="left" vertical="center" wrapText="1"/>
    </xf>
    <xf numFmtId="0" fontId="18" fillId="0" borderId="14" xfId="2" applyFont="1" applyBorder="1" applyAlignment="1">
      <alignment vertical="top" wrapText="1"/>
    </xf>
    <xf numFmtId="0" fontId="15" fillId="0" borderId="12" xfId="2" applyBorder="1" applyAlignment="1">
      <alignment wrapText="1"/>
    </xf>
    <xf numFmtId="0" fontId="16" fillId="0" borderId="14" xfId="2" applyFont="1" applyBorder="1" applyAlignment="1">
      <alignment vertical="center" wrapText="1"/>
    </xf>
    <xf numFmtId="0" fontId="16" fillId="0" borderId="14" xfId="2" applyFont="1" applyBorder="1" applyAlignment="1">
      <alignment horizontal="center" vertical="center" wrapText="1"/>
    </xf>
    <xf numFmtId="0" fontId="17" fillId="0" borderId="14" xfId="2" applyFont="1" applyBorder="1" applyAlignment="1">
      <alignment vertical="center" wrapText="1"/>
    </xf>
    <xf numFmtId="0" fontId="15" fillId="0" borderId="14" xfId="2" applyBorder="1" applyAlignment="1">
      <alignment horizontal="left" vertical="center" wrapText="1"/>
    </xf>
    <xf numFmtId="0" fontId="15" fillId="0" borderId="14" xfId="2" applyBorder="1" applyAlignment="1">
      <alignment vertical="center" wrapText="1"/>
    </xf>
    <xf numFmtId="0" fontId="16" fillId="0" borderId="12" xfId="2" applyFont="1" applyBorder="1" applyAlignment="1">
      <alignment vertical="center"/>
    </xf>
    <xf numFmtId="0" fontId="15" fillId="0" borderId="12" xfId="2" applyBorder="1" applyAlignment="1">
      <alignment vertical="center" wrapText="1"/>
    </xf>
    <xf numFmtId="0" fontId="15" fillId="0" borderId="12" xfId="2" applyBorder="1" applyAlignment="1">
      <alignment horizontal="left" vertical="center"/>
    </xf>
    <xf numFmtId="0" fontId="15" fillId="0" borderId="12" xfId="2" applyBorder="1" applyAlignment="1">
      <alignment vertical="center"/>
    </xf>
    <xf numFmtId="0" fontId="1" fillId="3" borderId="0" xfId="0" applyFont="1" applyFill="1" applyAlignment="1">
      <alignment vertical="top"/>
    </xf>
    <xf numFmtId="0" fontId="30" fillId="3" borderId="0" xfId="1" applyFont="1" applyFill="1" applyAlignment="1" applyProtection="1">
      <alignment vertical="top"/>
      <protection locked="0"/>
    </xf>
    <xf numFmtId="0" fontId="0" fillId="5" borderId="0" xfId="0" applyFill="1" applyProtection="1">
      <protection locked="0"/>
    </xf>
    <xf numFmtId="10" fontId="0" fillId="6" borderId="22" xfId="8" applyNumberFormat="1" applyFont="1" applyFill="1" applyBorder="1" applyAlignment="1" applyProtection="1">
      <alignment horizontal="center"/>
    </xf>
    <xf numFmtId="0" fontId="3" fillId="3" borderId="0" xfId="1" applyFill="1" applyBorder="1" applyAlignment="1" applyProtection="1">
      <alignment horizontal="left"/>
      <protection locked="0"/>
    </xf>
    <xf numFmtId="0" fontId="0" fillId="3" borderId="0" xfId="0" applyFill="1" applyAlignment="1">
      <alignment horizontal="left" wrapText="1"/>
    </xf>
    <xf numFmtId="0" fontId="0" fillId="3" borderId="0" xfId="0" applyFill="1" applyAlignment="1">
      <alignment horizontal="left" vertical="center" wrapText="1"/>
    </xf>
    <xf numFmtId="0" fontId="9" fillId="3" borderId="0" xfId="0" applyFont="1" applyFill="1" applyAlignment="1">
      <alignment horizontal="left" vertical="top" wrapText="1"/>
    </xf>
    <xf numFmtId="0" fontId="9" fillId="3" borderId="0" xfId="0" applyFont="1" applyFill="1" applyAlignment="1">
      <alignment horizontal="left" vertical="center" wrapText="1"/>
    </xf>
    <xf numFmtId="0" fontId="9" fillId="13" borderId="11" xfId="0" applyFont="1" applyFill="1" applyBorder="1" applyAlignment="1" applyProtection="1">
      <alignment horizontal="center" wrapText="1"/>
      <protection locked="0"/>
    </xf>
    <xf numFmtId="0" fontId="0" fillId="6" borderId="10" xfId="0" applyFill="1" applyBorder="1" applyAlignment="1" applyProtection="1">
      <alignment horizontal="center"/>
      <protection locked="0"/>
    </xf>
    <xf numFmtId="0" fontId="0" fillId="6" borderId="9" xfId="0" applyFill="1" applyBorder="1" applyAlignment="1" applyProtection="1">
      <alignment horizontal="center"/>
      <protection locked="0"/>
    </xf>
    <xf numFmtId="0" fontId="0" fillId="3" borderId="0" xfId="0" applyFill="1" applyAlignment="1">
      <alignment horizontal="left" vertical="top" wrapText="1"/>
    </xf>
    <xf numFmtId="0" fontId="3" fillId="3" borderId="0" xfId="1" applyFill="1" applyAlignment="1" applyProtection="1">
      <alignment horizontal="left" vertical="top" wrapText="1"/>
      <protection locked="0"/>
    </xf>
    <xf numFmtId="0" fontId="3" fillId="3" borderId="0" xfId="1" applyFill="1" applyAlignment="1" applyProtection="1">
      <alignment horizontal="left"/>
      <protection locked="0"/>
    </xf>
    <xf numFmtId="0" fontId="9" fillId="3" borderId="0" xfId="0" applyFont="1" applyFill="1" applyAlignment="1">
      <alignment horizontal="left" wrapText="1"/>
    </xf>
    <xf numFmtId="9" fontId="11" fillId="8" borderId="10" xfId="8" applyFont="1" applyFill="1" applyBorder="1" applyAlignment="1" applyProtection="1">
      <alignment horizontal="center"/>
      <protection locked="0"/>
    </xf>
    <xf numFmtId="9" fontId="11" fillId="8" borderId="9" xfId="8" applyFont="1" applyFill="1" applyBorder="1" applyAlignment="1" applyProtection="1">
      <alignment horizontal="center"/>
      <protection locked="0"/>
    </xf>
    <xf numFmtId="0" fontId="9" fillId="7" borderId="10" xfId="0" applyFont="1" applyFill="1" applyBorder="1" applyAlignment="1" applyProtection="1">
      <alignment horizontal="left"/>
      <protection locked="0"/>
    </xf>
    <xf numFmtId="0" fontId="9" fillId="7" borderId="9" xfId="0" applyFont="1" applyFill="1" applyBorder="1" applyAlignment="1" applyProtection="1">
      <alignment horizontal="left"/>
      <protection locked="0"/>
    </xf>
    <xf numFmtId="0" fontId="9" fillId="3" borderId="0" xfId="0" applyFont="1" applyFill="1" applyAlignment="1">
      <alignment vertical="top" wrapText="1"/>
    </xf>
    <xf numFmtId="0" fontId="1" fillId="2" borderId="0" xfId="2" applyFont="1" applyFill="1" applyAlignment="1">
      <alignment horizontal="left" wrapText="1"/>
    </xf>
    <xf numFmtId="0" fontId="9" fillId="13" borderId="10" xfId="0" applyFont="1" applyFill="1" applyBorder="1" applyAlignment="1" applyProtection="1">
      <alignment horizontal="center"/>
      <protection locked="0"/>
    </xf>
    <xf numFmtId="0" fontId="9" fillId="13" borderId="9" xfId="0" applyFont="1" applyFill="1" applyBorder="1" applyAlignment="1" applyProtection="1">
      <alignment horizontal="center"/>
      <protection locked="0"/>
    </xf>
    <xf numFmtId="0" fontId="0" fillId="0" borderId="0" xfId="0" applyAlignment="1">
      <alignment horizontal="left" wrapText="1"/>
    </xf>
    <xf numFmtId="0" fontId="0" fillId="7" borderId="10" xfId="0" applyFill="1" applyBorder="1" applyAlignment="1" applyProtection="1">
      <alignment horizontal="left"/>
      <protection locked="0"/>
    </xf>
    <xf numFmtId="0" fontId="0" fillId="7" borderId="9" xfId="0" applyFill="1" applyBorder="1" applyAlignment="1" applyProtection="1">
      <alignment horizontal="left"/>
      <protection locked="0"/>
    </xf>
    <xf numFmtId="0" fontId="3" fillId="7" borderId="10" xfId="1" applyFill="1" applyBorder="1" applyAlignment="1" applyProtection="1">
      <alignment horizontal="left"/>
      <protection locked="0"/>
    </xf>
    <xf numFmtId="0" fontId="3" fillId="7" borderId="9" xfId="1" applyFill="1" applyBorder="1" applyAlignment="1" applyProtection="1">
      <alignment horizontal="left"/>
      <protection locked="0"/>
    </xf>
    <xf numFmtId="0" fontId="0" fillId="7" borderId="10" xfId="0" applyFill="1" applyBorder="1" applyAlignment="1" applyProtection="1">
      <alignment horizontal="center"/>
      <protection locked="0"/>
    </xf>
    <xf numFmtId="0" fontId="0" fillId="7" borderId="9" xfId="0" applyFill="1" applyBorder="1" applyAlignment="1" applyProtection="1">
      <alignment horizontal="center"/>
      <protection locked="0"/>
    </xf>
    <xf numFmtId="0" fontId="0" fillId="3" borderId="28" xfId="0" applyFill="1" applyBorder="1" applyAlignment="1">
      <alignment horizontal="left" vertical="center" wrapText="1"/>
    </xf>
    <xf numFmtId="0" fontId="0" fillId="3" borderId="27" xfId="0" applyFill="1" applyBorder="1" applyAlignment="1">
      <alignment horizontal="left" vertical="center" wrapText="1"/>
    </xf>
    <xf numFmtId="0" fontId="0" fillId="3" borderId="26" xfId="0" applyFill="1" applyBorder="1" applyAlignment="1">
      <alignment horizontal="left" vertical="center" wrapText="1"/>
    </xf>
    <xf numFmtId="0" fontId="0" fillId="3" borderId="25" xfId="0" applyFill="1" applyBorder="1" applyAlignment="1">
      <alignment horizontal="left" vertical="center" wrapText="1"/>
    </xf>
    <xf numFmtId="0" fontId="0" fillId="3" borderId="0" xfId="0" applyFill="1" applyBorder="1" applyAlignment="1">
      <alignment horizontal="left" vertical="center" wrapText="1"/>
    </xf>
    <xf numFmtId="0" fontId="0" fillId="3" borderId="24" xfId="0" applyFill="1" applyBorder="1" applyAlignment="1">
      <alignment horizontal="left" vertical="center" wrapText="1"/>
    </xf>
    <xf numFmtId="0" fontId="0" fillId="3" borderId="21" xfId="0" applyFill="1" applyBorder="1" applyAlignment="1">
      <alignment horizontal="left" vertical="center" wrapText="1"/>
    </xf>
    <xf numFmtId="0" fontId="0" fillId="3" borderId="20" xfId="0" applyFill="1" applyBorder="1" applyAlignment="1">
      <alignment horizontal="left" vertical="center" wrapText="1"/>
    </xf>
    <xf numFmtId="0" fontId="0" fillId="3" borderId="19" xfId="0" applyFill="1" applyBorder="1" applyAlignment="1">
      <alignment horizontal="left" vertical="center" wrapText="1"/>
    </xf>
    <xf numFmtId="0" fontId="1" fillId="0" borderId="2" xfId="0" applyFont="1" applyBorder="1" applyAlignment="1">
      <alignment horizontal="left"/>
    </xf>
    <xf numFmtId="0" fontId="1" fillId="0" borderId="0" xfId="0" applyFont="1" applyAlignment="1">
      <alignment horizontal="left" wrapText="1"/>
    </xf>
    <xf numFmtId="0" fontId="9" fillId="13" borderId="18" xfId="0" applyFont="1" applyFill="1" applyBorder="1" applyAlignment="1" applyProtection="1">
      <alignment horizontal="center" vertical="center"/>
      <protection locked="0"/>
    </xf>
    <xf numFmtId="0" fontId="9" fillId="13" borderId="16" xfId="0" applyFont="1" applyFill="1" applyBorder="1" applyAlignment="1" applyProtection="1">
      <alignment horizontal="center" vertical="center"/>
      <protection locked="0"/>
    </xf>
    <xf numFmtId="0" fontId="9" fillId="13" borderId="15" xfId="0" applyFont="1" applyFill="1" applyBorder="1" applyAlignment="1" applyProtection="1">
      <alignment horizontal="center" vertical="center"/>
      <protection locked="0"/>
    </xf>
    <xf numFmtId="0" fontId="9" fillId="13" borderId="13" xfId="0" applyFont="1" applyFill="1" applyBorder="1" applyAlignment="1" applyProtection="1">
      <alignment horizontal="center" vertical="center"/>
      <protection locked="0"/>
    </xf>
    <xf numFmtId="0" fontId="0" fillId="0" borderId="0" xfId="0" applyAlignment="1">
      <alignment horizontal="left" vertical="top" wrapText="1"/>
    </xf>
    <xf numFmtId="0" fontId="0" fillId="0" borderId="23" xfId="0" applyBorder="1" applyAlignment="1">
      <alignment horizontal="left" vertical="top" wrapText="1"/>
    </xf>
    <xf numFmtId="0" fontId="0" fillId="0" borderId="0" xfId="0" applyFont="1" applyAlignment="1">
      <alignment horizontal="left" wrapText="1"/>
    </xf>
    <xf numFmtId="0" fontId="0" fillId="0" borderId="0" xfId="0" applyAlignment="1">
      <alignment horizontal="left"/>
    </xf>
    <xf numFmtId="0" fontId="9" fillId="13" borderId="18" xfId="0" applyFont="1" applyFill="1" applyBorder="1" applyAlignment="1" applyProtection="1">
      <alignment horizontal="left" vertical="top" wrapText="1"/>
      <protection locked="0"/>
    </xf>
    <xf numFmtId="0" fontId="9" fillId="13" borderId="16" xfId="0" applyFont="1" applyFill="1" applyBorder="1" applyAlignment="1" applyProtection="1">
      <alignment horizontal="left" vertical="top" wrapText="1"/>
      <protection locked="0"/>
    </xf>
    <xf numFmtId="0" fontId="9" fillId="13" borderId="15" xfId="0" applyFont="1" applyFill="1" applyBorder="1" applyAlignment="1" applyProtection="1">
      <alignment horizontal="left" vertical="top" wrapText="1"/>
      <protection locked="0"/>
    </xf>
    <xf numFmtId="0" fontId="9" fillId="13" borderId="13" xfId="0" applyFont="1" applyFill="1" applyBorder="1" applyAlignment="1" applyProtection="1">
      <alignment horizontal="left" vertical="top" wrapText="1"/>
      <protection locked="0"/>
    </xf>
    <xf numFmtId="0" fontId="0" fillId="0" borderId="0" xfId="0" applyFont="1" applyAlignment="1">
      <alignment horizontal="right"/>
    </xf>
    <xf numFmtId="0" fontId="0" fillId="0" borderId="23" xfId="0" applyFont="1" applyBorder="1" applyAlignment="1">
      <alignment horizontal="right"/>
    </xf>
    <xf numFmtId="0" fontId="12" fillId="0" borderId="0" xfId="0" applyFont="1" applyAlignment="1">
      <alignment horizontal="center"/>
    </xf>
    <xf numFmtId="0" fontId="12" fillId="0" borderId="20" xfId="0" applyFont="1" applyBorder="1" applyAlignment="1">
      <alignment horizontal="left"/>
    </xf>
    <xf numFmtId="0" fontId="0" fillId="6" borderId="11" xfId="0" applyNumberFormat="1" applyFill="1" applyBorder="1" applyAlignment="1" applyProtection="1">
      <alignment horizontal="center"/>
    </xf>
    <xf numFmtId="0" fontId="9" fillId="13" borderId="11" xfId="0" applyFont="1" applyFill="1" applyBorder="1" applyAlignment="1" applyProtection="1">
      <alignment horizontal="center"/>
      <protection locked="0"/>
    </xf>
    <xf numFmtId="0" fontId="0" fillId="0" borderId="0" xfId="0" applyAlignment="1">
      <alignment horizontal="left" vertical="top"/>
    </xf>
    <xf numFmtId="0" fontId="0" fillId="0" borderId="10" xfId="0" applyFill="1" applyBorder="1" applyAlignment="1">
      <alignment horizontal="right"/>
    </xf>
    <xf numFmtId="0" fontId="0" fillId="0" borderId="12" xfId="0" applyFill="1" applyBorder="1" applyAlignment="1">
      <alignment horizontal="right"/>
    </xf>
    <xf numFmtId="0" fontId="0" fillId="0" borderId="9" xfId="0" applyFill="1" applyBorder="1" applyAlignment="1">
      <alignment horizontal="right"/>
    </xf>
    <xf numFmtId="0" fontId="13" fillId="0" borderId="0" xfId="0" applyFont="1" applyAlignment="1">
      <alignment horizontal="left" vertical="top"/>
    </xf>
    <xf numFmtId="0" fontId="0" fillId="0" borderId="0" xfId="0" applyFill="1"/>
    <xf numFmtId="0" fontId="13" fillId="0" borderId="10" xfId="0" applyFont="1" applyBorder="1" applyAlignment="1">
      <alignment horizontal="right" vertical="top"/>
    </xf>
    <xf numFmtId="0" fontId="13" fillId="0" borderId="9" xfId="0" applyFont="1" applyBorder="1" applyAlignment="1">
      <alignment horizontal="right" vertical="top"/>
    </xf>
    <xf numFmtId="0" fontId="3" fillId="0" borderId="10" xfId="1" applyFill="1" applyBorder="1" applyAlignment="1" applyProtection="1">
      <alignment horizontal="right"/>
      <protection locked="0"/>
    </xf>
    <xf numFmtId="0" fontId="3" fillId="0" borderId="9" xfId="1" applyFill="1" applyBorder="1" applyAlignment="1" applyProtection="1">
      <alignment horizontal="right"/>
      <protection locked="0"/>
    </xf>
    <xf numFmtId="0" fontId="22" fillId="0" borderId="0" xfId="0" applyFont="1" applyAlignment="1">
      <alignment horizontal="left" vertical="top" wrapText="1"/>
    </xf>
    <xf numFmtId="0" fontId="14" fillId="0" borderId="0" xfId="0" applyFont="1" applyAlignment="1">
      <alignment horizontal="left" vertical="top" wrapText="1"/>
    </xf>
    <xf numFmtId="0" fontId="3" fillId="0" borderId="10" xfId="1" applyBorder="1" applyAlignment="1" applyProtection="1">
      <alignment horizontal="right"/>
      <protection locked="0"/>
    </xf>
    <xf numFmtId="0" fontId="3" fillId="0" borderId="12" xfId="1" applyBorder="1" applyAlignment="1" applyProtection="1">
      <alignment horizontal="right"/>
      <protection locked="0"/>
    </xf>
    <xf numFmtId="0" fontId="3" fillId="0" borderId="9" xfId="1" applyBorder="1" applyAlignment="1" applyProtection="1">
      <alignment horizontal="right"/>
      <protection locked="0"/>
    </xf>
    <xf numFmtId="0" fontId="9" fillId="0" borderId="10" xfId="0" applyFont="1" applyBorder="1" applyAlignment="1">
      <alignment horizontal="left"/>
    </xf>
    <xf numFmtId="0" fontId="9" fillId="0" borderId="12" xfId="0" applyFont="1" applyBorder="1" applyAlignment="1">
      <alignment horizontal="left"/>
    </xf>
    <xf numFmtId="0" fontId="9" fillId="0" borderId="9" xfId="0" applyFont="1" applyBorder="1" applyAlignment="1">
      <alignment horizontal="left"/>
    </xf>
    <xf numFmtId="0" fontId="0" fillId="0" borderId="23" xfId="0" applyBorder="1" applyAlignment="1">
      <alignment horizontal="left"/>
    </xf>
    <xf numFmtId="0" fontId="0" fillId="7" borderId="10" xfId="0" applyFill="1" applyBorder="1" applyAlignment="1" applyProtection="1">
      <alignment horizontal="left" vertical="top"/>
      <protection locked="0"/>
    </xf>
    <xf numFmtId="0" fontId="0" fillId="7" borderId="12" xfId="0" applyFill="1" applyBorder="1" applyAlignment="1" applyProtection="1">
      <alignment horizontal="left" vertical="top"/>
      <protection locked="0"/>
    </xf>
    <xf numFmtId="0" fontId="0" fillId="7" borderId="9" xfId="0" applyFill="1" applyBorder="1" applyAlignment="1" applyProtection="1">
      <alignment horizontal="left" vertical="top"/>
      <protection locked="0"/>
    </xf>
    <xf numFmtId="0" fontId="0" fillId="0" borderId="0" xfId="0" applyAlignment="1" applyProtection="1">
      <alignment horizontal="left" vertical="top" wrapText="1"/>
      <protection locked="0"/>
    </xf>
    <xf numFmtId="164" fontId="0" fillId="8" borderId="10" xfId="7" applyNumberFormat="1" applyFont="1" applyFill="1" applyBorder="1" applyAlignment="1" applyProtection="1">
      <alignment horizontal="center"/>
      <protection locked="0"/>
    </xf>
    <xf numFmtId="164" fontId="0" fillId="8" borderId="12" xfId="7" applyNumberFormat="1" applyFont="1" applyFill="1" applyBorder="1" applyAlignment="1" applyProtection="1">
      <alignment horizontal="center"/>
      <protection locked="0"/>
    </xf>
    <xf numFmtId="164" fontId="0" fillId="8" borderId="9" xfId="7" applyNumberFormat="1" applyFont="1" applyFill="1" applyBorder="1" applyAlignment="1" applyProtection="1">
      <alignment horizontal="center"/>
      <protection locked="0"/>
    </xf>
    <xf numFmtId="0" fontId="9" fillId="13" borderId="10" xfId="0" applyFont="1" applyFill="1" applyBorder="1" applyAlignment="1" applyProtection="1">
      <alignment horizontal="left" vertical="top" wrapText="1"/>
      <protection locked="0"/>
    </xf>
    <xf numFmtId="0" fontId="9" fillId="13" borderId="12" xfId="0" applyFont="1" applyFill="1" applyBorder="1" applyAlignment="1" applyProtection="1">
      <alignment horizontal="left" vertical="top" wrapText="1"/>
      <protection locked="0"/>
    </xf>
    <xf numFmtId="0" fontId="9" fillId="13" borderId="9" xfId="0" applyFont="1" applyFill="1" applyBorder="1" applyAlignment="1" applyProtection="1">
      <alignment horizontal="left" vertical="top" wrapText="1"/>
      <protection locked="0"/>
    </xf>
    <xf numFmtId="0" fontId="0" fillId="3" borderId="28" xfId="0" applyFill="1" applyBorder="1" applyAlignment="1">
      <alignment horizontal="left" vertical="top" wrapText="1"/>
    </xf>
    <xf numFmtId="0" fontId="0" fillId="3" borderId="27" xfId="0" applyFill="1" applyBorder="1" applyAlignment="1">
      <alignment horizontal="left" vertical="top" wrapText="1"/>
    </xf>
    <xf numFmtId="0" fontId="0" fillId="3" borderId="26" xfId="0" applyFill="1" applyBorder="1" applyAlignment="1">
      <alignment horizontal="left" vertical="top" wrapText="1"/>
    </xf>
    <xf numFmtId="0" fontId="0" fillId="3" borderId="21" xfId="0" applyFill="1" applyBorder="1" applyAlignment="1">
      <alignment horizontal="left" vertical="top" wrapText="1"/>
    </xf>
    <xf numFmtId="0" fontId="0" fillId="3" borderId="20" xfId="0" applyFill="1" applyBorder="1" applyAlignment="1">
      <alignment horizontal="left" vertical="top" wrapText="1"/>
    </xf>
    <xf numFmtId="0" fontId="0" fillId="3" borderId="19" xfId="0" applyFill="1" applyBorder="1" applyAlignment="1">
      <alignment horizontal="left" vertical="top" wrapText="1"/>
    </xf>
    <xf numFmtId="0" fontId="0" fillId="2" borderId="31" xfId="0" applyFill="1" applyBorder="1" applyAlignment="1">
      <alignment horizontal="left"/>
    </xf>
    <xf numFmtId="0" fontId="0" fillId="2" borderId="32" xfId="0" applyFill="1" applyBorder="1" applyAlignment="1">
      <alignment horizontal="left"/>
    </xf>
    <xf numFmtId="0" fontId="0" fillId="2" borderId="36" xfId="0" applyFill="1" applyBorder="1" applyAlignment="1">
      <alignment horizontal="left"/>
    </xf>
    <xf numFmtId="0" fontId="0" fillId="0" borderId="18" xfId="0" applyBorder="1" applyAlignment="1" applyProtection="1">
      <alignment horizontal="left" vertical="top" wrapText="1"/>
    </xf>
    <xf numFmtId="0" fontId="0" fillId="0" borderId="17" xfId="0" applyBorder="1" applyAlignment="1" applyProtection="1">
      <alignment horizontal="left" vertical="top" wrapText="1"/>
    </xf>
    <xf numFmtId="0" fontId="0" fillId="0" borderId="16" xfId="0" applyBorder="1" applyAlignment="1" applyProtection="1">
      <alignment horizontal="left" vertical="top" wrapText="1"/>
    </xf>
    <xf numFmtId="0" fontId="0" fillId="0" borderId="15" xfId="0" applyBorder="1" applyAlignment="1" applyProtection="1">
      <alignment horizontal="left" vertical="top" wrapText="1"/>
    </xf>
    <xf numFmtId="0" fontId="0" fillId="0" borderId="14" xfId="0" applyBorder="1" applyAlignment="1" applyProtection="1">
      <alignment horizontal="left" vertical="top" wrapText="1"/>
    </xf>
    <xf numFmtId="0" fontId="0" fillId="0" borderId="13" xfId="0" applyBorder="1" applyAlignment="1" applyProtection="1">
      <alignment horizontal="left" vertical="top" wrapText="1"/>
    </xf>
    <xf numFmtId="0" fontId="0" fillId="3" borderId="28" xfId="0" applyFill="1" applyBorder="1" applyAlignment="1" applyProtection="1">
      <alignment horizontal="left" vertical="center" wrapText="1"/>
      <protection locked="0"/>
    </xf>
    <xf numFmtId="0" fontId="0" fillId="3" borderId="27" xfId="0" applyFill="1" applyBorder="1" applyAlignment="1" applyProtection="1">
      <alignment horizontal="left" vertical="center" wrapText="1"/>
      <protection locked="0"/>
    </xf>
    <xf numFmtId="0" fontId="0" fillId="3" borderId="26" xfId="0" applyFill="1" applyBorder="1" applyAlignment="1" applyProtection="1">
      <alignment horizontal="left" vertical="center" wrapText="1"/>
      <protection locked="0"/>
    </xf>
    <xf numFmtId="0" fontId="0" fillId="3" borderId="21" xfId="0" applyFill="1" applyBorder="1" applyAlignment="1" applyProtection="1">
      <alignment horizontal="left" vertical="center" wrapText="1"/>
      <protection locked="0"/>
    </xf>
    <xf numFmtId="0" fontId="0" fillId="3" borderId="20" xfId="0" applyFill="1" applyBorder="1" applyAlignment="1" applyProtection="1">
      <alignment horizontal="left" vertical="center" wrapText="1"/>
      <protection locked="0"/>
    </xf>
    <xf numFmtId="0" fontId="0" fillId="3" borderId="19" xfId="0" applyFill="1" applyBorder="1" applyAlignment="1" applyProtection="1">
      <alignment horizontal="left" vertical="center" wrapText="1"/>
      <protection locked="0"/>
    </xf>
    <xf numFmtId="0" fontId="0" fillId="0" borderId="11" xfId="0" applyFill="1" applyBorder="1" applyAlignment="1" applyProtection="1">
      <alignment horizontal="center"/>
    </xf>
    <xf numFmtId="0" fontId="0" fillId="0" borderId="11" xfId="0" applyFill="1" applyBorder="1" applyAlignment="1" applyProtection="1">
      <alignment horizontal="right"/>
    </xf>
    <xf numFmtId="0" fontId="0" fillId="0" borderId="28" xfId="0" applyFill="1" applyBorder="1" applyAlignment="1">
      <alignment horizontal="left"/>
    </xf>
    <xf numFmtId="0" fontId="0" fillId="0" borderId="27" xfId="0" applyFill="1" applyBorder="1" applyAlignment="1">
      <alignment horizontal="left"/>
    </xf>
    <xf numFmtId="0" fontId="0" fillId="0" borderId="26" xfId="0" applyFill="1" applyBorder="1" applyAlignment="1">
      <alignment horizontal="left"/>
    </xf>
    <xf numFmtId="0" fontId="0" fillId="0" borderId="25" xfId="0" applyFill="1" applyBorder="1" applyAlignment="1">
      <alignment horizontal="left"/>
    </xf>
    <xf numFmtId="0" fontId="0" fillId="0" borderId="0" xfId="0" applyFill="1" applyBorder="1" applyAlignment="1">
      <alignment horizontal="left"/>
    </xf>
    <xf numFmtId="0" fontId="0" fillId="0" borderId="24" xfId="0" applyFill="1" applyBorder="1" applyAlignment="1">
      <alignment horizontal="left"/>
    </xf>
    <xf numFmtId="0" fontId="0" fillId="0" borderId="25" xfId="0" applyFill="1" applyBorder="1" applyAlignment="1">
      <alignment horizontal="left" vertical="center"/>
    </xf>
    <xf numFmtId="0" fontId="0" fillId="0" borderId="0" xfId="0" applyFill="1" applyBorder="1" applyAlignment="1">
      <alignment horizontal="left" vertical="center"/>
    </xf>
    <xf numFmtId="0" fontId="0" fillId="0" borderId="24" xfId="0" applyFill="1" applyBorder="1" applyAlignment="1">
      <alignment horizontal="left" vertical="center"/>
    </xf>
    <xf numFmtId="0" fontId="0" fillId="0" borderId="21" xfId="0" applyFill="1" applyBorder="1" applyAlignment="1">
      <alignment horizontal="left" vertical="top" wrapText="1"/>
    </xf>
    <xf numFmtId="0" fontId="0" fillId="0" borderId="20" xfId="0" applyFill="1" applyBorder="1" applyAlignment="1">
      <alignment horizontal="left" vertical="top" wrapText="1"/>
    </xf>
    <xf numFmtId="0" fontId="0" fillId="0" borderId="19" xfId="0" applyFill="1" applyBorder="1" applyAlignment="1">
      <alignment horizontal="left" vertical="top" wrapText="1"/>
    </xf>
    <xf numFmtId="0" fontId="0" fillId="0" borderId="23" xfId="0" applyBorder="1" applyAlignment="1" applyProtection="1">
      <alignment horizontal="left" wrapText="1"/>
      <protection locked="0"/>
    </xf>
    <xf numFmtId="0" fontId="0" fillId="0" borderId="10" xfId="0" applyFill="1" applyBorder="1" applyAlignment="1" applyProtection="1">
      <alignment horizontal="center"/>
    </xf>
    <xf numFmtId="0" fontId="0" fillId="0" borderId="9" xfId="0" applyFill="1" applyBorder="1" applyAlignment="1" applyProtection="1">
      <alignment horizontal="center"/>
    </xf>
    <xf numFmtId="0" fontId="0" fillId="0" borderId="10" xfId="0" applyFill="1" applyBorder="1" applyAlignment="1" applyProtection="1">
      <alignment horizontal="center" wrapText="1"/>
    </xf>
    <xf numFmtId="0" fontId="0" fillId="0" borderId="9" xfId="0" applyFill="1" applyBorder="1" applyAlignment="1" applyProtection="1">
      <alignment horizontal="center" wrapText="1"/>
    </xf>
    <xf numFmtId="0" fontId="0" fillId="0" borderId="11" xfId="0" applyFill="1" applyBorder="1" applyAlignment="1" applyProtection="1">
      <alignment horizontal="left"/>
    </xf>
    <xf numFmtId="0" fontId="0" fillId="3" borderId="25" xfId="0" applyFill="1" applyBorder="1" applyAlignment="1">
      <alignment horizontal="left" vertical="top" wrapText="1"/>
    </xf>
    <xf numFmtId="0" fontId="0" fillId="3" borderId="24" xfId="0" applyFill="1" applyBorder="1" applyAlignment="1">
      <alignment horizontal="left" vertical="top" wrapText="1"/>
    </xf>
    <xf numFmtId="0" fontId="0" fillId="3" borderId="28" xfId="0" applyFill="1" applyBorder="1" applyAlignment="1">
      <alignment vertical="center" wrapText="1"/>
    </xf>
    <xf numFmtId="0" fontId="0" fillId="3" borderId="27" xfId="0" applyFill="1" applyBorder="1" applyAlignment="1">
      <alignment vertical="center" wrapText="1"/>
    </xf>
    <xf numFmtId="0" fontId="0" fillId="3" borderId="26" xfId="0" applyFill="1" applyBorder="1" applyAlignment="1">
      <alignment vertical="center" wrapText="1"/>
    </xf>
    <xf numFmtId="0" fontId="0" fillId="3" borderId="25" xfId="0" applyFill="1" applyBorder="1" applyAlignment="1">
      <alignment vertical="center" wrapText="1"/>
    </xf>
    <xf numFmtId="0" fontId="0" fillId="3" borderId="0" xfId="0" applyFill="1" applyAlignment="1">
      <alignment vertical="center" wrapText="1"/>
    </xf>
    <xf numFmtId="0" fontId="0" fillId="3" borderId="24" xfId="0" applyFill="1" applyBorder="1" applyAlignment="1">
      <alignment vertical="center" wrapText="1"/>
    </xf>
    <xf numFmtId="0" fontId="0" fillId="3" borderId="21" xfId="0" applyFill="1" applyBorder="1" applyAlignment="1">
      <alignment vertical="center" wrapText="1"/>
    </xf>
    <xf numFmtId="0" fontId="0" fillId="3" borderId="20" xfId="0" applyFill="1" applyBorder="1" applyAlignment="1">
      <alignment vertical="center" wrapText="1"/>
    </xf>
    <xf numFmtId="0" fontId="0" fillId="3" borderId="19" xfId="0" applyFill="1" applyBorder="1" applyAlignment="1">
      <alignment vertical="center" wrapText="1"/>
    </xf>
    <xf numFmtId="0" fontId="8" fillId="0" borderId="0" xfId="0" applyFont="1" applyAlignment="1">
      <alignment horizontal="left" wrapText="1"/>
    </xf>
    <xf numFmtId="0" fontId="0" fillId="10" borderId="11" xfId="0" applyFill="1" applyBorder="1" applyAlignment="1" applyProtection="1">
      <alignment horizontal="left" vertical="top"/>
      <protection locked="0"/>
    </xf>
  </cellXfs>
  <cellStyles count="12">
    <cellStyle name="Comma" xfId="6" builtinId="3"/>
    <cellStyle name="Comma 2" xfId="9" xr:uid="{8E574DF9-4046-4B79-B578-37480FF9EA87}"/>
    <cellStyle name="Currency" xfId="7" builtinId="4"/>
    <cellStyle name="Currency 2" xfId="4" xr:uid="{2B8AF2D6-E455-46C7-B93B-BBA5EF9BCD8C}"/>
    <cellStyle name="Good" xfId="10" builtinId="26"/>
    <cellStyle name="Hyperlink" xfId="1" builtinId="8"/>
    <cellStyle name="Neutral" xfId="11" builtinId="28"/>
    <cellStyle name="Normal" xfId="0" builtinId="0"/>
    <cellStyle name="Normal 2" xfId="2" xr:uid="{18CB724D-0FF8-4520-8081-F96916D986AD}"/>
    <cellStyle name="Normal 2 2" xfId="3" xr:uid="{31B26D27-815B-46A7-BDB2-4EAFC12E5416}"/>
    <cellStyle name="Percent" xfId="8" builtinId="5"/>
    <cellStyle name="Percent 2" xfId="5" xr:uid="{BF232824-90C1-4115-973C-593897F615BA}"/>
  </cellStyles>
  <dxfs count="128">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fgColor theme="0"/>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ill>
        <patternFill>
          <bgColor theme="2" tint="-9.9948118533890809E-2"/>
        </patternFill>
      </fill>
    </dxf>
    <dxf>
      <font>
        <color theme="0" tint="-0.499984740745262"/>
      </font>
      <fill>
        <patternFill>
          <bgColor theme="0" tint="-0.499984740745262"/>
        </patternFill>
      </fill>
    </dxf>
    <dxf>
      <fill>
        <patternFill>
          <bgColor theme="6"/>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2.xml"/><Relationship Id="rId27" Type="http://schemas.openxmlformats.org/officeDocument/2006/relationships/sharedStrings" Target="sharedStrings.xml"/><Relationship Id="rId30"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9</xdr:col>
      <xdr:colOff>560844</xdr:colOff>
      <xdr:row>1</xdr:row>
      <xdr:rowOff>0</xdr:rowOff>
    </xdr:to>
    <xdr:sp macro="" textlink="">
      <xdr:nvSpPr>
        <xdr:cNvPr id="4" name="Rectangle 3">
          <a:extLst>
            <a:ext uri="{FF2B5EF4-FFF2-40B4-BE49-F238E27FC236}">
              <a16:creationId xmlns:a16="http://schemas.microsoft.com/office/drawing/2014/main" id="{C7E87D1B-A54E-45A1-8FDE-CAA6F495CC41}"/>
            </a:ext>
          </a:extLst>
        </xdr:cNvPr>
        <xdr:cNvSpPr/>
      </xdr:nvSpPr>
      <xdr:spPr>
        <a:xfrm>
          <a:off x="0" y="0"/>
          <a:ext cx="4460281" cy="1091127"/>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absoluteAnchor>
    <xdr:pos x="112661" y="430161"/>
    <xdr:ext cx="4489301" cy="324884"/>
    <xdr:grpSp>
      <xdr:nvGrpSpPr>
        <xdr:cNvPr id="8" name="Group 7">
          <a:extLst>
            <a:ext uri="{FF2B5EF4-FFF2-40B4-BE49-F238E27FC236}">
              <a16:creationId xmlns:a16="http://schemas.microsoft.com/office/drawing/2014/main" id="{F27E01F5-D949-47D4-B2D8-1BE3A0BC88FC}"/>
            </a:ext>
          </a:extLst>
        </xdr:cNvPr>
        <xdr:cNvGrpSpPr/>
      </xdr:nvGrpSpPr>
      <xdr:grpSpPr>
        <a:xfrm>
          <a:off x="112661" y="430161"/>
          <a:ext cx="4489301" cy="324884"/>
          <a:chOff x="0" y="0"/>
          <a:chExt cx="5722556" cy="447269"/>
        </a:xfrm>
      </xdr:grpSpPr>
      <xdr:sp macro="" textlink="">
        <xdr:nvSpPr>
          <xdr:cNvPr id="9" name="Text Placeholder 5">
            <a:extLst>
              <a:ext uri="{FF2B5EF4-FFF2-40B4-BE49-F238E27FC236}">
                <a16:creationId xmlns:a16="http://schemas.microsoft.com/office/drawing/2014/main" id="{0BD08F8B-F7DF-40AC-AEA6-6D40845688AE}"/>
              </a:ext>
            </a:extLst>
          </xdr:cNvPr>
          <xdr:cNvSpPr txBox="1">
            <a:spLocks/>
          </xdr:cNvSpPr>
        </xdr:nvSpPr>
        <xdr:spPr bwMode="gray">
          <a:xfrm>
            <a:off x="1608227" y="0"/>
            <a:ext cx="4114329" cy="447269"/>
          </a:xfrm>
          <a:prstGeom prst="rect">
            <a:avLst/>
          </a:prstGeom>
        </xdr:spPr>
        <xdr:txBody>
          <a:bodyPr wrap="square" anchor="ctr">
            <a:noAutofit/>
          </a:bodyPr>
          <a:lstStyle>
            <a:defPPr>
              <a:defRPr lang="en-US"/>
            </a:defPPr>
            <a:lvl1pPr marL="0" algn="l" defTabSz="640080" rtl="0" eaLnBrk="1" latinLnBrk="0" hangingPunct="1">
              <a:defRPr sz="1300" kern="1200">
                <a:solidFill>
                  <a:srgbClr val="333E48"/>
                </a:solidFill>
                <a:latin typeface="Arial"/>
              </a:defRPr>
            </a:lvl1pPr>
            <a:lvl2pPr marL="320040" algn="l" defTabSz="640080" rtl="0" eaLnBrk="1" latinLnBrk="0" hangingPunct="1">
              <a:defRPr sz="1300" kern="1200">
                <a:solidFill>
                  <a:srgbClr val="333E48"/>
                </a:solidFill>
                <a:latin typeface="Arial"/>
              </a:defRPr>
            </a:lvl2pPr>
            <a:lvl3pPr marL="640080" algn="l" defTabSz="640080" rtl="0" eaLnBrk="1" latinLnBrk="0" hangingPunct="1">
              <a:defRPr sz="1300" kern="1200">
                <a:solidFill>
                  <a:srgbClr val="333E48"/>
                </a:solidFill>
                <a:latin typeface="Arial"/>
              </a:defRPr>
            </a:lvl3pPr>
            <a:lvl4pPr marL="960120" algn="l" defTabSz="640080" rtl="0" eaLnBrk="1" latinLnBrk="0" hangingPunct="1">
              <a:defRPr sz="1300" kern="1200">
                <a:solidFill>
                  <a:srgbClr val="333E48"/>
                </a:solidFill>
                <a:latin typeface="Arial"/>
              </a:defRPr>
            </a:lvl4pPr>
            <a:lvl5pPr marL="1280160" algn="l" defTabSz="640080" rtl="0" eaLnBrk="1" latinLnBrk="0" hangingPunct="1">
              <a:defRPr sz="1300" kern="1200">
                <a:solidFill>
                  <a:srgbClr val="333E48"/>
                </a:solidFill>
                <a:latin typeface="Arial"/>
              </a:defRPr>
            </a:lvl5pPr>
            <a:lvl6pPr marL="1600200" algn="l" defTabSz="640080" rtl="0" eaLnBrk="1" latinLnBrk="0" hangingPunct="1">
              <a:defRPr sz="1300" kern="1200">
                <a:solidFill>
                  <a:srgbClr val="333E48"/>
                </a:solidFill>
                <a:latin typeface="Arial"/>
              </a:defRPr>
            </a:lvl6pPr>
            <a:lvl7pPr marL="1920240" algn="l" defTabSz="640080" rtl="0" eaLnBrk="1" latinLnBrk="0" hangingPunct="1">
              <a:defRPr sz="1300" kern="1200">
                <a:solidFill>
                  <a:srgbClr val="333E48"/>
                </a:solidFill>
                <a:latin typeface="Arial"/>
              </a:defRPr>
            </a:lvl7pPr>
            <a:lvl8pPr marL="2240280" algn="l" defTabSz="640080" rtl="0" eaLnBrk="1" latinLnBrk="0" hangingPunct="1">
              <a:defRPr sz="1300" kern="1200">
                <a:solidFill>
                  <a:srgbClr val="333E48"/>
                </a:solidFill>
                <a:latin typeface="Arial"/>
              </a:defRPr>
            </a:lvl8pPr>
            <a:lvl9pPr marL="2560320" algn="l" defTabSz="640080" rtl="0" eaLnBrk="1" latinLnBrk="0" hangingPunct="1">
              <a:defRPr sz="1300" kern="1200">
                <a:solidFill>
                  <a:srgbClr val="333E48"/>
                </a:solidFill>
                <a:latin typeface="Arial"/>
              </a:defRPr>
            </a:lvl9pPr>
          </a:lstStyle>
          <a:p>
            <a:r>
              <a:rPr lang="en-US" sz="1100" b="1"/>
              <a:t>Revenue Cycle Advancement Center</a:t>
            </a:r>
          </a:p>
        </xdr:txBody>
      </xdr:sp>
      <xdr:cxnSp macro="">
        <xdr:nvCxnSpPr>
          <xdr:cNvPr id="10" name="Straight Connector 9">
            <a:extLst>
              <a:ext uri="{FF2B5EF4-FFF2-40B4-BE49-F238E27FC236}">
                <a16:creationId xmlns:a16="http://schemas.microsoft.com/office/drawing/2014/main" id="{22D90FB8-A810-414A-8AF3-9656436D6692}"/>
              </a:ext>
            </a:extLst>
          </xdr:cNvPr>
          <xdr:cNvCxnSpPr/>
        </xdr:nvCxnSpPr>
        <xdr:spPr bwMode="gray">
          <a:xfrm>
            <a:off x="1556814" y="0"/>
            <a:ext cx="0" cy="398908"/>
          </a:xfrm>
          <a:prstGeom prst="line">
            <a:avLst/>
          </a:prstGeom>
          <a:noFill/>
          <a:ln w="5715" cap="flat" cmpd="sng" algn="ctr">
            <a:solidFill>
              <a:srgbClr val="333E48"/>
            </a:solidFill>
            <a:prstDash val="solid"/>
            <a:miter lim="800000"/>
          </a:ln>
          <a:effectLst/>
        </xdr:spPr>
        <xdr:style>
          <a:lnRef idx="1">
            <a:schemeClr val="accent1"/>
          </a:lnRef>
          <a:fillRef idx="0">
            <a:schemeClr val="accent1"/>
          </a:fillRef>
          <a:effectRef idx="0">
            <a:schemeClr val="accent1"/>
          </a:effectRef>
          <a:fontRef idx="minor">
            <a:schemeClr val="tx1"/>
          </a:fontRef>
        </xdr:style>
      </xdr:cxnSp>
      <xdr:pic>
        <xdr:nvPicPr>
          <xdr:cNvPr id="11" name="Picture 10">
            <a:extLst>
              <a:ext uri="{FF2B5EF4-FFF2-40B4-BE49-F238E27FC236}">
                <a16:creationId xmlns:a16="http://schemas.microsoft.com/office/drawing/2014/main" id="{A503644C-03E9-4F0E-A29E-501FEE00C56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438723" cy="398908"/>
          </a:xfrm>
          <a:prstGeom prst="rect">
            <a:avLst/>
          </a:prstGeom>
        </xdr:spPr>
      </xdr:pic>
    </xdr:grpSp>
    <xdr:clientData/>
  </xdr:absoluteAnchor>
</xdr:wsDr>
</file>

<file path=xl/drawings/drawing10.xml><?xml version="1.0" encoding="utf-8"?>
<xdr:wsDr xmlns:xdr="http://schemas.openxmlformats.org/drawingml/2006/spreadsheetDrawing" xmlns:a="http://schemas.openxmlformats.org/drawingml/2006/main">
  <xdr:twoCellAnchor>
    <xdr:from>
      <xdr:col>0</xdr:col>
      <xdr:colOff>0</xdr:colOff>
      <xdr:row>0</xdr:row>
      <xdr:rowOff>0</xdr:rowOff>
    </xdr:from>
    <xdr:to>
      <xdr:col>7</xdr:col>
      <xdr:colOff>359481</xdr:colOff>
      <xdr:row>1</xdr:row>
      <xdr:rowOff>7974</xdr:rowOff>
    </xdr:to>
    <xdr:sp macro="" textlink="">
      <xdr:nvSpPr>
        <xdr:cNvPr id="3" name="Rectangle 2">
          <a:extLst>
            <a:ext uri="{FF2B5EF4-FFF2-40B4-BE49-F238E27FC236}">
              <a16:creationId xmlns:a16="http://schemas.microsoft.com/office/drawing/2014/main" id="{FDD328CE-39E3-4351-A133-EF083E6445FC}"/>
            </a:ext>
          </a:extLst>
        </xdr:cNvPr>
        <xdr:cNvSpPr/>
      </xdr:nvSpPr>
      <xdr:spPr>
        <a:xfrm>
          <a:off x="0" y="0"/>
          <a:ext cx="4594931" cy="1100174"/>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absoluteAnchor>
    <xdr:pos x="0" y="317500"/>
    <xdr:ext cx="4489301" cy="324884"/>
    <xdr:grpSp>
      <xdr:nvGrpSpPr>
        <xdr:cNvPr id="4" name="Group 3">
          <a:extLst>
            <a:ext uri="{FF2B5EF4-FFF2-40B4-BE49-F238E27FC236}">
              <a16:creationId xmlns:a16="http://schemas.microsoft.com/office/drawing/2014/main" id="{8501E756-116B-4E21-A139-0C0AD72CFEE8}"/>
            </a:ext>
          </a:extLst>
        </xdr:cNvPr>
        <xdr:cNvGrpSpPr/>
      </xdr:nvGrpSpPr>
      <xdr:grpSpPr>
        <a:xfrm>
          <a:off x="0" y="317500"/>
          <a:ext cx="4489301" cy="324884"/>
          <a:chOff x="0" y="0"/>
          <a:chExt cx="5722556" cy="447269"/>
        </a:xfrm>
      </xdr:grpSpPr>
      <xdr:sp macro="" textlink="">
        <xdr:nvSpPr>
          <xdr:cNvPr id="5" name="Text Placeholder 5">
            <a:extLst>
              <a:ext uri="{FF2B5EF4-FFF2-40B4-BE49-F238E27FC236}">
                <a16:creationId xmlns:a16="http://schemas.microsoft.com/office/drawing/2014/main" id="{5CF5F5A7-55D0-4A31-9D9A-604BED06C9A7}"/>
              </a:ext>
            </a:extLst>
          </xdr:cNvPr>
          <xdr:cNvSpPr txBox="1">
            <a:spLocks/>
          </xdr:cNvSpPr>
        </xdr:nvSpPr>
        <xdr:spPr bwMode="gray">
          <a:xfrm>
            <a:off x="1608227" y="0"/>
            <a:ext cx="4114329" cy="447269"/>
          </a:xfrm>
          <a:prstGeom prst="rect">
            <a:avLst/>
          </a:prstGeom>
        </xdr:spPr>
        <xdr:txBody>
          <a:bodyPr wrap="square" anchor="ctr">
            <a:noAutofit/>
          </a:bodyPr>
          <a:lstStyle>
            <a:defPPr>
              <a:defRPr lang="en-US"/>
            </a:defPPr>
            <a:lvl1pPr marL="0" algn="l" defTabSz="640080" rtl="0" eaLnBrk="1" latinLnBrk="0" hangingPunct="1">
              <a:defRPr sz="1300" kern="1200">
                <a:solidFill>
                  <a:srgbClr val="333E48"/>
                </a:solidFill>
                <a:latin typeface="Arial"/>
              </a:defRPr>
            </a:lvl1pPr>
            <a:lvl2pPr marL="320040" algn="l" defTabSz="640080" rtl="0" eaLnBrk="1" latinLnBrk="0" hangingPunct="1">
              <a:defRPr sz="1300" kern="1200">
                <a:solidFill>
                  <a:srgbClr val="333E48"/>
                </a:solidFill>
                <a:latin typeface="Arial"/>
              </a:defRPr>
            </a:lvl2pPr>
            <a:lvl3pPr marL="640080" algn="l" defTabSz="640080" rtl="0" eaLnBrk="1" latinLnBrk="0" hangingPunct="1">
              <a:defRPr sz="1300" kern="1200">
                <a:solidFill>
                  <a:srgbClr val="333E48"/>
                </a:solidFill>
                <a:latin typeface="Arial"/>
              </a:defRPr>
            </a:lvl3pPr>
            <a:lvl4pPr marL="960120" algn="l" defTabSz="640080" rtl="0" eaLnBrk="1" latinLnBrk="0" hangingPunct="1">
              <a:defRPr sz="1300" kern="1200">
                <a:solidFill>
                  <a:srgbClr val="333E48"/>
                </a:solidFill>
                <a:latin typeface="Arial"/>
              </a:defRPr>
            </a:lvl4pPr>
            <a:lvl5pPr marL="1280160" algn="l" defTabSz="640080" rtl="0" eaLnBrk="1" latinLnBrk="0" hangingPunct="1">
              <a:defRPr sz="1300" kern="1200">
                <a:solidFill>
                  <a:srgbClr val="333E48"/>
                </a:solidFill>
                <a:latin typeface="Arial"/>
              </a:defRPr>
            </a:lvl5pPr>
            <a:lvl6pPr marL="1600200" algn="l" defTabSz="640080" rtl="0" eaLnBrk="1" latinLnBrk="0" hangingPunct="1">
              <a:defRPr sz="1300" kern="1200">
                <a:solidFill>
                  <a:srgbClr val="333E48"/>
                </a:solidFill>
                <a:latin typeface="Arial"/>
              </a:defRPr>
            </a:lvl6pPr>
            <a:lvl7pPr marL="1920240" algn="l" defTabSz="640080" rtl="0" eaLnBrk="1" latinLnBrk="0" hangingPunct="1">
              <a:defRPr sz="1300" kern="1200">
                <a:solidFill>
                  <a:srgbClr val="333E48"/>
                </a:solidFill>
                <a:latin typeface="Arial"/>
              </a:defRPr>
            </a:lvl7pPr>
            <a:lvl8pPr marL="2240280" algn="l" defTabSz="640080" rtl="0" eaLnBrk="1" latinLnBrk="0" hangingPunct="1">
              <a:defRPr sz="1300" kern="1200">
                <a:solidFill>
                  <a:srgbClr val="333E48"/>
                </a:solidFill>
                <a:latin typeface="Arial"/>
              </a:defRPr>
            </a:lvl8pPr>
            <a:lvl9pPr marL="2560320" algn="l" defTabSz="640080" rtl="0" eaLnBrk="1" latinLnBrk="0" hangingPunct="1">
              <a:defRPr sz="1300" kern="1200">
                <a:solidFill>
                  <a:srgbClr val="333E48"/>
                </a:solidFill>
                <a:latin typeface="Arial"/>
              </a:defRPr>
            </a:lvl9pPr>
          </a:lstStyle>
          <a:p>
            <a:r>
              <a:rPr lang="en-US" sz="1100" b="1"/>
              <a:t>Revenue Cycle Advancement Center</a:t>
            </a:r>
          </a:p>
        </xdr:txBody>
      </xdr:sp>
      <xdr:cxnSp macro="">
        <xdr:nvCxnSpPr>
          <xdr:cNvPr id="6" name="Straight Connector 5">
            <a:extLst>
              <a:ext uri="{FF2B5EF4-FFF2-40B4-BE49-F238E27FC236}">
                <a16:creationId xmlns:a16="http://schemas.microsoft.com/office/drawing/2014/main" id="{E2161DBC-DF17-45B0-9802-09C6FD5BA8B1}"/>
              </a:ext>
            </a:extLst>
          </xdr:cNvPr>
          <xdr:cNvCxnSpPr/>
        </xdr:nvCxnSpPr>
        <xdr:spPr bwMode="gray">
          <a:xfrm>
            <a:off x="1556814" y="0"/>
            <a:ext cx="0" cy="398908"/>
          </a:xfrm>
          <a:prstGeom prst="line">
            <a:avLst/>
          </a:prstGeom>
          <a:noFill/>
          <a:ln w="5715" cap="flat" cmpd="sng" algn="ctr">
            <a:solidFill>
              <a:srgbClr val="333E48"/>
            </a:solidFill>
            <a:prstDash val="solid"/>
            <a:miter lim="800000"/>
          </a:ln>
          <a:effectLst/>
        </xdr:spPr>
        <xdr:style>
          <a:lnRef idx="1">
            <a:schemeClr val="accent1"/>
          </a:lnRef>
          <a:fillRef idx="0">
            <a:schemeClr val="accent1"/>
          </a:fillRef>
          <a:effectRef idx="0">
            <a:schemeClr val="accent1"/>
          </a:effectRef>
          <a:fontRef idx="minor">
            <a:schemeClr val="tx1"/>
          </a:fontRef>
        </xdr:style>
      </xdr:cxnSp>
      <xdr:pic>
        <xdr:nvPicPr>
          <xdr:cNvPr id="7" name="Picture 6">
            <a:extLst>
              <a:ext uri="{FF2B5EF4-FFF2-40B4-BE49-F238E27FC236}">
                <a16:creationId xmlns:a16="http://schemas.microsoft.com/office/drawing/2014/main" id="{45D69ADD-41EA-4441-BEEC-3F25A3B60DA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438723" cy="398908"/>
          </a:xfrm>
          <a:prstGeom prst="rect">
            <a:avLst/>
          </a:prstGeom>
        </xdr:spPr>
      </xdr:pic>
    </xdr:grpSp>
    <xdr:clientData/>
  </xdr:absolute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1270000</xdr:colOff>
      <xdr:row>1</xdr:row>
      <xdr:rowOff>3618</xdr:rowOff>
    </xdr:to>
    <xdr:sp macro="" textlink="">
      <xdr:nvSpPr>
        <xdr:cNvPr id="3" name="Rectangle 2">
          <a:extLst>
            <a:ext uri="{FF2B5EF4-FFF2-40B4-BE49-F238E27FC236}">
              <a16:creationId xmlns:a16="http://schemas.microsoft.com/office/drawing/2014/main" id="{0430029F-52C1-4D53-982A-D4DF25DAD42E}"/>
            </a:ext>
          </a:extLst>
        </xdr:cNvPr>
        <xdr:cNvSpPr/>
      </xdr:nvSpPr>
      <xdr:spPr>
        <a:xfrm>
          <a:off x="0" y="0"/>
          <a:ext cx="3985461" cy="1098157"/>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0</xdr:colOff>
      <xdr:row>0</xdr:row>
      <xdr:rowOff>0</xdr:rowOff>
    </xdr:from>
    <xdr:to>
      <xdr:col>3</xdr:col>
      <xdr:colOff>412750</xdr:colOff>
      <xdr:row>1</xdr:row>
      <xdr:rowOff>6563</xdr:rowOff>
    </xdr:to>
    <xdr:sp macro="" textlink="">
      <xdr:nvSpPr>
        <xdr:cNvPr id="7" name="Rectangle 6">
          <a:extLst>
            <a:ext uri="{FF2B5EF4-FFF2-40B4-BE49-F238E27FC236}">
              <a16:creationId xmlns:a16="http://schemas.microsoft.com/office/drawing/2014/main" id="{0A2A383F-5D8A-416D-92BD-5A7CEC054734}"/>
            </a:ext>
          </a:extLst>
        </xdr:cNvPr>
        <xdr:cNvSpPr/>
      </xdr:nvSpPr>
      <xdr:spPr>
        <a:xfrm>
          <a:off x="0" y="0"/>
          <a:ext cx="4778375" cy="1101938"/>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1</xdr:colOff>
      <xdr:row>0</xdr:row>
      <xdr:rowOff>0</xdr:rowOff>
    </xdr:from>
    <xdr:to>
      <xdr:col>4</xdr:col>
      <xdr:colOff>95251</xdr:colOff>
      <xdr:row>1</xdr:row>
      <xdr:rowOff>0</xdr:rowOff>
    </xdr:to>
    <xdr:sp macro="" textlink="">
      <xdr:nvSpPr>
        <xdr:cNvPr id="8" name="Rectangle 7">
          <a:extLst>
            <a:ext uri="{FF2B5EF4-FFF2-40B4-BE49-F238E27FC236}">
              <a16:creationId xmlns:a16="http://schemas.microsoft.com/office/drawing/2014/main" id="{A80129D1-89B5-4876-8C55-AF18DCAFC2CA}"/>
            </a:ext>
          </a:extLst>
        </xdr:cNvPr>
        <xdr:cNvSpPr/>
      </xdr:nvSpPr>
      <xdr:spPr>
        <a:xfrm>
          <a:off x="1" y="0"/>
          <a:ext cx="5365750" cy="1095375"/>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absoluteAnchor>
    <xdr:pos x="101433" y="454860"/>
    <xdr:ext cx="4489301" cy="324884"/>
    <xdr:grpSp>
      <xdr:nvGrpSpPr>
        <xdr:cNvPr id="9" name="Group 8">
          <a:extLst>
            <a:ext uri="{FF2B5EF4-FFF2-40B4-BE49-F238E27FC236}">
              <a16:creationId xmlns:a16="http://schemas.microsoft.com/office/drawing/2014/main" id="{3B1BBFC0-74DF-40C6-B9EA-EFF1B219685F}"/>
            </a:ext>
          </a:extLst>
        </xdr:cNvPr>
        <xdr:cNvGrpSpPr/>
      </xdr:nvGrpSpPr>
      <xdr:grpSpPr>
        <a:xfrm>
          <a:off x="101433" y="454860"/>
          <a:ext cx="4489301" cy="324884"/>
          <a:chOff x="0" y="0"/>
          <a:chExt cx="5722556" cy="447269"/>
        </a:xfrm>
      </xdr:grpSpPr>
      <xdr:sp macro="" textlink="">
        <xdr:nvSpPr>
          <xdr:cNvPr id="10" name="Text Placeholder 5">
            <a:extLst>
              <a:ext uri="{FF2B5EF4-FFF2-40B4-BE49-F238E27FC236}">
                <a16:creationId xmlns:a16="http://schemas.microsoft.com/office/drawing/2014/main" id="{FE519942-E28E-41CC-8997-A80E374128E6}"/>
              </a:ext>
            </a:extLst>
          </xdr:cNvPr>
          <xdr:cNvSpPr txBox="1">
            <a:spLocks/>
          </xdr:cNvSpPr>
        </xdr:nvSpPr>
        <xdr:spPr bwMode="gray">
          <a:xfrm>
            <a:off x="1608227" y="0"/>
            <a:ext cx="4114329" cy="447269"/>
          </a:xfrm>
          <a:prstGeom prst="rect">
            <a:avLst/>
          </a:prstGeom>
        </xdr:spPr>
        <xdr:txBody>
          <a:bodyPr wrap="square" anchor="ctr">
            <a:noAutofit/>
          </a:bodyPr>
          <a:lstStyle>
            <a:defPPr>
              <a:defRPr lang="en-US"/>
            </a:defPPr>
            <a:lvl1pPr marL="0" algn="l" defTabSz="640080" rtl="0" eaLnBrk="1" latinLnBrk="0" hangingPunct="1">
              <a:defRPr sz="1300" kern="1200">
                <a:solidFill>
                  <a:srgbClr val="333E48"/>
                </a:solidFill>
                <a:latin typeface="Arial"/>
              </a:defRPr>
            </a:lvl1pPr>
            <a:lvl2pPr marL="320040" algn="l" defTabSz="640080" rtl="0" eaLnBrk="1" latinLnBrk="0" hangingPunct="1">
              <a:defRPr sz="1300" kern="1200">
                <a:solidFill>
                  <a:srgbClr val="333E48"/>
                </a:solidFill>
                <a:latin typeface="Arial"/>
              </a:defRPr>
            </a:lvl2pPr>
            <a:lvl3pPr marL="640080" algn="l" defTabSz="640080" rtl="0" eaLnBrk="1" latinLnBrk="0" hangingPunct="1">
              <a:defRPr sz="1300" kern="1200">
                <a:solidFill>
                  <a:srgbClr val="333E48"/>
                </a:solidFill>
                <a:latin typeface="Arial"/>
              </a:defRPr>
            </a:lvl3pPr>
            <a:lvl4pPr marL="960120" algn="l" defTabSz="640080" rtl="0" eaLnBrk="1" latinLnBrk="0" hangingPunct="1">
              <a:defRPr sz="1300" kern="1200">
                <a:solidFill>
                  <a:srgbClr val="333E48"/>
                </a:solidFill>
                <a:latin typeface="Arial"/>
              </a:defRPr>
            </a:lvl4pPr>
            <a:lvl5pPr marL="1280160" algn="l" defTabSz="640080" rtl="0" eaLnBrk="1" latinLnBrk="0" hangingPunct="1">
              <a:defRPr sz="1300" kern="1200">
                <a:solidFill>
                  <a:srgbClr val="333E48"/>
                </a:solidFill>
                <a:latin typeface="Arial"/>
              </a:defRPr>
            </a:lvl5pPr>
            <a:lvl6pPr marL="1600200" algn="l" defTabSz="640080" rtl="0" eaLnBrk="1" latinLnBrk="0" hangingPunct="1">
              <a:defRPr sz="1300" kern="1200">
                <a:solidFill>
                  <a:srgbClr val="333E48"/>
                </a:solidFill>
                <a:latin typeface="Arial"/>
              </a:defRPr>
            </a:lvl6pPr>
            <a:lvl7pPr marL="1920240" algn="l" defTabSz="640080" rtl="0" eaLnBrk="1" latinLnBrk="0" hangingPunct="1">
              <a:defRPr sz="1300" kern="1200">
                <a:solidFill>
                  <a:srgbClr val="333E48"/>
                </a:solidFill>
                <a:latin typeface="Arial"/>
              </a:defRPr>
            </a:lvl7pPr>
            <a:lvl8pPr marL="2240280" algn="l" defTabSz="640080" rtl="0" eaLnBrk="1" latinLnBrk="0" hangingPunct="1">
              <a:defRPr sz="1300" kern="1200">
                <a:solidFill>
                  <a:srgbClr val="333E48"/>
                </a:solidFill>
                <a:latin typeface="Arial"/>
              </a:defRPr>
            </a:lvl8pPr>
            <a:lvl9pPr marL="2560320" algn="l" defTabSz="640080" rtl="0" eaLnBrk="1" latinLnBrk="0" hangingPunct="1">
              <a:defRPr sz="1300" kern="1200">
                <a:solidFill>
                  <a:srgbClr val="333E48"/>
                </a:solidFill>
                <a:latin typeface="Arial"/>
              </a:defRPr>
            </a:lvl9pPr>
          </a:lstStyle>
          <a:p>
            <a:r>
              <a:rPr lang="en-US" sz="1100" b="1"/>
              <a:t>Revenue Cycle Advancement Center</a:t>
            </a:r>
          </a:p>
        </xdr:txBody>
      </xdr:sp>
      <xdr:cxnSp macro="">
        <xdr:nvCxnSpPr>
          <xdr:cNvPr id="11" name="Straight Connector 10">
            <a:extLst>
              <a:ext uri="{FF2B5EF4-FFF2-40B4-BE49-F238E27FC236}">
                <a16:creationId xmlns:a16="http://schemas.microsoft.com/office/drawing/2014/main" id="{4D4E2ABF-489B-47B5-BEDF-C5D9AFDED0E2}"/>
              </a:ext>
            </a:extLst>
          </xdr:cNvPr>
          <xdr:cNvCxnSpPr/>
        </xdr:nvCxnSpPr>
        <xdr:spPr bwMode="gray">
          <a:xfrm>
            <a:off x="1556814" y="0"/>
            <a:ext cx="0" cy="398908"/>
          </a:xfrm>
          <a:prstGeom prst="line">
            <a:avLst/>
          </a:prstGeom>
          <a:noFill/>
          <a:ln w="5715" cap="flat" cmpd="sng" algn="ctr">
            <a:solidFill>
              <a:srgbClr val="333E48"/>
            </a:solidFill>
            <a:prstDash val="solid"/>
            <a:miter lim="800000"/>
          </a:ln>
          <a:effectLst/>
        </xdr:spPr>
        <xdr:style>
          <a:lnRef idx="1">
            <a:schemeClr val="accent1"/>
          </a:lnRef>
          <a:fillRef idx="0">
            <a:schemeClr val="accent1"/>
          </a:fillRef>
          <a:effectRef idx="0">
            <a:schemeClr val="accent1"/>
          </a:effectRef>
          <a:fontRef idx="minor">
            <a:schemeClr val="tx1"/>
          </a:fontRef>
        </xdr:style>
      </xdr:cxnSp>
      <xdr:pic>
        <xdr:nvPicPr>
          <xdr:cNvPr id="12" name="Picture 11">
            <a:extLst>
              <a:ext uri="{FF2B5EF4-FFF2-40B4-BE49-F238E27FC236}">
                <a16:creationId xmlns:a16="http://schemas.microsoft.com/office/drawing/2014/main" id="{B33D975A-B90E-4DEB-9B7F-B24CC2147E2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438723" cy="398908"/>
          </a:xfrm>
          <a:prstGeom prst="rect">
            <a:avLst/>
          </a:prstGeom>
        </xdr:spPr>
      </xdr:pic>
    </xdr:grpSp>
    <xdr:clientData/>
  </xdr:absoluteAnchor>
</xdr:wsDr>
</file>

<file path=xl/drawings/drawing12.xml><?xml version="1.0" encoding="utf-8"?>
<xdr:wsDr xmlns:xdr="http://schemas.openxmlformats.org/drawingml/2006/spreadsheetDrawing" xmlns:a="http://schemas.openxmlformats.org/drawingml/2006/main">
  <xdr:twoCellAnchor>
    <xdr:from>
      <xdr:col>0</xdr:col>
      <xdr:colOff>0</xdr:colOff>
      <xdr:row>0</xdr:row>
      <xdr:rowOff>0</xdr:rowOff>
    </xdr:from>
    <xdr:to>
      <xdr:col>10</xdr:col>
      <xdr:colOff>360516</xdr:colOff>
      <xdr:row>1</xdr:row>
      <xdr:rowOff>5040</xdr:rowOff>
    </xdr:to>
    <xdr:sp macro="" textlink="">
      <xdr:nvSpPr>
        <xdr:cNvPr id="9" name="Rectangle 8">
          <a:extLst>
            <a:ext uri="{FF2B5EF4-FFF2-40B4-BE49-F238E27FC236}">
              <a16:creationId xmlns:a16="http://schemas.microsoft.com/office/drawing/2014/main" id="{37FEF376-876D-47C4-A115-6C13F3DCDCE8}"/>
            </a:ext>
          </a:extLst>
        </xdr:cNvPr>
        <xdr:cNvSpPr/>
      </xdr:nvSpPr>
      <xdr:spPr>
        <a:xfrm>
          <a:off x="0" y="0"/>
          <a:ext cx="5984802" cy="1093611"/>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absoluteAnchor>
    <xdr:pos x="151191" y="415774"/>
    <xdr:ext cx="4489301" cy="324884"/>
    <xdr:grpSp>
      <xdr:nvGrpSpPr>
        <xdr:cNvPr id="11" name="Group 10">
          <a:extLst>
            <a:ext uri="{FF2B5EF4-FFF2-40B4-BE49-F238E27FC236}">
              <a16:creationId xmlns:a16="http://schemas.microsoft.com/office/drawing/2014/main" id="{206445BB-C15C-40FD-967E-16544DD36090}"/>
            </a:ext>
          </a:extLst>
        </xdr:cNvPr>
        <xdr:cNvGrpSpPr/>
      </xdr:nvGrpSpPr>
      <xdr:grpSpPr>
        <a:xfrm>
          <a:off x="151191" y="415774"/>
          <a:ext cx="4489301" cy="324884"/>
          <a:chOff x="0" y="0"/>
          <a:chExt cx="5722556" cy="447269"/>
        </a:xfrm>
      </xdr:grpSpPr>
      <xdr:sp macro="" textlink="">
        <xdr:nvSpPr>
          <xdr:cNvPr id="12" name="Text Placeholder 5">
            <a:extLst>
              <a:ext uri="{FF2B5EF4-FFF2-40B4-BE49-F238E27FC236}">
                <a16:creationId xmlns:a16="http://schemas.microsoft.com/office/drawing/2014/main" id="{B463E0B7-875B-470A-8B70-301B724709AF}"/>
              </a:ext>
            </a:extLst>
          </xdr:cNvPr>
          <xdr:cNvSpPr txBox="1">
            <a:spLocks/>
          </xdr:cNvSpPr>
        </xdr:nvSpPr>
        <xdr:spPr bwMode="gray">
          <a:xfrm>
            <a:off x="1608227" y="0"/>
            <a:ext cx="4114329" cy="447269"/>
          </a:xfrm>
          <a:prstGeom prst="rect">
            <a:avLst/>
          </a:prstGeom>
        </xdr:spPr>
        <xdr:txBody>
          <a:bodyPr wrap="square" anchor="ctr">
            <a:noAutofit/>
          </a:bodyPr>
          <a:lstStyle>
            <a:defPPr>
              <a:defRPr lang="en-US"/>
            </a:defPPr>
            <a:lvl1pPr marL="0" algn="l" defTabSz="640080" rtl="0" eaLnBrk="1" latinLnBrk="0" hangingPunct="1">
              <a:defRPr sz="1300" kern="1200">
                <a:solidFill>
                  <a:srgbClr val="333E48"/>
                </a:solidFill>
                <a:latin typeface="Arial"/>
              </a:defRPr>
            </a:lvl1pPr>
            <a:lvl2pPr marL="320040" algn="l" defTabSz="640080" rtl="0" eaLnBrk="1" latinLnBrk="0" hangingPunct="1">
              <a:defRPr sz="1300" kern="1200">
                <a:solidFill>
                  <a:srgbClr val="333E48"/>
                </a:solidFill>
                <a:latin typeface="Arial"/>
              </a:defRPr>
            </a:lvl2pPr>
            <a:lvl3pPr marL="640080" algn="l" defTabSz="640080" rtl="0" eaLnBrk="1" latinLnBrk="0" hangingPunct="1">
              <a:defRPr sz="1300" kern="1200">
                <a:solidFill>
                  <a:srgbClr val="333E48"/>
                </a:solidFill>
                <a:latin typeface="Arial"/>
              </a:defRPr>
            </a:lvl3pPr>
            <a:lvl4pPr marL="960120" algn="l" defTabSz="640080" rtl="0" eaLnBrk="1" latinLnBrk="0" hangingPunct="1">
              <a:defRPr sz="1300" kern="1200">
                <a:solidFill>
                  <a:srgbClr val="333E48"/>
                </a:solidFill>
                <a:latin typeface="Arial"/>
              </a:defRPr>
            </a:lvl4pPr>
            <a:lvl5pPr marL="1280160" algn="l" defTabSz="640080" rtl="0" eaLnBrk="1" latinLnBrk="0" hangingPunct="1">
              <a:defRPr sz="1300" kern="1200">
                <a:solidFill>
                  <a:srgbClr val="333E48"/>
                </a:solidFill>
                <a:latin typeface="Arial"/>
              </a:defRPr>
            </a:lvl5pPr>
            <a:lvl6pPr marL="1600200" algn="l" defTabSz="640080" rtl="0" eaLnBrk="1" latinLnBrk="0" hangingPunct="1">
              <a:defRPr sz="1300" kern="1200">
                <a:solidFill>
                  <a:srgbClr val="333E48"/>
                </a:solidFill>
                <a:latin typeface="Arial"/>
              </a:defRPr>
            </a:lvl6pPr>
            <a:lvl7pPr marL="1920240" algn="l" defTabSz="640080" rtl="0" eaLnBrk="1" latinLnBrk="0" hangingPunct="1">
              <a:defRPr sz="1300" kern="1200">
                <a:solidFill>
                  <a:srgbClr val="333E48"/>
                </a:solidFill>
                <a:latin typeface="Arial"/>
              </a:defRPr>
            </a:lvl7pPr>
            <a:lvl8pPr marL="2240280" algn="l" defTabSz="640080" rtl="0" eaLnBrk="1" latinLnBrk="0" hangingPunct="1">
              <a:defRPr sz="1300" kern="1200">
                <a:solidFill>
                  <a:srgbClr val="333E48"/>
                </a:solidFill>
                <a:latin typeface="Arial"/>
              </a:defRPr>
            </a:lvl8pPr>
            <a:lvl9pPr marL="2560320" algn="l" defTabSz="640080" rtl="0" eaLnBrk="1" latinLnBrk="0" hangingPunct="1">
              <a:defRPr sz="1300" kern="1200">
                <a:solidFill>
                  <a:srgbClr val="333E48"/>
                </a:solidFill>
                <a:latin typeface="Arial"/>
              </a:defRPr>
            </a:lvl9pPr>
          </a:lstStyle>
          <a:p>
            <a:r>
              <a:rPr lang="en-US" sz="1100" b="1"/>
              <a:t>Revenue Cycle Advancement Center</a:t>
            </a:r>
          </a:p>
        </xdr:txBody>
      </xdr:sp>
      <xdr:cxnSp macro="">
        <xdr:nvCxnSpPr>
          <xdr:cNvPr id="13" name="Straight Connector 12">
            <a:extLst>
              <a:ext uri="{FF2B5EF4-FFF2-40B4-BE49-F238E27FC236}">
                <a16:creationId xmlns:a16="http://schemas.microsoft.com/office/drawing/2014/main" id="{A139BD21-4AD0-4C32-8D62-A52C81D601F2}"/>
              </a:ext>
            </a:extLst>
          </xdr:cNvPr>
          <xdr:cNvCxnSpPr/>
        </xdr:nvCxnSpPr>
        <xdr:spPr bwMode="gray">
          <a:xfrm>
            <a:off x="1556814" y="0"/>
            <a:ext cx="0" cy="398908"/>
          </a:xfrm>
          <a:prstGeom prst="line">
            <a:avLst/>
          </a:prstGeom>
          <a:noFill/>
          <a:ln w="5715" cap="flat" cmpd="sng" algn="ctr">
            <a:solidFill>
              <a:srgbClr val="333E48"/>
            </a:solidFill>
            <a:prstDash val="solid"/>
            <a:miter lim="800000"/>
          </a:ln>
          <a:effectLst/>
        </xdr:spPr>
        <xdr:style>
          <a:lnRef idx="1">
            <a:schemeClr val="accent1"/>
          </a:lnRef>
          <a:fillRef idx="0">
            <a:schemeClr val="accent1"/>
          </a:fillRef>
          <a:effectRef idx="0">
            <a:schemeClr val="accent1"/>
          </a:effectRef>
          <a:fontRef idx="minor">
            <a:schemeClr val="tx1"/>
          </a:fontRef>
        </xdr:style>
      </xdr:cxnSp>
      <xdr:pic>
        <xdr:nvPicPr>
          <xdr:cNvPr id="14" name="Picture 13">
            <a:extLst>
              <a:ext uri="{FF2B5EF4-FFF2-40B4-BE49-F238E27FC236}">
                <a16:creationId xmlns:a16="http://schemas.microsoft.com/office/drawing/2014/main" id="{BC15D59D-78DF-450F-BA1A-95C60D1E7EE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438723" cy="398908"/>
          </a:xfrm>
          <a:prstGeom prst="rect">
            <a:avLst/>
          </a:prstGeom>
        </xdr:spPr>
      </xdr:pic>
    </xdr:grpSp>
    <xdr:clientData/>
  </xdr:absolute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10</xdr:col>
      <xdr:colOff>265545</xdr:colOff>
      <xdr:row>1</xdr:row>
      <xdr:rowOff>7974</xdr:rowOff>
    </xdr:to>
    <xdr:sp macro="" textlink="">
      <xdr:nvSpPr>
        <xdr:cNvPr id="7" name="Rectangle 6">
          <a:extLst>
            <a:ext uri="{FF2B5EF4-FFF2-40B4-BE49-F238E27FC236}">
              <a16:creationId xmlns:a16="http://schemas.microsoft.com/office/drawing/2014/main" id="{12721F0C-1142-4223-8216-465F15A1BE17}"/>
            </a:ext>
          </a:extLst>
        </xdr:cNvPr>
        <xdr:cNvSpPr/>
      </xdr:nvSpPr>
      <xdr:spPr>
        <a:xfrm>
          <a:off x="0" y="0"/>
          <a:ext cx="4572000" cy="1104792"/>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absoluteAnchor>
    <xdr:pos x="191977" y="383953"/>
    <xdr:ext cx="4489301" cy="324884"/>
    <xdr:grpSp>
      <xdr:nvGrpSpPr>
        <xdr:cNvPr id="8" name="Group 7">
          <a:extLst>
            <a:ext uri="{FF2B5EF4-FFF2-40B4-BE49-F238E27FC236}">
              <a16:creationId xmlns:a16="http://schemas.microsoft.com/office/drawing/2014/main" id="{5BE43455-A422-4046-85DA-F396050985A8}"/>
            </a:ext>
          </a:extLst>
        </xdr:cNvPr>
        <xdr:cNvGrpSpPr/>
      </xdr:nvGrpSpPr>
      <xdr:grpSpPr>
        <a:xfrm>
          <a:off x="191977" y="383953"/>
          <a:ext cx="4489301" cy="324884"/>
          <a:chOff x="0" y="0"/>
          <a:chExt cx="5722556" cy="447269"/>
        </a:xfrm>
      </xdr:grpSpPr>
      <xdr:sp macro="" textlink="">
        <xdr:nvSpPr>
          <xdr:cNvPr id="9" name="Text Placeholder 5">
            <a:extLst>
              <a:ext uri="{FF2B5EF4-FFF2-40B4-BE49-F238E27FC236}">
                <a16:creationId xmlns:a16="http://schemas.microsoft.com/office/drawing/2014/main" id="{774BC086-2AF5-4B89-90A9-71B204C2103F}"/>
              </a:ext>
            </a:extLst>
          </xdr:cNvPr>
          <xdr:cNvSpPr txBox="1">
            <a:spLocks/>
          </xdr:cNvSpPr>
        </xdr:nvSpPr>
        <xdr:spPr bwMode="gray">
          <a:xfrm>
            <a:off x="1608227" y="0"/>
            <a:ext cx="4114329" cy="447269"/>
          </a:xfrm>
          <a:prstGeom prst="rect">
            <a:avLst/>
          </a:prstGeom>
        </xdr:spPr>
        <xdr:txBody>
          <a:bodyPr wrap="square" anchor="ctr">
            <a:noAutofit/>
          </a:bodyPr>
          <a:lstStyle>
            <a:defPPr>
              <a:defRPr lang="en-US"/>
            </a:defPPr>
            <a:lvl1pPr marL="0" algn="l" defTabSz="640080" rtl="0" eaLnBrk="1" latinLnBrk="0" hangingPunct="1">
              <a:defRPr sz="1300" kern="1200">
                <a:solidFill>
                  <a:srgbClr val="333E48"/>
                </a:solidFill>
                <a:latin typeface="Arial"/>
              </a:defRPr>
            </a:lvl1pPr>
            <a:lvl2pPr marL="320040" algn="l" defTabSz="640080" rtl="0" eaLnBrk="1" latinLnBrk="0" hangingPunct="1">
              <a:defRPr sz="1300" kern="1200">
                <a:solidFill>
                  <a:srgbClr val="333E48"/>
                </a:solidFill>
                <a:latin typeface="Arial"/>
              </a:defRPr>
            </a:lvl2pPr>
            <a:lvl3pPr marL="640080" algn="l" defTabSz="640080" rtl="0" eaLnBrk="1" latinLnBrk="0" hangingPunct="1">
              <a:defRPr sz="1300" kern="1200">
                <a:solidFill>
                  <a:srgbClr val="333E48"/>
                </a:solidFill>
                <a:latin typeface="Arial"/>
              </a:defRPr>
            </a:lvl3pPr>
            <a:lvl4pPr marL="960120" algn="l" defTabSz="640080" rtl="0" eaLnBrk="1" latinLnBrk="0" hangingPunct="1">
              <a:defRPr sz="1300" kern="1200">
                <a:solidFill>
                  <a:srgbClr val="333E48"/>
                </a:solidFill>
                <a:latin typeface="Arial"/>
              </a:defRPr>
            </a:lvl4pPr>
            <a:lvl5pPr marL="1280160" algn="l" defTabSz="640080" rtl="0" eaLnBrk="1" latinLnBrk="0" hangingPunct="1">
              <a:defRPr sz="1300" kern="1200">
                <a:solidFill>
                  <a:srgbClr val="333E48"/>
                </a:solidFill>
                <a:latin typeface="Arial"/>
              </a:defRPr>
            </a:lvl5pPr>
            <a:lvl6pPr marL="1600200" algn="l" defTabSz="640080" rtl="0" eaLnBrk="1" latinLnBrk="0" hangingPunct="1">
              <a:defRPr sz="1300" kern="1200">
                <a:solidFill>
                  <a:srgbClr val="333E48"/>
                </a:solidFill>
                <a:latin typeface="Arial"/>
              </a:defRPr>
            </a:lvl6pPr>
            <a:lvl7pPr marL="1920240" algn="l" defTabSz="640080" rtl="0" eaLnBrk="1" latinLnBrk="0" hangingPunct="1">
              <a:defRPr sz="1300" kern="1200">
                <a:solidFill>
                  <a:srgbClr val="333E48"/>
                </a:solidFill>
                <a:latin typeface="Arial"/>
              </a:defRPr>
            </a:lvl7pPr>
            <a:lvl8pPr marL="2240280" algn="l" defTabSz="640080" rtl="0" eaLnBrk="1" latinLnBrk="0" hangingPunct="1">
              <a:defRPr sz="1300" kern="1200">
                <a:solidFill>
                  <a:srgbClr val="333E48"/>
                </a:solidFill>
                <a:latin typeface="Arial"/>
              </a:defRPr>
            </a:lvl8pPr>
            <a:lvl9pPr marL="2560320" algn="l" defTabSz="640080" rtl="0" eaLnBrk="1" latinLnBrk="0" hangingPunct="1">
              <a:defRPr sz="1300" kern="1200">
                <a:solidFill>
                  <a:srgbClr val="333E48"/>
                </a:solidFill>
                <a:latin typeface="Arial"/>
              </a:defRPr>
            </a:lvl9pPr>
          </a:lstStyle>
          <a:p>
            <a:r>
              <a:rPr lang="en-US" sz="1100" b="1"/>
              <a:t>Revenue Cycle Advancement Center</a:t>
            </a:r>
          </a:p>
        </xdr:txBody>
      </xdr:sp>
      <xdr:cxnSp macro="">
        <xdr:nvCxnSpPr>
          <xdr:cNvPr id="10" name="Straight Connector 9">
            <a:extLst>
              <a:ext uri="{FF2B5EF4-FFF2-40B4-BE49-F238E27FC236}">
                <a16:creationId xmlns:a16="http://schemas.microsoft.com/office/drawing/2014/main" id="{21E530A6-E813-43C2-8D11-3A769DBBD0D6}"/>
              </a:ext>
            </a:extLst>
          </xdr:cNvPr>
          <xdr:cNvCxnSpPr/>
        </xdr:nvCxnSpPr>
        <xdr:spPr bwMode="gray">
          <a:xfrm>
            <a:off x="1556814" y="0"/>
            <a:ext cx="0" cy="398908"/>
          </a:xfrm>
          <a:prstGeom prst="line">
            <a:avLst/>
          </a:prstGeom>
          <a:noFill/>
          <a:ln w="5715" cap="flat" cmpd="sng" algn="ctr">
            <a:solidFill>
              <a:srgbClr val="333E48"/>
            </a:solidFill>
            <a:prstDash val="solid"/>
            <a:miter lim="800000"/>
          </a:ln>
          <a:effectLst/>
        </xdr:spPr>
        <xdr:style>
          <a:lnRef idx="1">
            <a:schemeClr val="accent1"/>
          </a:lnRef>
          <a:fillRef idx="0">
            <a:schemeClr val="accent1"/>
          </a:fillRef>
          <a:effectRef idx="0">
            <a:schemeClr val="accent1"/>
          </a:effectRef>
          <a:fontRef idx="minor">
            <a:schemeClr val="tx1"/>
          </a:fontRef>
        </xdr:style>
      </xdr:cxnSp>
      <xdr:pic>
        <xdr:nvPicPr>
          <xdr:cNvPr id="11" name="Picture 10">
            <a:extLst>
              <a:ext uri="{FF2B5EF4-FFF2-40B4-BE49-F238E27FC236}">
                <a16:creationId xmlns:a16="http://schemas.microsoft.com/office/drawing/2014/main" id="{78CB4E70-7937-4757-B167-B6043D756C1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438723" cy="398908"/>
          </a:xfrm>
          <a:prstGeom prst="rect">
            <a:avLst/>
          </a:prstGeom>
        </xdr:spPr>
      </xdr:pic>
    </xdr:grpSp>
    <xdr:clientData/>
  </xdr:absoluteAnchor>
  <xdr:twoCellAnchor>
    <xdr:from>
      <xdr:col>0</xdr:col>
      <xdr:colOff>0</xdr:colOff>
      <xdr:row>0</xdr:row>
      <xdr:rowOff>0</xdr:rowOff>
    </xdr:from>
    <xdr:to>
      <xdr:col>9</xdr:col>
      <xdr:colOff>560844</xdr:colOff>
      <xdr:row>1</xdr:row>
      <xdr:rowOff>0</xdr:rowOff>
    </xdr:to>
    <xdr:sp macro="" textlink="">
      <xdr:nvSpPr>
        <xdr:cNvPr id="12" name="Rectangle 11">
          <a:extLst>
            <a:ext uri="{FF2B5EF4-FFF2-40B4-BE49-F238E27FC236}">
              <a16:creationId xmlns:a16="http://schemas.microsoft.com/office/drawing/2014/main" id="{33B6FA12-2C4F-4F7E-A18B-DDCF9D343782}"/>
            </a:ext>
          </a:extLst>
        </xdr:cNvPr>
        <xdr:cNvSpPr/>
      </xdr:nvSpPr>
      <xdr:spPr>
        <a:xfrm>
          <a:off x="0" y="0"/>
          <a:ext cx="4459744" cy="1092200"/>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absoluteAnchor>
    <xdr:pos x="120316" y="427789"/>
    <xdr:ext cx="4489301" cy="324884"/>
    <xdr:grpSp>
      <xdr:nvGrpSpPr>
        <xdr:cNvPr id="13" name="Group 12">
          <a:extLst>
            <a:ext uri="{FF2B5EF4-FFF2-40B4-BE49-F238E27FC236}">
              <a16:creationId xmlns:a16="http://schemas.microsoft.com/office/drawing/2014/main" id="{C4D8C454-A0A8-4306-AF38-CB1E5CFDC2B6}"/>
            </a:ext>
          </a:extLst>
        </xdr:cNvPr>
        <xdr:cNvGrpSpPr/>
      </xdr:nvGrpSpPr>
      <xdr:grpSpPr>
        <a:xfrm>
          <a:off x="120316" y="427789"/>
          <a:ext cx="4489301" cy="324884"/>
          <a:chOff x="0" y="0"/>
          <a:chExt cx="5722556" cy="447269"/>
        </a:xfrm>
      </xdr:grpSpPr>
      <xdr:sp macro="" textlink="">
        <xdr:nvSpPr>
          <xdr:cNvPr id="14" name="Text Placeholder 5">
            <a:extLst>
              <a:ext uri="{FF2B5EF4-FFF2-40B4-BE49-F238E27FC236}">
                <a16:creationId xmlns:a16="http://schemas.microsoft.com/office/drawing/2014/main" id="{17D528F3-445A-4946-87DB-21D7CAA77FBE}"/>
              </a:ext>
            </a:extLst>
          </xdr:cNvPr>
          <xdr:cNvSpPr txBox="1">
            <a:spLocks/>
          </xdr:cNvSpPr>
        </xdr:nvSpPr>
        <xdr:spPr bwMode="gray">
          <a:xfrm>
            <a:off x="1608227" y="0"/>
            <a:ext cx="4114329" cy="447269"/>
          </a:xfrm>
          <a:prstGeom prst="rect">
            <a:avLst/>
          </a:prstGeom>
        </xdr:spPr>
        <xdr:txBody>
          <a:bodyPr wrap="square" anchor="ctr">
            <a:noAutofit/>
          </a:bodyPr>
          <a:lstStyle>
            <a:defPPr>
              <a:defRPr lang="en-US"/>
            </a:defPPr>
            <a:lvl1pPr marL="0" algn="l" defTabSz="640080" rtl="0" eaLnBrk="1" latinLnBrk="0" hangingPunct="1">
              <a:defRPr sz="1300" kern="1200">
                <a:solidFill>
                  <a:srgbClr val="333E48"/>
                </a:solidFill>
                <a:latin typeface="Arial"/>
              </a:defRPr>
            </a:lvl1pPr>
            <a:lvl2pPr marL="320040" algn="l" defTabSz="640080" rtl="0" eaLnBrk="1" latinLnBrk="0" hangingPunct="1">
              <a:defRPr sz="1300" kern="1200">
                <a:solidFill>
                  <a:srgbClr val="333E48"/>
                </a:solidFill>
                <a:latin typeface="Arial"/>
              </a:defRPr>
            </a:lvl2pPr>
            <a:lvl3pPr marL="640080" algn="l" defTabSz="640080" rtl="0" eaLnBrk="1" latinLnBrk="0" hangingPunct="1">
              <a:defRPr sz="1300" kern="1200">
                <a:solidFill>
                  <a:srgbClr val="333E48"/>
                </a:solidFill>
                <a:latin typeface="Arial"/>
              </a:defRPr>
            </a:lvl3pPr>
            <a:lvl4pPr marL="960120" algn="l" defTabSz="640080" rtl="0" eaLnBrk="1" latinLnBrk="0" hangingPunct="1">
              <a:defRPr sz="1300" kern="1200">
                <a:solidFill>
                  <a:srgbClr val="333E48"/>
                </a:solidFill>
                <a:latin typeface="Arial"/>
              </a:defRPr>
            </a:lvl4pPr>
            <a:lvl5pPr marL="1280160" algn="l" defTabSz="640080" rtl="0" eaLnBrk="1" latinLnBrk="0" hangingPunct="1">
              <a:defRPr sz="1300" kern="1200">
                <a:solidFill>
                  <a:srgbClr val="333E48"/>
                </a:solidFill>
                <a:latin typeface="Arial"/>
              </a:defRPr>
            </a:lvl5pPr>
            <a:lvl6pPr marL="1600200" algn="l" defTabSz="640080" rtl="0" eaLnBrk="1" latinLnBrk="0" hangingPunct="1">
              <a:defRPr sz="1300" kern="1200">
                <a:solidFill>
                  <a:srgbClr val="333E48"/>
                </a:solidFill>
                <a:latin typeface="Arial"/>
              </a:defRPr>
            </a:lvl6pPr>
            <a:lvl7pPr marL="1920240" algn="l" defTabSz="640080" rtl="0" eaLnBrk="1" latinLnBrk="0" hangingPunct="1">
              <a:defRPr sz="1300" kern="1200">
                <a:solidFill>
                  <a:srgbClr val="333E48"/>
                </a:solidFill>
                <a:latin typeface="Arial"/>
              </a:defRPr>
            </a:lvl7pPr>
            <a:lvl8pPr marL="2240280" algn="l" defTabSz="640080" rtl="0" eaLnBrk="1" latinLnBrk="0" hangingPunct="1">
              <a:defRPr sz="1300" kern="1200">
                <a:solidFill>
                  <a:srgbClr val="333E48"/>
                </a:solidFill>
                <a:latin typeface="Arial"/>
              </a:defRPr>
            </a:lvl8pPr>
            <a:lvl9pPr marL="2560320" algn="l" defTabSz="640080" rtl="0" eaLnBrk="1" latinLnBrk="0" hangingPunct="1">
              <a:defRPr sz="1300" kern="1200">
                <a:solidFill>
                  <a:srgbClr val="333E48"/>
                </a:solidFill>
                <a:latin typeface="Arial"/>
              </a:defRPr>
            </a:lvl9pPr>
          </a:lstStyle>
          <a:p>
            <a:r>
              <a:rPr lang="en-US" sz="1100" b="1"/>
              <a:t>Revenue Cycle Advancement Center</a:t>
            </a:r>
          </a:p>
        </xdr:txBody>
      </xdr:sp>
      <xdr:cxnSp macro="">
        <xdr:nvCxnSpPr>
          <xdr:cNvPr id="15" name="Straight Connector 14">
            <a:extLst>
              <a:ext uri="{FF2B5EF4-FFF2-40B4-BE49-F238E27FC236}">
                <a16:creationId xmlns:a16="http://schemas.microsoft.com/office/drawing/2014/main" id="{405BFB67-9EB2-48C1-8112-E3F7AB781C75}"/>
              </a:ext>
            </a:extLst>
          </xdr:cNvPr>
          <xdr:cNvCxnSpPr/>
        </xdr:nvCxnSpPr>
        <xdr:spPr bwMode="gray">
          <a:xfrm>
            <a:off x="1556814" y="0"/>
            <a:ext cx="0" cy="398908"/>
          </a:xfrm>
          <a:prstGeom prst="line">
            <a:avLst/>
          </a:prstGeom>
          <a:noFill/>
          <a:ln w="5715" cap="flat" cmpd="sng" algn="ctr">
            <a:solidFill>
              <a:srgbClr val="333E48"/>
            </a:solidFill>
            <a:prstDash val="solid"/>
            <a:miter lim="800000"/>
          </a:ln>
          <a:effectLst/>
        </xdr:spPr>
        <xdr:style>
          <a:lnRef idx="1">
            <a:schemeClr val="accent1"/>
          </a:lnRef>
          <a:fillRef idx="0">
            <a:schemeClr val="accent1"/>
          </a:fillRef>
          <a:effectRef idx="0">
            <a:schemeClr val="accent1"/>
          </a:effectRef>
          <a:fontRef idx="minor">
            <a:schemeClr val="tx1"/>
          </a:fontRef>
        </xdr:style>
      </xdr:cxnSp>
      <xdr:pic>
        <xdr:nvPicPr>
          <xdr:cNvPr id="16" name="Picture 15">
            <a:extLst>
              <a:ext uri="{FF2B5EF4-FFF2-40B4-BE49-F238E27FC236}">
                <a16:creationId xmlns:a16="http://schemas.microsoft.com/office/drawing/2014/main" id="{DC6D2B8C-47CB-4410-BA14-CC9666FE872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438723" cy="398908"/>
          </a:xfrm>
          <a:prstGeom prst="rect">
            <a:avLst/>
          </a:prstGeom>
        </xdr:spPr>
      </xdr:pic>
    </xdr:grpSp>
    <xdr:clientData/>
  </xdr:absoluteAnchor>
</xdr:wsDr>
</file>

<file path=xl/drawings/drawing3.xml><?xml version="1.0" encoding="utf-8"?>
<xdr:wsDr xmlns:xdr="http://schemas.openxmlformats.org/drawingml/2006/spreadsheetDrawing" xmlns:a="http://schemas.openxmlformats.org/drawingml/2006/main">
  <xdr:twoCellAnchor>
    <xdr:from>
      <xdr:col>1</xdr:col>
      <xdr:colOff>551952</xdr:colOff>
      <xdr:row>22</xdr:row>
      <xdr:rowOff>822021</xdr:rowOff>
    </xdr:from>
    <xdr:to>
      <xdr:col>1</xdr:col>
      <xdr:colOff>3902765</xdr:colOff>
      <xdr:row>22</xdr:row>
      <xdr:rowOff>1411356</xdr:rowOff>
    </xdr:to>
    <mc:AlternateContent xmlns:mc="http://schemas.openxmlformats.org/markup-compatibility/2006" xmlns:a14="http://schemas.microsoft.com/office/drawing/2010/main">
      <mc:Choice Requires="a14">
        <xdr:sp macro="" textlink="">
          <xdr:nvSpPr>
            <xdr:cNvPr id="8" name="TextBox 7">
              <a:extLst>
                <a:ext uri="{FF2B5EF4-FFF2-40B4-BE49-F238E27FC236}">
                  <a16:creationId xmlns:a16="http://schemas.microsoft.com/office/drawing/2014/main" id="{041B5E96-DAFE-472B-803B-77AF6E570460}"/>
                </a:ext>
              </a:extLst>
            </xdr:cNvPr>
            <xdr:cNvSpPr txBox="1"/>
          </xdr:nvSpPr>
          <xdr:spPr bwMode="gray">
            <a:xfrm>
              <a:off x="1161552" y="4289121"/>
              <a:ext cx="55163" cy="0"/>
            </a:xfrm>
            <a:prstGeom prst="rect">
              <a:avLst/>
            </a:prstGeom>
            <a:noFill/>
          </xdr:spPr>
          <xdr:txBody>
            <a:bodyPr vertOverflow="clip" horzOverflow="clip" wrap="none" lIns="0" tIns="0" rIns="0" bIns="0" rtlCol="0" anchor="t">
              <a:noAutofit/>
            </a:bodyPr>
            <a:lstStyle/>
            <a:p>
              <a:pPr marL="0" marR="0" indent="0" defTabSz="914400" eaLnBrk="1" fontAlgn="auto" latinLnBrk="0" hangingPunct="1">
                <a:lnSpc>
                  <a:spcPct val="100000"/>
                </a:lnSpc>
                <a:spcBef>
                  <a:spcPts val="500"/>
                </a:spcBef>
                <a:spcAft>
                  <a:spcPts val="0"/>
                </a:spcAft>
                <a:buClrTx/>
                <a:buSzTx/>
                <a:buFontTx/>
                <a:buNone/>
                <a:tabLst/>
              </a:pPr>
              <a14:m>
                <m:oMathPara xmlns:m="http://schemas.openxmlformats.org/officeDocument/2006/math">
                  <m:oMathParaPr>
                    <m:jc m:val="centerGroup"/>
                  </m:oMathParaPr>
                  <m:oMath xmlns:m="http://schemas.openxmlformats.org/officeDocument/2006/math">
                    <m:f>
                      <m:fPr>
                        <m:ctrlPr>
                          <a:rPr lang="en-US" sz="1000" b="0" i="1">
                            <a:solidFill>
                              <a:schemeClr val="tx1"/>
                            </a:solidFill>
                            <a:latin typeface="Cambria Math" panose="02040503050406030204" pitchFamily="18" charset="0"/>
                            <a:ea typeface="+mn-ea"/>
                            <a:cs typeface="+mn-cs"/>
                          </a:rPr>
                        </m:ctrlPr>
                      </m:fPr>
                      <m:num>
                        <m:r>
                          <a:rPr lang="en-US" sz="1000" b="0" i="1">
                            <a:solidFill>
                              <a:schemeClr val="tx1"/>
                            </a:solidFill>
                            <a:latin typeface="Cambria Math" panose="02040503050406030204" pitchFamily="18" charset="0"/>
                            <a:ea typeface="+mn-ea"/>
                            <a:cs typeface="+mn-cs"/>
                          </a:rPr>
                          <m:t>𝑇𝑜𝑡𝑎𝑙</m:t>
                        </m:r>
                        <m:r>
                          <a:rPr lang="en-US" sz="1000" b="0" i="1">
                            <a:solidFill>
                              <a:schemeClr val="tx1"/>
                            </a:solidFill>
                            <a:latin typeface="Cambria Math" panose="02040503050406030204" pitchFamily="18" charset="0"/>
                            <a:ea typeface="+mn-ea"/>
                            <a:cs typeface="+mn-cs"/>
                          </a:rPr>
                          <m:t> </m:t>
                        </m:r>
                        <m:r>
                          <a:rPr lang="en-US" sz="1000" b="0" i="1">
                            <a:solidFill>
                              <a:schemeClr val="tx1"/>
                            </a:solidFill>
                            <a:latin typeface="Cambria Math" panose="02040503050406030204" pitchFamily="18" charset="0"/>
                            <a:ea typeface="+mn-ea"/>
                            <a:cs typeface="+mn-cs"/>
                          </a:rPr>
                          <m:t>𝑃𝑎𝑡𝑖𝑒𝑛𝑡</m:t>
                        </m:r>
                        <m:r>
                          <a:rPr lang="en-US" sz="1000" b="0" i="1">
                            <a:solidFill>
                              <a:schemeClr val="tx1"/>
                            </a:solidFill>
                            <a:latin typeface="Cambria Math" panose="02040503050406030204" pitchFamily="18" charset="0"/>
                            <a:ea typeface="+mn-ea"/>
                            <a:cs typeface="+mn-cs"/>
                          </a:rPr>
                          <m:t> </m:t>
                        </m:r>
                        <m:r>
                          <a:rPr lang="en-US" sz="1000" b="0" i="1">
                            <a:solidFill>
                              <a:schemeClr val="tx1"/>
                            </a:solidFill>
                            <a:latin typeface="Cambria Math" panose="02040503050406030204" pitchFamily="18" charset="0"/>
                            <a:ea typeface="+mn-ea"/>
                            <a:cs typeface="+mn-cs"/>
                          </a:rPr>
                          <m:t>𝑆𝑒𝑟𝑣𝑖𝑐𝑒</m:t>
                        </m:r>
                        <m:r>
                          <a:rPr lang="en-US" sz="1000" b="0" i="1">
                            <a:solidFill>
                              <a:schemeClr val="tx1"/>
                            </a:solidFill>
                            <a:latin typeface="Cambria Math" panose="02040503050406030204" pitchFamily="18" charset="0"/>
                            <a:ea typeface="+mn-ea"/>
                            <a:cs typeface="+mn-cs"/>
                          </a:rPr>
                          <m:t> </m:t>
                        </m:r>
                        <m:r>
                          <a:rPr lang="en-US" sz="1000" b="0" i="1">
                            <a:solidFill>
                              <a:schemeClr val="tx1"/>
                            </a:solidFill>
                            <a:latin typeface="Cambria Math" panose="02040503050406030204" pitchFamily="18" charset="0"/>
                            <a:ea typeface="+mn-ea"/>
                            <a:cs typeface="+mn-cs"/>
                          </a:rPr>
                          <m:t>𝐶𝑎𝑠h</m:t>
                        </m:r>
                        <m:r>
                          <a:rPr lang="en-US" sz="1000" b="0" i="1">
                            <a:solidFill>
                              <a:schemeClr val="tx1"/>
                            </a:solidFill>
                            <a:latin typeface="Cambria Math" panose="02040503050406030204" pitchFamily="18" charset="0"/>
                            <a:ea typeface="+mn-ea"/>
                            <a:cs typeface="+mn-cs"/>
                          </a:rPr>
                          <m:t> </m:t>
                        </m:r>
                        <m:r>
                          <a:rPr lang="en-US" sz="1000" b="0" i="1">
                            <a:solidFill>
                              <a:schemeClr val="tx1"/>
                            </a:solidFill>
                            <a:latin typeface="Cambria Math" panose="02040503050406030204" pitchFamily="18" charset="0"/>
                            <a:ea typeface="+mn-ea"/>
                            <a:cs typeface="+mn-cs"/>
                          </a:rPr>
                          <m:t>𝐶𝑜𝑙𝑙𝑒𝑐𝑡𝑒𝑑</m:t>
                        </m:r>
                      </m:num>
                      <m:den>
                        <m:eqArr>
                          <m:eqArrPr>
                            <m:ctrlPr>
                              <a:rPr lang="en-US" sz="1000" b="0" i="1">
                                <a:solidFill>
                                  <a:schemeClr val="tx1"/>
                                </a:solidFill>
                                <a:latin typeface="Cambria Math" panose="02040503050406030204" pitchFamily="18" charset="0"/>
                                <a:ea typeface="+mn-ea"/>
                                <a:cs typeface="+mn-cs"/>
                              </a:rPr>
                            </m:ctrlPr>
                          </m:eqArrPr>
                          <m:e>
                            <m:r>
                              <a:rPr lang="en-US" sz="1000" b="0" i="1">
                                <a:solidFill>
                                  <a:schemeClr val="tx1"/>
                                </a:solidFill>
                                <a:latin typeface="Cambria Math" panose="02040503050406030204" pitchFamily="18" charset="0"/>
                                <a:ea typeface="+mn-ea"/>
                                <a:cs typeface="+mn-cs"/>
                              </a:rPr>
                              <m:t>𝑁𝑒𝑡</m:t>
                            </m:r>
                            <m:r>
                              <a:rPr lang="en-US" sz="1000" b="0" i="1">
                                <a:solidFill>
                                  <a:schemeClr val="tx1"/>
                                </a:solidFill>
                                <a:latin typeface="Cambria Math" panose="02040503050406030204" pitchFamily="18" charset="0"/>
                                <a:ea typeface="+mn-ea"/>
                                <a:cs typeface="+mn-cs"/>
                              </a:rPr>
                              <m:t> </m:t>
                            </m:r>
                            <m:r>
                              <a:rPr lang="en-US" sz="1000" b="0" i="1">
                                <a:solidFill>
                                  <a:schemeClr val="tx1"/>
                                </a:solidFill>
                                <a:latin typeface="Cambria Math" panose="02040503050406030204" pitchFamily="18" charset="0"/>
                                <a:ea typeface="+mn-ea"/>
                                <a:cs typeface="+mn-cs"/>
                              </a:rPr>
                              <m:t>𝑝𝑎𝑡𝑖𝑒𝑛𝑡</m:t>
                            </m:r>
                            <m:r>
                              <a:rPr lang="en-US" sz="1000" b="0" i="1">
                                <a:solidFill>
                                  <a:schemeClr val="tx1"/>
                                </a:solidFill>
                                <a:latin typeface="Cambria Math" panose="02040503050406030204" pitchFamily="18" charset="0"/>
                                <a:ea typeface="+mn-ea"/>
                                <a:cs typeface="+mn-cs"/>
                              </a:rPr>
                              <m:t> </m:t>
                            </m:r>
                            <m:r>
                              <a:rPr lang="en-US" sz="1000" b="0" i="1">
                                <a:solidFill>
                                  <a:schemeClr val="tx1"/>
                                </a:solidFill>
                                <a:latin typeface="Cambria Math" panose="02040503050406030204" pitchFamily="18" charset="0"/>
                                <a:ea typeface="+mn-ea"/>
                                <a:cs typeface="+mn-cs"/>
                              </a:rPr>
                              <m:t>𝑟𝑒𝑣𝑒𝑛𝑢𝑒</m:t>
                            </m:r>
                            <m:r>
                              <a:rPr lang="en-US" sz="1000" b="0" i="1">
                                <a:solidFill>
                                  <a:schemeClr val="tx1"/>
                                </a:solidFill>
                                <a:latin typeface="Cambria Math" panose="02040503050406030204" pitchFamily="18" charset="0"/>
                                <a:ea typeface="+mn-ea"/>
                                <a:cs typeface="+mn-cs"/>
                              </a:rPr>
                              <m:t> </m:t>
                            </m:r>
                            <m:r>
                              <a:rPr lang="en-US" sz="1000" b="0" i="1">
                                <a:solidFill>
                                  <a:schemeClr val="tx1"/>
                                </a:solidFill>
                                <a:latin typeface="Cambria Math" panose="02040503050406030204" pitchFamily="18" charset="0"/>
                                <a:ea typeface="+mn-ea"/>
                                <a:cs typeface="+mn-cs"/>
                              </a:rPr>
                              <m:t>𝑎𝑠</m:t>
                            </m:r>
                            <m:r>
                              <a:rPr lang="en-US" sz="1000" b="0" i="1">
                                <a:solidFill>
                                  <a:schemeClr val="tx1"/>
                                </a:solidFill>
                                <a:latin typeface="Cambria Math" panose="02040503050406030204" pitchFamily="18" charset="0"/>
                                <a:ea typeface="+mn-ea"/>
                                <a:cs typeface="+mn-cs"/>
                              </a:rPr>
                              <m:t> </m:t>
                            </m:r>
                            <m:r>
                              <a:rPr lang="en-US" sz="1000" b="0" i="1">
                                <a:solidFill>
                                  <a:schemeClr val="tx1"/>
                                </a:solidFill>
                                <a:latin typeface="Cambria Math" panose="02040503050406030204" pitchFamily="18" charset="0"/>
                                <a:ea typeface="+mn-ea"/>
                                <a:cs typeface="+mn-cs"/>
                              </a:rPr>
                              <m:t>𝑎</m:t>
                            </m:r>
                            <m:r>
                              <a:rPr lang="en-US" sz="1000" b="0" i="1">
                                <a:solidFill>
                                  <a:schemeClr val="tx1"/>
                                </a:solidFill>
                                <a:latin typeface="Cambria Math" panose="02040503050406030204" pitchFamily="18" charset="0"/>
                                <a:ea typeface="+mn-ea"/>
                                <a:cs typeface="+mn-cs"/>
                              </a:rPr>
                              <m:t> </m:t>
                            </m:r>
                            <m:r>
                              <a:rPr lang="en-US" sz="1000" b="0" i="1">
                                <a:solidFill>
                                  <a:schemeClr val="tx1"/>
                                </a:solidFill>
                                <a:latin typeface="Cambria Math" panose="02040503050406030204" pitchFamily="18" charset="0"/>
                                <a:ea typeface="+mn-ea"/>
                                <a:cs typeface="+mn-cs"/>
                              </a:rPr>
                              <m:t>𝑙𝑎𝑔𝑔𝑖𝑛𝑔</m:t>
                            </m:r>
                            <m:r>
                              <a:rPr lang="en-US" sz="1000" b="0" i="1">
                                <a:solidFill>
                                  <a:schemeClr val="tx1"/>
                                </a:solidFill>
                                <a:latin typeface="Cambria Math" panose="02040503050406030204" pitchFamily="18" charset="0"/>
                                <a:ea typeface="+mn-ea"/>
                                <a:cs typeface="+mn-cs"/>
                              </a:rPr>
                              <m:t> </m:t>
                            </m:r>
                            <m:r>
                              <a:rPr lang="en-US" sz="1000" b="0" i="1">
                                <a:solidFill>
                                  <a:schemeClr val="tx1"/>
                                </a:solidFill>
                                <a:latin typeface="Cambria Math" panose="02040503050406030204" pitchFamily="18" charset="0"/>
                                <a:ea typeface="+mn-ea"/>
                                <a:cs typeface="+mn-cs"/>
                              </a:rPr>
                              <m:t>𝑖𝑛𝑑𝑖𝑐𝑎𝑡𝑜𝑟</m:t>
                            </m:r>
                          </m:e>
                          <m:e/>
                        </m:eqArr>
                      </m:den>
                    </m:f>
                  </m:oMath>
                </m:oMathPara>
              </a14:m>
              <a:endParaRPr lang="en-US" sz="1000" b="0">
                <a:solidFill>
                  <a:schemeClr val="tx1"/>
                </a:solidFill>
                <a:latin typeface="+mn-lt"/>
                <a:ea typeface="+mn-ea"/>
                <a:cs typeface="+mn-cs"/>
              </a:endParaRPr>
            </a:p>
          </xdr:txBody>
        </xdr:sp>
      </mc:Choice>
      <mc:Fallback xmlns="">
        <xdr:sp macro="" textlink="">
          <xdr:nvSpPr>
            <xdr:cNvPr id="8" name="TextBox 7">
              <a:extLst>
                <a:ext uri="{FF2B5EF4-FFF2-40B4-BE49-F238E27FC236}">
                  <a16:creationId xmlns:a16="http://schemas.microsoft.com/office/drawing/2014/main" id="{041B5E96-DAFE-472B-803B-77AF6E570460}"/>
                </a:ext>
              </a:extLst>
            </xdr:cNvPr>
            <xdr:cNvSpPr txBox="1"/>
          </xdr:nvSpPr>
          <xdr:spPr bwMode="gray">
            <a:xfrm>
              <a:off x="1161552" y="4289121"/>
              <a:ext cx="55163" cy="0"/>
            </a:xfrm>
            <a:prstGeom prst="rect">
              <a:avLst/>
            </a:prstGeom>
            <a:noFill/>
          </xdr:spPr>
          <xdr:txBody>
            <a:bodyPr vertOverflow="clip" horzOverflow="clip" wrap="none" lIns="0" tIns="0" rIns="0" bIns="0" rtlCol="0" anchor="t">
              <a:noAutofit/>
            </a:bodyPr>
            <a:lstStyle/>
            <a:p>
              <a:pPr marL="0" marR="0" indent="0" defTabSz="914400" eaLnBrk="1" fontAlgn="auto" latinLnBrk="0" hangingPunct="1">
                <a:lnSpc>
                  <a:spcPct val="100000"/>
                </a:lnSpc>
                <a:spcBef>
                  <a:spcPts val="500"/>
                </a:spcBef>
                <a:spcAft>
                  <a:spcPts val="0"/>
                </a:spcAft>
                <a:buClrTx/>
                <a:buSzTx/>
                <a:buFontTx/>
                <a:buNone/>
                <a:tabLst/>
              </a:pPr>
              <a:r>
                <a:rPr lang="en-US" sz="1000" b="0" i="0">
                  <a:solidFill>
                    <a:schemeClr val="tx1"/>
                  </a:solidFill>
                  <a:latin typeface="Cambria Math" panose="02040503050406030204" pitchFamily="18" charset="0"/>
                  <a:ea typeface="+mn-ea"/>
                  <a:cs typeface="+mn-cs"/>
                </a:rPr>
                <a:t>(𝑇𝑜𝑡𝑎𝑙 𝑃𝑎𝑡𝑖𝑒𝑛𝑡 𝑆𝑒𝑟𝑣𝑖𝑐𝑒 𝐶𝑎𝑠ℎ 𝐶𝑜𝑙𝑙𝑒𝑐𝑡𝑒𝑑)/█(𝑁𝑒𝑡 𝑝𝑎𝑡𝑖𝑒𝑛𝑡 𝑟𝑒𝑣𝑒𝑛𝑢𝑒 𝑎𝑠 𝑎 𝑙𝑎𝑔𝑔𝑖𝑛𝑔 𝑖𝑛𝑑𝑖𝑐𝑎𝑡𝑜𝑟@)</a:t>
              </a:r>
              <a:endParaRPr lang="en-US" sz="1000" b="0">
                <a:solidFill>
                  <a:schemeClr val="tx1"/>
                </a:solidFill>
                <a:latin typeface="+mn-lt"/>
                <a:ea typeface="+mn-ea"/>
                <a:cs typeface="+mn-cs"/>
              </a:endParaRPr>
            </a:p>
          </xdr:txBody>
        </xdr:sp>
      </mc:Fallback>
    </mc:AlternateContent>
    <xdr:clientData/>
  </xdr:twoCellAnchor>
  <xdr:twoCellAnchor>
    <xdr:from>
      <xdr:col>1</xdr:col>
      <xdr:colOff>1078275</xdr:colOff>
      <xdr:row>23</xdr:row>
      <xdr:rowOff>1005418</xdr:rowOff>
    </xdr:from>
    <xdr:to>
      <xdr:col>1</xdr:col>
      <xdr:colOff>3128055</xdr:colOff>
      <xdr:row>23</xdr:row>
      <xdr:rowOff>1424214</xdr:rowOff>
    </xdr:to>
    <mc:AlternateContent xmlns:mc="http://schemas.openxmlformats.org/markup-compatibility/2006" xmlns:a14="http://schemas.microsoft.com/office/drawing/2010/main">
      <mc:Choice Requires="a14">
        <xdr:sp macro="" textlink="">
          <xdr:nvSpPr>
            <xdr:cNvPr id="11" name="TextBox 10">
              <a:extLst>
                <a:ext uri="{FF2B5EF4-FFF2-40B4-BE49-F238E27FC236}">
                  <a16:creationId xmlns:a16="http://schemas.microsoft.com/office/drawing/2014/main" id="{BE039EDF-6CB8-4EB1-BD3E-354C10C07A8A}"/>
                </a:ext>
              </a:extLst>
            </xdr:cNvPr>
            <xdr:cNvSpPr txBox="1"/>
          </xdr:nvSpPr>
          <xdr:spPr bwMode="gray">
            <a:xfrm>
              <a:off x="3464646" y="13633724"/>
              <a:ext cx="2049780" cy="418796"/>
            </a:xfrm>
            <a:prstGeom prst="rect">
              <a:avLst/>
            </a:prstGeom>
            <a:noFill/>
          </xdr:spPr>
          <xdr:txBody>
            <a:bodyPr vertOverflow="clip" horzOverflow="clip" wrap="none" lIns="0" tIns="0" rIns="0" bIns="0" rtlCol="0" anchor="t">
              <a:noAutofit/>
            </a:bodyPr>
            <a:lstStyle/>
            <a:p>
              <a:pPr marL="0" marR="0" indent="0" defTabSz="914400" eaLnBrk="1" fontAlgn="auto" latinLnBrk="0" hangingPunct="1">
                <a:lnSpc>
                  <a:spcPct val="100000"/>
                </a:lnSpc>
                <a:spcBef>
                  <a:spcPts val="500"/>
                </a:spcBef>
                <a:spcAft>
                  <a:spcPts val="0"/>
                </a:spcAft>
                <a:buClrTx/>
                <a:buSzTx/>
                <a:buFontTx/>
                <a:buNone/>
                <a:tabLst/>
              </a:pPr>
              <a14:m>
                <m:oMathPara xmlns:m="http://schemas.openxmlformats.org/officeDocument/2006/math">
                  <m:oMathParaPr>
                    <m:jc m:val="centerGroup"/>
                  </m:oMathParaPr>
                  <m:oMath xmlns:m="http://schemas.openxmlformats.org/officeDocument/2006/math">
                    <m:f>
                      <m:fPr>
                        <m:ctrlPr>
                          <a:rPr lang="en-US" sz="1000" b="0" i="1">
                            <a:solidFill>
                              <a:schemeClr val="tx1"/>
                            </a:solidFill>
                            <a:latin typeface="Cambria Math" panose="02040503050406030204" pitchFamily="18" charset="0"/>
                            <a:ea typeface="+mn-ea"/>
                            <a:cs typeface="+mn-cs"/>
                          </a:rPr>
                        </m:ctrlPr>
                      </m:fPr>
                      <m:num>
                        <m:r>
                          <a:rPr lang="en-US" sz="1000" b="0" i="1">
                            <a:solidFill>
                              <a:schemeClr val="tx1"/>
                            </a:solidFill>
                            <a:latin typeface="Cambria Math" panose="02040503050406030204" pitchFamily="18" charset="0"/>
                            <a:ea typeface="+mn-ea"/>
                            <a:cs typeface="+mn-cs"/>
                          </a:rPr>
                          <m:t>𝑇𝑜𝑡𝑎𝑙</m:t>
                        </m:r>
                        <m:r>
                          <a:rPr lang="en-US" sz="1000" b="0" i="1">
                            <a:solidFill>
                              <a:schemeClr val="tx1"/>
                            </a:solidFill>
                            <a:latin typeface="Cambria Math" panose="02040503050406030204" pitchFamily="18" charset="0"/>
                            <a:ea typeface="+mn-ea"/>
                            <a:cs typeface="+mn-cs"/>
                          </a:rPr>
                          <m:t> </m:t>
                        </m:r>
                        <m:r>
                          <a:rPr lang="en-US" sz="1000" b="0" i="1">
                            <a:solidFill>
                              <a:schemeClr val="tx1"/>
                            </a:solidFill>
                            <a:latin typeface="Cambria Math" panose="02040503050406030204" pitchFamily="18" charset="0"/>
                            <a:ea typeface="+mn-ea"/>
                            <a:cs typeface="+mn-cs"/>
                          </a:rPr>
                          <m:t>𝑅𝑒𝑣𝑒𝑛𝑢𝑒</m:t>
                        </m:r>
                        <m:r>
                          <a:rPr lang="en-US" sz="1000" b="0" i="1">
                            <a:solidFill>
                              <a:schemeClr val="tx1"/>
                            </a:solidFill>
                            <a:latin typeface="Cambria Math" panose="02040503050406030204" pitchFamily="18" charset="0"/>
                            <a:ea typeface="+mn-ea"/>
                            <a:cs typeface="+mn-cs"/>
                          </a:rPr>
                          <m:t> </m:t>
                        </m:r>
                        <m:r>
                          <a:rPr lang="en-US" sz="1000" b="0" i="1">
                            <a:solidFill>
                              <a:schemeClr val="tx1"/>
                            </a:solidFill>
                            <a:latin typeface="Cambria Math" panose="02040503050406030204" pitchFamily="18" charset="0"/>
                            <a:ea typeface="+mn-ea"/>
                            <a:cs typeface="+mn-cs"/>
                          </a:rPr>
                          <m:t>𝐶𝑦𝑐𝑙𝑒</m:t>
                        </m:r>
                        <m:r>
                          <a:rPr lang="en-US" sz="1000" b="0" i="1">
                            <a:solidFill>
                              <a:schemeClr val="tx1"/>
                            </a:solidFill>
                            <a:latin typeface="Cambria Math" panose="02040503050406030204" pitchFamily="18" charset="0"/>
                            <a:ea typeface="+mn-ea"/>
                            <a:cs typeface="+mn-cs"/>
                          </a:rPr>
                          <m:t> </m:t>
                        </m:r>
                        <m:r>
                          <a:rPr lang="en-US" sz="1000" b="0" i="1">
                            <a:solidFill>
                              <a:schemeClr val="tx1"/>
                            </a:solidFill>
                            <a:latin typeface="Cambria Math" panose="02040503050406030204" pitchFamily="18" charset="0"/>
                            <a:ea typeface="+mn-ea"/>
                            <a:cs typeface="+mn-cs"/>
                          </a:rPr>
                          <m:t>𝐶𝑜𝑠𝑡</m:t>
                        </m:r>
                      </m:num>
                      <m:den>
                        <m:r>
                          <a:rPr lang="en-US" sz="1000" b="0" i="1">
                            <a:solidFill>
                              <a:schemeClr val="tx1"/>
                            </a:solidFill>
                            <a:latin typeface="Cambria Math" panose="02040503050406030204" pitchFamily="18" charset="0"/>
                            <a:ea typeface="+mn-ea"/>
                            <a:cs typeface="+mn-cs"/>
                          </a:rPr>
                          <m:t>𝑇𝑜𝑡𝑎𝑙</m:t>
                        </m:r>
                        <m:r>
                          <a:rPr lang="en-US" sz="1000" b="0" i="1">
                            <a:solidFill>
                              <a:schemeClr val="tx1"/>
                            </a:solidFill>
                            <a:latin typeface="Cambria Math" panose="02040503050406030204" pitchFamily="18" charset="0"/>
                            <a:ea typeface="+mn-ea"/>
                            <a:cs typeface="+mn-cs"/>
                          </a:rPr>
                          <m:t> </m:t>
                        </m:r>
                        <m:r>
                          <a:rPr lang="en-US" sz="1000" b="0" i="1">
                            <a:solidFill>
                              <a:schemeClr val="tx1"/>
                            </a:solidFill>
                            <a:latin typeface="Cambria Math" panose="02040503050406030204" pitchFamily="18" charset="0"/>
                            <a:ea typeface="+mn-ea"/>
                            <a:cs typeface="+mn-cs"/>
                          </a:rPr>
                          <m:t>𝑝𝑎𝑡𝑖𝑒𝑛𝑡</m:t>
                        </m:r>
                        <m:r>
                          <a:rPr lang="en-US" sz="1000" b="0" i="1">
                            <a:solidFill>
                              <a:schemeClr val="tx1"/>
                            </a:solidFill>
                            <a:latin typeface="Cambria Math" panose="02040503050406030204" pitchFamily="18" charset="0"/>
                            <a:ea typeface="+mn-ea"/>
                            <a:cs typeface="+mn-cs"/>
                          </a:rPr>
                          <m:t> </m:t>
                        </m:r>
                        <m:r>
                          <a:rPr lang="en-US" sz="1000" b="0" i="1">
                            <a:solidFill>
                              <a:schemeClr val="tx1"/>
                            </a:solidFill>
                            <a:latin typeface="Cambria Math" panose="02040503050406030204" pitchFamily="18" charset="0"/>
                            <a:ea typeface="+mn-ea"/>
                            <a:cs typeface="+mn-cs"/>
                          </a:rPr>
                          <m:t>𝑠𝑒𝑟𝑣𝑖𝑐𝑒</m:t>
                        </m:r>
                        <m:r>
                          <a:rPr lang="en-US" sz="1000" b="0" i="1">
                            <a:solidFill>
                              <a:schemeClr val="tx1"/>
                            </a:solidFill>
                            <a:latin typeface="Cambria Math" panose="02040503050406030204" pitchFamily="18" charset="0"/>
                            <a:ea typeface="+mn-ea"/>
                            <a:cs typeface="+mn-cs"/>
                          </a:rPr>
                          <m:t> </m:t>
                        </m:r>
                        <m:r>
                          <a:rPr lang="en-US" sz="1000" b="0" i="1">
                            <a:solidFill>
                              <a:schemeClr val="tx1"/>
                            </a:solidFill>
                            <a:latin typeface="Cambria Math" panose="02040503050406030204" pitchFamily="18" charset="0"/>
                            <a:ea typeface="+mn-ea"/>
                            <a:cs typeface="+mn-cs"/>
                          </a:rPr>
                          <m:t>𝑐𝑎𝑠h</m:t>
                        </m:r>
                        <m:r>
                          <a:rPr lang="en-US" sz="1000" b="0" i="1">
                            <a:solidFill>
                              <a:schemeClr val="tx1"/>
                            </a:solidFill>
                            <a:latin typeface="Cambria Math" panose="02040503050406030204" pitchFamily="18" charset="0"/>
                            <a:ea typeface="+mn-ea"/>
                            <a:cs typeface="+mn-cs"/>
                          </a:rPr>
                          <m:t> </m:t>
                        </m:r>
                        <m:r>
                          <a:rPr lang="en-US" sz="1000" b="0" i="1">
                            <a:solidFill>
                              <a:schemeClr val="tx1"/>
                            </a:solidFill>
                            <a:latin typeface="Cambria Math" panose="02040503050406030204" pitchFamily="18" charset="0"/>
                            <a:ea typeface="+mn-ea"/>
                            <a:cs typeface="+mn-cs"/>
                          </a:rPr>
                          <m:t>𝑐𝑜𝑙𝑙𝑒𝑐𝑡𝑒𝑑</m:t>
                        </m:r>
                      </m:den>
                    </m:f>
                  </m:oMath>
                </m:oMathPara>
              </a14:m>
              <a:endParaRPr lang="en-US" sz="1000" b="0">
                <a:solidFill>
                  <a:schemeClr val="tx1"/>
                </a:solidFill>
                <a:latin typeface="+mn-lt"/>
                <a:ea typeface="+mn-ea"/>
                <a:cs typeface="+mn-cs"/>
              </a:endParaRPr>
            </a:p>
          </xdr:txBody>
        </xdr:sp>
      </mc:Choice>
      <mc:Fallback xmlns="">
        <xdr:sp macro="" textlink="">
          <xdr:nvSpPr>
            <xdr:cNvPr id="11" name="TextBox 10">
              <a:extLst>
                <a:ext uri="{FF2B5EF4-FFF2-40B4-BE49-F238E27FC236}">
                  <a16:creationId xmlns:a16="http://schemas.microsoft.com/office/drawing/2014/main" id="{BE039EDF-6CB8-4EB1-BD3E-354C10C07A8A}"/>
                </a:ext>
              </a:extLst>
            </xdr:cNvPr>
            <xdr:cNvSpPr txBox="1"/>
          </xdr:nvSpPr>
          <xdr:spPr bwMode="gray">
            <a:xfrm>
              <a:off x="3464646" y="13633724"/>
              <a:ext cx="2049780" cy="418796"/>
            </a:xfrm>
            <a:prstGeom prst="rect">
              <a:avLst/>
            </a:prstGeom>
            <a:noFill/>
          </xdr:spPr>
          <xdr:txBody>
            <a:bodyPr vertOverflow="clip" horzOverflow="clip" wrap="none" lIns="0" tIns="0" rIns="0" bIns="0" rtlCol="0" anchor="t">
              <a:noAutofit/>
            </a:bodyPr>
            <a:lstStyle/>
            <a:p>
              <a:pPr marL="0" marR="0" indent="0" defTabSz="914400" eaLnBrk="1" fontAlgn="auto" latinLnBrk="0" hangingPunct="1">
                <a:lnSpc>
                  <a:spcPct val="100000"/>
                </a:lnSpc>
                <a:spcBef>
                  <a:spcPts val="500"/>
                </a:spcBef>
                <a:spcAft>
                  <a:spcPts val="0"/>
                </a:spcAft>
                <a:buClrTx/>
                <a:buSzTx/>
                <a:buFontTx/>
                <a:buNone/>
                <a:tabLst/>
              </a:pPr>
              <a:r>
                <a:rPr lang="en-US" sz="1000" b="0" i="0">
                  <a:solidFill>
                    <a:schemeClr val="tx1"/>
                  </a:solidFill>
                  <a:latin typeface="Cambria Math" panose="02040503050406030204" pitchFamily="18" charset="0"/>
                  <a:ea typeface="+mn-ea"/>
                  <a:cs typeface="+mn-cs"/>
                </a:rPr>
                <a:t>(𝑇𝑜𝑡𝑎𝑙 𝑅𝑒𝑣𝑒𝑛𝑢𝑒 𝐶𝑦𝑐𝑙𝑒 𝐶𝑜𝑠𝑡)/(𝑇𝑜𝑡𝑎𝑙 𝑝𝑎𝑡𝑖𝑒𝑛𝑡 𝑠𝑒𝑟𝑣𝑖𝑐𝑒 𝑐𝑎𝑠ℎ 𝑐𝑜𝑙𝑙𝑒𝑐𝑡𝑒𝑑)</a:t>
              </a:r>
              <a:endParaRPr lang="en-US" sz="1000" b="0">
                <a:solidFill>
                  <a:schemeClr val="tx1"/>
                </a:solidFill>
                <a:latin typeface="+mn-lt"/>
                <a:ea typeface="+mn-ea"/>
                <a:cs typeface="+mn-cs"/>
              </a:endParaRPr>
            </a:p>
          </xdr:txBody>
        </xdr:sp>
      </mc:Fallback>
    </mc:AlternateContent>
    <xdr:clientData/>
  </xdr:twoCellAnchor>
  <xdr:twoCellAnchor>
    <xdr:from>
      <xdr:col>1</xdr:col>
      <xdr:colOff>886618</xdr:colOff>
      <xdr:row>27</xdr:row>
      <xdr:rowOff>989134</xdr:rowOff>
    </xdr:from>
    <xdr:to>
      <xdr:col>1</xdr:col>
      <xdr:colOff>3187858</xdr:colOff>
      <xdr:row>27</xdr:row>
      <xdr:rowOff>1332034</xdr:rowOff>
    </xdr:to>
    <mc:AlternateContent xmlns:mc="http://schemas.openxmlformats.org/markup-compatibility/2006" xmlns:a14="http://schemas.microsoft.com/office/drawing/2010/main">
      <mc:Choice Requires="a14">
        <xdr:sp macro="" textlink="">
          <xdr:nvSpPr>
            <xdr:cNvPr id="12" name="TextBox 11">
              <a:extLst>
                <a:ext uri="{FF2B5EF4-FFF2-40B4-BE49-F238E27FC236}">
                  <a16:creationId xmlns:a16="http://schemas.microsoft.com/office/drawing/2014/main" id="{BAAB86EF-D7E2-4990-9C9D-EA2AC7E13DD3}"/>
                </a:ext>
              </a:extLst>
            </xdr:cNvPr>
            <xdr:cNvSpPr txBox="1"/>
          </xdr:nvSpPr>
          <xdr:spPr bwMode="gray">
            <a:xfrm>
              <a:off x="1216818" y="5554784"/>
              <a:ext cx="2540" cy="0"/>
            </a:xfrm>
            <a:prstGeom prst="rect">
              <a:avLst/>
            </a:prstGeom>
            <a:noFill/>
          </xdr:spPr>
          <xdr:txBody>
            <a:bodyPr vertOverflow="clip" horzOverflow="clip" wrap="none" lIns="0" tIns="0" rIns="0" bIns="0" rtlCol="0" anchor="t">
              <a:noAutofit/>
            </a:bodyPr>
            <a:lstStyle/>
            <a:p>
              <a:pPr marL="0" marR="0" indent="0" defTabSz="914400" eaLnBrk="1" fontAlgn="auto" latinLnBrk="0" hangingPunct="1">
                <a:lnSpc>
                  <a:spcPct val="100000"/>
                </a:lnSpc>
                <a:spcBef>
                  <a:spcPts val="500"/>
                </a:spcBef>
                <a:spcAft>
                  <a:spcPts val="0"/>
                </a:spcAft>
                <a:buClrTx/>
                <a:buSzTx/>
                <a:buFontTx/>
                <a:buNone/>
                <a:tabLst/>
              </a:pPr>
              <a14:m>
                <m:oMathPara xmlns:m="http://schemas.openxmlformats.org/officeDocument/2006/math">
                  <m:oMathParaPr>
                    <m:jc m:val="centerGroup"/>
                  </m:oMathParaPr>
                  <m:oMath xmlns:m="http://schemas.openxmlformats.org/officeDocument/2006/math">
                    <m:f>
                      <m:fPr>
                        <m:ctrlPr>
                          <a:rPr lang="en-US" sz="1000" b="0" i="1">
                            <a:solidFill>
                              <a:schemeClr val="tx1"/>
                            </a:solidFill>
                            <a:latin typeface="Cambria Math" panose="02040503050406030204" pitchFamily="18" charset="0"/>
                            <a:ea typeface="+mn-ea"/>
                            <a:cs typeface="+mn-cs"/>
                          </a:rPr>
                        </m:ctrlPr>
                      </m:fPr>
                      <m:num>
                        <m:r>
                          <a:rPr lang="en-US" sz="1000" b="0" i="1">
                            <a:solidFill>
                              <a:schemeClr val="tx1"/>
                            </a:solidFill>
                            <a:latin typeface="Cambria Math" panose="02040503050406030204" pitchFamily="18" charset="0"/>
                            <a:ea typeface="+mn-ea"/>
                            <a:cs typeface="+mn-cs"/>
                          </a:rPr>
                          <m:t>𝐷𝑜𝑙𝑙𝑎𝑟</m:t>
                        </m:r>
                        <m:r>
                          <a:rPr lang="en-US" sz="1000" b="0" i="1">
                            <a:solidFill>
                              <a:schemeClr val="tx1"/>
                            </a:solidFill>
                            <a:latin typeface="Cambria Math" panose="02040503050406030204" pitchFamily="18" charset="0"/>
                            <a:ea typeface="+mn-ea"/>
                            <a:cs typeface="+mn-cs"/>
                          </a:rPr>
                          <m:t> </m:t>
                        </m:r>
                        <m:r>
                          <a:rPr lang="en-US" sz="1000" b="0" i="1">
                            <a:solidFill>
                              <a:schemeClr val="tx1"/>
                            </a:solidFill>
                            <a:latin typeface="Cambria Math" panose="02040503050406030204" pitchFamily="18" charset="0"/>
                            <a:ea typeface="+mn-ea"/>
                            <a:cs typeface="+mn-cs"/>
                          </a:rPr>
                          <m:t>𝐴𝑚𝑜𝑢𝑛𝑡</m:t>
                        </m:r>
                        <m:r>
                          <a:rPr lang="en-US" sz="1000" b="0" i="1">
                            <a:solidFill>
                              <a:schemeClr val="tx1"/>
                            </a:solidFill>
                            <a:latin typeface="Cambria Math" panose="02040503050406030204" pitchFamily="18" charset="0"/>
                            <a:ea typeface="+mn-ea"/>
                            <a:cs typeface="+mn-cs"/>
                          </a:rPr>
                          <m:t> </m:t>
                        </m:r>
                        <m:r>
                          <a:rPr lang="en-US" sz="1000" b="0" i="1">
                            <a:solidFill>
                              <a:schemeClr val="tx1"/>
                            </a:solidFill>
                            <a:latin typeface="Cambria Math" panose="02040503050406030204" pitchFamily="18" charset="0"/>
                            <a:ea typeface="+mn-ea"/>
                            <a:cs typeface="+mn-cs"/>
                          </a:rPr>
                          <m:t>𝑊𝑟𝑖𝑡𝑡𝑒𝑛</m:t>
                        </m:r>
                        <m:r>
                          <a:rPr lang="en-US" sz="1000" b="0" i="1">
                            <a:solidFill>
                              <a:schemeClr val="tx1"/>
                            </a:solidFill>
                            <a:latin typeface="Cambria Math" panose="02040503050406030204" pitchFamily="18" charset="0"/>
                            <a:ea typeface="+mn-ea"/>
                            <a:cs typeface="+mn-cs"/>
                          </a:rPr>
                          <m:t> </m:t>
                        </m:r>
                        <m:r>
                          <a:rPr lang="en-US" sz="1000" b="0" i="1">
                            <a:solidFill>
                              <a:schemeClr val="tx1"/>
                            </a:solidFill>
                            <a:latin typeface="Cambria Math" panose="02040503050406030204" pitchFamily="18" charset="0"/>
                            <a:ea typeface="+mn-ea"/>
                            <a:cs typeface="+mn-cs"/>
                          </a:rPr>
                          <m:t>𝑂𝑓𝑓</m:t>
                        </m:r>
                        <m:r>
                          <a:rPr lang="en-US" sz="1000" b="0" i="1">
                            <a:solidFill>
                              <a:schemeClr val="tx1"/>
                            </a:solidFill>
                            <a:latin typeface="Cambria Math" panose="02040503050406030204" pitchFamily="18" charset="0"/>
                            <a:ea typeface="+mn-ea"/>
                            <a:cs typeface="+mn-cs"/>
                          </a:rPr>
                          <m:t> </m:t>
                        </m:r>
                        <m:r>
                          <a:rPr lang="en-US" sz="1000" b="0" i="1">
                            <a:solidFill>
                              <a:schemeClr val="tx1"/>
                            </a:solidFill>
                            <a:latin typeface="Cambria Math" panose="02040503050406030204" pitchFamily="18" charset="0"/>
                            <a:ea typeface="+mn-ea"/>
                            <a:cs typeface="+mn-cs"/>
                          </a:rPr>
                          <m:t>𝑎𝑠</m:t>
                        </m:r>
                        <m:r>
                          <a:rPr lang="en-US" sz="1000" b="0" i="1">
                            <a:solidFill>
                              <a:schemeClr val="tx1"/>
                            </a:solidFill>
                            <a:latin typeface="Cambria Math" panose="02040503050406030204" pitchFamily="18" charset="0"/>
                            <a:ea typeface="+mn-ea"/>
                            <a:cs typeface="+mn-cs"/>
                          </a:rPr>
                          <m:t> </m:t>
                        </m:r>
                        <m:r>
                          <a:rPr lang="en-US" sz="1000" b="0" i="1">
                            <a:solidFill>
                              <a:schemeClr val="tx1"/>
                            </a:solidFill>
                            <a:latin typeface="Cambria Math" panose="02040503050406030204" pitchFamily="18" charset="0"/>
                            <a:ea typeface="+mn-ea"/>
                            <a:cs typeface="+mn-cs"/>
                          </a:rPr>
                          <m:t>𝐷𝑒𝑛𝑖𝑎𝑙𝑠</m:t>
                        </m:r>
                      </m:num>
                      <m:den>
                        <m:r>
                          <a:rPr lang="en-US" sz="1000" b="0" i="1">
                            <a:solidFill>
                              <a:schemeClr val="tx1"/>
                            </a:solidFill>
                            <a:latin typeface="Cambria Math" panose="02040503050406030204" pitchFamily="18" charset="0"/>
                            <a:ea typeface="+mn-ea"/>
                            <a:cs typeface="+mn-cs"/>
                          </a:rPr>
                          <m:t>𝑁𝑒𝑡</m:t>
                        </m:r>
                        <m:r>
                          <a:rPr lang="en-US" sz="1000" b="0" i="1">
                            <a:solidFill>
                              <a:schemeClr val="tx1"/>
                            </a:solidFill>
                            <a:latin typeface="Cambria Math" panose="02040503050406030204" pitchFamily="18" charset="0"/>
                            <a:ea typeface="+mn-ea"/>
                            <a:cs typeface="+mn-cs"/>
                          </a:rPr>
                          <m:t> </m:t>
                        </m:r>
                        <m:r>
                          <a:rPr lang="en-US" sz="1000" b="0" i="1">
                            <a:solidFill>
                              <a:schemeClr val="tx1"/>
                            </a:solidFill>
                            <a:latin typeface="Cambria Math" panose="02040503050406030204" pitchFamily="18" charset="0"/>
                            <a:ea typeface="+mn-ea"/>
                            <a:cs typeface="+mn-cs"/>
                          </a:rPr>
                          <m:t>𝑃𝑎𝑡𝑖𝑒𝑛𝑡</m:t>
                        </m:r>
                        <m:r>
                          <a:rPr lang="en-US" sz="1000" b="0" i="1">
                            <a:solidFill>
                              <a:schemeClr val="tx1"/>
                            </a:solidFill>
                            <a:latin typeface="Cambria Math" panose="02040503050406030204" pitchFamily="18" charset="0"/>
                            <a:ea typeface="+mn-ea"/>
                            <a:cs typeface="+mn-cs"/>
                          </a:rPr>
                          <m:t> </m:t>
                        </m:r>
                        <m:r>
                          <a:rPr lang="en-US" sz="1000" b="0" i="1">
                            <a:solidFill>
                              <a:schemeClr val="tx1"/>
                            </a:solidFill>
                            <a:latin typeface="Cambria Math" panose="02040503050406030204" pitchFamily="18" charset="0"/>
                            <a:ea typeface="+mn-ea"/>
                            <a:cs typeface="+mn-cs"/>
                          </a:rPr>
                          <m:t>𝑅𝑒𝑣𝑒𝑛𝑢𝑒</m:t>
                        </m:r>
                      </m:den>
                    </m:f>
                  </m:oMath>
                </m:oMathPara>
              </a14:m>
              <a:endParaRPr lang="en-US" sz="1000" b="0">
                <a:solidFill>
                  <a:schemeClr val="tx1"/>
                </a:solidFill>
                <a:latin typeface="+mn-lt"/>
                <a:ea typeface="+mn-ea"/>
                <a:cs typeface="+mn-cs"/>
              </a:endParaRPr>
            </a:p>
          </xdr:txBody>
        </xdr:sp>
      </mc:Choice>
      <mc:Fallback xmlns="">
        <xdr:sp macro="" textlink="">
          <xdr:nvSpPr>
            <xdr:cNvPr id="12" name="TextBox 11">
              <a:extLst>
                <a:ext uri="{FF2B5EF4-FFF2-40B4-BE49-F238E27FC236}">
                  <a16:creationId xmlns:a16="http://schemas.microsoft.com/office/drawing/2014/main" id="{BAAB86EF-D7E2-4990-9C9D-EA2AC7E13DD3}"/>
                </a:ext>
              </a:extLst>
            </xdr:cNvPr>
            <xdr:cNvSpPr txBox="1"/>
          </xdr:nvSpPr>
          <xdr:spPr bwMode="gray">
            <a:xfrm>
              <a:off x="1216818" y="5554784"/>
              <a:ext cx="2540" cy="0"/>
            </a:xfrm>
            <a:prstGeom prst="rect">
              <a:avLst/>
            </a:prstGeom>
            <a:noFill/>
          </xdr:spPr>
          <xdr:txBody>
            <a:bodyPr vertOverflow="clip" horzOverflow="clip" wrap="none" lIns="0" tIns="0" rIns="0" bIns="0" rtlCol="0" anchor="t">
              <a:noAutofit/>
            </a:bodyPr>
            <a:lstStyle/>
            <a:p>
              <a:pPr marL="0" marR="0" indent="0" defTabSz="914400" eaLnBrk="1" fontAlgn="auto" latinLnBrk="0" hangingPunct="1">
                <a:lnSpc>
                  <a:spcPct val="100000"/>
                </a:lnSpc>
                <a:spcBef>
                  <a:spcPts val="500"/>
                </a:spcBef>
                <a:spcAft>
                  <a:spcPts val="0"/>
                </a:spcAft>
                <a:buClrTx/>
                <a:buSzTx/>
                <a:buFontTx/>
                <a:buNone/>
                <a:tabLst/>
              </a:pPr>
              <a:r>
                <a:rPr lang="en-US" sz="1000" b="0" i="0">
                  <a:solidFill>
                    <a:schemeClr val="tx1"/>
                  </a:solidFill>
                  <a:latin typeface="Cambria Math" panose="02040503050406030204" pitchFamily="18" charset="0"/>
                  <a:ea typeface="+mn-ea"/>
                  <a:cs typeface="+mn-cs"/>
                </a:rPr>
                <a:t>(𝐷𝑜𝑙𝑙𝑎𝑟 𝐴𝑚𝑜𝑢𝑛𝑡 𝑊𝑟𝑖𝑡𝑡𝑒𝑛 𝑂𝑓𝑓 𝑎𝑠 𝐷𝑒𝑛𝑖𝑎𝑙𝑠)/(𝑁𝑒𝑡 𝑃𝑎𝑡𝑖𝑒𝑛𝑡 𝑅𝑒𝑣𝑒𝑛𝑢𝑒)</a:t>
              </a:r>
              <a:endParaRPr lang="en-US" sz="1000" b="0">
                <a:solidFill>
                  <a:schemeClr val="tx1"/>
                </a:solidFill>
                <a:latin typeface="+mn-lt"/>
                <a:ea typeface="+mn-ea"/>
                <a:cs typeface="+mn-cs"/>
              </a:endParaRPr>
            </a:p>
          </xdr:txBody>
        </xdr:sp>
      </mc:Fallback>
    </mc:AlternateContent>
    <xdr:clientData/>
  </xdr:twoCellAnchor>
  <xdr:twoCellAnchor>
    <xdr:from>
      <xdr:col>1</xdr:col>
      <xdr:colOff>412812</xdr:colOff>
      <xdr:row>28</xdr:row>
      <xdr:rowOff>1249283</xdr:rowOff>
    </xdr:from>
    <xdr:to>
      <xdr:col>1</xdr:col>
      <xdr:colOff>3980877</xdr:colOff>
      <xdr:row>28</xdr:row>
      <xdr:rowOff>1595993</xdr:rowOff>
    </xdr:to>
    <mc:AlternateContent xmlns:mc="http://schemas.openxmlformats.org/markup-compatibility/2006" xmlns:a14="http://schemas.microsoft.com/office/drawing/2010/main">
      <mc:Choice Requires="a14">
        <xdr:sp macro="" textlink="">
          <xdr:nvSpPr>
            <xdr:cNvPr id="13" name="TextBox 12">
              <a:extLst>
                <a:ext uri="{FF2B5EF4-FFF2-40B4-BE49-F238E27FC236}">
                  <a16:creationId xmlns:a16="http://schemas.microsoft.com/office/drawing/2014/main" id="{93FE70E1-AD66-412A-A9BF-40D0AD9DA520}"/>
                </a:ext>
              </a:extLst>
            </xdr:cNvPr>
            <xdr:cNvSpPr txBox="1"/>
          </xdr:nvSpPr>
          <xdr:spPr bwMode="gray">
            <a:xfrm>
              <a:off x="1022412" y="6030833"/>
              <a:ext cx="196215" cy="3810"/>
            </a:xfrm>
            <a:prstGeom prst="rect">
              <a:avLst/>
            </a:prstGeom>
            <a:noFill/>
          </xdr:spPr>
          <xdr:txBody>
            <a:bodyPr vertOverflow="clip" horzOverflow="clip" wrap="none" lIns="0" tIns="0" rIns="0" bIns="0" rtlCol="0" anchor="t">
              <a:noAutofit/>
            </a:bodyPr>
            <a:lstStyle/>
            <a:p>
              <a:pPr marL="0" marR="0" indent="0" defTabSz="914400" eaLnBrk="1" fontAlgn="auto" latinLnBrk="0" hangingPunct="1">
                <a:lnSpc>
                  <a:spcPct val="100000"/>
                </a:lnSpc>
                <a:spcBef>
                  <a:spcPts val="500"/>
                </a:spcBef>
                <a:spcAft>
                  <a:spcPts val="0"/>
                </a:spcAft>
                <a:buClrTx/>
                <a:buSzTx/>
                <a:buFontTx/>
                <a:buNone/>
                <a:tabLst/>
              </a:pPr>
              <a14:m>
                <m:oMathPara xmlns:m="http://schemas.openxmlformats.org/officeDocument/2006/math">
                  <m:oMathParaPr>
                    <m:jc m:val="centerGroup"/>
                  </m:oMathParaPr>
                  <m:oMath xmlns:m="http://schemas.openxmlformats.org/officeDocument/2006/math">
                    <m:f>
                      <m:fPr>
                        <m:ctrlPr>
                          <a:rPr lang="en-US" sz="1000" b="0" i="1">
                            <a:solidFill>
                              <a:schemeClr val="tx1"/>
                            </a:solidFill>
                            <a:latin typeface="Cambria Math" panose="02040503050406030204" pitchFamily="18" charset="0"/>
                            <a:ea typeface="+mn-ea"/>
                            <a:cs typeface="+mn-cs"/>
                          </a:rPr>
                        </m:ctrlPr>
                      </m:fPr>
                      <m:num>
                        <m:r>
                          <a:rPr lang="en-US" sz="1000" b="0" i="1">
                            <a:solidFill>
                              <a:schemeClr val="tx1"/>
                            </a:solidFill>
                            <a:latin typeface="Cambria Math" panose="02040503050406030204" pitchFamily="18" charset="0"/>
                            <a:ea typeface="+mn-ea"/>
                            <a:cs typeface="+mn-cs"/>
                          </a:rPr>
                          <m:t>𝐷𝑜𝑙𝑙𝑎𝑟</m:t>
                        </m:r>
                        <m:r>
                          <a:rPr lang="en-US" sz="1000" b="0" i="1">
                            <a:solidFill>
                              <a:schemeClr val="tx1"/>
                            </a:solidFill>
                            <a:latin typeface="Cambria Math" panose="02040503050406030204" pitchFamily="18" charset="0"/>
                            <a:ea typeface="+mn-ea"/>
                            <a:cs typeface="+mn-cs"/>
                          </a:rPr>
                          <m:t> </m:t>
                        </m:r>
                        <m:r>
                          <a:rPr lang="en-US" sz="1000" b="0" i="1">
                            <a:solidFill>
                              <a:schemeClr val="tx1"/>
                            </a:solidFill>
                            <a:latin typeface="Cambria Math" panose="02040503050406030204" pitchFamily="18" charset="0"/>
                            <a:ea typeface="+mn-ea"/>
                            <a:cs typeface="+mn-cs"/>
                          </a:rPr>
                          <m:t>𝐴𝑚𝑜𝑢𝑛𝑡</m:t>
                        </m:r>
                        <m:r>
                          <a:rPr lang="en-US" sz="1000" b="0" i="1">
                            <a:solidFill>
                              <a:schemeClr val="tx1"/>
                            </a:solidFill>
                            <a:latin typeface="Cambria Math" panose="02040503050406030204" pitchFamily="18" charset="0"/>
                            <a:ea typeface="+mn-ea"/>
                            <a:cs typeface="+mn-cs"/>
                          </a:rPr>
                          <m:t> </m:t>
                        </m:r>
                        <m:r>
                          <a:rPr lang="en-US" sz="1000" b="0" i="1">
                            <a:solidFill>
                              <a:schemeClr val="tx1"/>
                            </a:solidFill>
                            <a:latin typeface="Cambria Math" panose="02040503050406030204" pitchFamily="18" charset="0"/>
                            <a:ea typeface="+mn-ea"/>
                            <a:cs typeface="+mn-cs"/>
                          </a:rPr>
                          <m:t>𝑖𝑛</m:t>
                        </m:r>
                        <m:r>
                          <a:rPr lang="en-US" sz="1000" b="0" i="1">
                            <a:solidFill>
                              <a:schemeClr val="tx1"/>
                            </a:solidFill>
                            <a:latin typeface="Cambria Math" panose="02040503050406030204" pitchFamily="18" charset="0"/>
                            <a:ea typeface="+mn-ea"/>
                            <a:cs typeface="+mn-cs"/>
                          </a:rPr>
                          <m:t> </m:t>
                        </m:r>
                        <m:r>
                          <a:rPr lang="en-US" sz="1000" b="0" i="1">
                            <a:solidFill>
                              <a:schemeClr val="tx1"/>
                            </a:solidFill>
                            <a:latin typeface="Cambria Math" panose="02040503050406030204" pitchFamily="18" charset="0"/>
                            <a:ea typeface="+mn-ea"/>
                            <a:cs typeface="+mn-cs"/>
                          </a:rPr>
                          <m:t>𝐼𝑛𝑖𝑡𝑖𝑎𝑙</m:t>
                        </m:r>
                        <m:r>
                          <a:rPr lang="en-US" sz="1000" b="0" i="1">
                            <a:solidFill>
                              <a:schemeClr val="tx1"/>
                            </a:solidFill>
                            <a:latin typeface="Cambria Math" panose="02040503050406030204" pitchFamily="18" charset="0"/>
                            <a:ea typeface="+mn-ea"/>
                            <a:cs typeface="+mn-cs"/>
                          </a:rPr>
                          <m:t> </m:t>
                        </m:r>
                        <m:r>
                          <a:rPr lang="en-US" sz="1000" b="0" i="1">
                            <a:solidFill>
                              <a:schemeClr val="tx1"/>
                            </a:solidFill>
                            <a:latin typeface="Cambria Math" panose="02040503050406030204" pitchFamily="18" charset="0"/>
                            <a:ea typeface="+mn-ea"/>
                            <a:cs typeface="+mn-cs"/>
                          </a:rPr>
                          <m:t>𝐷𝑒𝑛𝑖𝑎𝑙𝑠</m:t>
                        </m:r>
                      </m:num>
                      <m:den>
                        <m:r>
                          <a:rPr lang="en-US" sz="1000" b="0" i="1">
                            <a:solidFill>
                              <a:schemeClr val="tx1"/>
                            </a:solidFill>
                            <a:latin typeface="Cambria Math" panose="02040503050406030204" pitchFamily="18" charset="0"/>
                            <a:ea typeface="+mn-ea"/>
                            <a:cs typeface="+mn-cs"/>
                          </a:rPr>
                          <m:t>𝐷𝑜𝑙𝑙𝑎𝑟</m:t>
                        </m:r>
                        <m:r>
                          <a:rPr lang="en-US" sz="1000" b="0" i="1">
                            <a:solidFill>
                              <a:schemeClr val="tx1"/>
                            </a:solidFill>
                            <a:latin typeface="Cambria Math" panose="02040503050406030204" pitchFamily="18" charset="0"/>
                            <a:ea typeface="+mn-ea"/>
                            <a:cs typeface="+mn-cs"/>
                          </a:rPr>
                          <m:t> </m:t>
                        </m:r>
                        <m:r>
                          <a:rPr lang="en-US" sz="1000" b="0" i="1">
                            <a:solidFill>
                              <a:schemeClr val="tx1"/>
                            </a:solidFill>
                            <a:latin typeface="Cambria Math" panose="02040503050406030204" pitchFamily="18" charset="0"/>
                            <a:ea typeface="+mn-ea"/>
                            <a:cs typeface="+mn-cs"/>
                          </a:rPr>
                          <m:t>𝐴𝑚𝑜𝑢𝑛𝑡</m:t>
                        </m:r>
                        <m:r>
                          <a:rPr lang="en-US" sz="1000" b="0" i="1">
                            <a:solidFill>
                              <a:schemeClr val="tx1"/>
                            </a:solidFill>
                            <a:latin typeface="Cambria Math" panose="02040503050406030204" pitchFamily="18" charset="0"/>
                            <a:ea typeface="+mn-ea"/>
                            <a:cs typeface="+mn-cs"/>
                          </a:rPr>
                          <m:t> </m:t>
                        </m:r>
                        <m:r>
                          <a:rPr lang="en-US" sz="1000" b="0" i="1">
                            <a:solidFill>
                              <a:schemeClr val="tx1"/>
                            </a:solidFill>
                            <a:latin typeface="Cambria Math" panose="02040503050406030204" pitchFamily="18" charset="0"/>
                            <a:ea typeface="+mn-ea"/>
                            <a:cs typeface="+mn-cs"/>
                          </a:rPr>
                          <m:t>𝑖𝑛</m:t>
                        </m:r>
                        <m:r>
                          <a:rPr lang="en-US" sz="1000" b="0" i="1">
                            <a:solidFill>
                              <a:schemeClr val="tx1"/>
                            </a:solidFill>
                            <a:latin typeface="Cambria Math" panose="02040503050406030204" pitchFamily="18" charset="0"/>
                            <a:ea typeface="+mn-ea"/>
                            <a:cs typeface="+mn-cs"/>
                          </a:rPr>
                          <m:t> </m:t>
                        </m:r>
                        <m:r>
                          <a:rPr lang="en-US" sz="1000" b="0" i="1">
                            <a:solidFill>
                              <a:schemeClr val="tx1"/>
                            </a:solidFill>
                            <a:latin typeface="Cambria Math" panose="02040503050406030204" pitchFamily="18" charset="0"/>
                            <a:ea typeface="+mn-ea"/>
                            <a:cs typeface="+mn-cs"/>
                          </a:rPr>
                          <m:t>𝐴𝑐𝑐𝑜𝑢𝑛𝑡𝑠</m:t>
                        </m:r>
                        <m:r>
                          <a:rPr lang="en-US" sz="1000" b="0" i="1">
                            <a:solidFill>
                              <a:schemeClr val="tx1"/>
                            </a:solidFill>
                            <a:latin typeface="Cambria Math" panose="02040503050406030204" pitchFamily="18" charset="0"/>
                            <a:ea typeface="+mn-ea"/>
                            <a:cs typeface="+mn-cs"/>
                          </a:rPr>
                          <m:t> </m:t>
                        </m:r>
                        <m:r>
                          <a:rPr lang="en-US" sz="1000" b="0" i="1">
                            <a:solidFill>
                              <a:schemeClr val="tx1"/>
                            </a:solidFill>
                            <a:latin typeface="Cambria Math" panose="02040503050406030204" pitchFamily="18" charset="0"/>
                            <a:ea typeface="+mn-ea"/>
                            <a:cs typeface="+mn-cs"/>
                          </a:rPr>
                          <m:t>𝑅𝑒𝑐𝑒𝑖𝑣𝑎𝑏𝑙𝑒</m:t>
                        </m:r>
                      </m:den>
                    </m:f>
                  </m:oMath>
                </m:oMathPara>
              </a14:m>
              <a:endParaRPr lang="en-US" sz="1000" b="0">
                <a:solidFill>
                  <a:schemeClr val="tx1"/>
                </a:solidFill>
                <a:latin typeface="+mn-lt"/>
                <a:ea typeface="+mn-ea"/>
                <a:cs typeface="+mn-cs"/>
              </a:endParaRPr>
            </a:p>
          </xdr:txBody>
        </xdr:sp>
      </mc:Choice>
      <mc:Fallback xmlns="">
        <xdr:sp macro="" textlink="">
          <xdr:nvSpPr>
            <xdr:cNvPr id="13" name="TextBox 12">
              <a:extLst>
                <a:ext uri="{FF2B5EF4-FFF2-40B4-BE49-F238E27FC236}">
                  <a16:creationId xmlns:a16="http://schemas.microsoft.com/office/drawing/2014/main" id="{93FE70E1-AD66-412A-A9BF-40D0AD9DA520}"/>
                </a:ext>
              </a:extLst>
            </xdr:cNvPr>
            <xdr:cNvSpPr txBox="1"/>
          </xdr:nvSpPr>
          <xdr:spPr bwMode="gray">
            <a:xfrm>
              <a:off x="1022412" y="6030833"/>
              <a:ext cx="196215" cy="3810"/>
            </a:xfrm>
            <a:prstGeom prst="rect">
              <a:avLst/>
            </a:prstGeom>
            <a:noFill/>
          </xdr:spPr>
          <xdr:txBody>
            <a:bodyPr vertOverflow="clip" horzOverflow="clip" wrap="none" lIns="0" tIns="0" rIns="0" bIns="0" rtlCol="0" anchor="t">
              <a:noAutofit/>
            </a:bodyPr>
            <a:lstStyle/>
            <a:p>
              <a:pPr marL="0" marR="0" indent="0" defTabSz="914400" eaLnBrk="1" fontAlgn="auto" latinLnBrk="0" hangingPunct="1">
                <a:lnSpc>
                  <a:spcPct val="100000"/>
                </a:lnSpc>
                <a:spcBef>
                  <a:spcPts val="500"/>
                </a:spcBef>
                <a:spcAft>
                  <a:spcPts val="0"/>
                </a:spcAft>
                <a:buClrTx/>
                <a:buSzTx/>
                <a:buFontTx/>
                <a:buNone/>
                <a:tabLst/>
              </a:pPr>
              <a:r>
                <a:rPr lang="en-US" sz="1000" b="0" i="0">
                  <a:solidFill>
                    <a:schemeClr val="tx1"/>
                  </a:solidFill>
                  <a:latin typeface="Cambria Math" panose="02040503050406030204" pitchFamily="18" charset="0"/>
                  <a:ea typeface="+mn-ea"/>
                  <a:cs typeface="+mn-cs"/>
                </a:rPr>
                <a:t>(𝐷𝑜𝑙𝑙𝑎𝑟 𝐴𝑚𝑜𝑢𝑛𝑡 𝑖𝑛 𝐼𝑛𝑖𝑡𝑖𝑎𝑙 𝐷𝑒𝑛𝑖𝑎𝑙𝑠)/(𝐷𝑜𝑙𝑙𝑎𝑟 𝐴𝑚𝑜𝑢𝑛𝑡 𝑖𝑛 𝐴𝑐𝑐𝑜𝑢𝑛𝑡𝑠 𝑅𝑒𝑐𝑒𝑖𝑣𝑎𝑏𝑙𝑒)</a:t>
              </a:r>
              <a:endParaRPr lang="en-US" sz="1000" b="0">
                <a:solidFill>
                  <a:schemeClr val="tx1"/>
                </a:solidFill>
                <a:latin typeface="+mn-lt"/>
                <a:ea typeface="+mn-ea"/>
                <a:cs typeface="+mn-cs"/>
              </a:endParaRPr>
            </a:p>
          </xdr:txBody>
        </xdr:sp>
      </mc:Fallback>
    </mc:AlternateContent>
    <xdr:clientData/>
  </xdr:twoCellAnchor>
  <xdr:twoCellAnchor>
    <xdr:from>
      <xdr:col>1</xdr:col>
      <xdr:colOff>279161</xdr:colOff>
      <xdr:row>29</xdr:row>
      <xdr:rowOff>1732802</xdr:rowOff>
    </xdr:from>
    <xdr:to>
      <xdr:col>1</xdr:col>
      <xdr:colOff>3823346</xdr:colOff>
      <xdr:row>29</xdr:row>
      <xdr:rowOff>2122663</xdr:rowOff>
    </xdr:to>
    <mc:AlternateContent xmlns:mc="http://schemas.openxmlformats.org/markup-compatibility/2006" xmlns:a14="http://schemas.microsoft.com/office/drawing/2010/main">
      <mc:Choice Requires="a14">
        <xdr:sp macro="" textlink="">
          <xdr:nvSpPr>
            <xdr:cNvPr id="14" name="TextBox 13">
              <a:extLst>
                <a:ext uri="{FF2B5EF4-FFF2-40B4-BE49-F238E27FC236}">
                  <a16:creationId xmlns:a16="http://schemas.microsoft.com/office/drawing/2014/main" id="{CFCA9F00-3452-4E52-B533-C10C51E92F67}"/>
                </a:ext>
              </a:extLst>
            </xdr:cNvPr>
            <xdr:cNvSpPr txBox="1"/>
          </xdr:nvSpPr>
          <xdr:spPr bwMode="gray">
            <a:xfrm>
              <a:off x="888761" y="6190502"/>
              <a:ext cx="331085" cy="2511"/>
            </a:xfrm>
            <a:prstGeom prst="rect">
              <a:avLst/>
            </a:prstGeom>
            <a:noFill/>
          </xdr:spPr>
          <xdr:txBody>
            <a:bodyPr vertOverflow="clip" horzOverflow="clip" wrap="none" lIns="0" tIns="0" rIns="0" bIns="0" rtlCol="0" anchor="t">
              <a:noAutofit/>
            </a:bodyPr>
            <a:lstStyle/>
            <a:p>
              <a:pPr marL="0" marR="0" lvl="0" indent="0" defTabSz="914400" eaLnBrk="1" fontAlgn="auto" latinLnBrk="0" hangingPunct="1">
                <a:lnSpc>
                  <a:spcPct val="100000"/>
                </a:lnSpc>
                <a:spcBef>
                  <a:spcPts val="500"/>
                </a:spcBef>
                <a:spcAft>
                  <a:spcPts val="0"/>
                </a:spcAft>
                <a:buClrTx/>
                <a:buSzTx/>
                <a:buFontTx/>
                <a:buNone/>
                <a:tabLst/>
                <a:defRPr/>
              </a:pPr>
              <a14:m>
                <m:oMathPara xmlns:m="http://schemas.openxmlformats.org/officeDocument/2006/math">
                  <m:oMathParaPr>
                    <m:jc m:val="centerGroup"/>
                  </m:oMathParaPr>
                  <m:oMath xmlns:m="http://schemas.openxmlformats.org/officeDocument/2006/math">
                    <m:f>
                      <m:fPr>
                        <m:ctrlPr>
                          <a:rPr kumimoji="0" lang="en-US" sz="1000" b="0" i="1" u="none" strike="noStrike" kern="0" cap="none" spc="0" normalizeH="0" baseline="0" noProof="0">
                            <a:ln>
                              <a:noFill/>
                            </a:ln>
                            <a:solidFill>
                              <a:srgbClr val="333E48"/>
                            </a:solidFill>
                            <a:effectLst/>
                            <a:uLnTx/>
                            <a:uFillTx/>
                            <a:latin typeface="Cambria Math" panose="02040503050406030204" pitchFamily="18" charset="0"/>
                            <a:ea typeface="+mn-ea"/>
                            <a:cs typeface="+mn-cs"/>
                          </a:rPr>
                        </m:ctrlPr>
                      </m:fPr>
                      <m:num>
                        <m:r>
                          <a:rPr kumimoji="0" lang="en-US" sz="1000" b="0" i="1" u="none" strike="noStrike" kern="0" cap="none" spc="0" normalizeH="0" baseline="0" noProof="0">
                            <a:ln>
                              <a:noFill/>
                            </a:ln>
                            <a:solidFill>
                              <a:srgbClr val="333E48"/>
                            </a:solidFill>
                            <a:effectLst/>
                            <a:uLnTx/>
                            <a:uFillTx/>
                            <a:latin typeface="Cambria Math" panose="02040503050406030204" pitchFamily="18" charset="0"/>
                            <a:ea typeface="+mn-ea"/>
                            <a:cs typeface="+mn-cs"/>
                          </a:rPr>
                          <m:t>𝑁𝑒𝑡</m:t>
                        </m:r>
                        <m:r>
                          <a:rPr kumimoji="0" lang="en-US" sz="1000" b="0" i="1" u="none" strike="noStrike" kern="0" cap="none" spc="0" normalizeH="0" baseline="0" noProof="0">
                            <a:ln>
                              <a:noFill/>
                            </a:ln>
                            <a:solidFill>
                              <a:srgbClr val="333E48"/>
                            </a:solidFill>
                            <a:effectLst/>
                            <a:uLnTx/>
                            <a:uFillTx/>
                            <a:latin typeface="Cambria Math" panose="02040503050406030204" pitchFamily="18" charset="0"/>
                            <a:ea typeface="+mn-ea"/>
                            <a:cs typeface="+mn-cs"/>
                          </a:rPr>
                          <m:t> </m:t>
                        </m:r>
                        <m:r>
                          <a:rPr kumimoji="0" lang="en-US" sz="1000" b="0" i="1" u="none" strike="noStrike" kern="0" cap="none" spc="0" normalizeH="0" baseline="0" noProof="0">
                            <a:ln>
                              <a:noFill/>
                            </a:ln>
                            <a:solidFill>
                              <a:srgbClr val="333E48"/>
                            </a:solidFill>
                            <a:effectLst/>
                            <a:uLnTx/>
                            <a:uFillTx/>
                            <a:latin typeface="Cambria Math" panose="02040503050406030204" pitchFamily="18" charset="0"/>
                            <a:ea typeface="+mn-ea"/>
                            <a:cs typeface="+mn-cs"/>
                          </a:rPr>
                          <m:t>𝐷𝑜𝑙𝑙𝑎𝑟</m:t>
                        </m:r>
                        <m:r>
                          <a:rPr kumimoji="0" lang="en-US" sz="1000" b="0" i="1" u="none" strike="noStrike" kern="0" cap="none" spc="0" normalizeH="0" baseline="0" noProof="0">
                            <a:ln>
                              <a:noFill/>
                            </a:ln>
                            <a:solidFill>
                              <a:srgbClr val="333E48"/>
                            </a:solidFill>
                            <a:effectLst/>
                            <a:uLnTx/>
                            <a:uFillTx/>
                            <a:latin typeface="Cambria Math" panose="02040503050406030204" pitchFamily="18" charset="0"/>
                            <a:ea typeface="+mn-ea"/>
                            <a:cs typeface="+mn-cs"/>
                          </a:rPr>
                          <m:t> </m:t>
                        </m:r>
                        <m:r>
                          <a:rPr kumimoji="0" lang="en-US" sz="1000" b="0" i="1" u="none" strike="noStrike" kern="0" cap="none" spc="0" normalizeH="0" baseline="0" noProof="0">
                            <a:ln>
                              <a:noFill/>
                            </a:ln>
                            <a:solidFill>
                              <a:srgbClr val="333E48"/>
                            </a:solidFill>
                            <a:effectLst/>
                            <a:uLnTx/>
                            <a:uFillTx/>
                            <a:latin typeface="Cambria Math" panose="02040503050406030204" pitchFamily="18" charset="0"/>
                            <a:ea typeface="+mn-ea"/>
                            <a:cs typeface="+mn-cs"/>
                          </a:rPr>
                          <m:t>𝐴𝑚𝑜𝑢𝑛𝑡</m:t>
                        </m:r>
                        <m:r>
                          <a:rPr kumimoji="0" lang="en-US" sz="1000" b="0" i="1" u="none" strike="noStrike" kern="0" cap="none" spc="0" normalizeH="0" baseline="0" noProof="0">
                            <a:ln>
                              <a:noFill/>
                            </a:ln>
                            <a:solidFill>
                              <a:srgbClr val="333E48"/>
                            </a:solidFill>
                            <a:effectLst/>
                            <a:uLnTx/>
                            <a:uFillTx/>
                            <a:latin typeface="Cambria Math" panose="02040503050406030204" pitchFamily="18" charset="0"/>
                            <a:ea typeface="+mn-ea"/>
                            <a:cs typeface="+mn-cs"/>
                          </a:rPr>
                          <m:t> </m:t>
                        </m:r>
                        <m:r>
                          <a:rPr kumimoji="0" lang="en-US" sz="1000" b="0" i="1" u="none" strike="noStrike" kern="0" cap="none" spc="0" normalizeH="0" baseline="0" noProof="0">
                            <a:ln>
                              <a:noFill/>
                            </a:ln>
                            <a:solidFill>
                              <a:srgbClr val="333E48"/>
                            </a:solidFill>
                            <a:effectLst/>
                            <a:uLnTx/>
                            <a:uFillTx/>
                            <a:latin typeface="Cambria Math" panose="02040503050406030204" pitchFamily="18" charset="0"/>
                            <a:ea typeface="+mn-ea"/>
                            <a:cs typeface="+mn-cs"/>
                          </a:rPr>
                          <m:t>𝑖𝑛</m:t>
                        </m:r>
                        <m:r>
                          <a:rPr kumimoji="0" lang="en-US" sz="1000" b="0" i="1" u="none" strike="noStrike" kern="0" cap="none" spc="0" normalizeH="0" baseline="0" noProof="0">
                            <a:ln>
                              <a:noFill/>
                            </a:ln>
                            <a:solidFill>
                              <a:srgbClr val="333E48"/>
                            </a:solidFill>
                            <a:effectLst/>
                            <a:uLnTx/>
                            <a:uFillTx/>
                            <a:latin typeface="Cambria Math" panose="02040503050406030204" pitchFamily="18" charset="0"/>
                            <a:ea typeface="+mn-ea"/>
                            <a:cs typeface="+mn-cs"/>
                          </a:rPr>
                          <m:t> </m:t>
                        </m:r>
                        <m:r>
                          <a:rPr kumimoji="0" lang="en-US" sz="1000" b="0" i="1" u="none" strike="noStrike" kern="0" cap="none" spc="0" normalizeH="0" baseline="0" noProof="0">
                            <a:ln>
                              <a:noFill/>
                            </a:ln>
                            <a:solidFill>
                              <a:srgbClr val="333E48"/>
                            </a:solidFill>
                            <a:effectLst/>
                            <a:uLnTx/>
                            <a:uFillTx/>
                            <a:latin typeface="Cambria Math" panose="02040503050406030204" pitchFamily="18" charset="0"/>
                            <a:ea typeface="+mn-ea"/>
                            <a:cs typeface="+mn-cs"/>
                          </a:rPr>
                          <m:t>𝐴𝑐𝑐𝑜𝑢𝑛𝑡𝑠</m:t>
                        </m:r>
                        <m:r>
                          <a:rPr kumimoji="0" lang="en-US" sz="1000" b="0" i="1" u="none" strike="noStrike" kern="0" cap="none" spc="0" normalizeH="0" baseline="0" noProof="0">
                            <a:ln>
                              <a:noFill/>
                            </a:ln>
                            <a:solidFill>
                              <a:srgbClr val="333E48"/>
                            </a:solidFill>
                            <a:effectLst/>
                            <a:uLnTx/>
                            <a:uFillTx/>
                            <a:latin typeface="Cambria Math" panose="02040503050406030204" pitchFamily="18" charset="0"/>
                            <a:ea typeface="+mn-ea"/>
                            <a:cs typeface="+mn-cs"/>
                          </a:rPr>
                          <m:t> </m:t>
                        </m:r>
                        <m:r>
                          <a:rPr kumimoji="0" lang="en-US" sz="1000" b="0" i="1" u="none" strike="noStrike" kern="0" cap="none" spc="0" normalizeH="0" baseline="0" noProof="0">
                            <a:ln>
                              <a:noFill/>
                            </a:ln>
                            <a:solidFill>
                              <a:srgbClr val="333E48"/>
                            </a:solidFill>
                            <a:effectLst/>
                            <a:uLnTx/>
                            <a:uFillTx/>
                            <a:latin typeface="Cambria Math" panose="02040503050406030204" pitchFamily="18" charset="0"/>
                            <a:ea typeface="+mn-ea"/>
                            <a:cs typeface="+mn-cs"/>
                          </a:rPr>
                          <m:t>𝑅𝑒𝑐𝑒𝑖𝑣𝑎𝑏𝑙𝑒</m:t>
                        </m:r>
                      </m:num>
                      <m:den>
                        <m:r>
                          <a:rPr kumimoji="0" lang="en-US" sz="1000" b="0" i="1" u="none" strike="noStrike" kern="0" cap="none" spc="0" normalizeH="0" baseline="0" noProof="0">
                            <a:ln>
                              <a:noFill/>
                            </a:ln>
                            <a:solidFill>
                              <a:srgbClr val="333E48"/>
                            </a:solidFill>
                            <a:effectLst/>
                            <a:uLnTx/>
                            <a:uFillTx/>
                            <a:latin typeface="Cambria Math" panose="02040503050406030204" pitchFamily="18" charset="0"/>
                            <a:ea typeface="+mn-ea"/>
                            <a:cs typeface="+mn-cs"/>
                          </a:rPr>
                          <m:t>𝐴𝑣𝑒𝑟𝑎𝑔𝑒</m:t>
                        </m:r>
                        <m:r>
                          <a:rPr kumimoji="0" lang="en-US" sz="1000" b="0" i="1" u="none" strike="noStrike" kern="0" cap="none" spc="0" normalizeH="0" baseline="0" noProof="0">
                            <a:ln>
                              <a:noFill/>
                            </a:ln>
                            <a:solidFill>
                              <a:srgbClr val="333E48"/>
                            </a:solidFill>
                            <a:effectLst/>
                            <a:uLnTx/>
                            <a:uFillTx/>
                            <a:latin typeface="Cambria Math" panose="02040503050406030204" pitchFamily="18" charset="0"/>
                            <a:ea typeface="+mn-ea"/>
                            <a:cs typeface="+mn-cs"/>
                          </a:rPr>
                          <m:t> </m:t>
                        </m:r>
                        <m:r>
                          <a:rPr kumimoji="0" lang="en-US" sz="1000" b="0" i="1" u="none" strike="noStrike" kern="0" cap="none" spc="0" normalizeH="0" baseline="0" noProof="0">
                            <a:ln>
                              <a:noFill/>
                            </a:ln>
                            <a:solidFill>
                              <a:srgbClr val="333E48"/>
                            </a:solidFill>
                            <a:effectLst/>
                            <a:uLnTx/>
                            <a:uFillTx/>
                            <a:latin typeface="Cambria Math" panose="02040503050406030204" pitchFamily="18" charset="0"/>
                            <a:ea typeface="+mn-ea"/>
                            <a:cs typeface="+mn-cs"/>
                          </a:rPr>
                          <m:t>𝐷𝑎𝑖𝑙𝑦</m:t>
                        </m:r>
                        <m:r>
                          <a:rPr kumimoji="0" lang="en-US" sz="1000" b="0" i="1" u="none" strike="noStrike" kern="0" cap="none" spc="0" normalizeH="0" baseline="0" noProof="0">
                            <a:ln>
                              <a:noFill/>
                            </a:ln>
                            <a:solidFill>
                              <a:srgbClr val="333E48"/>
                            </a:solidFill>
                            <a:effectLst/>
                            <a:uLnTx/>
                            <a:uFillTx/>
                            <a:latin typeface="Cambria Math" panose="02040503050406030204" pitchFamily="18" charset="0"/>
                            <a:ea typeface="+mn-ea"/>
                            <a:cs typeface="+mn-cs"/>
                          </a:rPr>
                          <m:t> </m:t>
                        </m:r>
                        <m:r>
                          <a:rPr kumimoji="0" lang="en-US" sz="1000" b="0" i="1" u="none" strike="noStrike" kern="0" cap="none" spc="0" normalizeH="0" baseline="0" noProof="0">
                            <a:ln>
                              <a:noFill/>
                            </a:ln>
                            <a:solidFill>
                              <a:srgbClr val="333E48"/>
                            </a:solidFill>
                            <a:effectLst/>
                            <a:uLnTx/>
                            <a:uFillTx/>
                            <a:latin typeface="Cambria Math" panose="02040503050406030204" pitchFamily="18" charset="0"/>
                            <a:ea typeface="+mn-ea"/>
                            <a:cs typeface="+mn-cs"/>
                          </a:rPr>
                          <m:t>𝑁𝑒𝑡</m:t>
                        </m:r>
                        <m:r>
                          <a:rPr kumimoji="0" lang="en-US" sz="1000" b="0" i="1" u="none" strike="noStrike" kern="0" cap="none" spc="0" normalizeH="0" baseline="0" noProof="0">
                            <a:ln>
                              <a:noFill/>
                            </a:ln>
                            <a:solidFill>
                              <a:srgbClr val="333E48"/>
                            </a:solidFill>
                            <a:effectLst/>
                            <a:uLnTx/>
                            <a:uFillTx/>
                            <a:latin typeface="Cambria Math" panose="02040503050406030204" pitchFamily="18" charset="0"/>
                            <a:ea typeface="+mn-ea"/>
                            <a:cs typeface="+mn-cs"/>
                          </a:rPr>
                          <m:t> </m:t>
                        </m:r>
                        <m:r>
                          <a:rPr kumimoji="0" lang="en-US" sz="1000" b="0" i="1" u="none" strike="noStrike" kern="0" cap="none" spc="0" normalizeH="0" baseline="0" noProof="0">
                            <a:ln>
                              <a:noFill/>
                            </a:ln>
                            <a:solidFill>
                              <a:srgbClr val="333E48"/>
                            </a:solidFill>
                            <a:effectLst/>
                            <a:uLnTx/>
                            <a:uFillTx/>
                            <a:latin typeface="Cambria Math" panose="02040503050406030204" pitchFamily="18" charset="0"/>
                            <a:ea typeface="+mn-ea"/>
                            <a:cs typeface="+mn-cs"/>
                          </a:rPr>
                          <m:t>𝑃𝑎𝑡𝑖𝑒𝑛𝑡</m:t>
                        </m:r>
                        <m:r>
                          <a:rPr kumimoji="0" lang="en-US" sz="1000" b="0" i="1" u="none" strike="noStrike" kern="0" cap="none" spc="0" normalizeH="0" baseline="0" noProof="0">
                            <a:ln>
                              <a:noFill/>
                            </a:ln>
                            <a:solidFill>
                              <a:srgbClr val="333E48"/>
                            </a:solidFill>
                            <a:effectLst/>
                            <a:uLnTx/>
                            <a:uFillTx/>
                            <a:latin typeface="Cambria Math" panose="02040503050406030204" pitchFamily="18" charset="0"/>
                            <a:ea typeface="+mn-ea"/>
                            <a:cs typeface="+mn-cs"/>
                          </a:rPr>
                          <m:t> </m:t>
                        </m:r>
                        <m:r>
                          <a:rPr kumimoji="0" lang="en-US" sz="1000" b="0" i="1" u="none" strike="noStrike" kern="0" cap="none" spc="0" normalizeH="0" baseline="0" noProof="0">
                            <a:ln>
                              <a:noFill/>
                            </a:ln>
                            <a:solidFill>
                              <a:srgbClr val="333E48"/>
                            </a:solidFill>
                            <a:effectLst/>
                            <a:uLnTx/>
                            <a:uFillTx/>
                            <a:latin typeface="Cambria Math" panose="02040503050406030204" pitchFamily="18" charset="0"/>
                            <a:ea typeface="+mn-ea"/>
                            <a:cs typeface="+mn-cs"/>
                          </a:rPr>
                          <m:t>𝑅𝑒𝑣𝑒𝑛𝑢𝑒</m:t>
                        </m:r>
                      </m:den>
                    </m:f>
                  </m:oMath>
                </m:oMathPara>
              </a14:m>
              <a:endParaRPr kumimoji="0" lang="en-US" sz="1000" b="0" i="0" u="none" strike="noStrike" kern="0" cap="none" spc="0" normalizeH="0" baseline="0" noProof="0">
                <a:ln>
                  <a:noFill/>
                </a:ln>
                <a:solidFill>
                  <a:srgbClr val="333E48"/>
                </a:solidFill>
                <a:effectLst/>
                <a:uLnTx/>
                <a:uFillTx/>
                <a:latin typeface="Arial"/>
                <a:ea typeface="+mn-ea"/>
                <a:cs typeface="+mn-cs"/>
              </a:endParaRPr>
            </a:p>
          </xdr:txBody>
        </xdr:sp>
      </mc:Choice>
      <mc:Fallback xmlns="">
        <xdr:sp macro="" textlink="">
          <xdr:nvSpPr>
            <xdr:cNvPr id="14" name="TextBox 13">
              <a:extLst>
                <a:ext uri="{FF2B5EF4-FFF2-40B4-BE49-F238E27FC236}">
                  <a16:creationId xmlns:a16="http://schemas.microsoft.com/office/drawing/2014/main" id="{CFCA9F00-3452-4E52-B533-C10C51E92F67}"/>
                </a:ext>
              </a:extLst>
            </xdr:cNvPr>
            <xdr:cNvSpPr txBox="1"/>
          </xdr:nvSpPr>
          <xdr:spPr bwMode="gray">
            <a:xfrm>
              <a:off x="888761" y="6190502"/>
              <a:ext cx="331085" cy="2511"/>
            </a:xfrm>
            <a:prstGeom prst="rect">
              <a:avLst/>
            </a:prstGeom>
            <a:noFill/>
          </xdr:spPr>
          <xdr:txBody>
            <a:bodyPr vertOverflow="clip" horzOverflow="clip" wrap="none" lIns="0" tIns="0" rIns="0" bIns="0" rtlCol="0" anchor="t">
              <a:noAutofit/>
            </a:bodyPr>
            <a:lstStyle/>
            <a:p>
              <a:pPr marL="0" marR="0" lvl="0" indent="0" defTabSz="914400" eaLnBrk="1" fontAlgn="auto" latinLnBrk="0" hangingPunct="1">
                <a:lnSpc>
                  <a:spcPct val="100000"/>
                </a:lnSpc>
                <a:spcBef>
                  <a:spcPts val="500"/>
                </a:spcBef>
                <a:spcAft>
                  <a:spcPts val="0"/>
                </a:spcAft>
                <a:buClrTx/>
                <a:buSzTx/>
                <a:buFontTx/>
                <a:buNone/>
                <a:tabLst/>
                <a:defRPr/>
              </a:pPr>
              <a:r>
                <a:rPr kumimoji="0" lang="en-US" sz="1000" b="0" i="0" u="none" strike="noStrike" kern="0" cap="none" spc="0" normalizeH="0" baseline="0" noProof="0">
                  <a:ln>
                    <a:noFill/>
                  </a:ln>
                  <a:solidFill>
                    <a:srgbClr val="333E48"/>
                  </a:solidFill>
                  <a:effectLst/>
                  <a:uLnTx/>
                  <a:uFillTx/>
                  <a:latin typeface="Cambria Math" panose="02040503050406030204" pitchFamily="18" charset="0"/>
                  <a:ea typeface="+mn-ea"/>
                  <a:cs typeface="+mn-cs"/>
                </a:rPr>
                <a:t>(𝑁𝑒𝑡 𝐷𝑜𝑙𝑙𝑎𝑟 𝐴𝑚𝑜𝑢𝑛𝑡 𝑖𝑛 𝐴𝑐𝑐𝑜𝑢𝑛𝑡𝑠 𝑅𝑒𝑐𝑒𝑖𝑣𝑎𝑏𝑙𝑒)/(𝐴𝑣𝑒𝑟𝑎𝑔𝑒 𝐷𝑎𝑖𝑙𝑦 𝑁𝑒𝑡 𝑃𝑎𝑡𝑖𝑒𝑛𝑡 𝑅𝑒𝑣𝑒𝑛𝑢𝑒)</a:t>
              </a:r>
              <a:endParaRPr kumimoji="0" lang="en-US" sz="1000" b="0" i="0" u="none" strike="noStrike" kern="0" cap="none" spc="0" normalizeH="0" baseline="0" noProof="0">
                <a:ln>
                  <a:noFill/>
                </a:ln>
                <a:solidFill>
                  <a:srgbClr val="333E48"/>
                </a:solidFill>
                <a:effectLst/>
                <a:uLnTx/>
                <a:uFillTx/>
                <a:latin typeface="Arial"/>
                <a:ea typeface="+mn-ea"/>
                <a:cs typeface="+mn-cs"/>
              </a:endParaRPr>
            </a:p>
          </xdr:txBody>
        </xdr:sp>
      </mc:Fallback>
    </mc:AlternateContent>
    <xdr:clientData/>
  </xdr:twoCellAnchor>
  <xdr:twoCellAnchor>
    <xdr:from>
      <xdr:col>1</xdr:col>
      <xdr:colOff>342900</xdr:colOff>
      <xdr:row>30</xdr:row>
      <xdr:rowOff>774370</xdr:rowOff>
    </xdr:from>
    <xdr:to>
      <xdr:col>1</xdr:col>
      <xdr:colOff>3887085</xdr:colOff>
      <xdr:row>30</xdr:row>
      <xdr:rowOff>1164231</xdr:rowOff>
    </xdr:to>
    <mc:AlternateContent xmlns:mc="http://schemas.openxmlformats.org/markup-compatibility/2006" xmlns:a14="http://schemas.microsoft.com/office/drawing/2010/main">
      <mc:Choice Requires="a14">
        <xdr:sp macro="" textlink="">
          <xdr:nvSpPr>
            <xdr:cNvPr id="15" name="TextBox 14">
              <a:extLst>
                <a:ext uri="{FF2B5EF4-FFF2-40B4-BE49-F238E27FC236}">
                  <a16:creationId xmlns:a16="http://schemas.microsoft.com/office/drawing/2014/main" id="{B48C66B7-6645-4F44-99CD-6CB35DD52994}"/>
                </a:ext>
              </a:extLst>
            </xdr:cNvPr>
            <xdr:cNvSpPr txBox="1"/>
          </xdr:nvSpPr>
          <xdr:spPr bwMode="gray">
            <a:xfrm>
              <a:off x="952500" y="6508420"/>
              <a:ext cx="267585" cy="2511"/>
            </a:xfrm>
            <a:prstGeom prst="rect">
              <a:avLst/>
            </a:prstGeom>
            <a:noFill/>
          </xdr:spPr>
          <xdr:txBody>
            <a:bodyPr vertOverflow="clip" horzOverflow="clip" wrap="none" lIns="0" tIns="0" rIns="0" bIns="0" rtlCol="0" anchor="t">
              <a:noAutofit/>
            </a:bodyPr>
            <a:lstStyle/>
            <a:p>
              <a:pPr marL="0" marR="0" lvl="0" indent="0" defTabSz="914400" eaLnBrk="1" fontAlgn="auto" latinLnBrk="0" hangingPunct="1">
                <a:lnSpc>
                  <a:spcPct val="100000"/>
                </a:lnSpc>
                <a:spcBef>
                  <a:spcPts val="500"/>
                </a:spcBef>
                <a:spcAft>
                  <a:spcPts val="0"/>
                </a:spcAft>
                <a:buClrTx/>
                <a:buSzTx/>
                <a:buFontTx/>
                <a:buNone/>
                <a:tabLst/>
                <a:defRPr/>
              </a:pPr>
              <a14:m>
                <m:oMathPara xmlns:m="http://schemas.openxmlformats.org/officeDocument/2006/math">
                  <m:oMathParaPr>
                    <m:jc m:val="centerGroup"/>
                  </m:oMathParaPr>
                  <m:oMath xmlns:m="http://schemas.openxmlformats.org/officeDocument/2006/math">
                    <m:f>
                      <m:fPr>
                        <m:ctrlPr>
                          <a:rPr kumimoji="0" lang="en-US" sz="1000" b="0" i="1" u="none" strike="noStrike" kern="0" cap="none" spc="0" normalizeH="0" baseline="0" noProof="0">
                            <a:ln>
                              <a:noFill/>
                            </a:ln>
                            <a:solidFill>
                              <a:srgbClr val="333E48"/>
                            </a:solidFill>
                            <a:effectLst/>
                            <a:uLnTx/>
                            <a:uFillTx/>
                            <a:latin typeface="Cambria Math" panose="02040503050406030204" pitchFamily="18" charset="0"/>
                            <a:ea typeface="+mn-ea"/>
                            <a:cs typeface="+mn-cs"/>
                          </a:rPr>
                        </m:ctrlPr>
                      </m:fPr>
                      <m:num>
                        <m:r>
                          <a:rPr kumimoji="0" lang="en-US" sz="1000" b="0" i="1" u="none" strike="noStrike" kern="0" cap="none" spc="0" normalizeH="0" baseline="0" noProof="0">
                            <a:ln>
                              <a:noFill/>
                            </a:ln>
                            <a:solidFill>
                              <a:srgbClr val="333E48"/>
                            </a:solidFill>
                            <a:effectLst/>
                            <a:uLnTx/>
                            <a:uFillTx/>
                            <a:latin typeface="Cambria Math" panose="02040503050406030204" pitchFamily="18" charset="0"/>
                            <a:ea typeface="+mn-ea"/>
                            <a:cs typeface="+mn-cs"/>
                          </a:rPr>
                          <m:t>𝐷𝑜𝑙𝑙𝑎𝑟</m:t>
                        </m:r>
                        <m:r>
                          <a:rPr kumimoji="0" lang="en-US" sz="1000" b="0" i="1" u="none" strike="noStrike" kern="0" cap="none" spc="0" normalizeH="0" baseline="0" noProof="0">
                            <a:ln>
                              <a:noFill/>
                            </a:ln>
                            <a:solidFill>
                              <a:srgbClr val="333E48"/>
                            </a:solidFill>
                            <a:effectLst/>
                            <a:uLnTx/>
                            <a:uFillTx/>
                            <a:latin typeface="Cambria Math" panose="02040503050406030204" pitchFamily="18" charset="0"/>
                            <a:ea typeface="+mn-ea"/>
                            <a:cs typeface="+mn-cs"/>
                          </a:rPr>
                          <m:t> </m:t>
                        </m:r>
                        <m:r>
                          <a:rPr kumimoji="0" lang="en-US" sz="1000" b="0" i="1" u="none" strike="noStrike" kern="0" cap="none" spc="0" normalizeH="0" baseline="0" noProof="0">
                            <a:ln>
                              <a:noFill/>
                            </a:ln>
                            <a:solidFill>
                              <a:srgbClr val="333E48"/>
                            </a:solidFill>
                            <a:effectLst/>
                            <a:uLnTx/>
                            <a:uFillTx/>
                            <a:latin typeface="Cambria Math" panose="02040503050406030204" pitchFamily="18" charset="0"/>
                            <a:ea typeface="+mn-ea"/>
                            <a:cs typeface="+mn-cs"/>
                          </a:rPr>
                          <m:t>𝐴𝑚𝑜𝑢𝑛𝑡</m:t>
                        </m:r>
                        <m:r>
                          <a:rPr kumimoji="0" lang="en-US" sz="1000" b="0" i="1" u="none" strike="noStrike" kern="0" cap="none" spc="0" normalizeH="0" baseline="0" noProof="0">
                            <a:ln>
                              <a:noFill/>
                            </a:ln>
                            <a:solidFill>
                              <a:srgbClr val="333E48"/>
                            </a:solidFill>
                            <a:effectLst/>
                            <a:uLnTx/>
                            <a:uFillTx/>
                            <a:latin typeface="Cambria Math" panose="02040503050406030204" pitchFamily="18" charset="0"/>
                            <a:ea typeface="+mn-ea"/>
                            <a:cs typeface="+mn-cs"/>
                          </a:rPr>
                          <m:t> </m:t>
                        </m:r>
                        <m:r>
                          <a:rPr kumimoji="0" lang="en-US" sz="1000" b="0" i="1" u="none" strike="noStrike" kern="0" cap="none" spc="0" normalizeH="0" baseline="0" noProof="0">
                            <a:ln>
                              <a:noFill/>
                            </a:ln>
                            <a:solidFill>
                              <a:srgbClr val="333E48"/>
                            </a:solidFill>
                            <a:effectLst/>
                            <a:uLnTx/>
                            <a:uFillTx/>
                            <a:latin typeface="Cambria Math" panose="02040503050406030204" pitchFamily="18" charset="0"/>
                            <a:ea typeface="+mn-ea"/>
                            <a:cs typeface="+mn-cs"/>
                          </a:rPr>
                          <m:t>𝐶𝑜𝑙𝑙𝑒𝑐𝑡𝑒𝑑</m:t>
                        </m:r>
                        <m:r>
                          <a:rPr kumimoji="0" lang="en-US" sz="1000" b="0" i="1" u="none" strike="noStrike" kern="0" cap="none" spc="0" normalizeH="0" baseline="0" noProof="0">
                            <a:ln>
                              <a:noFill/>
                            </a:ln>
                            <a:solidFill>
                              <a:srgbClr val="333E48"/>
                            </a:solidFill>
                            <a:effectLst/>
                            <a:uLnTx/>
                            <a:uFillTx/>
                            <a:latin typeface="Cambria Math" panose="02040503050406030204" pitchFamily="18" charset="0"/>
                            <a:ea typeface="+mn-ea"/>
                            <a:cs typeface="+mn-cs"/>
                          </a:rPr>
                          <m:t> </m:t>
                        </m:r>
                        <m:r>
                          <a:rPr kumimoji="0" lang="en-US" sz="1000" b="0" i="1" u="none" strike="noStrike" kern="0" cap="none" spc="0" normalizeH="0" baseline="0" noProof="0">
                            <a:ln>
                              <a:noFill/>
                            </a:ln>
                            <a:solidFill>
                              <a:srgbClr val="333E48"/>
                            </a:solidFill>
                            <a:effectLst/>
                            <a:uLnTx/>
                            <a:uFillTx/>
                            <a:latin typeface="Cambria Math" panose="02040503050406030204" pitchFamily="18" charset="0"/>
                            <a:ea typeface="+mn-ea"/>
                            <a:cs typeface="+mn-cs"/>
                          </a:rPr>
                          <m:t>𝑎𝑡</m:t>
                        </m:r>
                        <m:r>
                          <a:rPr kumimoji="0" lang="en-US" sz="1000" b="0" i="1" u="none" strike="noStrike" kern="0" cap="none" spc="0" normalizeH="0" baseline="0" noProof="0">
                            <a:ln>
                              <a:noFill/>
                            </a:ln>
                            <a:solidFill>
                              <a:srgbClr val="333E48"/>
                            </a:solidFill>
                            <a:effectLst/>
                            <a:uLnTx/>
                            <a:uFillTx/>
                            <a:latin typeface="Cambria Math" panose="02040503050406030204" pitchFamily="18" charset="0"/>
                            <a:ea typeface="+mn-ea"/>
                            <a:cs typeface="+mn-cs"/>
                          </a:rPr>
                          <m:t> </m:t>
                        </m:r>
                        <m:r>
                          <a:rPr kumimoji="0" lang="en-US" sz="1000" b="0" i="1" u="none" strike="noStrike" kern="0" cap="none" spc="0" normalizeH="0" baseline="0" noProof="0">
                            <a:ln>
                              <a:noFill/>
                            </a:ln>
                            <a:solidFill>
                              <a:srgbClr val="333E48"/>
                            </a:solidFill>
                            <a:effectLst/>
                            <a:uLnTx/>
                            <a:uFillTx/>
                            <a:latin typeface="Cambria Math" panose="02040503050406030204" pitchFamily="18" charset="0"/>
                            <a:ea typeface="+mn-ea"/>
                            <a:cs typeface="+mn-cs"/>
                          </a:rPr>
                          <m:t>𝑃𝑜𝑖𝑛𝑡</m:t>
                        </m:r>
                        <m:r>
                          <a:rPr kumimoji="0" lang="en-US" sz="1000" b="0" i="1" u="none" strike="noStrike" kern="0" cap="none" spc="0" normalizeH="0" baseline="0" noProof="0">
                            <a:ln>
                              <a:noFill/>
                            </a:ln>
                            <a:solidFill>
                              <a:srgbClr val="333E48"/>
                            </a:solidFill>
                            <a:effectLst/>
                            <a:uLnTx/>
                            <a:uFillTx/>
                            <a:latin typeface="Cambria Math" panose="02040503050406030204" pitchFamily="18" charset="0"/>
                            <a:ea typeface="+mn-ea"/>
                            <a:cs typeface="+mn-cs"/>
                          </a:rPr>
                          <m:t> </m:t>
                        </m:r>
                        <m:r>
                          <a:rPr kumimoji="0" lang="en-US" sz="1000" b="0" i="1" u="none" strike="noStrike" kern="0" cap="none" spc="0" normalizeH="0" baseline="0" noProof="0">
                            <a:ln>
                              <a:noFill/>
                            </a:ln>
                            <a:solidFill>
                              <a:srgbClr val="333E48"/>
                            </a:solidFill>
                            <a:effectLst/>
                            <a:uLnTx/>
                            <a:uFillTx/>
                            <a:latin typeface="Cambria Math" panose="02040503050406030204" pitchFamily="18" charset="0"/>
                            <a:ea typeface="+mn-ea"/>
                            <a:cs typeface="+mn-cs"/>
                          </a:rPr>
                          <m:t>𝑜𝑓</m:t>
                        </m:r>
                        <m:r>
                          <a:rPr kumimoji="0" lang="en-US" sz="1000" b="0" i="1" u="none" strike="noStrike" kern="0" cap="none" spc="0" normalizeH="0" baseline="0" noProof="0">
                            <a:ln>
                              <a:noFill/>
                            </a:ln>
                            <a:solidFill>
                              <a:srgbClr val="333E48"/>
                            </a:solidFill>
                            <a:effectLst/>
                            <a:uLnTx/>
                            <a:uFillTx/>
                            <a:latin typeface="Cambria Math" panose="02040503050406030204" pitchFamily="18" charset="0"/>
                            <a:ea typeface="+mn-ea"/>
                            <a:cs typeface="+mn-cs"/>
                          </a:rPr>
                          <m:t> </m:t>
                        </m:r>
                        <m:r>
                          <a:rPr kumimoji="0" lang="en-US" sz="1000" b="0" i="1" u="none" strike="noStrike" kern="0" cap="none" spc="0" normalizeH="0" baseline="0" noProof="0">
                            <a:ln>
                              <a:noFill/>
                            </a:ln>
                            <a:solidFill>
                              <a:srgbClr val="333E48"/>
                            </a:solidFill>
                            <a:effectLst/>
                            <a:uLnTx/>
                            <a:uFillTx/>
                            <a:latin typeface="Cambria Math" panose="02040503050406030204" pitchFamily="18" charset="0"/>
                            <a:ea typeface="+mn-ea"/>
                            <a:cs typeface="+mn-cs"/>
                          </a:rPr>
                          <m:t>𝑆𝑒𝑟𝑣𝑖𝑐𝑒</m:t>
                        </m:r>
                      </m:num>
                      <m:den>
                        <m:r>
                          <a:rPr kumimoji="0" lang="en-US" sz="1000" b="0" i="1" u="none" strike="noStrike" kern="0" cap="none" spc="0" normalizeH="0" baseline="0" noProof="0">
                            <a:ln>
                              <a:noFill/>
                            </a:ln>
                            <a:solidFill>
                              <a:srgbClr val="333E48"/>
                            </a:solidFill>
                            <a:effectLst/>
                            <a:uLnTx/>
                            <a:uFillTx/>
                            <a:latin typeface="Cambria Math" panose="02040503050406030204" pitchFamily="18" charset="0"/>
                            <a:ea typeface="+mn-ea"/>
                            <a:cs typeface="+mn-cs"/>
                          </a:rPr>
                          <m:t>𝑁𝑒𝑡</m:t>
                        </m:r>
                        <m:r>
                          <a:rPr kumimoji="0" lang="en-US" sz="1000" b="0" i="1" u="none" strike="noStrike" kern="0" cap="none" spc="0" normalizeH="0" baseline="0" noProof="0">
                            <a:ln>
                              <a:noFill/>
                            </a:ln>
                            <a:solidFill>
                              <a:srgbClr val="333E48"/>
                            </a:solidFill>
                            <a:effectLst/>
                            <a:uLnTx/>
                            <a:uFillTx/>
                            <a:latin typeface="Cambria Math" panose="02040503050406030204" pitchFamily="18" charset="0"/>
                            <a:ea typeface="+mn-ea"/>
                            <a:cs typeface="+mn-cs"/>
                          </a:rPr>
                          <m:t> </m:t>
                        </m:r>
                        <m:r>
                          <a:rPr kumimoji="0" lang="en-US" sz="1000" b="0" i="1" u="none" strike="noStrike" kern="0" cap="none" spc="0" normalizeH="0" baseline="0" noProof="0">
                            <a:ln>
                              <a:noFill/>
                            </a:ln>
                            <a:solidFill>
                              <a:srgbClr val="333E48"/>
                            </a:solidFill>
                            <a:effectLst/>
                            <a:uLnTx/>
                            <a:uFillTx/>
                            <a:latin typeface="Cambria Math" panose="02040503050406030204" pitchFamily="18" charset="0"/>
                            <a:ea typeface="+mn-ea"/>
                            <a:cs typeface="+mn-cs"/>
                          </a:rPr>
                          <m:t>𝑃𝑎𝑡𝑖𝑒𝑛𝑡</m:t>
                        </m:r>
                        <m:r>
                          <a:rPr kumimoji="0" lang="en-US" sz="1000" b="0" i="1" u="none" strike="noStrike" kern="0" cap="none" spc="0" normalizeH="0" baseline="0" noProof="0">
                            <a:ln>
                              <a:noFill/>
                            </a:ln>
                            <a:solidFill>
                              <a:srgbClr val="333E48"/>
                            </a:solidFill>
                            <a:effectLst/>
                            <a:uLnTx/>
                            <a:uFillTx/>
                            <a:latin typeface="Cambria Math" panose="02040503050406030204" pitchFamily="18" charset="0"/>
                            <a:ea typeface="+mn-ea"/>
                            <a:cs typeface="+mn-cs"/>
                          </a:rPr>
                          <m:t> </m:t>
                        </m:r>
                        <m:r>
                          <a:rPr kumimoji="0" lang="en-US" sz="1000" b="0" i="1" u="none" strike="noStrike" kern="0" cap="none" spc="0" normalizeH="0" baseline="0" noProof="0">
                            <a:ln>
                              <a:noFill/>
                            </a:ln>
                            <a:solidFill>
                              <a:srgbClr val="333E48"/>
                            </a:solidFill>
                            <a:effectLst/>
                            <a:uLnTx/>
                            <a:uFillTx/>
                            <a:latin typeface="Cambria Math" panose="02040503050406030204" pitchFamily="18" charset="0"/>
                            <a:ea typeface="+mn-ea"/>
                            <a:cs typeface="+mn-cs"/>
                          </a:rPr>
                          <m:t>𝑅𝑒𝑣𝑒𝑛𝑢𝑒</m:t>
                        </m:r>
                      </m:den>
                    </m:f>
                  </m:oMath>
                </m:oMathPara>
              </a14:m>
              <a:endParaRPr kumimoji="0" lang="en-US" sz="1000" b="0" i="0" u="none" strike="noStrike" kern="0" cap="none" spc="0" normalizeH="0" baseline="0" noProof="0">
                <a:ln>
                  <a:noFill/>
                </a:ln>
                <a:solidFill>
                  <a:srgbClr val="333E48"/>
                </a:solidFill>
                <a:effectLst/>
                <a:uLnTx/>
                <a:uFillTx/>
                <a:latin typeface="Arial"/>
                <a:ea typeface="+mn-ea"/>
                <a:cs typeface="+mn-cs"/>
              </a:endParaRPr>
            </a:p>
          </xdr:txBody>
        </xdr:sp>
      </mc:Choice>
      <mc:Fallback xmlns="">
        <xdr:sp macro="" textlink="">
          <xdr:nvSpPr>
            <xdr:cNvPr id="15" name="TextBox 14">
              <a:extLst>
                <a:ext uri="{FF2B5EF4-FFF2-40B4-BE49-F238E27FC236}">
                  <a16:creationId xmlns:a16="http://schemas.microsoft.com/office/drawing/2014/main" id="{B48C66B7-6645-4F44-99CD-6CB35DD52994}"/>
                </a:ext>
              </a:extLst>
            </xdr:cNvPr>
            <xdr:cNvSpPr txBox="1"/>
          </xdr:nvSpPr>
          <xdr:spPr bwMode="gray">
            <a:xfrm>
              <a:off x="952500" y="6508420"/>
              <a:ext cx="267585" cy="2511"/>
            </a:xfrm>
            <a:prstGeom prst="rect">
              <a:avLst/>
            </a:prstGeom>
            <a:noFill/>
          </xdr:spPr>
          <xdr:txBody>
            <a:bodyPr vertOverflow="clip" horzOverflow="clip" wrap="none" lIns="0" tIns="0" rIns="0" bIns="0" rtlCol="0" anchor="t">
              <a:noAutofit/>
            </a:bodyPr>
            <a:lstStyle/>
            <a:p>
              <a:pPr marL="0" marR="0" lvl="0" indent="0" defTabSz="914400" eaLnBrk="1" fontAlgn="auto" latinLnBrk="0" hangingPunct="1">
                <a:lnSpc>
                  <a:spcPct val="100000"/>
                </a:lnSpc>
                <a:spcBef>
                  <a:spcPts val="500"/>
                </a:spcBef>
                <a:spcAft>
                  <a:spcPts val="0"/>
                </a:spcAft>
                <a:buClrTx/>
                <a:buSzTx/>
                <a:buFontTx/>
                <a:buNone/>
                <a:tabLst/>
                <a:defRPr/>
              </a:pPr>
              <a:r>
                <a:rPr kumimoji="0" lang="en-US" sz="1000" b="0" i="0" u="none" strike="noStrike" kern="0" cap="none" spc="0" normalizeH="0" baseline="0" noProof="0">
                  <a:ln>
                    <a:noFill/>
                  </a:ln>
                  <a:solidFill>
                    <a:srgbClr val="333E48"/>
                  </a:solidFill>
                  <a:effectLst/>
                  <a:uLnTx/>
                  <a:uFillTx/>
                  <a:latin typeface="Cambria Math" panose="02040503050406030204" pitchFamily="18" charset="0"/>
                  <a:ea typeface="+mn-ea"/>
                  <a:cs typeface="+mn-cs"/>
                </a:rPr>
                <a:t>(𝐷𝑜𝑙𝑙𝑎𝑟 𝐴𝑚𝑜𝑢𝑛𝑡 𝐶𝑜𝑙𝑙𝑒𝑐𝑡𝑒𝑑 𝑎𝑡 𝑃𝑜𝑖𝑛𝑡 𝑜𝑓 𝑆𝑒𝑟𝑣𝑖𝑐𝑒)/(𝑁𝑒𝑡 𝑃𝑎𝑡𝑖𝑒𝑛𝑡 𝑅𝑒𝑣𝑒𝑛𝑢𝑒)</a:t>
              </a:r>
              <a:endParaRPr kumimoji="0" lang="en-US" sz="1000" b="0" i="0" u="none" strike="noStrike" kern="0" cap="none" spc="0" normalizeH="0" baseline="0" noProof="0">
                <a:ln>
                  <a:noFill/>
                </a:ln>
                <a:solidFill>
                  <a:srgbClr val="333E48"/>
                </a:solidFill>
                <a:effectLst/>
                <a:uLnTx/>
                <a:uFillTx/>
                <a:latin typeface="Arial"/>
                <a:ea typeface="+mn-ea"/>
                <a:cs typeface="+mn-cs"/>
              </a:endParaRPr>
            </a:p>
          </xdr:txBody>
        </xdr:sp>
      </mc:Fallback>
    </mc:AlternateContent>
    <xdr:clientData/>
  </xdr:twoCellAnchor>
  <xdr:twoCellAnchor>
    <xdr:from>
      <xdr:col>0</xdr:col>
      <xdr:colOff>0</xdr:colOff>
      <xdr:row>0</xdr:row>
      <xdr:rowOff>0</xdr:rowOff>
    </xdr:from>
    <xdr:to>
      <xdr:col>9</xdr:col>
      <xdr:colOff>560844</xdr:colOff>
      <xdr:row>1</xdr:row>
      <xdr:rowOff>0</xdr:rowOff>
    </xdr:to>
    <xdr:sp macro="" textlink="">
      <xdr:nvSpPr>
        <xdr:cNvPr id="24" name="Rectangle 23">
          <a:extLst>
            <a:ext uri="{FF2B5EF4-FFF2-40B4-BE49-F238E27FC236}">
              <a16:creationId xmlns:a16="http://schemas.microsoft.com/office/drawing/2014/main" id="{3B03482E-4D23-4735-A03C-58EF309E53EF}"/>
            </a:ext>
          </a:extLst>
        </xdr:cNvPr>
        <xdr:cNvSpPr/>
      </xdr:nvSpPr>
      <xdr:spPr>
        <a:xfrm>
          <a:off x="0" y="0"/>
          <a:ext cx="4459744" cy="1092200"/>
        </a:xfrm>
        <a:prstGeom prst="rect">
          <a:avLst/>
        </a:prstGeom>
        <a:solidFill>
          <a:srgbClr val="C0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0</xdr:colOff>
      <xdr:row>0</xdr:row>
      <xdr:rowOff>0</xdr:rowOff>
    </xdr:from>
    <xdr:to>
      <xdr:col>1</xdr:col>
      <xdr:colOff>4073573</xdr:colOff>
      <xdr:row>1</xdr:row>
      <xdr:rowOff>3236</xdr:rowOff>
    </xdr:to>
    <xdr:sp macro="" textlink="">
      <xdr:nvSpPr>
        <xdr:cNvPr id="25" name="Rectangle 24">
          <a:extLst>
            <a:ext uri="{FF2B5EF4-FFF2-40B4-BE49-F238E27FC236}">
              <a16:creationId xmlns:a16="http://schemas.microsoft.com/office/drawing/2014/main" id="{5B85B9BD-A46A-4DBF-BD59-C028B883F962}"/>
            </a:ext>
          </a:extLst>
        </xdr:cNvPr>
        <xdr:cNvSpPr/>
      </xdr:nvSpPr>
      <xdr:spPr>
        <a:xfrm>
          <a:off x="0" y="0"/>
          <a:ext cx="6458515" cy="1096027"/>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absoluteAnchor>
    <xdr:pos x="59069" y="428256"/>
    <xdr:ext cx="4489301" cy="324884"/>
    <xdr:grpSp>
      <xdr:nvGrpSpPr>
        <xdr:cNvPr id="26" name="Group 25">
          <a:extLst>
            <a:ext uri="{FF2B5EF4-FFF2-40B4-BE49-F238E27FC236}">
              <a16:creationId xmlns:a16="http://schemas.microsoft.com/office/drawing/2014/main" id="{F2B02EF0-426B-4A0C-B37C-BA4B17057338}"/>
            </a:ext>
          </a:extLst>
        </xdr:cNvPr>
        <xdr:cNvGrpSpPr/>
      </xdr:nvGrpSpPr>
      <xdr:grpSpPr>
        <a:xfrm>
          <a:off x="59069" y="428256"/>
          <a:ext cx="4489301" cy="324884"/>
          <a:chOff x="0" y="0"/>
          <a:chExt cx="5722556" cy="447269"/>
        </a:xfrm>
      </xdr:grpSpPr>
      <xdr:sp macro="" textlink="">
        <xdr:nvSpPr>
          <xdr:cNvPr id="27" name="Text Placeholder 5">
            <a:extLst>
              <a:ext uri="{FF2B5EF4-FFF2-40B4-BE49-F238E27FC236}">
                <a16:creationId xmlns:a16="http://schemas.microsoft.com/office/drawing/2014/main" id="{649A8A10-EF8C-41CD-B262-908F8D7867B8}"/>
              </a:ext>
            </a:extLst>
          </xdr:cNvPr>
          <xdr:cNvSpPr txBox="1">
            <a:spLocks/>
          </xdr:cNvSpPr>
        </xdr:nvSpPr>
        <xdr:spPr bwMode="gray">
          <a:xfrm>
            <a:off x="1608227" y="0"/>
            <a:ext cx="4114329" cy="447269"/>
          </a:xfrm>
          <a:prstGeom prst="rect">
            <a:avLst/>
          </a:prstGeom>
        </xdr:spPr>
        <xdr:txBody>
          <a:bodyPr wrap="square" anchor="ctr">
            <a:noAutofit/>
          </a:bodyPr>
          <a:lstStyle>
            <a:defPPr>
              <a:defRPr lang="en-US"/>
            </a:defPPr>
            <a:lvl1pPr marL="0" algn="l" defTabSz="640080" rtl="0" eaLnBrk="1" latinLnBrk="0" hangingPunct="1">
              <a:defRPr sz="1300" kern="1200">
                <a:solidFill>
                  <a:srgbClr val="333E48"/>
                </a:solidFill>
                <a:latin typeface="Arial"/>
              </a:defRPr>
            </a:lvl1pPr>
            <a:lvl2pPr marL="320040" algn="l" defTabSz="640080" rtl="0" eaLnBrk="1" latinLnBrk="0" hangingPunct="1">
              <a:defRPr sz="1300" kern="1200">
                <a:solidFill>
                  <a:srgbClr val="333E48"/>
                </a:solidFill>
                <a:latin typeface="Arial"/>
              </a:defRPr>
            </a:lvl2pPr>
            <a:lvl3pPr marL="640080" algn="l" defTabSz="640080" rtl="0" eaLnBrk="1" latinLnBrk="0" hangingPunct="1">
              <a:defRPr sz="1300" kern="1200">
                <a:solidFill>
                  <a:srgbClr val="333E48"/>
                </a:solidFill>
                <a:latin typeface="Arial"/>
              </a:defRPr>
            </a:lvl3pPr>
            <a:lvl4pPr marL="960120" algn="l" defTabSz="640080" rtl="0" eaLnBrk="1" latinLnBrk="0" hangingPunct="1">
              <a:defRPr sz="1300" kern="1200">
                <a:solidFill>
                  <a:srgbClr val="333E48"/>
                </a:solidFill>
                <a:latin typeface="Arial"/>
              </a:defRPr>
            </a:lvl4pPr>
            <a:lvl5pPr marL="1280160" algn="l" defTabSz="640080" rtl="0" eaLnBrk="1" latinLnBrk="0" hangingPunct="1">
              <a:defRPr sz="1300" kern="1200">
                <a:solidFill>
                  <a:srgbClr val="333E48"/>
                </a:solidFill>
                <a:latin typeface="Arial"/>
              </a:defRPr>
            </a:lvl5pPr>
            <a:lvl6pPr marL="1600200" algn="l" defTabSz="640080" rtl="0" eaLnBrk="1" latinLnBrk="0" hangingPunct="1">
              <a:defRPr sz="1300" kern="1200">
                <a:solidFill>
                  <a:srgbClr val="333E48"/>
                </a:solidFill>
                <a:latin typeface="Arial"/>
              </a:defRPr>
            </a:lvl6pPr>
            <a:lvl7pPr marL="1920240" algn="l" defTabSz="640080" rtl="0" eaLnBrk="1" latinLnBrk="0" hangingPunct="1">
              <a:defRPr sz="1300" kern="1200">
                <a:solidFill>
                  <a:srgbClr val="333E48"/>
                </a:solidFill>
                <a:latin typeface="Arial"/>
              </a:defRPr>
            </a:lvl7pPr>
            <a:lvl8pPr marL="2240280" algn="l" defTabSz="640080" rtl="0" eaLnBrk="1" latinLnBrk="0" hangingPunct="1">
              <a:defRPr sz="1300" kern="1200">
                <a:solidFill>
                  <a:srgbClr val="333E48"/>
                </a:solidFill>
                <a:latin typeface="Arial"/>
              </a:defRPr>
            </a:lvl8pPr>
            <a:lvl9pPr marL="2560320" algn="l" defTabSz="640080" rtl="0" eaLnBrk="1" latinLnBrk="0" hangingPunct="1">
              <a:defRPr sz="1300" kern="1200">
                <a:solidFill>
                  <a:srgbClr val="333E48"/>
                </a:solidFill>
                <a:latin typeface="Arial"/>
              </a:defRPr>
            </a:lvl9pPr>
          </a:lstStyle>
          <a:p>
            <a:r>
              <a:rPr lang="en-US" sz="1100" b="1"/>
              <a:t>Revenue Cycle Advancement Center</a:t>
            </a:r>
          </a:p>
        </xdr:txBody>
      </xdr:sp>
      <xdr:cxnSp macro="">
        <xdr:nvCxnSpPr>
          <xdr:cNvPr id="28" name="Straight Connector 27">
            <a:extLst>
              <a:ext uri="{FF2B5EF4-FFF2-40B4-BE49-F238E27FC236}">
                <a16:creationId xmlns:a16="http://schemas.microsoft.com/office/drawing/2014/main" id="{C6EA1FC3-C8BD-4C44-AA54-6A055C8A436F}"/>
              </a:ext>
            </a:extLst>
          </xdr:cNvPr>
          <xdr:cNvCxnSpPr/>
        </xdr:nvCxnSpPr>
        <xdr:spPr bwMode="gray">
          <a:xfrm>
            <a:off x="1556814" y="0"/>
            <a:ext cx="0" cy="398908"/>
          </a:xfrm>
          <a:prstGeom prst="line">
            <a:avLst/>
          </a:prstGeom>
          <a:noFill/>
          <a:ln w="5715" cap="flat" cmpd="sng" algn="ctr">
            <a:solidFill>
              <a:srgbClr val="333E48"/>
            </a:solidFill>
            <a:prstDash val="solid"/>
            <a:miter lim="800000"/>
          </a:ln>
          <a:effectLst/>
        </xdr:spPr>
        <xdr:style>
          <a:lnRef idx="1">
            <a:schemeClr val="accent1"/>
          </a:lnRef>
          <a:fillRef idx="0">
            <a:schemeClr val="accent1"/>
          </a:fillRef>
          <a:effectRef idx="0">
            <a:schemeClr val="accent1"/>
          </a:effectRef>
          <a:fontRef idx="minor">
            <a:schemeClr val="tx1"/>
          </a:fontRef>
        </xdr:style>
      </xdr:cxnSp>
      <xdr:pic>
        <xdr:nvPicPr>
          <xdr:cNvPr id="29" name="Picture 28">
            <a:extLst>
              <a:ext uri="{FF2B5EF4-FFF2-40B4-BE49-F238E27FC236}">
                <a16:creationId xmlns:a16="http://schemas.microsoft.com/office/drawing/2014/main" id="{558B222F-9567-4897-B73B-7C318EEDBC3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438723" cy="398908"/>
          </a:xfrm>
          <a:prstGeom prst="rect">
            <a:avLst/>
          </a:prstGeom>
        </xdr:spPr>
      </xdr:pic>
    </xdr:grpSp>
    <xdr:clientData/>
  </xdr:absolute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9</xdr:col>
      <xdr:colOff>487174</xdr:colOff>
      <xdr:row>1</xdr:row>
      <xdr:rowOff>0</xdr:rowOff>
    </xdr:to>
    <xdr:sp macro="" textlink="">
      <xdr:nvSpPr>
        <xdr:cNvPr id="3" name="Rectangle 2">
          <a:extLst>
            <a:ext uri="{FF2B5EF4-FFF2-40B4-BE49-F238E27FC236}">
              <a16:creationId xmlns:a16="http://schemas.microsoft.com/office/drawing/2014/main" id="{B324142A-E9EF-4216-A4DF-0B061E77EF65}"/>
            </a:ext>
          </a:extLst>
        </xdr:cNvPr>
        <xdr:cNvSpPr/>
      </xdr:nvSpPr>
      <xdr:spPr>
        <a:xfrm>
          <a:off x="0" y="0"/>
          <a:ext cx="4459834" cy="1091700"/>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5</xdr:col>
      <xdr:colOff>14733</xdr:colOff>
      <xdr:row>0</xdr:row>
      <xdr:rowOff>334818</xdr:rowOff>
    </xdr:from>
    <xdr:to>
      <xdr:col>10</xdr:col>
      <xdr:colOff>182847</xdr:colOff>
      <xdr:row>0</xdr:row>
      <xdr:rowOff>659702</xdr:rowOff>
    </xdr:to>
    <xdr:sp macro="" textlink="">
      <xdr:nvSpPr>
        <xdr:cNvPr id="5" name="Text Placeholder 5">
          <a:extLst>
            <a:ext uri="{FF2B5EF4-FFF2-40B4-BE49-F238E27FC236}">
              <a16:creationId xmlns:a16="http://schemas.microsoft.com/office/drawing/2014/main" id="{C71E5D97-DB2D-49B3-B8CC-662271FDA145}"/>
            </a:ext>
          </a:extLst>
        </xdr:cNvPr>
        <xdr:cNvSpPr txBox="1">
          <a:spLocks/>
        </xdr:cNvSpPr>
      </xdr:nvSpPr>
      <xdr:spPr bwMode="gray">
        <a:xfrm>
          <a:off x="1561824" y="334818"/>
          <a:ext cx="3227659" cy="324884"/>
        </a:xfrm>
        <a:prstGeom prst="rect">
          <a:avLst/>
        </a:prstGeom>
      </xdr:spPr>
      <xdr:txBody>
        <a:bodyPr wrap="square" anchor="ctr">
          <a:noAutofit/>
        </a:bodyPr>
        <a:lstStyle>
          <a:defPPr>
            <a:defRPr lang="en-US"/>
          </a:defPPr>
          <a:lvl1pPr marL="0" algn="l" defTabSz="640080" rtl="0" eaLnBrk="1" latinLnBrk="0" hangingPunct="1">
            <a:defRPr sz="1300" kern="1200">
              <a:solidFill>
                <a:srgbClr val="333E48"/>
              </a:solidFill>
              <a:latin typeface="Arial"/>
            </a:defRPr>
          </a:lvl1pPr>
          <a:lvl2pPr marL="320040" algn="l" defTabSz="640080" rtl="0" eaLnBrk="1" latinLnBrk="0" hangingPunct="1">
            <a:defRPr sz="1300" kern="1200">
              <a:solidFill>
                <a:srgbClr val="333E48"/>
              </a:solidFill>
              <a:latin typeface="Arial"/>
            </a:defRPr>
          </a:lvl2pPr>
          <a:lvl3pPr marL="640080" algn="l" defTabSz="640080" rtl="0" eaLnBrk="1" latinLnBrk="0" hangingPunct="1">
            <a:defRPr sz="1300" kern="1200">
              <a:solidFill>
                <a:srgbClr val="333E48"/>
              </a:solidFill>
              <a:latin typeface="Arial"/>
            </a:defRPr>
          </a:lvl3pPr>
          <a:lvl4pPr marL="960120" algn="l" defTabSz="640080" rtl="0" eaLnBrk="1" latinLnBrk="0" hangingPunct="1">
            <a:defRPr sz="1300" kern="1200">
              <a:solidFill>
                <a:srgbClr val="333E48"/>
              </a:solidFill>
              <a:latin typeface="Arial"/>
            </a:defRPr>
          </a:lvl4pPr>
          <a:lvl5pPr marL="1280160" algn="l" defTabSz="640080" rtl="0" eaLnBrk="1" latinLnBrk="0" hangingPunct="1">
            <a:defRPr sz="1300" kern="1200">
              <a:solidFill>
                <a:srgbClr val="333E48"/>
              </a:solidFill>
              <a:latin typeface="Arial"/>
            </a:defRPr>
          </a:lvl5pPr>
          <a:lvl6pPr marL="1600200" algn="l" defTabSz="640080" rtl="0" eaLnBrk="1" latinLnBrk="0" hangingPunct="1">
            <a:defRPr sz="1300" kern="1200">
              <a:solidFill>
                <a:srgbClr val="333E48"/>
              </a:solidFill>
              <a:latin typeface="Arial"/>
            </a:defRPr>
          </a:lvl6pPr>
          <a:lvl7pPr marL="1920240" algn="l" defTabSz="640080" rtl="0" eaLnBrk="1" latinLnBrk="0" hangingPunct="1">
            <a:defRPr sz="1300" kern="1200">
              <a:solidFill>
                <a:srgbClr val="333E48"/>
              </a:solidFill>
              <a:latin typeface="Arial"/>
            </a:defRPr>
          </a:lvl7pPr>
          <a:lvl8pPr marL="2240280" algn="l" defTabSz="640080" rtl="0" eaLnBrk="1" latinLnBrk="0" hangingPunct="1">
            <a:defRPr sz="1300" kern="1200">
              <a:solidFill>
                <a:srgbClr val="333E48"/>
              </a:solidFill>
              <a:latin typeface="Arial"/>
            </a:defRPr>
          </a:lvl8pPr>
          <a:lvl9pPr marL="2560320" algn="l" defTabSz="640080" rtl="0" eaLnBrk="1" latinLnBrk="0" hangingPunct="1">
            <a:defRPr sz="1300" kern="1200">
              <a:solidFill>
                <a:srgbClr val="333E48"/>
              </a:solidFill>
              <a:latin typeface="Arial"/>
            </a:defRPr>
          </a:lvl9pPr>
        </a:lstStyle>
        <a:p>
          <a:r>
            <a:rPr lang="en-US" sz="1100" b="1"/>
            <a:t>Revenue Cycle Advancement Center</a:t>
          </a:r>
        </a:p>
      </xdr:txBody>
    </xdr:sp>
    <xdr:clientData/>
  </xdr:twoCellAnchor>
  <xdr:twoCellAnchor>
    <xdr:from>
      <xdr:col>1</xdr:col>
      <xdr:colOff>103909</xdr:colOff>
      <xdr:row>0</xdr:row>
      <xdr:rowOff>334818</xdr:rowOff>
    </xdr:from>
    <xdr:to>
      <xdr:col>4</xdr:col>
      <xdr:colOff>493667</xdr:colOff>
      <xdr:row>0</xdr:row>
      <xdr:rowOff>624574</xdr:rowOff>
    </xdr:to>
    <xdr:pic>
      <xdr:nvPicPr>
        <xdr:cNvPr id="6" name="Picture 5">
          <a:extLst>
            <a:ext uri="{FF2B5EF4-FFF2-40B4-BE49-F238E27FC236}">
              <a16:creationId xmlns:a16="http://schemas.microsoft.com/office/drawing/2014/main" id="{AE177B57-FD2E-4860-B65A-7A1F7612CD1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0182" y="334818"/>
          <a:ext cx="1128667" cy="289756"/>
        </a:xfrm>
        <a:prstGeom prst="rect">
          <a:avLst/>
        </a:prstGeom>
      </xdr:spPr>
    </xdr:pic>
    <xdr:clientData/>
  </xdr:twoCellAnchor>
  <xdr:twoCellAnchor>
    <xdr:from>
      <xdr:col>5</xdr:col>
      <xdr:colOff>11545</xdr:colOff>
      <xdr:row>0</xdr:row>
      <xdr:rowOff>311727</xdr:rowOff>
    </xdr:from>
    <xdr:to>
      <xdr:col>5</xdr:col>
      <xdr:colOff>11545</xdr:colOff>
      <xdr:row>0</xdr:row>
      <xdr:rowOff>601483</xdr:rowOff>
    </xdr:to>
    <xdr:cxnSp macro="">
      <xdr:nvCxnSpPr>
        <xdr:cNvPr id="7" name="Straight Connector 6">
          <a:extLst>
            <a:ext uri="{FF2B5EF4-FFF2-40B4-BE49-F238E27FC236}">
              <a16:creationId xmlns:a16="http://schemas.microsoft.com/office/drawing/2014/main" id="{23FD2302-7881-4AAC-8AC9-3617715F8943}"/>
            </a:ext>
          </a:extLst>
        </xdr:cNvPr>
        <xdr:cNvCxnSpPr/>
      </xdr:nvCxnSpPr>
      <xdr:spPr bwMode="gray">
        <a:xfrm>
          <a:off x="1558636" y="311727"/>
          <a:ext cx="0" cy="289756"/>
        </a:xfrm>
        <a:prstGeom prst="line">
          <a:avLst/>
        </a:prstGeom>
        <a:noFill/>
        <a:ln w="5715" cap="flat" cmpd="sng" algn="ctr">
          <a:solidFill>
            <a:srgbClr val="333E48"/>
          </a:solidFill>
          <a:prstDash val="solid"/>
          <a:miter lim="800000"/>
        </a:ln>
        <a:effectLst/>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0</xdr:row>
      <xdr:rowOff>0</xdr:rowOff>
    </xdr:from>
    <xdr:to>
      <xdr:col>9</xdr:col>
      <xdr:colOff>560844</xdr:colOff>
      <xdr:row>1</xdr:row>
      <xdr:rowOff>0</xdr:rowOff>
    </xdr:to>
    <xdr:sp macro="" textlink="">
      <xdr:nvSpPr>
        <xdr:cNvPr id="8" name="Rectangle 7">
          <a:extLst>
            <a:ext uri="{FF2B5EF4-FFF2-40B4-BE49-F238E27FC236}">
              <a16:creationId xmlns:a16="http://schemas.microsoft.com/office/drawing/2014/main" id="{98E7F0C0-9AB4-490D-84B4-3E83C88D33CB}"/>
            </a:ext>
          </a:extLst>
        </xdr:cNvPr>
        <xdr:cNvSpPr/>
      </xdr:nvSpPr>
      <xdr:spPr>
        <a:xfrm>
          <a:off x="0" y="0"/>
          <a:ext cx="4459744" cy="1092200"/>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absoluteAnchor>
    <xdr:pos x="86986" y="408836"/>
    <xdr:ext cx="4489301" cy="324884"/>
    <xdr:grpSp>
      <xdr:nvGrpSpPr>
        <xdr:cNvPr id="9" name="Group 8">
          <a:extLst>
            <a:ext uri="{FF2B5EF4-FFF2-40B4-BE49-F238E27FC236}">
              <a16:creationId xmlns:a16="http://schemas.microsoft.com/office/drawing/2014/main" id="{96C2077B-E856-4949-BFC1-0481B69A1BD6}"/>
            </a:ext>
          </a:extLst>
        </xdr:cNvPr>
        <xdr:cNvGrpSpPr/>
      </xdr:nvGrpSpPr>
      <xdr:grpSpPr>
        <a:xfrm>
          <a:off x="86986" y="408836"/>
          <a:ext cx="4489301" cy="324884"/>
          <a:chOff x="0" y="0"/>
          <a:chExt cx="5722556" cy="447269"/>
        </a:xfrm>
      </xdr:grpSpPr>
      <xdr:sp macro="" textlink="">
        <xdr:nvSpPr>
          <xdr:cNvPr id="10" name="Text Placeholder 5">
            <a:extLst>
              <a:ext uri="{FF2B5EF4-FFF2-40B4-BE49-F238E27FC236}">
                <a16:creationId xmlns:a16="http://schemas.microsoft.com/office/drawing/2014/main" id="{4B15AF83-2537-4CD7-B19B-273223F96030}"/>
              </a:ext>
            </a:extLst>
          </xdr:cNvPr>
          <xdr:cNvSpPr txBox="1">
            <a:spLocks/>
          </xdr:cNvSpPr>
        </xdr:nvSpPr>
        <xdr:spPr bwMode="gray">
          <a:xfrm>
            <a:off x="1608227" y="0"/>
            <a:ext cx="4114329" cy="447269"/>
          </a:xfrm>
          <a:prstGeom prst="rect">
            <a:avLst/>
          </a:prstGeom>
        </xdr:spPr>
        <xdr:txBody>
          <a:bodyPr wrap="square" anchor="ctr">
            <a:noAutofit/>
          </a:bodyPr>
          <a:lstStyle>
            <a:defPPr>
              <a:defRPr lang="en-US"/>
            </a:defPPr>
            <a:lvl1pPr marL="0" algn="l" defTabSz="640080" rtl="0" eaLnBrk="1" latinLnBrk="0" hangingPunct="1">
              <a:defRPr sz="1300" kern="1200">
                <a:solidFill>
                  <a:srgbClr val="333E48"/>
                </a:solidFill>
                <a:latin typeface="Arial"/>
              </a:defRPr>
            </a:lvl1pPr>
            <a:lvl2pPr marL="320040" algn="l" defTabSz="640080" rtl="0" eaLnBrk="1" latinLnBrk="0" hangingPunct="1">
              <a:defRPr sz="1300" kern="1200">
                <a:solidFill>
                  <a:srgbClr val="333E48"/>
                </a:solidFill>
                <a:latin typeface="Arial"/>
              </a:defRPr>
            </a:lvl2pPr>
            <a:lvl3pPr marL="640080" algn="l" defTabSz="640080" rtl="0" eaLnBrk="1" latinLnBrk="0" hangingPunct="1">
              <a:defRPr sz="1300" kern="1200">
                <a:solidFill>
                  <a:srgbClr val="333E48"/>
                </a:solidFill>
                <a:latin typeface="Arial"/>
              </a:defRPr>
            </a:lvl3pPr>
            <a:lvl4pPr marL="960120" algn="l" defTabSz="640080" rtl="0" eaLnBrk="1" latinLnBrk="0" hangingPunct="1">
              <a:defRPr sz="1300" kern="1200">
                <a:solidFill>
                  <a:srgbClr val="333E48"/>
                </a:solidFill>
                <a:latin typeface="Arial"/>
              </a:defRPr>
            </a:lvl4pPr>
            <a:lvl5pPr marL="1280160" algn="l" defTabSz="640080" rtl="0" eaLnBrk="1" latinLnBrk="0" hangingPunct="1">
              <a:defRPr sz="1300" kern="1200">
                <a:solidFill>
                  <a:srgbClr val="333E48"/>
                </a:solidFill>
                <a:latin typeface="Arial"/>
              </a:defRPr>
            </a:lvl5pPr>
            <a:lvl6pPr marL="1600200" algn="l" defTabSz="640080" rtl="0" eaLnBrk="1" latinLnBrk="0" hangingPunct="1">
              <a:defRPr sz="1300" kern="1200">
                <a:solidFill>
                  <a:srgbClr val="333E48"/>
                </a:solidFill>
                <a:latin typeface="Arial"/>
              </a:defRPr>
            </a:lvl6pPr>
            <a:lvl7pPr marL="1920240" algn="l" defTabSz="640080" rtl="0" eaLnBrk="1" latinLnBrk="0" hangingPunct="1">
              <a:defRPr sz="1300" kern="1200">
                <a:solidFill>
                  <a:srgbClr val="333E48"/>
                </a:solidFill>
                <a:latin typeface="Arial"/>
              </a:defRPr>
            </a:lvl7pPr>
            <a:lvl8pPr marL="2240280" algn="l" defTabSz="640080" rtl="0" eaLnBrk="1" latinLnBrk="0" hangingPunct="1">
              <a:defRPr sz="1300" kern="1200">
                <a:solidFill>
                  <a:srgbClr val="333E48"/>
                </a:solidFill>
                <a:latin typeface="Arial"/>
              </a:defRPr>
            </a:lvl8pPr>
            <a:lvl9pPr marL="2560320" algn="l" defTabSz="640080" rtl="0" eaLnBrk="1" latinLnBrk="0" hangingPunct="1">
              <a:defRPr sz="1300" kern="1200">
                <a:solidFill>
                  <a:srgbClr val="333E48"/>
                </a:solidFill>
                <a:latin typeface="Arial"/>
              </a:defRPr>
            </a:lvl9pPr>
          </a:lstStyle>
          <a:p>
            <a:r>
              <a:rPr lang="en-US" sz="1100" b="1"/>
              <a:t>Revenue Cycle Advancement Center</a:t>
            </a:r>
          </a:p>
        </xdr:txBody>
      </xdr:sp>
      <xdr:cxnSp macro="">
        <xdr:nvCxnSpPr>
          <xdr:cNvPr id="11" name="Straight Connector 10">
            <a:extLst>
              <a:ext uri="{FF2B5EF4-FFF2-40B4-BE49-F238E27FC236}">
                <a16:creationId xmlns:a16="http://schemas.microsoft.com/office/drawing/2014/main" id="{6B5DE5FF-53BE-4049-86C6-92B76461FEDC}"/>
              </a:ext>
            </a:extLst>
          </xdr:cNvPr>
          <xdr:cNvCxnSpPr/>
        </xdr:nvCxnSpPr>
        <xdr:spPr bwMode="gray">
          <a:xfrm>
            <a:off x="1556814" y="0"/>
            <a:ext cx="0" cy="398908"/>
          </a:xfrm>
          <a:prstGeom prst="line">
            <a:avLst/>
          </a:prstGeom>
          <a:noFill/>
          <a:ln w="5715" cap="flat" cmpd="sng" algn="ctr">
            <a:solidFill>
              <a:srgbClr val="333E48"/>
            </a:solidFill>
            <a:prstDash val="solid"/>
            <a:miter lim="800000"/>
          </a:ln>
          <a:effectLst/>
        </xdr:spPr>
        <xdr:style>
          <a:lnRef idx="1">
            <a:schemeClr val="accent1"/>
          </a:lnRef>
          <a:fillRef idx="0">
            <a:schemeClr val="accent1"/>
          </a:fillRef>
          <a:effectRef idx="0">
            <a:schemeClr val="accent1"/>
          </a:effectRef>
          <a:fontRef idx="minor">
            <a:schemeClr val="tx1"/>
          </a:fontRef>
        </xdr:style>
      </xdr:cxnSp>
      <xdr:pic>
        <xdr:nvPicPr>
          <xdr:cNvPr id="12" name="Picture 11">
            <a:extLst>
              <a:ext uri="{FF2B5EF4-FFF2-40B4-BE49-F238E27FC236}">
                <a16:creationId xmlns:a16="http://schemas.microsoft.com/office/drawing/2014/main" id="{AB819053-6886-4CB9-91E1-E01BFB5E2C0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438723" cy="398908"/>
          </a:xfrm>
          <a:prstGeom prst="rect">
            <a:avLst/>
          </a:prstGeom>
        </xdr:spPr>
      </xdr:pic>
    </xdr:grpSp>
    <xdr:clientData/>
  </xdr:absolute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6</xdr:col>
      <xdr:colOff>77230</xdr:colOff>
      <xdr:row>1</xdr:row>
      <xdr:rowOff>7383</xdr:rowOff>
    </xdr:to>
    <xdr:sp macro="" textlink="">
      <xdr:nvSpPr>
        <xdr:cNvPr id="6" name="Rectangle 5">
          <a:extLst>
            <a:ext uri="{FF2B5EF4-FFF2-40B4-BE49-F238E27FC236}">
              <a16:creationId xmlns:a16="http://schemas.microsoft.com/office/drawing/2014/main" id="{9C792F5B-451A-4C22-8199-9D879EA16B0A}"/>
            </a:ext>
          </a:extLst>
        </xdr:cNvPr>
        <xdr:cNvSpPr/>
      </xdr:nvSpPr>
      <xdr:spPr>
        <a:xfrm>
          <a:off x="0" y="0"/>
          <a:ext cx="3552568" cy="1097180"/>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absoluteAnchor>
    <xdr:pos x="191977" y="383953"/>
    <xdr:ext cx="4489301" cy="324884"/>
    <xdr:grpSp>
      <xdr:nvGrpSpPr>
        <xdr:cNvPr id="2" name="Group 1">
          <a:extLst>
            <a:ext uri="{FF2B5EF4-FFF2-40B4-BE49-F238E27FC236}">
              <a16:creationId xmlns:a16="http://schemas.microsoft.com/office/drawing/2014/main" id="{BE521446-6942-49B4-A04B-B9F32BD26AC5}"/>
            </a:ext>
          </a:extLst>
        </xdr:cNvPr>
        <xdr:cNvGrpSpPr/>
      </xdr:nvGrpSpPr>
      <xdr:grpSpPr>
        <a:xfrm>
          <a:off x="191977" y="383953"/>
          <a:ext cx="4489301" cy="324884"/>
          <a:chOff x="0" y="0"/>
          <a:chExt cx="5722556" cy="447269"/>
        </a:xfrm>
      </xdr:grpSpPr>
      <xdr:sp macro="" textlink="">
        <xdr:nvSpPr>
          <xdr:cNvPr id="3" name="Text Placeholder 5">
            <a:extLst>
              <a:ext uri="{FF2B5EF4-FFF2-40B4-BE49-F238E27FC236}">
                <a16:creationId xmlns:a16="http://schemas.microsoft.com/office/drawing/2014/main" id="{E0612307-7596-4FBE-86EC-CE2DFBB79336}"/>
              </a:ext>
            </a:extLst>
          </xdr:cNvPr>
          <xdr:cNvSpPr txBox="1">
            <a:spLocks/>
          </xdr:cNvSpPr>
        </xdr:nvSpPr>
        <xdr:spPr bwMode="gray">
          <a:xfrm>
            <a:off x="1608227" y="0"/>
            <a:ext cx="4114329" cy="447269"/>
          </a:xfrm>
          <a:prstGeom prst="rect">
            <a:avLst/>
          </a:prstGeom>
        </xdr:spPr>
        <xdr:txBody>
          <a:bodyPr wrap="square" anchor="ctr">
            <a:noAutofit/>
          </a:bodyPr>
          <a:lstStyle>
            <a:defPPr>
              <a:defRPr lang="en-US"/>
            </a:defPPr>
            <a:lvl1pPr marL="0" algn="l" defTabSz="640080" rtl="0" eaLnBrk="1" latinLnBrk="0" hangingPunct="1">
              <a:defRPr sz="1300" kern="1200">
                <a:solidFill>
                  <a:srgbClr val="333E48"/>
                </a:solidFill>
                <a:latin typeface="Arial"/>
              </a:defRPr>
            </a:lvl1pPr>
            <a:lvl2pPr marL="320040" algn="l" defTabSz="640080" rtl="0" eaLnBrk="1" latinLnBrk="0" hangingPunct="1">
              <a:defRPr sz="1300" kern="1200">
                <a:solidFill>
                  <a:srgbClr val="333E48"/>
                </a:solidFill>
                <a:latin typeface="Arial"/>
              </a:defRPr>
            </a:lvl2pPr>
            <a:lvl3pPr marL="640080" algn="l" defTabSz="640080" rtl="0" eaLnBrk="1" latinLnBrk="0" hangingPunct="1">
              <a:defRPr sz="1300" kern="1200">
                <a:solidFill>
                  <a:srgbClr val="333E48"/>
                </a:solidFill>
                <a:latin typeface="Arial"/>
              </a:defRPr>
            </a:lvl3pPr>
            <a:lvl4pPr marL="960120" algn="l" defTabSz="640080" rtl="0" eaLnBrk="1" latinLnBrk="0" hangingPunct="1">
              <a:defRPr sz="1300" kern="1200">
                <a:solidFill>
                  <a:srgbClr val="333E48"/>
                </a:solidFill>
                <a:latin typeface="Arial"/>
              </a:defRPr>
            </a:lvl4pPr>
            <a:lvl5pPr marL="1280160" algn="l" defTabSz="640080" rtl="0" eaLnBrk="1" latinLnBrk="0" hangingPunct="1">
              <a:defRPr sz="1300" kern="1200">
                <a:solidFill>
                  <a:srgbClr val="333E48"/>
                </a:solidFill>
                <a:latin typeface="Arial"/>
              </a:defRPr>
            </a:lvl5pPr>
            <a:lvl6pPr marL="1600200" algn="l" defTabSz="640080" rtl="0" eaLnBrk="1" latinLnBrk="0" hangingPunct="1">
              <a:defRPr sz="1300" kern="1200">
                <a:solidFill>
                  <a:srgbClr val="333E48"/>
                </a:solidFill>
                <a:latin typeface="Arial"/>
              </a:defRPr>
            </a:lvl6pPr>
            <a:lvl7pPr marL="1920240" algn="l" defTabSz="640080" rtl="0" eaLnBrk="1" latinLnBrk="0" hangingPunct="1">
              <a:defRPr sz="1300" kern="1200">
                <a:solidFill>
                  <a:srgbClr val="333E48"/>
                </a:solidFill>
                <a:latin typeface="Arial"/>
              </a:defRPr>
            </a:lvl7pPr>
            <a:lvl8pPr marL="2240280" algn="l" defTabSz="640080" rtl="0" eaLnBrk="1" latinLnBrk="0" hangingPunct="1">
              <a:defRPr sz="1300" kern="1200">
                <a:solidFill>
                  <a:srgbClr val="333E48"/>
                </a:solidFill>
                <a:latin typeface="Arial"/>
              </a:defRPr>
            </a:lvl8pPr>
            <a:lvl9pPr marL="2560320" algn="l" defTabSz="640080" rtl="0" eaLnBrk="1" latinLnBrk="0" hangingPunct="1">
              <a:defRPr sz="1300" kern="1200">
                <a:solidFill>
                  <a:srgbClr val="333E48"/>
                </a:solidFill>
                <a:latin typeface="Arial"/>
              </a:defRPr>
            </a:lvl9pPr>
          </a:lstStyle>
          <a:p>
            <a:r>
              <a:rPr lang="en-US" sz="1100" b="1"/>
              <a:t>Revenue Cycle Advancement Center</a:t>
            </a:r>
          </a:p>
        </xdr:txBody>
      </xdr:sp>
      <xdr:cxnSp macro="">
        <xdr:nvCxnSpPr>
          <xdr:cNvPr id="4" name="Straight Connector 3">
            <a:extLst>
              <a:ext uri="{FF2B5EF4-FFF2-40B4-BE49-F238E27FC236}">
                <a16:creationId xmlns:a16="http://schemas.microsoft.com/office/drawing/2014/main" id="{D989521B-7188-44CA-8B4B-68F13B14DA8C}"/>
              </a:ext>
            </a:extLst>
          </xdr:cNvPr>
          <xdr:cNvCxnSpPr/>
        </xdr:nvCxnSpPr>
        <xdr:spPr bwMode="gray">
          <a:xfrm>
            <a:off x="1556814" y="0"/>
            <a:ext cx="0" cy="398908"/>
          </a:xfrm>
          <a:prstGeom prst="line">
            <a:avLst/>
          </a:prstGeom>
          <a:noFill/>
          <a:ln w="5715" cap="flat" cmpd="sng" algn="ctr">
            <a:solidFill>
              <a:srgbClr val="333E48"/>
            </a:solidFill>
            <a:prstDash val="solid"/>
            <a:miter lim="800000"/>
          </a:ln>
          <a:effectLst/>
        </xdr:spPr>
        <xdr:style>
          <a:lnRef idx="1">
            <a:schemeClr val="accent1"/>
          </a:lnRef>
          <a:fillRef idx="0">
            <a:schemeClr val="accent1"/>
          </a:fillRef>
          <a:effectRef idx="0">
            <a:schemeClr val="accent1"/>
          </a:effectRef>
          <a:fontRef idx="minor">
            <a:schemeClr val="tx1"/>
          </a:fontRef>
        </xdr:style>
      </xdr:cxnSp>
      <xdr:pic>
        <xdr:nvPicPr>
          <xdr:cNvPr id="5" name="Picture 4">
            <a:extLst>
              <a:ext uri="{FF2B5EF4-FFF2-40B4-BE49-F238E27FC236}">
                <a16:creationId xmlns:a16="http://schemas.microsoft.com/office/drawing/2014/main" id="{761B5728-9819-4259-9BBC-C4791B1F51B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438723" cy="398908"/>
          </a:xfrm>
          <a:prstGeom prst="rect">
            <a:avLst/>
          </a:prstGeom>
        </xdr:spPr>
      </xdr:pic>
    </xdr:grpSp>
    <xdr:clientData/>
  </xdr:absoluteAnchor>
  <xdr:twoCellAnchor>
    <xdr:from>
      <xdr:col>0</xdr:col>
      <xdr:colOff>0</xdr:colOff>
      <xdr:row>0</xdr:row>
      <xdr:rowOff>0</xdr:rowOff>
    </xdr:from>
    <xdr:to>
      <xdr:col>9</xdr:col>
      <xdr:colOff>560844</xdr:colOff>
      <xdr:row>1</xdr:row>
      <xdr:rowOff>0</xdr:rowOff>
    </xdr:to>
    <xdr:sp macro="" textlink="">
      <xdr:nvSpPr>
        <xdr:cNvPr id="7" name="Rectangle 6">
          <a:extLst>
            <a:ext uri="{FF2B5EF4-FFF2-40B4-BE49-F238E27FC236}">
              <a16:creationId xmlns:a16="http://schemas.microsoft.com/office/drawing/2014/main" id="{15228CD9-9C96-4B5F-90CA-F9B04D1CDAC1}"/>
            </a:ext>
          </a:extLst>
        </xdr:cNvPr>
        <xdr:cNvSpPr/>
      </xdr:nvSpPr>
      <xdr:spPr>
        <a:xfrm>
          <a:off x="0" y="0"/>
          <a:ext cx="4459744" cy="1092200"/>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absoluteAnchor>
    <xdr:pos x="113082" y="452329"/>
    <xdr:ext cx="4489301" cy="324884"/>
    <xdr:grpSp>
      <xdr:nvGrpSpPr>
        <xdr:cNvPr id="8" name="Group 7">
          <a:extLst>
            <a:ext uri="{FF2B5EF4-FFF2-40B4-BE49-F238E27FC236}">
              <a16:creationId xmlns:a16="http://schemas.microsoft.com/office/drawing/2014/main" id="{48B6EA0D-2BB8-423B-8C40-A9DF874EAB3B}"/>
            </a:ext>
          </a:extLst>
        </xdr:cNvPr>
        <xdr:cNvGrpSpPr/>
      </xdr:nvGrpSpPr>
      <xdr:grpSpPr>
        <a:xfrm>
          <a:off x="113082" y="452329"/>
          <a:ext cx="4489301" cy="324884"/>
          <a:chOff x="0" y="0"/>
          <a:chExt cx="5722556" cy="447269"/>
        </a:xfrm>
      </xdr:grpSpPr>
      <xdr:sp macro="" textlink="">
        <xdr:nvSpPr>
          <xdr:cNvPr id="9" name="Text Placeholder 5">
            <a:extLst>
              <a:ext uri="{FF2B5EF4-FFF2-40B4-BE49-F238E27FC236}">
                <a16:creationId xmlns:a16="http://schemas.microsoft.com/office/drawing/2014/main" id="{D53B9D73-8A5B-4DA2-9EC0-4BDAD20304ED}"/>
              </a:ext>
            </a:extLst>
          </xdr:cNvPr>
          <xdr:cNvSpPr txBox="1">
            <a:spLocks/>
          </xdr:cNvSpPr>
        </xdr:nvSpPr>
        <xdr:spPr bwMode="gray">
          <a:xfrm>
            <a:off x="1608227" y="0"/>
            <a:ext cx="4114329" cy="447269"/>
          </a:xfrm>
          <a:prstGeom prst="rect">
            <a:avLst/>
          </a:prstGeom>
        </xdr:spPr>
        <xdr:txBody>
          <a:bodyPr wrap="square" anchor="ctr">
            <a:noAutofit/>
          </a:bodyPr>
          <a:lstStyle>
            <a:defPPr>
              <a:defRPr lang="en-US"/>
            </a:defPPr>
            <a:lvl1pPr marL="0" algn="l" defTabSz="640080" rtl="0" eaLnBrk="1" latinLnBrk="0" hangingPunct="1">
              <a:defRPr sz="1300" kern="1200">
                <a:solidFill>
                  <a:srgbClr val="333E48"/>
                </a:solidFill>
                <a:latin typeface="Arial"/>
              </a:defRPr>
            </a:lvl1pPr>
            <a:lvl2pPr marL="320040" algn="l" defTabSz="640080" rtl="0" eaLnBrk="1" latinLnBrk="0" hangingPunct="1">
              <a:defRPr sz="1300" kern="1200">
                <a:solidFill>
                  <a:srgbClr val="333E48"/>
                </a:solidFill>
                <a:latin typeface="Arial"/>
              </a:defRPr>
            </a:lvl2pPr>
            <a:lvl3pPr marL="640080" algn="l" defTabSz="640080" rtl="0" eaLnBrk="1" latinLnBrk="0" hangingPunct="1">
              <a:defRPr sz="1300" kern="1200">
                <a:solidFill>
                  <a:srgbClr val="333E48"/>
                </a:solidFill>
                <a:latin typeface="Arial"/>
              </a:defRPr>
            </a:lvl3pPr>
            <a:lvl4pPr marL="960120" algn="l" defTabSz="640080" rtl="0" eaLnBrk="1" latinLnBrk="0" hangingPunct="1">
              <a:defRPr sz="1300" kern="1200">
                <a:solidFill>
                  <a:srgbClr val="333E48"/>
                </a:solidFill>
                <a:latin typeface="Arial"/>
              </a:defRPr>
            </a:lvl4pPr>
            <a:lvl5pPr marL="1280160" algn="l" defTabSz="640080" rtl="0" eaLnBrk="1" latinLnBrk="0" hangingPunct="1">
              <a:defRPr sz="1300" kern="1200">
                <a:solidFill>
                  <a:srgbClr val="333E48"/>
                </a:solidFill>
                <a:latin typeface="Arial"/>
              </a:defRPr>
            </a:lvl5pPr>
            <a:lvl6pPr marL="1600200" algn="l" defTabSz="640080" rtl="0" eaLnBrk="1" latinLnBrk="0" hangingPunct="1">
              <a:defRPr sz="1300" kern="1200">
                <a:solidFill>
                  <a:srgbClr val="333E48"/>
                </a:solidFill>
                <a:latin typeface="Arial"/>
              </a:defRPr>
            </a:lvl6pPr>
            <a:lvl7pPr marL="1920240" algn="l" defTabSz="640080" rtl="0" eaLnBrk="1" latinLnBrk="0" hangingPunct="1">
              <a:defRPr sz="1300" kern="1200">
                <a:solidFill>
                  <a:srgbClr val="333E48"/>
                </a:solidFill>
                <a:latin typeface="Arial"/>
              </a:defRPr>
            </a:lvl7pPr>
            <a:lvl8pPr marL="2240280" algn="l" defTabSz="640080" rtl="0" eaLnBrk="1" latinLnBrk="0" hangingPunct="1">
              <a:defRPr sz="1300" kern="1200">
                <a:solidFill>
                  <a:srgbClr val="333E48"/>
                </a:solidFill>
                <a:latin typeface="Arial"/>
              </a:defRPr>
            </a:lvl8pPr>
            <a:lvl9pPr marL="2560320" algn="l" defTabSz="640080" rtl="0" eaLnBrk="1" latinLnBrk="0" hangingPunct="1">
              <a:defRPr sz="1300" kern="1200">
                <a:solidFill>
                  <a:srgbClr val="333E48"/>
                </a:solidFill>
                <a:latin typeface="Arial"/>
              </a:defRPr>
            </a:lvl9pPr>
          </a:lstStyle>
          <a:p>
            <a:r>
              <a:rPr lang="en-US" sz="1100" b="1"/>
              <a:t>Revenue Cycle Advancement Center</a:t>
            </a:r>
          </a:p>
        </xdr:txBody>
      </xdr:sp>
      <xdr:cxnSp macro="">
        <xdr:nvCxnSpPr>
          <xdr:cNvPr id="10" name="Straight Connector 9">
            <a:extLst>
              <a:ext uri="{FF2B5EF4-FFF2-40B4-BE49-F238E27FC236}">
                <a16:creationId xmlns:a16="http://schemas.microsoft.com/office/drawing/2014/main" id="{F763AF1A-1985-4771-A63C-1D3F72BD4821}"/>
              </a:ext>
            </a:extLst>
          </xdr:cNvPr>
          <xdr:cNvCxnSpPr/>
        </xdr:nvCxnSpPr>
        <xdr:spPr bwMode="gray">
          <a:xfrm>
            <a:off x="1556814" y="0"/>
            <a:ext cx="0" cy="398908"/>
          </a:xfrm>
          <a:prstGeom prst="line">
            <a:avLst/>
          </a:prstGeom>
          <a:noFill/>
          <a:ln w="5715" cap="flat" cmpd="sng" algn="ctr">
            <a:solidFill>
              <a:srgbClr val="333E48"/>
            </a:solidFill>
            <a:prstDash val="solid"/>
            <a:miter lim="800000"/>
          </a:ln>
          <a:effectLst/>
        </xdr:spPr>
        <xdr:style>
          <a:lnRef idx="1">
            <a:schemeClr val="accent1"/>
          </a:lnRef>
          <a:fillRef idx="0">
            <a:schemeClr val="accent1"/>
          </a:fillRef>
          <a:effectRef idx="0">
            <a:schemeClr val="accent1"/>
          </a:effectRef>
          <a:fontRef idx="minor">
            <a:schemeClr val="tx1"/>
          </a:fontRef>
        </xdr:style>
      </xdr:cxnSp>
      <xdr:pic>
        <xdr:nvPicPr>
          <xdr:cNvPr id="11" name="Picture 10">
            <a:extLst>
              <a:ext uri="{FF2B5EF4-FFF2-40B4-BE49-F238E27FC236}">
                <a16:creationId xmlns:a16="http://schemas.microsoft.com/office/drawing/2014/main" id="{4A0A4760-B831-4028-951A-7CDF8E57BCA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438723" cy="398908"/>
          </a:xfrm>
          <a:prstGeom prst="rect">
            <a:avLst/>
          </a:prstGeom>
        </xdr:spPr>
      </xdr:pic>
    </xdr:grpSp>
    <xdr:clientData/>
  </xdr:absoluteAnchor>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0</xdr:rowOff>
    </xdr:from>
    <xdr:to>
      <xdr:col>8</xdr:col>
      <xdr:colOff>99887</xdr:colOff>
      <xdr:row>1</xdr:row>
      <xdr:rowOff>6563</xdr:rowOff>
    </xdr:to>
    <xdr:sp macro="" textlink="">
      <xdr:nvSpPr>
        <xdr:cNvPr id="2" name="Rectangle 1">
          <a:extLst>
            <a:ext uri="{FF2B5EF4-FFF2-40B4-BE49-F238E27FC236}">
              <a16:creationId xmlns:a16="http://schemas.microsoft.com/office/drawing/2014/main" id="{D41390C7-FF0B-4A09-BF43-D73259BB88D7}"/>
            </a:ext>
          </a:extLst>
        </xdr:cNvPr>
        <xdr:cNvSpPr/>
      </xdr:nvSpPr>
      <xdr:spPr>
        <a:xfrm>
          <a:off x="0" y="0"/>
          <a:ext cx="4366516" cy="1098192"/>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absoluteAnchor>
    <xdr:pos x="382477" y="383953"/>
    <xdr:ext cx="4489301" cy="324884"/>
    <xdr:grpSp>
      <xdr:nvGrpSpPr>
        <xdr:cNvPr id="3" name="Group 2">
          <a:extLst>
            <a:ext uri="{FF2B5EF4-FFF2-40B4-BE49-F238E27FC236}">
              <a16:creationId xmlns:a16="http://schemas.microsoft.com/office/drawing/2014/main" id="{2A7ABE2F-4C9C-4079-905D-4893978A59A2}"/>
            </a:ext>
          </a:extLst>
        </xdr:cNvPr>
        <xdr:cNvGrpSpPr/>
      </xdr:nvGrpSpPr>
      <xdr:grpSpPr>
        <a:xfrm>
          <a:off x="382477" y="383953"/>
          <a:ext cx="4489301" cy="324884"/>
          <a:chOff x="0" y="0"/>
          <a:chExt cx="5722556" cy="447269"/>
        </a:xfrm>
      </xdr:grpSpPr>
      <xdr:sp macro="" textlink="">
        <xdr:nvSpPr>
          <xdr:cNvPr id="4" name="Text Placeholder 5">
            <a:extLst>
              <a:ext uri="{FF2B5EF4-FFF2-40B4-BE49-F238E27FC236}">
                <a16:creationId xmlns:a16="http://schemas.microsoft.com/office/drawing/2014/main" id="{DF56D2FE-2C23-4C81-BBE6-275248E06E18}"/>
              </a:ext>
            </a:extLst>
          </xdr:cNvPr>
          <xdr:cNvSpPr txBox="1">
            <a:spLocks/>
          </xdr:cNvSpPr>
        </xdr:nvSpPr>
        <xdr:spPr bwMode="gray">
          <a:xfrm>
            <a:off x="1608227" y="0"/>
            <a:ext cx="4114329" cy="447269"/>
          </a:xfrm>
          <a:prstGeom prst="rect">
            <a:avLst/>
          </a:prstGeom>
        </xdr:spPr>
        <xdr:txBody>
          <a:bodyPr wrap="square" anchor="ctr">
            <a:noAutofit/>
          </a:bodyPr>
          <a:lstStyle>
            <a:defPPr>
              <a:defRPr lang="en-US"/>
            </a:defPPr>
            <a:lvl1pPr marL="0" algn="l" defTabSz="640080" rtl="0" eaLnBrk="1" latinLnBrk="0" hangingPunct="1">
              <a:defRPr sz="1300" kern="1200">
                <a:solidFill>
                  <a:srgbClr val="333E48"/>
                </a:solidFill>
                <a:latin typeface="Arial"/>
              </a:defRPr>
            </a:lvl1pPr>
            <a:lvl2pPr marL="320040" algn="l" defTabSz="640080" rtl="0" eaLnBrk="1" latinLnBrk="0" hangingPunct="1">
              <a:defRPr sz="1300" kern="1200">
                <a:solidFill>
                  <a:srgbClr val="333E48"/>
                </a:solidFill>
                <a:latin typeface="Arial"/>
              </a:defRPr>
            </a:lvl2pPr>
            <a:lvl3pPr marL="640080" algn="l" defTabSz="640080" rtl="0" eaLnBrk="1" latinLnBrk="0" hangingPunct="1">
              <a:defRPr sz="1300" kern="1200">
                <a:solidFill>
                  <a:srgbClr val="333E48"/>
                </a:solidFill>
                <a:latin typeface="Arial"/>
              </a:defRPr>
            </a:lvl3pPr>
            <a:lvl4pPr marL="960120" algn="l" defTabSz="640080" rtl="0" eaLnBrk="1" latinLnBrk="0" hangingPunct="1">
              <a:defRPr sz="1300" kern="1200">
                <a:solidFill>
                  <a:srgbClr val="333E48"/>
                </a:solidFill>
                <a:latin typeface="Arial"/>
              </a:defRPr>
            </a:lvl4pPr>
            <a:lvl5pPr marL="1280160" algn="l" defTabSz="640080" rtl="0" eaLnBrk="1" latinLnBrk="0" hangingPunct="1">
              <a:defRPr sz="1300" kern="1200">
                <a:solidFill>
                  <a:srgbClr val="333E48"/>
                </a:solidFill>
                <a:latin typeface="Arial"/>
              </a:defRPr>
            </a:lvl5pPr>
            <a:lvl6pPr marL="1600200" algn="l" defTabSz="640080" rtl="0" eaLnBrk="1" latinLnBrk="0" hangingPunct="1">
              <a:defRPr sz="1300" kern="1200">
                <a:solidFill>
                  <a:srgbClr val="333E48"/>
                </a:solidFill>
                <a:latin typeface="Arial"/>
              </a:defRPr>
            </a:lvl6pPr>
            <a:lvl7pPr marL="1920240" algn="l" defTabSz="640080" rtl="0" eaLnBrk="1" latinLnBrk="0" hangingPunct="1">
              <a:defRPr sz="1300" kern="1200">
                <a:solidFill>
                  <a:srgbClr val="333E48"/>
                </a:solidFill>
                <a:latin typeface="Arial"/>
              </a:defRPr>
            </a:lvl7pPr>
            <a:lvl8pPr marL="2240280" algn="l" defTabSz="640080" rtl="0" eaLnBrk="1" latinLnBrk="0" hangingPunct="1">
              <a:defRPr sz="1300" kern="1200">
                <a:solidFill>
                  <a:srgbClr val="333E48"/>
                </a:solidFill>
                <a:latin typeface="Arial"/>
              </a:defRPr>
            </a:lvl8pPr>
            <a:lvl9pPr marL="2560320" algn="l" defTabSz="640080" rtl="0" eaLnBrk="1" latinLnBrk="0" hangingPunct="1">
              <a:defRPr sz="1300" kern="1200">
                <a:solidFill>
                  <a:srgbClr val="333E48"/>
                </a:solidFill>
                <a:latin typeface="Arial"/>
              </a:defRPr>
            </a:lvl9pPr>
          </a:lstStyle>
          <a:p>
            <a:r>
              <a:rPr lang="en-US" sz="1100" b="1"/>
              <a:t>Revenue Cycle Advancement Center</a:t>
            </a:r>
          </a:p>
        </xdr:txBody>
      </xdr:sp>
      <xdr:cxnSp macro="">
        <xdr:nvCxnSpPr>
          <xdr:cNvPr id="5" name="Straight Connector 4">
            <a:extLst>
              <a:ext uri="{FF2B5EF4-FFF2-40B4-BE49-F238E27FC236}">
                <a16:creationId xmlns:a16="http://schemas.microsoft.com/office/drawing/2014/main" id="{81DDB0F4-9078-4A40-A91E-FE641E628ADB}"/>
              </a:ext>
            </a:extLst>
          </xdr:cNvPr>
          <xdr:cNvCxnSpPr/>
        </xdr:nvCxnSpPr>
        <xdr:spPr bwMode="gray">
          <a:xfrm>
            <a:off x="1556814" y="0"/>
            <a:ext cx="0" cy="398908"/>
          </a:xfrm>
          <a:prstGeom prst="line">
            <a:avLst/>
          </a:prstGeom>
          <a:noFill/>
          <a:ln w="5715" cap="flat" cmpd="sng" algn="ctr">
            <a:solidFill>
              <a:srgbClr val="333E48"/>
            </a:solidFill>
            <a:prstDash val="solid"/>
            <a:miter lim="800000"/>
          </a:ln>
          <a:effectLst/>
        </xdr:spPr>
        <xdr:style>
          <a:lnRef idx="1">
            <a:schemeClr val="accent1"/>
          </a:lnRef>
          <a:fillRef idx="0">
            <a:schemeClr val="accent1"/>
          </a:fillRef>
          <a:effectRef idx="0">
            <a:schemeClr val="accent1"/>
          </a:effectRef>
          <a:fontRef idx="minor">
            <a:schemeClr val="tx1"/>
          </a:fontRef>
        </xdr:style>
      </xdr:cxnSp>
      <xdr:pic>
        <xdr:nvPicPr>
          <xdr:cNvPr id="6" name="Picture 5">
            <a:extLst>
              <a:ext uri="{FF2B5EF4-FFF2-40B4-BE49-F238E27FC236}">
                <a16:creationId xmlns:a16="http://schemas.microsoft.com/office/drawing/2014/main" id="{FC6A6280-BD9B-4E89-A649-EE8C65A091A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438723" cy="398908"/>
          </a:xfrm>
          <a:prstGeom prst="rect">
            <a:avLst/>
          </a:prstGeom>
        </xdr:spPr>
      </xdr:pic>
    </xdr:grpSp>
    <xdr:clientData/>
  </xdr:absoluteAnchor>
  <xdr:twoCellAnchor>
    <xdr:from>
      <xdr:col>0</xdr:col>
      <xdr:colOff>0</xdr:colOff>
      <xdr:row>0</xdr:row>
      <xdr:rowOff>0</xdr:rowOff>
    </xdr:from>
    <xdr:to>
      <xdr:col>9</xdr:col>
      <xdr:colOff>560844</xdr:colOff>
      <xdr:row>1</xdr:row>
      <xdr:rowOff>0</xdr:rowOff>
    </xdr:to>
    <xdr:sp macro="" textlink="">
      <xdr:nvSpPr>
        <xdr:cNvPr id="7" name="Rectangle 6">
          <a:extLst>
            <a:ext uri="{FF2B5EF4-FFF2-40B4-BE49-F238E27FC236}">
              <a16:creationId xmlns:a16="http://schemas.microsoft.com/office/drawing/2014/main" id="{3ADBF0D4-F37F-462C-B984-8D9A9B5D53E4}"/>
            </a:ext>
          </a:extLst>
        </xdr:cNvPr>
        <xdr:cNvSpPr/>
      </xdr:nvSpPr>
      <xdr:spPr>
        <a:xfrm>
          <a:off x="0" y="0"/>
          <a:ext cx="6094415" cy="1088571"/>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absoluteAnchor>
    <xdr:pos x="105834" y="438452"/>
    <xdr:ext cx="4489301" cy="324884"/>
    <xdr:grpSp>
      <xdr:nvGrpSpPr>
        <xdr:cNvPr id="9" name="Group 8">
          <a:extLst>
            <a:ext uri="{FF2B5EF4-FFF2-40B4-BE49-F238E27FC236}">
              <a16:creationId xmlns:a16="http://schemas.microsoft.com/office/drawing/2014/main" id="{DA53FEEC-99DC-40F9-8330-FA26D4812F72}"/>
            </a:ext>
          </a:extLst>
        </xdr:cNvPr>
        <xdr:cNvGrpSpPr/>
      </xdr:nvGrpSpPr>
      <xdr:grpSpPr>
        <a:xfrm>
          <a:off x="105834" y="438452"/>
          <a:ext cx="4489301" cy="324884"/>
          <a:chOff x="0" y="0"/>
          <a:chExt cx="5722556" cy="447269"/>
        </a:xfrm>
      </xdr:grpSpPr>
      <xdr:sp macro="" textlink="">
        <xdr:nvSpPr>
          <xdr:cNvPr id="10" name="Text Placeholder 5">
            <a:extLst>
              <a:ext uri="{FF2B5EF4-FFF2-40B4-BE49-F238E27FC236}">
                <a16:creationId xmlns:a16="http://schemas.microsoft.com/office/drawing/2014/main" id="{2BEAD76A-8CBD-49E1-91B8-AED74BA6E4CA}"/>
              </a:ext>
            </a:extLst>
          </xdr:cNvPr>
          <xdr:cNvSpPr txBox="1">
            <a:spLocks/>
          </xdr:cNvSpPr>
        </xdr:nvSpPr>
        <xdr:spPr bwMode="gray">
          <a:xfrm>
            <a:off x="1608227" y="0"/>
            <a:ext cx="4114329" cy="447269"/>
          </a:xfrm>
          <a:prstGeom prst="rect">
            <a:avLst/>
          </a:prstGeom>
        </xdr:spPr>
        <xdr:txBody>
          <a:bodyPr wrap="square" anchor="ctr">
            <a:noAutofit/>
          </a:bodyPr>
          <a:lstStyle>
            <a:defPPr>
              <a:defRPr lang="en-US"/>
            </a:defPPr>
            <a:lvl1pPr marL="0" algn="l" defTabSz="640080" rtl="0" eaLnBrk="1" latinLnBrk="0" hangingPunct="1">
              <a:defRPr sz="1300" kern="1200">
                <a:solidFill>
                  <a:srgbClr val="333E48"/>
                </a:solidFill>
                <a:latin typeface="Arial"/>
              </a:defRPr>
            </a:lvl1pPr>
            <a:lvl2pPr marL="320040" algn="l" defTabSz="640080" rtl="0" eaLnBrk="1" latinLnBrk="0" hangingPunct="1">
              <a:defRPr sz="1300" kern="1200">
                <a:solidFill>
                  <a:srgbClr val="333E48"/>
                </a:solidFill>
                <a:latin typeface="Arial"/>
              </a:defRPr>
            </a:lvl2pPr>
            <a:lvl3pPr marL="640080" algn="l" defTabSz="640080" rtl="0" eaLnBrk="1" latinLnBrk="0" hangingPunct="1">
              <a:defRPr sz="1300" kern="1200">
                <a:solidFill>
                  <a:srgbClr val="333E48"/>
                </a:solidFill>
                <a:latin typeface="Arial"/>
              </a:defRPr>
            </a:lvl3pPr>
            <a:lvl4pPr marL="960120" algn="l" defTabSz="640080" rtl="0" eaLnBrk="1" latinLnBrk="0" hangingPunct="1">
              <a:defRPr sz="1300" kern="1200">
                <a:solidFill>
                  <a:srgbClr val="333E48"/>
                </a:solidFill>
                <a:latin typeface="Arial"/>
              </a:defRPr>
            </a:lvl4pPr>
            <a:lvl5pPr marL="1280160" algn="l" defTabSz="640080" rtl="0" eaLnBrk="1" latinLnBrk="0" hangingPunct="1">
              <a:defRPr sz="1300" kern="1200">
                <a:solidFill>
                  <a:srgbClr val="333E48"/>
                </a:solidFill>
                <a:latin typeface="Arial"/>
              </a:defRPr>
            </a:lvl5pPr>
            <a:lvl6pPr marL="1600200" algn="l" defTabSz="640080" rtl="0" eaLnBrk="1" latinLnBrk="0" hangingPunct="1">
              <a:defRPr sz="1300" kern="1200">
                <a:solidFill>
                  <a:srgbClr val="333E48"/>
                </a:solidFill>
                <a:latin typeface="Arial"/>
              </a:defRPr>
            </a:lvl6pPr>
            <a:lvl7pPr marL="1920240" algn="l" defTabSz="640080" rtl="0" eaLnBrk="1" latinLnBrk="0" hangingPunct="1">
              <a:defRPr sz="1300" kern="1200">
                <a:solidFill>
                  <a:srgbClr val="333E48"/>
                </a:solidFill>
                <a:latin typeface="Arial"/>
              </a:defRPr>
            </a:lvl7pPr>
            <a:lvl8pPr marL="2240280" algn="l" defTabSz="640080" rtl="0" eaLnBrk="1" latinLnBrk="0" hangingPunct="1">
              <a:defRPr sz="1300" kern="1200">
                <a:solidFill>
                  <a:srgbClr val="333E48"/>
                </a:solidFill>
                <a:latin typeface="Arial"/>
              </a:defRPr>
            </a:lvl8pPr>
            <a:lvl9pPr marL="2560320" algn="l" defTabSz="640080" rtl="0" eaLnBrk="1" latinLnBrk="0" hangingPunct="1">
              <a:defRPr sz="1300" kern="1200">
                <a:solidFill>
                  <a:srgbClr val="333E48"/>
                </a:solidFill>
                <a:latin typeface="Arial"/>
              </a:defRPr>
            </a:lvl9pPr>
          </a:lstStyle>
          <a:p>
            <a:r>
              <a:rPr lang="en-US" sz="1100" b="1"/>
              <a:t>Revenue Cycle Advancement Center</a:t>
            </a:r>
          </a:p>
        </xdr:txBody>
      </xdr:sp>
      <xdr:cxnSp macro="">
        <xdr:nvCxnSpPr>
          <xdr:cNvPr id="11" name="Straight Connector 10">
            <a:extLst>
              <a:ext uri="{FF2B5EF4-FFF2-40B4-BE49-F238E27FC236}">
                <a16:creationId xmlns:a16="http://schemas.microsoft.com/office/drawing/2014/main" id="{0CC490C2-7A4D-4353-B7B4-ED2B0829DF77}"/>
              </a:ext>
            </a:extLst>
          </xdr:cNvPr>
          <xdr:cNvCxnSpPr/>
        </xdr:nvCxnSpPr>
        <xdr:spPr bwMode="gray">
          <a:xfrm>
            <a:off x="1556814" y="0"/>
            <a:ext cx="0" cy="398908"/>
          </a:xfrm>
          <a:prstGeom prst="line">
            <a:avLst/>
          </a:prstGeom>
          <a:noFill/>
          <a:ln w="5715" cap="flat" cmpd="sng" algn="ctr">
            <a:solidFill>
              <a:srgbClr val="333E48"/>
            </a:solidFill>
            <a:prstDash val="solid"/>
            <a:miter lim="800000"/>
          </a:ln>
          <a:effectLst/>
        </xdr:spPr>
        <xdr:style>
          <a:lnRef idx="1">
            <a:schemeClr val="accent1"/>
          </a:lnRef>
          <a:fillRef idx="0">
            <a:schemeClr val="accent1"/>
          </a:fillRef>
          <a:effectRef idx="0">
            <a:schemeClr val="accent1"/>
          </a:effectRef>
          <a:fontRef idx="minor">
            <a:schemeClr val="tx1"/>
          </a:fontRef>
        </xdr:style>
      </xdr:cxnSp>
      <xdr:pic>
        <xdr:nvPicPr>
          <xdr:cNvPr id="12" name="Picture 11">
            <a:extLst>
              <a:ext uri="{FF2B5EF4-FFF2-40B4-BE49-F238E27FC236}">
                <a16:creationId xmlns:a16="http://schemas.microsoft.com/office/drawing/2014/main" id="{E8259F73-F047-479C-BF2C-0D4EA1441B5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438723" cy="398908"/>
          </a:xfrm>
          <a:prstGeom prst="rect">
            <a:avLst/>
          </a:prstGeom>
        </xdr:spPr>
      </xdr:pic>
    </xdr:grpSp>
    <xdr:clientData/>
  </xdr:absolute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0</xdr:rowOff>
    </xdr:from>
    <xdr:to>
      <xdr:col>7</xdr:col>
      <xdr:colOff>746403</xdr:colOff>
      <xdr:row>1</xdr:row>
      <xdr:rowOff>6563</xdr:rowOff>
    </xdr:to>
    <xdr:sp macro="" textlink="">
      <xdr:nvSpPr>
        <xdr:cNvPr id="2" name="Rectangle 1">
          <a:extLst>
            <a:ext uri="{FF2B5EF4-FFF2-40B4-BE49-F238E27FC236}">
              <a16:creationId xmlns:a16="http://schemas.microsoft.com/office/drawing/2014/main" id="{F72C81D3-8936-4871-AFCB-470D2D5ECB92}"/>
            </a:ext>
          </a:extLst>
        </xdr:cNvPr>
        <xdr:cNvSpPr/>
      </xdr:nvSpPr>
      <xdr:spPr>
        <a:xfrm>
          <a:off x="0" y="0"/>
          <a:ext cx="4467280" cy="1098317"/>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absoluteAnchor>
    <xdr:pos x="382477" y="383953"/>
    <xdr:ext cx="4489301" cy="324884"/>
    <xdr:grpSp>
      <xdr:nvGrpSpPr>
        <xdr:cNvPr id="3" name="Group 2">
          <a:extLst>
            <a:ext uri="{FF2B5EF4-FFF2-40B4-BE49-F238E27FC236}">
              <a16:creationId xmlns:a16="http://schemas.microsoft.com/office/drawing/2014/main" id="{17C3A4BF-A1AA-40AF-B65B-98C2D5BEDF91}"/>
            </a:ext>
          </a:extLst>
        </xdr:cNvPr>
        <xdr:cNvGrpSpPr/>
      </xdr:nvGrpSpPr>
      <xdr:grpSpPr>
        <a:xfrm>
          <a:off x="382477" y="383953"/>
          <a:ext cx="4489301" cy="324884"/>
          <a:chOff x="0" y="0"/>
          <a:chExt cx="5722556" cy="447269"/>
        </a:xfrm>
      </xdr:grpSpPr>
      <xdr:sp macro="" textlink="">
        <xdr:nvSpPr>
          <xdr:cNvPr id="4" name="Text Placeholder 5">
            <a:extLst>
              <a:ext uri="{FF2B5EF4-FFF2-40B4-BE49-F238E27FC236}">
                <a16:creationId xmlns:a16="http://schemas.microsoft.com/office/drawing/2014/main" id="{0A33CD35-448B-4FE7-A6E0-D524737936B2}"/>
              </a:ext>
            </a:extLst>
          </xdr:cNvPr>
          <xdr:cNvSpPr txBox="1">
            <a:spLocks/>
          </xdr:cNvSpPr>
        </xdr:nvSpPr>
        <xdr:spPr bwMode="gray">
          <a:xfrm>
            <a:off x="1608227" y="0"/>
            <a:ext cx="4114329" cy="447269"/>
          </a:xfrm>
          <a:prstGeom prst="rect">
            <a:avLst/>
          </a:prstGeom>
        </xdr:spPr>
        <xdr:txBody>
          <a:bodyPr wrap="square" anchor="ctr">
            <a:noAutofit/>
          </a:bodyPr>
          <a:lstStyle>
            <a:defPPr>
              <a:defRPr lang="en-US"/>
            </a:defPPr>
            <a:lvl1pPr marL="0" algn="l" defTabSz="640080" rtl="0" eaLnBrk="1" latinLnBrk="0" hangingPunct="1">
              <a:defRPr sz="1300" kern="1200">
                <a:solidFill>
                  <a:srgbClr val="333E48"/>
                </a:solidFill>
                <a:latin typeface="Arial"/>
              </a:defRPr>
            </a:lvl1pPr>
            <a:lvl2pPr marL="320040" algn="l" defTabSz="640080" rtl="0" eaLnBrk="1" latinLnBrk="0" hangingPunct="1">
              <a:defRPr sz="1300" kern="1200">
                <a:solidFill>
                  <a:srgbClr val="333E48"/>
                </a:solidFill>
                <a:latin typeface="Arial"/>
              </a:defRPr>
            </a:lvl2pPr>
            <a:lvl3pPr marL="640080" algn="l" defTabSz="640080" rtl="0" eaLnBrk="1" latinLnBrk="0" hangingPunct="1">
              <a:defRPr sz="1300" kern="1200">
                <a:solidFill>
                  <a:srgbClr val="333E48"/>
                </a:solidFill>
                <a:latin typeface="Arial"/>
              </a:defRPr>
            </a:lvl3pPr>
            <a:lvl4pPr marL="960120" algn="l" defTabSz="640080" rtl="0" eaLnBrk="1" latinLnBrk="0" hangingPunct="1">
              <a:defRPr sz="1300" kern="1200">
                <a:solidFill>
                  <a:srgbClr val="333E48"/>
                </a:solidFill>
                <a:latin typeface="Arial"/>
              </a:defRPr>
            </a:lvl4pPr>
            <a:lvl5pPr marL="1280160" algn="l" defTabSz="640080" rtl="0" eaLnBrk="1" latinLnBrk="0" hangingPunct="1">
              <a:defRPr sz="1300" kern="1200">
                <a:solidFill>
                  <a:srgbClr val="333E48"/>
                </a:solidFill>
                <a:latin typeface="Arial"/>
              </a:defRPr>
            </a:lvl5pPr>
            <a:lvl6pPr marL="1600200" algn="l" defTabSz="640080" rtl="0" eaLnBrk="1" latinLnBrk="0" hangingPunct="1">
              <a:defRPr sz="1300" kern="1200">
                <a:solidFill>
                  <a:srgbClr val="333E48"/>
                </a:solidFill>
                <a:latin typeface="Arial"/>
              </a:defRPr>
            </a:lvl6pPr>
            <a:lvl7pPr marL="1920240" algn="l" defTabSz="640080" rtl="0" eaLnBrk="1" latinLnBrk="0" hangingPunct="1">
              <a:defRPr sz="1300" kern="1200">
                <a:solidFill>
                  <a:srgbClr val="333E48"/>
                </a:solidFill>
                <a:latin typeface="Arial"/>
              </a:defRPr>
            </a:lvl7pPr>
            <a:lvl8pPr marL="2240280" algn="l" defTabSz="640080" rtl="0" eaLnBrk="1" latinLnBrk="0" hangingPunct="1">
              <a:defRPr sz="1300" kern="1200">
                <a:solidFill>
                  <a:srgbClr val="333E48"/>
                </a:solidFill>
                <a:latin typeface="Arial"/>
              </a:defRPr>
            </a:lvl8pPr>
            <a:lvl9pPr marL="2560320" algn="l" defTabSz="640080" rtl="0" eaLnBrk="1" latinLnBrk="0" hangingPunct="1">
              <a:defRPr sz="1300" kern="1200">
                <a:solidFill>
                  <a:srgbClr val="333E48"/>
                </a:solidFill>
                <a:latin typeface="Arial"/>
              </a:defRPr>
            </a:lvl9pPr>
          </a:lstStyle>
          <a:p>
            <a:r>
              <a:rPr lang="en-US" sz="1100" b="1"/>
              <a:t>Revenue Cycle Advancement Center</a:t>
            </a:r>
          </a:p>
        </xdr:txBody>
      </xdr:sp>
      <xdr:cxnSp macro="">
        <xdr:nvCxnSpPr>
          <xdr:cNvPr id="5" name="Straight Connector 4">
            <a:extLst>
              <a:ext uri="{FF2B5EF4-FFF2-40B4-BE49-F238E27FC236}">
                <a16:creationId xmlns:a16="http://schemas.microsoft.com/office/drawing/2014/main" id="{B9668022-CCB5-4A75-95F9-6ED35A2908A9}"/>
              </a:ext>
            </a:extLst>
          </xdr:cNvPr>
          <xdr:cNvCxnSpPr/>
        </xdr:nvCxnSpPr>
        <xdr:spPr bwMode="gray">
          <a:xfrm>
            <a:off x="1556814" y="0"/>
            <a:ext cx="0" cy="398908"/>
          </a:xfrm>
          <a:prstGeom prst="line">
            <a:avLst/>
          </a:prstGeom>
          <a:noFill/>
          <a:ln w="5715" cap="flat" cmpd="sng" algn="ctr">
            <a:solidFill>
              <a:srgbClr val="333E48"/>
            </a:solidFill>
            <a:prstDash val="solid"/>
            <a:miter lim="800000"/>
          </a:ln>
          <a:effectLst/>
        </xdr:spPr>
        <xdr:style>
          <a:lnRef idx="1">
            <a:schemeClr val="accent1"/>
          </a:lnRef>
          <a:fillRef idx="0">
            <a:schemeClr val="accent1"/>
          </a:fillRef>
          <a:effectRef idx="0">
            <a:schemeClr val="accent1"/>
          </a:effectRef>
          <a:fontRef idx="minor">
            <a:schemeClr val="tx1"/>
          </a:fontRef>
        </xdr:style>
      </xdr:cxnSp>
      <xdr:pic>
        <xdr:nvPicPr>
          <xdr:cNvPr id="6" name="Picture 5">
            <a:extLst>
              <a:ext uri="{FF2B5EF4-FFF2-40B4-BE49-F238E27FC236}">
                <a16:creationId xmlns:a16="http://schemas.microsoft.com/office/drawing/2014/main" id="{0D18C4FF-D7AE-4256-AF5E-7A192BD3795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438723" cy="398908"/>
          </a:xfrm>
          <a:prstGeom prst="rect">
            <a:avLst/>
          </a:prstGeom>
        </xdr:spPr>
      </xdr:pic>
    </xdr:grpSp>
    <xdr:clientData/>
  </xdr:absoluteAnchor>
  <xdr:twoCellAnchor>
    <xdr:from>
      <xdr:col>0</xdr:col>
      <xdr:colOff>0</xdr:colOff>
      <xdr:row>0</xdr:row>
      <xdr:rowOff>0</xdr:rowOff>
    </xdr:from>
    <xdr:to>
      <xdr:col>10</xdr:col>
      <xdr:colOff>3509</xdr:colOff>
      <xdr:row>1</xdr:row>
      <xdr:rowOff>0</xdr:rowOff>
    </xdr:to>
    <xdr:sp macro="" textlink="">
      <xdr:nvSpPr>
        <xdr:cNvPr id="7" name="Rectangle 6">
          <a:extLst>
            <a:ext uri="{FF2B5EF4-FFF2-40B4-BE49-F238E27FC236}">
              <a16:creationId xmlns:a16="http://schemas.microsoft.com/office/drawing/2014/main" id="{E57FDDFE-D3DB-4436-A418-D4D7E4AA390D}"/>
            </a:ext>
          </a:extLst>
        </xdr:cNvPr>
        <xdr:cNvSpPr/>
      </xdr:nvSpPr>
      <xdr:spPr>
        <a:xfrm>
          <a:off x="0" y="0"/>
          <a:ext cx="6964086" cy="1086827"/>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absoluteAnchor>
    <xdr:pos x="109904" y="439615"/>
    <xdr:ext cx="4489301" cy="324884"/>
    <xdr:grpSp>
      <xdr:nvGrpSpPr>
        <xdr:cNvPr id="8" name="Group 7">
          <a:extLst>
            <a:ext uri="{FF2B5EF4-FFF2-40B4-BE49-F238E27FC236}">
              <a16:creationId xmlns:a16="http://schemas.microsoft.com/office/drawing/2014/main" id="{66C9988C-EF6D-4A79-91EF-540B3C6552AB}"/>
            </a:ext>
          </a:extLst>
        </xdr:cNvPr>
        <xdr:cNvGrpSpPr/>
      </xdr:nvGrpSpPr>
      <xdr:grpSpPr>
        <a:xfrm>
          <a:off x="109904" y="439615"/>
          <a:ext cx="4489301" cy="324884"/>
          <a:chOff x="0" y="0"/>
          <a:chExt cx="5722556" cy="447269"/>
        </a:xfrm>
      </xdr:grpSpPr>
      <xdr:sp macro="" textlink="">
        <xdr:nvSpPr>
          <xdr:cNvPr id="9" name="Text Placeholder 5">
            <a:extLst>
              <a:ext uri="{FF2B5EF4-FFF2-40B4-BE49-F238E27FC236}">
                <a16:creationId xmlns:a16="http://schemas.microsoft.com/office/drawing/2014/main" id="{A4DF4D37-8C22-424B-87AD-E06C1E5F1D65}"/>
              </a:ext>
            </a:extLst>
          </xdr:cNvPr>
          <xdr:cNvSpPr txBox="1">
            <a:spLocks/>
          </xdr:cNvSpPr>
        </xdr:nvSpPr>
        <xdr:spPr bwMode="gray">
          <a:xfrm>
            <a:off x="1608227" y="0"/>
            <a:ext cx="4114329" cy="447269"/>
          </a:xfrm>
          <a:prstGeom prst="rect">
            <a:avLst/>
          </a:prstGeom>
        </xdr:spPr>
        <xdr:txBody>
          <a:bodyPr wrap="square" anchor="ctr">
            <a:noAutofit/>
          </a:bodyPr>
          <a:lstStyle>
            <a:defPPr>
              <a:defRPr lang="en-US"/>
            </a:defPPr>
            <a:lvl1pPr marL="0" algn="l" defTabSz="640080" rtl="0" eaLnBrk="1" latinLnBrk="0" hangingPunct="1">
              <a:defRPr sz="1300" kern="1200">
                <a:solidFill>
                  <a:srgbClr val="333E48"/>
                </a:solidFill>
                <a:latin typeface="Arial"/>
              </a:defRPr>
            </a:lvl1pPr>
            <a:lvl2pPr marL="320040" algn="l" defTabSz="640080" rtl="0" eaLnBrk="1" latinLnBrk="0" hangingPunct="1">
              <a:defRPr sz="1300" kern="1200">
                <a:solidFill>
                  <a:srgbClr val="333E48"/>
                </a:solidFill>
                <a:latin typeface="Arial"/>
              </a:defRPr>
            </a:lvl2pPr>
            <a:lvl3pPr marL="640080" algn="l" defTabSz="640080" rtl="0" eaLnBrk="1" latinLnBrk="0" hangingPunct="1">
              <a:defRPr sz="1300" kern="1200">
                <a:solidFill>
                  <a:srgbClr val="333E48"/>
                </a:solidFill>
                <a:latin typeface="Arial"/>
              </a:defRPr>
            </a:lvl3pPr>
            <a:lvl4pPr marL="960120" algn="l" defTabSz="640080" rtl="0" eaLnBrk="1" latinLnBrk="0" hangingPunct="1">
              <a:defRPr sz="1300" kern="1200">
                <a:solidFill>
                  <a:srgbClr val="333E48"/>
                </a:solidFill>
                <a:latin typeface="Arial"/>
              </a:defRPr>
            </a:lvl4pPr>
            <a:lvl5pPr marL="1280160" algn="l" defTabSz="640080" rtl="0" eaLnBrk="1" latinLnBrk="0" hangingPunct="1">
              <a:defRPr sz="1300" kern="1200">
                <a:solidFill>
                  <a:srgbClr val="333E48"/>
                </a:solidFill>
                <a:latin typeface="Arial"/>
              </a:defRPr>
            </a:lvl5pPr>
            <a:lvl6pPr marL="1600200" algn="l" defTabSz="640080" rtl="0" eaLnBrk="1" latinLnBrk="0" hangingPunct="1">
              <a:defRPr sz="1300" kern="1200">
                <a:solidFill>
                  <a:srgbClr val="333E48"/>
                </a:solidFill>
                <a:latin typeface="Arial"/>
              </a:defRPr>
            </a:lvl6pPr>
            <a:lvl7pPr marL="1920240" algn="l" defTabSz="640080" rtl="0" eaLnBrk="1" latinLnBrk="0" hangingPunct="1">
              <a:defRPr sz="1300" kern="1200">
                <a:solidFill>
                  <a:srgbClr val="333E48"/>
                </a:solidFill>
                <a:latin typeface="Arial"/>
              </a:defRPr>
            </a:lvl7pPr>
            <a:lvl8pPr marL="2240280" algn="l" defTabSz="640080" rtl="0" eaLnBrk="1" latinLnBrk="0" hangingPunct="1">
              <a:defRPr sz="1300" kern="1200">
                <a:solidFill>
                  <a:srgbClr val="333E48"/>
                </a:solidFill>
                <a:latin typeface="Arial"/>
              </a:defRPr>
            </a:lvl8pPr>
            <a:lvl9pPr marL="2560320" algn="l" defTabSz="640080" rtl="0" eaLnBrk="1" latinLnBrk="0" hangingPunct="1">
              <a:defRPr sz="1300" kern="1200">
                <a:solidFill>
                  <a:srgbClr val="333E48"/>
                </a:solidFill>
                <a:latin typeface="Arial"/>
              </a:defRPr>
            </a:lvl9pPr>
          </a:lstStyle>
          <a:p>
            <a:r>
              <a:rPr lang="en-US" sz="1100" b="1"/>
              <a:t>Revenue Cycle Advancement Center</a:t>
            </a:r>
          </a:p>
        </xdr:txBody>
      </xdr:sp>
      <xdr:cxnSp macro="">
        <xdr:nvCxnSpPr>
          <xdr:cNvPr id="10" name="Straight Connector 9">
            <a:extLst>
              <a:ext uri="{FF2B5EF4-FFF2-40B4-BE49-F238E27FC236}">
                <a16:creationId xmlns:a16="http://schemas.microsoft.com/office/drawing/2014/main" id="{4344CA47-86FB-4FDF-99DE-8D12233AB7EE}"/>
              </a:ext>
            </a:extLst>
          </xdr:cNvPr>
          <xdr:cNvCxnSpPr/>
        </xdr:nvCxnSpPr>
        <xdr:spPr bwMode="gray">
          <a:xfrm>
            <a:off x="1556814" y="0"/>
            <a:ext cx="0" cy="398908"/>
          </a:xfrm>
          <a:prstGeom prst="line">
            <a:avLst/>
          </a:prstGeom>
          <a:noFill/>
          <a:ln w="5715" cap="flat" cmpd="sng" algn="ctr">
            <a:solidFill>
              <a:srgbClr val="333E48"/>
            </a:solidFill>
            <a:prstDash val="solid"/>
            <a:miter lim="800000"/>
          </a:ln>
          <a:effectLst/>
        </xdr:spPr>
        <xdr:style>
          <a:lnRef idx="1">
            <a:schemeClr val="accent1"/>
          </a:lnRef>
          <a:fillRef idx="0">
            <a:schemeClr val="accent1"/>
          </a:fillRef>
          <a:effectRef idx="0">
            <a:schemeClr val="accent1"/>
          </a:effectRef>
          <a:fontRef idx="minor">
            <a:schemeClr val="tx1"/>
          </a:fontRef>
        </xdr:style>
      </xdr:cxnSp>
      <xdr:pic>
        <xdr:nvPicPr>
          <xdr:cNvPr id="11" name="Picture 10">
            <a:extLst>
              <a:ext uri="{FF2B5EF4-FFF2-40B4-BE49-F238E27FC236}">
                <a16:creationId xmlns:a16="http://schemas.microsoft.com/office/drawing/2014/main" id="{2C3465D2-6441-43B8-A3BC-CA4DA1E5768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438723" cy="398908"/>
          </a:xfrm>
          <a:prstGeom prst="rect">
            <a:avLst/>
          </a:prstGeom>
        </xdr:spPr>
      </xdr:pic>
    </xdr:grpSp>
    <xdr:clientData/>
  </xdr:absoluteAnchor>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0</xdr:rowOff>
    </xdr:from>
    <xdr:to>
      <xdr:col>7</xdr:col>
      <xdr:colOff>782814</xdr:colOff>
      <xdr:row>1</xdr:row>
      <xdr:rowOff>6563</xdr:rowOff>
    </xdr:to>
    <xdr:sp macro="" textlink="">
      <xdr:nvSpPr>
        <xdr:cNvPr id="2" name="Rectangle 1">
          <a:extLst>
            <a:ext uri="{FF2B5EF4-FFF2-40B4-BE49-F238E27FC236}">
              <a16:creationId xmlns:a16="http://schemas.microsoft.com/office/drawing/2014/main" id="{9928E28C-28C0-4449-AE44-340990705AB9}"/>
            </a:ext>
          </a:extLst>
        </xdr:cNvPr>
        <xdr:cNvSpPr/>
      </xdr:nvSpPr>
      <xdr:spPr>
        <a:xfrm>
          <a:off x="0" y="0"/>
          <a:ext cx="4364214" cy="1098763"/>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absoluteAnchor>
    <xdr:pos x="382477" y="383953"/>
    <xdr:ext cx="4489301" cy="324884"/>
    <xdr:grpSp>
      <xdr:nvGrpSpPr>
        <xdr:cNvPr id="3" name="Group 2">
          <a:extLst>
            <a:ext uri="{FF2B5EF4-FFF2-40B4-BE49-F238E27FC236}">
              <a16:creationId xmlns:a16="http://schemas.microsoft.com/office/drawing/2014/main" id="{813D0575-60D1-439D-8637-7D07AF07DB7B}"/>
            </a:ext>
          </a:extLst>
        </xdr:cNvPr>
        <xdr:cNvGrpSpPr/>
      </xdr:nvGrpSpPr>
      <xdr:grpSpPr>
        <a:xfrm>
          <a:off x="382477" y="383953"/>
          <a:ext cx="4489301" cy="324884"/>
          <a:chOff x="0" y="0"/>
          <a:chExt cx="5722556" cy="447269"/>
        </a:xfrm>
      </xdr:grpSpPr>
      <xdr:sp macro="" textlink="">
        <xdr:nvSpPr>
          <xdr:cNvPr id="4" name="Text Placeholder 5">
            <a:extLst>
              <a:ext uri="{FF2B5EF4-FFF2-40B4-BE49-F238E27FC236}">
                <a16:creationId xmlns:a16="http://schemas.microsoft.com/office/drawing/2014/main" id="{6C7F2304-53F5-49F1-8845-1B88D6F68445}"/>
              </a:ext>
            </a:extLst>
          </xdr:cNvPr>
          <xdr:cNvSpPr txBox="1">
            <a:spLocks/>
          </xdr:cNvSpPr>
        </xdr:nvSpPr>
        <xdr:spPr bwMode="gray">
          <a:xfrm>
            <a:off x="1608227" y="0"/>
            <a:ext cx="4114329" cy="447269"/>
          </a:xfrm>
          <a:prstGeom prst="rect">
            <a:avLst/>
          </a:prstGeom>
        </xdr:spPr>
        <xdr:txBody>
          <a:bodyPr wrap="square" anchor="ctr">
            <a:noAutofit/>
          </a:bodyPr>
          <a:lstStyle>
            <a:defPPr>
              <a:defRPr lang="en-US"/>
            </a:defPPr>
            <a:lvl1pPr marL="0" algn="l" defTabSz="640080" rtl="0" eaLnBrk="1" latinLnBrk="0" hangingPunct="1">
              <a:defRPr sz="1300" kern="1200">
                <a:solidFill>
                  <a:srgbClr val="333E48"/>
                </a:solidFill>
                <a:latin typeface="Arial"/>
              </a:defRPr>
            </a:lvl1pPr>
            <a:lvl2pPr marL="320040" algn="l" defTabSz="640080" rtl="0" eaLnBrk="1" latinLnBrk="0" hangingPunct="1">
              <a:defRPr sz="1300" kern="1200">
                <a:solidFill>
                  <a:srgbClr val="333E48"/>
                </a:solidFill>
                <a:latin typeface="Arial"/>
              </a:defRPr>
            </a:lvl2pPr>
            <a:lvl3pPr marL="640080" algn="l" defTabSz="640080" rtl="0" eaLnBrk="1" latinLnBrk="0" hangingPunct="1">
              <a:defRPr sz="1300" kern="1200">
                <a:solidFill>
                  <a:srgbClr val="333E48"/>
                </a:solidFill>
                <a:latin typeface="Arial"/>
              </a:defRPr>
            </a:lvl3pPr>
            <a:lvl4pPr marL="960120" algn="l" defTabSz="640080" rtl="0" eaLnBrk="1" latinLnBrk="0" hangingPunct="1">
              <a:defRPr sz="1300" kern="1200">
                <a:solidFill>
                  <a:srgbClr val="333E48"/>
                </a:solidFill>
                <a:latin typeface="Arial"/>
              </a:defRPr>
            </a:lvl4pPr>
            <a:lvl5pPr marL="1280160" algn="l" defTabSz="640080" rtl="0" eaLnBrk="1" latinLnBrk="0" hangingPunct="1">
              <a:defRPr sz="1300" kern="1200">
                <a:solidFill>
                  <a:srgbClr val="333E48"/>
                </a:solidFill>
                <a:latin typeface="Arial"/>
              </a:defRPr>
            </a:lvl5pPr>
            <a:lvl6pPr marL="1600200" algn="l" defTabSz="640080" rtl="0" eaLnBrk="1" latinLnBrk="0" hangingPunct="1">
              <a:defRPr sz="1300" kern="1200">
                <a:solidFill>
                  <a:srgbClr val="333E48"/>
                </a:solidFill>
                <a:latin typeface="Arial"/>
              </a:defRPr>
            </a:lvl6pPr>
            <a:lvl7pPr marL="1920240" algn="l" defTabSz="640080" rtl="0" eaLnBrk="1" latinLnBrk="0" hangingPunct="1">
              <a:defRPr sz="1300" kern="1200">
                <a:solidFill>
                  <a:srgbClr val="333E48"/>
                </a:solidFill>
                <a:latin typeface="Arial"/>
              </a:defRPr>
            </a:lvl7pPr>
            <a:lvl8pPr marL="2240280" algn="l" defTabSz="640080" rtl="0" eaLnBrk="1" latinLnBrk="0" hangingPunct="1">
              <a:defRPr sz="1300" kern="1200">
                <a:solidFill>
                  <a:srgbClr val="333E48"/>
                </a:solidFill>
                <a:latin typeface="Arial"/>
              </a:defRPr>
            </a:lvl8pPr>
            <a:lvl9pPr marL="2560320" algn="l" defTabSz="640080" rtl="0" eaLnBrk="1" latinLnBrk="0" hangingPunct="1">
              <a:defRPr sz="1300" kern="1200">
                <a:solidFill>
                  <a:srgbClr val="333E48"/>
                </a:solidFill>
                <a:latin typeface="Arial"/>
              </a:defRPr>
            </a:lvl9pPr>
          </a:lstStyle>
          <a:p>
            <a:r>
              <a:rPr lang="en-US" sz="1100" b="1"/>
              <a:t>Revenue Cycle Advancement Center</a:t>
            </a:r>
          </a:p>
        </xdr:txBody>
      </xdr:sp>
      <xdr:cxnSp macro="">
        <xdr:nvCxnSpPr>
          <xdr:cNvPr id="5" name="Straight Connector 4">
            <a:extLst>
              <a:ext uri="{FF2B5EF4-FFF2-40B4-BE49-F238E27FC236}">
                <a16:creationId xmlns:a16="http://schemas.microsoft.com/office/drawing/2014/main" id="{489A1425-5F98-495A-AF5A-4134EB4A888D}"/>
              </a:ext>
            </a:extLst>
          </xdr:cNvPr>
          <xdr:cNvCxnSpPr/>
        </xdr:nvCxnSpPr>
        <xdr:spPr bwMode="gray">
          <a:xfrm>
            <a:off x="1556814" y="0"/>
            <a:ext cx="0" cy="398908"/>
          </a:xfrm>
          <a:prstGeom prst="line">
            <a:avLst/>
          </a:prstGeom>
          <a:noFill/>
          <a:ln w="5715" cap="flat" cmpd="sng" algn="ctr">
            <a:solidFill>
              <a:srgbClr val="333E48"/>
            </a:solidFill>
            <a:prstDash val="solid"/>
            <a:miter lim="800000"/>
          </a:ln>
          <a:effectLst/>
        </xdr:spPr>
        <xdr:style>
          <a:lnRef idx="1">
            <a:schemeClr val="accent1"/>
          </a:lnRef>
          <a:fillRef idx="0">
            <a:schemeClr val="accent1"/>
          </a:fillRef>
          <a:effectRef idx="0">
            <a:schemeClr val="accent1"/>
          </a:effectRef>
          <a:fontRef idx="minor">
            <a:schemeClr val="tx1"/>
          </a:fontRef>
        </xdr:style>
      </xdr:cxnSp>
      <xdr:pic>
        <xdr:nvPicPr>
          <xdr:cNvPr id="6" name="Picture 5">
            <a:extLst>
              <a:ext uri="{FF2B5EF4-FFF2-40B4-BE49-F238E27FC236}">
                <a16:creationId xmlns:a16="http://schemas.microsoft.com/office/drawing/2014/main" id="{1E205931-F0E0-4A15-B817-4CAC7EF079A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438723" cy="398908"/>
          </a:xfrm>
          <a:prstGeom prst="rect">
            <a:avLst/>
          </a:prstGeom>
        </xdr:spPr>
      </xdr:pic>
    </xdr:grpSp>
    <xdr:clientData/>
  </xdr:absoluteAnchor>
  <xdr:twoCellAnchor>
    <xdr:from>
      <xdr:col>0</xdr:col>
      <xdr:colOff>0</xdr:colOff>
      <xdr:row>0</xdr:row>
      <xdr:rowOff>0</xdr:rowOff>
    </xdr:from>
    <xdr:to>
      <xdr:col>9</xdr:col>
      <xdr:colOff>560844</xdr:colOff>
      <xdr:row>1</xdr:row>
      <xdr:rowOff>0</xdr:rowOff>
    </xdr:to>
    <xdr:sp macro="" textlink="">
      <xdr:nvSpPr>
        <xdr:cNvPr id="7" name="Rectangle 6">
          <a:extLst>
            <a:ext uri="{FF2B5EF4-FFF2-40B4-BE49-F238E27FC236}">
              <a16:creationId xmlns:a16="http://schemas.microsoft.com/office/drawing/2014/main" id="{0778D575-FC41-4A1E-8A50-691B353B749B}"/>
            </a:ext>
          </a:extLst>
        </xdr:cNvPr>
        <xdr:cNvSpPr/>
      </xdr:nvSpPr>
      <xdr:spPr>
        <a:xfrm>
          <a:off x="0" y="0"/>
          <a:ext cx="5773751" cy="1092791"/>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absoluteAnchor>
    <xdr:pos x="59070" y="428255"/>
    <xdr:ext cx="4489301" cy="324884"/>
    <xdr:grpSp>
      <xdr:nvGrpSpPr>
        <xdr:cNvPr id="8" name="Group 7">
          <a:extLst>
            <a:ext uri="{FF2B5EF4-FFF2-40B4-BE49-F238E27FC236}">
              <a16:creationId xmlns:a16="http://schemas.microsoft.com/office/drawing/2014/main" id="{76AFBCCF-E4FE-40A9-8AB7-F28F3BC95D77}"/>
            </a:ext>
          </a:extLst>
        </xdr:cNvPr>
        <xdr:cNvGrpSpPr/>
      </xdr:nvGrpSpPr>
      <xdr:grpSpPr>
        <a:xfrm>
          <a:off x="59070" y="428255"/>
          <a:ext cx="4489301" cy="324884"/>
          <a:chOff x="0" y="0"/>
          <a:chExt cx="5722556" cy="447269"/>
        </a:xfrm>
      </xdr:grpSpPr>
      <xdr:sp macro="" textlink="">
        <xdr:nvSpPr>
          <xdr:cNvPr id="9" name="Text Placeholder 5">
            <a:extLst>
              <a:ext uri="{FF2B5EF4-FFF2-40B4-BE49-F238E27FC236}">
                <a16:creationId xmlns:a16="http://schemas.microsoft.com/office/drawing/2014/main" id="{62689B14-BD49-4878-9445-521A4A1565B7}"/>
              </a:ext>
            </a:extLst>
          </xdr:cNvPr>
          <xdr:cNvSpPr txBox="1">
            <a:spLocks/>
          </xdr:cNvSpPr>
        </xdr:nvSpPr>
        <xdr:spPr bwMode="gray">
          <a:xfrm>
            <a:off x="1608227" y="0"/>
            <a:ext cx="4114329" cy="447269"/>
          </a:xfrm>
          <a:prstGeom prst="rect">
            <a:avLst/>
          </a:prstGeom>
        </xdr:spPr>
        <xdr:txBody>
          <a:bodyPr wrap="square" anchor="ctr">
            <a:noAutofit/>
          </a:bodyPr>
          <a:lstStyle>
            <a:defPPr>
              <a:defRPr lang="en-US"/>
            </a:defPPr>
            <a:lvl1pPr marL="0" algn="l" defTabSz="640080" rtl="0" eaLnBrk="1" latinLnBrk="0" hangingPunct="1">
              <a:defRPr sz="1300" kern="1200">
                <a:solidFill>
                  <a:srgbClr val="333E48"/>
                </a:solidFill>
                <a:latin typeface="Arial"/>
              </a:defRPr>
            </a:lvl1pPr>
            <a:lvl2pPr marL="320040" algn="l" defTabSz="640080" rtl="0" eaLnBrk="1" latinLnBrk="0" hangingPunct="1">
              <a:defRPr sz="1300" kern="1200">
                <a:solidFill>
                  <a:srgbClr val="333E48"/>
                </a:solidFill>
                <a:latin typeface="Arial"/>
              </a:defRPr>
            </a:lvl2pPr>
            <a:lvl3pPr marL="640080" algn="l" defTabSz="640080" rtl="0" eaLnBrk="1" latinLnBrk="0" hangingPunct="1">
              <a:defRPr sz="1300" kern="1200">
                <a:solidFill>
                  <a:srgbClr val="333E48"/>
                </a:solidFill>
                <a:latin typeface="Arial"/>
              </a:defRPr>
            </a:lvl3pPr>
            <a:lvl4pPr marL="960120" algn="l" defTabSz="640080" rtl="0" eaLnBrk="1" latinLnBrk="0" hangingPunct="1">
              <a:defRPr sz="1300" kern="1200">
                <a:solidFill>
                  <a:srgbClr val="333E48"/>
                </a:solidFill>
                <a:latin typeface="Arial"/>
              </a:defRPr>
            </a:lvl4pPr>
            <a:lvl5pPr marL="1280160" algn="l" defTabSz="640080" rtl="0" eaLnBrk="1" latinLnBrk="0" hangingPunct="1">
              <a:defRPr sz="1300" kern="1200">
                <a:solidFill>
                  <a:srgbClr val="333E48"/>
                </a:solidFill>
                <a:latin typeface="Arial"/>
              </a:defRPr>
            </a:lvl5pPr>
            <a:lvl6pPr marL="1600200" algn="l" defTabSz="640080" rtl="0" eaLnBrk="1" latinLnBrk="0" hangingPunct="1">
              <a:defRPr sz="1300" kern="1200">
                <a:solidFill>
                  <a:srgbClr val="333E48"/>
                </a:solidFill>
                <a:latin typeface="Arial"/>
              </a:defRPr>
            </a:lvl6pPr>
            <a:lvl7pPr marL="1920240" algn="l" defTabSz="640080" rtl="0" eaLnBrk="1" latinLnBrk="0" hangingPunct="1">
              <a:defRPr sz="1300" kern="1200">
                <a:solidFill>
                  <a:srgbClr val="333E48"/>
                </a:solidFill>
                <a:latin typeface="Arial"/>
              </a:defRPr>
            </a:lvl7pPr>
            <a:lvl8pPr marL="2240280" algn="l" defTabSz="640080" rtl="0" eaLnBrk="1" latinLnBrk="0" hangingPunct="1">
              <a:defRPr sz="1300" kern="1200">
                <a:solidFill>
                  <a:srgbClr val="333E48"/>
                </a:solidFill>
                <a:latin typeface="Arial"/>
              </a:defRPr>
            </a:lvl8pPr>
            <a:lvl9pPr marL="2560320" algn="l" defTabSz="640080" rtl="0" eaLnBrk="1" latinLnBrk="0" hangingPunct="1">
              <a:defRPr sz="1300" kern="1200">
                <a:solidFill>
                  <a:srgbClr val="333E48"/>
                </a:solidFill>
                <a:latin typeface="Arial"/>
              </a:defRPr>
            </a:lvl9pPr>
          </a:lstStyle>
          <a:p>
            <a:r>
              <a:rPr lang="en-US" sz="1100" b="1"/>
              <a:t>Revenue Cycle Advancement Center</a:t>
            </a:r>
          </a:p>
        </xdr:txBody>
      </xdr:sp>
      <xdr:cxnSp macro="">
        <xdr:nvCxnSpPr>
          <xdr:cNvPr id="10" name="Straight Connector 9">
            <a:extLst>
              <a:ext uri="{FF2B5EF4-FFF2-40B4-BE49-F238E27FC236}">
                <a16:creationId xmlns:a16="http://schemas.microsoft.com/office/drawing/2014/main" id="{2830423A-E669-4023-9E36-C7E124050464}"/>
              </a:ext>
            </a:extLst>
          </xdr:cNvPr>
          <xdr:cNvCxnSpPr/>
        </xdr:nvCxnSpPr>
        <xdr:spPr bwMode="gray">
          <a:xfrm>
            <a:off x="1556814" y="0"/>
            <a:ext cx="0" cy="398908"/>
          </a:xfrm>
          <a:prstGeom prst="line">
            <a:avLst/>
          </a:prstGeom>
          <a:noFill/>
          <a:ln w="5715" cap="flat" cmpd="sng" algn="ctr">
            <a:solidFill>
              <a:srgbClr val="333E48"/>
            </a:solidFill>
            <a:prstDash val="solid"/>
            <a:miter lim="800000"/>
          </a:ln>
          <a:effectLst/>
        </xdr:spPr>
        <xdr:style>
          <a:lnRef idx="1">
            <a:schemeClr val="accent1"/>
          </a:lnRef>
          <a:fillRef idx="0">
            <a:schemeClr val="accent1"/>
          </a:fillRef>
          <a:effectRef idx="0">
            <a:schemeClr val="accent1"/>
          </a:effectRef>
          <a:fontRef idx="minor">
            <a:schemeClr val="tx1"/>
          </a:fontRef>
        </xdr:style>
      </xdr:cxnSp>
      <xdr:pic>
        <xdr:nvPicPr>
          <xdr:cNvPr id="11" name="Picture 10">
            <a:extLst>
              <a:ext uri="{FF2B5EF4-FFF2-40B4-BE49-F238E27FC236}">
                <a16:creationId xmlns:a16="http://schemas.microsoft.com/office/drawing/2014/main" id="{39C1ED74-245C-47D7-AF7B-898D36D0915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438723" cy="398908"/>
          </a:xfrm>
          <a:prstGeom prst="rect">
            <a:avLst/>
          </a:prstGeom>
        </xdr:spPr>
      </xdr:pic>
    </xdr:grpSp>
    <xdr:clientData/>
  </xdr:absoluteAnchor>
</xdr:wsDr>
</file>

<file path=xl/drawings/drawing9.xml><?xml version="1.0" encoding="utf-8"?>
<xdr:wsDr xmlns:xdr="http://schemas.openxmlformats.org/drawingml/2006/spreadsheetDrawing" xmlns:a="http://schemas.openxmlformats.org/drawingml/2006/main">
  <xdr:twoCellAnchor>
    <xdr:from>
      <xdr:col>0</xdr:col>
      <xdr:colOff>0</xdr:colOff>
      <xdr:row>0</xdr:row>
      <xdr:rowOff>0</xdr:rowOff>
    </xdr:from>
    <xdr:to>
      <xdr:col>8</xdr:col>
      <xdr:colOff>158750</xdr:colOff>
      <xdr:row>1</xdr:row>
      <xdr:rowOff>6563</xdr:rowOff>
    </xdr:to>
    <xdr:sp macro="" textlink="">
      <xdr:nvSpPr>
        <xdr:cNvPr id="2" name="Rectangle 1">
          <a:extLst>
            <a:ext uri="{FF2B5EF4-FFF2-40B4-BE49-F238E27FC236}">
              <a16:creationId xmlns:a16="http://schemas.microsoft.com/office/drawing/2014/main" id="{F2C6F4DA-D210-4AC1-894F-881B62AF3091}"/>
            </a:ext>
          </a:extLst>
        </xdr:cNvPr>
        <xdr:cNvSpPr/>
      </xdr:nvSpPr>
      <xdr:spPr>
        <a:xfrm>
          <a:off x="0" y="0"/>
          <a:ext cx="4594931" cy="1100174"/>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absoluteAnchor>
    <xdr:pos x="382477" y="383953"/>
    <xdr:ext cx="4489301" cy="324884"/>
    <xdr:grpSp>
      <xdr:nvGrpSpPr>
        <xdr:cNvPr id="3" name="Group 2">
          <a:extLst>
            <a:ext uri="{FF2B5EF4-FFF2-40B4-BE49-F238E27FC236}">
              <a16:creationId xmlns:a16="http://schemas.microsoft.com/office/drawing/2014/main" id="{8069E579-482E-41A8-9565-1C2FDA9E607C}"/>
            </a:ext>
          </a:extLst>
        </xdr:cNvPr>
        <xdr:cNvGrpSpPr/>
      </xdr:nvGrpSpPr>
      <xdr:grpSpPr>
        <a:xfrm>
          <a:off x="382477" y="383953"/>
          <a:ext cx="4489301" cy="324884"/>
          <a:chOff x="0" y="0"/>
          <a:chExt cx="5722556" cy="447269"/>
        </a:xfrm>
      </xdr:grpSpPr>
      <xdr:sp macro="" textlink="">
        <xdr:nvSpPr>
          <xdr:cNvPr id="4" name="Text Placeholder 5">
            <a:extLst>
              <a:ext uri="{FF2B5EF4-FFF2-40B4-BE49-F238E27FC236}">
                <a16:creationId xmlns:a16="http://schemas.microsoft.com/office/drawing/2014/main" id="{3F0DEDED-7892-44C5-98A0-C28E1104837C}"/>
              </a:ext>
            </a:extLst>
          </xdr:cNvPr>
          <xdr:cNvSpPr txBox="1">
            <a:spLocks/>
          </xdr:cNvSpPr>
        </xdr:nvSpPr>
        <xdr:spPr bwMode="gray">
          <a:xfrm>
            <a:off x="1608227" y="0"/>
            <a:ext cx="4114329" cy="447269"/>
          </a:xfrm>
          <a:prstGeom prst="rect">
            <a:avLst/>
          </a:prstGeom>
        </xdr:spPr>
        <xdr:txBody>
          <a:bodyPr wrap="square" anchor="ctr">
            <a:noAutofit/>
          </a:bodyPr>
          <a:lstStyle>
            <a:defPPr>
              <a:defRPr lang="en-US"/>
            </a:defPPr>
            <a:lvl1pPr marL="0" algn="l" defTabSz="640080" rtl="0" eaLnBrk="1" latinLnBrk="0" hangingPunct="1">
              <a:defRPr sz="1300" kern="1200">
                <a:solidFill>
                  <a:srgbClr val="333E48"/>
                </a:solidFill>
                <a:latin typeface="Arial"/>
              </a:defRPr>
            </a:lvl1pPr>
            <a:lvl2pPr marL="320040" algn="l" defTabSz="640080" rtl="0" eaLnBrk="1" latinLnBrk="0" hangingPunct="1">
              <a:defRPr sz="1300" kern="1200">
                <a:solidFill>
                  <a:srgbClr val="333E48"/>
                </a:solidFill>
                <a:latin typeface="Arial"/>
              </a:defRPr>
            </a:lvl2pPr>
            <a:lvl3pPr marL="640080" algn="l" defTabSz="640080" rtl="0" eaLnBrk="1" latinLnBrk="0" hangingPunct="1">
              <a:defRPr sz="1300" kern="1200">
                <a:solidFill>
                  <a:srgbClr val="333E48"/>
                </a:solidFill>
                <a:latin typeface="Arial"/>
              </a:defRPr>
            </a:lvl3pPr>
            <a:lvl4pPr marL="960120" algn="l" defTabSz="640080" rtl="0" eaLnBrk="1" latinLnBrk="0" hangingPunct="1">
              <a:defRPr sz="1300" kern="1200">
                <a:solidFill>
                  <a:srgbClr val="333E48"/>
                </a:solidFill>
                <a:latin typeface="Arial"/>
              </a:defRPr>
            </a:lvl4pPr>
            <a:lvl5pPr marL="1280160" algn="l" defTabSz="640080" rtl="0" eaLnBrk="1" latinLnBrk="0" hangingPunct="1">
              <a:defRPr sz="1300" kern="1200">
                <a:solidFill>
                  <a:srgbClr val="333E48"/>
                </a:solidFill>
                <a:latin typeface="Arial"/>
              </a:defRPr>
            </a:lvl5pPr>
            <a:lvl6pPr marL="1600200" algn="l" defTabSz="640080" rtl="0" eaLnBrk="1" latinLnBrk="0" hangingPunct="1">
              <a:defRPr sz="1300" kern="1200">
                <a:solidFill>
                  <a:srgbClr val="333E48"/>
                </a:solidFill>
                <a:latin typeface="Arial"/>
              </a:defRPr>
            </a:lvl6pPr>
            <a:lvl7pPr marL="1920240" algn="l" defTabSz="640080" rtl="0" eaLnBrk="1" latinLnBrk="0" hangingPunct="1">
              <a:defRPr sz="1300" kern="1200">
                <a:solidFill>
                  <a:srgbClr val="333E48"/>
                </a:solidFill>
                <a:latin typeface="Arial"/>
              </a:defRPr>
            </a:lvl7pPr>
            <a:lvl8pPr marL="2240280" algn="l" defTabSz="640080" rtl="0" eaLnBrk="1" latinLnBrk="0" hangingPunct="1">
              <a:defRPr sz="1300" kern="1200">
                <a:solidFill>
                  <a:srgbClr val="333E48"/>
                </a:solidFill>
                <a:latin typeface="Arial"/>
              </a:defRPr>
            </a:lvl8pPr>
            <a:lvl9pPr marL="2560320" algn="l" defTabSz="640080" rtl="0" eaLnBrk="1" latinLnBrk="0" hangingPunct="1">
              <a:defRPr sz="1300" kern="1200">
                <a:solidFill>
                  <a:srgbClr val="333E48"/>
                </a:solidFill>
                <a:latin typeface="Arial"/>
              </a:defRPr>
            </a:lvl9pPr>
          </a:lstStyle>
          <a:p>
            <a:r>
              <a:rPr lang="en-US" sz="1100" b="1"/>
              <a:t>Revenue Cycle Advancement Center</a:t>
            </a:r>
          </a:p>
        </xdr:txBody>
      </xdr:sp>
      <xdr:cxnSp macro="">
        <xdr:nvCxnSpPr>
          <xdr:cNvPr id="5" name="Straight Connector 4">
            <a:extLst>
              <a:ext uri="{FF2B5EF4-FFF2-40B4-BE49-F238E27FC236}">
                <a16:creationId xmlns:a16="http://schemas.microsoft.com/office/drawing/2014/main" id="{B04E28EE-0F2C-4057-A137-5BDDAB963668}"/>
              </a:ext>
            </a:extLst>
          </xdr:cNvPr>
          <xdr:cNvCxnSpPr/>
        </xdr:nvCxnSpPr>
        <xdr:spPr bwMode="gray">
          <a:xfrm>
            <a:off x="1556814" y="0"/>
            <a:ext cx="0" cy="398908"/>
          </a:xfrm>
          <a:prstGeom prst="line">
            <a:avLst/>
          </a:prstGeom>
          <a:noFill/>
          <a:ln w="5715" cap="flat" cmpd="sng" algn="ctr">
            <a:solidFill>
              <a:srgbClr val="333E48"/>
            </a:solidFill>
            <a:prstDash val="solid"/>
            <a:miter lim="800000"/>
          </a:ln>
          <a:effectLst/>
        </xdr:spPr>
        <xdr:style>
          <a:lnRef idx="1">
            <a:schemeClr val="accent1"/>
          </a:lnRef>
          <a:fillRef idx="0">
            <a:schemeClr val="accent1"/>
          </a:fillRef>
          <a:effectRef idx="0">
            <a:schemeClr val="accent1"/>
          </a:effectRef>
          <a:fontRef idx="minor">
            <a:schemeClr val="tx1"/>
          </a:fontRef>
        </xdr:style>
      </xdr:cxnSp>
      <xdr:pic>
        <xdr:nvPicPr>
          <xdr:cNvPr id="6" name="Picture 5">
            <a:extLst>
              <a:ext uri="{FF2B5EF4-FFF2-40B4-BE49-F238E27FC236}">
                <a16:creationId xmlns:a16="http://schemas.microsoft.com/office/drawing/2014/main" id="{B8DFFFAD-3437-453D-98B5-633CA109A86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438723" cy="398908"/>
          </a:xfrm>
          <a:prstGeom prst="rect">
            <a:avLst/>
          </a:prstGeom>
        </xdr:spPr>
      </xdr:pic>
    </xdr:grpSp>
    <xdr:clientData/>
  </xdr:absoluteAnchor>
  <xdr:twoCellAnchor>
    <xdr:from>
      <xdr:col>0</xdr:col>
      <xdr:colOff>0</xdr:colOff>
      <xdr:row>0</xdr:row>
      <xdr:rowOff>0</xdr:rowOff>
    </xdr:from>
    <xdr:to>
      <xdr:col>9</xdr:col>
      <xdr:colOff>560844</xdr:colOff>
      <xdr:row>1</xdr:row>
      <xdr:rowOff>0</xdr:rowOff>
    </xdr:to>
    <xdr:sp macro="" textlink="">
      <xdr:nvSpPr>
        <xdr:cNvPr id="7" name="Rectangle 6">
          <a:extLst>
            <a:ext uri="{FF2B5EF4-FFF2-40B4-BE49-F238E27FC236}">
              <a16:creationId xmlns:a16="http://schemas.microsoft.com/office/drawing/2014/main" id="{14B3AB7F-4DFB-45AC-A46A-E07D348D79C7}"/>
            </a:ext>
          </a:extLst>
        </xdr:cNvPr>
        <xdr:cNvSpPr/>
      </xdr:nvSpPr>
      <xdr:spPr>
        <a:xfrm>
          <a:off x="0" y="0"/>
          <a:ext cx="4459744" cy="1092200"/>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absoluteAnchor>
    <xdr:pos x="52916" y="458612"/>
    <xdr:ext cx="4489301" cy="324884"/>
    <xdr:grpSp>
      <xdr:nvGrpSpPr>
        <xdr:cNvPr id="12" name="Group 11">
          <a:extLst>
            <a:ext uri="{FF2B5EF4-FFF2-40B4-BE49-F238E27FC236}">
              <a16:creationId xmlns:a16="http://schemas.microsoft.com/office/drawing/2014/main" id="{451BC165-817F-4EF7-B21D-0296DECC564D}"/>
            </a:ext>
          </a:extLst>
        </xdr:cNvPr>
        <xdr:cNvGrpSpPr/>
      </xdr:nvGrpSpPr>
      <xdr:grpSpPr>
        <a:xfrm>
          <a:off x="52916" y="458612"/>
          <a:ext cx="4489301" cy="324884"/>
          <a:chOff x="0" y="0"/>
          <a:chExt cx="5722556" cy="447269"/>
        </a:xfrm>
      </xdr:grpSpPr>
      <xdr:sp macro="" textlink="">
        <xdr:nvSpPr>
          <xdr:cNvPr id="13" name="Text Placeholder 5">
            <a:extLst>
              <a:ext uri="{FF2B5EF4-FFF2-40B4-BE49-F238E27FC236}">
                <a16:creationId xmlns:a16="http://schemas.microsoft.com/office/drawing/2014/main" id="{9DD0DF75-FE9A-4AEB-AE84-10A779077745}"/>
              </a:ext>
            </a:extLst>
          </xdr:cNvPr>
          <xdr:cNvSpPr txBox="1">
            <a:spLocks/>
          </xdr:cNvSpPr>
        </xdr:nvSpPr>
        <xdr:spPr bwMode="gray">
          <a:xfrm>
            <a:off x="1608227" y="0"/>
            <a:ext cx="4114329" cy="447269"/>
          </a:xfrm>
          <a:prstGeom prst="rect">
            <a:avLst/>
          </a:prstGeom>
        </xdr:spPr>
        <xdr:txBody>
          <a:bodyPr wrap="square" anchor="ctr">
            <a:noAutofit/>
          </a:bodyPr>
          <a:lstStyle>
            <a:defPPr>
              <a:defRPr lang="en-US"/>
            </a:defPPr>
            <a:lvl1pPr marL="0" algn="l" defTabSz="640080" rtl="0" eaLnBrk="1" latinLnBrk="0" hangingPunct="1">
              <a:defRPr sz="1300" kern="1200">
                <a:solidFill>
                  <a:srgbClr val="333E48"/>
                </a:solidFill>
                <a:latin typeface="Arial"/>
              </a:defRPr>
            </a:lvl1pPr>
            <a:lvl2pPr marL="320040" algn="l" defTabSz="640080" rtl="0" eaLnBrk="1" latinLnBrk="0" hangingPunct="1">
              <a:defRPr sz="1300" kern="1200">
                <a:solidFill>
                  <a:srgbClr val="333E48"/>
                </a:solidFill>
                <a:latin typeface="Arial"/>
              </a:defRPr>
            </a:lvl2pPr>
            <a:lvl3pPr marL="640080" algn="l" defTabSz="640080" rtl="0" eaLnBrk="1" latinLnBrk="0" hangingPunct="1">
              <a:defRPr sz="1300" kern="1200">
                <a:solidFill>
                  <a:srgbClr val="333E48"/>
                </a:solidFill>
                <a:latin typeface="Arial"/>
              </a:defRPr>
            </a:lvl3pPr>
            <a:lvl4pPr marL="960120" algn="l" defTabSz="640080" rtl="0" eaLnBrk="1" latinLnBrk="0" hangingPunct="1">
              <a:defRPr sz="1300" kern="1200">
                <a:solidFill>
                  <a:srgbClr val="333E48"/>
                </a:solidFill>
                <a:latin typeface="Arial"/>
              </a:defRPr>
            </a:lvl4pPr>
            <a:lvl5pPr marL="1280160" algn="l" defTabSz="640080" rtl="0" eaLnBrk="1" latinLnBrk="0" hangingPunct="1">
              <a:defRPr sz="1300" kern="1200">
                <a:solidFill>
                  <a:srgbClr val="333E48"/>
                </a:solidFill>
                <a:latin typeface="Arial"/>
              </a:defRPr>
            </a:lvl5pPr>
            <a:lvl6pPr marL="1600200" algn="l" defTabSz="640080" rtl="0" eaLnBrk="1" latinLnBrk="0" hangingPunct="1">
              <a:defRPr sz="1300" kern="1200">
                <a:solidFill>
                  <a:srgbClr val="333E48"/>
                </a:solidFill>
                <a:latin typeface="Arial"/>
              </a:defRPr>
            </a:lvl6pPr>
            <a:lvl7pPr marL="1920240" algn="l" defTabSz="640080" rtl="0" eaLnBrk="1" latinLnBrk="0" hangingPunct="1">
              <a:defRPr sz="1300" kern="1200">
                <a:solidFill>
                  <a:srgbClr val="333E48"/>
                </a:solidFill>
                <a:latin typeface="Arial"/>
              </a:defRPr>
            </a:lvl7pPr>
            <a:lvl8pPr marL="2240280" algn="l" defTabSz="640080" rtl="0" eaLnBrk="1" latinLnBrk="0" hangingPunct="1">
              <a:defRPr sz="1300" kern="1200">
                <a:solidFill>
                  <a:srgbClr val="333E48"/>
                </a:solidFill>
                <a:latin typeface="Arial"/>
              </a:defRPr>
            </a:lvl8pPr>
            <a:lvl9pPr marL="2560320" algn="l" defTabSz="640080" rtl="0" eaLnBrk="1" latinLnBrk="0" hangingPunct="1">
              <a:defRPr sz="1300" kern="1200">
                <a:solidFill>
                  <a:srgbClr val="333E48"/>
                </a:solidFill>
                <a:latin typeface="Arial"/>
              </a:defRPr>
            </a:lvl9pPr>
          </a:lstStyle>
          <a:p>
            <a:r>
              <a:rPr lang="en-US" sz="1100" b="1"/>
              <a:t>Revenue Cycle Advancement Center</a:t>
            </a:r>
          </a:p>
        </xdr:txBody>
      </xdr:sp>
      <xdr:cxnSp macro="">
        <xdr:nvCxnSpPr>
          <xdr:cNvPr id="14" name="Straight Connector 13">
            <a:extLst>
              <a:ext uri="{FF2B5EF4-FFF2-40B4-BE49-F238E27FC236}">
                <a16:creationId xmlns:a16="http://schemas.microsoft.com/office/drawing/2014/main" id="{7B52A3FB-0407-48E6-A7A7-5E5B2A0E42F9}"/>
              </a:ext>
            </a:extLst>
          </xdr:cNvPr>
          <xdr:cNvCxnSpPr/>
        </xdr:nvCxnSpPr>
        <xdr:spPr bwMode="gray">
          <a:xfrm>
            <a:off x="1556814" y="0"/>
            <a:ext cx="0" cy="398908"/>
          </a:xfrm>
          <a:prstGeom prst="line">
            <a:avLst/>
          </a:prstGeom>
          <a:noFill/>
          <a:ln w="5715" cap="flat" cmpd="sng" algn="ctr">
            <a:solidFill>
              <a:srgbClr val="333E48"/>
            </a:solidFill>
            <a:prstDash val="solid"/>
            <a:miter lim="800000"/>
          </a:ln>
          <a:effectLst/>
        </xdr:spPr>
        <xdr:style>
          <a:lnRef idx="1">
            <a:schemeClr val="accent1"/>
          </a:lnRef>
          <a:fillRef idx="0">
            <a:schemeClr val="accent1"/>
          </a:fillRef>
          <a:effectRef idx="0">
            <a:schemeClr val="accent1"/>
          </a:effectRef>
          <a:fontRef idx="minor">
            <a:schemeClr val="tx1"/>
          </a:fontRef>
        </xdr:style>
      </xdr:cxnSp>
      <xdr:pic>
        <xdr:nvPicPr>
          <xdr:cNvPr id="15" name="Picture 14">
            <a:extLst>
              <a:ext uri="{FF2B5EF4-FFF2-40B4-BE49-F238E27FC236}">
                <a16:creationId xmlns:a16="http://schemas.microsoft.com/office/drawing/2014/main" id="{8B55717A-EF61-4F51-8A80-E784F9FE3AA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438723" cy="398908"/>
          </a:xfrm>
          <a:prstGeom prst="rect">
            <a:avLst/>
          </a:prstGeom>
        </xdr:spPr>
      </xdr:pic>
    </xdr:grpSp>
    <xdr:clientData/>
  </xdr:absolute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lrobi106\Downloads\2019%20MGSC%20Benchmarking%20Survey%20-%20Final%20(unlocked)%20(2.6.1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lrobi106\Downloads\2019-Revenue-Cycle-Benchmarks-Data-Submission-Sheet%20(2).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rmatthe7\Desktop\Benchmarking\Submission%20Sheets\Partners%202019%20Revenue%20Cycle%20Benchmarks%20Data%20Submission%20Sheet.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rmatthe7\Desktop\Benchmarking\Submission%20Sheets\Stanford%20Updated%20FY18%20Advisory%20Board%20Benchmarking.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duction"/>
      <sheetName val="Table of Contents"/>
      <sheetName val="Instructions"/>
      <sheetName val="Definitions"/>
      <sheetName val="1.1 Demographics"/>
      <sheetName val="1.2 Group Employment"/>
      <sheetName val="1.3 Contracting"/>
      <sheetName val="Investment in Physicians"/>
      <sheetName val="2.1 Overall Revenues"/>
      <sheetName val="2.2 Revenue, by Specialty"/>
      <sheetName val="2.3 Clinical Staffing, by Spec."/>
      <sheetName val="2.4 Overhead"/>
      <sheetName val="2.5 Line Item Expenses"/>
      <sheetName val="Specialty Validation"/>
      <sheetName val="Overall Validation"/>
      <sheetName val="Error Flags"/>
      <sheetName val="2017 Benchmarks"/>
      <sheetName val="3.1 Feedback"/>
      <sheetName val="data scraping"/>
      <sheetName val="Specialty Mapping"/>
      <sheetName val="Lists"/>
      <sheetName val="1.1"/>
      <sheetName val="1.2"/>
      <sheetName val="1.3"/>
      <sheetName val="2.1"/>
      <sheetName val="2.2"/>
      <sheetName val="2.5"/>
      <sheetName val="2.6"/>
      <sheetName val="2.7"/>
      <sheetName val="3.1"/>
      <sheetName val="3.2"/>
      <sheetName val="4.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ow r="29">
          <cell r="C29">
            <v>8</v>
          </cell>
          <cell r="F29" t="str">
            <v>Congratulations, you've left no sections incomplete. Please proceed to feedback</v>
          </cell>
        </row>
      </sheetData>
      <sheetData sheetId="16"/>
      <sheetData sheetId="17"/>
      <sheetData sheetId="18"/>
      <sheetData sheetId="19"/>
      <sheetData sheetId="20">
        <row r="4">
          <cell r="A4" t="str">
            <v>Northwest</v>
          </cell>
          <cell r="B4" t="str">
            <v>Alabama</v>
          </cell>
          <cell r="F4" t="str">
            <v>Not-for-profit</v>
          </cell>
          <cell r="G4" t="str">
            <v>Yes</v>
          </cell>
          <cell r="I4" t="str">
            <v>Pioneer ACO</v>
          </cell>
          <cell r="N4" t="str">
            <v>FY 2014</v>
          </cell>
          <cell r="AR4" t="str">
            <v>Less than 1%</v>
          </cell>
        </row>
        <row r="5">
          <cell r="A5" t="str">
            <v>Southwest</v>
          </cell>
          <cell r="B5" t="str">
            <v>Alaska</v>
          </cell>
          <cell r="F5" t="str">
            <v>For-profit</v>
          </cell>
          <cell r="G5" t="str">
            <v>No</v>
          </cell>
          <cell r="I5" t="str">
            <v>Certified ACO</v>
          </cell>
          <cell r="N5" t="str">
            <v>FY 2015</v>
          </cell>
          <cell r="AR5" t="str">
            <v>1 to 5%</v>
          </cell>
        </row>
        <row r="6">
          <cell r="A6" t="str">
            <v>Midwest</v>
          </cell>
          <cell r="B6" t="str">
            <v>Arizona</v>
          </cell>
          <cell r="I6" t="str">
            <v>Next Generation ACO</v>
          </cell>
          <cell r="N6" t="str">
            <v>FY 2016</v>
          </cell>
          <cell r="AR6" t="str">
            <v>5 to 10%</v>
          </cell>
        </row>
        <row r="7">
          <cell r="A7" t="str">
            <v>Mid-Atlantic</v>
          </cell>
          <cell r="B7" t="str">
            <v>Arkansas</v>
          </cell>
          <cell r="I7" t="str">
            <v>Currently pursuing ACO</v>
          </cell>
          <cell r="AR7" t="str">
            <v>10 to 15%</v>
          </cell>
        </row>
        <row r="8">
          <cell r="A8" t="str">
            <v>Southeast</v>
          </cell>
          <cell r="B8" t="str">
            <v>California</v>
          </cell>
          <cell r="I8" t="str">
            <v>Not pursuing ACO  </v>
          </cell>
          <cell r="AR8" t="str">
            <v>15 to 20%</v>
          </cell>
        </row>
        <row r="9">
          <cell r="A9" t="str">
            <v>Northeast</v>
          </cell>
          <cell r="B9" t="str">
            <v>Colorado</v>
          </cell>
          <cell r="AR9" t="str">
            <v>Greater than 20%</v>
          </cell>
        </row>
        <row r="10">
          <cell r="A10" t="str">
            <v>National</v>
          </cell>
          <cell r="B10" t="str">
            <v>Connecticut</v>
          </cell>
        </row>
        <row r="11">
          <cell r="B11" t="str">
            <v>Delaware</v>
          </cell>
        </row>
        <row r="12">
          <cell r="B12" t="str">
            <v>District of Columbia</v>
          </cell>
        </row>
        <row r="13">
          <cell r="B13" t="str">
            <v>Florida</v>
          </cell>
        </row>
        <row r="14">
          <cell r="B14" t="str">
            <v>Georgia</v>
          </cell>
        </row>
        <row r="15">
          <cell r="B15" t="str">
            <v>Hawaii</v>
          </cell>
        </row>
        <row r="16">
          <cell r="B16" t="str">
            <v>Idaho</v>
          </cell>
        </row>
        <row r="17">
          <cell r="B17" t="str">
            <v>Illinois</v>
          </cell>
        </row>
        <row r="18">
          <cell r="B18" t="str">
            <v>Indiana</v>
          </cell>
        </row>
        <row r="19">
          <cell r="B19" t="str">
            <v>Iowa</v>
          </cell>
        </row>
        <row r="20">
          <cell r="B20" t="str">
            <v>Kansas</v>
          </cell>
        </row>
        <row r="21">
          <cell r="B21" t="str">
            <v>Kentucky</v>
          </cell>
        </row>
        <row r="22">
          <cell r="B22" t="str">
            <v>Louisiana</v>
          </cell>
        </row>
        <row r="23">
          <cell r="B23" t="str">
            <v>Maine</v>
          </cell>
        </row>
        <row r="24">
          <cell r="B24" t="str">
            <v>Maryland</v>
          </cell>
        </row>
        <row r="25">
          <cell r="B25" t="str">
            <v>Massachusetts</v>
          </cell>
        </row>
        <row r="26">
          <cell r="B26" t="str">
            <v>Michigan</v>
          </cell>
        </row>
        <row r="27">
          <cell r="B27" t="str">
            <v>Minnesota</v>
          </cell>
        </row>
        <row r="28">
          <cell r="B28" t="str">
            <v>Mississippi</v>
          </cell>
        </row>
        <row r="29">
          <cell r="B29" t="str">
            <v>Missouri</v>
          </cell>
        </row>
        <row r="30">
          <cell r="B30" t="str">
            <v>Montana</v>
          </cell>
        </row>
        <row r="31">
          <cell r="B31" t="str">
            <v>Nebraska</v>
          </cell>
        </row>
        <row r="32">
          <cell r="B32" t="str">
            <v>Nevada</v>
          </cell>
        </row>
        <row r="33">
          <cell r="B33" t="str">
            <v>New Hampshire</v>
          </cell>
        </row>
        <row r="34">
          <cell r="B34" t="str">
            <v>New Jersey</v>
          </cell>
        </row>
        <row r="35">
          <cell r="B35" t="str">
            <v>New Mexico</v>
          </cell>
        </row>
        <row r="36">
          <cell r="B36" t="str">
            <v>New York</v>
          </cell>
        </row>
        <row r="37">
          <cell r="B37" t="str">
            <v>North Carolina</v>
          </cell>
        </row>
        <row r="38">
          <cell r="B38" t="str">
            <v>North Dakota</v>
          </cell>
        </row>
        <row r="39">
          <cell r="B39" t="str">
            <v>Ohio</v>
          </cell>
        </row>
        <row r="40">
          <cell r="B40" t="str">
            <v>Oklahoma</v>
          </cell>
        </row>
        <row r="41">
          <cell r="B41" t="str">
            <v>Oregon</v>
          </cell>
        </row>
        <row r="42">
          <cell r="B42" t="str">
            <v>Pennsylvania</v>
          </cell>
        </row>
        <row r="43">
          <cell r="B43" t="str">
            <v>Rhode Island</v>
          </cell>
        </row>
        <row r="44">
          <cell r="B44" t="str">
            <v>South Carolina</v>
          </cell>
        </row>
        <row r="45">
          <cell r="B45" t="str">
            <v>South Dakota</v>
          </cell>
        </row>
        <row r="46">
          <cell r="B46" t="str">
            <v>Tennessee</v>
          </cell>
        </row>
        <row r="47">
          <cell r="B47" t="str">
            <v>Texas</v>
          </cell>
        </row>
        <row r="48">
          <cell r="B48" t="str">
            <v>Utah</v>
          </cell>
        </row>
        <row r="49">
          <cell r="B49" t="str">
            <v>Vermont</v>
          </cell>
        </row>
        <row r="50">
          <cell r="B50" t="str">
            <v>Virginia</v>
          </cell>
        </row>
        <row r="51">
          <cell r="B51" t="str">
            <v>Washington</v>
          </cell>
        </row>
        <row r="52">
          <cell r="B52" t="str">
            <v>West Virginia</v>
          </cell>
        </row>
        <row r="53">
          <cell r="B53" t="str">
            <v>Wisconsin</v>
          </cell>
        </row>
        <row r="54">
          <cell r="B54" t="str">
            <v xml:space="preserve">Wyoming </v>
          </cell>
        </row>
      </sheetData>
      <sheetData sheetId="21"/>
      <sheetData sheetId="22"/>
      <sheetData sheetId="23"/>
      <sheetData sheetId="24"/>
      <sheetData sheetId="25"/>
      <sheetData sheetId="26"/>
      <sheetData sheetId="27"/>
      <sheetData sheetId="28"/>
      <sheetData sheetId="29"/>
      <sheetData sheetId="30"/>
      <sheetData sheetId="3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uestions"/>
      <sheetName val="CCN Lookup"/>
      <sheetName val="Definitions and Formulae"/>
      <sheetName val="Dropdown"/>
    </sheetNames>
    <sheetDataSet>
      <sheetData sheetId="0"/>
      <sheetData sheetId="1"/>
      <sheetData sheetId="2"/>
      <sheetData sheetId="3">
        <row r="1">
          <cell r="B1" t="str">
            <v>Please Select</v>
          </cell>
        </row>
        <row r="2">
          <cell r="B2" t="str">
            <v>For-profit</v>
          </cell>
        </row>
        <row r="3">
          <cell r="B3" t="str">
            <v>Not-for-profit</v>
          </cell>
        </row>
        <row r="4">
          <cell r="B4" t="str">
            <v>Government</v>
          </cell>
        </row>
        <row r="6">
          <cell r="B6" t="str">
            <v>Please Select</v>
          </cell>
        </row>
        <row r="7">
          <cell r="B7" t="str">
            <v>Yes</v>
          </cell>
        </row>
        <row r="8">
          <cell r="B8" t="str">
            <v>No</v>
          </cell>
        </row>
        <row r="9">
          <cell r="B9" t="str">
            <v>Please Select</v>
          </cell>
        </row>
        <row r="10">
          <cell r="B10" t="str">
            <v>Unity-Based</v>
          </cell>
        </row>
        <row r="11">
          <cell r="B11" t="str">
            <v>Physician-Based</v>
          </cell>
        </row>
        <row r="12">
          <cell r="B12" t="str">
            <v>Payer-Based</v>
          </cell>
        </row>
        <row r="13">
          <cell r="B13" t="str">
            <v>Mixed</v>
          </cell>
        </row>
        <row r="14">
          <cell r="B14" t="str">
            <v>Please Select</v>
          </cell>
        </row>
        <row r="15">
          <cell r="B15" t="str">
            <v>We do not currently offer price estimates</v>
          </cell>
        </row>
        <row r="16">
          <cell r="B16" t="str">
            <v>We offer price estimates based on gross charges</v>
          </cell>
        </row>
        <row r="17">
          <cell r="B17" t="str">
            <v>We offer price estimates based on historical out-of-pocket obligations for all patients</v>
          </cell>
        </row>
        <row r="18">
          <cell r="B18" t="str">
            <v>We offer price estimates customized to each patients' insurance benefits (for example, taking into account how much of their deductible has been spent)</v>
          </cell>
        </row>
        <row r="19">
          <cell r="B19" t="str">
            <v>Other</v>
          </cell>
        </row>
        <row r="20">
          <cell r="B20" t="str">
            <v>Please Select</v>
          </cell>
        </row>
        <row r="21">
          <cell r="B21" t="str">
            <v>Independent or stand-alone</v>
          </cell>
        </row>
        <row r="22">
          <cell r="B22" t="str">
            <v>Part of a multi-hospital, single-state health system</v>
          </cell>
        </row>
        <row r="23">
          <cell r="B23" t="str">
            <v>Part of a multi-hospital, multi-state health system</v>
          </cell>
        </row>
        <row r="24">
          <cell r="B24" t="str">
            <v>Please Select</v>
          </cell>
        </row>
        <row r="25">
          <cell r="B25" t="str">
            <v>Individual hospital</v>
          </cell>
        </row>
        <row r="26">
          <cell r="B26" t="str">
            <v>Health system level</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uestions"/>
      <sheetName val="CCN Lookup"/>
      <sheetName val="Definitions and Formulae"/>
      <sheetName val="Dropdown"/>
    </sheetNames>
    <sheetDataSet>
      <sheetData sheetId="0"/>
      <sheetData sheetId="1"/>
      <sheetData sheetId="2"/>
      <sheetData sheetId="3">
        <row r="6">
          <cell r="B6" t="str">
            <v>Please Select</v>
          </cell>
        </row>
        <row r="7">
          <cell r="B7" t="str">
            <v>Yes</v>
          </cell>
        </row>
        <row r="8">
          <cell r="B8" t="str">
            <v>No</v>
          </cell>
        </row>
        <row r="9">
          <cell r="B9" t="str">
            <v>Please Select</v>
          </cell>
        </row>
        <row r="10">
          <cell r="B10" t="str">
            <v>Unity-Based</v>
          </cell>
        </row>
        <row r="11">
          <cell r="B11" t="str">
            <v>Physician-Based</v>
          </cell>
        </row>
        <row r="12">
          <cell r="B12" t="str">
            <v>Payer-Based</v>
          </cell>
        </row>
        <row r="13">
          <cell r="B13" t="str">
            <v>Mixed</v>
          </cell>
        </row>
        <row r="14">
          <cell r="B14" t="str">
            <v>Please Select</v>
          </cell>
        </row>
        <row r="15">
          <cell r="B15" t="str">
            <v>We do not currently offer price estimates</v>
          </cell>
        </row>
        <row r="16">
          <cell r="B16" t="str">
            <v>We offer price estimates based on gross charges</v>
          </cell>
        </row>
        <row r="17">
          <cell r="B17" t="str">
            <v>We offer price estimates based on historical out-of-pocket obligations for all patients</v>
          </cell>
        </row>
        <row r="18">
          <cell r="B18" t="str">
            <v>We offer price estimates customized to each patients' insurance benefits (for example, taking into account how much of their deductible has been spent)</v>
          </cell>
        </row>
        <row r="19">
          <cell r="B19" t="str">
            <v>Other</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uestions"/>
      <sheetName val="CCN Lookup"/>
      <sheetName val="Definitions and Formulae"/>
      <sheetName val="Dropdown"/>
    </sheetNames>
    <sheetDataSet>
      <sheetData sheetId="0"/>
      <sheetData sheetId="1"/>
      <sheetData sheetId="2"/>
      <sheetData sheetId="3">
        <row r="6">
          <cell r="B6" t="str">
            <v>Please Select</v>
          </cell>
        </row>
        <row r="7">
          <cell r="B7" t="str">
            <v>Yes</v>
          </cell>
        </row>
        <row r="8">
          <cell r="B8" t="str">
            <v>No</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robinsolau@advisory.com?subject=RCBG%20Questions" TargetMode="External"/><Relationship Id="rId1" Type="http://schemas.openxmlformats.org/officeDocument/2006/relationships/hyperlink" Target="mailto:robinsolau@advisory.com" TargetMode="Externa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12.bin"/><Relationship Id="rId1" Type="http://schemas.openxmlformats.org/officeDocument/2006/relationships/hyperlink" Target="mailto:robinsolau@advisory.com" TargetMode="External"/><Relationship Id="rId4" Type="http://schemas.openxmlformats.org/officeDocument/2006/relationships/vmlDrawing" Target="../drawings/vmlDrawing2.vm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mailto:robinsolau@advisory.com?subject=RCBG%20Questions" TargetMode="External"/><Relationship Id="rId1" Type="http://schemas.openxmlformats.org/officeDocument/2006/relationships/hyperlink" Target="mailto:robinsolau@advisory.com" TargetMode="Externa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6CF76F-7398-4F5A-918A-EB1BAF0F606B}">
  <sheetPr codeName="Sheet1">
    <tabColor theme="3" tint="-0.499984740745262"/>
    <pageSetUpPr fitToPage="1"/>
  </sheetPr>
  <dimension ref="A1:O30"/>
  <sheetViews>
    <sheetView showGridLines="0" showRowColHeaders="0" tabSelected="1" zoomScale="107" zoomScaleNormal="62" workbookViewId="0">
      <selection activeCell="O1" sqref="O1"/>
    </sheetView>
  </sheetViews>
  <sheetFormatPr defaultRowHeight="14.5" x14ac:dyDescent="0.35"/>
  <cols>
    <col min="1" max="1" width="2.7265625" customWidth="1"/>
    <col min="2" max="2" width="1.7265625" customWidth="1"/>
    <col min="3" max="3" width="2.7265625" customWidth="1"/>
    <col min="4" max="4" width="2.81640625" customWidth="1"/>
    <col min="5" max="5" width="4.54296875" customWidth="1"/>
    <col min="7" max="7" width="8.54296875" customWidth="1"/>
    <col min="8" max="8" width="9.54296875" customWidth="1"/>
    <col min="9" max="9" width="14.453125" customWidth="1"/>
    <col min="10" max="10" width="10.1796875" customWidth="1"/>
    <col min="11" max="11" width="12" customWidth="1"/>
    <col min="13" max="13" width="3.1796875" customWidth="1"/>
    <col min="257" max="257" width="2.7265625" customWidth="1"/>
    <col min="258" max="258" width="30.7265625" customWidth="1"/>
    <col min="259" max="259" width="2.7265625" customWidth="1"/>
    <col min="260" max="260" width="2.81640625" customWidth="1"/>
    <col min="261" max="261" width="4.54296875" customWidth="1"/>
    <col min="263" max="263" width="8.54296875" customWidth="1"/>
    <col min="264" max="264" width="9.54296875" customWidth="1"/>
    <col min="265" max="265" width="14.453125" customWidth="1"/>
    <col min="266" max="266" width="10.1796875" customWidth="1"/>
    <col min="267" max="267" width="12" customWidth="1"/>
    <col min="269" max="269" width="3.1796875" customWidth="1"/>
    <col min="513" max="513" width="2.7265625" customWidth="1"/>
    <col min="514" max="514" width="30.7265625" customWidth="1"/>
    <col min="515" max="515" width="2.7265625" customWidth="1"/>
    <col min="516" max="516" width="2.81640625" customWidth="1"/>
    <col min="517" max="517" width="4.54296875" customWidth="1"/>
    <col min="519" max="519" width="8.54296875" customWidth="1"/>
    <col min="520" max="520" width="9.54296875" customWidth="1"/>
    <col min="521" max="521" width="14.453125" customWidth="1"/>
    <col min="522" max="522" width="10.1796875" customWidth="1"/>
    <col min="523" max="523" width="12" customWidth="1"/>
    <col min="525" max="525" width="3.1796875" customWidth="1"/>
    <col min="769" max="769" width="2.7265625" customWidth="1"/>
    <col min="770" max="770" width="30.7265625" customWidth="1"/>
    <col min="771" max="771" width="2.7265625" customWidth="1"/>
    <col min="772" max="772" width="2.81640625" customWidth="1"/>
    <col min="773" max="773" width="4.54296875" customWidth="1"/>
    <col min="775" max="775" width="8.54296875" customWidth="1"/>
    <col min="776" max="776" width="9.54296875" customWidth="1"/>
    <col min="777" max="777" width="14.453125" customWidth="1"/>
    <col min="778" max="778" width="10.1796875" customWidth="1"/>
    <col min="779" max="779" width="12" customWidth="1"/>
    <col min="781" max="781" width="3.1796875" customWidth="1"/>
    <col min="1025" max="1025" width="2.7265625" customWidth="1"/>
    <col min="1026" max="1026" width="30.7265625" customWidth="1"/>
    <col min="1027" max="1027" width="2.7265625" customWidth="1"/>
    <col min="1028" max="1028" width="2.81640625" customWidth="1"/>
    <col min="1029" max="1029" width="4.54296875" customWidth="1"/>
    <col min="1031" max="1031" width="8.54296875" customWidth="1"/>
    <col min="1032" max="1032" width="9.54296875" customWidth="1"/>
    <col min="1033" max="1033" width="14.453125" customWidth="1"/>
    <col min="1034" max="1034" width="10.1796875" customWidth="1"/>
    <col min="1035" max="1035" width="12" customWidth="1"/>
    <col min="1037" max="1037" width="3.1796875" customWidth="1"/>
    <col min="1281" max="1281" width="2.7265625" customWidth="1"/>
    <col min="1282" max="1282" width="30.7265625" customWidth="1"/>
    <col min="1283" max="1283" width="2.7265625" customWidth="1"/>
    <col min="1284" max="1284" width="2.81640625" customWidth="1"/>
    <col min="1285" max="1285" width="4.54296875" customWidth="1"/>
    <col min="1287" max="1287" width="8.54296875" customWidth="1"/>
    <col min="1288" max="1288" width="9.54296875" customWidth="1"/>
    <col min="1289" max="1289" width="14.453125" customWidth="1"/>
    <col min="1290" max="1290" width="10.1796875" customWidth="1"/>
    <col min="1291" max="1291" width="12" customWidth="1"/>
    <col min="1293" max="1293" width="3.1796875" customWidth="1"/>
    <col min="1537" max="1537" width="2.7265625" customWidth="1"/>
    <col min="1538" max="1538" width="30.7265625" customWidth="1"/>
    <col min="1539" max="1539" width="2.7265625" customWidth="1"/>
    <col min="1540" max="1540" width="2.81640625" customWidth="1"/>
    <col min="1541" max="1541" width="4.54296875" customWidth="1"/>
    <col min="1543" max="1543" width="8.54296875" customWidth="1"/>
    <col min="1544" max="1544" width="9.54296875" customWidth="1"/>
    <col min="1545" max="1545" width="14.453125" customWidth="1"/>
    <col min="1546" max="1546" width="10.1796875" customWidth="1"/>
    <col min="1547" max="1547" width="12" customWidth="1"/>
    <col min="1549" max="1549" width="3.1796875" customWidth="1"/>
    <col min="1793" max="1793" width="2.7265625" customWidth="1"/>
    <col min="1794" max="1794" width="30.7265625" customWidth="1"/>
    <col min="1795" max="1795" width="2.7265625" customWidth="1"/>
    <col min="1796" max="1796" width="2.81640625" customWidth="1"/>
    <col min="1797" max="1797" width="4.54296875" customWidth="1"/>
    <col min="1799" max="1799" width="8.54296875" customWidth="1"/>
    <col min="1800" max="1800" width="9.54296875" customWidth="1"/>
    <col min="1801" max="1801" width="14.453125" customWidth="1"/>
    <col min="1802" max="1802" width="10.1796875" customWidth="1"/>
    <col min="1803" max="1803" width="12" customWidth="1"/>
    <col min="1805" max="1805" width="3.1796875" customWidth="1"/>
    <col min="2049" max="2049" width="2.7265625" customWidth="1"/>
    <col min="2050" max="2050" width="30.7265625" customWidth="1"/>
    <col min="2051" max="2051" width="2.7265625" customWidth="1"/>
    <col min="2052" max="2052" width="2.81640625" customWidth="1"/>
    <col min="2053" max="2053" width="4.54296875" customWidth="1"/>
    <col min="2055" max="2055" width="8.54296875" customWidth="1"/>
    <col min="2056" max="2056" width="9.54296875" customWidth="1"/>
    <col min="2057" max="2057" width="14.453125" customWidth="1"/>
    <col min="2058" max="2058" width="10.1796875" customWidth="1"/>
    <col min="2059" max="2059" width="12" customWidth="1"/>
    <col min="2061" max="2061" width="3.1796875" customWidth="1"/>
    <col min="2305" max="2305" width="2.7265625" customWidth="1"/>
    <col min="2306" max="2306" width="30.7265625" customWidth="1"/>
    <col min="2307" max="2307" width="2.7265625" customWidth="1"/>
    <col min="2308" max="2308" width="2.81640625" customWidth="1"/>
    <col min="2309" max="2309" width="4.54296875" customWidth="1"/>
    <col min="2311" max="2311" width="8.54296875" customWidth="1"/>
    <col min="2312" max="2312" width="9.54296875" customWidth="1"/>
    <col min="2313" max="2313" width="14.453125" customWidth="1"/>
    <col min="2314" max="2314" width="10.1796875" customWidth="1"/>
    <col min="2315" max="2315" width="12" customWidth="1"/>
    <col min="2317" max="2317" width="3.1796875" customWidth="1"/>
    <col min="2561" max="2561" width="2.7265625" customWidth="1"/>
    <col min="2562" max="2562" width="30.7265625" customWidth="1"/>
    <col min="2563" max="2563" width="2.7265625" customWidth="1"/>
    <col min="2564" max="2564" width="2.81640625" customWidth="1"/>
    <col min="2565" max="2565" width="4.54296875" customWidth="1"/>
    <col min="2567" max="2567" width="8.54296875" customWidth="1"/>
    <col min="2568" max="2568" width="9.54296875" customWidth="1"/>
    <col min="2569" max="2569" width="14.453125" customWidth="1"/>
    <col min="2570" max="2570" width="10.1796875" customWidth="1"/>
    <col min="2571" max="2571" width="12" customWidth="1"/>
    <col min="2573" max="2573" width="3.1796875" customWidth="1"/>
    <col min="2817" max="2817" width="2.7265625" customWidth="1"/>
    <col min="2818" max="2818" width="30.7265625" customWidth="1"/>
    <col min="2819" max="2819" width="2.7265625" customWidth="1"/>
    <col min="2820" max="2820" width="2.81640625" customWidth="1"/>
    <col min="2821" max="2821" width="4.54296875" customWidth="1"/>
    <col min="2823" max="2823" width="8.54296875" customWidth="1"/>
    <col min="2824" max="2824" width="9.54296875" customWidth="1"/>
    <col min="2825" max="2825" width="14.453125" customWidth="1"/>
    <col min="2826" max="2826" width="10.1796875" customWidth="1"/>
    <col min="2827" max="2827" width="12" customWidth="1"/>
    <col min="2829" max="2829" width="3.1796875" customWidth="1"/>
    <col min="3073" max="3073" width="2.7265625" customWidth="1"/>
    <col min="3074" max="3074" width="30.7265625" customWidth="1"/>
    <col min="3075" max="3075" width="2.7265625" customWidth="1"/>
    <col min="3076" max="3076" width="2.81640625" customWidth="1"/>
    <col min="3077" max="3077" width="4.54296875" customWidth="1"/>
    <col min="3079" max="3079" width="8.54296875" customWidth="1"/>
    <col min="3080" max="3080" width="9.54296875" customWidth="1"/>
    <col min="3081" max="3081" width="14.453125" customWidth="1"/>
    <col min="3082" max="3082" width="10.1796875" customWidth="1"/>
    <col min="3083" max="3083" width="12" customWidth="1"/>
    <col min="3085" max="3085" width="3.1796875" customWidth="1"/>
    <col min="3329" max="3329" width="2.7265625" customWidth="1"/>
    <col min="3330" max="3330" width="30.7265625" customWidth="1"/>
    <col min="3331" max="3331" width="2.7265625" customWidth="1"/>
    <col min="3332" max="3332" width="2.81640625" customWidth="1"/>
    <col min="3333" max="3333" width="4.54296875" customWidth="1"/>
    <col min="3335" max="3335" width="8.54296875" customWidth="1"/>
    <col min="3336" max="3336" width="9.54296875" customWidth="1"/>
    <col min="3337" max="3337" width="14.453125" customWidth="1"/>
    <col min="3338" max="3338" width="10.1796875" customWidth="1"/>
    <col min="3339" max="3339" width="12" customWidth="1"/>
    <col min="3341" max="3341" width="3.1796875" customWidth="1"/>
    <col min="3585" max="3585" width="2.7265625" customWidth="1"/>
    <col min="3586" max="3586" width="30.7265625" customWidth="1"/>
    <col min="3587" max="3587" width="2.7265625" customWidth="1"/>
    <col min="3588" max="3588" width="2.81640625" customWidth="1"/>
    <col min="3589" max="3589" width="4.54296875" customWidth="1"/>
    <col min="3591" max="3591" width="8.54296875" customWidth="1"/>
    <col min="3592" max="3592" width="9.54296875" customWidth="1"/>
    <col min="3593" max="3593" width="14.453125" customWidth="1"/>
    <col min="3594" max="3594" width="10.1796875" customWidth="1"/>
    <col min="3595" max="3595" width="12" customWidth="1"/>
    <col min="3597" max="3597" width="3.1796875" customWidth="1"/>
    <col min="3841" max="3841" width="2.7265625" customWidth="1"/>
    <col min="3842" max="3842" width="30.7265625" customWidth="1"/>
    <col min="3843" max="3843" width="2.7265625" customWidth="1"/>
    <col min="3844" max="3844" width="2.81640625" customWidth="1"/>
    <col min="3845" max="3845" width="4.54296875" customWidth="1"/>
    <col min="3847" max="3847" width="8.54296875" customWidth="1"/>
    <col min="3848" max="3848" width="9.54296875" customWidth="1"/>
    <col min="3849" max="3849" width="14.453125" customWidth="1"/>
    <col min="3850" max="3850" width="10.1796875" customWidth="1"/>
    <col min="3851" max="3851" width="12" customWidth="1"/>
    <col min="3853" max="3853" width="3.1796875" customWidth="1"/>
    <col min="4097" max="4097" width="2.7265625" customWidth="1"/>
    <col min="4098" max="4098" width="30.7265625" customWidth="1"/>
    <col min="4099" max="4099" width="2.7265625" customWidth="1"/>
    <col min="4100" max="4100" width="2.81640625" customWidth="1"/>
    <col min="4101" max="4101" width="4.54296875" customWidth="1"/>
    <col min="4103" max="4103" width="8.54296875" customWidth="1"/>
    <col min="4104" max="4104" width="9.54296875" customWidth="1"/>
    <col min="4105" max="4105" width="14.453125" customWidth="1"/>
    <col min="4106" max="4106" width="10.1796875" customWidth="1"/>
    <col min="4107" max="4107" width="12" customWidth="1"/>
    <col min="4109" max="4109" width="3.1796875" customWidth="1"/>
    <col min="4353" max="4353" width="2.7265625" customWidth="1"/>
    <col min="4354" max="4354" width="30.7265625" customWidth="1"/>
    <col min="4355" max="4355" width="2.7265625" customWidth="1"/>
    <col min="4356" max="4356" width="2.81640625" customWidth="1"/>
    <col min="4357" max="4357" width="4.54296875" customWidth="1"/>
    <col min="4359" max="4359" width="8.54296875" customWidth="1"/>
    <col min="4360" max="4360" width="9.54296875" customWidth="1"/>
    <col min="4361" max="4361" width="14.453125" customWidth="1"/>
    <col min="4362" max="4362" width="10.1796875" customWidth="1"/>
    <col min="4363" max="4363" width="12" customWidth="1"/>
    <col min="4365" max="4365" width="3.1796875" customWidth="1"/>
    <col min="4609" max="4609" width="2.7265625" customWidth="1"/>
    <col min="4610" max="4610" width="30.7265625" customWidth="1"/>
    <col min="4611" max="4611" width="2.7265625" customWidth="1"/>
    <col min="4612" max="4612" width="2.81640625" customWidth="1"/>
    <col min="4613" max="4613" width="4.54296875" customWidth="1"/>
    <col min="4615" max="4615" width="8.54296875" customWidth="1"/>
    <col min="4616" max="4616" width="9.54296875" customWidth="1"/>
    <col min="4617" max="4617" width="14.453125" customWidth="1"/>
    <col min="4618" max="4618" width="10.1796875" customWidth="1"/>
    <col min="4619" max="4619" width="12" customWidth="1"/>
    <col min="4621" max="4621" width="3.1796875" customWidth="1"/>
    <col min="4865" max="4865" width="2.7265625" customWidth="1"/>
    <col min="4866" max="4866" width="30.7265625" customWidth="1"/>
    <col min="4867" max="4867" width="2.7265625" customWidth="1"/>
    <col min="4868" max="4868" width="2.81640625" customWidth="1"/>
    <col min="4869" max="4869" width="4.54296875" customWidth="1"/>
    <col min="4871" max="4871" width="8.54296875" customWidth="1"/>
    <col min="4872" max="4872" width="9.54296875" customWidth="1"/>
    <col min="4873" max="4873" width="14.453125" customWidth="1"/>
    <col min="4874" max="4874" width="10.1796875" customWidth="1"/>
    <col min="4875" max="4875" width="12" customWidth="1"/>
    <col min="4877" max="4877" width="3.1796875" customWidth="1"/>
    <col min="5121" max="5121" width="2.7265625" customWidth="1"/>
    <col min="5122" max="5122" width="30.7265625" customWidth="1"/>
    <col min="5123" max="5123" width="2.7265625" customWidth="1"/>
    <col min="5124" max="5124" width="2.81640625" customWidth="1"/>
    <col min="5125" max="5125" width="4.54296875" customWidth="1"/>
    <col min="5127" max="5127" width="8.54296875" customWidth="1"/>
    <col min="5128" max="5128" width="9.54296875" customWidth="1"/>
    <col min="5129" max="5129" width="14.453125" customWidth="1"/>
    <col min="5130" max="5130" width="10.1796875" customWidth="1"/>
    <col min="5131" max="5131" width="12" customWidth="1"/>
    <col min="5133" max="5133" width="3.1796875" customWidth="1"/>
    <col min="5377" max="5377" width="2.7265625" customWidth="1"/>
    <col min="5378" max="5378" width="30.7265625" customWidth="1"/>
    <col min="5379" max="5379" width="2.7265625" customWidth="1"/>
    <col min="5380" max="5380" width="2.81640625" customWidth="1"/>
    <col min="5381" max="5381" width="4.54296875" customWidth="1"/>
    <col min="5383" max="5383" width="8.54296875" customWidth="1"/>
    <col min="5384" max="5384" width="9.54296875" customWidth="1"/>
    <col min="5385" max="5385" width="14.453125" customWidth="1"/>
    <col min="5386" max="5386" width="10.1796875" customWidth="1"/>
    <col min="5387" max="5387" width="12" customWidth="1"/>
    <col min="5389" max="5389" width="3.1796875" customWidth="1"/>
    <col min="5633" max="5633" width="2.7265625" customWidth="1"/>
    <col min="5634" max="5634" width="30.7265625" customWidth="1"/>
    <col min="5635" max="5635" width="2.7265625" customWidth="1"/>
    <col min="5636" max="5636" width="2.81640625" customWidth="1"/>
    <col min="5637" max="5637" width="4.54296875" customWidth="1"/>
    <col min="5639" max="5639" width="8.54296875" customWidth="1"/>
    <col min="5640" max="5640" width="9.54296875" customWidth="1"/>
    <col min="5641" max="5641" width="14.453125" customWidth="1"/>
    <col min="5642" max="5642" width="10.1796875" customWidth="1"/>
    <col min="5643" max="5643" width="12" customWidth="1"/>
    <col min="5645" max="5645" width="3.1796875" customWidth="1"/>
    <col min="5889" max="5889" width="2.7265625" customWidth="1"/>
    <col min="5890" max="5890" width="30.7265625" customWidth="1"/>
    <col min="5891" max="5891" width="2.7265625" customWidth="1"/>
    <col min="5892" max="5892" width="2.81640625" customWidth="1"/>
    <col min="5893" max="5893" width="4.54296875" customWidth="1"/>
    <col min="5895" max="5895" width="8.54296875" customWidth="1"/>
    <col min="5896" max="5896" width="9.54296875" customWidth="1"/>
    <col min="5897" max="5897" width="14.453125" customWidth="1"/>
    <col min="5898" max="5898" width="10.1796875" customWidth="1"/>
    <col min="5899" max="5899" width="12" customWidth="1"/>
    <col min="5901" max="5901" width="3.1796875" customWidth="1"/>
    <col min="6145" max="6145" width="2.7265625" customWidth="1"/>
    <col min="6146" max="6146" width="30.7265625" customWidth="1"/>
    <col min="6147" max="6147" width="2.7265625" customWidth="1"/>
    <col min="6148" max="6148" width="2.81640625" customWidth="1"/>
    <col min="6149" max="6149" width="4.54296875" customWidth="1"/>
    <col min="6151" max="6151" width="8.54296875" customWidth="1"/>
    <col min="6152" max="6152" width="9.54296875" customWidth="1"/>
    <col min="6153" max="6153" width="14.453125" customWidth="1"/>
    <col min="6154" max="6154" width="10.1796875" customWidth="1"/>
    <col min="6155" max="6155" width="12" customWidth="1"/>
    <col min="6157" max="6157" width="3.1796875" customWidth="1"/>
    <col min="6401" max="6401" width="2.7265625" customWidth="1"/>
    <col min="6402" max="6402" width="30.7265625" customWidth="1"/>
    <col min="6403" max="6403" width="2.7265625" customWidth="1"/>
    <col min="6404" max="6404" width="2.81640625" customWidth="1"/>
    <col min="6405" max="6405" width="4.54296875" customWidth="1"/>
    <col min="6407" max="6407" width="8.54296875" customWidth="1"/>
    <col min="6408" max="6408" width="9.54296875" customWidth="1"/>
    <col min="6409" max="6409" width="14.453125" customWidth="1"/>
    <col min="6410" max="6410" width="10.1796875" customWidth="1"/>
    <col min="6411" max="6411" width="12" customWidth="1"/>
    <col min="6413" max="6413" width="3.1796875" customWidth="1"/>
    <col min="6657" max="6657" width="2.7265625" customWidth="1"/>
    <col min="6658" max="6658" width="30.7265625" customWidth="1"/>
    <col min="6659" max="6659" width="2.7265625" customWidth="1"/>
    <col min="6660" max="6660" width="2.81640625" customWidth="1"/>
    <col min="6661" max="6661" width="4.54296875" customWidth="1"/>
    <col min="6663" max="6663" width="8.54296875" customWidth="1"/>
    <col min="6664" max="6664" width="9.54296875" customWidth="1"/>
    <col min="6665" max="6665" width="14.453125" customWidth="1"/>
    <col min="6666" max="6666" width="10.1796875" customWidth="1"/>
    <col min="6667" max="6667" width="12" customWidth="1"/>
    <col min="6669" max="6669" width="3.1796875" customWidth="1"/>
    <col min="6913" max="6913" width="2.7265625" customWidth="1"/>
    <col min="6914" max="6914" width="30.7265625" customWidth="1"/>
    <col min="6915" max="6915" width="2.7265625" customWidth="1"/>
    <col min="6916" max="6916" width="2.81640625" customWidth="1"/>
    <col min="6917" max="6917" width="4.54296875" customWidth="1"/>
    <col min="6919" max="6919" width="8.54296875" customWidth="1"/>
    <col min="6920" max="6920" width="9.54296875" customWidth="1"/>
    <col min="6921" max="6921" width="14.453125" customWidth="1"/>
    <col min="6922" max="6922" width="10.1796875" customWidth="1"/>
    <col min="6923" max="6923" width="12" customWidth="1"/>
    <col min="6925" max="6925" width="3.1796875" customWidth="1"/>
    <col min="7169" max="7169" width="2.7265625" customWidth="1"/>
    <col min="7170" max="7170" width="30.7265625" customWidth="1"/>
    <col min="7171" max="7171" width="2.7265625" customWidth="1"/>
    <col min="7172" max="7172" width="2.81640625" customWidth="1"/>
    <col min="7173" max="7173" width="4.54296875" customWidth="1"/>
    <col min="7175" max="7175" width="8.54296875" customWidth="1"/>
    <col min="7176" max="7176" width="9.54296875" customWidth="1"/>
    <col min="7177" max="7177" width="14.453125" customWidth="1"/>
    <col min="7178" max="7178" width="10.1796875" customWidth="1"/>
    <col min="7179" max="7179" width="12" customWidth="1"/>
    <col min="7181" max="7181" width="3.1796875" customWidth="1"/>
    <col min="7425" max="7425" width="2.7265625" customWidth="1"/>
    <col min="7426" max="7426" width="30.7265625" customWidth="1"/>
    <col min="7427" max="7427" width="2.7265625" customWidth="1"/>
    <col min="7428" max="7428" width="2.81640625" customWidth="1"/>
    <col min="7429" max="7429" width="4.54296875" customWidth="1"/>
    <col min="7431" max="7431" width="8.54296875" customWidth="1"/>
    <col min="7432" max="7432" width="9.54296875" customWidth="1"/>
    <col min="7433" max="7433" width="14.453125" customWidth="1"/>
    <col min="7434" max="7434" width="10.1796875" customWidth="1"/>
    <col min="7435" max="7435" width="12" customWidth="1"/>
    <col min="7437" max="7437" width="3.1796875" customWidth="1"/>
    <col min="7681" max="7681" width="2.7265625" customWidth="1"/>
    <col min="7682" max="7682" width="30.7265625" customWidth="1"/>
    <col min="7683" max="7683" width="2.7265625" customWidth="1"/>
    <col min="7684" max="7684" width="2.81640625" customWidth="1"/>
    <col min="7685" max="7685" width="4.54296875" customWidth="1"/>
    <col min="7687" max="7687" width="8.54296875" customWidth="1"/>
    <col min="7688" max="7688" width="9.54296875" customWidth="1"/>
    <col min="7689" max="7689" width="14.453125" customWidth="1"/>
    <col min="7690" max="7690" width="10.1796875" customWidth="1"/>
    <col min="7691" max="7691" width="12" customWidth="1"/>
    <col min="7693" max="7693" width="3.1796875" customWidth="1"/>
    <col min="7937" max="7937" width="2.7265625" customWidth="1"/>
    <col min="7938" max="7938" width="30.7265625" customWidth="1"/>
    <col min="7939" max="7939" width="2.7265625" customWidth="1"/>
    <col min="7940" max="7940" width="2.81640625" customWidth="1"/>
    <col min="7941" max="7941" width="4.54296875" customWidth="1"/>
    <col min="7943" max="7943" width="8.54296875" customWidth="1"/>
    <col min="7944" max="7944" width="9.54296875" customWidth="1"/>
    <col min="7945" max="7945" width="14.453125" customWidth="1"/>
    <col min="7946" max="7946" width="10.1796875" customWidth="1"/>
    <col min="7947" max="7947" width="12" customWidth="1"/>
    <col min="7949" max="7949" width="3.1796875" customWidth="1"/>
    <col min="8193" max="8193" width="2.7265625" customWidth="1"/>
    <col min="8194" max="8194" width="30.7265625" customWidth="1"/>
    <col min="8195" max="8195" width="2.7265625" customWidth="1"/>
    <col min="8196" max="8196" width="2.81640625" customWidth="1"/>
    <col min="8197" max="8197" width="4.54296875" customWidth="1"/>
    <col min="8199" max="8199" width="8.54296875" customWidth="1"/>
    <col min="8200" max="8200" width="9.54296875" customWidth="1"/>
    <col min="8201" max="8201" width="14.453125" customWidth="1"/>
    <col min="8202" max="8202" width="10.1796875" customWidth="1"/>
    <col min="8203" max="8203" width="12" customWidth="1"/>
    <col min="8205" max="8205" width="3.1796875" customWidth="1"/>
    <col min="8449" max="8449" width="2.7265625" customWidth="1"/>
    <col min="8450" max="8450" width="30.7265625" customWidth="1"/>
    <col min="8451" max="8451" width="2.7265625" customWidth="1"/>
    <col min="8452" max="8452" width="2.81640625" customWidth="1"/>
    <col min="8453" max="8453" width="4.54296875" customWidth="1"/>
    <col min="8455" max="8455" width="8.54296875" customWidth="1"/>
    <col min="8456" max="8456" width="9.54296875" customWidth="1"/>
    <col min="8457" max="8457" width="14.453125" customWidth="1"/>
    <col min="8458" max="8458" width="10.1796875" customWidth="1"/>
    <col min="8459" max="8459" width="12" customWidth="1"/>
    <col min="8461" max="8461" width="3.1796875" customWidth="1"/>
    <col min="8705" max="8705" width="2.7265625" customWidth="1"/>
    <col min="8706" max="8706" width="30.7265625" customWidth="1"/>
    <col min="8707" max="8707" width="2.7265625" customWidth="1"/>
    <col min="8708" max="8708" width="2.81640625" customWidth="1"/>
    <col min="8709" max="8709" width="4.54296875" customWidth="1"/>
    <col min="8711" max="8711" width="8.54296875" customWidth="1"/>
    <col min="8712" max="8712" width="9.54296875" customWidth="1"/>
    <col min="8713" max="8713" width="14.453125" customWidth="1"/>
    <col min="8714" max="8714" width="10.1796875" customWidth="1"/>
    <col min="8715" max="8715" width="12" customWidth="1"/>
    <col min="8717" max="8717" width="3.1796875" customWidth="1"/>
    <col min="8961" max="8961" width="2.7265625" customWidth="1"/>
    <col min="8962" max="8962" width="30.7265625" customWidth="1"/>
    <col min="8963" max="8963" width="2.7265625" customWidth="1"/>
    <col min="8964" max="8964" width="2.81640625" customWidth="1"/>
    <col min="8965" max="8965" width="4.54296875" customWidth="1"/>
    <col min="8967" max="8967" width="8.54296875" customWidth="1"/>
    <col min="8968" max="8968" width="9.54296875" customWidth="1"/>
    <col min="8969" max="8969" width="14.453125" customWidth="1"/>
    <col min="8970" max="8970" width="10.1796875" customWidth="1"/>
    <col min="8971" max="8971" width="12" customWidth="1"/>
    <col min="8973" max="8973" width="3.1796875" customWidth="1"/>
    <col min="9217" max="9217" width="2.7265625" customWidth="1"/>
    <col min="9218" max="9218" width="30.7265625" customWidth="1"/>
    <col min="9219" max="9219" width="2.7265625" customWidth="1"/>
    <col min="9220" max="9220" width="2.81640625" customWidth="1"/>
    <col min="9221" max="9221" width="4.54296875" customWidth="1"/>
    <col min="9223" max="9223" width="8.54296875" customWidth="1"/>
    <col min="9224" max="9224" width="9.54296875" customWidth="1"/>
    <col min="9225" max="9225" width="14.453125" customWidth="1"/>
    <col min="9226" max="9226" width="10.1796875" customWidth="1"/>
    <col min="9227" max="9227" width="12" customWidth="1"/>
    <col min="9229" max="9229" width="3.1796875" customWidth="1"/>
    <col min="9473" max="9473" width="2.7265625" customWidth="1"/>
    <col min="9474" max="9474" width="30.7265625" customWidth="1"/>
    <col min="9475" max="9475" width="2.7265625" customWidth="1"/>
    <col min="9476" max="9476" width="2.81640625" customWidth="1"/>
    <col min="9477" max="9477" width="4.54296875" customWidth="1"/>
    <col min="9479" max="9479" width="8.54296875" customWidth="1"/>
    <col min="9480" max="9480" width="9.54296875" customWidth="1"/>
    <col min="9481" max="9481" width="14.453125" customWidth="1"/>
    <col min="9482" max="9482" width="10.1796875" customWidth="1"/>
    <col min="9483" max="9483" width="12" customWidth="1"/>
    <col min="9485" max="9485" width="3.1796875" customWidth="1"/>
    <col min="9729" max="9729" width="2.7265625" customWidth="1"/>
    <col min="9730" max="9730" width="30.7265625" customWidth="1"/>
    <col min="9731" max="9731" width="2.7265625" customWidth="1"/>
    <col min="9732" max="9732" width="2.81640625" customWidth="1"/>
    <col min="9733" max="9733" width="4.54296875" customWidth="1"/>
    <col min="9735" max="9735" width="8.54296875" customWidth="1"/>
    <col min="9736" max="9736" width="9.54296875" customWidth="1"/>
    <col min="9737" max="9737" width="14.453125" customWidth="1"/>
    <col min="9738" max="9738" width="10.1796875" customWidth="1"/>
    <col min="9739" max="9739" width="12" customWidth="1"/>
    <col min="9741" max="9741" width="3.1796875" customWidth="1"/>
    <col min="9985" max="9985" width="2.7265625" customWidth="1"/>
    <col min="9986" max="9986" width="30.7265625" customWidth="1"/>
    <col min="9987" max="9987" width="2.7265625" customWidth="1"/>
    <col min="9988" max="9988" width="2.81640625" customWidth="1"/>
    <col min="9989" max="9989" width="4.54296875" customWidth="1"/>
    <col min="9991" max="9991" width="8.54296875" customWidth="1"/>
    <col min="9992" max="9992" width="9.54296875" customWidth="1"/>
    <col min="9993" max="9993" width="14.453125" customWidth="1"/>
    <col min="9994" max="9994" width="10.1796875" customWidth="1"/>
    <col min="9995" max="9995" width="12" customWidth="1"/>
    <col min="9997" max="9997" width="3.1796875" customWidth="1"/>
    <col min="10241" max="10241" width="2.7265625" customWidth="1"/>
    <col min="10242" max="10242" width="30.7265625" customWidth="1"/>
    <col min="10243" max="10243" width="2.7265625" customWidth="1"/>
    <col min="10244" max="10244" width="2.81640625" customWidth="1"/>
    <col min="10245" max="10245" width="4.54296875" customWidth="1"/>
    <col min="10247" max="10247" width="8.54296875" customWidth="1"/>
    <col min="10248" max="10248" width="9.54296875" customWidth="1"/>
    <col min="10249" max="10249" width="14.453125" customWidth="1"/>
    <col min="10250" max="10250" width="10.1796875" customWidth="1"/>
    <col min="10251" max="10251" width="12" customWidth="1"/>
    <col min="10253" max="10253" width="3.1796875" customWidth="1"/>
    <col min="10497" max="10497" width="2.7265625" customWidth="1"/>
    <col min="10498" max="10498" width="30.7265625" customWidth="1"/>
    <col min="10499" max="10499" width="2.7265625" customWidth="1"/>
    <col min="10500" max="10500" width="2.81640625" customWidth="1"/>
    <col min="10501" max="10501" width="4.54296875" customWidth="1"/>
    <col min="10503" max="10503" width="8.54296875" customWidth="1"/>
    <col min="10504" max="10504" width="9.54296875" customWidth="1"/>
    <col min="10505" max="10505" width="14.453125" customWidth="1"/>
    <col min="10506" max="10506" width="10.1796875" customWidth="1"/>
    <col min="10507" max="10507" width="12" customWidth="1"/>
    <col min="10509" max="10509" width="3.1796875" customWidth="1"/>
    <col min="10753" max="10753" width="2.7265625" customWidth="1"/>
    <col min="10754" max="10754" width="30.7265625" customWidth="1"/>
    <col min="10755" max="10755" width="2.7265625" customWidth="1"/>
    <col min="10756" max="10756" width="2.81640625" customWidth="1"/>
    <col min="10757" max="10757" width="4.54296875" customWidth="1"/>
    <col min="10759" max="10759" width="8.54296875" customWidth="1"/>
    <col min="10760" max="10760" width="9.54296875" customWidth="1"/>
    <col min="10761" max="10761" width="14.453125" customWidth="1"/>
    <col min="10762" max="10762" width="10.1796875" customWidth="1"/>
    <col min="10763" max="10763" width="12" customWidth="1"/>
    <col min="10765" max="10765" width="3.1796875" customWidth="1"/>
    <col min="11009" max="11009" width="2.7265625" customWidth="1"/>
    <col min="11010" max="11010" width="30.7265625" customWidth="1"/>
    <col min="11011" max="11011" width="2.7265625" customWidth="1"/>
    <col min="11012" max="11012" width="2.81640625" customWidth="1"/>
    <col min="11013" max="11013" width="4.54296875" customWidth="1"/>
    <col min="11015" max="11015" width="8.54296875" customWidth="1"/>
    <col min="11016" max="11016" width="9.54296875" customWidth="1"/>
    <col min="11017" max="11017" width="14.453125" customWidth="1"/>
    <col min="11018" max="11018" width="10.1796875" customWidth="1"/>
    <col min="11019" max="11019" width="12" customWidth="1"/>
    <col min="11021" max="11021" width="3.1796875" customWidth="1"/>
    <col min="11265" max="11265" width="2.7265625" customWidth="1"/>
    <col min="11266" max="11266" width="30.7265625" customWidth="1"/>
    <col min="11267" max="11267" width="2.7265625" customWidth="1"/>
    <col min="11268" max="11268" width="2.81640625" customWidth="1"/>
    <col min="11269" max="11269" width="4.54296875" customWidth="1"/>
    <col min="11271" max="11271" width="8.54296875" customWidth="1"/>
    <col min="11272" max="11272" width="9.54296875" customWidth="1"/>
    <col min="11273" max="11273" width="14.453125" customWidth="1"/>
    <col min="11274" max="11274" width="10.1796875" customWidth="1"/>
    <col min="11275" max="11275" width="12" customWidth="1"/>
    <col min="11277" max="11277" width="3.1796875" customWidth="1"/>
    <col min="11521" max="11521" width="2.7265625" customWidth="1"/>
    <col min="11522" max="11522" width="30.7265625" customWidth="1"/>
    <col min="11523" max="11523" width="2.7265625" customWidth="1"/>
    <col min="11524" max="11524" width="2.81640625" customWidth="1"/>
    <col min="11525" max="11525" width="4.54296875" customWidth="1"/>
    <col min="11527" max="11527" width="8.54296875" customWidth="1"/>
    <col min="11528" max="11528" width="9.54296875" customWidth="1"/>
    <col min="11529" max="11529" width="14.453125" customWidth="1"/>
    <col min="11530" max="11530" width="10.1796875" customWidth="1"/>
    <col min="11531" max="11531" width="12" customWidth="1"/>
    <col min="11533" max="11533" width="3.1796875" customWidth="1"/>
    <col min="11777" max="11777" width="2.7265625" customWidth="1"/>
    <col min="11778" max="11778" width="30.7265625" customWidth="1"/>
    <col min="11779" max="11779" width="2.7265625" customWidth="1"/>
    <col min="11780" max="11780" width="2.81640625" customWidth="1"/>
    <col min="11781" max="11781" width="4.54296875" customWidth="1"/>
    <col min="11783" max="11783" width="8.54296875" customWidth="1"/>
    <col min="11784" max="11784" width="9.54296875" customWidth="1"/>
    <col min="11785" max="11785" width="14.453125" customWidth="1"/>
    <col min="11786" max="11786" width="10.1796875" customWidth="1"/>
    <col min="11787" max="11787" width="12" customWidth="1"/>
    <col min="11789" max="11789" width="3.1796875" customWidth="1"/>
    <col min="12033" max="12033" width="2.7265625" customWidth="1"/>
    <col min="12034" max="12034" width="30.7265625" customWidth="1"/>
    <col min="12035" max="12035" width="2.7265625" customWidth="1"/>
    <col min="12036" max="12036" width="2.81640625" customWidth="1"/>
    <col min="12037" max="12037" width="4.54296875" customWidth="1"/>
    <col min="12039" max="12039" width="8.54296875" customWidth="1"/>
    <col min="12040" max="12040" width="9.54296875" customWidth="1"/>
    <col min="12041" max="12041" width="14.453125" customWidth="1"/>
    <col min="12042" max="12042" width="10.1796875" customWidth="1"/>
    <col min="12043" max="12043" width="12" customWidth="1"/>
    <col min="12045" max="12045" width="3.1796875" customWidth="1"/>
    <col min="12289" max="12289" width="2.7265625" customWidth="1"/>
    <col min="12290" max="12290" width="30.7265625" customWidth="1"/>
    <col min="12291" max="12291" width="2.7265625" customWidth="1"/>
    <col min="12292" max="12292" width="2.81640625" customWidth="1"/>
    <col min="12293" max="12293" width="4.54296875" customWidth="1"/>
    <col min="12295" max="12295" width="8.54296875" customWidth="1"/>
    <col min="12296" max="12296" width="9.54296875" customWidth="1"/>
    <col min="12297" max="12297" width="14.453125" customWidth="1"/>
    <col min="12298" max="12298" width="10.1796875" customWidth="1"/>
    <col min="12299" max="12299" width="12" customWidth="1"/>
    <col min="12301" max="12301" width="3.1796875" customWidth="1"/>
    <col min="12545" max="12545" width="2.7265625" customWidth="1"/>
    <col min="12546" max="12546" width="30.7265625" customWidth="1"/>
    <col min="12547" max="12547" width="2.7265625" customWidth="1"/>
    <col min="12548" max="12548" width="2.81640625" customWidth="1"/>
    <col min="12549" max="12549" width="4.54296875" customWidth="1"/>
    <col min="12551" max="12551" width="8.54296875" customWidth="1"/>
    <col min="12552" max="12552" width="9.54296875" customWidth="1"/>
    <col min="12553" max="12553" width="14.453125" customWidth="1"/>
    <col min="12554" max="12554" width="10.1796875" customWidth="1"/>
    <col min="12555" max="12555" width="12" customWidth="1"/>
    <col min="12557" max="12557" width="3.1796875" customWidth="1"/>
    <col min="12801" max="12801" width="2.7265625" customWidth="1"/>
    <col min="12802" max="12802" width="30.7265625" customWidth="1"/>
    <col min="12803" max="12803" width="2.7265625" customWidth="1"/>
    <col min="12804" max="12804" width="2.81640625" customWidth="1"/>
    <col min="12805" max="12805" width="4.54296875" customWidth="1"/>
    <col min="12807" max="12807" width="8.54296875" customWidth="1"/>
    <col min="12808" max="12808" width="9.54296875" customWidth="1"/>
    <col min="12809" max="12809" width="14.453125" customWidth="1"/>
    <col min="12810" max="12810" width="10.1796875" customWidth="1"/>
    <col min="12811" max="12811" width="12" customWidth="1"/>
    <col min="12813" max="12813" width="3.1796875" customWidth="1"/>
    <col min="13057" max="13057" width="2.7265625" customWidth="1"/>
    <col min="13058" max="13058" width="30.7265625" customWidth="1"/>
    <col min="13059" max="13059" width="2.7265625" customWidth="1"/>
    <col min="13060" max="13060" width="2.81640625" customWidth="1"/>
    <col min="13061" max="13061" width="4.54296875" customWidth="1"/>
    <col min="13063" max="13063" width="8.54296875" customWidth="1"/>
    <col min="13064" max="13064" width="9.54296875" customWidth="1"/>
    <col min="13065" max="13065" width="14.453125" customWidth="1"/>
    <col min="13066" max="13066" width="10.1796875" customWidth="1"/>
    <col min="13067" max="13067" width="12" customWidth="1"/>
    <col min="13069" max="13069" width="3.1796875" customWidth="1"/>
    <col min="13313" max="13313" width="2.7265625" customWidth="1"/>
    <col min="13314" max="13314" width="30.7265625" customWidth="1"/>
    <col min="13315" max="13315" width="2.7265625" customWidth="1"/>
    <col min="13316" max="13316" width="2.81640625" customWidth="1"/>
    <col min="13317" max="13317" width="4.54296875" customWidth="1"/>
    <col min="13319" max="13319" width="8.54296875" customWidth="1"/>
    <col min="13320" max="13320" width="9.54296875" customWidth="1"/>
    <col min="13321" max="13321" width="14.453125" customWidth="1"/>
    <col min="13322" max="13322" width="10.1796875" customWidth="1"/>
    <col min="13323" max="13323" width="12" customWidth="1"/>
    <col min="13325" max="13325" width="3.1796875" customWidth="1"/>
    <col min="13569" max="13569" width="2.7265625" customWidth="1"/>
    <col min="13570" max="13570" width="30.7265625" customWidth="1"/>
    <col min="13571" max="13571" width="2.7265625" customWidth="1"/>
    <col min="13572" max="13572" width="2.81640625" customWidth="1"/>
    <col min="13573" max="13573" width="4.54296875" customWidth="1"/>
    <col min="13575" max="13575" width="8.54296875" customWidth="1"/>
    <col min="13576" max="13576" width="9.54296875" customWidth="1"/>
    <col min="13577" max="13577" width="14.453125" customWidth="1"/>
    <col min="13578" max="13578" width="10.1796875" customWidth="1"/>
    <col min="13579" max="13579" width="12" customWidth="1"/>
    <col min="13581" max="13581" width="3.1796875" customWidth="1"/>
    <col min="13825" max="13825" width="2.7265625" customWidth="1"/>
    <col min="13826" max="13826" width="30.7265625" customWidth="1"/>
    <col min="13827" max="13827" width="2.7265625" customWidth="1"/>
    <col min="13828" max="13828" width="2.81640625" customWidth="1"/>
    <col min="13829" max="13829" width="4.54296875" customWidth="1"/>
    <col min="13831" max="13831" width="8.54296875" customWidth="1"/>
    <col min="13832" max="13832" width="9.54296875" customWidth="1"/>
    <col min="13833" max="13833" width="14.453125" customWidth="1"/>
    <col min="13834" max="13834" width="10.1796875" customWidth="1"/>
    <col min="13835" max="13835" width="12" customWidth="1"/>
    <col min="13837" max="13837" width="3.1796875" customWidth="1"/>
    <col min="14081" max="14081" width="2.7265625" customWidth="1"/>
    <col min="14082" max="14082" width="30.7265625" customWidth="1"/>
    <col min="14083" max="14083" width="2.7265625" customWidth="1"/>
    <col min="14084" max="14084" width="2.81640625" customWidth="1"/>
    <col min="14085" max="14085" width="4.54296875" customWidth="1"/>
    <col min="14087" max="14087" width="8.54296875" customWidth="1"/>
    <col min="14088" max="14088" width="9.54296875" customWidth="1"/>
    <col min="14089" max="14089" width="14.453125" customWidth="1"/>
    <col min="14090" max="14090" width="10.1796875" customWidth="1"/>
    <col min="14091" max="14091" width="12" customWidth="1"/>
    <col min="14093" max="14093" width="3.1796875" customWidth="1"/>
    <col min="14337" max="14337" width="2.7265625" customWidth="1"/>
    <col min="14338" max="14338" width="30.7265625" customWidth="1"/>
    <col min="14339" max="14339" width="2.7265625" customWidth="1"/>
    <col min="14340" max="14340" width="2.81640625" customWidth="1"/>
    <col min="14341" max="14341" width="4.54296875" customWidth="1"/>
    <col min="14343" max="14343" width="8.54296875" customWidth="1"/>
    <col min="14344" max="14344" width="9.54296875" customWidth="1"/>
    <col min="14345" max="14345" width="14.453125" customWidth="1"/>
    <col min="14346" max="14346" width="10.1796875" customWidth="1"/>
    <col min="14347" max="14347" width="12" customWidth="1"/>
    <col min="14349" max="14349" width="3.1796875" customWidth="1"/>
    <col min="14593" max="14593" width="2.7265625" customWidth="1"/>
    <col min="14594" max="14594" width="30.7265625" customWidth="1"/>
    <col min="14595" max="14595" width="2.7265625" customWidth="1"/>
    <col min="14596" max="14596" width="2.81640625" customWidth="1"/>
    <col min="14597" max="14597" width="4.54296875" customWidth="1"/>
    <col min="14599" max="14599" width="8.54296875" customWidth="1"/>
    <col min="14600" max="14600" width="9.54296875" customWidth="1"/>
    <col min="14601" max="14601" width="14.453125" customWidth="1"/>
    <col min="14602" max="14602" width="10.1796875" customWidth="1"/>
    <col min="14603" max="14603" width="12" customWidth="1"/>
    <col min="14605" max="14605" width="3.1796875" customWidth="1"/>
    <col min="14849" max="14849" width="2.7265625" customWidth="1"/>
    <col min="14850" max="14850" width="30.7265625" customWidth="1"/>
    <col min="14851" max="14851" width="2.7265625" customWidth="1"/>
    <col min="14852" max="14852" width="2.81640625" customWidth="1"/>
    <col min="14853" max="14853" width="4.54296875" customWidth="1"/>
    <col min="14855" max="14855" width="8.54296875" customWidth="1"/>
    <col min="14856" max="14856" width="9.54296875" customWidth="1"/>
    <col min="14857" max="14857" width="14.453125" customWidth="1"/>
    <col min="14858" max="14858" width="10.1796875" customWidth="1"/>
    <col min="14859" max="14859" width="12" customWidth="1"/>
    <col min="14861" max="14861" width="3.1796875" customWidth="1"/>
    <col min="15105" max="15105" width="2.7265625" customWidth="1"/>
    <col min="15106" max="15106" width="30.7265625" customWidth="1"/>
    <col min="15107" max="15107" width="2.7265625" customWidth="1"/>
    <col min="15108" max="15108" width="2.81640625" customWidth="1"/>
    <col min="15109" max="15109" width="4.54296875" customWidth="1"/>
    <col min="15111" max="15111" width="8.54296875" customWidth="1"/>
    <col min="15112" max="15112" width="9.54296875" customWidth="1"/>
    <col min="15113" max="15113" width="14.453125" customWidth="1"/>
    <col min="15114" max="15114" width="10.1796875" customWidth="1"/>
    <col min="15115" max="15115" width="12" customWidth="1"/>
    <col min="15117" max="15117" width="3.1796875" customWidth="1"/>
    <col min="15361" max="15361" width="2.7265625" customWidth="1"/>
    <col min="15362" max="15362" width="30.7265625" customWidth="1"/>
    <col min="15363" max="15363" width="2.7265625" customWidth="1"/>
    <col min="15364" max="15364" width="2.81640625" customWidth="1"/>
    <col min="15365" max="15365" width="4.54296875" customWidth="1"/>
    <col min="15367" max="15367" width="8.54296875" customWidth="1"/>
    <col min="15368" max="15368" width="9.54296875" customWidth="1"/>
    <col min="15369" max="15369" width="14.453125" customWidth="1"/>
    <col min="15370" max="15370" width="10.1796875" customWidth="1"/>
    <col min="15371" max="15371" width="12" customWidth="1"/>
    <col min="15373" max="15373" width="3.1796875" customWidth="1"/>
    <col min="15617" max="15617" width="2.7265625" customWidth="1"/>
    <col min="15618" max="15618" width="30.7265625" customWidth="1"/>
    <col min="15619" max="15619" width="2.7265625" customWidth="1"/>
    <col min="15620" max="15620" width="2.81640625" customWidth="1"/>
    <col min="15621" max="15621" width="4.54296875" customWidth="1"/>
    <col min="15623" max="15623" width="8.54296875" customWidth="1"/>
    <col min="15624" max="15624" width="9.54296875" customWidth="1"/>
    <col min="15625" max="15625" width="14.453125" customWidth="1"/>
    <col min="15626" max="15626" width="10.1796875" customWidth="1"/>
    <col min="15627" max="15627" width="12" customWidth="1"/>
    <col min="15629" max="15629" width="3.1796875" customWidth="1"/>
    <col min="15873" max="15873" width="2.7265625" customWidth="1"/>
    <col min="15874" max="15874" width="30.7265625" customWidth="1"/>
    <col min="15875" max="15875" width="2.7265625" customWidth="1"/>
    <col min="15876" max="15876" width="2.81640625" customWidth="1"/>
    <col min="15877" max="15877" width="4.54296875" customWidth="1"/>
    <col min="15879" max="15879" width="8.54296875" customWidth="1"/>
    <col min="15880" max="15880" width="9.54296875" customWidth="1"/>
    <col min="15881" max="15881" width="14.453125" customWidth="1"/>
    <col min="15882" max="15882" width="10.1796875" customWidth="1"/>
    <col min="15883" max="15883" width="12" customWidth="1"/>
    <col min="15885" max="15885" width="3.1796875" customWidth="1"/>
    <col min="16129" max="16129" width="2.7265625" customWidth="1"/>
    <col min="16130" max="16130" width="30.7265625" customWidth="1"/>
    <col min="16131" max="16131" width="2.7265625" customWidth="1"/>
    <col min="16132" max="16132" width="2.81640625" customWidth="1"/>
    <col min="16133" max="16133" width="4.54296875" customWidth="1"/>
    <col min="16135" max="16135" width="8.54296875" customWidth="1"/>
    <col min="16136" max="16136" width="9.54296875" customWidth="1"/>
    <col min="16137" max="16137" width="14.453125" customWidth="1"/>
    <col min="16138" max="16138" width="10.1796875" customWidth="1"/>
    <col min="16139" max="16139" width="12" customWidth="1"/>
    <col min="16141" max="16141" width="3.1796875" customWidth="1"/>
  </cols>
  <sheetData>
    <row r="1" spans="1:15" s="19" customFormat="1" ht="86.15" customHeight="1" x14ac:dyDescent="0.35">
      <c r="A1" s="21"/>
      <c r="G1" s="20"/>
      <c r="O1" s="332"/>
    </row>
    <row r="2" spans="1:15" s="17" customFormat="1" ht="20.149999999999999" customHeight="1" x14ac:dyDescent="0.35">
      <c r="F2" s="18"/>
      <c r="G2" s="18"/>
    </row>
    <row r="3" spans="1:15" ht="15" customHeight="1" x14ac:dyDescent="0.35">
      <c r="F3" s="4"/>
      <c r="G3" s="179"/>
    </row>
    <row r="4" spans="1:15" ht="15" customHeight="1" thickBot="1" x14ac:dyDescent="0.4">
      <c r="D4" s="182" t="s">
        <v>33917</v>
      </c>
      <c r="E4" s="4"/>
      <c r="F4" s="4"/>
      <c r="G4" s="4"/>
      <c r="H4" s="4"/>
      <c r="J4" s="4"/>
      <c r="K4" s="4"/>
      <c r="L4" s="4"/>
      <c r="M4" s="4"/>
    </row>
    <row r="5" spans="1:15" ht="9" customHeight="1" thickTop="1" x14ac:dyDescent="0.35">
      <c r="D5" s="15"/>
      <c r="E5" s="14"/>
      <c r="F5" s="183"/>
      <c r="G5" s="183"/>
      <c r="H5" s="183"/>
      <c r="I5" s="183"/>
      <c r="J5" s="183"/>
      <c r="K5" s="183"/>
      <c r="L5" s="183"/>
      <c r="M5" s="13"/>
      <c r="O5" s="12"/>
    </row>
    <row r="6" spans="1:15" ht="9.5" customHeight="1" x14ac:dyDescent="0.35">
      <c r="D6" s="11"/>
      <c r="E6" s="335" t="s">
        <v>34087</v>
      </c>
      <c r="F6" s="335"/>
      <c r="G6" s="335"/>
      <c r="H6" s="335"/>
      <c r="I6" s="335"/>
      <c r="J6" s="335"/>
      <c r="K6" s="335"/>
      <c r="L6" s="335"/>
      <c r="M6" s="9"/>
    </row>
    <row r="7" spans="1:15" ht="3.5" customHeight="1" x14ac:dyDescent="0.35">
      <c r="D7" s="11"/>
      <c r="E7" s="335"/>
      <c r="F7" s="335"/>
      <c r="G7" s="335"/>
      <c r="H7" s="335"/>
      <c r="I7" s="335"/>
      <c r="J7" s="335"/>
      <c r="K7" s="335"/>
      <c r="L7" s="335"/>
      <c r="M7" s="9"/>
    </row>
    <row r="8" spans="1:15" ht="15" customHeight="1" x14ac:dyDescent="0.35">
      <c r="D8" s="11"/>
      <c r="E8" s="335"/>
      <c r="F8" s="335"/>
      <c r="G8" s="335"/>
      <c r="H8" s="335"/>
      <c r="I8" s="335"/>
      <c r="J8" s="335"/>
      <c r="K8" s="335"/>
      <c r="L8" s="335"/>
      <c r="M8" s="9"/>
    </row>
    <row r="9" spans="1:15" ht="15" hidden="1" customHeight="1" x14ac:dyDescent="0.35">
      <c r="D9" s="11"/>
      <c r="E9" s="10"/>
      <c r="F9" s="10"/>
      <c r="G9" s="10"/>
      <c r="H9" s="10"/>
      <c r="I9" s="10"/>
      <c r="J9" s="10"/>
      <c r="K9" s="10"/>
      <c r="L9" s="10"/>
      <c r="M9" s="9"/>
    </row>
    <row r="10" spans="1:15" ht="15" customHeight="1" x14ac:dyDescent="0.35">
      <c r="D10" s="11"/>
      <c r="E10" s="185" t="s">
        <v>33920</v>
      </c>
      <c r="F10" s="184"/>
      <c r="G10" s="184"/>
      <c r="H10" s="184"/>
      <c r="I10" s="184"/>
      <c r="J10" s="184"/>
      <c r="K10" s="184"/>
      <c r="L10" s="184"/>
      <c r="M10" s="186"/>
    </row>
    <row r="11" spans="1:15" ht="15" customHeight="1" x14ac:dyDescent="0.35">
      <c r="D11" s="11"/>
      <c r="E11" s="336" t="s">
        <v>34088</v>
      </c>
      <c r="F11" s="336"/>
      <c r="G11" s="336"/>
      <c r="H11" s="336"/>
      <c r="I11" s="336"/>
      <c r="J11" s="336"/>
      <c r="K11" s="336"/>
      <c r="L11" s="336"/>
      <c r="M11" s="9"/>
    </row>
    <row r="12" spans="1:15" ht="15" customHeight="1" x14ac:dyDescent="0.35">
      <c r="D12" s="11"/>
      <c r="E12" s="336"/>
      <c r="F12" s="336"/>
      <c r="G12" s="336"/>
      <c r="H12" s="336"/>
      <c r="I12" s="336"/>
      <c r="J12" s="336"/>
      <c r="K12" s="336"/>
      <c r="L12" s="336"/>
      <c r="M12" s="9"/>
    </row>
    <row r="13" spans="1:15" ht="42.5" customHeight="1" x14ac:dyDescent="0.35">
      <c r="D13" s="11"/>
      <c r="E13" s="336"/>
      <c r="F13" s="336"/>
      <c r="G13" s="336"/>
      <c r="H13" s="336"/>
      <c r="I13" s="336"/>
      <c r="J13" s="336"/>
      <c r="K13" s="336"/>
      <c r="L13" s="336"/>
      <c r="M13" s="9"/>
    </row>
    <row r="14" spans="1:15" ht="15" hidden="1" customHeight="1" x14ac:dyDescent="0.35">
      <c r="D14" s="11"/>
      <c r="E14" s="172"/>
      <c r="F14" s="172"/>
      <c r="G14" s="172"/>
      <c r="H14" s="172"/>
      <c r="I14" s="172"/>
      <c r="J14" s="172"/>
      <c r="K14" s="172"/>
      <c r="L14" s="172"/>
      <c r="M14" s="9"/>
    </row>
    <row r="15" spans="1:15" ht="15" customHeight="1" x14ac:dyDescent="0.35">
      <c r="D15" s="11"/>
      <c r="E15" s="24" t="s">
        <v>33921</v>
      </c>
      <c r="F15" s="10"/>
      <c r="G15" s="168"/>
      <c r="H15" s="10"/>
      <c r="I15" s="10"/>
      <c r="J15" s="10"/>
      <c r="K15" s="10"/>
      <c r="L15" s="10"/>
      <c r="M15" s="9"/>
    </row>
    <row r="16" spans="1:15" ht="16" customHeight="1" x14ac:dyDescent="0.35">
      <c r="D16" s="11"/>
      <c r="E16" s="10"/>
      <c r="F16" s="334" t="s">
        <v>8111</v>
      </c>
      <c r="G16" s="334"/>
      <c r="H16" s="334"/>
      <c r="I16" s="334"/>
      <c r="J16" s="10"/>
      <c r="K16" s="10"/>
      <c r="L16" s="10"/>
      <c r="M16" s="9"/>
    </row>
    <row r="17" spans="4:13" ht="15" customHeight="1" thickBot="1" x14ac:dyDescent="0.4">
      <c r="D17" s="8"/>
      <c r="E17" s="187"/>
      <c r="F17" s="187"/>
      <c r="G17" s="7"/>
      <c r="H17" s="7"/>
      <c r="I17" s="7"/>
      <c r="J17" s="7"/>
      <c r="K17" s="7"/>
      <c r="L17" s="7"/>
      <c r="M17" s="6"/>
    </row>
    <row r="18" spans="4:13" ht="15" customHeight="1" thickTop="1" x14ac:dyDescent="0.35"/>
    <row r="19" spans="4:13" ht="15" customHeight="1" x14ac:dyDescent="0.35"/>
    <row r="20" spans="4:13" ht="15" customHeight="1" x14ac:dyDescent="0.35"/>
    <row r="21" spans="4:13" ht="15" customHeight="1" x14ac:dyDescent="0.35"/>
    <row r="22" spans="4:13" ht="15" customHeight="1" x14ac:dyDescent="0.35"/>
    <row r="23" spans="4:13" ht="15" customHeight="1" x14ac:dyDescent="0.35"/>
    <row r="24" spans="4:13" ht="15" customHeight="1" x14ac:dyDescent="0.35"/>
    <row r="25" spans="4:13" ht="15" customHeight="1" x14ac:dyDescent="0.35"/>
    <row r="26" spans="4:13" ht="15" customHeight="1" x14ac:dyDescent="0.35"/>
    <row r="27" spans="4:13" ht="15" customHeight="1" x14ac:dyDescent="0.35"/>
    <row r="28" spans="4:13" ht="15" customHeight="1" x14ac:dyDescent="0.35"/>
    <row r="29" spans="4:13" ht="15" customHeight="1" x14ac:dyDescent="0.35"/>
    <row r="30" spans="4:13" ht="15" customHeight="1" x14ac:dyDescent="0.35"/>
  </sheetData>
  <sheetProtection algorithmName="SHA-512" hashValue="+JJQIGEffVtJQMUGJmONAgSqr913/vpzIWpc1dyX1z538o3Pgvj0M9e+tMHDCubKXp3qsIIj970KpbYzgSQzaA==" saltValue="N68W0dkF4Z7/EOnMMQEIhQ==" spinCount="100000" sheet="1" objects="1" scenarios="1" selectLockedCells="1"/>
  <mergeCells count="3">
    <mergeCell ref="F16:I16"/>
    <mergeCell ref="E6:L8"/>
    <mergeCell ref="E11:L13"/>
  </mergeCells>
  <hyperlinks>
    <hyperlink ref="F16" r:id="rId1" xr:uid="{DE4DFEA5-BAD6-49A5-9F2D-257254F67D0A}"/>
    <hyperlink ref="F16:I16" r:id="rId2" display="robinsolau@advisory.com" xr:uid="{512C6D26-4227-441E-932C-97C0706BF442}"/>
  </hyperlinks>
  <pageMargins left="0.7" right="0.7" top="0.75" bottom="0.75" header="0.3" footer="0.3"/>
  <pageSetup scale="84" orientation="portrait" r:id="rId3"/>
  <headerFooter differentOddEven="1">
    <oddHeader xml:space="preserve">&amp;C
</oddHeader>
  </headerFooter>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309F5C-1EBE-4AFA-90B9-EFBFBEA46571}">
  <sheetPr codeName="Sheet7">
    <tabColor rgb="FFFFFF00"/>
    <pageSetUpPr fitToPage="1"/>
  </sheetPr>
  <dimension ref="A1:V72"/>
  <sheetViews>
    <sheetView showGridLines="0" showRowColHeaders="0" zoomScale="83" zoomScaleNormal="52" workbookViewId="0">
      <selection activeCell="U1" sqref="U1"/>
    </sheetView>
  </sheetViews>
  <sheetFormatPr defaultColWidth="8.81640625" defaultRowHeight="14.5" x14ac:dyDescent="0.35"/>
  <cols>
    <col min="1" max="1" width="2.7265625" customWidth="1"/>
    <col min="2" max="2" width="2.36328125" customWidth="1"/>
    <col min="3" max="3" width="2.7265625" customWidth="1"/>
    <col min="4" max="4" width="7.54296875" customWidth="1"/>
    <col min="5" max="5" width="10.26953125" customWidth="1"/>
    <col min="6" max="6" width="12.1796875" customWidth="1"/>
    <col min="7" max="7" width="10.54296875" customWidth="1"/>
    <col min="8" max="8" width="15" customWidth="1"/>
    <col min="9" max="9" width="14.1796875" customWidth="1"/>
    <col min="10" max="10" width="8.54296875" customWidth="1"/>
    <col min="11" max="11" width="12.453125" customWidth="1"/>
    <col min="12" max="12" width="4" customWidth="1"/>
    <col min="13" max="13" width="0.1796875" customWidth="1"/>
    <col min="14" max="14" width="16.6328125" customWidth="1"/>
    <col min="15" max="15" width="4.81640625" customWidth="1"/>
    <col min="16" max="16" width="3.81640625" customWidth="1"/>
    <col min="256" max="256" width="2.7265625" customWidth="1"/>
    <col min="257" max="257" width="30.7265625" customWidth="1"/>
    <col min="258" max="258" width="2.7265625" customWidth="1"/>
    <col min="259" max="259" width="7.54296875" customWidth="1"/>
    <col min="260" max="260" width="10.26953125" customWidth="1"/>
    <col min="261" max="261" width="12.1796875" customWidth="1"/>
    <col min="262" max="262" width="10.54296875" customWidth="1"/>
    <col min="263" max="263" width="15" customWidth="1"/>
    <col min="264" max="264" width="14.1796875" customWidth="1"/>
    <col min="265" max="265" width="8.54296875" customWidth="1"/>
    <col min="266" max="266" width="8.453125" customWidth="1"/>
    <col min="267" max="267" width="15.1796875" customWidth="1"/>
    <col min="268" max="268" width="3.1796875" customWidth="1"/>
    <col min="269" max="269" width="5.54296875" customWidth="1"/>
    <col min="270" max="270" width="19.54296875" customWidth="1"/>
    <col min="271" max="271" width="14.81640625" customWidth="1"/>
    <col min="272" max="272" width="3.81640625" customWidth="1"/>
    <col min="512" max="512" width="2.7265625" customWidth="1"/>
    <col min="513" max="513" width="30.7265625" customWidth="1"/>
    <col min="514" max="514" width="2.7265625" customWidth="1"/>
    <col min="515" max="515" width="7.54296875" customWidth="1"/>
    <col min="516" max="516" width="10.26953125" customWidth="1"/>
    <col min="517" max="517" width="12.1796875" customWidth="1"/>
    <col min="518" max="518" width="10.54296875" customWidth="1"/>
    <col min="519" max="519" width="15" customWidth="1"/>
    <col min="520" max="520" width="14.1796875" customWidth="1"/>
    <col min="521" max="521" width="8.54296875" customWidth="1"/>
    <col min="522" max="522" width="8.453125" customWidth="1"/>
    <col min="523" max="523" width="15.1796875" customWidth="1"/>
    <col min="524" max="524" width="3.1796875" customWidth="1"/>
    <col min="525" max="525" width="5.54296875" customWidth="1"/>
    <col min="526" max="526" width="19.54296875" customWidth="1"/>
    <col min="527" max="527" width="14.81640625" customWidth="1"/>
    <col min="528" max="528" width="3.81640625" customWidth="1"/>
    <col min="768" max="768" width="2.7265625" customWidth="1"/>
    <col min="769" max="769" width="30.7265625" customWidth="1"/>
    <col min="770" max="770" width="2.7265625" customWidth="1"/>
    <col min="771" max="771" width="7.54296875" customWidth="1"/>
    <col min="772" max="772" width="10.26953125" customWidth="1"/>
    <col min="773" max="773" width="12.1796875" customWidth="1"/>
    <col min="774" max="774" width="10.54296875" customWidth="1"/>
    <col min="775" max="775" width="15" customWidth="1"/>
    <col min="776" max="776" width="14.1796875" customWidth="1"/>
    <col min="777" max="777" width="8.54296875" customWidth="1"/>
    <col min="778" max="778" width="8.453125" customWidth="1"/>
    <col min="779" max="779" width="15.1796875" customWidth="1"/>
    <col min="780" max="780" width="3.1796875" customWidth="1"/>
    <col min="781" max="781" width="5.54296875" customWidth="1"/>
    <col min="782" max="782" width="19.54296875" customWidth="1"/>
    <col min="783" max="783" width="14.81640625" customWidth="1"/>
    <col min="784" max="784" width="3.81640625" customWidth="1"/>
    <col min="1024" max="1024" width="2.7265625" customWidth="1"/>
    <col min="1025" max="1025" width="30.7265625" customWidth="1"/>
    <col min="1026" max="1026" width="2.7265625" customWidth="1"/>
    <col min="1027" max="1027" width="7.54296875" customWidth="1"/>
    <col min="1028" max="1028" width="10.26953125" customWidth="1"/>
    <col min="1029" max="1029" width="12.1796875" customWidth="1"/>
    <col min="1030" max="1030" width="10.54296875" customWidth="1"/>
    <col min="1031" max="1031" width="15" customWidth="1"/>
    <col min="1032" max="1032" width="14.1796875" customWidth="1"/>
    <col min="1033" max="1033" width="8.54296875" customWidth="1"/>
    <col min="1034" max="1034" width="8.453125" customWidth="1"/>
    <col min="1035" max="1035" width="15.1796875" customWidth="1"/>
    <col min="1036" max="1036" width="3.1796875" customWidth="1"/>
    <col min="1037" max="1037" width="5.54296875" customWidth="1"/>
    <col min="1038" max="1038" width="19.54296875" customWidth="1"/>
    <col min="1039" max="1039" width="14.81640625" customWidth="1"/>
    <col min="1040" max="1040" width="3.81640625" customWidth="1"/>
    <col min="1280" max="1280" width="2.7265625" customWidth="1"/>
    <col min="1281" max="1281" width="30.7265625" customWidth="1"/>
    <col min="1282" max="1282" width="2.7265625" customWidth="1"/>
    <col min="1283" max="1283" width="7.54296875" customWidth="1"/>
    <col min="1284" max="1284" width="10.26953125" customWidth="1"/>
    <col min="1285" max="1285" width="12.1796875" customWidth="1"/>
    <col min="1286" max="1286" width="10.54296875" customWidth="1"/>
    <col min="1287" max="1287" width="15" customWidth="1"/>
    <col min="1288" max="1288" width="14.1796875" customWidth="1"/>
    <col min="1289" max="1289" width="8.54296875" customWidth="1"/>
    <col min="1290" max="1290" width="8.453125" customWidth="1"/>
    <col min="1291" max="1291" width="15.1796875" customWidth="1"/>
    <col min="1292" max="1292" width="3.1796875" customWidth="1"/>
    <col min="1293" max="1293" width="5.54296875" customWidth="1"/>
    <col min="1294" max="1294" width="19.54296875" customWidth="1"/>
    <col min="1295" max="1295" width="14.81640625" customWidth="1"/>
    <col min="1296" max="1296" width="3.81640625" customWidth="1"/>
    <col min="1536" max="1536" width="2.7265625" customWidth="1"/>
    <col min="1537" max="1537" width="30.7265625" customWidth="1"/>
    <col min="1538" max="1538" width="2.7265625" customWidth="1"/>
    <col min="1539" max="1539" width="7.54296875" customWidth="1"/>
    <col min="1540" max="1540" width="10.26953125" customWidth="1"/>
    <col min="1541" max="1541" width="12.1796875" customWidth="1"/>
    <col min="1542" max="1542" width="10.54296875" customWidth="1"/>
    <col min="1543" max="1543" width="15" customWidth="1"/>
    <col min="1544" max="1544" width="14.1796875" customWidth="1"/>
    <col min="1545" max="1545" width="8.54296875" customWidth="1"/>
    <col min="1546" max="1546" width="8.453125" customWidth="1"/>
    <col min="1547" max="1547" width="15.1796875" customWidth="1"/>
    <col min="1548" max="1548" width="3.1796875" customWidth="1"/>
    <col min="1549" max="1549" width="5.54296875" customWidth="1"/>
    <col min="1550" max="1550" width="19.54296875" customWidth="1"/>
    <col min="1551" max="1551" width="14.81640625" customWidth="1"/>
    <col min="1552" max="1552" width="3.81640625" customWidth="1"/>
    <col min="1792" max="1792" width="2.7265625" customWidth="1"/>
    <col min="1793" max="1793" width="30.7265625" customWidth="1"/>
    <col min="1794" max="1794" width="2.7265625" customWidth="1"/>
    <col min="1795" max="1795" width="7.54296875" customWidth="1"/>
    <col min="1796" max="1796" width="10.26953125" customWidth="1"/>
    <col min="1797" max="1797" width="12.1796875" customWidth="1"/>
    <col min="1798" max="1798" width="10.54296875" customWidth="1"/>
    <col min="1799" max="1799" width="15" customWidth="1"/>
    <col min="1800" max="1800" width="14.1796875" customWidth="1"/>
    <col min="1801" max="1801" width="8.54296875" customWidth="1"/>
    <col min="1802" max="1802" width="8.453125" customWidth="1"/>
    <col min="1803" max="1803" width="15.1796875" customWidth="1"/>
    <col min="1804" max="1804" width="3.1796875" customWidth="1"/>
    <col min="1805" max="1805" width="5.54296875" customWidth="1"/>
    <col min="1806" max="1806" width="19.54296875" customWidth="1"/>
    <col min="1807" max="1807" width="14.81640625" customWidth="1"/>
    <col min="1808" max="1808" width="3.81640625" customWidth="1"/>
    <col min="2048" max="2048" width="2.7265625" customWidth="1"/>
    <col min="2049" max="2049" width="30.7265625" customWidth="1"/>
    <col min="2050" max="2050" width="2.7265625" customWidth="1"/>
    <col min="2051" max="2051" width="7.54296875" customWidth="1"/>
    <col min="2052" max="2052" width="10.26953125" customWidth="1"/>
    <col min="2053" max="2053" width="12.1796875" customWidth="1"/>
    <col min="2054" max="2054" width="10.54296875" customWidth="1"/>
    <col min="2055" max="2055" width="15" customWidth="1"/>
    <col min="2056" max="2056" width="14.1796875" customWidth="1"/>
    <col min="2057" max="2057" width="8.54296875" customWidth="1"/>
    <col min="2058" max="2058" width="8.453125" customWidth="1"/>
    <col min="2059" max="2059" width="15.1796875" customWidth="1"/>
    <col min="2060" max="2060" width="3.1796875" customWidth="1"/>
    <col min="2061" max="2061" width="5.54296875" customWidth="1"/>
    <col min="2062" max="2062" width="19.54296875" customWidth="1"/>
    <col min="2063" max="2063" width="14.81640625" customWidth="1"/>
    <col min="2064" max="2064" width="3.81640625" customWidth="1"/>
    <col min="2304" max="2304" width="2.7265625" customWidth="1"/>
    <col min="2305" max="2305" width="30.7265625" customWidth="1"/>
    <col min="2306" max="2306" width="2.7265625" customWidth="1"/>
    <col min="2307" max="2307" width="7.54296875" customWidth="1"/>
    <col min="2308" max="2308" width="10.26953125" customWidth="1"/>
    <col min="2309" max="2309" width="12.1796875" customWidth="1"/>
    <col min="2310" max="2310" width="10.54296875" customWidth="1"/>
    <col min="2311" max="2311" width="15" customWidth="1"/>
    <col min="2312" max="2312" width="14.1796875" customWidth="1"/>
    <col min="2313" max="2313" width="8.54296875" customWidth="1"/>
    <col min="2314" max="2314" width="8.453125" customWidth="1"/>
    <col min="2315" max="2315" width="15.1796875" customWidth="1"/>
    <col min="2316" max="2316" width="3.1796875" customWidth="1"/>
    <col min="2317" max="2317" width="5.54296875" customWidth="1"/>
    <col min="2318" max="2318" width="19.54296875" customWidth="1"/>
    <col min="2319" max="2319" width="14.81640625" customWidth="1"/>
    <col min="2320" max="2320" width="3.81640625" customWidth="1"/>
    <col min="2560" max="2560" width="2.7265625" customWidth="1"/>
    <col min="2561" max="2561" width="30.7265625" customWidth="1"/>
    <col min="2562" max="2562" width="2.7265625" customWidth="1"/>
    <col min="2563" max="2563" width="7.54296875" customWidth="1"/>
    <col min="2564" max="2564" width="10.26953125" customWidth="1"/>
    <col min="2565" max="2565" width="12.1796875" customWidth="1"/>
    <col min="2566" max="2566" width="10.54296875" customWidth="1"/>
    <col min="2567" max="2567" width="15" customWidth="1"/>
    <col min="2568" max="2568" width="14.1796875" customWidth="1"/>
    <col min="2569" max="2569" width="8.54296875" customWidth="1"/>
    <col min="2570" max="2570" width="8.453125" customWidth="1"/>
    <col min="2571" max="2571" width="15.1796875" customWidth="1"/>
    <col min="2572" max="2572" width="3.1796875" customWidth="1"/>
    <col min="2573" max="2573" width="5.54296875" customWidth="1"/>
    <col min="2574" max="2574" width="19.54296875" customWidth="1"/>
    <col min="2575" max="2575" width="14.81640625" customWidth="1"/>
    <col min="2576" max="2576" width="3.81640625" customWidth="1"/>
    <col min="2816" max="2816" width="2.7265625" customWidth="1"/>
    <col min="2817" max="2817" width="30.7265625" customWidth="1"/>
    <col min="2818" max="2818" width="2.7265625" customWidth="1"/>
    <col min="2819" max="2819" width="7.54296875" customWidth="1"/>
    <col min="2820" max="2820" width="10.26953125" customWidth="1"/>
    <col min="2821" max="2821" width="12.1796875" customWidth="1"/>
    <col min="2822" max="2822" width="10.54296875" customWidth="1"/>
    <col min="2823" max="2823" width="15" customWidth="1"/>
    <col min="2824" max="2824" width="14.1796875" customWidth="1"/>
    <col min="2825" max="2825" width="8.54296875" customWidth="1"/>
    <col min="2826" max="2826" width="8.453125" customWidth="1"/>
    <col min="2827" max="2827" width="15.1796875" customWidth="1"/>
    <col min="2828" max="2828" width="3.1796875" customWidth="1"/>
    <col min="2829" max="2829" width="5.54296875" customWidth="1"/>
    <col min="2830" max="2830" width="19.54296875" customWidth="1"/>
    <col min="2831" max="2831" width="14.81640625" customWidth="1"/>
    <col min="2832" max="2832" width="3.81640625" customWidth="1"/>
    <col min="3072" max="3072" width="2.7265625" customWidth="1"/>
    <col min="3073" max="3073" width="30.7265625" customWidth="1"/>
    <col min="3074" max="3074" width="2.7265625" customWidth="1"/>
    <col min="3075" max="3075" width="7.54296875" customWidth="1"/>
    <col min="3076" max="3076" width="10.26953125" customWidth="1"/>
    <col min="3077" max="3077" width="12.1796875" customWidth="1"/>
    <col min="3078" max="3078" width="10.54296875" customWidth="1"/>
    <col min="3079" max="3079" width="15" customWidth="1"/>
    <col min="3080" max="3080" width="14.1796875" customWidth="1"/>
    <col min="3081" max="3081" width="8.54296875" customWidth="1"/>
    <col min="3082" max="3082" width="8.453125" customWidth="1"/>
    <col min="3083" max="3083" width="15.1796875" customWidth="1"/>
    <col min="3084" max="3084" width="3.1796875" customWidth="1"/>
    <col min="3085" max="3085" width="5.54296875" customWidth="1"/>
    <col min="3086" max="3086" width="19.54296875" customWidth="1"/>
    <col min="3087" max="3087" width="14.81640625" customWidth="1"/>
    <col min="3088" max="3088" width="3.81640625" customWidth="1"/>
    <col min="3328" max="3328" width="2.7265625" customWidth="1"/>
    <col min="3329" max="3329" width="30.7265625" customWidth="1"/>
    <col min="3330" max="3330" width="2.7265625" customWidth="1"/>
    <col min="3331" max="3331" width="7.54296875" customWidth="1"/>
    <col min="3332" max="3332" width="10.26953125" customWidth="1"/>
    <col min="3333" max="3333" width="12.1796875" customWidth="1"/>
    <col min="3334" max="3334" width="10.54296875" customWidth="1"/>
    <col min="3335" max="3335" width="15" customWidth="1"/>
    <col min="3336" max="3336" width="14.1796875" customWidth="1"/>
    <col min="3337" max="3337" width="8.54296875" customWidth="1"/>
    <col min="3338" max="3338" width="8.453125" customWidth="1"/>
    <col min="3339" max="3339" width="15.1796875" customWidth="1"/>
    <col min="3340" max="3340" width="3.1796875" customWidth="1"/>
    <col min="3341" max="3341" width="5.54296875" customWidth="1"/>
    <col min="3342" max="3342" width="19.54296875" customWidth="1"/>
    <col min="3343" max="3343" width="14.81640625" customWidth="1"/>
    <col min="3344" max="3344" width="3.81640625" customWidth="1"/>
    <col min="3584" max="3584" width="2.7265625" customWidth="1"/>
    <col min="3585" max="3585" width="30.7265625" customWidth="1"/>
    <col min="3586" max="3586" width="2.7265625" customWidth="1"/>
    <col min="3587" max="3587" width="7.54296875" customWidth="1"/>
    <col min="3588" max="3588" width="10.26953125" customWidth="1"/>
    <col min="3589" max="3589" width="12.1796875" customWidth="1"/>
    <col min="3590" max="3590" width="10.54296875" customWidth="1"/>
    <col min="3591" max="3591" width="15" customWidth="1"/>
    <col min="3592" max="3592" width="14.1796875" customWidth="1"/>
    <col min="3593" max="3593" width="8.54296875" customWidth="1"/>
    <col min="3594" max="3594" width="8.453125" customWidth="1"/>
    <col min="3595" max="3595" width="15.1796875" customWidth="1"/>
    <col min="3596" max="3596" width="3.1796875" customWidth="1"/>
    <col min="3597" max="3597" width="5.54296875" customWidth="1"/>
    <col min="3598" max="3598" width="19.54296875" customWidth="1"/>
    <col min="3599" max="3599" width="14.81640625" customWidth="1"/>
    <col min="3600" max="3600" width="3.81640625" customWidth="1"/>
    <col min="3840" max="3840" width="2.7265625" customWidth="1"/>
    <col min="3841" max="3841" width="30.7265625" customWidth="1"/>
    <col min="3842" max="3842" width="2.7265625" customWidth="1"/>
    <col min="3843" max="3843" width="7.54296875" customWidth="1"/>
    <col min="3844" max="3844" width="10.26953125" customWidth="1"/>
    <col min="3845" max="3845" width="12.1796875" customWidth="1"/>
    <col min="3846" max="3846" width="10.54296875" customWidth="1"/>
    <col min="3847" max="3847" width="15" customWidth="1"/>
    <col min="3848" max="3848" width="14.1796875" customWidth="1"/>
    <col min="3849" max="3849" width="8.54296875" customWidth="1"/>
    <col min="3850" max="3850" width="8.453125" customWidth="1"/>
    <col min="3851" max="3851" width="15.1796875" customWidth="1"/>
    <col min="3852" max="3852" width="3.1796875" customWidth="1"/>
    <col min="3853" max="3853" width="5.54296875" customWidth="1"/>
    <col min="3854" max="3854" width="19.54296875" customWidth="1"/>
    <col min="3855" max="3855" width="14.81640625" customWidth="1"/>
    <col min="3856" max="3856" width="3.81640625" customWidth="1"/>
    <col min="4096" max="4096" width="2.7265625" customWidth="1"/>
    <col min="4097" max="4097" width="30.7265625" customWidth="1"/>
    <col min="4098" max="4098" width="2.7265625" customWidth="1"/>
    <col min="4099" max="4099" width="7.54296875" customWidth="1"/>
    <col min="4100" max="4100" width="10.26953125" customWidth="1"/>
    <col min="4101" max="4101" width="12.1796875" customWidth="1"/>
    <col min="4102" max="4102" width="10.54296875" customWidth="1"/>
    <col min="4103" max="4103" width="15" customWidth="1"/>
    <col min="4104" max="4104" width="14.1796875" customWidth="1"/>
    <col min="4105" max="4105" width="8.54296875" customWidth="1"/>
    <col min="4106" max="4106" width="8.453125" customWidth="1"/>
    <col min="4107" max="4107" width="15.1796875" customWidth="1"/>
    <col min="4108" max="4108" width="3.1796875" customWidth="1"/>
    <col min="4109" max="4109" width="5.54296875" customWidth="1"/>
    <col min="4110" max="4110" width="19.54296875" customWidth="1"/>
    <col min="4111" max="4111" width="14.81640625" customWidth="1"/>
    <col min="4112" max="4112" width="3.81640625" customWidth="1"/>
    <col min="4352" max="4352" width="2.7265625" customWidth="1"/>
    <col min="4353" max="4353" width="30.7265625" customWidth="1"/>
    <col min="4354" max="4354" width="2.7265625" customWidth="1"/>
    <col min="4355" max="4355" width="7.54296875" customWidth="1"/>
    <col min="4356" max="4356" width="10.26953125" customWidth="1"/>
    <col min="4357" max="4357" width="12.1796875" customWidth="1"/>
    <col min="4358" max="4358" width="10.54296875" customWidth="1"/>
    <col min="4359" max="4359" width="15" customWidth="1"/>
    <col min="4360" max="4360" width="14.1796875" customWidth="1"/>
    <col min="4361" max="4361" width="8.54296875" customWidth="1"/>
    <col min="4362" max="4362" width="8.453125" customWidth="1"/>
    <col min="4363" max="4363" width="15.1796875" customWidth="1"/>
    <col min="4364" max="4364" width="3.1796875" customWidth="1"/>
    <col min="4365" max="4365" width="5.54296875" customWidth="1"/>
    <col min="4366" max="4366" width="19.54296875" customWidth="1"/>
    <col min="4367" max="4367" width="14.81640625" customWidth="1"/>
    <col min="4368" max="4368" width="3.81640625" customWidth="1"/>
    <col min="4608" max="4608" width="2.7265625" customWidth="1"/>
    <col min="4609" max="4609" width="30.7265625" customWidth="1"/>
    <col min="4610" max="4610" width="2.7265625" customWidth="1"/>
    <col min="4611" max="4611" width="7.54296875" customWidth="1"/>
    <col min="4612" max="4612" width="10.26953125" customWidth="1"/>
    <col min="4613" max="4613" width="12.1796875" customWidth="1"/>
    <col min="4614" max="4614" width="10.54296875" customWidth="1"/>
    <col min="4615" max="4615" width="15" customWidth="1"/>
    <col min="4616" max="4616" width="14.1796875" customWidth="1"/>
    <col min="4617" max="4617" width="8.54296875" customWidth="1"/>
    <col min="4618" max="4618" width="8.453125" customWidth="1"/>
    <col min="4619" max="4619" width="15.1796875" customWidth="1"/>
    <col min="4620" max="4620" width="3.1796875" customWidth="1"/>
    <col min="4621" max="4621" width="5.54296875" customWidth="1"/>
    <col min="4622" max="4622" width="19.54296875" customWidth="1"/>
    <col min="4623" max="4623" width="14.81640625" customWidth="1"/>
    <col min="4624" max="4624" width="3.81640625" customWidth="1"/>
    <col min="4864" max="4864" width="2.7265625" customWidth="1"/>
    <col min="4865" max="4865" width="30.7265625" customWidth="1"/>
    <col min="4866" max="4866" width="2.7265625" customWidth="1"/>
    <col min="4867" max="4867" width="7.54296875" customWidth="1"/>
    <col min="4868" max="4868" width="10.26953125" customWidth="1"/>
    <col min="4869" max="4869" width="12.1796875" customWidth="1"/>
    <col min="4870" max="4870" width="10.54296875" customWidth="1"/>
    <col min="4871" max="4871" width="15" customWidth="1"/>
    <col min="4872" max="4872" width="14.1796875" customWidth="1"/>
    <col min="4873" max="4873" width="8.54296875" customWidth="1"/>
    <col min="4874" max="4874" width="8.453125" customWidth="1"/>
    <col min="4875" max="4875" width="15.1796875" customWidth="1"/>
    <col min="4876" max="4876" width="3.1796875" customWidth="1"/>
    <col min="4877" max="4877" width="5.54296875" customWidth="1"/>
    <col min="4878" max="4878" width="19.54296875" customWidth="1"/>
    <col min="4879" max="4879" width="14.81640625" customWidth="1"/>
    <col min="4880" max="4880" width="3.81640625" customWidth="1"/>
    <col min="5120" max="5120" width="2.7265625" customWidth="1"/>
    <col min="5121" max="5121" width="30.7265625" customWidth="1"/>
    <col min="5122" max="5122" width="2.7265625" customWidth="1"/>
    <col min="5123" max="5123" width="7.54296875" customWidth="1"/>
    <col min="5124" max="5124" width="10.26953125" customWidth="1"/>
    <col min="5125" max="5125" width="12.1796875" customWidth="1"/>
    <col min="5126" max="5126" width="10.54296875" customWidth="1"/>
    <col min="5127" max="5127" width="15" customWidth="1"/>
    <col min="5128" max="5128" width="14.1796875" customWidth="1"/>
    <col min="5129" max="5129" width="8.54296875" customWidth="1"/>
    <col min="5130" max="5130" width="8.453125" customWidth="1"/>
    <col min="5131" max="5131" width="15.1796875" customWidth="1"/>
    <col min="5132" max="5132" width="3.1796875" customWidth="1"/>
    <col min="5133" max="5133" width="5.54296875" customWidth="1"/>
    <col min="5134" max="5134" width="19.54296875" customWidth="1"/>
    <col min="5135" max="5135" width="14.81640625" customWidth="1"/>
    <col min="5136" max="5136" width="3.81640625" customWidth="1"/>
    <col min="5376" max="5376" width="2.7265625" customWidth="1"/>
    <col min="5377" max="5377" width="30.7265625" customWidth="1"/>
    <col min="5378" max="5378" width="2.7265625" customWidth="1"/>
    <col min="5379" max="5379" width="7.54296875" customWidth="1"/>
    <col min="5380" max="5380" width="10.26953125" customWidth="1"/>
    <col min="5381" max="5381" width="12.1796875" customWidth="1"/>
    <col min="5382" max="5382" width="10.54296875" customWidth="1"/>
    <col min="5383" max="5383" width="15" customWidth="1"/>
    <col min="5384" max="5384" width="14.1796875" customWidth="1"/>
    <col min="5385" max="5385" width="8.54296875" customWidth="1"/>
    <col min="5386" max="5386" width="8.453125" customWidth="1"/>
    <col min="5387" max="5387" width="15.1796875" customWidth="1"/>
    <col min="5388" max="5388" width="3.1796875" customWidth="1"/>
    <col min="5389" max="5389" width="5.54296875" customWidth="1"/>
    <col min="5390" max="5390" width="19.54296875" customWidth="1"/>
    <col min="5391" max="5391" width="14.81640625" customWidth="1"/>
    <col min="5392" max="5392" width="3.81640625" customWidth="1"/>
    <col min="5632" max="5632" width="2.7265625" customWidth="1"/>
    <col min="5633" max="5633" width="30.7265625" customWidth="1"/>
    <col min="5634" max="5634" width="2.7265625" customWidth="1"/>
    <col min="5635" max="5635" width="7.54296875" customWidth="1"/>
    <col min="5636" max="5636" width="10.26953125" customWidth="1"/>
    <col min="5637" max="5637" width="12.1796875" customWidth="1"/>
    <col min="5638" max="5638" width="10.54296875" customWidth="1"/>
    <col min="5639" max="5639" width="15" customWidth="1"/>
    <col min="5640" max="5640" width="14.1796875" customWidth="1"/>
    <col min="5641" max="5641" width="8.54296875" customWidth="1"/>
    <col min="5642" max="5642" width="8.453125" customWidth="1"/>
    <col min="5643" max="5643" width="15.1796875" customWidth="1"/>
    <col min="5644" max="5644" width="3.1796875" customWidth="1"/>
    <col min="5645" max="5645" width="5.54296875" customWidth="1"/>
    <col min="5646" max="5646" width="19.54296875" customWidth="1"/>
    <col min="5647" max="5647" width="14.81640625" customWidth="1"/>
    <col min="5648" max="5648" width="3.81640625" customWidth="1"/>
    <col min="5888" max="5888" width="2.7265625" customWidth="1"/>
    <col min="5889" max="5889" width="30.7265625" customWidth="1"/>
    <col min="5890" max="5890" width="2.7265625" customWidth="1"/>
    <col min="5891" max="5891" width="7.54296875" customWidth="1"/>
    <col min="5892" max="5892" width="10.26953125" customWidth="1"/>
    <col min="5893" max="5893" width="12.1796875" customWidth="1"/>
    <col min="5894" max="5894" width="10.54296875" customWidth="1"/>
    <col min="5895" max="5895" width="15" customWidth="1"/>
    <col min="5896" max="5896" width="14.1796875" customWidth="1"/>
    <col min="5897" max="5897" width="8.54296875" customWidth="1"/>
    <col min="5898" max="5898" width="8.453125" customWidth="1"/>
    <col min="5899" max="5899" width="15.1796875" customWidth="1"/>
    <col min="5900" max="5900" width="3.1796875" customWidth="1"/>
    <col min="5901" max="5901" width="5.54296875" customWidth="1"/>
    <col min="5902" max="5902" width="19.54296875" customWidth="1"/>
    <col min="5903" max="5903" width="14.81640625" customWidth="1"/>
    <col min="5904" max="5904" width="3.81640625" customWidth="1"/>
    <col min="6144" max="6144" width="2.7265625" customWidth="1"/>
    <col min="6145" max="6145" width="30.7265625" customWidth="1"/>
    <col min="6146" max="6146" width="2.7265625" customWidth="1"/>
    <col min="6147" max="6147" width="7.54296875" customWidth="1"/>
    <col min="6148" max="6148" width="10.26953125" customWidth="1"/>
    <col min="6149" max="6149" width="12.1796875" customWidth="1"/>
    <col min="6150" max="6150" width="10.54296875" customWidth="1"/>
    <col min="6151" max="6151" width="15" customWidth="1"/>
    <col min="6152" max="6152" width="14.1796875" customWidth="1"/>
    <col min="6153" max="6153" width="8.54296875" customWidth="1"/>
    <col min="6154" max="6154" width="8.453125" customWidth="1"/>
    <col min="6155" max="6155" width="15.1796875" customWidth="1"/>
    <col min="6156" max="6156" width="3.1796875" customWidth="1"/>
    <col min="6157" max="6157" width="5.54296875" customWidth="1"/>
    <col min="6158" max="6158" width="19.54296875" customWidth="1"/>
    <col min="6159" max="6159" width="14.81640625" customWidth="1"/>
    <col min="6160" max="6160" width="3.81640625" customWidth="1"/>
    <col min="6400" max="6400" width="2.7265625" customWidth="1"/>
    <col min="6401" max="6401" width="30.7265625" customWidth="1"/>
    <col min="6402" max="6402" width="2.7265625" customWidth="1"/>
    <col min="6403" max="6403" width="7.54296875" customWidth="1"/>
    <col min="6404" max="6404" width="10.26953125" customWidth="1"/>
    <col min="6405" max="6405" width="12.1796875" customWidth="1"/>
    <col min="6406" max="6406" width="10.54296875" customWidth="1"/>
    <col min="6407" max="6407" width="15" customWidth="1"/>
    <col min="6408" max="6408" width="14.1796875" customWidth="1"/>
    <col min="6409" max="6409" width="8.54296875" customWidth="1"/>
    <col min="6410" max="6410" width="8.453125" customWidth="1"/>
    <col min="6411" max="6411" width="15.1796875" customWidth="1"/>
    <col min="6412" max="6412" width="3.1796875" customWidth="1"/>
    <col min="6413" max="6413" width="5.54296875" customWidth="1"/>
    <col min="6414" max="6414" width="19.54296875" customWidth="1"/>
    <col min="6415" max="6415" width="14.81640625" customWidth="1"/>
    <col min="6416" max="6416" width="3.81640625" customWidth="1"/>
    <col min="6656" max="6656" width="2.7265625" customWidth="1"/>
    <col min="6657" max="6657" width="30.7265625" customWidth="1"/>
    <col min="6658" max="6658" width="2.7265625" customWidth="1"/>
    <col min="6659" max="6659" width="7.54296875" customWidth="1"/>
    <col min="6660" max="6660" width="10.26953125" customWidth="1"/>
    <col min="6661" max="6661" width="12.1796875" customWidth="1"/>
    <col min="6662" max="6662" width="10.54296875" customWidth="1"/>
    <col min="6663" max="6663" width="15" customWidth="1"/>
    <col min="6664" max="6664" width="14.1796875" customWidth="1"/>
    <col min="6665" max="6665" width="8.54296875" customWidth="1"/>
    <col min="6666" max="6666" width="8.453125" customWidth="1"/>
    <col min="6667" max="6667" width="15.1796875" customWidth="1"/>
    <col min="6668" max="6668" width="3.1796875" customWidth="1"/>
    <col min="6669" max="6669" width="5.54296875" customWidth="1"/>
    <col min="6670" max="6670" width="19.54296875" customWidth="1"/>
    <col min="6671" max="6671" width="14.81640625" customWidth="1"/>
    <col min="6672" max="6672" width="3.81640625" customWidth="1"/>
    <col min="6912" max="6912" width="2.7265625" customWidth="1"/>
    <col min="6913" max="6913" width="30.7265625" customWidth="1"/>
    <col min="6914" max="6914" width="2.7265625" customWidth="1"/>
    <col min="6915" max="6915" width="7.54296875" customWidth="1"/>
    <col min="6916" max="6916" width="10.26953125" customWidth="1"/>
    <col min="6917" max="6917" width="12.1796875" customWidth="1"/>
    <col min="6918" max="6918" width="10.54296875" customWidth="1"/>
    <col min="6919" max="6919" width="15" customWidth="1"/>
    <col min="6920" max="6920" width="14.1796875" customWidth="1"/>
    <col min="6921" max="6921" width="8.54296875" customWidth="1"/>
    <col min="6922" max="6922" width="8.453125" customWidth="1"/>
    <col min="6923" max="6923" width="15.1796875" customWidth="1"/>
    <col min="6924" max="6924" width="3.1796875" customWidth="1"/>
    <col min="6925" max="6925" width="5.54296875" customWidth="1"/>
    <col min="6926" max="6926" width="19.54296875" customWidth="1"/>
    <col min="6927" max="6927" width="14.81640625" customWidth="1"/>
    <col min="6928" max="6928" width="3.81640625" customWidth="1"/>
    <col min="7168" max="7168" width="2.7265625" customWidth="1"/>
    <col min="7169" max="7169" width="30.7265625" customWidth="1"/>
    <col min="7170" max="7170" width="2.7265625" customWidth="1"/>
    <col min="7171" max="7171" width="7.54296875" customWidth="1"/>
    <col min="7172" max="7172" width="10.26953125" customWidth="1"/>
    <col min="7173" max="7173" width="12.1796875" customWidth="1"/>
    <col min="7174" max="7174" width="10.54296875" customWidth="1"/>
    <col min="7175" max="7175" width="15" customWidth="1"/>
    <col min="7176" max="7176" width="14.1796875" customWidth="1"/>
    <col min="7177" max="7177" width="8.54296875" customWidth="1"/>
    <col min="7178" max="7178" width="8.453125" customWidth="1"/>
    <col min="7179" max="7179" width="15.1796875" customWidth="1"/>
    <col min="7180" max="7180" width="3.1796875" customWidth="1"/>
    <col min="7181" max="7181" width="5.54296875" customWidth="1"/>
    <col min="7182" max="7182" width="19.54296875" customWidth="1"/>
    <col min="7183" max="7183" width="14.81640625" customWidth="1"/>
    <col min="7184" max="7184" width="3.81640625" customWidth="1"/>
    <col min="7424" max="7424" width="2.7265625" customWidth="1"/>
    <col min="7425" max="7425" width="30.7265625" customWidth="1"/>
    <col min="7426" max="7426" width="2.7265625" customWidth="1"/>
    <col min="7427" max="7427" width="7.54296875" customWidth="1"/>
    <col min="7428" max="7428" width="10.26953125" customWidth="1"/>
    <col min="7429" max="7429" width="12.1796875" customWidth="1"/>
    <col min="7430" max="7430" width="10.54296875" customWidth="1"/>
    <col min="7431" max="7431" width="15" customWidth="1"/>
    <col min="7432" max="7432" width="14.1796875" customWidth="1"/>
    <col min="7433" max="7433" width="8.54296875" customWidth="1"/>
    <col min="7434" max="7434" width="8.453125" customWidth="1"/>
    <col min="7435" max="7435" width="15.1796875" customWidth="1"/>
    <col min="7436" max="7436" width="3.1796875" customWidth="1"/>
    <col min="7437" max="7437" width="5.54296875" customWidth="1"/>
    <col min="7438" max="7438" width="19.54296875" customWidth="1"/>
    <col min="7439" max="7439" width="14.81640625" customWidth="1"/>
    <col min="7440" max="7440" width="3.81640625" customWidth="1"/>
    <col min="7680" max="7680" width="2.7265625" customWidth="1"/>
    <col min="7681" max="7681" width="30.7265625" customWidth="1"/>
    <col min="7682" max="7682" width="2.7265625" customWidth="1"/>
    <col min="7683" max="7683" width="7.54296875" customWidth="1"/>
    <col min="7684" max="7684" width="10.26953125" customWidth="1"/>
    <col min="7685" max="7685" width="12.1796875" customWidth="1"/>
    <col min="7686" max="7686" width="10.54296875" customWidth="1"/>
    <col min="7687" max="7687" width="15" customWidth="1"/>
    <col min="7688" max="7688" width="14.1796875" customWidth="1"/>
    <col min="7689" max="7689" width="8.54296875" customWidth="1"/>
    <col min="7690" max="7690" width="8.453125" customWidth="1"/>
    <col min="7691" max="7691" width="15.1796875" customWidth="1"/>
    <col min="7692" max="7692" width="3.1796875" customWidth="1"/>
    <col min="7693" max="7693" width="5.54296875" customWidth="1"/>
    <col min="7694" max="7694" width="19.54296875" customWidth="1"/>
    <col min="7695" max="7695" width="14.81640625" customWidth="1"/>
    <col min="7696" max="7696" width="3.81640625" customWidth="1"/>
    <col min="7936" max="7936" width="2.7265625" customWidth="1"/>
    <col min="7937" max="7937" width="30.7265625" customWidth="1"/>
    <col min="7938" max="7938" width="2.7265625" customWidth="1"/>
    <col min="7939" max="7939" width="7.54296875" customWidth="1"/>
    <col min="7940" max="7940" width="10.26953125" customWidth="1"/>
    <col min="7941" max="7941" width="12.1796875" customWidth="1"/>
    <col min="7942" max="7942" width="10.54296875" customWidth="1"/>
    <col min="7943" max="7943" width="15" customWidth="1"/>
    <col min="7944" max="7944" width="14.1796875" customWidth="1"/>
    <col min="7945" max="7945" width="8.54296875" customWidth="1"/>
    <col min="7946" max="7946" width="8.453125" customWidth="1"/>
    <col min="7947" max="7947" width="15.1796875" customWidth="1"/>
    <col min="7948" max="7948" width="3.1796875" customWidth="1"/>
    <col min="7949" max="7949" width="5.54296875" customWidth="1"/>
    <col min="7950" max="7950" width="19.54296875" customWidth="1"/>
    <col min="7951" max="7951" width="14.81640625" customWidth="1"/>
    <col min="7952" max="7952" width="3.81640625" customWidth="1"/>
    <col min="8192" max="8192" width="2.7265625" customWidth="1"/>
    <col min="8193" max="8193" width="30.7265625" customWidth="1"/>
    <col min="8194" max="8194" width="2.7265625" customWidth="1"/>
    <col min="8195" max="8195" width="7.54296875" customWidth="1"/>
    <col min="8196" max="8196" width="10.26953125" customWidth="1"/>
    <col min="8197" max="8197" width="12.1796875" customWidth="1"/>
    <col min="8198" max="8198" width="10.54296875" customWidth="1"/>
    <col min="8199" max="8199" width="15" customWidth="1"/>
    <col min="8200" max="8200" width="14.1796875" customWidth="1"/>
    <col min="8201" max="8201" width="8.54296875" customWidth="1"/>
    <col min="8202" max="8202" width="8.453125" customWidth="1"/>
    <col min="8203" max="8203" width="15.1796875" customWidth="1"/>
    <col min="8204" max="8204" width="3.1796875" customWidth="1"/>
    <col min="8205" max="8205" width="5.54296875" customWidth="1"/>
    <col min="8206" max="8206" width="19.54296875" customWidth="1"/>
    <col min="8207" max="8207" width="14.81640625" customWidth="1"/>
    <col min="8208" max="8208" width="3.81640625" customWidth="1"/>
    <col min="8448" max="8448" width="2.7265625" customWidth="1"/>
    <col min="8449" max="8449" width="30.7265625" customWidth="1"/>
    <col min="8450" max="8450" width="2.7265625" customWidth="1"/>
    <col min="8451" max="8451" width="7.54296875" customWidth="1"/>
    <col min="8452" max="8452" width="10.26953125" customWidth="1"/>
    <col min="8453" max="8453" width="12.1796875" customWidth="1"/>
    <col min="8454" max="8454" width="10.54296875" customWidth="1"/>
    <col min="8455" max="8455" width="15" customWidth="1"/>
    <col min="8456" max="8456" width="14.1796875" customWidth="1"/>
    <col min="8457" max="8457" width="8.54296875" customWidth="1"/>
    <col min="8458" max="8458" width="8.453125" customWidth="1"/>
    <col min="8459" max="8459" width="15.1796875" customWidth="1"/>
    <col min="8460" max="8460" width="3.1796875" customWidth="1"/>
    <col min="8461" max="8461" width="5.54296875" customWidth="1"/>
    <col min="8462" max="8462" width="19.54296875" customWidth="1"/>
    <col min="8463" max="8463" width="14.81640625" customWidth="1"/>
    <col min="8464" max="8464" width="3.81640625" customWidth="1"/>
    <col min="8704" max="8704" width="2.7265625" customWidth="1"/>
    <col min="8705" max="8705" width="30.7265625" customWidth="1"/>
    <col min="8706" max="8706" width="2.7265625" customWidth="1"/>
    <col min="8707" max="8707" width="7.54296875" customWidth="1"/>
    <col min="8708" max="8708" width="10.26953125" customWidth="1"/>
    <col min="8709" max="8709" width="12.1796875" customWidth="1"/>
    <col min="8710" max="8710" width="10.54296875" customWidth="1"/>
    <col min="8711" max="8711" width="15" customWidth="1"/>
    <col min="8712" max="8712" width="14.1796875" customWidth="1"/>
    <col min="8713" max="8713" width="8.54296875" customWidth="1"/>
    <col min="8714" max="8714" width="8.453125" customWidth="1"/>
    <col min="8715" max="8715" width="15.1796875" customWidth="1"/>
    <col min="8716" max="8716" width="3.1796875" customWidth="1"/>
    <col min="8717" max="8717" width="5.54296875" customWidth="1"/>
    <col min="8718" max="8718" width="19.54296875" customWidth="1"/>
    <col min="8719" max="8719" width="14.81640625" customWidth="1"/>
    <col min="8720" max="8720" width="3.81640625" customWidth="1"/>
    <col min="8960" max="8960" width="2.7265625" customWidth="1"/>
    <col min="8961" max="8961" width="30.7265625" customWidth="1"/>
    <col min="8962" max="8962" width="2.7265625" customWidth="1"/>
    <col min="8963" max="8963" width="7.54296875" customWidth="1"/>
    <col min="8964" max="8964" width="10.26953125" customWidth="1"/>
    <col min="8965" max="8965" width="12.1796875" customWidth="1"/>
    <col min="8966" max="8966" width="10.54296875" customWidth="1"/>
    <col min="8967" max="8967" width="15" customWidth="1"/>
    <col min="8968" max="8968" width="14.1796875" customWidth="1"/>
    <col min="8969" max="8969" width="8.54296875" customWidth="1"/>
    <col min="8970" max="8970" width="8.453125" customWidth="1"/>
    <col min="8971" max="8971" width="15.1796875" customWidth="1"/>
    <col min="8972" max="8972" width="3.1796875" customWidth="1"/>
    <col min="8973" max="8973" width="5.54296875" customWidth="1"/>
    <col min="8974" max="8974" width="19.54296875" customWidth="1"/>
    <col min="8975" max="8975" width="14.81640625" customWidth="1"/>
    <col min="8976" max="8976" width="3.81640625" customWidth="1"/>
    <col min="9216" max="9216" width="2.7265625" customWidth="1"/>
    <col min="9217" max="9217" width="30.7265625" customWidth="1"/>
    <col min="9218" max="9218" width="2.7265625" customWidth="1"/>
    <col min="9219" max="9219" width="7.54296875" customWidth="1"/>
    <col min="9220" max="9220" width="10.26953125" customWidth="1"/>
    <col min="9221" max="9221" width="12.1796875" customWidth="1"/>
    <col min="9222" max="9222" width="10.54296875" customWidth="1"/>
    <col min="9223" max="9223" width="15" customWidth="1"/>
    <col min="9224" max="9224" width="14.1796875" customWidth="1"/>
    <col min="9225" max="9225" width="8.54296875" customWidth="1"/>
    <col min="9226" max="9226" width="8.453125" customWidth="1"/>
    <col min="9227" max="9227" width="15.1796875" customWidth="1"/>
    <col min="9228" max="9228" width="3.1796875" customWidth="1"/>
    <col min="9229" max="9229" width="5.54296875" customWidth="1"/>
    <col min="9230" max="9230" width="19.54296875" customWidth="1"/>
    <col min="9231" max="9231" width="14.81640625" customWidth="1"/>
    <col min="9232" max="9232" width="3.81640625" customWidth="1"/>
    <col min="9472" max="9472" width="2.7265625" customWidth="1"/>
    <col min="9473" max="9473" width="30.7265625" customWidth="1"/>
    <col min="9474" max="9474" width="2.7265625" customWidth="1"/>
    <col min="9475" max="9475" width="7.54296875" customWidth="1"/>
    <col min="9476" max="9476" width="10.26953125" customWidth="1"/>
    <col min="9477" max="9477" width="12.1796875" customWidth="1"/>
    <col min="9478" max="9478" width="10.54296875" customWidth="1"/>
    <col min="9479" max="9479" width="15" customWidth="1"/>
    <col min="9480" max="9480" width="14.1796875" customWidth="1"/>
    <col min="9481" max="9481" width="8.54296875" customWidth="1"/>
    <col min="9482" max="9482" width="8.453125" customWidth="1"/>
    <col min="9483" max="9483" width="15.1796875" customWidth="1"/>
    <col min="9484" max="9484" width="3.1796875" customWidth="1"/>
    <col min="9485" max="9485" width="5.54296875" customWidth="1"/>
    <col min="9486" max="9486" width="19.54296875" customWidth="1"/>
    <col min="9487" max="9487" width="14.81640625" customWidth="1"/>
    <col min="9488" max="9488" width="3.81640625" customWidth="1"/>
    <col min="9728" max="9728" width="2.7265625" customWidth="1"/>
    <col min="9729" max="9729" width="30.7265625" customWidth="1"/>
    <col min="9730" max="9730" width="2.7265625" customWidth="1"/>
    <col min="9731" max="9731" width="7.54296875" customWidth="1"/>
    <col min="9732" max="9732" width="10.26953125" customWidth="1"/>
    <col min="9733" max="9733" width="12.1796875" customWidth="1"/>
    <col min="9734" max="9734" width="10.54296875" customWidth="1"/>
    <col min="9735" max="9735" width="15" customWidth="1"/>
    <col min="9736" max="9736" width="14.1796875" customWidth="1"/>
    <col min="9737" max="9737" width="8.54296875" customWidth="1"/>
    <col min="9738" max="9738" width="8.453125" customWidth="1"/>
    <col min="9739" max="9739" width="15.1796875" customWidth="1"/>
    <col min="9740" max="9740" width="3.1796875" customWidth="1"/>
    <col min="9741" max="9741" width="5.54296875" customWidth="1"/>
    <col min="9742" max="9742" width="19.54296875" customWidth="1"/>
    <col min="9743" max="9743" width="14.81640625" customWidth="1"/>
    <col min="9744" max="9744" width="3.81640625" customWidth="1"/>
    <col min="9984" max="9984" width="2.7265625" customWidth="1"/>
    <col min="9985" max="9985" width="30.7265625" customWidth="1"/>
    <col min="9986" max="9986" width="2.7265625" customWidth="1"/>
    <col min="9987" max="9987" width="7.54296875" customWidth="1"/>
    <col min="9988" max="9988" width="10.26953125" customWidth="1"/>
    <col min="9989" max="9989" width="12.1796875" customWidth="1"/>
    <col min="9990" max="9990" width="10.54296875" customWidth="1"/>
    <col min="9991" max="9991" width="15" customWidth="1"/>
    <col min="9992" max="9992" width="14.1796875" customWidth="1"/>
    <col min="9993" max="9993" width="8.54296875" customWidth="1"/>
    <col min="9994" max="9994" width="8.453125" customWidth="1"/>
    <col min="9995" max="9995" width="15.1796875" customWidth="1"/>
    <col min="9996" max="9996" width="3.1796875" customWidth="1"/>
    <col min="9997" max="9997" width="5.54296875" customWidth="1"/>
    <col min="9998" max="9998" width="19.54296875" customWidth="1"/>
    <col min="9999" max="9999" width="14.81640625" customWidth="1"/>
    <col min="10000" max="10000" width="3.81640625" customWidth="1"/>
    <col min="10240" max="10240" width="2.7265625" customWidth="1"/>
    <col min="10241" max="10241" width="30.7265625" customWidth="1"/>
    <col min="10242" max="10242" width="2.7265625" customWidth="1"/>
    <col min="10243" max="10243" width="7.54296875" customWidth="1"/>
    <col min="10244" max="10244" width="10.26953125" customWidth="1"/>
    <col min="10245" max="10245" width="12.1796875" customWidth="1"/>
    <col min="10246" max="10246" width="10.54296875" customWidth="1"/>
    <col min="10247" max="10247" width="15" customWidth="1"/>
    <col min="10248" max="10248" width="14.1796875" customWidth="1"/>
    <col min="10249" max="10249" width="8.54296875" customWidth="1"/>
    <col min="10250" max="10250" width="8.453125" customWidth="1"/>
    <col min="10251" max="10251" width="15.1796875" customWidth="1"/>
    <col min="10252" max="10252" width="3.1796875" customWidth="1"/>
    <col min="10253" max="10253" width="5.54296875" customWidth="1"/>
    <col min="10254" max="10254" width="19.54296875" customWidth="1"/>
    <col min="10255" max="10255" width="14.81640625" customWidth="1"/>
    <col min="10256" max="10256" width="3.81640625" customWidth="1"/>
    <col min="10496" max="10496" width="2.7265625" customWidth="1"/>
    <col min="10497" max="10497" width="30.7265625" customWidth="1"/>
    <col min="10498" max="10498" width="2.7265625" customWidth="1"/>
    <col min="10499" max="10499" width="7.54296875" customWidth="1"/>
    <col min="10500" max="10500" width="10.26953125" customWidth="1"/>
    <col min="10501" max="10501" width="12.1796875" customWidth="1"/>
    <col min="10502" max="10502" width="10.54296875" customWidth="1"/>
    <col min="10503" max="10503" width="15" customWidth="1"/>
    <col min="10504" max="10504" width="14.1796875" customWidth="1"/>
    <col min="10505" max="10505" width="8.54296875" customWidth="1"/>
    <col min="10506" max="10506" width="8.453125" customWidth="1"/>
    <col min="10507" max="10507" width="15.1796875" customWidth="1"/>
    <col min="10508" max="10508" width="3.1796875" customWidth="1"/>
    <col min="10509" max="10509" width="5.54296875" customWidth="1"/>
    <col min="10510" max="10510" width="19.54296875" customWidth="1"/>
    <col min="10511" max="10511" width="14.81640625" customWidth="1"/>
    <col min="10512" max="10512" width="3.81640625" customWidth="1"/>
    <col min="10752" max="10752" width="2.7265625" customWidth="1"/>
    <col min="10753" max="10753" width="30.7265625" customWidth="1"/>
    <col min="10754" max="10754" width="2.7265625" customWidth="1"/>
    <col min="10755" max="10755" width="7.54296875" customWidth="1"/>
    <col min="10756" max="10756" width="10.26953125" customWidth="1"/>
    <col min="10757" max="10757" width="12.1796875" customWidth="1"/>
    <col min="10758" max="10758" width="10.54296875" customWidth="1"/>
    <col min="10759" max="10759" width="15" customWidth="1"/>
    <col min="10760" max="10760" width="14.1796875" customWidth="1"/>
    <col min="10761" max="10761" width="8.54296875" customWidth="1"/>
    <col min="10762" max="10762" width="8.453125" customWidth="1"/>
    <col min="10763" max="10763" width="15.1796875" customWidth="1"/>
    <col min="10764" max="10764" width="3.1796875" customWidth="1"/>
    <col min="10765" max="10765" width="5.54296875" customWidth="1"/>
    <col min="10766" max="10766" width="19.54296875" customWidth="1"/>
    <col min="10767" max="10767" width="14.81640625" customWidth="1"/>
    <col min="10768" max="10768" width="3.81640625" customWidth="1"/>
    <col min="11008" max="11008" width="2.7265625" customWidth="1"/>
    <col min="11009" max="11009" width="30.7265625" customWidth="1"/>
    <col min="11010" max="11010" width="2.7265625" customWidth="1"/>
    <col min="11011" max="11011" width="7.54296875" customWidth="1"/>
    <col min="11012" max="11012" width="10.26953125" customWidth="1"/>
    <col min="11013" max="11013" width="12.1796875" customWidth="1"/>
    <col min="11014" max="11014" width="10.54296875" customWidth="1"/>
    <col min="11015" max="11015" width="15" customWidth="1"/>
    <col min="11016" max="11016" width="14.1796875" customWidth="1"/>
    <col min="11017" max="11017" width="8.54296875" customWidth="1"/>
    <col min="11018" max="11018" width="8.453125" customWidth="1"/>
    <col min="11019" max="11019" width="15.1796875" customWidth="1"/>
    <col min="11020" max="11020" width="3.1796875" customWidth="1"/>
    <col min="11021" max="11021" width="5.54296875" customWidth="1"/>
    <col min="11022" max="11022" width="19.54296875" customWidth="1"/>
    <col min="11023" max="11023" width="14.81640625" customWidth="1"/>
    <col min="11024" max="11024" width="3.81640625" customWidth="1"/>
    <col min="11264" max="11264" width="2.7265625" customWidth="1"/>
    <col min="11265" max="11265" width="30.7265625" customWidth="1"/>
    <col min="11266" max="11266" width="2.7265625" customWidth="1"/>
    <col min="11267" max="11267" width="7.54296875" customWidth="1"/>
    <col min="11268" max="11268" width="10.26953125" customWidth="1"/>
    <col min="11269" max="11269" width="12.1796875" customWidth="1"/>
    <col min="11270" max="11270" width="10.54296875" customWidth="1"/>
    <col min="11271" max="11271" width="15" customWidth="1"/>
    <col min="11272" max="11272" width="14.1796875" customWidth="1"/>
    <col min="11273" max="11273" width="8.54296875" customWidth="1"/>
    <col min="11274" max="11274" width="8.453125" customWidth="1"/>
    <col min="11275" max="11275" width="15.1796875" customWidth="1"/>
    <col min="11276" max="11276" width="3.1796875" customWidth="1"/>
    <col min="11277" max="11277" width="5.54296875" customWidth="1"/>
    <col min="11278" max="11278" width="19.54296875" customWidth="1"/>
    <col min="11279" max="11279" width="14.81640625" customWidth="1"/>
    <col min="11280" max="11280" width="3.81640625" customWidth="1"/>
    <col min="11520" max="11520" width="2.7265625" customWidth="1"/>
    <col min="11521" max="11521" width="30.7265625" customWidth="1"/>
    <col min="11522" max="11522" width="2.7265625" customWidth="1"/>
    <col min="11523" max="11523" width="7.54296875" customWidth="1"/>
    <col min="11524" max="11524" width="10.26953125" customWidth="1"/>
    <col min="11525" max="11525" width="12.1796875" customWidth="1"/>
    <col min="11526" max="11526" width="10.54296875" customWidth="1"/>
    <col min="11527" max="11527" width="15" customWidth="1"/>
    <col min="11528" max="11528" width="14.1796875" customWidth="1"/>
    <col min="11529" max="11529" width="8.54296875" customWidth="1"/>
    <col min="11530" max="11530" width="8.453125" customWidth="1"/>
    <col min="11531" max="11531" width="15.1796875" customWidth="1"/>
    <col min="11532" max="11532" width="3.1796875" customWidth="1"/>
    <col min="11533" max="11533" width="5.54296875" customWidth="1"/>
    <col min="11534" max="11534" width="19.54296875" customWidth="1"/>
    <col min="11535" max="11535" width="14.81640625" customWidth="1"/>
    <col min="11536" max="11536" width="3.81640625" customWidth="1"/>
    <col min="11776" max="11776" width="2.7265625" customWidth="1"/>
    <col min="11777" max="11777" width="30.7265625" customWidth="1"/>
    <col min="11778" max="11778" width="2.7265625" customWidth="1"/>
    <col min="11779" max="11779" width="7.54296875" customWidth="1"/>
    <col min="11780" max="11780" width="10.26953125" customWidth="1"/>
    <col min="11781" max="11781" width="12.1796875" customWidth="1"/>
    <col min="11782" max="11782" width="10.54296875" customWidth="1"/>
    <col min="11783" max="11783" width="15" customWidth="1"/>
    <col min="11784" max="11784" width="14.1796875" customWidth="1"/>
    <col min="11785" max="11785" width="8.54296875" customWidth="1"/>
    <col min="11786" max="11786" width="8.453125" customWidth="1"/>
    <col min="11787" max="11787" width="15.1796875" customWidth="1"/>
    <col min="11788" max="11788" width="3.1796875" customWidth="1"/>
    <col min="11789" max="11789" width="5.54296875" customWidth="1"/>
    <col min="11790" max="11790" width="19.54296875" customWidth="1"/>
    <col min="11791" max="11791" width="14.81640625" customWidth="1"/>
    <col min="11792" max="11792" width="3.81640625" customWidth="1"/>
    <col min="12032" max="12032" width="2.7265625" customWidth="1"/>
    <col min="12033" max="12033" width="30.7265625" customWidth="1"/>
    <col min="12034" max="12034" width="2.7265625" customWidth="1"/>
    <col min="12035" max="12035" width="7.54296875" customWidth="1"/>
    <col min="12036" max="12036" width="10.26953125" customWidth="1"/>
    <col min="12037" max="12037" width="12.1796875" customWidth="1"/>
    <col min="12038" max="12038" width="10.54296875" customWidth="1"/>
    <col min="12039" max="12039" width="15" customWidth="1"/>
    <col min="12040" max="12040" width="14.1796875" customWidth="1"/>
    <col min="12041" max="12041" width="8.54296875" customWidth="1"/>
    <col min="12042" max="12042" width="8.453125" customWidth="1"/>
    <col min="12043" max="12043" width="15.1796875" customWidth="1"/>
    <col min="12044" max="12044" width="3.1796875" customWidth="1"/>
    <col min="12045" max="12045" width="5.54296875" customWidth="1"/>
    <col min="12046" max="12046" width="19.54296875" customWidth="1"/>
    <col min="12047" max="12047" width="14.81640625" customWidth="1"/>
    <col min="12048" max="12048" width="3.81640625" customWidth="1"/>
    <col min="12288" max="12288" width="2.7265625" customWidth="1"/>
    <col min="12289" max="12289" width="30.7265625" customWidth="1"/>
    <col min="12290" max="12290" width="2.7265625" customWidth="1"/>
    <col min="12291" max="12291" width="7.54296875" customWidth="1"/>
    <col min="12292" max="12292" width="10.26953125" customWidth="1"/>
    <col min="12293" max="12293" width="12.1796875" customWidth="1"/>
    <col min="12294" max="12294" width="10.54296875" customWidth="1"/>
    <col min="12295" max="12295" width="15" customWidth="1"/>
    <col min="12296" max="12296" width="14.1796875" customWidth="1"/>
    <col min="12297" max="12297" width="8.54296875" customWidth="1"/>
    <col min="12298" max="12298" width="8.453125" customWidth="1"/>
    <col min="12299" max="12299" width="15.1796875" customWidth="1"/>
    <col min="12300" max="12300" width="3.1796875" customWidth="1"/>
    <col min="12301" max="12301" width="5.54296875" customWidth="1"/>
    <col min="12302" max="12302" width="19.54296875" customWidth="1"/>
    <col min="12303" max="12303" width="14.81640625" customWidth="1"/>
    <col min="12304" max="12304" width="3.81640625" customWidth="1"/>
    <col min="12544" max="12544" width="2.7265625" customWidth="1"/>
    <col min="12545" max="12545" width="30.7265625" customWidth="1"/>
    <col min="12546" max="12546" width="2.7265625" customWidth="1"/>
    <col min="12547" max="12547" width="7.54296875" customWidth="1"/>
    <col min="12548" max="12548" width="10.26953125" customWidth="1"/>
    <col min="12549" max="12549" width="12.1796875" customWidth="1"/>
    <col min="12550" max="12550" width="10.54296875" customWidth="1"/>
    <col min="12551" max="12551" width="15" customWidth="1"/>
    <col min="12552" max="12552" width="14.1796875" customWidth="1"/>
    <col min="12553" max="12553" width="8.54296875" customWidth="1"/>
    <col min="12554" max="12554" width="8.453125" customWidth="1"/>
    <col min="12555" max="12555" width="15.1796875" customWidth="1"/>
    <col min="12556" max="12556" width="3.1796875" customWidth="1"/>
    <col min="12557" max="12557" width="5.54296875" customWidth="1"/>
    <col min="12558" max="12558" width="19.54296875" customWidth="1"/>
    <col min="12559" max="12559" width="14.81640625" customWidth="1"/>
    <col min="12560" max="12560" width="3.81640625" customWidth="1"/>
    <col min="12800" max="12800" width="2.7265625" customWidth="1"/>
    <col min="12801" max="12801" width="30.7265625" customWidth="1"/>
    <col min="12802" max="12802" width="2.7265625" customWidth="1"/>
    <col min="12803" max="12803" width="7.54296875" customWidth="1"/>
    <col min="12804" max="12804" width="10.26953125" customWidth="1"/>
    <col min="12805" max="12805" width="12.1796875" customWidth="1"/>
    <col min="12806" max="12806" width="10.54296875" customWidth="1"/>
    <col min="12807" max="12807" width="15" customWidth="1"/>
    <col min="12808" max="12808" width="14.1796875" customWidth="1"/>
    <col min="12809" max="12809" width="8.54296875" customWidth="1"/>
    <col min="12810" max="12810" width="8.453125" customWidth="1"/>
    <col min="12811" max="12811" width="15.1796875" customWidth="1"/>
    <col min="12812" max="12812" width="3.1796875" customWidth="1"/>
    <col min="12813" max="12813" width="5.54296875" customWidth="1"/>
    <col min="12814" max="12814" width="19.54296875" customWidth="1"/>
    <col min="12815" max="12815" width="14.81640625" customWidth="1"/>
    <col min="12816" max="12816" width="3.81640625" customWidth="1"/>
    <col min="13056" max="13056" width="2.7265625" customWidth="1"/>
    <col min="13057" max="13057" width="30.7265625" customWidth="1"/>
    <col min="13058" max="13058" width="2.7265625" customWidth="1"/>
    <col min="13059" max="13059" width="7.54296875" customWidth="1"/>
    <col min="13060" max="13060" width="10.26953125" customWidth="1"/>
    <col min="13061" max="13061" width="12.1796875" customWidth="1"/>
    <col min="13062" max="13062" width="10.54296875" customWidth="1"/>
    <col min="13063" max="13063" width="15" customWidth="1"/>
    <col min="13064" max="13064" width="14.1796875" customWidth="1"/>
    <col min="13065" max="13065" width="8.54296875" customWidth="1"/>
    <col min="13066" max="13066" width="8.453125" customWidth="1"/>
    <col min="13067" max="13067" width="15.1796875" customWidth="1"/>
    <col min="13068" max="13068" width="3.1796875" customWidth="1"/>
    <col min="13069" max="13069" width="5.54296875" customWidth="1"/>
    <col min="13070" max="13070" width="19.54296875" customWidth="1"/>
    <col min="13071" max="13071" width="14.81640625" customWidth="1"/>
    <col min="13072" max="13072" width="3.81640625" customWidth="1"/>
    <col min="13312" max="13312" width="2.7265625" customWidth="1"/>
    <col min="13313" max="13313" width="30.7265625" customWidth="1"/>
    <col min="13314" max="13314" width="2.7265625" customWidth="1"/>
    <col min="13315" max="13315" width="7.54296875" customWidth="1"/>
    <col min="13316" max="13316" width="10.26953125" customWidth="1"/>
    <col min="13317" max="13317" width="12.1796875" customWidth="1"/>
    <col min="13318" max="13318" width="10.54296875" customWidth="1"/>
    <col min="13319" max="13319" width="15" customWidth="1"/>
    <col min="13320" max="13320" width="14.1796875" customWidth="1"/>
    <col min="13321" max="13321" width="8.54296875" customWidth="1"/>
    <col min="13322" max="13322" width="8.453125" customWidth="1"/>
    <col min="13323" max="13323" width="15.1796875" customWidth="1"/>
    <col min="13324" max="13324" width="3.1796875" customWidth="1"/>
    <col min="13325" max="13325" width="5.54296875" customWidth="1"/>
    <col min="13326" max="13326" width="19.54296875" customWidth="1"/>
    <col min="13327" max="13327" width="14.81640625" customWidth="1"/>
    <col min="13328" max="13328" width="3.81640625" customWidth="1"/>
    <col min="13568" max="13568" width="2.7265625" customWidth="1"/>
    <col min="13569" max="13569" width="30.7265625" customWidth="1"/>
    <col min="13570" max="13570" width="2.7265625" customWidth="1"/>
    <col min="13571" max="13571" width="7.54296875" customWidth="1"/>
    <col min="13572" max="13572" width="10.26953125" customWidth="1"/>
    <col min="13573" max="13573" width="12.1796875" customWidth="1"/>
    <col min="13574" max="13574" width="10.54296875" customWidth="1"/>
    <col min="13575" max="13575" width="15" customWidth="1"/>
    <col min="13576" max="13576" width="14.1796875" customWidth="1"/>
    <col min="13577" max="13577" width="8.54296875" customWidth="1"/>
    <col min="13578" max="13578" width="8.453125" customWidth="1"/>
    <col min="13579" max="13579" width="15.1796875" customWidth="1"/>
    <col min="13580" max="13580" width="3.1796875" customWidth="1"/>
    <col min="13581" max="13581" width="5.54296875" customWidth="1"/>
    <col min="13582" max="13582" width="19.54296875" customWidth="1"/>
    <col min="13583" max="13583" width="14.81640625" customWidth="1"/>
    <col min="13584" max="13584" width="3.81640625" customWidth="1"/>
    <col min="13824" max="13824" width="2.7265625" customWidth="1"/>
    <col min="13825" max="13825" width="30.7265625" customWidth="1"/>
    <col min="13826" max="13826" width="2.7265625" customWidth="1"/>
    <col min="13827" max="13827" width="7.54296875" customWidth="1"/>
    <col min="13828" max="13828" width="10.26953125" customWidth="1"/>
    <col min="13829" max="13829" width="12.1796875" customWidth="1"/>
    <col min="13830" max="13830" width="10.54296875" customWidth="1"/>
    <col min="13831" max="13831" width="15" customWidth="1"/>
    <col min="13832" max="13832" width="14.1796875" customWidth="1"/>
    <col min="13833" max="13833" width="8.54296875" customWidth="1"/>
    <col min="13834" max="13834" width="8.453125" customWidth="1"/>
    <col min="13835" max="13835" width="15.1796875" customWidth="1"/>
    <col min="13836" max="13836" width="3.1796875" customWidth="1"/>
    <col min="13837" max="13837" width="5.54296875" customWidth="1"/>
    <col min="13838" max="13838" width="19.54296875" customWidth="1"/>
    <col min="13839" max="13839" width="14.81640625" customWidth="1"/>
    <col min="13840" max="13840" width="3.81640625" customWidth="1"/>
    <col min="14080" max="14080" width="2.7265625" customWidth="1"/>
    <col min="14081" max="14081" width="30.7265625" customWidth="1"/>
    <col min="14082" max="14082" width="2.7265625" customWidth="1"/>
    <col min="14083" max="14083" width="7.54296875" customWidth="1"/>
    <col min="14084" max="14084" width="10.26953125" customWidth="1"/>
    <col min="14085" max="14085" width="12.1796875" customWidth="1"/>
    <col min="14086" max="14086" width="10.54296875" customWidth="1"/>
    <col min="14087" max="14087" width="15" customWidth="1"/>
    <col min="14088" max="14088" width="14.1796875" customWidth="1"/>
    <col min="14089" max="14089" width="8.54296875" customWidth="1"/>
    <col min="14090" max="14090" width="8.453125" customWidth="1"/>
    <col min="14091" max="14091" width="15.1796875" customWidth="1"/>
    <col min="14092" max="14092" width="3.1796875" customWidth="1"/>
    <col min="14093" max="14093" width="5.54296875" customWidth="1"/>
    <col min="14094" max="14094" width="19.54296875" customWidth="1"/>
    <col min="14095" max="14095" width="14.81640625" customWidth="1"/>
    <col min="14096" max="14096" width="3.81640625" customWidth="1"/>
    <col min="14336" max="14336" width="2.7265625" customWidth="1"/>
    <col min="14337" max="14337" width="30.7265625" customWidth="1"/>
    <col min="14338" max="14338" width="2.7265625" customWidth="1"/>
    <col min="14339" max="14339" width="7.54296875" customWidth="1"/>
    <col min="14340" max="14340" width="10.26953125" customWidth="1"/>
    <col min="14341" max="14341" width="12.1796875" customWidth="1"/>
    <col min="14342" max="14342" width="10.54296875" customWidth="1"/>
    <col min="14343" max="14343" width="15" customWidth="1"/>
    <col min="14344" max="14344" width="14.1796875" customWidth="1"/>
    <col min="14345" max="14345" width="8.54296875" customWidth="1"/>
    <col min="14346" max="14346" width="8.453125" customWidth="1"/>
    <col min="14347" max="14347" width="15.1796875" customWidth="1"/>
    <col min="14348" max="14348" width="3.1796875" customWidth="1"/>
    <col min="14349" max="14349" width="5.54296875" customWidth="1"/>
    <col min="14350" max="14350" width="19.54296875" customWidth="1"/>
    <col min="14351" max="14351" width="14.81640625" customWidth="1"/>
    <col min="14352" max="14352" width="3.81640625" customWidth="1"/>
    <col min="14592" max="14592" width="2.7265625" customWidth="1"/>
    <col min="14593" max="14593" width="30.7265625" customWidth="1"/>
    <col min="14594" max="14594" width="2.7265625" customWidth="1"/>
    <col min="14595" max="14595" width="7.54296875" customWidth="1"/>
    <col min="14596" max="14596" width="10.26953125" customWidth="1"/>
    <col min="14597" max="14597" width="12.1796875" customWidth="1"/>
    <col min="14598" max="14598" width="10.54296875" customWidth="1"/>
    <col min="14599" max="14599" width="15" customWidth="1"/>
    <col min="14600" max="14600" width="14.1796875" customWidth="1"/>
    <col min="14601" max="14601" width="8.54296875" customWidth="1"/>
    <col min="14602" max="14602" width="8.453125" customWidth="1"/>
    <col min="14603" max="14603" width="15.1796875" customWidth="1"/>
    <col min="14604" max="14604" width="3.1796875" customWidth="1"/>
    <col min="14605" max="14605" width="5.54296875" customWidth="1"/>
    <col min="14606" max="14606" width="19.54296875" customWidth="1"/>
    <col min="14607" max="14607" width="14.81640625" customWidth="1"/>
    <col min="14608" max="14608" width="3.81640625" customWidth="1"/>
    <col min="14848" max="14848" width="2.7265625" customWidth="1"/>
    <col min="14849" max="14849" width="30.7265625" customWidth="1"/>
    <col min="14850" max="14850" width="2.7265625" customWidth="1"/>
    <col min="14851" max="14851" width="7.54296875" customWidth="1"/>
    <col min="14852" max="14852" width="10.26953125" customWidth="1"/>
    <col min="14853" max="14853" width="12.1796875" customWidth="1"/>
    <col min="14854" max="14854" width="10.54296875" customWidth="1"/>
    <col min="14855" max="14855" width="15" customWidth="1"/>
    <col min="14856" max="14856" width="14.1796875" customWidth="1"/>
    <col min="14857" max="14857" width="8.54296875" customWidth="1"/>
    <col min="14858" max="14858" width="8.453125" customWidth="1"/>
    <col min="14859" max="14859" width="15.1796875" customWidth="1"/>
    <col min="14860" max="14860" width="3.1796875" customWidth="1"/>
    <col min="14861" max="14861" width="5.54296875" customWidth="1"/>
    <col min="14862" max="14862" width="19.54296875" customWidth="1"/>
    <col min="14863" max="14863" width="14.81640625" customWidth="1"/>
    <col min="14864" max="14864" width="3.81640625" customWidth="1"/>
    <col min="15104" max="15104" width="2.7265625" customWidth="1"/>
    <col min="15105" max="15105" width="30.7265625" customWidth="1"/>
    <col min="15106" max="15106" width="2.7265625" customWidth="1"/>
    <col min="15107" max="15107" width="7.54296875" customWidth="1"/>
    <col min="15108" max="15108" width="10.26953125" customWidth="1"/>
    <col min="15109" max="15109" width="12.1796875" customWidth="1"/>
    <col min="15110" max="15110" width="10.54296875" customWidth="1"/>
    <col min="15111" max="15111" width="15" customWidth="1"/>
    <col min="15112" max="15112" width="14.1796875" customWidth="1"/>
    <col min="15113" max="15113" width="8.54296875" customWidth="1"/>
    <col min="15114" max="15114" width="8.453125" customWidth="1"/>
    <col min="15115" max="15115" width="15.1796875" customWidth="1"/>
    <col min="15116" max="15116" width="3.1796875" customWidth="1"/>
    <col min="15117" max="15117" width="5.54296875" customWidth="1"/>
    <col min="15118" max="15118" width="19.54296875" customWidth="1"/>
    <col min="15119" max="15119" width="14.81640625" customWidth="1"/>
    <col min="15120" max="15120" width="3.81640625" customWidth="1"/>
    <col min="15360" max="15360" width="2.7265625" customWidth="1"/>
    <col min="15361" max="15361" width="30.7265625" customWidth="1"/>
    <col min="15362" max="15362" width="2.7265625" customWidth="1"/>
    <col min="15363" max="15363" width="7.54296875" customWidth="1"/>
    <col min="15364" max="15364" width="10.26953125" customWidth="1"/>
    <col min="15365" max="15365" width="12.1796875" customWidth="1"/>
    <col min="15366" max="15366" width="10.54296875" customWidth="1"/>
    <col min="15367" max="15367" width="15" customWidth="1"/>
    <col min="15368" max="15368" width="14.1796875" customWidth="1"/>
    <col min="15369" max="15369" width="8.54296875" customWidth="1"/>
    <col min="15370" max="15370" width="8.453125" customWidth="1"/>
    <col min="15371" max="15371" width="15.1796875" customWidth="1"/>
    <col min="15372" max="15372" width="3.1796875" customWidth="1"/>
    <col min="15373" max="15373" width="5.54296875" customWidth="1"/>
    <col min="15374" max="15374" width="19.54296875" customWidth="1"/>
    <col min="15375" max="15375" width="14.81640625" customWidth="1"/>
    <col min="15376" max="15376" width="3.81640625" customWidth="1"/>
    <col min="15616" max="15616" width="2.7265625" customWidth="1"/>
    <col min="15617" max="15617" width="30.7265625" customWidth="1"/>
    <col min="15618" max="15618" width="2.7265625" customWidth="1"/>
    <col min="15619" max="15619" width="7.54296875" customWidth="1"/>
    <col min="15620" max="15620" width="10.26953125" customWidth="1"/>
    <col min="15621" max="15621" width="12.1796875" customWidth="1"/>
    <col min="15622" max="15622" width="10.54296875" customWidth="1"/>
    <col min="15623" max="15623" width="15" customWidth="1"/>
    <col min="15624" max="15624" width="14.1796875" customWidth="1"/>
    <col min="15625" max="15625" width="8.54296875" customWidth="1"/>
    <col min="15626" max="15626" width="8.453125" customWidth="1"/>
    <col min="15627" max="15627" width="15.1796875" customWidth="1"/>
    <col min="15628" max="15628" width="3.1796875" customWidth="1"/>
    <col min="15629" max="15629" width="5.54296875" customWidth="1"/>
    <col min="15630" max="15630" width="19.54296875" customWidth="1"/>
    <col min="15631" max="15631" width="14.81640625" customWidth="1"/>
    <col min="15632" max="15632" width="3.81640625" customWidth="1"/>
    <col min="15872" max="15872" width="2.7265625" customWidth="1"/>
    <col min="15873" max="15873" width="30.7265625" customWidth="1"/>
    <col min="15874" max="15874" width="2.7265625" customWidth="1"/>
    <col min="15875" max="15875" width="7.54296875" customWidth="1"/>
    <col min="15876" max="15876" width="10.26953125" customWidth="1"/>
    <col min="15877" max="15877" width="12.1796875" customWidth="1"/>
    <col min="15878" max="15878" width="10.54296875" customWidth="1"/>
    <col min="15879" max="15879" width="15" customWidth="1"/>
    <col min="15880" max="15880" width="14.1796875" customWidth="1"/>
    <col min="15881" max="15881" width="8.54296875" customWidth="1"/>
    <col min="15882" max="15882" width="8.453125" customWidth="1"/>
    <col min="15883" max="15883" width="15.1796875" customWidth="1"/>
    <col min="15884" max="15884" width="3.1796875" customWidth="1"/>
    <col min="15885" max="15885" width="5.54296875" customWidth="1"/>
    <col min="15886" max="15886" width="19.54296875" customWidth="1"/>
    <col min="15887" max="15887" width="14.81640625" customWidth="1"/>
    <col min="15888" max="15888" width="3.81640625" customWidth="1"/>
    <col min="16128" max="16128" width="2.7265625" customWidth="1"/>
    <col min="16129" max="16129" width="30.7265625" customWidth="1"/>
    <col min="16130" max="16130" width="2.7265625" customWidth="1"/>
    <col min="16131" max="16131" width="7.54296875" customWidth="1"/>
    <col min="16132" max="16132" width="10.26953125" customWidth="1"/>
    <col min="16133" max="16133" width="12.1796875" customWidth="1"/>
    <col min="16134" max="16134" width="10.54296875" customWidth="1"/>
    <col min="16135" max="16135" width="15" customWidth="1"/>
    <col min="16136" max="16136" width="14.1796875" customWidth="1"/>
    <col min="16137" max="16137" width="8.54296875" customWidth="1"/>
    <col min="16138" max="16138" width="8.453125" customWidth="1"/>
    <col min="16139" max="16139" width="15.1796875" customWidth="1"/>
    <col min="16140" max="16140" width="3.1796875" customWidth="1"/>
    <col min="16141" max="16141" width="5.54296875" customWidth="1"/>
    <col min="16142" max="16142" width="19.54296875" customWidth="1"/>
    <col min="16143" max="16143" width="14.81640625" customWidth="1"/>
    <col min="16144" max="16144" width="3.81640625" customWidth="1"/>
  </cols>
  <sheetData>
    <row r="1" spans="1:22" s="19" customFormat="1" ht="86.15" customHeight="1" x14ac:dyDescent="0.35">
      <c r="A1" s="281"/>
      <c r="G1" s="20"/>
      <c r="U1" s="332"/>
    </row>
    <row r="2" spans="1:22" s="17" customFormat="1" ht="20.149999999999999" customHeight="1" x14ac:dyDescent="0.35">
      <c r="F2" s="18"/>
      <c r="G2" s="18"/>
    </row>
    <row r="3" spans="1:22" ht="15" customHeight="1" thickBot="1" x14ac:dyDescent="0.4">
      <c r="D3" s="231"/>
      <c r="E3" s="231"/>
      <c r="F3" s="231"/>
      <c r="G3" s="231"/>
      <c r="H3" s="231"/>
      <c r="I3" s="231"/>
      <c r="J3" s="231"/>
      <c r="K3" s="231"/>
      <c r="L3" s="231"/>
      <c r="M3" s="231"/>
      <c r="N3" s="231"/>
      <c r="O3" s="231"/>
      <c r="P3" s="231"/>
      <c r="Q3" s="231"/>
      <c r="R3" s="231"/>
    </row>
    <row r="4" spans="1:22" ht="15" customHeight="1" thickTop="1" x14ac:dyDescent="0.35">
      <c r="D4" s="96"/>
      <c r="E4" s="92"/>
      <c r="F4" s="92"/>
      <c r="G4" s="92"/>
      <c r="H4" s="92"/>
      <c r="I4" s="92"/>
      <c r="J4" s="93"/>
      <c r="S4" s="65"/>
    </row>
    <row r="5" spans="1:22" ht="15" customHeight="1" x14ac:dyDescent="0.35">
      <c r="D5" s="30"/>
      <c r="E5" s="4" t="s">
        <v>4991</v>
      </c>
      <c r="I5" s="93"/>
      <c r="J5" s="93"/>
      <c r="S5" s="54"/>
      <c r="V5" s="93"/>
    </row>
    <row r="6" spans="1:22" ht="15" customHeight="1" x14ac:dyDescent="0.35">
      <c r="D6" s="97"/>
      <c r="E6" s="376" t="s">
        <v>4993</v>
      </c>
      <c r="F6" s="376"/>
      <c r="G6" s="376"/>
      <c r="H6" s="376"/>
      <c r="I6" s="376"/>
      <c r="J6" s="376"/>
      <c r="K6" s="376"/>
      <c r="N6" s="413"/>
      <c r="O6" s="414"/>
      <c r="P6" s="415"/>
      <c r="Q6" s="4" t="s">
        <v>79</v>
      </c>
      <c r="S6" s="54"/>
      <c r="V6" s="93"/>
    </row>
    <row r="7" spans="1:22" ht="15" customHeight="1" x14ac:dyDescent="0.35">
      <c r="D7" s="98"/>
      <c r="E7" s="376"/>
      <c r="F7" s="376"/>
      <c r="G7" s="376"/>
      <c r="H7" s="376"/>
      <c r="I7" s="376"/>
      <c r="J7" s="376"/>
      <c r="K7" s="376"/>
      <c r="S7" s="54"/>
    </row>
    <row r="8" spans="1:22" ht="15" customHeight="1" x14ac:dyDescent="0.35">
      <c r="D8" s="99"/>
      <c r="E8" s="283" t="s">
        <v>4992</v>
      </c>
      <c r="H8" s="282"/>
      <c r="N8" s="155"/>
      <c r="O8" s="4" t="s">
        <v>87</v>
      </c>
      <c r="S8" s="54"/>
    </row>
    <row r="9" spans="1:22" ht="15" hidden="1" customHeight="1" x14ac:dyDescent="0.35">
      <c r="D9" s="99"/>
    </row>
    <row r="10" spans="1:22" ht="15" customHeight="1" x14ac:dyDescent="0.35">
      <c r="D10" s="30"/>
      <c r="E10" s="4" t="s">
        <v>4994</v>
      </c>
      <c r="S10" s="54"/>
    </row>
    <row r="11" spans="1:22" ht="15" hidden="1" customHeight="1" x14ac:dyDescent="0.35">
      <c r="D11" s="30"/>
      <c r="S11" s="54"/>
    </row>
    <row r="12" spans="1:22" ht="56.5" customHeight="1" x14ac:dyDescent="0.35">
      <c r="D12" s="30"/>
      <c r="E12" s="412" t="s">
        <v>8149</v>
      </c>
      <c r="F12" s="412"/>
      <c r="G12" s="412"/>
      <c r="H12" s="412"/>
      <c r="I12" s="412"/>
      <c r="J12" s="412"/>
      <c r="K12" s="412"/>
      <c r="N12" s="416"/>
      <c r="O12" s="417"/>
      <c r="P12" s="417"/>
      <c r="Q12" s="417"/>
      <c r="R12" s="418"/>
      <c r="S12" s="145" t="s">
        <v>6</v>
      </c>
    </row>
    <row r="13" spans="1:22" ht="15" customHeight="1" x14ac:dyDescent="0.35">
      <c r="D13" s="98"/>
      <c r="N13" s="150"/>
      <c r="S13" s="54"/>
    </row>
    <row r="14" spans="1:22" ht="66.5" customHeight="1" x14ac:dyDescent="0.35">
      <c r="D14" s="98"/>
      <c r="E14" s="376" t="s">
        <v>33794</v>
      </c>
      <c r="F14" s="376"/>
      <c r="G14" s="376"/>
      <c r="H14" s="376"/>
      <c r="I14" s="376"/>
      <c r="J14" s="376"/>
      <c r="K14" s="376"/>
      <c r="N14" s="416"/>
      <c r="O14" s="417"/>
      <c r="P14" s="417"/>
      <c r="Q14" s="417"/>
      <c r="R14" s="418"/>
      <c r="S14" s="145" t="s">
        <v>6</v>
      </c>
    </row>
    <row r="15" spans="1:22" ht="15" customHeight="1" x14ac:dyDescent="0.35">
      <c r="D15" s="100"/>
      <c r="K15" s="213" t="s">
        <v>33978</v>
      </c>
      <c r="M15" s="213"/>
      <c r="N15" s="409"/>
      <c r="O15" s="410"/>
      <c r="P15" s="411"/>
      <c r="S15" s="145"/>
    </row>
    <row r="16" spans="1:22" ht="15" customHeight="1" thickBot="1" x14ac:dyDescent="0.4">
      <c r="D16" s="105"/>
      <c r="E16" s="50"/>
      <c r="F16" s="50"/>
      <c r="G16" s="50"/>
      <c r="H16" s="50"/>
      <c r="I16" s="50"/>
      <c r="J16" s="50"/>
      <c r="K16" s="50"/>
      <c r="L16" s="50"/>
      <c r="M16" s="50"/>
      <c r="N16" s="50"/>
      <c r="O16" s="50"/>
      <c r="P16" s="50"/>
      <c r="Q16" s="50"/>
      <c r="R16" s="50"/>
      <c r="S16" s="48"/>
    </row>
    <row r="17" spans="18:22" ht="15" customHeight="1" thickTop="1" x14ac:dyDescent="0.35"/>
    <row r="18" spans="18:22" ht="15" customHeight="1" x14ac:dyDescent="0.35"/>
    <row r="19" spans="18:22" ht="19.5" customHeight="1" x14ac:dyDescent="0.35"/>
    <row r="20" spans="18:22" ht="15" customHeight="1" x14ac:dyDescent="0.35"/>
    <row r="22" spans="18:22" ht="15" customHeight="1" x14ac:dyDescent="0.35"/>
    <row r="23" spans="18:22" ht="15" customHeight="1" x14ac:dyDescent="0.35"/>
    <row r="24" spans="18:22" ht="15" customHeight="1" x14ac:dyDescent="0.35">
      <c r="R24" s="53"/>
      <c r="S24" s="53"/>
      <c r="T24" s="53"/>
      <c r="U24" s="53"/>
      <c r="V24" s="53"/>
    </row>
    <row r="27" spans="18:22" ht="14.5" customHeight="1" x14ac:dyDescent="0.35"/>
    <row r="35" ht="14.5" customHeight="1" x14ac:dyDescent="0.35"/>
    <row r="38" ht="14.5" customHeight="1" x14ac:dyDescent="0.35"/>
    <row r="39" ht="14.5" customHeight="1" x14ac:dyDescent="0.35"/>
    <row r="41" ht="15" customHeight="1" x14ac:dyDescent="0.35"/>
    <row r="43" ht="17" customHeight="1" x14ac:dyDescent="0.35"/>
    <row r="45" ht="14.5" customHeight="1" x14ac:dyDescent="0.35"/>
    <row r="52" ht="13" customHeight="1" x14ac:dyDescent="0.35"/>
    <row r="70" ht="15.75" customHeight="1" x14ac:dyDescent="0.35"/>
    <row r="71" ht="15.75" customHeight="1" x14ac:dyDescent="0.35"/>
    <row r="72" ht="15.75" customHeight="1" x14ac:dyDescent="0.35"/>
  </sheetData>
  <sheetProtection algorithmName="SHA-512" hashValue="W+pfzXu36uhb+2qBnJLn5q7KxV6oNmsIggDMsaREaTmd8rBBPNU1eP1S7EUSdEgnZniOwN70lV1XbVZznXsRag==" saltValue="DW+fqaQ57lULvQBrL7W7Sg==" spinCount="100000" sheet="1" objects="1" scenarios="1" selectLockedCells="1"/>
  <dataConsolidate link="1"/>
  <mergeCells count="7">
    <mergeCell ref="N15:P15"/>
    <mergeCell ref="E6:K7"/>
    <mergeCell ref="E12:K12"/>
    <mergeCell ref="E14:K14"/>
    <mergeCell ref="N6:P6"/>
    <mergeCell ref="N12:R12"/>
    <mergeCell ref="N14:R14"/>
  </mergeCells>
  <dataValidations count="11">
    <dataValidation type="list" allowBlank="1" showInputMessage="1" showErrorMessage="1" sqref="WVV983072 IX32 ST32 ACP32 AML32 AWH32 BGD32 BPZ32 BZV32 CJR32 CTN32 DDJ32 DNF32 DXB32 EGX32 EQT32 FAP32 FKL32 FUH32 GED32 GNZ32 GXV32 HHR32 HRN32 IBJ32 ILF32 IVB32 JEX32 JOT32 JYP32 KIL32 KSH32 LCD32 LLZ32 LVV32 MFR32 MPN32 MZJ32 NJF32 NTB32 OCX32 OMT32 OWP32 PGL32 PQH32 QAD32 QJZ32 QTV32 RDR32 RNN32 RXJ32 SHF32 SRB32 TAX32 TKT32 TUP32 UEL32 UOH32 UYD32 VHZ32 VRV32 WBR32 WLN32 WVJ32 O65555 JJ65568 TF65568 ADB65568 AMX65568 AWT65568 BGP65568 BQL65568 CAH65568 CKD65568 CTZ65568 DDV65568 DNR65568 DXN65568 EHJ65568 ERF65568 FBB65568 FKX65568 FUT65568 GEP65568 GOL65568 GYH65568 HID65568 HRZ65568 IBV65568 ILR65568 IVN65568 JFJ65568 JPF65568 JZB65568 KIX65568 KST65568 LCP65568 LML65568 LWH65568 MGD65568 MPZ65568 MZV65568 NJR65568 NTN65568 ODJ65568 ONF65568 OXB65568 PGX65568 PQT65568 QAP65568 QKL65568 QUH65568 RED65568 RNZ65568 RXV65568 SHR65568 SRN65568 TBJ65568 TLF65568 TVB65568 UEX65568 UOT65568 UYP65568 VIL65568 VSH65568 WCD65568 WLZ65568 WVV65568 O131091 JJ131104 TF131104 ADB131104 AMX131104 AWT131104 BGP131104 BQL131104 CAH131104 CKD131104 CTZ131104 DDV131104 DNR131104 DXN131104 EHJ131104 ERF131104 FBB131104 FKX131104 FUT131104 GEP131104 GOL131104 GYH131104 HID131104 HRZ131104 IBV131104 ILR131104 IVN131104 JFJ131104 JPF131104 JZB131104 KIX131104 KST131104 LCP131104 LML131104 LWH131104 MGD131104 MPZ131104 MZV131104 NJR131104 NTN131104 ODJ131104 ONF131104 OXB131104 PGX131104 PQT131104 QAP131104 QKL131104 QUH131104 RED131104 RNZ131104 RXV131104 SHR131104 SRN131104 TBJ131104 TLF131104 TVB131104 UEX131104 UOT131104 UYP131104 VIL131104 VSH131104 WCD131104 WLZ131104 WVV131104 O196627 JJ196640 TF196640 ADB196640 AMX196640 AWT196640 BGP196640 BQL196640 CAH196640 CKD196640 CTZ196640 DDV196640 DNR196640 DXN196640 EHJ196640 ERF196640 FBB196640 FKX196640 FUT196640 GEP196640 GOL196640 GYH196640 HID196640 HRZ196640 IBV196640 ILR196640 IVN196640 JFJ196640 JPF196640 JZB196640 KIX196640 KST196640 LCP196640 LML196640 LWH196640 MGD196640 MPZ196640 MZV196640 NJR196640 NTN196640 ODJ196640 ONF196640 OXB196640 PGX196640 PQT196640 QAP196640 QKL196640 QUH196640 RED196640 RNZ196640 RXV196640 SHR196640 SRN196640 TBJ196640 TLF196640 TVB196640 UEX196640 UOT196640 UYP196640 VIL196640 VSH196640 WCD196640 WLZ196640 WVV196640 O262163 JJ262176 TF262176 ADB262176 AMX262176 AWT262176 BGP262176 BQL262176 CAH262176 CKD262176 CTZ262176 DDV262176 DNR262176 DXN262176 EHJ262176 ERF262176 FBB262176 FKX262176 FUT262176 GEP262176 GOL262176 GYH262176 HID262176 HRZ262176 IBV262176 ILR262176 IVN262176 JFJ262176 JPF262176 JZB262176 KIX262176 KST262176 LCP262176 LML262176 LWH262176 MGD262176 MPZ262176 MZV262176 NJR262176 NTN262176 ODJ262176 ONF262176 OXB262176 PGX262176 PQT262176 QAP262176 QKL262176 QUH262176 RED262176 RNZ262176 RXV262176 SHR262176 SRN262176 TBJ262176 TLF262176 TVB262176 UEX262176 UOT262176 UYP262176 VIL262176 VSH262176 WCD262176 WLZ262176 WVV262176 O327699 JJ327712 TF327712 ADB327712 AMX327712 AWT327712 BGP327712 BQL327712 CAH327712 CKD327712 CTZ327712 DDV327712 DNR327712 DXN327712 EHJ327712 ERF327712 FBB327712 FKX327712 FUT327712 GEP327712 GOL327712 GYH327712 HID327712 HRZ327712 IBV327712 ILR327712 IVN327712 JFJ327712 JPF327712 JZB327712 KIX327712 KST327712 LCP327712 LML327712 LWH327712 MGD327712 MPZ327712 MZV327712 NJR327712 NTN327712 ODJ327712 ONF327712 OXB327712 PGX327712 PQT327712 QAP327712 QKL327712 QUH327712 RED327712 RNZ327712 RXV327712 SHR327712 SRN327712 TBJ327712 TLF327712 TVB327712 UEX327712 UOT327712 UYP327712 VIL327712 VSH327712 WCD327712 WLZ327712 WVV327712 O393235 JJ393248 TF393248 ADB393248 AMX393248 AWT393248 BGP393248 BQL393248 CAH393248 CKD393248 CTZ393248 DDV393248 DNR393248 DXN393248 EHJ393248 ERF393248 FBB393248 FKX393248 FUT393248 GEP393248 GOL393248 GYH393248 HID393248 HRZ393248 IBV393248 ILR393248 IVN393248 JFJ393248 JPF393248 JZB393248 KIX393248 KST393248 LCP393248 LML393248 LWH393248 MGD393248 MPZ393248 MZV393248 NJR393248 NTN393248 ODJ393248 ONF393248 OXB393248 PGX393248 PQT393248 QAP393248 QKL393248 QUH393248 RED393248 RNZ393248 RXV393248 SHR393248 SRN393248 TBJ393248 TLF393248 TVB393248 UEX393248 UOT393248 UYP393248 VIL393248 VSH393248 WCD393248 WLZ393248 WVV393248 O458771 JJ458784 TF458784 ADB458784 AMX458784 AWT458784 BGP458784 BQL458784 CAH458784 CKD458784 CTZ458784 DDV458784 DNR458784 DXN458784 EHJ458784 ERF458784 FBB458784 FKX458784 FUT458784 GEP458784 GOL458784 GYH458784 HID458784 HRZ458784 IBV458784 ILR458784 IVN458784 JFJ458784 JPF458784 JZB458784 KIX458784 KST458784 LCP458784 LML458784 LWH458784 MGD458784 MPZ458784 MZV458784 NJR458784 NTN458784 ODJ458784 ONF458784 OXB458784 PGX458784 PQT458784 QAP458784 QKL458784 QUH458784 RED458784 RNZ458784 RXV458784 SHR458784 SRN458784 TBJ458784 TLF458784 TVB458784 UEX458784 UOT458784 UYP458784 VIL458784 VSH458784 WCD458784 WLZ458784 WVV458784 O524307 JJ524320 TF524320 ADB524320 AMX524320 AWT524320 BGP524320 BQL524320 CAH524320 CKD524320 CTZ524320 DDV524320 DNR524320 DXN524320 EHJ524320 ERF524320 FBB524320 FKX524320 FUT524320 GEP524320 GOL524320 GYH524320 HID524320 HRZ524320 IBV524320 ILR524320 IVN524320 JFJ524320 JPF524320 JZB524320 KIX524320 KST524320 LCP524320 LML524320 LWH524320 MGD524320 MPZ524320 MZV524320 NJR524320 NTN524320 ODJ524320 ONF524320 OXB524320 PGX524320 PQT524320 QAP524320 QKL524320 QUH524320 RED524320 RNZ524320 RXV524320 SHR524320 SRN524320 TBJ524320 TLF524320 TVB524320 UEX524320 UOT524320 UYP524320 VIL524320 VSH524320 WCD524320 WLZ524320 WVV524320 O589843 JJ589856 TF589856 ADB589856 AMX589856 AWT589856 BGP589856 BQL589856 CAH589856 CKD589856 CTZ589856 DDV589856 DNR589856 DXN589856 EHJ589856 ERF589856 FBB589856 FKX589856 FUT589856 GEP589856 GOL589856 GYH589856 HID589856 HRZ589856 IBV589856 ILR589856 IVN589856 JFJ589856 JPF589856 JZB589856 KIX589856 KST589856 LCP589856 LML589856 LWH589856 MGD589856 MPZ589856 MZV589856 NJR589856 NTN589856 ODJ589856 ONF589856 OXB589856 PGX589856 PQT589856 QAP589856 QKL589856 QUH589856 RED589856 RNZ589856 RXV589856 SHR589856 SRN589856 TBJ589856 TLF589856 TVB589856 UEX589856 UOT589856 UYP589856 VIL589856 VSH589856 WCD589856 WLZ589856 WVV589856 O655379 JJ655392 TF655392 ADB655392 AMX655392 AWT655392 BGP655392 BQL655392 CAH655392 CKD655392 CTZ655392 DDV655392 DNR655392 DXN655392 EHJ655392 ERF655392 FBB655392 FKX655392 FUT655392 GEP655392 GOL655392 GYH655392 HID655392 HRZ655392 IBV655392 ILR655392 IVN655392 JFJ655392 JPF655392 JZB655392 KIX655392 KST655392 LCP655392 LML655392 LWH655392 MGD655392 MPZ655392 MZV655392 NJR655392 NTN655392 ODJ655392 ONF655392 OXB655392 PGX655392 PQT655392 QAP655392 QKL655392 QUH655392 RED655392 RNZ655392 RXV655392 SHR655392 SRN655392 TBJ655392 TLF655392 TVB655392 UEX655392 UOT655392 UYP655392 VIL655392 VSH655392 WCD655392 WLZ655392 WVV655392 O720915 JJ720928 TF720928 ADB720928 AMX720928 AWT720928 BGP720928 BQL720928 CAH720928 CKD720928 CTZ720928 DDV720928 DNR720928 DXN720928 EHJ720928 ERF720928 FBB720928 FKX720928 FUT720928 GEP720928 GOL720928 GYH720928 HID720928 HRZ720928 IBV720928 ILR720928 IVN720928 JFJ720928 JPF720928 JZB720928 KIX720928 KST720928 LCP720928 LML720928 LWH720928 MGD720928 MPZ720928 MZV720928 NJR720928 NTN720928 ODJ720928 ONF720928 OXB720928 PGX720928 PQT720928 QAP720928 QKL720928 QUH720928 RED720928 RNZ720928 RXV720928 SHR720928 SRN720928 TBJ720928 TLF720928 TVB720928 UEX720928 UOT720928 UYP720928 VIL720928 VSH720928 WCD720928 WLZ720928 WVV720928 O786451 JJ786464 TF786464 ADB786464 AMX786464 AWT786464 BGP786464 BQL786464 CAH786464 CKD786464 CTZ786464 DDV786464 DNR786464 DXN786464 EHJ786464 ERF786464 FBB786464 FKX786464 FUT786464 GEP786464 GOL786464 GYH786464 HID786464 HRZ786464 IBV786464 ILR786464 IVN786464 JFJ786464 JPF786464 JZB786464 KIX786464 KST786464 LCP786464 LML786464 LWH786464 MGD786464 MPZ786464 MZV786464 NJR786464 NTN786464 ODJ786464 ONF786464 OXB786464 PGX786464 PQT786464 QAP786464 QKL786464 QUH786464 RED786464 RNZ786464 RXV786464 SHR786464 SRN786464 TBJ786464 TLF786464 TVB786464 UEX786464 UOT786464 UYP786464 VIL786464 VSH786464 WCD786464 WLZ786464 WVV786464 O851987 JJ852000 TF852000 ADB852000 AMX852000 AWT852000 BGP852000 BQL852000 CAH852000 CKD852000 CTZ852000 DDV852000 DNR852000 DXN852000 EHJ852000 ERF852000 FBB852000 FKX852000 FUT852000 GEP852000 GOL852000 GYH852000 HID852000 HRZ852000 IBV852000 ILR852000 IVN852000 JFJ852000 JPF852000 JZB852000 KIX852000 KST852000 LCP852000 LML852000 LWH852000 MGD852000 MPZ852000 MZV852000 NJR852000 NTN852000 ODJ852000 ONF852000 OXB852000 PGX852000 PQT852000 QAP852000 QKL852000 QUH852000 RED852000 RNZ852000 RXV852000 SHR852000 SRN852000 TBJ852000 TLF852000 TVB852000 UEX852000 UOT852000 UYP852000 VIL852000 VSH852000 WCD852000 WLZ852000 WVV852000 O917523 JJ917536 TF917536 ADB917536 AMX917536 AWT917536 BGP917536 BQL917536 CAH917536 CKD917536 CTZ917536 DDV917536 DNR917536 DXN917536 EHJ917536 ERF917536 FBB917536 FKX917536 FUT917536 GEP917536 GOL917536 GYH917536 HID917536 HRZ917536 IBV917536 ILR917536 IVN917536 JFJ917536 JPF917536 JZB917536 KIX917536 KST917536 LCP917536 LML917536 LWH917536 MGD917536 MPZ917536 MZV917536 NJR917536 NTN917536 ODJ917536 ONF917536 OXB917536 PGX917536 PQT917536 QAP917536 QKL917536 QUH917536 RED917536 RNZ917536 RXV917536 SHR917536 SRN917536 TBJ917536 TLF917536 TVB917536 UEX917536 UOT917536 UYP917536 VIL917536 VSH917536 WCD917536 WLZ917536 WVV917536 O983059 JJ983072 TF983072 ADB983072 AMX983072 AWT983072 BGP983072 BQL983072 CAH983072 CKD983072 CTZ983072 DDV983072 DNR983072 DXN983072 EHJ983072 ERF983072 FBB983072 FKX983072 FUT983072 GEP983072 GOL983072 GYH983072 HID983072 HRZ983072 IBV983072 ILR983072 IVN983072 JFJ983072 JPF983072 JZB983072 KIX983072 KST983072 LCP983072 LML983072 LWH983072 MGD983072 MPZ983072 MZV983072 NJR983072 NTN983072 ODJ983072 ONF983072 OXB983072 PGX983072 PQT983072 QAP983072 QKL983072 QUH983072 RED983072 RNZ983072 RXV983072 SHR983072 SRN983072 TBJ983072 TLF983072 TVB983072 UEX983072 UOT983072 UYP983072 VIL983072 VSH983072 WCD983072 WLZ983072" xr:uid="{7555ADE8-0649-4B00-A613-205E6628E618}">
      <formula1>anc_per</formula1>
    </dataValidation>
    <dataValidation allowBlank="1" showErrorMessage="1" sqref="JK25 JK65561:JK65565 TG65561:TG65565 ADC65561:ADC65565 AMY65561:AMY65565 AWU65561:AWU65565 BGQ65561:BGQ65565 BQM65561:BQM65565 CAI65561:CAI65565 CKE65561:CKE65565 CUA65561:CUA65565 DDW65561:DDW65565 DNS65561:DNS65565 DXO65561:DXO65565 EHK65561:EHK65565 ERG65561:ERG65565 FBC65561:FBC65565 FKY65561:FKY65565 FUU65561:FUU65565 GEQ65561:GEQ65565 GOM65561:GOM65565 GYI65561:GYI65565 HIE65561:HIE65565 HSA65561:HSA65565 IBW65561:IBW65565 ILS65561:ILS65565 IVO65561:IVO65565 JFK65561:JFK65565 JPG65561:JPG65565 JZC65561:JZC65565 KIY65561:KIY65565 KSU65561:KSU65565 LCQ65561:LCQ65565 LMM65561:LMM65565 LWI65561:LWI65565 MGE65561:MGE65565 MQA65561:MQA65565 MZW65561:MZW65565 NJS65561:NJS65565 NTO65561:NTO65565 ODK65561:ODK65565 ONG65561:ONG65565 OXC65561:OXC65565 PGY65561:PGY65565 PQU65561:PQU65565 QAQ65561:QAQ65565 QKM65561:QKM65565 QUI65561:QUI65565 REE65561:REE65565 ROA65561:ROA65565 RXW65561:RXW65565 SHS65561:SHS65565 SRO65561:SRO65565 TBK65561:TBK65565 TLG65561:TLG65565 TVC65561:TVC65565 UEY65561:UEY65565 UOU65561:UOU65565 UYQ65561:UYQ65565 VIM65561:VIM65565 VSI65561:VSI65565 WCE65561:WCE65565 WMA65561:WMA65565 WVW65561:WVW65565 JK131097:JK131101 TG131097:TG131101 ADC131097:ADC131101 AMY131097:AMY131101 AWU131097:AWU131101 BGQ131097:BGQ131101 BQM131097:BQM131101 CAI131097:CAI131101 CKE131097:CKE131101 CUA131097:CUA131101 DDW131097:DDW131101 DNS131097:DNS131101 DXO131097:DXO131101 EHK131097:EHK131101 ERG131097:ERG131101 FBC131097:FBC131101 FKY131097:FKY131101 FUU131097:FUU131101 GEQ131097:GEQ131101 GOM131097:GOM131101 GYI131097:GYI131101 HIE131097:HIE131101 HSA131097:HSA131101 IBW131097:IBW131101 ILS131097:ILS131101 IVO131097:IVO131101 JFK131097:JFK131101 JPG131097:JPG131101 JZC131097:JZC131101 KIY131097:KIY131101 KSU131097:KSU131101 LCQ131097:LCQ131101 LMM131097:LMM131101 LWI131097:LWI131101 MGE131097:MGE131101 MQA131097:MQA131101 MZW131097:MZW131101 NJS131097:NJS131101 NTO131097:NTO131101 ODK131097:ODK131101 ONG131097:ONG131101 OXC131097:OXC131101 PGY131097:PGY131101 PQU131097:PQU131101 QAQ131097:QAQ131101 QKM131097:QKM131101 QUI131097:QUI131101 REE131097:REE131101 ROA131097:ROA131101 RXW131097:RXW131101 SHS131097:SHS131101 SRO131097:SRO131101 TBK131097:TBK131101 TLG131097:TLG131101 TVC131097:TVC131101 UEY131097:UEY131101 UOU131097:UOU131101 UYQ131097:UYQ131101 VIM131097:VIM131101 VSI131097:VSI131101 WCE131097:WCE131101 WMA131097:WMA131101 WVW131097:WVW131101 JK196633:JK196637 TG196633:TG196637 ADC196633:ADC196637 AMY196633:AMY196637 AWU196633:AWU196637 BGQ196633:BGQ196637 BQM196633:BQM196637 CAI196633:CAI196637 CKE196633:CKE196637 CUA196633:CUA196637 DDW196633:DDW196637 DNS196633:DNS196637 DXO196633:DXO196637 EHK196633:EHK196637 ERG196633:ERG196637 FBC196633:FBC196637 FKY196633:FKY196637 FUU196633:FUU196637 GEQ196633:GEQ196637 GOM196633:GOM196637 GYI196633:GYI196637 HIE196633:HIE196637 HSA196633:HSA196637 IBW196633:IBW196637 ILS196633:ILS196637 IVO196633:IVO196637 JFK196633:JFK196637 JPG196633:JPG196637 JZC196633:JZC196637 KIY196633:KIY196637 KSU196633:KSU196637 LCQ196633:LCQ196637 LMM196633:LMM196637 LWI196633:LWI196637 MGE196633:MGE196637 MQA196633:MQA196637 MZW196633:MZW196637 NJS196633:NJS196637 NTO196633:NTO196637 ODK196633:ODK196637 ONG196633:ONG196637 OXC196633:OXC196637 PGY196633:PGY196637 PQU196633:PQU196637 QAQ196633:QAQ196637 QKM196633:QKM196637 QUI196633:QUI196637 REE196633:REE196637 ROA196633:ROA196637 RXW196633:RXW196637 SHS196633:SHS196637 SRO196633:SRO196637 TBK196633:TBK196637 TLG196633:TLG196637 TVC196633:TVC196637 UEY196633:UEY196637 UOU196633:UOU196637 UYQ196633:UYQ196637 VIM196633:VIM196637 VSI196633:VSI196637 WCE196633:WCE196637 WMA196633:WMA196637 WVW196633:WVW196637 JK262169:JK262173 TG262169:TG262173 ADC262169:ADC262173 AMY262169:AMY262173 AWU262169:AWU262173 BGQ262169:BGQ262173 BQM262169:BQM262173 CAI262169:CAI262173 CKE262169:CKE262173 CUA262169:CUA262173 DDW262169:DDW262173 DNS262169:DNS262173 DXO262169:DXO262173 EHK262169:EHK262173 ERG262169:ERG262173 FBC262169:FBC262173 FKY262169:FKY262173 FUU262169:FUU262173 GEQ262169:GEQ262173 GOM262169:GOM262173 GYI262169:GYI262173 HIE262169:HIE262173 HSA262169:HSA262173 IBW262169:IBW262173 ILS262169:ILS262173 IVO262169:IVO262173 JFK262169:JFK262173 JPG262169:JPG262173 JZC262169:JZC262173 KIY262169:KIY262173 KSU262169:KSU262173 LCQ262169:LCQ262173 LMM262169:LMM262173 LWI262169:LWI262173 MGE262169:MGE262173 MQA262169:MQA262173 MZW262169:MZW262173 NJS262169:NJS262173 NTO262169:NTO262173 ODK262169:ODK262173 ONG262169:ONG262173 OXC262169:OXC262173 PGY262169:PGY262173 PQU262169:PQU262173 QAQ262169:QAQ262173 QKM262169:QKM262173 QUI262169:QUI262173 REE262169:REE262173 ROA262169:ROA262173 RXW262169:RXW262173 SHS262169:SHS262173 SRO262169:SRO262173 TBK262169:TBK262173 TLG262169:TLG262173 TVC262169:TVC262173 UEY262169:UEY262173 UOU262169:UOU262173 UYQ262169:UYQ262173 VIM262169:VIM262173 VSI262169:VSI262173 WCE262169:WCE262173 WMA262169:WMA262173 WVW262169:WVW262173 JK327705:JK327709 TG327705:TG327709 ADC327705:ADC327709 AMY327705:AMY327709 AWU327705:AWU327709 BGQ327705:BGQ327709 BQM327705:BQM327709 CAI327705:CAI327709 CKE327705:CKE327709 CUA327705:CUA327709 DDW327705:DDW327709 DNS327705:DNS327709 DXO327705:DXO327709 EHK327705:EHK327709 ERG327705:ERG327709 FBC327705:FBC327709 FKY327705:FKY327709 FUU327705:FUU327709 GEQ327705:GEQ327709 GOM327705:GOM327709 GYI327705:GYI327709 HIE327705:HIE327709 HSA327705:HSA327709 IBW327705:IBW327709 ILS327705:ILS327709 IVO327705:IVO327709 JFK327705:JFK327709 JPG327705:JPG327709 JZC327705:JZC327709 KIY327705:KIY327709 KSU327705:KSU327709 LCQ327705:LCQ327709 LMM327705:LMM327709 LWI327705:LWI327709 MGE327705:MGE327709 MQA327705:MQA327709 MZW327705:MZW327709 NJS327705:NJS327709 NTO327705:NTO327709 ODK327705:ODK327709 ONG327705:ONG327709 OXC327705:OXC327709 PGY327705:PGY327709 PQU327705:PQU327709 QAQ327705:QAQ327709 QKM327705:QKM327709 QUI327705:QUI327709 REE327705:REE327709 ROA327705:ROA327709 RXW327705:RXW327709 SHS327705:SHS327709 SRO327705:SRO327709 TBK327705:TBK327709 TLG327705:TLG327709 TVC327705:TVC327709 UEY327705:UEY327709 UOU327705:UOU327709 UYQ327705:UYQ327709 VIM327705:VIM327709 VSI327705:VSI327709 WCE327705:WCE327709 WMA327705:WMA327709 WVW327705:WVW327709 JK393241:JK393245 TG393241:TG393245 ADC393241:ADC393245 AMY393241:AMY393245 AWU393241:AWU393245 BGQ393241:BGQ393245 BQM393241:BQM393245 CAI393241:CAI393245 CKE393241:CKE393245 CUA393241:CUA393245 DDW393241:DDW393245 DNS393241:DNS393245 DXO393241:DXO393245 EHK393241:EHK393245 ERG393241:ERG393245 FBC393241:FBC393245 FKY393241:FKY393245 FUU393241:FUU393245 GEQ393241:GEQ393245 GOM393241:GOM393245 GYI393241:GYI393245 HIE393241:HIE393245 HSA393241:HSA393245 IBW393241:IBW393245 ILS393241:ILS393245 IVO393241:IVO393245 JFK393241:JFK393245 JPG393241:JPG393245 JZC393241:JZC393245 KIY393241:KIY393245 KSU393241:KSU393245 LCQ393241:LCQ393245 LMM393241:LMM393245 LWI393241:LWI393245 MGE393241:MGE393245 MQA393241:MQA393245 MZW393241:MZW393245 NJS393241:NJS393245 NTO393241:NTO393245 ODK393241:ODK393245 ONG393241:ONG393245 OXC393241:OXC393245 PGY393241:PGY393245 PQU393241:PQU393245 QAQ393241:QAQ393245 QKM393241:QKM393245 QUI393241:QUI393245 REE393241:REE393245 ROA393241:ROA393245 RXW393241:RXW393245 SHS393241:SHS393245 SRO393241:SRO393245 TBK393241:TBK393245 TLG393241:TLG393245 TVC393241:TVC393245 UEY393241:UEY393245 UOU393241:UOU393245 UYQ393241:UYQ393245 VIM393241:VIM393245 VSI393241:VSI393245 WCE393241:WCE393245 WMA393241:WMA393245 WVW393241:WVW393245 JK458777:JK458781 TG458777:TG458781 ADC458777:ADC458781 AMY458777:AMY458781 AWU458777:AWU458781 BGQ458777:BGQ458781 BQM458777:BQM458781 CAI458777:CAI458781 CKE458777:CKE458781 CUA458777:CUA458781 DDW458777:DDW458781 DNS458777:DNS458781 DXO458777:DXO458781 EHK458777:EHK458781 ERG458777:ERG458781 FBC458777:FBC458781 FKY458777:FKY458781 FUU458777:FUU458781 GEQ458777:GEQ458781 GOM458777:GOM458781 GYI458777:GYI458781 HIE458777:HIE458781 HSA458777:HSA458781 IBW458777:IBW458781 ILS458777:ILS458781 IVO458777:IVO458781 JFK458777:JFK458781 JPG458777:JPG458781 JZC458777:JZC458781 KIY458777:KIY458781 KSU458777:KSU458781 LCQ458777:LCQ458781 LMM458777:LMM458781 LWI458777:LWI458781 MGE458777:MGE458781 MQA458777:MQA458781 MZW458777:MZW458781 NJS458777:NJS458781 NTO458777:NTO458781 ODK458777:ODK458781 ONG458777:ONG458781 OXC458777:OXC458781 PGY458777:PGY458781 PQU458777:PQU458781 QAQ458777:QAQ458781 QKM458777:QKM458781 QUI458777:QUI458781 REE458777:REE458781 ROA458777:ROA458781 RXW458777:RXW458781 SHS458777:SHS458781 SRO458777:SRO458781 TBK458777:TBK458781 TLG458777:TLG458781 TVC458777:TVC458781 UEY458777:UEY458781 UOU458777:UOU458781 UYQ458777:UYQ458781 VIM458777:VIM458781 VSI458777:VSI458781 WCE458777:WCE458781 WMA458777:WMA458781 WVW458777:WVW458781 JK524313:JK524317 TG524313:TG524317 ADC524313:ADC524317 AMY524313:AMY524317 AWU524313:AWU524317 BGQ524313:BGQ524317 BQM524313:BQM524317 CAI524313:CAI524317 CKE524313:CKE524317 CUA524313:CUA524317 DDW524313:DDW524317 DNS524313:DNS524317 DXO524313:DXO524317 EHK524313:EHK524317 ERG524313:ERG524317 FBC524313:FBC524317 FKY524313:FKY524317 FUU524313:FUU524317 GEQ524313:GEQ524317 GOM524313:GOM524317 GYI524313:GYI524317 HIE524313:HIE524317 HSA524313:HSA524317 IBW524313:IBW524317 ILS524313:ILS524317 IVO524313:IVO524317 JFK524313:JFK524317 JPG524313:JPG524317 JZC524313:JZC524317 KIY524313:KIY524317 KSU524313:KSU524317 LCQ524313:LCQ524317 LMM524313:LMM524317 LWI524313:LWI524317 MGE524313:MGE524317 MQA524313:MQA524317 MZW524313:MZW524317 NJS524313:NJS524317 NTO524313:NTO524317 ODK524313:ODK524317 ONG524313:ONG524317 OXC524313:OXC524317 PGY524313:PGY524317 PQU524313:PQU524317 QAQ524313:QAQ524317 QKM524313:QKM524317 QUI524313:QUI524317 REE524313:REE524317 ROA524313:ROA524317 RXW524313:RXW524317 SHS524313:SHS524317 SRO524313:SRO524317 TBK524313:TBK524317 TLG524313:TLG524317 TVC524313:TVC524317 UEY524313:UEY524317 UOU524313:UOU524317 UYQ524313:UYQ524317 VIM524313:VIM524317 VSI524313:VSI524317 WCE524313:WCE524317 WMA524313:WMA524317 WVW524313:WVW524317 JK589849:JK589853 TG589849:TG589853 ADC589849:ADC589853 AMY589849:AMY589853 AWU589849:AWU589853 BGQ589849:BGQ589853 BQM589849:BQM589853 CAI589849:CAI589853 CKE589849:CKE589853 CUA589849:CUA589853 DDW589849:DDW589853 DNS589849:DNS589853 DXO589849:DXO589853 EHK589849:EHK589853 ERG589849:ERG589853 FBC589849:FBC589853 FKY589849:FKY589853 FUU589849:FUU589853 GEQ589849:GEQ589853 GOM589849:GOM589853 GYI589849:GYI589853 HIE589849:HIE589853 HSA589849:HSA589853 IBW589849:IBW589853 ILS589849:ILS589853 IVO589849:IVO589853 JFK589849:JFK589853 JPG589849:JPG589853 JZC589849:JZC589853 KIY589849:KIY589853 KSU589849:KSU589853 LCQ589849:LCQ589853 LMM589849:LMM589853 LWI589849:LWI589853 MGE589849:MGE589853 MQA589849:MQA589853 MZW589849:MZW589853 NJS589849:NJS589853 NTO589849:NTO589853 ODK589849:ODK589853 ONG589849:ONG589853 OXC589849:OXC589853 PGY589849:PGY589853 PQU589849:PQU589853 QAQ589849:QAQ589853 QKM589849:QKM589853 QUI589849:QUI589853 REE589849:REE589853 ROA589849:ROA589853 RXW589849:RXW589853 SHS589849:SHS589853 SRO589849:SRO589853 TBK589849:TBK589853 TLG589849:TLG589853 TVC589849:TVC589853 UEY589849:UEY589853 UOU589849:UOU589853 UYQ589849:UYQ589853 VIM589849:VIM589853 VSI589849:VSI589853 WCE589849:WCE589853 WMA589849:WMA589853 WVW589849:WVW589853 JK655385:JK655389 TG655385:TG655389 ADC655385:ADC655389 AMY655385:AMY655389 AWU655385:AWU655389 BGQ655385:BGQ655389 BQM655385:BQM655389 CAI655385:CAI655389 CKE655385:CKE655389 CUA655385:CUA655389 DDW655385:DDW655389 DNS655385:DNS655389 DXO655385:DXO655389 EHK655385:EHK655389 ERG655385:ERG655389 FBC655385:FBC655389 FKY655385:FKY655389 FUU655385:FUU655389 GEQ655385:GEQ655389 GOM655385:GOM655389 GYI655385:GYI655389 HIE655385:HIE655389 HSA655385:HSA655389 IBW655385:IBW655389 ILS655385:ILS655389 IVO655385:IVO655389 JFK655385:JFK655389 JPG655385:JPG655389 JZC655385:JZC655389 KIY655385:KIY655389 KSU655385:KSU655389 LCQ655385:LCQ655389 LMM655385:LMM655389 LWI655385:LWI655389 MGE655385:MGE655389 MQA655385:MQA655389 MZW655385:MZW655389 NJS655385:NJS655389 NTO655385:NTO655389 ODK655385:ODK655389 ONG655385:ONG655389 OXC655385:OXC655389 PGY655385:PGY655389 PQU655385:PQU655389 QAQ655385:QAQ655389 QKM655385:QKM655389 QUI655385:QUI655389 REE655385:REE655389 ROA655385:ROA655389 RXW655385:RXW655389 SHS655385:SHS655389 SRO655385:SRO655389 TBK655385:TBK655389 TLG655385:TLG655389 TVC655385:TVC655389 UEY655385:UEY655389 UOU655385:UOU655389 UYQ655385:UYQ655389 VIM655385:VIM655389 VSI655385:VSI655389 WCE655385:WCE655389 WMA655385:WMA655389 WVW655385:WVW655389 JK720921:JK720925 TG720921:TG720925 ADC720921:ADC720925 AMY720921:AMY720925 AWU720921:AWU720925 BGQ720921:BGQ720925 BQM720921:BQM720925 CAI720921:CAI720925 CKE720921:CKE720925 CUA720921:CUA720925 DDW720921:DDW720925 DNS720921:DNS720925 DXO720921:DXO720925 EHK720921:EHK720925 ERG720921:ERG720925 FBC720921:FBC720925 FKY720921:FKY720925 FUU720921:FUU720925 GEQ720921:GEQ720925 GOM720921:GOM720925 GYI720921:GYI720925 HIE720921:HIE720925 HSA720921:HSA720925 IBW720921:IBW720925 ILS720921:ILS720925 IVO720921:IVO720925 JFK720921:JFK720925 JPG720921:JPG720925 JZC720921:JZC720925 KIY720921:KIY720925 KSU720921:KSU720925 LCQ720921:LCQ720925 LMM720921:LMM720925 LWI720921:LWI720925 MGE720921:MGE720925 MQA720921:MQA720925 MZW720921:MZW720925 NJS720921:NJS720925 NTO720921:NTO720925 ODK720921:ODK720925 ONG720921:ONG720925 OXC720921:OXC720925 PGY720921:PGY720925 PQU720921:PQU720925 QAQ720921:QAQ720925 QKM720921:QKM720925 QUI720921:QUI720925 REE720921:REE720925 ROA720921:ROA720925 RXW720921:RXW720925 SHS720921:SHS720925 SRO720921:SRO720925 TBK720921:TBK720925 TLG720921:TLG720925 TVC720921:TVC720925 UEY720921:UEY720925 UOU720921:UOU720925 UYQ720921:UYQ720925 VIM720921:VIM720925 VSI720921:VSI720925 WCE720921:WCE720925 WMA720921:WMA720925 WVW720921:WVW720925 JK786457:JK786461 TG786457:TG786461 ADC786457:ADC786461 AMY786457:AMY786461 AWU786457:AWU786461 BGQ786457:BGQ786461 BQM786457:BQM786461 CAI786457:CAI786461 CKE786457:CKE786461 CUA786457:CUA786461 DDW786457:DDW786461 DNS786457:DNS786461 DXO786457:DXO786461 EHK786457:EHK786461 ERG786457:ERG786461 FBC786457:FBC786461 FKY786457:FKY786461 FUU786457:FUU786461 GEQ786457:GEQ786461 GOM786457:GOM786461 GYI786457:GYI786461 HIE786457:HIE786461 HSA786457:HSA786461 IBW786457:IBW786461 ILS786457:ILS786461 IVO786457:IVO786461 JFK786457:JFK786461 JPG786457:JPG786461 JZC786457:JZC786461 KIY786457:KIY786461 KSU786457:KSU786461 LCQ786457:LCQ786461 LMM786457:LMM786461 LWI786457:LWI786461 MGE786457:MGE786461 MQA786457:MQA786461 MZW786457:MZW786461 NJS786457:NJS786461 NTO786457:NTO786461 ODK786457:ODK786461 ONG786457:ONG786461 OXC786457:OXC786461 PGY786457:PGY786461 PQU786457:PQU786461 QAQ786457:QAQ786461 QKM786457:QKM786461 QUI786457:QUI786461 REE786457:REE786461 ROA786457:ROA786461 RXW786457:RXW786461 SHS786457:SHS786461 SRO786457:SRO786461 TBK786457:TBK786461 TLG786457:TLG786461 TVC786457:TVC786461 UEY786457:UEY786461 UOU786457:UOU786461 UYQ786457:UYQ786461 VIM786457:VIM786461 VSI786457:VSI786461 WCE786457:WCE786461 WMA786457:WMA786461 WVW786457:WVW786461 JK851993:JK851997 TG851993:TG851997 ADC851993:ADC851997 AMY851993:AMY851997 AWU851993:AWU851997 BGQ851993:BGQ851997 BQM851993:BQM851997 CAI851993:CAI851997 CKE851993:CKE851997 CUA851993:CUA851997 DDW851993:DDW851997 DNS851993:DNS851997 DXO851993:DXO851997 EHK851993:EHK851997 ERG851993:ERG851997 FBC851993:FBC851997 FKY851993:FKY851997 FUU851993:FUU851997 GEQ851993:GEQ851997 GOM851993:GOM851997 GYI851993:GYI851997 HIE851993:HIE851997 HSA851993:HSA851997 IBW851993:IBW851997 ILS851993:ILS851997 IVO851993:IVO851997 JFK851993:JFK851997 JPG851993:JPG851997 JZC851993:JZC851997 KIY851993:KIY851997 KSU851993:KSU851997 LCQ851993:LCQ851997 LMM851993:LMM851997 LWI851993:LWI851997 MGE851993:MGE851997 MQA851993:MQA851997 MZW851993:MZW851997 NJS851993:NJS851997 NTO851993:NTO851997 ODK851993:ODK851997 ONG851993:ONG851997 OXC851993:OXC851997 PGY851993:PGY851997 PQU851993:PQU851997 QAQ851993:QAQ851997 QKM851993:QKM851997 QUI851993:QUI851997 REE851993:REE851997 ROA851993:ROA851997 RXW851993:RXW851997 SHS851993:SHS851997 SRO851993:SRO851997 TBK851993:TBK851997 TLG851993:TLG851997 TVC851993:TVC851997 UEY851993:UEY851997 UOU851993:UOU851997 UYQ851993:UYQ851997 VIM851993:VIM851997 VSI851993:VSI851997 WCE851993:WCE851997 WMA851993:WMA851997 WVW851993:WVW851997 JK917529:JK917533 TG917529:TG917533 ADC917529:ADC917533 AMY917529:AMY917533 AWU917529:AWU917533 BGQ917529:BGQ917533 BQM917529:BQM917533 CAI917529:CAI917533 CKE917529:CKE917533 CUA917529:CUA917533 DDW917529:DDW917533 DNS917529:DNS917533 DXO917529:DXO917533 EHK917529:EHK917533 ERG917529:ERG917533 FBC917529:FBC917533 FKY917529:FKY917533 FUU917529:FUU917533 GEQ917529:GEQ917533 GOM917529:GOM917533 GYI917529:GYI917533 HIE917529:HIE917533 HSA917529:HSA917533 IBW917529:IBW917533 ILS917529:ILS917533 IVO917529:IVO917533 JFK917529:JFK917533 JPG917529:JPG917533 JZC917529:JZC917533 KIY917529:KIY917533 KSU917529:KSU917533 LCQ917529:LCQ917533 LMM917529:LMM917533 LWI917529:LWI917533 MGE917529:MGE917533 MQA917529:MQA917533 MZW917529:MZW917533 NJS917529:NJS917533 NTO917529:NTO917533 ODK917529:ODK917533 ONG917529:ONG917533 OXC917529:OXC917533 PGY917529:PGY917533 PQU917529:PQU917533 QAQ917529:QAQ917533 QKM917529:QKM917533 QUI917529:QUI917533 REE917529:REE917533 ROA917529:ROA917533 RXW917529:RXW917533 SHS917529:SHS917533 SRO917529:SRO917533 TBK917529:TBK917533 TLG917529:TLG917533 TVC917529:TVC917533 UEY917529:UEY917533 UOU917529:UOU917533 UYQ917529:UYQ917533 VIM917529:VIM917533 VSI917529:VSI917533 WCE917529:WCE917533 WMA917529:WMA917533 WVW917529:WVW917533 JK983065:JK983069 TG983065:TG983069 ADC983065:ADC983069 AMY983065:AMY983069 AWU983065:AWU983069 BGQ983065:BGQ983069 BQM983065:BQM983069 CAI983065:CAI983069 CKE983065:CKE983069 CUA983065:CUA983069 DDW983065:DDW983069 DNS983065:DNS983069 DXO983065:DXO983069 EHK983065:EHK983069 ERG983065:ERG983069 FBC983065:FBC983069 FKY983065:FKY983069 FUU983065:FUU983069 GEQ983065:GEQ983069 GOM983065:GOM983069 GYI983065:GYI983069 HIE983065:HIE983069 HSA983065:HSA983069 IBW983065:IBW983069 ILS983065:ILS983069 IVO983065:IVO983069 JFK983065:JFK983069 JPG983065:JPG983069 JZC983065:JZC983069 KIY983065:KIY983069 KSU983065:KSU983069 LCQ983065:LCQ983069 LMM983065:LMM983069 LWI983065:LWI983069 MGE983065:MGE983069 MQA983065:MQA983069 MZW983065:MZW983069 NJS983065:NJS983069 NTO983065:NTO983069 ODK983065:ODK983069 ONG983065:ONG983069 OXC983065:OXC983069 PGY983065:PGY983069 PQU983065:PQU983069 QAQ983065:QAQ983069 QKM983065:QKM983069 QUI983065:QUI983069 REE983065:REE983069 ROA983065:ROA983069 RXW983065:RXW983069 SHS983065:SHS983069 SRO983065:SRO983069 TBK983065:TBK983069 TLG983065:TLG983069 TVC983065:TVC983069 UEY983065:UEY983069 UOU983065:UOU983069 UYQ983065:UYQ983069 VIM983065:VIM983069 VSI983065:VSI983069 WCE983065:WCE983069 WMA983065:WMA983069 WVW983065:WVW983069 WVK26:WVK29 WVW25 WLO26:WLO29 WMA25 WBS26:WBS29 WCE25 VRW26:VRW29 VSI25 VIA26:VIA29 VIM25 UYE26:UYE29 UYQ25 UOI26:UOI29 UOU25 UEM26:UEM29 UEY25 TUQ26:TUQ29 TVC25 TKU26:TKU29 TLG25 TAY26:TAY29 TBK25 SRC26:SRC29 SRO25 SHG26:SHG29 SHS25 RXK26:RXK29 RXW25 RNO26:RNO29 ROA25 RDS26:RDS29 REE25 QTW26:QTW29 QUI25 QKA26:QKA29 QKM25 QAE26:QAE29 QAQ25 PQI26:PQI29 PQU25 PGM26:PGM29 PGY25 OWQ26:OWQ29 OXC25 OMU26:OMU29 ONG25 OCY26:OCY29 ODK25 NTC26:NTC29 NTO25 NJG26:NJG29 NJS25 MZK26:MZK29 MZW25 MPO26:MPO29 MQA25 MFS26:MFS29 MGE25 LVW26:LVW29 LWI25 LMA26:LMA29 LMM25 LCE26:LCE29 LCQ25 KSI26:KSI29 KSU25 KIM26:KIM29 KIY25 JYQ26:JYQ29 JZC25 JOU26:JOU29 JPG25 JEY26:JEY29 JFK25 IVC26:IVC29 IVO25 ILG26:ILG29 ILS25 IBK26:IBK29 IBW25 HRO26:HRO29 HSA25 HHS26:HHS29 HIE25 GXW26:GXW29 GYI25 GOA26:GOA29 GOM25 GEE26:GEE29 GEQ25 FUI26:FUI29 FUU25 FKM26:FKM29 FKY25 FAQ26:FAQ29 FBC25 EQU26:EQU29 ERG25 EGY26:EGY29 EHK25 DXC26:DXC29 DXO25 DNG26:DNG29 DNS25 DDK26:DDK29 DDW25 CTO26:CTO29 CUA25 CJS26:CJS29 CKE25 BZW26:BZW29 CAI25 BQA26:BQA29 BQM25 BGE26:BGE29 BGQ25 AWI26:AWI29 AWU25 AMM26:AMM29 AMY25 ACQ26:ACQ29 ADC25 SU26:SU29 TG25 IY26:IY29" xr:uid="{B03BC39C-7B5F-42F5-97F2-CEFBD319BE76}"/>
    <dataValidation type="decimal" operator="greaterThanOrEqual" allowBlank="1" showInputMessage="1" showErrorMessage="1" errorTitle="Dollar value requested" error="Please enter a dollar value greater than or equal to $0.00" sqref="IX45:IX48 ST45:ST48 ACP45:ACP48 AML45:AML48 AWH45:AWH48 BGD45:BGD48 BPZ45:BPZ48 BZV45:BZV48 CJR45:CJR48 CTN45:CTN48 DDJ45:DDJ48 DNF45:DNF48 DXB45:DXB48 EGX45:EGX48 EQT45:EQT48 FAP45:FAP48 FKL45:FKL48 FUH45:FUH48 GED45:GED48 GNZ45:GNZ48 GXV45:GXV48 HHR45:HHR48 HRN45:HRN48 IBJ45:IBJ48 ILF45:ILF48 IVB45:IVB48 JEX45:JEX48 JOT45:JOT48 JYP45:JYP48 KIL45:KIL48 KSH45:KSH48 LCD45:LCD48 LLZ45:LLZ48 LVV45:LVV48 MFR45:MFR48 MPN45:MPN48 MZJ45:MZJ48 NJF45:NJF48 NTB45:NTB48 OCX45:OCX48 OMT45:OMT48 OWP45:OWP48 PGL45:PGL48 PQH45:PQH48 QAD45:QAD48 QJZ45:QJZ48 QTV45:QTV48 RDR45:RDR48 RNN45:RNN48 RXJ45:RXJ48 SHF45:SHF48 SRB45:SRB48 TAX45:TAX48 TKT45:TKT48 TUP45:TUP48 UEL45:UEL48 UOH45:UOH48 UYD45:UYD48 VHZ45:VHZ48 VRV45:VRV48 WBR45:WBR48 WLN45:WLN48 WVJ45:WVJ48 O65568:O65571 JJ65581:JJ65584 TF65581:TF65584 ADB65581:ADB65584 AMX65581:AMX65584 AWT65581:AWT65584 BGP65581:BGP65584 BQL65581:BQL65584 CAH65581:CAH65584 CKD65581:CKD65584 CTZ65581:CTZ65584 DDV65581:DDV65584 DNR65581:DNR65584 DXN65581:DXN65584 EHJ65581:EHJ65584 ERF65581:ERF65584 FBB65581:FBB65584 FKX65581:FKX65584 FUT65581:FUT65584 GEP65581:GEP65584 GOL65581:GOL65584 GYH65581:GYH65584 HID65581:HID65584 HRZ65581:HRZ65584 IBV65581:IBV65584 ILR65581:ILR65584 IVN65581:IVN65584 JFJ65581:JFJ65584 JPF65581:JPF65584 JZB65581:JZB65584 KIX65581:KIX65584 KST65581:KST65584 LCP65581:LCP65584 LML65581:LML65584 LWH65581:LWH65584 MGD65581:MGD65584 MPZ65581:MPZ65584 MZV65581:MZV65584 NJR65581:NJR65584 NTN65581:NTN65584 ODJ65581:ODJ65584 ONF65581:ONF65584 OXB65581:OXB65584 PGX65581:PGX65584 PQT65581:PQT65584 QAP65581:QAP65584 QKL65581:QKL65584 QUH65581:QUH65584 RED65581:RED65584 RNZ65581:RNZ65584 RXV65581:RXV65584 SHR65581:SHR65584 SRN65581:SRN65584 TBJ65581:TBJ65584 TLF65581:TLF65584 TVB65581:TVB65584 UEX65581:UEX65584 UOT65581:UOT65584 UYP65581:UYP65584 VIL65581:VIL65584 VSH65581:VSH65584 WCD65581:WCD65584 WLZ65581:WLZ65584 WVV65581:WVV65584 O131104:O131107 JJ131117:JJ131120 TF131117:TF131120 ADB131117:ADB131120 AMX131117:AMX131120 AWT131117:AWT131120 BGP131117:BGP131120 BQL131117:BQL131120 CAH131117:CAH131120 CKD131117:CKD131120 CTZ131117:CTZ131120 DDV131117:DDV131120 DNR131117:DNR131120 DXN131117:DXN131120 EHJ131117:EHJ131120 ERF131117:ERF131120 FBB131117:FBB131120 FKX131117:FKX131120 FUT131117:FUT131120 GEP131117:GEP131120 GOL131117:GOL131120 GYH131117:GYH131120 HID131117:HID131120 HRZ131117:HRZ131120 IBV131117:IBV131120 ILR131117:ILR131120 IVN131117:IVN131120 JFJ131117:JFJ131120 JPF131117:JPF131120 JZB131117:JZB131120 KIX131117:KIX131120 KST131117:KST131120 LCP131117:LCP131120 LML131117:LML131120 LWH131117:LWH131120 MGD131117:MGD131120 MPZ131117:MPZ131120 MZV131117:MZV131120 NJR131117:NJR131120 NTN131117:NTN131120 ODJ131117:ODJ131120 ONF131117:ONF131120 OXB131117:OXB131120 PGX131117:PGX131120 PQT131117:PQT131120 QAP131117:QAP131120 QKL131117:QKL131120 QUH131117:QUH131120 RED131117:RED131120 RNZ131117:RNZ131120 RXV131117:RXV131120 SHR131117:SHR131120 SRN131117:SRN131120 TBJ131117:TBJ131120 TLF131117:TLF131120 TVB131117:TVB131120 UEX131117:UEX131120 UOT131117:UOT131120 UYP131117:UYP131120 VIL131117:VIL131120 VSH131117:VSH131120 WCD131117:WCD131120 WLZ131117:WLZ131120 WVV131117:WVV131120 O196640:O196643 JJ196653:JJ196656 TF196653:TF196656 ADB196653:ADB196656 AMX196653:AMX196656 AWT196653:AWT196656 BGP196653:BGP196656 BQL196653:BQL196656 CAH196653:CAH196656 CKD196653:CKD196656 CTZ196653:CTZ196656 DDV196653:DDV196656 DNR196653:DNR196656 DXN196653:DXN196656 EHJ196653:EHJ196656 ERF196653:ERF196656 FBB196653:FBB196656 FKX196653:FKX196656 FUT196653:FUT196656 GEP196653:GEP196656 GOL196653:GOL196656 GYH196653:GYH196656 HID196653:HID196656 HRZ196653:HRZ196656 IBV196653:IBV196656 ILR196653:ILR196656 IVN196653:IVN196656 JFJ196653:JFJ196656 JPF196653:JPF196656 JZB196653:JZB196656 KIX196653:KIX196656 KST196653:KST196656 LCP196653:LCP196656 LML196653:LML196656 LWH196653:LWH196656 MGD196653:MGD196656 MPZ196653:MPZ196656 MZV196653:MZV196656 NJR196653:NJR196656 NTN196653:NTN196656 ODJ196653:ODJ196656 ONF196653:ONF196656 OXB196653:OXB196656 PGX196653:PGX196656 PQT196653:PQT196656 QAP196653:QAP196656 QKL196653:QKL196656 QUH196653:QUH196656 RED196653:RED196656 RNZ196653:RNZ196656 RXV196653:RXV196656 SHR196653:SHR196656 SRN196653:SRN196656 TBJ196653:TBJ196656 TLF196653:TLF196656 TVB196653:TVB196656 UEX196653:UEX196656 UOT196653:UOT196656 UYP196653:UYP196656 VIL196653:VIL196656 VSH196653:VSH196656 WCD196653:WCD196656 WLZ196653:WLZ196656 WVV196653:WVV196656 O262176:O262179 JJ262189:JJ262192 TF262189:TF262192 ADB262189:ADB262192 AMX262189:AMX262192 AWT262189:AWT262192 BGP262189:BGP262192 BQL262189:BQL262192 CAH262189:CAH262192 CKD262189:CKD262192 CTZ262189:CTZ262192 DDV262189:DDV262192 DNR262189:DNR262192 DXN262189:DXN262192 EHJ262189:EHJ262192 ERF262189:ERF262192 FBB262189:FBB262192 FKX262189:FKX262192 FUT262189:FUT262192 GEP262189:GEP262192 GOL262189:GOL262192 GYH262189:GYH262192 HID262189:HID262192 HRZ262189:HRZ262192 IBV262189:IBV262192 ILR262189:ILR262192 IVN262189:IVN262192 JFJ262189:JFJ262192 JPF262189:JPF262192 JZB262189:JZB262192 KIX262189:KIX262192 KST262189:KST262192 LCP262189:LCP262192 LML262189:LML262192 LWH262189:LWH262192 MGD262189:MGD262192 MPZ262189:MPZ262192 MZV262189:MZV262192 NJR262189:NJR262192 NTN262189:NTN262192 ODJ262189:ODJ262192 ONF262189:ONF262192 OXB262189:OXB262192 PGX262189:PGX262192 PQT262189:PQT262192 QAP262189:QAP262192 QKL262189:QKL262192 QUH262189:QUH262192 RED262189:RED262192 RNZ262189:RNZ262192 RXV262189:RXV262192 SHR262189:SHR262192 SRN262189:SRN262192 TBJ262189:TBJ262192 TLF262189:TLF262192 TVB262189:TVB262192 UEX262189:UEX262192 UOT262189:UOT262192 UYP262189:UYP262192 VIL262189:VIL262192 VSH262189:VSH262192 WCD262189:WCD262192 WLZ262189:WLZ262192 WVV262189:WVV262192 O327712:O327715 JJ327725:JJ327728 TF327725:TF327728 ADB327725:ADB327728 AMX327725:AMX327728 AWT327725:AWT327728 BGP327725:BGP327728 BQL327725:BQL327728 CAH327725:CAH327728 CKD327725:CKD327728 CTZ327725:CTZ327728 DDV327725:DDV327728 DNR327725:DNR327728 DXN327725:DXN327728 EHJ327725:EHJ327728 ERF327725:ERF327728 FBB327725:FBB327728 FKX327725:FKX327728 FUT327725:FUT327728 GEP327725:GEP327728 GOL327725:GOL327728 GYH327725:GYH327728 HID327725:HID327728 HRZ327725:HRZ327728 IBV327725:IBV327728 ILR327725:ILR327728 IVN327725:IVN327728 JFJ327725:JFJ327728 JPF327725:JPF327728 JZB327725:JZB327728 KIX327725:KIX327728 KST327725:KST327728 LCP327725:LCP327728 LML327725:LML327728 LWH327725:LWH327728 MGD327725:MGD327728 MPZ327725:MPZ327728 MZV327725:MZV327728 NJR327725:NJR327728 NTN327725:NTN327728 ODJ327725:ODJ327728 ONF327725:ONF327728 OXB327725:OXB327728 PGX327725:PGX327728 PQT327725:PQT327728 QAP327725:QAP327728 QKL327725:QKL327728 QUH327725:QUH327728 RED327725:RED327728 RNZ327725:RNZ327728 RXV327725:RXV327728 SHR327725:SHR327728 SRN327725:SRN327728 TBJ327725:TBJ327728 TLF327725:TLF327728 TVB327725:TVB327728 UEX327725:UEX327728 UOT327725:UOT327728 UYP327725:UYP327728 VIL327725:VIL327728 VSH327725:VSH327728 WCD327725:WCD327728 WLZ327725:WLZ327728 WVV327725:WVV327728 O393248:O393251 JJ393261:JJ393264 TF393261:TF393264 ADB393261:ADB393264 AMX393261:AMX393264 AWT393261:AWT393264 BGP393261:BGP393264 BQL393261:BQL393264 CAH393261:CAH393264 CKD393261:CKD393264 CTZ393261:CTZ393264 DDV393261:DDV393264 DNR393261:DNR393264 DXN393261:DXN393264 EHJ393261:EHJ393264 ERF393261:ERF393264 FBB393261:FBB393264 FKX393261:FKX393264 FUT393261:FUT393264 GEP393261:GEP393264 GOL393261:GOL393264 GYH393261:GYH393264 HID393261:HID393264 HRZ393261:HRZ393264 IBV393261:IBV393264 ILR393261:ILR393264 IVN393261:IVN393264 JFJ393261:JFJ393264 JPF393261:JPF393264 JZB393261:JZB393264 KIX393261:KIX393264 KST393261:KST393264 LCP393261:LCP393264 LML393261:LML393264 LWH393261:LWH393264 MGD393261:MGD393264 MPZ393261:MPZ393264 MZV393261:MZV393264 NJR393261:NJR393264 NTN393261:NTN393264 ODJ393261:ODJ393264 ONF393261:ONF393264 OXB393261:OXB393264 PGX393261:PGX393264 PQT393261:PQT393264 QAP393261:QAP393264 QKL393261:QKL393264 QUH393261:QUH393264 RED393261:RED393264 RNZ393261:RNZ393264 RXV393261:RXV393264 SHR393261:SHR393264 SRN393261:SRN393264 TBJ393261:TBJ393264 TLF393261:TLF393264 TVB393261:TVB393264 UEX393261:UEX393264 UOT393261:UOT393264 UYP393261:UYP393264 VIL393261:VIL393264 VSH393261:VSH393264 WCD393261:WCD393264 WLZ393261:WLZ393264 WVV393261:WVV393264 O458784:O458787 JJ458797:JJ458800 TF458797:TF458800 ADB458797:ADB458800 AMX458797:AMX458800 AWT458797:AWT458800 BGP458797:BGP458800 BQL458797:BQL458800 CAH458797:CAH458800 CKD458797:CKD458800 CTZ458797:CTZ458800 DDV458797:DDV458800 DNR458797:DNR458800 DXN458797:DXN458800 EHJ458797:EHJ458800 ERF458797:ERF458800 FBB458797:FBB458800 FKX458797:FKX458800 FUT458797:FUT458800 GEP458797:GEP458800 GOL458797:GOL458800 GYH458797:GYH458800 HID458797:HID458800 HRZ458797:HRZ458800 IBV458797:IBV458800 ILR458797:ILR458800 IVN458797:IVN458800 JFJ458797:JFJ458800 JPF458797:JPF458800 JZB458797:JZB458800 KIX458797:KIX458800 KST458797:KST458800 LCP458797:LCP458800 LML458797:LML458800 LWH458797:LWH458800 MGD458797:MGD458800 MPZ458797:MPZ458800 MZV458797:MZV458800 NJR458797:NJR458800 NTN458797:NTN458800 ODJ458797:ODJ458800 ONF458797:ONF458800 OXB458797:OXB458800 PGX458797:PGX458800 PQT458797:PQT458800 QAP458797:QAP458800 QKL458797:QKL458800 QUH458797:QUH458800 RED458797:RED458800 RNZ458797:RNZ458800 RXV458797:RXV458800 SHR458797:SHR458800 SRN458797:SRN458800 TBJ458797:TBJ458800 TLF458797:TLF458800 TVB458797:TVB458800 UEX458797:UEX458800 UOT458797:UOT458800 UYP458797:UYP458800 VIL458797:VIL458800 VSH458797:VSH458800 WCD458797:WCD458800 WLZ458797:WLZ458800 WVV458797:WVV458800 O524320:O524323 JJ524333:JJ524336 TF524333:TF524336 ADB524333:ADB524336 AMX524333:AMX524336 AWT524333:AWT524336 BGP524333:BGP524336 BQL524333:BQL524336 CAH524333:CAH524336 CKD524333:CKD524336 CTZ524333:CTZ524336 DDV524333:DDV524336 DNR524333:DNR524336 DXN524333:DXN524336 EHJ524333:EHJ524336 ERF524333:ERF524336 FBB524333:FBB524336 FKX524333:FKX524336 FUT524333:FUT524336 GEP524333:GEP524336 GOL524333:GOL524336 GYH524333:GYH524336 HID524333:HID524336 HRZ524333:HRZ524336 IBV524333:IBV524336 ILR524333:ILR524336 IVN524333:IVN524336 JFJ524333:JFJ524336 JPF524333:JPF524336 JZB524333:JZB524336 KIX524333:KIX524336 KST524333:KST524336 LCP524333:LCP524336 LML524333:LML524336 LWH524333:LWH524336 MGD524333:MGD524336 MPZ524333:MPZ524336 MZV524333:MZV524336 NJR524333:NJR524336 NTN524333:NTN524336 ODJ524333:ODJ524336 ONF524333:ONF524336 OXB524333:OXB524336 PGX524333:PGX524336 PQT524333:PQT524336 QAP524333:QAP524336 QKL524333:QKL524336 QUH524333:QUH524336 RED524333:RED524336 RNZ524333:RNZ524336 RXV524333:RXV524336 SHR524333:SHR524336 SRN524333:SRN524336 TBJ524333:TBJ524336 TLF524333:TLF524336 TVB524333:TVB524336 UEX524333:UEX524336 UOT524333:UOT524336 UYP524333:UYP524336 VIL524333:VIL524336 VSH524333:VSH524336 WCD524333:WCD524336 WLZ524333:WLZ524336 WVV524333:WVV524336 O589856:O589859 JJ589869:JJ589872 TF589869:TF589872 ADB589869:ADB589872 AMX589869:AMX589872 AWT589869:AWT589872 BGP589869:BGP589872 BQL589869:BQL589872 CAH589869:CAH589872 CKD589869:CKD589872 CTZ589869:CTZ589872 DDV589869:DDV589872 DNR589869:DNR589872 DXN589869:DXN589872 EHJ589869:EHJ589872 ERF589869:ERF589872 FBB589869:FBB589872 FKX589869:FKX589872 FUT589869:FUT589872 GEP589869:GEP589872 GOL589869:GOL589872 GYH589869:GYH589872 HID589869:HID589872 HRZ589869:HRZ589872 IBV589869:IBV589872 ILR589869:ILR589872 IVN589869:IVN589872 JFJ589869:JFJ589872 JPF589869:JPF589872 JZB589869:JZB589872 KIX589869:KIX589872 KST589869:KST589872 LCP589869:LCP589872 LML589869:LML589872 LWH589869:LWH589872 MGD589869:MGD589872 MPZ589869:MPZ589872 MZV589869:MZV589872 NJR589869:NJR589872 NTN589869:NTN589872 ODJ589869:ODJ589872 ONF589869:ONF589872 OXB589869:OXB589872 PGX589869:PGX589872 PQT589869:PQT589872 QAP589869:QAP589872 QKL589869:QKL589872 QUH589869:QUH589872 RED589869:RED589872 RNZ589869:RNZ589872 RXV589869:RXV589872 SHR589869:SHR589872 SRN589869:SRN589872 TBJ589869:TBJ589872 TLF589869:TLF589872 TVB589869:TVB589872 UEX589869:UEX589872 UOT589869:UOT589872 UYP589869:UYP589872 VIL589869:VIL589872 VSH589869:VSH589872 WCD589869:WCD589872 WLZ589869:WLZ589872 WVV589869:WVV589872 O655392:O655395 JJ655405:JJ655408 TF655405:TF655408 ADB655405:ADB655408 AMX655405:AMX655408 AWT655405:AWT655408 BGP655405:BGP655408 BQL655405:BQL655408 CAH655405:CAH655408 CKD655405:CKD655408 CTZ655405:CTZ655408 DDV655405:DDV655408 DNR655405:DNR655408 DXN655405:DXN655408 EHJ655405:EHJ655408 ERF655405:ERF655408 FBB655405:FBB655408 FKX655405:FKX655408 FUT655405:FUT655408 GEP655405:GEP655408 GOL655405:GOL655408 GYH655405:GYH655408 HID655405:HID655408 HRZ655405:HRZ655408 IBV655405:IBV655408 ILR655405:ILR655408 IVN655405:IVN655408 JFJ655405:JFJ655408 JPF655405:JPF655408 JZB655405:JZB655408 KIX655405:KIX655408 KST655405:KST655408 LCP655405:LCP655408 LML655405:LML655408 LWH655405:LWH655408 MGD655405:MGD655408 MPZ655405:MPZ655408 MZV655405:MZV655408 NJR655405:NJR655408 NTN655405:NTN655408 ODJ655405:ODJ655408 ONF655405:ONF655408 OXB655405:OXB655408 PGX655405:PGX655408 PQT655405:PQT655408 QAP655405:QAP655408 QKL655405:QKL655408 QUH655405:QUH655408 RED655405:RED655408 RNZ655405:RNZ655408 RXV655405:RXV655408 SHR655405:SHR655408 SRN655405:SRN655408 TBJ655405:TBJ655408 TLF655405:TLF655408 TVB655405:TVB655408 UEX655405:UEX655408 UOT655405:UOT655408 UYP655405:UYP655408 VIL655405:VIL655408 VSH655405:VSH655408 WCD655405:WCD655408 WLZ655405:WLZ655408 WVV655405:WVV655408 O720928:O720931 JJ720941:JJ720944 TF720941:TF720944 ADB720941:ADB720944 AMX720941:AMX720944 AWT720941:AWT720944 BGP720941:BGP720944 BQL720941:BQL720944 CAH720941:CAH720944 CKD720941:CKD720944 CTZ720941:CTZ720944 DDV720941:DDV720944 DNR720941:DNR720944 DXN720941:DXN720944 EHJ720941:EHJ720944 ERF720941:ERF720944 FBB720941:FBB720944 FKX720941:FKX720944 FUT720941:FUT720944 GEP720941:GEP720944 GOL720941:GOL720944 GYH720941:GYH720944 HID720941:HID720944 HRZ720941:HRZ720944 IBV720941:IBV720944 ILR720941:ILR720944 IVN720941:IVN720944 JFJ720941:JFJ720944 JPF720941:JPF720944 JZB720941:JZB720944 KIX720941:KIX720944 KST720941:KST720944 LCP720941:LCP720944 LML720941:LML720944 LWH720941:LWH720944 MGD720941:MGD720944 MPZ720941:MPZ720944 MZV720941:MZV720944 NJR720941:NJR720944 NTN720941:NTN720944 ODJ720941:ODJ720944 ONF720941:ONF720944 OXB720941:OXB720944 PGX720941:PGX720944 PQT720941:PQT720944 QAP720941:QAP720944 QKL720941:QKL720944 QUH720941:QUH720944 RED720941:RED720944 RNZ720941:RNZ720944 RXV720941:RXV720944 SHR720941:SHR720944 SRN720941:SRN720944 TBJ720941:TBJ720944 TLF720941:TLF720944 TVB720941:TVB720944 UEX720941:UEX720944 UOT720941:UOT720944 UYP720941:UYP720944 VIL720941:VIL720944 VSH720941:VSH720944 WCD720941:WCD720944 WLZ720941:WLZ720944 WVV720941:WVV720944 O786464:O786467 JJ786477:JJ786480 TF786477:TF786480 ADB786477:ADB786480 AMX786477:AMX786480 AWT786477:AWT786480 BGP786477:BGP786480 BQL786477:BQL786480 CAH786477:CAH786480 CKD786477:CKD786480 CTZ786477:CTZ786480 DDV786477:DDV786480 DNR786477:DNR786480 DXN786477:DXN786480 EHJ786477:EHJ786480 ERF786477:ERF786480 FBB786477:FBB786480 FKX786477:FKX786480 FUT786477:FUT786480 GEP786477:GEP786480 GOL786477:GOL786480 GYH786477:GYH786480 HID786477:HID786480 HRZ786477:HRZ786480 IBV786477:IBV786480 ILR786477:ILR786480 IVN786477:IVN786480 JFJ786477:JFJ786480 JPF786477:JPF786480 JZB786477:JZB786480 KIX786477:KIX786480 KST786477:KST786480 LCP786477:LCP786480 LML786477:LML786480 LWH786477:LWH786480 MGD786477:MGD786480 MPZ786477:MPZ786480 MZV786477:MZV786480 NJR786477:NJR786480 NTN786477:NTN786480 ODJ786477:ODJ786480 ONF786477:ONF786480 OXB786477:OXB786480 PGX786477:PGX786480 PQT786477:PQT786480 QAP786477:QAP786480 QKL786477:QKL786480 QUH786477:QUH786480 RED786477:RED786480 RNZ786477:RNZ786480 RXV786477:RXV786480 SHR786477:SHR786480 SRN786477:SRN786480 TBJ786477:TBJ786480 TLF786477:TLF786480 TVB786477:TVB786480 UEX786477:UEX786480 UOT786477:UOT786480 UYP786477:UYP786480 VIL786477:VIL786480 VSH786477:VSH786480 WCD786477:WCD786480 WLZ786477:WLZ786480 WVV786477:WVV786480 O852000:O852003 JJ852013:JJ852016 TF852013:TF852016 ADB852013:ADB852016 AMX852013:AMX852016 AWT852013:AWT852016 BGP852013:BGP852016 BQL852013:BQL852016 CAH852013:CAH852016 CKD852013:CKD852016 CTZ852013:CTZ852016 DDV852013:DDV852016 DNR852013:DNR852016 DXN852013:DXN852016 EHJ852013:EHJ852016 ERF852013:ERF852016 FBB852013:FBB852016 FKX852013:FKX852016 FUT852013:FUT852016 GEP852013:GEP852016 GOL852013:GOL852016 GYH852013:GYH852016 HID852013:HID852016 HRZ852013:HRZ852016 IBV852013:IBV852016 ILR852013:ILR852016 IVN852013:IVN852016 JFJ852013:JFJ852016 JPF852013:JPF852016 JZB852013:JZB852016 KIX852013:KIX852016 KST852013:KST852016 LCP852013:LCP852016 LML852013:LML852016 LWH852013:LWH852016 MGD852013:MGD852016 MPZ852013:MPZ852016 MZV852013:MZV852016 NJR852013:NJR852016 NTN852013:NTN852016 ODJ852013:ODJ852016 ONF852013:ONF852016 OXB852013:OXB852016 PGX852013:PGX852016 PQT852013:PQT852016 QAP852013:QAP852016 QKL852013:QKL852016 QUH852013:QUH852016 RED852013:RED852016 RNZ852013:RNZ852016 RXV852013:RXV852016 SHR852013:SHR852016 SRN852013:SRN852016 TBJ852013:TBJ852016 TLF852013:TLF852016 TVB852013:TVB852016 UEX852013:UEX852016 UOT852013:UOT852016 UYP852013:UYP852016 VIL852013:VIL852016 VSH852013:VSH852016 WCD852013:WCD852016 WLZ852013:WLZ852016 WVV852013:WVV852016 O917536:O917539 JJ917549:JJ917552 TF917549:TF917552 ADB917549:ADB917552 AMX917549:AMX917552 AWT917549:AWT917552 BGP917549:BGP917552 BQL917549:BQL917552 CAH917549:CAH917552 CKD917549:CKD917552 CTZ917549:CTZ917552 DDV917549:DDV917552 DNR917549:DNR917552 DXN917549:DXN917552 EHJ917549:EHJ917552 ERF917549:ERF917552 FBB917549:FBB917552 FKX917549:FKX917552 FUT917549:FUT917552 GEP917549:GEP917552 GOL917549:GOL917552 GYH917549:GYH917552 HID917549:HID917552 HRZ917549:HRZ917552 IBV917549:IBV917552 ILR917549:ILR917552 IVN917549:IVN917552 JFJ917549:JFJ917552 JPF917549:JPF917552 JZB917549:JZB917552 KIX917549:KIX917552 KST917549:KST917552 LCP917549:LCP917552 LML917549:LML917552 LWH917549:LWH917552 MGD917549:MGD917552 MPZ917549:MPZ917552 MZV917549:MZV917552 NJR917549:NJR917552 NTN917549:NTN917552 ODJ917549:ODJ917552 ONF917549:ONF917552 OXB917549:OXB917552 PGX917549:PGX917552 PQT917549:PQT917552 QAP917549:QAP917552 QKL917549:QKL917552 QUH917549:QUH917552 RED917549:RED917552 RNZ917549:RNZ917552 RXV917549:RXV917552 SHR917549:SHR917552 SRN917549:SRN917552 TBJ917549:TBJ917552 TLF917549:TLF917552 TVB917549:TVB917552 UEX917549:UEX917552 UOT917549:UOT917552 UYP917549:UYP917552 VIL917549:VIL917552 VSH917549:VSH917552 WCD917549:WCD917552 WLZ917549:WLZ917552 WVV917549:WVV917552 O983072:O983075 JJ983085:JJ983088 TF983085:TF983088 ADB983085:ADB983088 AMX983085:AMX983088 AWT983085:AWT983088 BGP983085:BGP983088 BQL983085:BQL983088 CAH983085:CAH983088 CKD983085:CKD983088 CTZ983085:CTZ983088 DDV983085:DDV983088 DNR983085:DNR983088 DXN983085:DXN983088 EHJ983085:EHJ983088 ERF983085:ERF983088 FBB983085:FBB983088 FKX983085:FKX983088 FUT983085:FUT983088 GEP983085:GEP983088 GOL983085:GOL983088 GYH983085:GYH983088 HID983085:HID983088 HRZ983085:HRZ983088 IBV983085:IBV983088 ILR983085:ILR983088 IVN983085:IVN983088 JFJ983085:JFJ983088 JPF983085:JPF983088 JZB983085:JZB983088 KIX983085:KIX983088 KST983085:KST983088 LCP983085:LCP983088 LML983085:LML983088 LWH983085:LWH983088 MGD983085:MGD983088 MPZ983085:MPZ983088 MZV983085:MZV983088 NJR983085:NJR983088 NTN983085:NTN983088 ODJ983085:ODJ983088 ONF983085:ONF983088 OXB983085:OXB983088 PGX983085:PGX983088 PQT983085:PQT983088 QAP983085:QAP983088 QKL983085:QKL983088 QUH983085:QUH983088 RED983085:RED983088 RNZ983085:RNZ983088 RXV983085:RXV983088 SHR983085:SHR983088 SRN983085:SRN983088 TBJ983085:TBJ983088 TLF983085:TLF983088 TVB983085:TVB983088 UEX983085:UEX983088 UOT983085:UOT983088 UYP983085:UYP983088 VIL983085:VIL983088 VSH983085:VSH983088 WCD983085:WCD983088 WLZ983085:WLZ983088 WVV983085:WVV983088 O65547:O65549 JJ65560:JJ65562 TF65560:TF65562 ADB65560:ADB65562 AMX65560:AMX65562 AWT65560:AWT65562 BGP65560:BGP65562 BQL65560:BQL65562 CAH65560:CAH65562 CKD65560:CKD65562 CTZ65560:CTZ65562 DDV65560:DDV65562 DNR65560:DNR65562 DXN65560:DXN65562 EHJ65560:EHJ65562 ERF65560:ERF65562 FBB65560:FBB65562 FKX65560:FKX65562 FUT65560:FUT65562 GEP65560:GEP65562 GOL65560:GOL65562 GYH65560:GYH65562 HID65560:HID65562 HRZ65560:HRZ65562 IBV65560:IBV65562 ILR65560:ILR65562 IVN65560:IVN65562 JFJ65560:JFJ65562 JPF65560:JPF65562 JZB65560:JZB65562 KIX65560:KIX65562 KST65560:KST65562 LCP65560:LCP65562 LML65560:LML65562 LWH65560:LWH65562 MGD65560:MGD65562 MPZ65560:MPZ65562 MZV65560:MZV65562 NJR65560:NJR65562 NTN65560:NTN65562 ODJ65560:ODJ65562 ONF65560:ONF65562 OXB65560:OXB65562 PGX65560:PGX65562 PQT65560:PQT65562 QAP65560:QAP65562 QKL65560:QKL65562 QUH65560:QUH65562 RED65560:RED65562 RNZ65560:RNZ65562 RXV65560:RXV65562 SHR65560:SHR65562 SRN65560:SRN65562 TBJ65560:TBJ65562 TLF65560:TLF65562 TVB65560:TVB65562 UEX65560:UEX65562 UOT65560:UOT65562 UYP65560:UYP65562 VIL65560:VIL65562 VSH65560:VSH65562 WCD65560:WCD65562 WLZ65560:WLZ65562 WVV65560:WVV65562 O131083:O131085 JJ131096:JJ131098 TF131096:TF131098 ADB131096:ADB131098 AMX131096:AMX131098 AWT131096:AWT131098 BGP131096:BGP131098 BQL131096:BQL131098 CAH131096:CAH131098 CKD131096:CKD131098 CTZ131096:CTZ131098 DDV131096:DDV131098 DNR131096:DNR131098 DXN131096:DXN131098 EHJ131096:EHJ131098 ERF131096:ERF131098 FBB131096:FBB131098 FKX131096:FKX131098 FUT131096:FUT131098 GEP131096:GEP131098 GOL131096:GOL131098 GYH131096:GYH131098 HID131096:HID131098 HRZ131096:HRZ131098 IBV131096:IBV131098 ILR131096:ILR131098 IVN131096:IVN131098 JFJ131096:JFJ131098 JPF131096:JPF131098 JZB131096:JZB131098 KIX131096:KIX131098 KST131096:KST131098 LCP131096:LCP131098 LML131096:LML131098 LWH131096:LWH131098 MGD131096:MGD131098 MPZ131096:MPZ131098 MZV131096:MZV131098 NJR131096:NJR131098 NTN131096:NTN131098 ODJ131096:ODJ131098 ONF131096:ONF131098 OXB131096:OXB131098 PGX131096:PGX131098 PQT131096:PQT131098 QAP131096:QAP131098 QKL131096:QKL131098 QUH131096:QUH131098 RED131096:RED131098 RNZ131096:RNZ131098 RXV131096:RXV131098 SHR131096:SHR131098 SRN131096:SRN131098 TBJ131096:TBJ131098 TLF131096:TLF131098 TVB131096:TVB131098 UEX131096:UEX131098 UOT131096:UOT131098 UYP131096:UYP131098 VIL131096:VIL131098 VSH131096:VSH131098 WCD131096:WCD131098 WLZ131096:WLZ131098 WVV131096:WVV131098 O196619:O196621 JJ196632:JJ196634 TF196632:TF196634 ADB196632:ADB196634 AMX196632:AMX196634 AWT196632:AWT196634 BGP196632:BGP196634 BQL196632:BQL196634 CAH196632:CAH196634 CKD196632:CKD196634 CTZ196632:CTZ196634 DDV196632:DDV196634 DNR196632:DNR196634 DXN196632:DXN196634 EHJ196632:EHJ196634 ERF196632:ERF196634 FBB196632:FBB196634 FKX196632:FKX196634 FUT196632:FUT196634 GEP196632:GEP196634 GOL196632:GOL196634 GYH196632:GYH196634 HID196632:HID196634 HRZ196632:HRZ196634 IBV196632:IBV196634 ILR196632:ILR196634 IVN196632:IVN196634 JFJ196632:JFJ196634 JPF196632:JPF196634 JZB196632:JZB196634 KIX196632:KIX196634 KST196632:KST196634 LCP196632:LCP196634 LML196632:LML196634 LWH196632:LWH196634 MGD196632:MGD196634 MPZ196632:MPZ196634 MZV196632:MZV196634 NJR196632:NJR196634 NTN196632:NTN196634 ODJ196632:ODJ196634 ONF196632:ONF196634 OXB196632:OXB196634 PGX196632:PGX196634 PQT196632:PQT196634 QAP196632:QAP196634 QKL196632:QKL196634 QUH196632:QUH196634 RED196632:RED196634 RNZ196632:RNZ196634 RXV196632:RXV196634 SHR196632:SHR196634 SRN196632:SRN196634 TBJ196632:TBJ196634 TLF196632:TLF196634 TVB196632:TVB196634 UEX196632:UEX196634 UOT196632:UOT196634 UYP196632:UYP196634 VIL196632:VIL196634 VSH196632:VSH196634 WCD196632:WCD196634 WLZ196632:WLZ196634 WVV196632:WVV196634 O262155:O262157 JJ262168:JJ262170 TF262168:TF262170 ADB262168:ADB262170 AMX262168:AMX262170 AWT262168:AWT262170 BGP262168:BGP262170 BQL262168:BQL262170 CAH262168:CAH262170 CKD262168:CKD262170 CTZ262168:CTZ262170 DDV262168:DDV262170 DNR262168:DNR262170 DXN262168:DXN262170 EHJ262168:EHJ262170 ERF262168:ERF262170 FBB262168:FBB262170 FKX262168:FKX262170 FUT262168:FUT262170 GEP262168:GEP262170 GOL262168:GOL262170 GYH262168:GYH262170 HID262168:HID262170 HRZ262168:HRZ262170 IBV262168:IBV262170 ILR262168:ILR262170 IVN262168:IVN262170 JFJ262168:JFJ262170 JPF262168:JPF262170 JZB262168:JZB262170 KIX262168:KIX262170 KST262168:KST262170 LCP262168:LCP262170 LML262168:LML262170 LWH262168:LWH262170 MGD262168:MGD262170 MPZ262168:MPZ262170 MZV262168:MZV262170 NJR262168:NJR262170 NTN262168:NTN262170 ODJ262168:ODJ262170 ONF262168:ONF262170 OXB262168:OXB262170 PGX262168:PGX262170 PQT262168:PQT262170 QAP262168:QAP262170 QKL262168:QKL262170 QUH262168:QUH262170 RED262168:RED262170 RNZ262168:RNZ262170 RXV262168:RXV262170 SHR262168:SHR262170 SRN262168:SRN262170 TBJ262168:TBJ262170 TLF262168:TLF262170 TVB262168:TVB262170 UEX262168:UEX262170 UOT262168:UOT262170 UYP262168:UYP262170 VIL262168:VIL262170 VSH262168:VSH262170 WCD262168:WCD262170 WLZ262168:WLZ262170 WVV262168:WVV262170 O327691:O327693 JJ327704:JJ327706 TF327704:TF327706 ADB327704:ADB327706 AMX327704:AMX327706 AWT327704:AWT327706 BGP327704:BGP327706 BQL327704:BQL327706 CAH327704:CAH327706 CKD327704:CKD327706 CTZ327704:CTZ327706 DDV327704:DDV327706 DNR327704:DNR327706 DXN327704:DXN327706 EHJ327704:EHJ327706 ERF327704:ERF327706 FBB327704:FBB327706 FKX327704:FKX327706 FUT327704:FUT327706 GEP327704:GEP327706 GOL327704:GOL327706 GYH327704:GYH327706 HID327704:HID327706 HRZ327704:HRZ327706 IBV327704:IBV327706 ILR327704:ILR327706 IVN327704:IVN327706 JFJ327704:JFJ327706 JPF327704:JPF327706 JZB327704:JZB327706 KIX327704:KIX327706 KST327704:KST327706 LCP327704:LCP327706 LML327704:LML327706 LWH327704:LWH327706 MGD327704:MGD327706 MPZ327704:MPZ327706 MZV327704:MZV327706 NJR327704:NJR327706 NTN327704:NTN327706 ODJ327704:ODJ327706 ONF327704:ONF327706 OXB327704:OXB327706 PGX327704:PGX327706 PQT327704:PQT327706 QAP327704:QAP327706 QKL327704:QKL327706 QUH327704:QUH327706 RED327704:RED327706 RNZ327704:RNZ327706 RXV327704:RXV327706 SHR327704:SHR327706 SRN327704:SRN327706 TBJ327704:TBJ327706 TLF327704:TLF327706 TVB327704:TVB327706 UEX327704:UEX327706 UOT327704:UOT327706 UYP327704:UYP327706 VIL327704:VIL327706 VSH327704:VSH327706 WCD327704:WCD327706 WLZ327704:WLZ327706 WVV327704:WVV327706 O393227:O393229 JJ393240:JJ393242 TF393240:TF393242 ADB393240:ADB393242 AMX393240:AMX393242 AWT393240:AWT393242 BGP393240:BGP393242 BQL393240:BQL393242 CAH393240:CAH393242 CKD393240:CKD393242 CTZ393240:CTZ393242 DDV393240:DDV393242 DNR393240:DNR393242 DXN393240:DXN393242 EHJ393240:EHJ393242 ERF393240:ERF393242 FBB393240:FBB393242 FKX393240:FKX393242 FUT393240:FUT393242 GEP393240:GEP393242 GOL393240:GOL393242 GYH393240:GYH393242 HID393240:HID393242 HRZ393240:HRZ393242 IBV393240:IBV393242 ILR393240:ILR393242 IVN393240:IVN393242 JFJ393240:JFJ393242 JPF393240:JPF393242 JZB393240:JZB393242 KIX393240:KIX393242 KST393240:KST393242 LCP393240:LCP393242 LML393240:LML393242 LWH393240:LWH393242 MGD393240:MGD393242 MPZ393240:MPZ393242 MZV393240:MZV393242 NJR393240:NJR393242 NTN393240:NTN393242 ODJ393240:ODJ393242 ONF393240:ONF393242 OXB393240:OXB393242 PGX393240:PGX393242 PQT393240:PQT393242 QAP393240:QAP393242 QKL393240:QKL393242 QUH393240:QUH393242 RED393240:RED393242 RNZ393240:RNZ393242 RXV393240:RXV393242 SHR393240:SHR393242 SRN393240:SRN393242 TBJ393240:TBJ393242 TLF393240:TLF393242 TVB393240:TVB393242 UEX393240:UEX393242 UOT393240:UOT393242 UYP393240:UYP393242 VIL393240:VIL393242 VSH393240:VSH393242 WCD393240:WCD393242 WLZ393240:WLZ393242 WVV393240:WVV393242 O458763:O458765 JJ458776:JJ458778 TF458776:TF458778 ADB458776:ADB458778 AMX458776:AMX458778 AWT458776:AWT458778 BGP458776:BGP458778 BQL458776:BQL458778 CAH458776:CAH458778 CKD458776:CKD458778 CTZ458776:CTZ458778 DDV458776:DDV458778 DNR458776:DNR458778 DXN458776:DXN458778 EHJ458776:EHJ458778 ERF458776:ERF458778 FBB458776:FBB458778 FKX458776:FKX458778 FUT458776:FUT458778 GEP458776:GEP458778 GOL458776:GOL458778 GYH458776:GYH458778 HID458776:HID458778 HRZ458776:HRZ458778 IBV458776:IBV458778 ILR458776:ILR458778 IVN458776:IVN458778 JFJ458776:JFJ458778 JPF458776:JPF458778 JZB458776:JZB458778 KIX458776:KIX458778 KST458776:KST458778 LCP458776:LCP458778 LML458776:LML458778 LWH458776:LWH458778 MGD458776:MGD458778 MPZ458776:MPZ458778 MZV458776:MZV458778 NJR458776:NJR458778 NTN458776:NTN458778 ODJ458776:ODJ458778 ONF458776:ONF458778 OXB458776:OXB458778 PGX458776:PGX458778 PQT458776:PQT458778 QAP458776:QAP458778 QKL458776:QKL458778 QUH458776:QUH458778 RED458776:RED458778 RNZ458776:RNZ458778 RXV458776:RXV458778 SHR458776:SHR458778 SRN458776:SRN458778 TBJ458776:TBJ458778 TLF458776:TLF458778 TVB458776:TVB458778 UEX458776:UEX458778 UOT458776:UOT458778 UYP458776:UYP458778 VIL458776:VIL458778 VSH458776:VSH458778 WCD458776:WCD458778 WLZ458776:WLZ458778 WVV458776:WVV458778 O524299:O524301 JJ524312:JJ524314 TF524312:TF524314 ADB524312:ADB524314 AMX524312:AMX524314 AWT524312:AWT524314 BGP524312:BGP524314 BQL524312:BQL524314 CAH524312:CAH524314 CKD524312:CKD524314 CTZ524312:CTZ524314 DDV524312:DDV524314 DNR524312:DNR524314 DXN524312:DXN524314 EHJ524312:EHJ524314 ERF524312:ERF524314 FBB524312:FBB524314 FKX524312:FKX524314 FUT524312:FUT524314 GEP524312:GEP524314 GOL524312:GOL524314 GYH524312:GYH524314 HID524312:HID524314 HRZ524312:HRZ524314 IBV524312:IBV524314 ILR524312:ILR524314 IVN524312:IVN524314 JFJ524312:JFJ524314 JPF524312:JPF524314 JZB524312:JZB524314 KIX524312:KIX524314 KST524312:KST524314 LCP524312:LCP524314 LML524312:LML524314 LWH524312:LWH524314 MGD524312:MGD524314 MPZ524312:MPZ524314 MZV524312:MZV524314 NJR524312:NJR524314 NTN524312:NTN524314 ODJ524312:ODJ524314 ONF524312:ONF524314 OXB524312:OXB524314 PGX524312:PGX524314 PQT524312:PQT524314 QAP524312:QAP524314 QKL524312:QKL524314 QUH524312:QUH524314 RED524312:RED524314 RNZ524312:RNZ524314 RXV524312:RXV524314 SHR524312:SHR524314 SRN524312:SRN524314 TBJ524312:TBJ524314 TLF524312:TLF524314 TVB524312:TVB524314 UEX524312:UEX524314 UOT524312:UOT524314 UYP524312:UYP524314 VIL524312:VIL524314 VSH524312:VSH524314 WCD524312:WCD524314 WLZ524312:WLZ524314 WVV524312:WVV524314 O589835:O589837 JJ589848:JJ589850 TF589848:TF589850 ADB589848:ADB589850 AMX589848:AMX589850 AWT589848:AWT589850 BGP589848:BGP589850 BQL589848:BQL589850 CAH589848:CAH589850 CKD589848:CKD589850 CTZ589848:CTZ589850 DDV589848:DDV589850 DNR589848:DNR589850 DXN589848:DXN589850 EHJ589848:EHJ589850 ERF589848:ERF589850 FBB589848:FBB589850 FKX589848:FKX589850 FUT589848:FUT589850 GEP589848:GEP589850 GOL589848:GOL589850 GYH589848:GYH589850 HID589848:HID589850 HRZ589848:HRZ589850 IBV589848:IBV589850 ILR589848:ILR589850 IVN589848:IVN589850 JFJ589848:JFJ589850 JPF589848:JPF589850 JZB589848:JZB589850 KIX589848:KIX589850 KST589848:KST589850 LCP589848:LCP589850 LML589848:LML589850 LWH589848:LWH589850 MGD589848:MGD589850 MPZ589848:MPZ589850 MZV589848:MZV589850 NJR589848:NJR589850 NTN589848:NTN589850 ODJ589848:ODJ589850 ONF589848:ONF589850 OXB589848:OXB589850 PGX589848:PGX589850 PQT589848:PQT589850 QAP589848:QAP589850 QKL589848:QKL589850 QUH589848:QUH589850 RED589848:RED589850 RNZ589848:RNZ589850 RXV589848:RXV589850 SHR589848:SHR589850 SRN589848:SRN589850 TBJ589848:TBJ589850 TLF589848:TLF589850 TVB589848:TVB589850 UEX589848:UEX589850 UOT589848:UOT589850 UYP589848:UYP589850 VIL589848:VIL589850 VSH589848:VSH589850 WCD589848:WCD589850 WLZ589848:WLZ589850 WVV589848:WVV589850 O655371:O655373 JJ655384:JJ655386 TF655384:TF655386 ADB655384:ADB655386 AMX655384:AMX655386 AWT655384:AWT655386 BGP655384:BGP655386 BQL655384:BQL655386 CAH655384:CAH655386 CKD655384:CKD655386 CTZ655384:CTZ655386 DDV655384:DDV655386 DNR655384:DNR655386 DXN655384:DXN655386 EHJ655384:EHJ655386 ERF655384:ERF655386 FBB655384:FBB655386 FKX655384:FKX655386 FUT655384:FUT655386 GEP655384:GEP655386 GOL655384:GOL655386 GYH655384:GYH655386 HID655384:HID655386 HRZ655384:HRZ655386 IBV655384:IBV655386 ILR655384:ILR655386 IVN655384:IVN655386 JFJ655384:JFJ655386 JPF655384:JPF655386 JZB655384:JZB655386 KIX655384:KIX655386 KST655384:KST655386 LCP655384:LCP655386 LML655384:LML655386 LWH655384:LWH655386 MGD655384:MGD655386 MPZ655384:MPZ655386 MZV655384:MZV655386 NJR655384:NJR655386 NTN655384:NTN655386 ODJ655384:ODJ655386 ONF655384:ONF655386 OXB655384:OXB655386 PGX655384:PGX655386 PQT655384:PQT655386 QAP655384:QAP655386 QKL655384:QKL655386 QUH655384:QUH655386 RED655384:RED655386 RNZ655384:RNZ655386 RXV655384:RXV655386 SHR655384:SHR655386 SRN655384:SRN655386 TBJ655384:TBJ655386 TLF655384:TLF655386 TVB655384:TVB655386 UEX655384:UEX655386 UOT655384:UOT655386 UYP655384:UYP655386 VIL655384:VIL655386 VSH655384:VSH655386 WCD655384:WCD655386 WLZ655384:WLZ655386 WVV655384:WVV655386 O720907:O720909 JJ720920:JJ720922 TF720920:TF720922 ADB720920:ADB720922 AMX720920:AMX720922 AWT720920:AWT720922 BGP720920:BGP720922 BQL720920:BQL720922 CAH720920:CAH720922 CKD720920:CKD720922 CTZ720920:CTZ720922 DDV720920:DDV720922 DNR720920:DNR720922 DXN720920:DXN720922 EHJ720920:EHJ720922 ERF720920:ERF720922 FBB720920:FBB720922 FKX720920:FKX720922 FUT720920:FUT720922 GEP720920:GEP720922 GOL720920:GOL720922 GYH720920:GYH720922 HID720920:HID720922 HRZ720920:HRZ720922 IBV720920:IBV720922 ILR720920:ILR720922 IVN720920:IVN720922 JFJ720920:JFJ720922 JPF720920:JPF720922 JZB720920:JZB720922 KIX720920:KIX720922 KST720920:KST720922 LCP720920:LCP720922 LML720920:LML720922 LWH720920:LWH720922 MGD720920:MGD720922 MPZ720920:MPZ720922 MZV720920:MZV720922 NJR720920:NJR720922 NTN720920:NTN720922 ODJ720920:ODJ720922 ONF720920:ONF720922 OXB720920:OXB720922 PGX720920:PGX720922 PQT720920:PQT720922 QAP720920:QAP720922 QKL720920:QKL720922 QUH720920:QUH720922 RED720920:RED720922 RNZ720920:RNZ720922 RXV720920:RXV720922 SHR720920:SHR720922 SRN720920:SRN720922 TBJ720920:TBJ720922 TLF720920:TLF720922 TVB720920:TVB720922 UEX720920:UEX720922 UOT720920:UOT720922 UYP720920:UYP720922 VIL720920:VIL720922 VSH720920:VSH720922 WCD720920:WCD720922 WLZ720920:WLZ720922 WVV720920:WVV720922 O786443:O786445 JJ786456:JJ786458 TF786456:TF786458 ADB786456:ADB786458 AMX786456:AMX786458 AWT786456:AWT786458 BGP786456:BGP786458 BQL786456:BQL786458 CAH786456:CAH786458 CKD786456:CKD786458 CTZ786456:CTZ786458 DDV786456:DDV786458 DNR786456:DNR786458 DXN786456:DXN786458 EHJ786456:EHJ786458 ERF786456:ERF786458 FBB786456:FBB786458 FKX786456:FKX786458 FUT786456:FUT786458 GEP786456:GEP786458 GOL786456:GOL786458 GYH786456:GYH786458 HID786456:HID786458 HRZ786456:HRZ786458 IBV786456:IBV786458 ILR786456:ILR786458 IVN786456:IVN786458 JFJ786456:JFJ786458 JPF786456:JPF786458 JZB786456:JZB786458 KIX786456:KIX786458 KST786456:KST786458 LCP786456:LCP786458 LML786456:LML786458 LWH786456:LWH786458 MGD786456:MGD786458 MPZ786456:MPZ786458 MZV786456:MZV786458 NJR786456:NJR786458 NTN786456:NTN786458 ODJ786456:ODJ786458 ONF786456:ONF786458 OXB786456:OXB786458 PGX786456:PGX786458 PQT786456:PQT786458 QAP786456:QAP786458 QKL786456:QKL786458 QUH786456:QUH786458 RED786456:RED786458 RNZ786456:RNZ786458 RXV786456:RXV786458 SHR786456:SHR786458 SRN786456:SRN786458 TBJ786456:TBJ786458 TLF786456:TLF786458 TVB786456:TVB786458 UEX786456:UEX786458 UOT786456:UOT786458 UYP786456:UYP786458 VIL786456:VIL786458 VSH786456:VSH786458 WCD786456:WCD786458 WLZ786456:WLZ786458 WVV786456:WVV786458 O851979:O851981 JJ851992:JJ851994 TF851992:TF851994 ADB851992:ADB851994 AMX851992:AMX851994 AWT851992:AWT851994 BGP851992:BGP851994 BQL851992:BQL851994 CAH851992:CAH851994 CKD851992:CKD851994 CTZ851992:CTZ851994 DDV851992:DDV851994 DNR851992:DNR851994 DXN851992:DXN851994 EHJ851992:EHJ851994 ERF851992:ERF851994 FBB851992:FBB851994 FKX851992:FKX851994 FUT851992:FUT851994 GEP851992:GEP851994 GOL851992:GOL851994 GYH851992:GYH851994 HID851992:HID851994 HRZ851992:HRZ851994 IBV851992:IBV851994 ILR851992:ILR851994 IVN851992:IVN851994 JFJ851992:JFJ851994 JPF851992:JPF851994 JZB851992:JZB851994 KIX851992:KIX851994 KST851992:KST851994 LCP851992:LCP851994 LML851992:LML851994 LWH851992:LWH851994 MGD851992:MGD851994 MPZ851992:MPZ851994 MZV851992:MZV851994 NJR851992:NJR851994 NTN851992:NTN851994 ODJ851992:ODJ851994 ONF851992:ONF851994 OXB851992:OXB851994 PGX851992:PGX851994 PQT851992:PQT851994 QAP851992:QAP851994 QKL851992:QKL851994 QUH851992:QUH851994 RED851992:RED851994 RNZ851992:RNZ851994 RXV851992:RXV851994 SHR851992:SHR851994 SRN851992:SRN851994 TBJ851992:TBJ851994 TLF851992:TLF851994 TVB851992:TVB851994 UEX851992:UEX851994 UOT851992:UOT851994 UYP851992:UYP851994 VIL851992:VIL851994 VSH851992:VSH851994 WCD851992:WCD851994 WLZ851992:WLZ851994 WVV851992:WVV851994 O917515:O917517 JJ917528:JJ917530 TF917528:TF917530 ADB917528:ADB917530 AMX917528:AMX917530 AWT917528:AWT917530 BGP917528:BGP917530 BQL917528:BQL917530 CAH917528:CAH917530 CKD917528:CKD917530 CTZ917528:CTZ917530 DDV917528:DDV917530 DNR917528:DNR917530 DXN917528:DXN917530 EHJ917528:EHJ917530 ERF917528:ERF917530 FBB917528:FBB917530 FKX917528:FKX917530 FUT917528:FUT917530 GEP917528:GEP917530 GOL917528:GOL917530 GYH917528:GYH917530 HID917528:HID917530 HRZ917528:HRZ917530 IBV917528:IBV917530 ILR917528:ILR917530 IVN917528:IVN917530 JFJ917528:JFJ917530 JPF917528:JPF917530 JZB917528:JZB917530 KIX917528:KIX917530 KST917528:KST917530 LCP917528:LCP917530 LML917528:LML917530 LWH917528:LWH917530 MGD917528:MGD917530 MPZ917528:MPZ917530 MZV917528:MZV917530 NJR917528:NJR917530 NTN917528:NTN917530 ODJ917528:ODJ917530 ONF917528:ONF917530 OXB917528:OXB917530 PGX917528:PGX917530 PQT917528:PQT917530 QAP917528:QAP917530 QKL917528:QKL917530 QUH917528:QUH917530 RED917528:RED917530 RNZ917528:RNZ917530 RXV917528:RXV917530 SHR917528:SHR917530 SRN917528:SRN917530 TBJ917528:TBJ917530 TLF917528:TLF917530 TVB917528:TVB917530 UEX917528:UEX917530 UOT917528:UOT917530 UYP917528:UYP917530 VIL917528:VIL917530 VSH917528:VSH917530 WCD917528:WCD917530 WLZ917528:WLZ917530 WVV917528:WVV917530 O983051:O983053 JJ983064:JJ983066 TF983064:TF983066 ADB983064:ADB983066 AMX983064:AMX983066 AWT983064:AWT983066 BGP983064:BGP983066 BQL983064:BQL983066 CAH983064:CAH983066 CKD983064:CKD983066 CTZ983064:CTZ983066 DDV983064:DDV983066 DNR983064:DNR983066 DXN983064:DXN983066 EHJ983064:EHJ983066 ERF983064:ERF983066 FBB983064:FBB983066 FKX983064:FKX983066 FUT983064:FUT983066 GEP983064:GEP983066 GOL983064:GOL983066 GYH983064:GYH983066 HID983064:HID983066 HRZ983064:HRZ983066 IBV983064:IBV983066 ILR983064:ILR983066 IVN983064:IVN983066 JFJ983064:JFJ983066 JPF983064:JPF983066 JZB983064:JZB983066 KIX983064:KIX983066 KST983064:KST983066 LCP983064:LCP983066 LML983064:LML983066 LWH983064:LWH983066 MGD983064:MGD983066 MPZ983064:MPZ983066 MZV983064:MZV983066 NJR983064:NJR983066 NTN983064:NTN983066 ODJ983064:ODJ983066 ONF983064:ONF983066 OXB983064:OXB983066 PGX983064:PGX983066 PQT983064:PQT983066 QAP983064:QAP983066 QKL983064:QKL983066 QUH983064:QUH983066 RED983064:RED983066 RNZ983064:RNZ983066 RXV983064:RXV983066 SHR983064:SHR983066 SRN983064:SRN983066 TBJ983064:TBJ983066 TLF983064:TLF983066 TVB983064:TVB983066 UEX983064:UEX983066 UOT983064:UOT983066 UYP983064:UYP983066 VIL983064:VIL983066 VSH983064:VSH983066 WCD983064:WCD983066 WLZ983064:WLZ983066 WVV983064:WVV983066 IX52 ST52 ACP52 AML52 AWH52 BGD52 BPZ52 BZV52 CJR52 CTN52 DDJ52 DNF52 DXB52 EGX52 EQT52 FAP52 FKL52 FUH52 GED52 GNZ52 GXV52 HHR52 HRN52 IBJ52 ILF52 IVB52 JEX52 JOT52 JYP52 KIL52 KSH52 LCD52 LLZ52 LVV52 MFR52 MPN52 MZJ52 NJF52 NTB52 OCX52 OMT52 OWP52 PGL52 PQH52 QAD52 QJZ52 QTV52 RDR52 RNN52 RXJ52 SHF52 SRB52 TAX52 TKT52 TUP52 UEL52 UOH52 UYD52 VHZ52 VRV52 WBR52 WLN52 WVJ52 O65575 JJ65588 TF65588 ADB65588 AMX65588 AWT65588 BGP65588 BQL65588 CAH65588 CKD65588 CTZ65588 DDV65588 DNR65588 DXN65588 EHJ65588 ERF65588 FBB65588 FKX65588 FUT65588 GEP65588 GOL65588 GYH65588 HID65588 HRZ65588 IBV65588 ILR65588 IVN65588 JFJ65588 JPF65588 JZB65588 KIX65588 KST65588 LCP65588 LML65588 LWH65588 MGD65588 MPZ65588 MZV65588 NJR65588 NTN65588 ODJ65588 ONF65588 OXB65588 PGX65588 PQT65588 QAP65588 QKL65588 QUH65588 RED65588 RNZ65588 RXV65588 SHR65588 SRN65588 TBJ65588 TLF65588 TVB65588 UEX65588 UOT65588 UYP65588 VIL65588 VSH65588 WCD65588 WLZ65588 WVV65588 O131111 JJ131124 TF131124 ADB131124 AMX131124 AWT131124 BGP131124 BQL131124 CAH131124 CKD131124 CTZ131124 DDV131124 DNR131124 DXN131124 EHJ131124 ERF131124 FBB131124 FKX131124 FUT131124 GEP131124 GOL131124 GYH131124 HID131124 HRZ131124 IBV131124 ILR131124 IVN131124 JFJ131124 JPF131124 JZB131124 KIX131124 KST131124 LCP131124 LML131124 LWH131124 MGD131124 MPZ131124 MZV131124 NJR131124 NTN131124 ODJ131124 ONF131124 OXB131124 PGX131124 PQT131124 QAP131124 QKL131124 QUH131124 RED131124 RNZ131124 RXV131124 SHR131124 SRN131124 TBJ131124 TLF131124 TVB131124 UEX131124 UOT131124 UYP131124 VIL131124 VSH131124 WCD131124 WLZ131124 WVV131124 O196647 JJ196660 TF196660 ADB196660 AMX196660 AWT196660 BGP196660 BQL196660 CAH196660 CKD196660 CTZ196660 DDV196660 DNR196660 DXN196660 EHJ196660 ERF196660 FBB196660 FKX196660 FUT196660 GEP196660 GOL196660 GYH196660 HID196660 HRZ196660 IBV196660 ILR196660 IVN196660 JFJ196660 JPF196660 JZB196660 KIX196660 KST196660 LCP196660 LML196660 LWH196660 MGD196660 MPZ196660 MZV196660 NJR196660 NTN196660 ODJ196660 ONF196660 OXB196660 PGX196660 PQT196660 QAP196660 QKL196660 QUH196660 RED196660 RNZ196660 RXV196660 SHR196660 SRN196660 TBJ196660 TLF196660 TVB196660 UEX196660 UOT196660 UYP196660 VIL196660 VSH196660 WCD196660 WLZ196660 WVV196660 O262183 JJ262196 TF262196 ADB262196 AMX262196 AWT262196 BGP262196 BQL262196 CAH262196 CKD262196 CTZ262196 DDV262196 DNR262196 DXN262196 EHJ262196 ERF262196 FBB262196 FKX262196 FUT262196 GEP262196 GOL262196 GYH262196 HID262196 HRZ262196 IBV262196 ILR262196 IVN262196 JFJ262196 JPF262196 JZB262196 KIX262196 KST262196 LCP262196 LML262196 LWH262196 MGD262196 MPZ262196 MZV262196 NJR262196 NTN262196 ODJ262196 ONF262196 OXB262196 PGX262196 PQT262196 QAP262196 QKL262196 QUH262196 RED262196 RNZ262196 RXV262196 SHR262196 SRN262196 TBJ262196 TLF262196 TVB262196 UEX262196 UOT262196 UYP262196 VIL262196 VSH262196 WCD262196 WLZ262196 WVV262196 O327719 JJ327732 TF327732 ADB327732 AMX327732 AWT327732 BGP327732 BQL327732 CAH327732 CKD327732 CTZ327732 DDV327732 DNR327732 DXN327732 EHJ327732 ERF327732 FBB327732 FKX327732 FUT327732 GEP327732 GOL327732 GYH327732 HID327732 HRZ327732 IBV327732 ILR327732 IVN327732 JFJ327732 JPF327732 JZB327732 KIX327732 KST327732 LCP327732 LML327732 LWH327732 MGD327732 MPZ327732 MZV327732 NJR327732 NTN327732 ODJ327732 ONF327732 OXB327732 PGX327732 PQT327732 QAP327732 QKL327732 QUH327732 RED327732 RNZ327732 RXV327732 SHR327732 SRN327732 TBJ327732 TLF327732 TVB327732 UEX327732 UOT327732 UYP327732 VIL327732 VSH327732 WCD327732 WLZ327732 WVV327732 O393255 JJ393268 TF393268 ADB393268 AMX393268 AWT393268 BGP393268 BQL393268 CAH393268 CKD393268 CTZ393268 DDV393268 DNR393268 DXN393268 EHJ393268 ERF393268 FBB393268 FKX393268 FUT393268 GEP393268 GOL393268 GYH393268 HID393268 HRZ393268 IBV393268 ILR393268 IVN393268 JFJ393268 JPF393268 JZB393268 KIX393268 KST393268 LCP393268 LML393268 LWH393268 MGD393268 MPZ393268 MZV393268 NJR393268 NTN393268 ODJ393268 ONF393268 OXB393268 PGX393268 PQT393268 QAP393268 QKL393268 QUH393268 RED393268 RNZ393268 RXV393268 SHR393268 SRN393268 TBJ393268 TLF393268 TVB393268 UEX393268 UOT393268 UYP393268 VIL393268 VSH393268 WCD393268 WLZ393268 WVV393268 O458791 JJ458804 TF458804 ADB458804 AMX458804 AWT458804 BGP458804 BQL458804 CAH458804 CKD458804 CTZ458804 DDV458804 DNR458804 DXN458804 EHJ458804 ERF458804 FBB458804 FKX458804 FUT458804 GEP458804 GOL458804 GYH458804 HID458804 HRZ458804 IBV458804 ILR458804 IVN458804 JFJ458804 JPF458804 JZB458804 KIX458804 KST458804 LCP458804 LML458804 LWH458804 MGD458804 MPZ458804 MZV458804 NJR458804 NTN458804 ODJ458804 ONF458804 OXB458804 PGX458804 PQT458804 QAP458804 QKL458804 QUH458804 RED458804 RNZ458804 RXV458804 SHR458804 SRN458804 TBJ458804 TLF458804 TVB458804 UEX458804 UOT458804 UYP458804 VIL458804 VSH458804 WCD458804 WLZ458804 WVV458804 O524327 JJ524340 TF524340 ADB524340 AMX524340 AWT524340 BGP524340 BQL524340 CAH524340 CKD524340 CTZ524340 DDV524340 DNR524340 DXN524340 EHJ524340 ERF524340 FBB524340 FKX524340 FUT524340 GEP524340 GOL524340 GYH524340 HID524340 HRZ524340 IBV524340 ILR524340 IVN524340 JFJ524340 JPF524340 JZB524340 KIX524340 KST524340 LCP524340 LML524340 LWH524340 MGD524340 MPZ524340 MZV524340 NJR524340 NTN524340 ODJ524340 ONF524340 OXB524340 PGX524340 PQT524340 QAP524340 QKL524340 QUH524340 RED524340 RNZ524340 RXV524340 SHR524340 SRN524340 TBJ524340 TLF524340 TVB524340 UEX524340 UOT524340 UYP524340 VIL524340 VSH524340 WCD524340 WLZ524340 WVV524340 O589863 JJ589876 TF589876 ADB589876 AMX589876 AWT589876 BGP589876 BQL589876 CAH589876 CKD589876 CTZ589876 DDV589876 DNR589876 DXN589876 EHJ589876 ERF589876 FBB589876 FKX589876 FUT589876 GEP589876 GOL589876 GYH589876 HID589876 HRZ589876 IBV589876 ILR589876 IVN589876 JFJ589876 JPF589876 JZB589876 KIX589876 KST589876 LCP589876 LML589876 LWH589876 MGD589876 MPZ589876 MZV589876 NJR589876 NTN589876 ODJ589876 ONF589876 OXB589876 PGX589876 PQT589876 QAP589876 QKL589876 QUH589876 RED589876 RNZ589876 RXV589876 SHR589876 SRN589876 TBJ589876 TLF589876 TVB589876 UEX589876 UOT589876 UYP589876 VIL589876 VSH589876 WCD589876 WLZ589876 WVV589876 O655399 JJ655412 TF655412 ADB655412 AMX655412 AWT655412 BGP655412 BQL655412 CAH655412 CKD655412 CTZ655412 DDV655412 DNR655412 DXN655412 EHJ655412 ERF655412 FBB655412 FKX655412 FUT655412 GEP655412 GOL655412 GYH655412 HID655412 HRZ655412 IBV655412 ILR655412 IVN655412 JFJ655412 JPF655412 JZB655412 KIX655412 KST655412 LCP655412 LML655412 LWH655412 MGD655412 MPZ655412 MZV655412 NJR655412 NTN655412 ODJ655412 ONF655412 OXB655412 PGX655412 PQT655412 QAP655412 QKL655412 QUH655412 RED655412 RNZ655412 RXV655412 SHR655412 SRN655412 TBJ655412 TLF655412 TVB655412 UEX655412 UOT655412 UYP655412 VIL655412 VSH655412 WCD655412 WLZ655412 WVV655412 O720935 JJ720948 TF720948 ADB720948 AMX720948 AWT720948 BGP720948 BQL720948 CAH720948 CKD720948 CTZ720948 DDV720948 DNR720948 DXN720948 EHJ720948 ERF720948 FBB720948 FKX720948 FUT720948 GEP720948 GOL720948 GYH720948 HID720948 HRZ720948 IBV720948 ILR720948 IVN720948 JFJ720948 JPF720948 JZB720948 KIX720948 KST720948 LCP720948 LML720948 LWH720948 MGD720948 MPZ720948 MZV720948 NJR720948 NTN720948 ODJ720948 ONF720948 OXB720948 PGX720948 PQT720948 QAP720948 QKL720948 QUH720948 RED720948 RNZ720948 RXV720948 SHR720948 SRN720948 TBJ720948 TLF720948 TVB720948 UEX720948 UOT720948 UYP720948 VIL720948 VSH720948 WCD720948 WLZ720948 WVV720948 O786471 JJ786484 TF786484 ADB786484 AMX786484 AWT786484 BGP786484 BQL786484 CAH786484 CKD786484 CTZ786484 DDV786484 DNR786484 DXN786484 EHJ786484 ERF786484 FBB786484 FKX786484 FUT786484 GEP786484 GOL786484 GYH786484 HID786484 HRZ786484 IBV786484 ILR786484 IVN786484 JFJ786484 JPF786484 JZB786484 KIX786484 KST786484 LCP786484 LML786484 LWH786484 MGD786484 MPZ786484 MZV786484 NJR786484 NTN786484 ODJ786484 ONF786484 OXB786484 PGX786484 PQT786484 QAP786484 QKL786484 QUH786484 RED786484 RNZ786484 RXV786484 SHR786484 SRN786484 TBJ786484 TLF786484 TVB786484 UEX786484 UOT786484 UYP786484 VIL786484 VSH786484 WCD786484 WLZ786484 WVV786484 O852007 JJ852020 TF852020 ADB852020 AMX852020 AWT852020 BGP852020 BQL852020 CAH852020 CKD852020 CTZ852020 DDV852020 DNR852020 DXN852020 EHJ852020 ERF852020 FBB852020 FKX852020 FUT852020 GEP852020 GOL852020 GYH852020 HID852020 HRZ852020 IBV852020 ILR852020 IVN852020 JFJ852020 JPF852020 JZB852020 KIX852020 KST852020 LCP852020 LML852020 LWH852020 MGD852020 MPZ852020 MZV852020 NJR852020 NTN852020 ODJ852020 ONF852020 OXB852020 PGX852020 PQT852020 QAP852020 QKL852020 QUH852020 RED852020 RNZ852020 RXV852020 SHR852020 SRN852020 TBJ852020 TLF852020 TVB852020 UEX852020 UOT852020 UYP852020 VIL852020 VSH852020 WCD852020 WLZ852020 WVV852020 O917543 JJ917556 TF917556 ADB917556 AMX917556 AWT917556 BGP917556 BQL917556 CAH917556 CKD917556 CTZ917556 DDV917556 DNR917556 DXN917556 EHJ917556 ERF917556 FBB917556 FKX917556 FUT917556 GEP917556 GOL917556 GYH917556 HID917556 HRZ917556 IBV917556 ILR917556 IVN917556 JFJ917556 JPF917556 JZB917556 KIX917556 KST917556 LCP917556 LML917556 LWH917556 MGD917556 MPZ917556 MZV917556 NJR917556 NTN917556 ODJ917556 ONF917556 OXB917556 PGX917556 PQT917556 QAP917556 QKL917556 QUH917556 RED917556 RNZ917556 RXV917556 SHR917556 SRN917556 TBJ917556 TLF917556 TVB917556 UEX917556 UOT917556 UYP917556 VIL917556 VSH917556 WCD917556 WLZ917556 WVV917556 O983079 JJ983092 TF983092 ADB983092 AMX983092 AWT983092 BGP983092 BQL983092 CAH983092 CKD983092 CTZ983092 DDV983092 DNR983092 DXN983092 EHJ983092 ERF983092 FBB983092 FKX983092 FUT983092 GEP983092 GOL983092 GYH983092 HID983092 HRZ983092 IBV983092 ILR983092 IVN983092 JFJ983092 JPF983092 JZB983092 KIX983092 KST983092 LCP983092 LML983092 LWH983092 MGD983092 MPZ983092 MZV983092 NJR983092 NTN983092 ODJ983092 ONF983092 OXB983092 PGX983092 PQT983092 QAP983092 QKL983092 QUH983092 RED983092 RNZ983092 RXV983092 SHR983092 SRN983092 TBJ983092 TLF983092 TVB983092 UEX983092 UOT983092 UYP983092 VIL983092 VSH983092 WCD983092 WLZ983092 WVV983092 WVJ26 WLN26 WBR26 VRV26 VHZ26 UYD26 UOH26 UEL26 TUP26 TKT26 TAX26 SRB26 SHF26 RXJ26 RNN26 RDR26 QTV26 QJZ26 QAD26 PQH26 PGL26 OWP26 OMT26 OCX26 NTB26 NJF26 MZJ26 MPN26 MFR26 LVV26 LLZ26 LCD26 KSH26 KIL26 JYP26 JOT26 JEX26 IVB26 ILF26 IBJ26 HRN26 HHR26 GXV26 GNZ26 GED26 FUH26 FKL26 FAP26 EQT26 EGX26 DXB26 DNF26 DDJ26 CTN26 CJR26 BZV26 BPZ26 BGD26 AWH26 AML26 ACP26 ST26 IX26 TD24 TF25 ACZ24 ADB25 AMV24 AMX25 AWR24 AWT25 BGN24 BGP25 BQJ24 BQL25 CAF24 CAH25 CKB24 CKD25 CTX24 CTZ25 DDT24 DDV25 DNP24 DNR25 DXL24 DXN25 EHH24 EHJ25 ERD24 ERF25 FAZ24 FBB25 FKV24 FKX25 FUR24 FUT25 GEN24 GEP25 GOJ24 GOL25 GYF24 GYH25 HIB24 HID25 HRX24 HRZ25 IBT24 IBV25 ILP24 ILR25 IVL24 IVN25 JFH24 JFJ25 JPD24 JPF25 JYZ24 JZB25 KIV24 KIX25 KSR24 KST25 LCN24 LCP25 LMJ24 LML25 LWF24 LWH25 MGB24 MGD25 MPX24 MPZ25 MZT24 MZV25 NJP24 NJR25 NTL24 NTN25 ODH24 ODJ25 OND24 ONF25 OWZ24 OXB25 PGV24 PGX25 PQR24 PQT25 QAN24 QAP25 QKJ24 QKL25 QUF24 QUH25 REB24 RED25 RNX24 RNZ25 RXT24 RXV25 SHP24 SHR25 SRL24 SRN25 TBH24 TBJ25 TLD24 TLF25 TUZ24 TVB25 UEV24 UEX25 UOR24 UOT25 UYN24 UYP25 VIJ24 VIL25 VSF24 VSH25 WCB24 WCD25 WLX24 WLZ25 WVT24 WVV25 JH24 JJ25" xr:uid="{A943410B-20F5-4C95-B85E-2FB29F601551}">
      <formula1>0</formula1>
    </dataValidation>
    <dataValidation type="decimal" operator="greaterThanOrEqual" allowBlank="1" showInputMessage="1" showErrorMessage="1" errorTitle="Value requested" error="Please enter a value greater than 0." sqref="WVV983076 IX29:IX30 ST29:ST30 ACP29:ACP30 AML29:AML30 AWH29:AWH30 BGD29:BGD30 BPZ29:BPZ30 BZV29:BZV30 CJR29:CJR30 CTN29:CTN30 DDJ29:DDJ30 DNF29:DNF30 DXB29:DXB30 EGX29:EGX30 EQT29:EQT30 FAP29:FAP30 FKL29:FKL30 FUH29:FUH30 GED29:GED30 GNZ29:GNZ30 GXV29:GXV30 HHR29:HHR30 HRN29:HRN30 IBJ29:IBJ30 ILF29:ILF30 IVB29:IVB30 JEX29:JEX30 JOT29:JOT30 JYP29:JYP30 KIL29:KIL30 KSH29:KSH30 LCD29:LCD30 LLZ29:LLZ30 LVV29:LVV30 MFR29:MFR30 MPN29:MPN30 MZJ29:MZJ30 NJF29:NJF30 NTB29:NTB30 OCX29:OCX30 OMT29:OMT30 OWP29:OWP30 PGL29:PGL30 PQH29:PQH30 QAD29:QAD30 QJZ29:QJZ30 QTV29:QTV30 RDR29:RDR30 RNN29:RNN30 RXJ29:RXJ30 SHF29:SHF30 SRB29:SRB30 TAX29:TAX30 TKT29:TKT30 TUP29:TUP30 UEL29:UEL30 UOH29:UOH30 UYD29:UYD30 VHZ29:VHZ30 VRV29:VRV30 WBR29:WBR30 WLN29:WLN30 WVJ29:WVJ30 O65552:O65553 JJ65565:JJ65566 TF65565:TF65566 ADB65565:ADB65566 AMX65565:AMX65566 AWT65565:AWT65566 BGP65565:BGP65566 BQL65565:BQL65566 CAH65565:CAH65566 CKD65565:CKD65566 CTZ65565:CTZ65566 DDV65565:DDV65566 DNR65565:DNR65566 DXN65565:DXN65566 EHJ65565:EHJ65566 ERF65565:ERF65566 FBB65565:FBB65566 FKX65565:FKX65566 FUT65565:FUT65566 GEP65565:GEP65566 GOL65565:GOL65566 GYH65565:GYH65566 HID65565:HID65566 HRZ65565:HRZ65566 IBV65565:IBV65566 ILR65565:ILR65566 IVN65565:IVN65566 JFJ65565:JFJ65566 JPF65565:JPF65566 JZB65565:JZB65566 KIX65565:KIX65566 KST65565:KST65566 LCP65565:LCP65566 LML65565:LML65566 LWH65565:LWH65566 MGD65565:MGD65566 MPZ65565:MPZ65566 MZV65565:MZV65566 NJR65565:NJR65566 NTN65565:NTN65566 ODJ65565:ODJ65566 ONF65565:ONF65566 OXB65565:OXB65566 PGX65565:PGX65566 PQT65565:PQT65566 QAP65565:QAP65566 QKL65565:QKL65566 QUH65565:QUH65566 RED65565:RED65566 RNZ65565:RNZ65566 RXV65565:RXV65566 SHR65565:SHR65566 SRN65565:SRN65566 TBJ65565:TBJ65566 TLF65565:TLF65566 TVB65565:TVB65566 UEX65565:UEX65566 UOT65565:UOT65566 UYP65565:UYP65566 VIL65565:VIL65566 VSH65565:VSH65566 WCD65565:WCD65566 WLZ65565:WLZ65566 WVV65565:WVV65566 O131088:O131089 JJ131101:JJ131102 TF131101:TF131102 ADB131101:ADB131102 AMX131101:AMX131102 AWT131101:AWT131102 BGP131101:BGP131102 BQL131101:BQL131102 CAH131101:CAH131102 CKD131101:CKD131102 CTZ131101:CTZ131102 DDV131101:DDV131102 DNR131101:DNR131102 DXN131101:DXN131102 EHJ131101:EHJ131102 ERF131101:ERF131102 FBB131101:FBB131102 FKX131101:FKX131102 FUT131101:FUT131102 GEP131101:GEP131102 GOL131101:GOL131102 GYH131101:GYH131102 HID131101:HID131102 HRZ131101:HRZ131102 IBV131101:IBV131102 ILR131101:ILR131102 IVN131101:IVN131102 JFJ131101:JFJ131102 JPF131101:JPF131102 JZB131101:JZB131102 KIX131101:KIX131102 KST131101:KST131102 LCP131101:LCP131102 LML131101:LML131102 LWH131101:LWH131102 MGD131101:MGD131102 MPZ131101:MPZ131102 MZV131101:MZV131102 NJR131101:NJR131102 NTN131101:NTN131102 ODJ131101:ODJ131102 ONF131101:ONF131102 OXB131101:OXB131102 PGX131101:PGX131102 PQT131101:PQT131102 QAP131101:QAP131102 QKL131101:QKL131102 QUH131101:QUH131102 RED131101:RED131102 RNZ131101:RNZ131102 RXV131101:RXV131102 SHR131101:SHR131102 SRN131101:SRN131102 TBJ131101:TBJ131102 TLF131101:TLF131102 TVB131101:TVB131102 UEX131101:UEX131102 UOT131101:UOT131102 UYP131101:UYP131102 VIL131101:VIL131102 VSH131101:VSH131102 WCD131101:WCD131102 WLZ131101:WLZ131102 WVV131101:WVV131102 O196624:O196625 JJ196637:JJ196638 TF196637:TF196638 ADB196637:ADB196638 AMX196637:AMX196638 AWT196637:AWT196638 BGP196637:BGP196638 BQL196637:BQL196638 CAH196637:CAH196638 CKD196637:CKD196638 CTZ196637:CTZ196638 DDV196637:DDV196638 DNR196637:DNR196638 DXN196637:DXN196638 EHJ196637:EHJ196638 ERF196637:ERF196638 FBB196637:FBB196638 FKX196637:FKX196638 FUT196637:FUT196638 GEP196637:GEP196638 GOL196637:GOL196638 GYH196637:GYH196638 HID196637:HID196638 HRZ196637:HRZ196638 IBV196637:IBV196638 ILR196637:ILR196638 IVN196637:IVN196638 JFJ196637:JFJ196638 JPF196637:JPF196638 JZB196637:JZB196638 KIX196637:KIX196638 KST196637:KST196638 LCP196637:LCP196638 LML196637:LML196638 LWH196637:LWH196638 MGD196637:MGD196638 MPZ196637:MPZ196638 MZV196637:MZV196638 NJR196637:NJR196638 NTN196637:NTN196638 ODJ196637:ODJ196638 ONF196637:ONF196638 OXB196637:OXB196638 PGX196637:PGX196638 PQT196637:PQT196638 QAP196637:QAP196638 QKL196637:QKL196638 QUH196637:QUH196638 RED196637:RED196638 RNZ196637:RNZ196638 RXV196637:RXV196638 SHR196637:SHR196638 SRN196637:SRN196638 TBJ196637:TBJ196638 TLF196637:TLF196638 TVB196637:TVB196638 UEX196637:UEX196638 UOT196637:UOT196638 UYP196637:UYP196638 VIL196637:VIL196638 VSH196637:VSH196638 WCD196637:WCD196638 WLZ196637:WLZ196638 WVV196637:WVV196638 O262160:O262161 JJ262173:JJ262174 TF262173:TF262174 ADB262173:ADB262174 AMX262173:AMX262174 AWT262173:AWT262174 BGP262173:BGP262174 BQL262173:BQL262174 CAH262173:CAH262174 CKD262173:CKD262174 CTZ262173:CTZ262174 DDV262173:DDV262174 DNR262173:DNR262174 DXN262173:DXN262174 EHJ262173:EHJ262174 ERF262173:ERF262174 FBB262173:FBB262174 FKX262173:FKX262174 FUT262173:FUT262174 GEP262173:GEP262174 GOL262173:GOL262174 GYH262173:GYH262174 HID262173:HID262174 HRZ262173:HRZ262174 IBV262173:IBV262174 ILR262173:ILR262174 IVN262173:IVN262174 JFJ262173:JFJ262174 JPF262173:JPF262174 JZB262173:JZB262174 KIX262173:KIX262174 KST262173:KST262174 LCP262173:LCP262174 LML262173:LML262174 LWH262173:LWH262174 MGD262173:MGD262174 MPZ262173:MPZ262174 MZV262173:MZV262174 NJR262173:NJR262174 NTN262173:NTN262174 ODJ262173:ODJ262174 ONF262173:ONF262174 OXB262173:OXB262174 PGX262173:PGX262174 PQT262173:PQT262174 QAP262173:QAP262174 QKL262173:QKL262174 QUH262173:QUH262174 RED262173:RED262174 RNZ262173:RNZ262174 RXV262173:RXV262174 SHR262173:SHR262174 SRN262173:SRN262174 TBJ262173:TBJ262174 TLF262173:TLF262174 TVB262173:TVB262174 UEX262173:UEX262174 UOT262173:UOT262174 UYP262173:UYP262174 VIL262173:VIL262174 VSH262173:VSH262174 WCD262173:WCD262174 WLZ262173:WLZ262174 WVV262173:WVV262174 O327696:O327697 JJ327709:JJ327710 TF327709:TF327710 ADB327709:ADB327710 AMX327709:AMX327710 AWT327709:AWT327710 BGP327709:BGP327710 BQL327709:BQL327710 CAH327709:CAH327710 CKD327709:CKD327710 CTZ327709:CTZ327710 DDV327709:DDV327710 DNR327709:DNR327710 DXN327709:DXN327710 EHJ327709:EHJ327710 ERF327709:ERF327710 FBB327709:FBB327710 FKX327709:FKX327710 FUT327709:FUT327710 GEP327709:GEP327710 GOL327709:GOL327710 GYH327709:GYH327710 HID327709:HID327710 HRZ327709:HRZ327710 IBV327709:IBV327710 ILR327709:ILR327710 IVN327709:IVN327710 JFJ327709:JFJ327710 JPF327709:JPF327710 JZB327709:JZB327710 KIX327709:KIX327710 KST327709:KST327710 LCP327709:LCP327710 LML327709:LML327710 LWH327709:LWH327710 MGD327709:MGD327710 MPZ327709:MPZ327710 MZV327709:MZV327710 NJR327709:NJR327710 NTN327709:NTN327710 ODJ327709:ODJ327710 ONF327709:ONF327710 OXB327709:OXB327710 PGX327709:PGX327710 PQT327709:PQT327710 QAP327709:QAP327710 QKL327709:QKL327710 QUH327709:QUH327710 RED327709:RED327710 RNZ327709:RNZ327710 RXV327709:RXV327710 SHR327709:SHR327710 SRN327709:SRN327710 TBJ327709:TBJ327710 TLF327709:TLF327710 TVB327709:TVB327710 UEX327709:UEX327710 UOT327709:UOT327710 UYP327709:UYP327710 VIL327709:VIL327710 VSH327709:VSH327710 WCD327709:WCD327710 WLZ327709:WLZ327710 WVV327709:WVV327710 O393232:O393233 JJ393245:JJ393246 TF393245:TF393246 ADB393245:ADB393246 AMX393245:AMX393246 AWT393245:AWT393246 BGP393245:BGP393246 BQL393245:BQL393246 CAH393245:CAH393246 CKD393245:CKD393246 CTZ393245:CTZ393246 DDV393245:DDV393246 DNR393245:DNR393246 DXN393245:DXN393246 EHJ393245:EHJ393246 ERF393245:ERF393246 FBB393245:FBB393246 FKX393245:FKX393246 FUT393245:FUT393246 GEP393245:GEP393246 GOL393245:GOL393246 GYH393245:GYH393246 HID393245:HID393246 HRZ393245:HRZ393246 IBV393245:IBV393246 ILR393245:ILR393246 IVN393245:IVN393246 JFJ393245:JFJ393246 JPF393245:JPF393246 JZB393245:JZB393246 KIX393245:KIX393246 KST393245:KST393246 LCP393245:LCP393246 LML393245:LML393246 LWH393245:LWH393246 MGD393245:MGD393246 MPZ393245:MPZ393246 MZV393245:MZV393246 NJR393245:NJR393246 NTN393245:NTN393246 ODJ393245:ODJ393246 ONF393245:ONF393246 OXB393245:OXB393246 PGX393245:PGX393246 PQT393245:PQT393246 QAP393245:QAP393246 QKL393245:QKL393246 QUH393245:QUH393246 RED393245:RED393246 RNZ393245:RNZ393246 RXV393245:RXV393246 SHR393245:SHR393246 SRN393245:SRN393246 TBJ393245:TBJ393246 TLF393245:TLF393246 TVB393245:TVB393246 UEX393245:UEX393246 UOT393245:UOT393246 UYP393245:UYP393246 VIL393245:VIL393246 VSH393245:VSH393246 WCD393245:WCD393246 WLZ393245:WLZ393246 WVV393245:WVV393246 O458768:O458769 JJ458781:JJ458782 TF458781:TF458782 ADB458781:ADB458782 AMX458781:AMX458782 AWT458781:AWT458782 BGP458781:BGP458782 BQL458781:BQL458782 CAH458781:CAH458782 CKD458781:CKD458782 CTZ458781:CTZ458782 DDV458781:DDV458782 DNR458781:DNR458782 DXN458781:DXN458782 EHJ458781:EHJ458782 ERF458781:ERF458782 FBB458781:FBB458782 FKX458781:FKX458782 FUT458781:FUT458782 GEP458781:GEP458782 GOL458781:GOL458782 GYH458781:GYH458782 HID458781:HID458782 HRZ458781:HRZ458782 IBV458781:IBV458782 ILR458781:ILR458782 IVN458781:IVN458782 JFJ458781:JFJ458782 JPF458781:JPF458782 JZB458781:JZB458782 KIX458781:KIX458782 KST458781:KST458782 LCP458781:LCP458782 LML458781:LML458782 LWH458781:LWH458782 MGD458781:MGD458782 MPZ458781:MPZ458782 MZV458781:MZV458782 NJR458781:NJR458782 NTN458781:NTN458782 ODJ458781:ODJ458782 ONF458781:ONF458782 OXB458781:OXB458782 PGX458781:PGX458782 PQT458781:PQT458782 QAP458781:QAP458782 QKL458781:QKL458782 QUH458781:QUH458782 RED458781:RED458782 RNZ458781:RNZ458782 RXV458781:RXV458782 SHR458781:SHR458782 SRN458781:SRN458782 TBJ458781:TBJ458782 TLF458781:TLF458782 TVB458781:TVB458782 UEX458781:UEX458782 UOT458781:UOT458782 UYP458781:UYP458782 VIL458781:VIL458782 VSH458781:VSH458782 WCD458781:WCD458782 WLZ458781:WLZ458782 WVV458781:WVV458782 O524304:O524305 JJ524317:JJ524318 TF524317:TF524318 ADB524317:ADB524318 AMX524317:AMX524318 AWT524317:AWT524318 BGP524317:BGP524318 BQL524317:BQL524318 CAH524317:CAH524318 CKD524317:CKD524318 CTZ524317:CTZ524318 DDV524317:DDV524318 DNR524317:DNR524318 DXN524317:DXN524318 EHJ524317:EHJ524318 ERF524317:ERF524318 FBB524317:FBB524318 FKX524317:FKX524318 FUT524317:FUT524318 GEP524317:GEP524318 GOL524317:GOL524318 GYH524317:GYH524318 HID524317:HID524318 HRZ524317:HRZ524318 IBV524317:IBV524318 ILR524317:ILR524318 IVN524317:IVN524318 JFJ524317:JFJ524318 JPF524317:JPF524318 JZB524317:JZB524318 KIX524317:KIX524318 KST524317:KST524318 LCP524317:LCP524318 LML524317:LML524318 LWH524317:LWH524318 MGD524317:MGD524318 MPZ524317:MPZ524318 MZV524317:MZV524318 NJR524317:NJR524318 NTN524317:NTN524318 ODJ524317:ODJ524318 ONF524317:ONF524318 OXB524317:OXB524318 PGX524317:PGX524318 PQT524317:PQT524318 QAP524317:QAP524318 QKL524317:QKL524318 QUH524317:QUH524318 RED524317:RED524318 RNZ524317:RNZ524318 RXV524317:RXV524318 SHR524317:SHR524318 SRN524317:SRN524318 TBJ524317:TBJ524318 TLF524317:TLF524318 TVB524317:TVB524318 UEX524317:UEX524318 UOT524317:UOT524318 UYP524317:UYP524318 VIL524317:VIL524318 VSH524317:VSH524318 WCD524317:WCD524318 WLZ524317:WLZ524318 WVV524317:WVV524318 O589840:O589841 JJ589853:JJ589854 TF589853:TF589854 ADB589853:ADB589854 AMX589853:AMX589854 AWT589853:AWT589854 BGP589853:BGP589854 BQL589853:BQL589854 CAH589853:CAH589854 CKD589853:CKD589854 CTZ589853:CTZ589854 DDV589853:DDV589854 DNR589853:DNR589854 DXN589853:DXN589854 EHJ589853:EHJ589854 ERF589853:ERF589854 FBB589853:FBB589854 FKX589853:FKX589854 FUT589853:FUT589854 GEP589853:GEP589854 GOL589853:GOL589854 GYH589853:GYH589854 HID589853:HID589854 HRZ589853:HRZ589854 IBV589853:IBV589854 ILR589853:ILR589854 IVN589853:IVN589854 JFJ589853:JFJ589854 JPF589853:JPF589854 JZB589853:JZB589854 KIX589853:KIX589854 KST589853:KST589854 LCP589853:LCP589854 LML589853:LML589854 LWH589853:LWH589854 MGD589853:MGD589854 MPZ589853:MPZ589854 MZV589853:MZV589854 NJR589853:NJR589854 NTN589853:NTN589854 ODJ589853:ODJ589854 ONF589853:ONF589854 OXB589853:OXB589854 PGX589853:PGX589854 PQT589853:PQT589854 QAP589853:QAP589854 QKL589853:QKL589854 QUH589853:QUH589854 RED589853:RED589854 RNZ589853:RNZ589854 RXV589853:RXV589854 SHR589853:SHR589854 SRN589853:SRN589854 TBJ589853:TBJ589854 TLF589853:TLF589854 TVB589853:TVB589854 UEX589853:UEX589854 UOT589853:UOT589854 UYP589853:UYP589854 VIL589853:VIL589854 VSH589853:VSH589854 WCD589853:WCD589854 WLZ589853:WLZ589854 WVV589853:WVV589854 O655376:O655377 JJ655389:JJ655390 TF655389:TF655390 ADB655389:ADB655390 AMX655389:AMX655390 AWT655389:AWT655390 BGP655389:BGP655390 BQL655389:BQL655390 CAH655389:CAH655390 CKD655389:CKD655390 CTZ655389:CTZ655390 DDV655389:DDV655390 DNR655389:DNR655390 DXN655389:DXN655390 EHJ655389:EHJ655390 ERF655389:ERF655390 FBB655389:FBB655390 FKX655389:FKX655390 FUT655389:FUT655390 GEP655389:GEP655390 GOL655389:GOL655390 GYH655389:GYH655390 HID655389:HID655390 HRZ655389:HRZ655390 IBV655389:IBV655390 ILR655389:ILR655390 IVN655389:IVN655390 JFJ655389:JFJ655390 JPF655389:JPF655390 JZB655389:JZB655390 KIX655389:KIX655390 KST655389:KST655390 LCP655389:LCP655390 LML655389:LML655390 LWH655389:LWH655390 MGD655389:MGD655390 MPZ655389:MPZ655390 MZV655389:MZV655390 NJR655389:NJR655390 NTN655389:NTN655390 ODJ655389:ODJ655390 ONF655389:ONF655390 OXB655389:OXB655390 PGX655389:PGX655390 PQT655389:PQT655390 QAP655389:QAP655390 QKL655389:QKL655390 QUH655389:QUH655390 RED655389:RED655390 RNZ655389:RNZ655390 RXV655389:RXV655390 SHR655389:SHR655390 SRN655389:SRN655390 TBJ655389:TBJ655390 TLF655389:TLF655390 TVB655389:TVB655390 UEX655389:UEX655390 UOT655389:UOT655390 UYP655389:UYP655390 VIL655389:VIL655390 VSH655389:VSH655390 WCD655389:WCD655390 WLZ655389:WLZ655390 WVV655389:WVV655390 O720912:O720913 JJ720925:JJ720926 TF720925:TF720926 ADB720925:ADB720926 AMX720925:AMX720926 AWT720925:AWT720926 BGP720925:BGP720926 BQL720925:BQL720926 CAH720925:CAH720926 CKD720925:CKD720926 CTZ720925:CTZ720926 DDV720925:DDV720926 DNR720925:DNR720926 DXN720925:DXN720926 EHJ720925:EHJ720926 ERF720925:ERF720926 FBB720925:FBB720926 FKX720925:FKX720926 FUT720925:FUT720926 GEP720925:GEP720926 GOL720925:GOL720926 GYH720925:GYH720926 HID720925:HID720926 HRZ720925:HRZ720926 IBV720925:IBV720926 ILR720925:ILR720926 IVN720925:IVN720926 JFJ720925:JFJ720926 JPF720925:JPF720926 JZB720925:JZB720926 KIX720925:KIX720926 KST720925:KST720926 LCP720925:LCP720926 LML720925:LML720926 LWH720925:LWH720926 MGD720925:MGD720926 MPZ720925:MPZ720926 MZV720925:MZV720926 NJR720925:NJR720926 NTN720925:NTN720926 ODJ720925:ODJ720926 ONF720925:ONF720926 OXB720925:OXB720926 PGX720925:PGX720926 PQT720925:PQT720926 QAP720925:QAP720926 QKL720925:QKL720926 QUH720925:QUH720926 RED720925:RED720926 RNZ720925:RNZ720926 RXV720925:RXV720926 SHR720925:SHR720926 SRN720925:SRN720926 TBJ720925:TBJ720926 TLF720925:TLF720926 TVB720925:TVB720926 UEX720925:UEX720926 UOT720925:UOT720926 UYP720925:UYP720926 VIL720925:VIL720926 VSH720925:VSH720926 WCD720925:WCD720926 WLZ720925:WLZ720926 WVV720925:WVV720926 O786448:O786449 JJ786461:JJ786462 TF786461:TF786462 ADB786461:ADB786462 AMX786461:AMX786462 AWT786461:AWT786462 BGP786461:BGP786462 BQL786461:BQL786462 CAH786461:CAH786462 CKD786461:CKD786462 CTZ786461:CTZ786462 DDV786461:DDV786462 DNR786461:DNR786462 DXN786461:DXN786462 EHJ786461:EHJ786462 ERF786461:ERF786462 FBB786461:FBB786462 FKX786461:FKX786462 FUT786461:FUT786462 GEP786461:GEP786462 GOL786461:GOL786462 GYH786461:GYH786462 HID786461:HID786462 HRZ786461:HRZ786462 IBV786461:IBV786462 ILR786461:ILR786462 IVN786461:IVN786462 JFJ786461:JFJ786462 JPF786461:JPF786462 JZB786461:JZB786462 KIX786461:KIX786462 KST786461:KST786462 LCP786461:LCP786462 LML786461:LML786462 LWH786461:LWH786462 MGD786461:MGD786462 MPZ786461:MPZ786462 MZV786461:MZV786462 NJR786461:NJR786462 NTN786461:NTN786462 ODJ786461:ODJ786462 ONF786461:ONF786462 OXB786461:OXB786462 PGX786461:PGX786462 PQT786461:PQT786462 QAP786461:QAP786462 QKL786461:QKL786462 QUH786461:QUH786462 RED786461:RED786462 RNZ786461:RNZ786462 RXV786461:RXV786462 SHR786461:SHR786462 SRN786461:SRN786462 TBJ786461:TBJ786462 TLF786461:TLF786462 TVB786461:TVB786462 UEX786461:UEX786462 UOT786461:UOT786462 UYP786461:UYP786462 VIL786461:VIL786462 VSH786461:VSH786462 WCD786461:WCD786462 WLZ786461:WLZ786462 WVV786461:WVV786462 O851984:O851985 JJ851997:JJ851998 TF851997:TF851998 ADB851997:ADB851998 AMX851997:AMX851998 AWT851997:AWT851998 BGP851997:BGP851998 BQL851997:BQL851998 CAH851997:CAH851998 CKD851997:CKD851998 CTZ851997:CTZ851998 DDV851997:DDV851998 DNR851997:DNR851998 DXN851997:DXN851998 EHJ851997:EHJ851998 ERF851997:ERF851998 FBB851997:FBB851998 FKX851997:FKX851998 FUT851997:FUT851998 GEP851997:GEP851998 GOL851997:GOL851998 GYH851997:GYH851998 HID851997:HID851998 HRZ851997:HRZ851998 IBV851997:IBV851998 ILR851997:ILR851998 IVN851997:IVN851998 JFJ851997:JFJ851998 JPF851997:JPF851998 JZB851997:JZB851998 KIX851997:KIX851998 KST851997:KST851998 LCP851997:LCP851998 LML851997:LML851998 LWH851997:LWH851998 MGD851997:MGD851998 MPZ851997:MPZ851998 MZV851997:MZV851998 NJR851997:NJR851998 NTN851997:NTN851998 ODJ851997:ODJ851998 ONF851997:ONF851998 OXB851997:OXB851998 PGX851997:PGX851998 PQT851997:PQT851998 QAP851997:QAP851998 QKL851997:QKL851998 QUH851997:QUH851998 RED851997:RED851998 RNZ851997:RNZ851998 RXV851997:RXV851998 SHR851997:SHR851998 SRN851997:SRN851998 TBJ851997:TBJ851998 TLF851997:TLF851998 TVB851997:TVB851998 UEX851997:UEX851998 UOT851997:UOT851998 UYP851997:UYP851998 VIL851997:VIL851998 VSH851997:VSH851998 WCD851997:WCD851998 WLZ851997:WLZ851998 WVV851997:WVV851998 O917520:O917521 JJ917533:JJ917534 TF917533:TF917534 ADB917533:ADB917534 AMX917533:AMX917534 AWT917533:AWT917534 BGP917533:BGP917534 BQL917533:BQL917534 CAH917533:CAH917534 CKD917533:CKD917534 CTZ917533:CTZ917534 DDV917533:DDV917534 DNR917533:DNR917534 DXN917533:DXN917534 EHJ917533:EHJ917534 ERF917533:ERF917534 FBB917533:FBB917534 FKX917533:FKX917534 FUT917533:FUT917534 GEP917533:GEP917534 GOL917533:GOL917534 GYH917533:GYH917534 HID917533:HID917534 HRZ917533:HRZ917534 IBV917533:IBV917534 ILR917533:ILR917534 IVN917533:IVN917534 JFJ917533:JFJ917534 JPF917533:JPF917534 JZB917533:JZB917534 KIX917533:KIX917534 KST917533:KST917534 LCP917533:LCP917534 LML917533:LML917534 LWH917533:LWH917534 MGD917533:MGD917534 MPZ917533:MPZ917534 MZV917533:MZV917534 NJR917533:NJR917534 NTN917533:NTN917534 ODJ917533:ODJ917534 ONF917533:ONF917534 OXB917533:OXB917534 PGX917533:PGX917534 PQT917533:PQT917534 QAP917533:QAP917534 QKL917533:QKL917534 QUH917533:QUH917534 RED917533:RED917534 RNZ917533:RNZ917534 RXV917533:RXV917534 SHR917533:SHR917534 SRN917533:SRN917534 TBJ917533:TBJ917534 TLF917533:TLF917534 TVB917533:TVB917534 UEX917533:UEX917534 UOT917533:UOT917534 UYP917533:UYP917534 VIL917533:VIL917534 VSH917533:VSH917534 WCD917533:WCD917534 WLZ917533:WLZ917534 WVV917533:WVV917534 O983056:O983057 JJ983069:JJ983070 TF983069:TF983070 ADB983069:ADB983070 AMX983069:AMX983070 AWT983069:AWT983070 BGP983069:BGP983070 BQL983069:BQL983070 CAH983069:CAH983070 CKD983069:CKD983070 CTZ983069:CTZ983070 DDV983069:DDV983070 DNR983069:DNR983070 DXN983069:DXN983070 EHJ983069:EHJ983070 ERF983069:ERF983070 FBB983069:FBB983070 FKX983069:FKX983070 FUT983069:FUT983070 GEP983069:GEP983070 GOL983069:GOL983070 GYH983069:GYH983070 HID983069:HID983070 HRZ983069:HRZ983070 IBV983069:IBV983070 ILR983069:ILR983070 IVN983069:IVN983070 JFJ983069:JFJ983070 JPF983069:JPF983070 JZB983069:JZB983070 KIX983069:KIX983070 KST983069:KST983070 LCP983069:LCP983070 LML983069:LML983070 LWH983069:LWH983070 MGD983069:MGD983070 MPZ983069:MPZ983070 MZV983069:MZV983070 NJR983069:NJR983070 NTN983069:NTN983070 ODJ983069:ODJ983070 ONF983069:ONF983070 OXB983069:OXB983070 PGX983069:PGX983070 PQT983069:PQT983070 QAP983069:QAP983070 QKL983069:QKL983070 QUH983069:QUH983070 RED983069:RED983070 RNZ983069:RNZ983070 RXV983069:RXV983070 SHR983069:SHR983070 SRN983069:SRN983070 TBJ983069:TBJ983070 TLF983069:TLF983070 TVB983069:TVB983070 UEX983069:UEX983070 UOT983069:UOT983070 UYP983069:UYP983070 VIL983069:VIL983070 VSH983069:VSH983070 WCD983069:WCD983070 WLZ983069:WLZ983070 WVV983069:WVV983070 IX36 ST36 ACP36 AML36 AWH36 BGD36 BPZ36 BZV36 CJR36 CTN36 DDJ36 DNF36 DXB36 EGX36 EQT36 FAP36 FKL36 FUH36 GED36 GNZ36 GXV36 HHR36 HRN36 IBJ36 ILF36 IVB36 JEX36 JOT36 JYP36 KIL36 KSH36 LCD36 LLZ36 LVV36 MFR36 MPN36 MZJ36 NJF36 NTB36 OCX36 OMT36 OWP36 PGL36 PQH36 QAD36 QJZ36 QTV36 RDR36 RNN36 RXJ36 SHF36 SRB36 TAX36 TKT36 TUP36 UEL36 UOH36 UYD36 VHZ36 VRV36 WBR36 WLN36 WVJ36 O65559 JJ65572 TF65572 ADB65572 AMX65572 AWT65572 BGP65572 BQL65572 CAH65572 CKD65572 CTZ65572 DDV65572 DNR65572 DXN65572 EHJ65572 ERF65572 FBB65572 FKX65572 FUT65572 GEP65572 GOL65572 GYH65572 HID65572 HRZ65572 IBV65572 ILR65572 IVN65572 JFJ65572 JPF65572 JZB65572 KIX65572 KST65572 LCP65572 LML65572 LWH65572 MGD65572 MPZ65572 MZV65572 NJR65572 NTN65572 ODJ65572 ONF65572 OXB65572 PGX65572 PQT65572 QAP65572 QKL65572 QUH65572 RED65572 RNZ65572 RXV65572 SHR65572 SRN65572 TBJ65572 TLF65572 TVB65572 UEX65572 UOT65572 UYP65572 VIL65572 VSH65572 WCD65572 WLZ65572 WVV65572 O131095 JJ131108 TF131108 ADB131108 AMX131108 AWT131108 BGP131108 BQL131108 CAH131108 CKD131108 CTZ131108 DDV131108 DNR131108 DXN131108 EHJ131108 ERF131108 FBB131108 FKX131108 FUT131108 GEP131108 GOL131108 GYH131108 HID131108 HRZ131108 IBV131108 ILR131108 IVN131108 JFJ131108 JPF131108 JZB131108 KIX131108 KST131108 LCP131108 LML131108 LWH131108 MGD131108 MPZ131108 MZV131108 NJR131108 NTN131108 ODJ131108 ONF131108 OXB131108 PGX131108 PQT131108 QAP131108 QKL131108 QUH131108 RED131108 RNZ131108 RXV131108 SHR131108 SRN131108 TBJ131108 TLF131108 TVB131108 UEX131108 UOT131108 UYP131108 VIL131108 VSH131108 WCD131108 WLZ131108 WVV131108 O196631 JJ196644 TF196644 ADB196644 AMX196644 AWT196644 BGP196644 BQL196644 CAH196644 CKD196644 CTZ196644 DDV196644 DNR196644 DXN196644 EHJ196644 ERF196644 FBB196644 FKX196644 FUT196644 GEP196644 GOL196644 GYH196644 HID196644 HRZ196644 IBV196644 ILR196644 IVN196644 JFJ196644 JPF196644 JZB196644 KIX196644 KST196644 LCP196644 LML196644 LWH196644 MGD196644 MPZ196644 MZV196644 NJR196644 NTN196644 ODJ196644 ONF196644 OXB196644 PGX196644 PQT196644 QAP196644 QKL196644 QUH196644 RED196644 RNZ196644 RXV196644 SHR196644 SRN196644 TBJ196644 TLF196644 TVB196644 UEX196644 UOT196644 UYP196644 VIL196644 VSH196644 WCD196644 WLZ196644 WVV196644 O262167 JJ262180 TF262180 ADB262180 AMX262180 AWT262180 BGP262180 BQL262180 CAH262180 CKD262180 CTZ262180 DDV262180 DNR262180 DXN262180 EHJ262180 ERF262180 FBB262180 FKX262180 FUT262180 GEP262180 GOL262180 GYH262180 HID262180 HRZ262180 IBV262180 ILR262180 IVN262180 JFJ262180 JPF262180 JZB262180 KIX262180 KST262180 LCP262180 LML262180 LWH262180 MGD262180 MPZ262180 MZV262180 NJR262180 NTN262180 ODJ262180 ONF262180 OXB262180 PGX262180 PQT262180 QAP262180 QKL262180 QUH262180 RED262180 RNZ262180 RXV262180 SHR262180 SRN262180 TBJ262180 TLF262180 TVB262180 UEX262180 UOT262180 UYP262180 VIL262180 VSH262180 WCD262180 WLZ262180 WVV262180 O327703 JJ327716 TF327716 ADB327716 AMX327716 AWT327716 BGP327716 BQL327716 CAH327716 CKD327716 CTZ327716 DDV327716 DNR327716 DXN327716 EHJ327716 ERF327716 FBB327716 FKX327716 FUT327716 GEP327716 GOL327716 GYH327716 HID327716 HRZ327716 IBV327716 ILR327716 IVN327716 JFJ327716 JPF327716 JZB327716 KIX327716 KST327716 LCP327716 LML327716 LWH327716 MGD327716 MPZ327716 MZV327716 NJR327716 NTN327716 ODJ327716 ONF327716 OXB327716 PGX327716 PQT327716 QAP327716 QKL327716 QUH327716 RED327716 RNZ327716 RXV327716 SHR327716 SRN327716 TBJ327716 TLF327716 TVB327716 UEX327716 UOT327716 UYP327716 VIL327716 VSH327716 WCD327716 WLZ327716 WVV327716 O393239 JJ393252 TF393252 ADB393252 AMX393252 AWT393252 BGP393252 BQL393252 CAH393252 CKD393252 CTZ393252 DDV393252 DNR393252 DXN393252 EHJ393252 ERF393252 FBB393252 FKX393252 FUT393252 GEP393252 GOL393252 GYH393252 HID393252 HRZ393252 IBV393252 ILR393252 IVN393252 JFJ393252 JPF393252 JZB393252 KIX393252 KST393252 LCP393252 LML393252 LWH393252 MGD393252 MPZ393252 MZV393252 NJR393252 NTN393252 ODJ393252 ONF393252 OXB393252 PGX393252 PQT393252 QAP393252 QKL393252 QUH393252 RED393252 RNZ393252 RXV393252 SHR393252 SRN393252 TBJ393252 TLF393252 TVB393252 UEX393252 UOT393252 UYP393252 VIL393252 VSH393252 WCD393252 WLZ393252 WVV393252 O458775 JJ458788 TF458788 ADB458788 AMX458788 AWT458788 BGP458788 BQL458788 CAH458788 CKD458788 CTZ458788 DDV458788 DNR458788 DXN458788 EHJ458788 ERF458788 FBB458788 FKX458788 FUT458788 GEP458788 GOL458788 GYH458788 HID458788 HRZ458788 IBV458788 ILR458788 IVN458788 JFJ458788 JPF458788 JZB458788 KIX458788 KST458788 LCP458788 LML458788 LWH458788 MGD458788 MPZ458788 MZV458788 NJR458788 NTN458788 ODJ458788 ONF458788 OXB458788 PGX458788 PQT458788 QAP458788 QKL458788 QUH458788 RED458788 RNZ458788 RXV458788 SHR458788 SRN458788 TBJ458788 TLF458788 TVB458788 UEX458788 UOT458788 UYP458788 VIL458788 VSH458788 WCD458788 WLZ458788 WVV458788 O524311 JJ524324 TF524324 ADB524324 AMX524324 AWT524324 BGP524324 BQL524324 CAH524324 CKD524324 CTZ524324 DDV524324 DNR524324 DXN524324 EHJ524324 ERF524324 FBB524324 FKX524324 FUT524324 GEP524324 GOL524324 GYH524324 HID524324 HRZ524324 IBV524324 ILR524324 IVN524324 JFJ524324 JPF524324 JZB524324 KIX524324 KST524324 LCP524324 LML524324 LWH524324 MGD524324 MPZ524324 MZV524324 NJR524324 NTN524324 ODJ524324 ONF524324 OXB524324 PGX524324 PQT524324 QAP524324 QKL524324 QUH524324 RED524324 RNZ524324 RXV524324 SHR524324 SRN524324 TBJ524324 TLF524324 TVB524324 UEX524324 UOT524324 UYP524324 VIL524324 VSH524324 WCD524324 WLZ524324 WVV524324 O589847 JJ589860 TF589860 ADB589860 AMX589860 AWT589860 BGP589860 BQL589860 CAH589860 CKD589860 CTZ589860 DDV589860 DNR589860 DXN589860 EHJ589860 ERF589860 FBB589860 FKX589860 FUT589860 GEP589860 GOL589860 GYH589860 HID589860 HRZ589860 IBV589860 ILR589860 IVN589860 JFJ589860 JPF589860 JZB589860 KIX589860 KST589860 LCP589860 LML589860 LWH589860 MGD589860 MPZ589860 MZV589860 NJR589860 NTN589860 ODJ589860 ONF589860 OXB589860 PGX589860 PQT589860 QAP589860 QKL589860 QUH589860 RED589860 RNZ589860 RXV589860 SHR589860 SRN589860 TBJ589860 TLF589860 TVB589860 UEX589860 UOT589860 UYP589860 VIL589860 VSH589860 WCD589860 WLZ589860 WVV589860 O655383 JJ655396 TF655396 ADB655396 AMX655396 AWT655396 BGP655396 BQL655396 CAH655396 CKD655396 CTZ655396 DDV655396 DNR655396 DXN655396 EHJ655396 ERF655396 FBB655396 FKX655396 FUT655396 GEP655396 GOL655396 GYH655396 HID655396 HRZ655396 IBV655396 ILR655396 IVN655396 JFJ655396 JPF655396 JZB655396 KIX655396 KST655396 LCP655396 LML655396 LWH655396 MGD655396 MPZ655396 MZV655396 NJR655396 NTN655396 ODJ655396 ONF655396 OXB655396 PGX655396 PQT655396 QAP655396 QKL655396 QUH655396 RED655396 RNZ655396 RXV655396 SHR655396 SRN655396 TBJ655396 TLF655396 TVB655396 UEX655396 UOT655396 UYP655396 VIL655396 VSH655396 WCD655396 WLZ655396 WVV655396 O720919 JJ720932 TF720932 ADB720932 AMX720932 AWT720932 BGP720932 BQL720932 CAH720932 CKD720932 CTZ720932 DDV720932 DNR720932 DXN720932 EHJ720932 ERF720932 FBB720932 FKX720932 FUT720932 GEP720932 GOL720932 GYH720932 HID720932 HRZ720932 IBV720932 ILR720932 IVN720932 JFJ720932 JPF720932 JZB720932 KIX720932 KST720932 LCP720932 LML720932 LWH720932 MGD720932 MPZ720932 MZV720932 NJR720932 NTN720932 ODJ720932 ONF720932 OXB720932 PGX720932 PQT720932 QAP720932 QKL720932 QUH720932 RED720932 RNZ720932 RXV720932 SHR720932 SRN720932 TBJ720932 TLF720932 TVB720932 UEX720932 UOT720932 UYP720932 VIL720932 VSH720932 WCD720932 WLZ720932 WVV720932 O786455 JJ786468 TF786468 ADB786468 AMX786468 AWT786468 BGP786468 BQL786468 CAH786468 CKD786468 CTZ786468 DDV786468 DNR786468 DXN786468 EHJ786468 ERF786468 FBB786468 FKX786468 FUT786468 GEP786468 GOL786468 GYH786468 HID786468 HRZ786468 IBV786468 ILR786468 IVN786468 JFJ786468 JPF786468 JZB786468 KIX786468 KST786468 LCP786468 LML786468 LWH786468 MGD786468 MPZ786468 MZV786468 NJR786468 NTN786468 ODJ786468 ONF786468 OXB786468 PGX786468 PQT786468 QAP786468 QKL786468 QUH786468 RED786468 RNZ786468 RXV786468 SHR786468 SRN786468 TBJ786468 TLF786468 TVB786468 UEX786468 UOT786468 UYP786468 VIL786468 VSH786468 WCD786468 WLZ786468 WVV786468 O851991 JJ852004 TF852004 ADB852004 AMX852004 AWT852004 BGP852004 BQL852004 CAH852004 CKD852004 CTZ852004 DDV852004 DNR852004 DXN852004 EHJ852004 ERF852004 FBB852004 FKX852004 FUT852004 GEP852004 GOL852004 GYH852004 HID852004 HRZ852004 IBV852004 ILR852004 IVN852004 JFJ852004 JPF852004 JZB852004 KIX852004 KST852004 LCP852004 LML852004 LWH852004 MGD852004 MPZ852004 MZV852004 NJR852004 NTN852004 ODJ852004 ONF852004 OXB852004 PGX852004 PQT852004 QAP852004 QKL852004 QUH852004 RED852004 RNZ852004 RXV852004 SHR852004 SRN852004 TBJ852004 TLF852004 TVB852004 UEX852004 UOT852004 UYP852004 VIL852004 VSH852004 WCD852004 WLZ852004 WVV852004 O917527 JJ917540 TF917540 ADB917540 AMX917540 AWT917540 BGP917540 BQL917540 CAH917540 CKD917540 CTZ917540 DDV917540 DNR917540 DXN917540 EHJ917540 ERF917540 FBB917540 FKX917540 FUT917540 GEP917540 GOL917540 GYH917540 HID917540 HRZ917540 IBV917540 ILR917540 IVN917540 JFJ917540 JPF917540 JZB917540 KIX917540 KST917540 LCP917540 LML917540 LWH917540 MGD917540 MPZ917540 MZV917540 NJR917540 NTN917540 ODJ917540 ONF917540 OXB917540 PGX917540 PQT917540 QAP917540 QKL917540 QUH917540 RED917540 RNZ917540 RXV917540 SHR917540 SRN917540 TBJ917540 TLF917540 TVB917540 UEX917540 UOT917540 UYP917540 VIL917540 VSH917540 WCD917540 WLZ917540 WVV917540 O983063 JJ983076 TF983076 ADB983076 AMX983076 AWT983076 BGP983076 BQL983076 CAH983076 CKD983076 CTZ983076 DDV983076 DNR983076 DXN983076 EHJ983076 ERF983076 FBB983076 FKX983076 FUT983076 GEP983076 GOL983076 GYH983076 HID983076 HRZ983076 IBV983076 ILR983076 IVN983076 JFJ983076 JPF983076 JZB983076 KIX983076 KST983076 LCP983076 LML983076 LWH983076 MGD983076 MPZ983076 MZV983076 NJR983076 NTN983076 ODJ983076 ONF983076 OXB983076 PGX983076 PQT983076 QAP983076 QKL983076 QUH983076 RED983076 RNZ983076 RXV983076 SHR983076 SRN983076 TBJ983076 TLF983076 TVB983076 UEX983076 UOT983076 UYP983076 VIL983076 VSH983076 WCD983076 WLZ983076" xr:uid="{420A4BCE-9F17-401E-B585-8EC6F3C66E67}">
      <formula1>0</formula1>
    </dataValidation>
    <dataValidation type="list" allowBlank="1" showInputMessage="1" showErrorMessage="1" sqref="JI5 TE5 ADA5 AMW5 AWS5 BGO5 BQK5 CAG5 CKC5 CTY5 DDU5 DNQ5 DXM5 EHI5 ERE5 FBA5 FKW5 FUS5 GEO5 GOK5 GYG5 HIC5 HRY5 IBU5 ILQ5 IVM5 JFI5 JPE5 JZA5 KIW5 KSS5 LCO5 LMK5 LWG5 MGC5 MPY5 MZU5 NJQ5 NTM5 ODI5 ONE5 OXA5 PGW5 PQS5 QAO5 QKK5 QUG5 REC5 RNY5 RXU5 SHQ5 SRM5 TBI5 TLE5 TVA5 UEW5 UOS5 UYO5 VIK5 VSG5 WCC5 WLY5 WVU5 JK65541 TG65541 ADC65541 AMY65541 AWU65541 BGQ65541 BQM65541 CAI65541 CKE65541 CUA65541 DDW65541 DNS65541 DXO65541 EHK65541 ERG65541 FBC65541 FKY65541 FUU65541 GEQ65541 GOM65541 GYI65541 HIE65541 HSA65541 IBW65541 ILS65541 IVO65541 JFK65541 JPG65541 JZC65541 KIY65541 KSU65541 LCQ65541 LMM65541 LWI65541 MGE65541 MQA65541 MZW65541 NJS65541 NTO65541 ODK65541 ONG65541 OXC65541 PGY65541 PQU65541 QAQ65541 QKM65541 QUI65541 REE65541 ROA65541 RXW65541 SHS65541 SRO65541 TBK65541 TLG65541 TVC65541 UEY65541 UOU65541 UYQ65541 VIM65541 VSI65541 WCE65541 WMA65541 WVW65541 JK131077 TG131077 ADC131077 AMY131077 AWU131077 BGQ131077 BQM131077 CAI131077 CKE131077 CUA131077 DDW131077 DNS131077 DXO131077 EHK131077 ERG131077 FBC131077 FKY131077 FUU131077 GEQ131077 GOM131077 GYI131077 HIE131077 HSA131077 IBW131077 ILS131077 IVO131077 JFK131077 JPG131077 JZC131077 KIY131077 KSU131077 LCQ131077 LMM131077 LWI131077 MGE131077 MQA131077 MZW131077 NJS131077 NTO131077 ODK131077 ONG131077 OXC131077 PGY131077 PQU131077 QAQ131077 QKM131077 QUI131077 REE131077 ROA131077 RXW131077 SHS131077 SRO131077 TBK131077 TLG131077 TVC131077 UEY131077 UOU131077 UYQ131077 VIM131077 VSI131077 WCE131077 WMA131077 WVW131077 JK196613 TG196613 ADC196613 AMY196613 AWU196613 BGQ196613 BQM196613 CAI196613 CKE196613 CUA196613 DDW196613 DNS196613 DXO196613 EHK196613 ERG196613 FBC196613 FKY196613 FUU196613 GEQ196613 GOM196613 GYI196613 HIE196613 HSA196613 IBW196613 ILS196613 IVO196613 JFK196613 JPG196613 JZC196613 KIY196613 KSU196613 LCQ196613 LMM196613 LWI196613 MGE196613 MQA196613 MZW196613 NJS196613 NTO196613 ODK196613 ONG196613 OXC196613 PGY196613 PQU196613 QAQ196613 QKM196613 QUI196613 REE196613 ROA196613 RXW196613 SHS196613 SRO196613 TBK196613 TLG196613 TVC196613 UEY196613 UOU196613 UYQ196613 VIM196613 VSI196613 WCE196613 WMA196613 WVW196613 JK262149 TG262149 ADC262149 AMY262149 AWU262149 BGQ262149 BQM262149 CAI262149 CKE262149 CUA262149 DDW262149 DNS262149 DXO262149 EHK262149 ERG262149 FBC262149 FKY262149 FUU262149 GEQ262149 GOM262149 GYI262149 HIE262149 HSA262149 IBW262149 ILS262149 IVO262149 JFK262149 JPG262149 JZC262149 KIY262149 KSU262149 LCQ262149 LMM262149 LWI262149 MGE262149 MQA262149 MZW262149 NJS262149 NTO262149 ODK262149 ONG262149 OXC262149 PGY262149 PQU262149 QAQ262149 QKM262149 QUI262149 REE262149 ROA262149 RXW262149 SHS262149 SRO262149 TBK262149 TLG262149 TVC262149 UEY262149 UOU262149 UYQ262149 VIM262149 VSI262149 WCE262149 WMA262149 WVW262149 JK327685 TG327685 ADC327685 AMY327685 AWU327685 BGQ327685 BQM327685 CAI327685 CKE327685 CUA327685 DDW327685 DNS327685 DXO327685 EHK327685 ERG327685 FBC327685 FKY327685 FUU327685 GEQ327685 GOM327685 GYI327685 HIE327685 HSA327685 IBW327685 ILS327685 IVO327685 JFK327685 JPG327685 JZC327685 KIY327685 KSU327685 LCQ327685 LMM327685 LWI327685 MGE327685 MQA327685 MZW327685 NJS327685 NTO327685 ODK327685 ONG327685 OXC327685 PGY327685 PQU327685 QAQ327685 QKM327685 QUI327685 REE327685 ROA327685 RXW327685 SHS327685 SRO327685 TBK327685 TLG327685 TVC327685 UEY327685 UOU327685 UYQ327685 VIM327685 VSI327685 WCE327685 WMA327685 WVW327685 JK393221 TG393221 ADC393221 AMY393221 AWU393221 BGQ393221 BQM393221 CAI393221 CKE393221 CUA393221 DDW393221 DNS393221 DXO393221 EHK393221 ERG393221 FBC393221 FKY393221 FUU393221 GEQ393221 GOM393221 GYI393221 HIE393221 HSA393221 IBW393221 ILS393221 IVO393221 JFK393221 JPG393221 JZC393221 KIY393221 KSU393221 LCQ393221 LMM393221 LWI393221 MGE393221 MQA393221 MZW393221 NJS393221 NTO393221 ODK393221 ONG393221 OXC393221 PGY393221 PQU393221 QAQ393221 QKM393221 QUI393221 REE393221 ROA393221 RXW393221 SHS393221 SRO393221 TBK393221 TLG393221 TVC393221 UEY393221 UOU393221 UYQ393221 VIM393221 VSI393221 WCE393221 WMA393221 WVW393221 JK458757 TG458757 ADC458757 AMY458757 AWU458757 BGQ458757 BQM458757 CAI458757 CKE458757 CUA458757 DDW458757 DNS458757 DXO458757 EHK458757 ERG458757 FBC458757 FKY458757 FUU458757 GEQ458757 GOM458757 GYI458757 HIE458757 HSA458757 IBW458757 ILS458757 IVO458757 JFK458757 JPG458757 JZC458757 KIY458757 KSU458757 LCQ458757 LMM458757 LWI458757 MGE458757 MQA458757 MZW458757 NJS458757 NTO458757 ODK458757 ONG458757 OXC458757 PGY458757 PQU458757 QAQ458757 QKM458757 QUI458757 REE458757 ROA458757 RXW458757 SHS458757 SRO458757 TBK458757 TLG458757 TVC458757 UEY458757 UOU458757 UYQ458757 VIM458757 VSI458757 WCE458757 WMA458757 WVW458757 JK524293 TG524293 ADC524293 AMY524293 AWU524293 BGQ524293 BQM524293 CAI524293 CKE524293 CUA524293 DDW524293 DNS524293 DXO524293 EHK524293 ERG524293 FBC524293 FKY524293 FUU524293 GEQ524293 GOM524293 GYI524293 HIE524293 HSA524293 IBW524293 ILS524293 IVO524293 JFK524293 JPG524293 JZC524293 KIY524293 KSU524293 LCQ524293 LMM524293 LWI524293 MGE524293 MQA524293 MZW524293 NJS524293 NTO524293 ODK524293 ONG524293 OXC524293 PGY524293 PQU524293 QAQ524293 QKM524293 QUI524293 REE524293 ROA524293 RXW524293 SHS524293 SRO524293 TBK524293 TLG524293 TVC524293 UEY524293 UOU524293 UYQ524293 VIM524293 VSI524293 WCE524293 WMA524293 WVW524293 JK589829 TG589829 ADC589829 AMY589829 AWU589829 BGQ589829 BQM589829 CAI589829 CKE589829 CUA589829 DDW589829 DNS589829 DXO589829 EHK589829 ERG589829 FBC589829 FKY589829 FUU589829 GEQ589829 GOM589829 GYI589829 HIE589829 HSA589829 IBW589829 ILS589829 IVO589829 JFK589829 JPG589829 JZC589829 KIY589829 KSU589829 LCQ589829 LMM589829 LWI589829 MGE589829 MQA589829 MZW589829 NJS589829 NTO589829 ODK589829 ONG589829 OXC589829 PGY589829 PQU589829 QAQ589829 QKM589829 QUI589829 REE589829 ROA589829 RXW589829 SHS589829 SRO589829 TBK589829 TLG589829 TVC589829 UEY589829 UOU589829 UYQ589829 VIM589829 VSI589829 WCE589829 WMA589829 WVW589829 JK655365 TG655365 ADC655365 AMY655365 AWU655365 BGQ655365 BQM655365 CAI655365 CKE655365 CUA655365 DDW655365 DNS655365 DXO655365 EHK655365 ERG655365 FBC655365 FKY655365 FUU655365 GEQ655365 GOM655365 GYI655365 HIE655365 HSA655365 IBW655365 ILS655365 IVO655365 JFK655365 JPG655365 JZC655365 KIY655365 KSU655365 LCQ655365 LMM655365 LWI655365 MGE655365 MQA655365 MZW655365 NJS655365 NTO655365 ODK655365 ONG655365 OXC655365 PGY655365 PQU655365 QAQ655365 QKM655365 QUI655365 REE655365 ROA655365 RXW655365 SHS655365 SRO655365 TBK655365 TLG655365 TVC655365 UEY655365 UOU655365 UYQ655365 VIM655365 VSI655365 WCE655365 WMA655365 WVW655365 JK720901 TG720901 ADC720901 AMY720901 AWU720901 BGQ720901 BQM720901 CAI720901 CKE720901 CUA720901 DDW720901 DNS720901 DXO720901 EHK720901 ERG720901 FBC720901 FKY720901 FUU720901 GEQ720901 GOM720901 GYI720901 HIE720901 HSA720901 IBW720901 ILS720901 IVO720901 JFK720901 JPG720901 JZC720901 KIY720901 KSU720901 LCQ720901 LMM720901 LWI720901 MGE720901 MQA720901 MZW720901 NJS720901 NTO720901 ODK720901 ONG720901 OXC720901 PGY720901 PQU720901 QAQ720901 QKM720901 QUI720901 REE720901 ROA720901 RXW720901 SHS720901 SRO720901 TBK720901 TLG720901 TVC720901 UEY720901 UOU720901 UYQ720901 VIM720901 VSI720901 WCE720901 WMA720901 WVW720901 JK786437 TG786437 ADC786437 AMY786437 AWU786437 BGQ786437 BQM786437 CAI786437 CKE786437 CUA786437 DDW786437 DNS786437 DXO786437 EHK786437 ERG786437 FBC786437 FKY786437 FUU786437 GEQ786437 GOM786437 GYI786437 HIE786437 HSA786437 IBW786437 ILS786437 IVO786437 JFK786437 JPG786437 JZC786437 KIY786437 KSU786437 LCQ786437 LMM786437 LWI786437 MGE786437 MQA786437 MZW786437 NJS786437 NTO786437 ODK786437 ONG786437 OXC786437 PGY786437 PQU786437 QAQ786437 QKM786437 QUI786437 REE786437 ROA786437 RXW786437 SHS786437 SRO786437 TBK786437 TLG786437 TVC786437 UEY786437 UOU786437 UYQ786437 VIM786437 VSI786437 WCE786437 WMA786437 WVW786437 JK851973 TG851973 ADC851973 AMY851973 AWU851973 BGQ851973 BQM851973 CAI851973 CKE851973 CUA851973 DDW851973 DNS851973 DXO851973 EHK851973 ERG851973 FBC851973 FKY851973 FUU851973 GEQ851973 GOM851973 GYI851973 HIE851973 HSA851973 IBW851973 ILS851973 IVO851973 JFK851973 JPG851973 JZC851973 KIY851973 KSU851973 LCQ851973 LMM851973 LWI851973 MGE851973 MQA851973 MZW851973 NJS851973 NTO851973 ODK851973 ONG851973 OXC851973 PGY851973 PQU851973 QAQ851973 QKM851973 QUI851973 REE851973 ROA851973 RXW851973 SHS851973 SRO851973 TBK851973 TLG851973 TVC851973 UEY851973 UOU851973 UYQ851973 VIM851973 VSI851973 WCE851973 WMA851973 WVW851973 JK917509 TG917509 ADC917509 AMY917509 AWU917509 BGQ917509 BQM917509 CAI917509 CKE917509 CUA917509 DDW917509 DNS917509 DXO917509 EHK917509 ERG917509 FBC917509 FKY917509 FUU917509 GEQ917509 GOM917509 GYI917509 HIE917509 HSA917509 IBW917509 ILS917509 IVO917509 JFK917509 JPG917509 JZC917509 KIY917509 KSU917509 LCQ917509 LMM917509 LWI917509 MGE917509 MQA917509 MZW917509 NJS917509 NTO917509 ODK917509 ONG917509 OXC917509 PGY917509 PQU917509 QAQ917509 QKM917509 QUI917509 REE917509 ROA917509 RXW917509 SHS917509 SRO917509 TBK917509 TLG917509 TVC917509 UEY917509 UOU917509 UYQ917509 VIM917509 VSI917509 WCE917509 WMA917509 WVW917509 JK983045 TG983045 ADC983045 AMY983045 AWU983045 BGQ983045 BQM983045 CAI983045 CKE983045 CUA983045 DDW983045 DNS983045 DXO983045 EHK983045 ERG983045 FBC983045 FKY983045 FUU983045 GEQ983045 GOM983045 GYI983045 HIE983045 HSA983045 IBW983045 ILS983045 IVO983045 JFK983045 JPG983045 JZC983045 KIY983045 KSU983045 LCQ983045 LMM983045 LWI983045 MGE983045 MQA983045 MZW983045 NJS983045 NTO983045 ODK983045 ONG983045 OXC983045 PGY983045 PQU983045 QAQ983045 QKM983045 QUI983045 REE983045 ROA983045 RXW983045 SHS983045 SRO983045 TBK983045 TLG983045 TVC983045 UEY983045 UOU983045 UYQ983045 VIM983045 VSI983045 WCE983045 WMA983045 WVW983045" xr:uid="{644F18B9-51E3-4CB9-8675-D9600324A9C5}">
      <formula1>FY</formula1>
    </dataValidation>
    <dataValidation type="list" allowBlank="1" showInputMessage="1" showErrorMessage="1" sqref="WVR983045 JD5 SZ5 ACV5 AMR5 AWN5 BGJ5 BQF5 CAB5 CJX5 CTT5 DDP5 DNL5 DXH5 EHD5 EQZ5 FAV5 FKR5 FUN5 GEJ5 GOF5 GYB5 HHX5 HRT5 IBP5 ILL5 IVH5 JFD5 JOZ5 JYV5 KIR5 KSN5 LCJ5 LMF5 LWB5 MFX5 MPT5 MZP5 NJL5 NTH5 ODD5 OMZ5 OWV5 PGR5 PQN5 QAJ5 QKF5 QUB5 RDX5 RNT5 RXP5 SHL5 SRH5 TBD5 TKZ5 TUV5 UER5 UON5 UYJ5 VIF5 VSB5 WBX5 WLT5 WVP5 K65527 JF65541 TB65541 ACX65541 AMT65541 AWP65541 BGL65541 BQH65541 CAD65541 CJZ65541 CTV65541 DDR65541 DNN65541 DXJ65541 EHF65541 ERB65541 FAX65541 FKT65541 FUP65541 GEL65541 GOH65541 GYD65541 HHZ65541 HRV65541 IBR65541 ILN65541 IVJ65541 JFF65541 JPB65541 JYX65541 KIT65541 KSP65541 LCL65541 LMH65541 LWD65541 MFZ65541 MPV65541 MZR65541 NJN65541 NTJ65541 ODF65541 ONB65541 OWX65541 PGT65541 PQP65541 QAL65541 QKH65541 QUD65541 RDZ65541 RNV65541 RXR65541 SHN65541 SRJ65541 TBF65541 TLB65541 TUX65541 UET65541 UOP65541 UYL65541 VIH65541 VSD65541 WBZ65541 WLV65541 WVR65541 K131063 JF131077 TB131077 ACX131077 AMT131077 AWP131077 BGL131077 BQH131077 CAD131077 CJZ131077 CTV131077 DDR131077 DNN131077 DXJ131077 EHF131077 ERB131077 FAX131077 FKT131077 FUP131077 GEL131077 GOH131077 GYD131077 HHZ131077 HRV131077 IBR131077 ILN131077 IVJ131077 JFF131077 JPB131077 JYX131077 KIT131077 KSP131077 LCL131077 LMH131077 LWD131077 MFZ131077 MPV131077 MZR131077 NJN131077 NTJ131077 ODF131077 ONB131077 OWX131077 PGT131077 PQP131077 QAL131077 QKH131077 QUD131077 RDZ131077 RNV131077 RXR131077 SHN131077 SRJ131077 TBF131077 TLB131077 TUX131077 UET131077 UOP131077 UYL131077 VIH131077 VSD131077 WBZ131077 WLV131077 WVR131077 K196599 JF196613 TB196613 ACX196613 AMT196613 AWP196613 BGL196613 BQH196613 CAD196613 CJZ196613 CTV196613 DDR196613 DNN196613 DXJ196613 EHF196613 ERB196613 FAX196613 FKT196613 FUP196613 GEL196613 GOH196613 GYD196613 HHZ196613 HRV196613 IBR196613 ILN196613 IVJ196613 JFF196613 JPB196613 JYX196613 KIT196613 KSP196613 LCL196613 LMH196613 LWD196613 MFZ196613 MPV196613 MZR196613 NJN196613 NTJ196613 ODF196613 ONB196613 OWX196613 PGT196613 PQP196613 QAL196613 QKH196613 QUD196613 RDZ196613 RNV196613 RXR196613 SHN196613 SRJ196613 TBF196613 TLB196613 TUX196613 UET196613 UOP196613 UYL196613 VIH196613 VSD196613 WBZ196613 WLV196613 WVR196613 K262135 JF262149 TB262149 ACX262149 AMT262149 AWP262149 BGL262149 BQH262149 CAD262149 CJZ262149 CTV262149 DDR262149 DNN262149 DXJ262149 EHF262149 ERB262149 FAX262149 FKT262149 FUP262149 GEL262149 GOH262149 GYD262149 HHZ262149 HRV262149 IBR262149 ILN262149 IVJ262149 JFF262149 JPB262149 JYX262149 KIT262149 KSP262149 LCL262149 LMH262149 LWD262149 MFZ262149 MPV262149 MZR262149 NJN262149 NTJ262149 ODF262149 ONB262149 OWX262149 PGT262149 PQP262149 QAL262149 QKH262149 QUD262149 RDZ262149 RNV262149 RXR262149 SHN262149 SRJ262149 TBF262149 TLB262149 TUX262149 UET262149 UOP262149 UYL262149 VIH262149 VSD262149 WBZ262149 WLV262149 WVR262149 K327671 JF327685 TB327685 ACX327685 AMT327685 AWP327685 BGL327685 BQH327685 CAD327685 CJZ327685 CTV327685 DDR327685 DNN327685 DXJ327685 EHF327685 ERB327685 FAX327685 FKT327685 FUP327685 GEL327685 GOH327685 GYD327685 HHZ327685 HRV327685 IBR327685 ILN327685 IVJ327685 JFF327685 JPB327685 JYX327685 KIT327685 KSP327685 LCL327685 LMH327685 LWD327685 MFZ327685 MPV327685 MZR327685 NJN327685 NTJ327685 ODF327685 ONB327685 OWX327685 PGT327685 PQP327685 QAL327685 QKH327685 QUD327685 RDZ327685 RNV327685 RXR327685 SHN327685 SRJ327685 TBF327685 TLB327685 TUX327685 UET327685 UOP327685 UYL327685 VIH327685 VSD327685 WBZ327685 WLV327685 WVR327685 K393207 JF393221 TB393221 ACX393221 AMT393221 AWP393221 BGL393221 BQH393221 CAD393221 CJZ393221 CTV393221 DDR393221 DNN393221 DXJ393221 EHF393221 ERB393221 FAX393221 FKT393221 FUP393221 GEL393221 GOH393221 GYD393221 HHZ393221 HRV393221 IBR393221 ILN393221 IVJ393221 JFF393221 JPB393221 JYX393221 KIT393221 KSP393221 LCL393221 LMH393221 LWD393221 MFZ393221 MPV393221 MZR393221 NJN393221 NTJ393221 ODF393221 ONB393221 OWX393221 PGT393221 PQP393221 QAL393221 QKH393221 QUD393221 RDZ393221 RNV393221 RXR393221 SHN393221 SRJ393221 TBF393221 TLB393221 TUX393221 UET393221 UOP393221 UYL393221 VIH393221 VSD393221 WBZ393221 WLV393221 WVR393221 K458743 JF458757 TB458757 ACX458757 AMT458757 AWP458757 BGL458757 BQH458757 CAD458757 CJZ458757 CTV458757 DDR458757 DNN458757 DXJ458757 EHF458757 ERB458757 FAX458757 FKT458757 FUP458757 GEL458757 GOH458757 GYD458757 HHZ458757 HRV458757 IBR458757 ILN458757 IVJ458757 JFF458757 JPB458757 JYX458757 KIT458757 KSP458757 LCL458757 LMH458757 LWD458757 MFZ458757 MPV458757 MZR458757 NJN458757 NTJ458757 ODF458757 ONB458757 OWX458757 PGT458757 PQP458757 QAL458757 QKH458757 QUD458757 RDZ458757 RNV458757 RXR458757 SHN458757 SRJ458757 TBF458757 TLB458757 TUX458757 UET458757 UOP458757 UYL458757 VIH458757 VSD458757 WBZ458757 WLV458757 WVR458757 K524279 JF524293 TB524293 ACX524293 AMT524293 AWP524293 BGL524293 BQH524293 CAD524293 CJZ524293 CTV524293 DDR524293 DNN524293 DXJ524293 EHF524293 ERB524293 FAX524293 FKT524293 FUP524293 GEL524293 GOH524293 GYD524293 HHZ524293 HRV524293 IBR524293 ILN524293 IVJ524293 JFF524293 JPB524293 JYX524293 KIT524293 KSP524293 LCL524293 LMH524293 LWD524293 MFZ524293 MPV524293 MZR524293 NJN524293 NTJ524293 ODF524293 ONB524293 OWX524293 PGT524293 PQP524293 QAL524293 QKH524293 QUD524293 RDZ524293 RNV524293 RXR524293 SHN524293 SRJ524293 TBF524293 TLB524293 TUX524293 UET524293 UOP524293 UYL524293 VIH524293 VSD524293 WBZ524293 WLV524293 WVR524293 K589815 JF589829 TB589829 ACX589829 AMT589829 AWP589829 BGL589829 BQH589829 CAD589829 CJZ589829 CTV589829 DDR589829 DNN589829 DXJ589829 EHF589829 ERB589829 FAX589829 FKT589829 FUP589829 GEL589829 GOH589829 GYD589829 HHZ589829 HRV589829 IBR589829 ILN589829 IVJ589829 JFF589829 JPB589829 JYX589829 KIT589829 KSP589829 LCL589829 LMH589829 LWD589829 MFZ589829 MPV589829 MZR589829 NJN589829 NTJ589829 ODF589829 ONB589829 OWX589829 PGT589829 PQP589829 QAL589829 QKH589829 QUD589829 RDZ589829 RNV589829 RXR589829 SHN589829 SRJ589829 TBF589829 TLB589829 TUX589829 UET589829 UOP589829 UYL589829 VIH589829 VSD589829 WBZ589829 WLV589829 WVR589829 K655351 JF655365 TB655365 ACX655365 AMT655365 AWP655365 BGL655365 BQH655365 CAD655365 CJZ655365 CTV655365 DDR655365 DNN655365 DXJ655365 EHF655365 ERB655365 FAX655365 FKT655365 FUP655365 GEL655365 GOH655365 GYD655365 HHZ655365 HRV655365 IBR655365 ILN655365 IVJ655365 JFF655365 JPB655365 JYX655365 KIT655365 KSP655365 LCL655365 LMH655365 LWD655365 MFZ655365 MPV655365 MZR655365 NJN655365 NTJ655365 ODF655365 ONB655365 OWX655365 PGT655365 PQP655365 QAL655365 QKH655365 QUD655365 RDZ655365 RNV655365 RXR655365 SHN655365 SRJ655365 TBF655365 TLB655365 TUX655365 UET655365 UOP655365 UYL655365 VIH655365 VSD655365 WBZ655365 WLV655365 WVR655365 K720887 JF720901 TB720901 ACX720901 AMT720901 AWP720901 BGL720901 BQH720901 CAD720901 CJZ720901 CTV720901 DDR720901 DNN720901 DXJ720901 EHF720901 ERB720901 FAX720901 FKT720901 FUP720901 GEL720901 GOH720901 GYD720901 HHZ720901 HRV720901 IBR720901 ILN720901 IVJ720901 JFF720901 JPB720901 JYX720901 KIT720901 KSP720901 LCL720901 LMH720901 LWD720901 MFZ720901 MPV720901 MZR720901 NJN720901 NTJ720901 ODF720901 ONB720901 OWX720901 PGT720901 PQP720901 QAL720901 QKH720901 QUD720901 RDZ720901 RNV720901 RXR720901 SHN720901 SRJ720901 TBF720901 TLB720901 TUX720901 UET720901 UOP720901 UYL720901 VIH720901 VSD720901 WBZ720901 WLV720901 WVR720901 K786423 JF786437 TB786437 ACX786437 AMT786437 AWP786437 BGL786437 BQH786437 CAD786437 CJZ786437 CTV786437 DDR786437 DNN786437 DXJ786437 EHF786437 ERB786437 FAX786437 FKT786437 FUP786437 GEL786437 GOH786437 GYD786437 HHZ786437 HRV786437 IBR786437 ILN786437 IVJ786437 JFF786437 JPB786437 JYX786437 KIT786437 KSP786437 LCL786437 LMH786437 LWD786437 MFZ786437 MPV786437 MZR786437 NJN786437 NTJ786437 ODF786437 ONB786437 OWX786437 PGT786437 PQP786437 QAL786437 QKH786437 QUD786437 RDZ786437 RNV786437 RXR786437 SHN786437 SRJ786437 TBF786437 TLB786437 TUX786437 UET786437 UOP786437 UYL786437 VIH786437 VSD786437 WBZ786437 WLV786437 WVR786437 K851959 JF851973 TB851973 ACX851973 AMT851973 AWP851973 BGL851973 BQH851973 CAD851973 CJZ851973 CTV851973 DDR851973 DNN851973 DXJ851973 EHF851973 ERB851973 FAX851973 FKT851973 FUP851973 GEL851973 GOH851973 GYD851973 HHZ851973 HRV851973 IBR851973 ILN851973 IVJ851973 JFF851973 JPB851973 JYX851973 KIT851973 KSP851973 LCL851973 LMH851973 LWD851973 MFZ851973 MPV851973 MZR851973 NJN851973 NTJ851973 ODF851973 ONB851973 OWX851973 PGT851973 PQP851973 QAL851973 QKH851973 QUD851973 RDZ851973 RNV851973 RXR851973 SHN851973 SRJ851973 TBF851973 TLB851973 TUX851973 UET851973 UOP851973 UYL851973 VIH851973 VSD851973 WBZ851973 WLV851973 WVR851973 K917495 JF917509 TB917509 ACX917509 AMT917509 AWP917509 BGL917509 BQH917509 CAD917509 CJZ917509 CTV917509 DDR917509 DNN917509 DXJ917509 EHF917509 ERB917509 FAX917509 FKT917509 FUP917509 GEL917509 GOH917509 GYD917509 HHZ917509 HRV917509 IBR917509 ILN917509 IVJ917509 JFF917509 JPB917509 JYX917509 KIT917509 KSP917509 LCL917509 LMH917509 LWD917509 MFZ917509 MPV917509 MZR917509 NJN917509 NTJ917509 ODF917509 ONB917509 OWX917509 PGT917509 PQP917509 QAL917509 QKH917509 QUD917509 RDZ917509 RNV917509 RXR917509 SHN917509 SRJ917509 TBF917509 TLB917509 TUX917509 UET917509 UOP917509 UYL917509 VIH917509 VSD917509 WBZ917509 WLV917509 WVR917509 K983031 JF983045 TB983045 ACX983045 AMT983045 AWP983045 BGL983045 BQH983045 CAD983045 CJZ983045 CTV983045 DDR983045 DNN983045 DXJ983045 EHF983045 ERB983045 FAX983045 FKT983045 FUP983045 GEL983045 GOH983045 GYD983045 HHZ983045 HRV983045 IBR983045 ILN983045 IVJ983045 JFF983045 JPB983045 JYX983045 KIT983045 KSP983045 LCL983045 LMH983045 LWD983045 MFZ983045 MPV983045 MZR983045 NJN983045 NTJ983045 ODF983045 ONB983045 OWX983045 PGT983045 PQP983045 QAL983045 QKH983045 QUD983045 RDZ983045 RNV983045 RXR983045 SHN983045 SRJ983045 TBF983045 TLB983045 TUX983045 UET983045 UOP983045 UYL983045 VIH983045 VSD983045 WBZ983045 WLV983045" xr:uid="{2590C147-2468-4E59-91A4-B7130C57794C}">
      <formula1>"2017,2018"</formula1>
    </dataValidation>
    <dataValidation type="list" allowBlank="1" showInputMessage="1" showErrorMessage="1" sqref="N12" xr:uid="{51FE34DD-09B3-44F1-8C3D-9815F886A97C}">
      <formula1>"Yes- we complied with the MRF and shoppable services requirement (including the price estimator tool option), No- we did not post the MRF, No- we did not comply with the shoppable services element, No- we did not comply with either requirement "</formula1>
    </dataValidation>
    <dataValidation type="whole" operator="greaterThanOrEqual" allowBlank="1" showInputMessage="1" showErrorMessage="1" promptTitle="Full amount" prompt="Write out full amount. For example, 2,300,000 is a correct entry. _x000a_" sqref="N6" xr:uid="{797BFE7F-80B5-432C-9C71-CCBFC6A65E4C}">
      <formula1>0</formula1>
    </dataValidation>
    <dataValidation type="decimal" allowBlank="1" showInputMessage="1" showErrorMessage="1" sqref="N8" xr:uid="{CA8ECF51-B4BD-47FF-8284-A67719044CF4}">
      <formula1>0</formula1>
      <formula2>1</formula2>
    </dataValidation>
    <dataValidation type="list" allowBlank="1" showInputMessage="1" showErrorMessage="1" sqref="N14" xr:uid="{AF11C819-5B1C-444B-BCAF-728F95E7F295}">
      <formula1>"We do not offer price estimates, We offer price estimates based on gross charges, We offer price estimates based on historical out-of-pocket obligations for all patients, Other"</formula1>
    </dataValidation>
    <dataValidation allowBlank="1" showInputMessage="1" showErrorMessage="1" promptTitle="If you marked &quot;Other&quot;" prompt="Type in here what patient account system you use_x000a_" sqref="N15" xr:uid="{861295BE-F601-41AF-88DE-3B09C33E01D4}"/>
  </dataValidations>
  <hyperlinks>
    <hyperlink ref="E8" location="'Definitions and Formulae'!A32" display="2. Please estimate your POS cash collections as a percent of net patient revenue" xr:uid="{DB7B4A10-FA8A-4BEF-93C6-0C31B7A2A52D}"/>
  </hyperlinks>
  <pageMargins left="0.7" right="0.7" top="0.75" bottom="0.75" header="0.3" footer="0.3"/>
  <pageSetup scale="49" fitToHeight="0"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6F6E16-27C8-45B6-970C-E4A5AC7A1DBF}">
  <sheetPr codeName="Sheet15">
    <tabColor theme="5"/>
  </sheetPr>
  <dimension ref="B1:O14"/>
  <sheetViews>
    <sheetView showGridLines="0" showRowColHeaders="0" zoomScale="114" zoomScaleNormal="52" workbookViewId="0">
      <selection activeCell="O1" sqref="O1"/>
    </sheetView>
  </sheetViews>
  <sheetFormatPr defaultRowHeight="14.5" x14ac:dyDescent="0.35"/>
  <cols>
    <col min="1" max="1" width="2.7265625" customWidth="1"/>
    <col min="7" max="7" width="24.453125" customWidth="1"/>
    <col min="8" max="8" width="13.1796875" customWidth="1"/>
    <col min="11" max="11" width="11.54296875" bestFit="1" customWidth="1"/>
    <col min="21" max="21" width="12.26953125" customWidth="1"/>
    <col min="255" max="255" width="2.7265625" customWidth="1"/>
    <col min="256" max="256" width="30.7265625" customWidth="1"/>
    <col min="257" max="257" width="2.7265625" customWidth="1"/>
    <col min="263" max="263" width="14.26953125" customWidth="1"/>
    <col min="264" max="264" width="13.1796875" customWidth="1"/>
    <col min="267" max="267" width="11.54296875" bestFit="1" customWidth="1"/>
    <col min="277" max="277" width="12.26953125" customWidth="1"/>
    <col min="511" max="511" width="2.7265625" customWidth="1"/>
    <col min="512" max="512" width="30.7265625" customWidth="1"/>
    <col min="513" max="513" width="2.7265625" customWidth="1"/>
    <col min="519" max="519" width="14.26953125" customWidth="1"/>
    <col min="520" max="520" width="13.1796875" customWidth="1"/>
    <col min="523" max="523" width="11.54296875" bestFit="1" customWidth="1"/>
    <col min="533" max="533" width="12.26953125" customWidth="1"/>
    <col min="767" max="767" width="2.7265625" customWidth="1"/>
    <col min="768" max="768" width="30.7265625" customWidth="1"/>
    <col min="769" max="769" width="2.7265625" customWidth="1"/>
    <col min="775" max="775" width="14.26953125" customWidth="1"/>
    <col min="776" max="776" width="13.1796875" customWidth="1"/>
    <col min="779" max="779" width="11.54296875" bestFit="1" customWidth="1"/>
    <col min="789" max="789" width="12.26953125" customWidth="1"/>
    <col min="1023" max="1023" width="2.7265625" customWidth="1"/>
    <col min="1024" max="1024" width="30.7265625" customWidth="1"/>
    <col min="1025" max="1025" width="2.7265625" customWidth="1"/>
    <col min="1031" max="1031" width="14.26953125" customWidth="1"/>
    <col min="1032" max="1032" width="13.1796875" customWidth="1"/>
    <col min="1035" max="1035" width="11.54296875" bestFit="1" customWidth="1"/>
    <col min="1045" max="1045" width="12.26953125" customWidth="1"/>
    <col min="1279" max="1279" width="2.7265625" customWidth="1"/>
    <col min="1280" max="1280" width="30.7265625" customWidth="1"/>
    <col min="1281" max="1281" width="2.7265625" customWidth="1"/>
    <col min="1287" max="1287" width="14.26953125" customWidth="1"/>
    <col min="1288" max="1288" width="13.1796875" customWidth="1"/>
    <col min="1291" max="1291" width="11.54296875" bestFit="1" customWidth="1"/>
    <col min="1301" max="1301" width="12.26953125" customWidth="1"/>
    <col min="1535" max="1535" width="2.7265625" customWidth="1"/>
    <col min="1536" max="1536" width="30.7265625" customWidth="1"/>
    <col min="1537" max="1537" width="2.7265625" customWidth="1"/>
    <col min="1543" max="1543" width="14.26953125" customWidth="1"/>
    <col min="1544" max="1544" width="13.1796875" customWidth="1"/>
    <col min="1547" max="1547" width="11.54296875" bestFit="1" customWidth="1"/>
    <col min="1557" max="1557" width="12.26953125" customWidth="1"/>
    <col min="1791" max="1791" width="2.7265625" customWidth="1"/>
    <col min="1792" max="1792" width="30.7265625" customWidth="1"/>
    <col min="1793" max="1793" width="2.7265625" customWidth="1"/>
    <col min="1799" max="1799" width="14.26953125" customWidth="1"/>
    <col min="1800" max="1800" width="13.1796875" customWidth="1"/>
    <col min="1803" max="1803" width="11.54296875" bestFit="1" customWidth="1"/>
    <col min="1813" max="1813" width="12.26953125" customWidth="1"/>
    <col min="2047" max="2047" width="2.7265625" customWidth="1"/>
    <col min="2048" max="2048" width="30.7265625" customWidth="1"/>
    <col min="2049" max="2049" width="2.7265625" customWidth="1"/>
    <col min="2055" max="2055" width="14.26953125" customWidth="1"/>
    <col min="2056" max="2056" width="13.1796875" customWidth="1"/>
    <col min="2059" max="2059" width="11.54296875" bestFit="1" customWidth="1"/>
    <col min="2069" max="2069" width="12.26953125" customWidth="1"/>
    <col min="2303" max="2303" width="2.7265625" customWidth="1"/>
    <col min="2304" max="2304" width="30.7265625" customWidth="1"/>
    <col min="2305" max="2305" width="2.7265625" customWidth="1"/>
    <col min="2311" max="2311" width="14.26953125" customWidth="1"/>
    <col min="2312" max="2312" width="13.1796875" customWidth="1"/>
    <col min="2315" max="2315" width="11.54296875" bestFit="1" customWidth="1"/>
    <col min="2325" max="2325" width="12.26953125" customWidth="1"/>
    <col min="2559" max="2559" width="2.7265625" customWidth="1"/>
    <col min="2560" max="2560" width="30.7265625" customWidth="1"/>
    <col min="2561" max="2561" width="2.7265625" customWidth="1"/>
    <col min="2567" max="2567" width="14.26953125" customWidth="1"/>
    <col min="2568" max="2568" width="13.1796875" customWidth="1"/>
    <col min="2571" max="2571" width="11.54296875" bestFit="1" customWidth="1"/>
    <col min="2581" max="2581" width="12.26953125" customWidth="1"/>
    <col min="2815" max="2815" width="2.7265625" customWidth="1"/>
    <col min="2816" max="2816" width="30.7265625" customWidth="1"/>
    <col min="2817" max="2817" width="2.7265625" customWidth="1"/>
    <col min="2823" max="2823" width="14.26953125" customWidth="1"/>
    <col min="2824" max="2824" width="13.1796875" customWidth="1"/>
    <col min="2827" max="2827" width="11.54296875" bestFit="1" customWidth="1"/>
    <col min="2837" max="2837" width="12.26953125" customWidth="1"/>
    <col min="3071" max="3071" width="2.7265625" customWidth="1"/>
    <col min="3072" max="3072" width="30.7265625" customWidth="1"/>
    <col min="3073" max="3073" width="2.7265625" customWidth="1"/>
    <col min="3079" max="3079" width="14.26953125" customWidth="1"/>
    <col min="3080" max="3080" width="13.1796875" customWidth="1"/>
    <col min="3083" max="3083" width="11.54296875" bestFit="1" customWidth="1"/>
    <col min="3093" max="3093" width="12.26953125" customWidth="1"/>
    <col min="3327" max="3327" width="2.7265625" customWidth="1"/>
    <col min="3328" max="3328" width="30.7265625" customWidth="1"/>
    <col min="3329" max="3329" width="2.7265625" customWidth="1"/>
    <col min="3335" max="3335" width="14.26953125" customWidth="1"/>
    <col min="3336" max="3336" width="13.1796875" customWidth="1"/>
    <col min="3339" max="3339" width="11.54296875" bestFit="1" customWidth="1"/>
    <col min="3349" max="3349" width="12.26953125" customWidth="1"/>
    <col min="3583" max="3583" width="2.7265625" customWidth="1"/>
    <col min="3584" max="3584" width="30.7265625" customWidth="1"/>
    <col min="3585" max="3585" width="2.7265625" customWidth="1"/>
    <col min="3591" max="3591" width="14.26953125" customWidth="1"/>
    <col min="3592" max="3592" width="13.1796875" customWidth="1"/>
    <col min="3595" max="3595" width="11.54296875" bestFit="1" customWidth="1"/>
    <col min="3605" max="3605" width="12.26953125" customWidth="1"/>
    <col min="3839" max="3839" width="2.7265625" customWidth="1"/>
    <col min="3840" max="3840" width="30.7265625" customWidth="1"/>
    <col min="3841" max="3841" width="2.7265625" customWidth="1"/>
    <col min="3847" max="3847" width="14.26953125" customWidth="1"/>
    <col min="3848" max="3848" width="13.1796875" customWidth="1"/>
    <col min="3851" max="3851" width="11.54296875" bestFit="1" customWidth="1"/>
    <col min="3861" max="3861" width="12.26953125" customWidth="1"/>
    <col min="4095" max="4095" width="2.7265625" customWidth="1"/>
    <col min="4096" max="4096" width="30.7265625" customWidth="1"/>
    <col min="4097" max="4097" width="2.7265625" customWidth="1"/>
    <col min="4103" max="4103" width="14.26953125" customWidth="1"/>
    <col min="4104" max="4104" width="13.1796875" customWidth="1"/>
    <col min="4107" max="4107" width="11.54296875" bestFit="1" customWidth="1"/>
    <col min="4117" max="4117" width="12.26953125" customWidth="1"/>
    <col min="4351" max="4351" width="2.7265625" customWidth="1"/>
    <col min="4352" max="4352" width="30.7265625" customWidth="1"/>
    <col min="4353" max="4353" width="2.7265625" customWidth="1"/>
    <col min="4359" max="4359" width="14.26953125" customWidth="1"/>
    <col min="4360" max="4360" width="13.1796875" customWidth="1"/>
    <col min="4363" max="4363" width="11.54296875" bestFit="1" customWidth="1"/>
    <col min="4373" max="4373" width="12.26953125" customWidth="1"/>
    <col min="4607" max="4607" width="2.7265625" customWidth="1"/>
    <col min="4608" max="4608" width="30.7265625" customWidth="1"/>
    <col min="4609" max="4609" width="2.7265625" customWidth="1"/>
    <col min="4615" max="4615" width="14.26953125" customWidth="1"/>
    <col min="4616" max="4616" width="13.1796875" customWidth="1"/>
    <col min="4619" max="4619" width="11.54296875" bestFit="1" customWidth="1"/>
    <col min="4629" max="4629" width="12.26953125" customWidth="1"/>
    <col min="4863" max="4863" width="2.7265625" customWidth="1"/>
    <col min="4864" max="4864" width="30.7265625" customWidth="1"/>
    <col min="4865" max="4865" width="2.7265625" customWidth="1"/>
    <col min="4871" max="4871" width="14.26953125" customWidth="1"/>
    <col min="4872" max="4872" width="13.1796875" customWidth="1"/>
    <col min="4875" max="4875" width="11.54296875" bestFit="1" customWidth="1"/>
    <col min="4885" max="4885" width="12.26953125" customWidth="1"/>
    <col min="5119" max="5119" width="2.7265625" customWidth="1"/>
    <col min="5120" max="5120" width="30.7265625" customWidth="1"/>
    <col min="5121" max="5121" width="2.7265625" customWidth="1"/>
    <col min="5127" max="5127" width="14.26953125" customWidth="1"/>
    <col min="5128" max="5128" width="13.1796875" customWidth="1"/>
    <col min="5131" max="5131" width="11.54296875" bestFit="1" customWidth="1"/>
    <col min="5141" max="5141" width="12.26953125" customWidth="1"/>
    <col min="5375" max="5375" width="2.7265625" customWidth="1"/>
    <col min="5376" max="5376" width="30.7265625" customWidth="1"/>
    <col min="5377" max="5377" width="2.7265625" customWidth="1"/>
    <col min="5383" max="5383" width="14.26953125" customWidth="1"/>
    <col min="5384" max="5384" width="13.1796875" customWidth="1"/>
    <col min="5387" max="5387" width="11.54296875" bestFit="1" customWidth="1"/>
    <col min="5397" max="5397" width="12.26953125" customWidth="1"/>
    <col min="5631" max="5631" width="2.7265625" customWidth="1"/>
    <col min="5632" max="5632" width="30.7265625" customWidth="1"/>
    <col min="5633" max="5633" width="2.7265625" customWidth="1"/>
    <col min="5639" max="5639" width="14.26953125" customWidth="1"/>
    <col min="5640" max="5640" width="13.1796875" customWidth="1"/>
    <col min="5643" max="5643" width="11.54296875" bestFit="1" customWidth="1"/>
    <col min="5653" max="5653" width="12.26953125" customWidth="1"/>
    <col min="5887" max="5887" width="2.7265625" customWidth="1"/>
    <col min="5888" max="5888" width="30.7265625" customWidth="1"/>
    <col min="5889" max="5889" width="2.7265625" customWidth="1"/>
    <col min="5895" max="5895" width="14.26953125" customWidth="1"/>
    <col min="5896" max="5896" width="13.1796875" customWidth="1"/>
    <col min="5899" max="5899" width="11.54296875" bestFit="1" customWidth="1"/>
    <col min="5909" max="5909" width="12.26953125" customWidth="1"/>
    <col min="6143" max="6143" width="2.7265625" customWidth="1"/>
    <col min="6144" max="6144" width="30.7265625" customWidth="1"/>
    <col min="6145" max="6145" width="2.7265625" customWidth="1"/>
    <col min="6151" max="6151" width="14.26953125" customWidth="1"/>
    <col min="6152" max="6152" width="13.1796875" customWidth="1"/>
    <col min="6155" max="6155" width="11.54296875" bestFit="1" customWidth="1"/>
    <col min="6165" max="6165" width="12.26953125" customWidth="1"/>
    <col min="6399" max="6399" width="2.7265625" customWidth="1"/>
    <col min="6400" max="6400" width="30.7265625" customWidth="1"/>
    <col min="6401" max="6401" width="2.7265625" customWidth="1"/>
    <col min="6407" max="6407" width="14.26953125" customWidth="1"/>
    <col min="6408" max="6408" width="13.1796875" customWidth="1"/>
    <col min="6411" max="6411" width="11.54296875" bestFit="1" customWidth="1"/>
    <col min="6421" max="6421" width="12.26953125" customWidth="1"/>
    <col min="6655" max="6655" width="2.7265625" customWidth="1"/>
    <col min="6656" max="6656" width="30.7265625" customWidth="1"/>
    <col min="6657" max="6657" width="2.7265625" customWidth="1"/>
    <col min="6663" max="6663" width="14.26953125" customWidth="1"/>
    <col min="6664" max="6664" width="13.1796875" customWidth="1"/>
    <col min="6667" max="6667" width="11.54296875" bestFit="1" customWidth="1"/>
    <col min="6677" max="6677" width="12.26953125" customWidth="1"/>
    <col min="6911" max="6911" width="2.7265625" customWidth="1"/>
    <col min="6912" max="6912" width="30.7265625" customWidth="1"/>
    <col min="6913" max="6913" width="2.7265625" customWidth="1"/>
    <col min="6919" max="6919" width="14.26953125" customWidth="1"/>
    <col min="6920" max="6920" width="13.1796875" customWidth="1"/>
    <col min="6923" max="6923" width="11.54296875" bestFit="1" customWidth="1"/>
    <col min="6933" max="6933" width="12.26953125" customWidth="1"/>
    <col min="7167" max="7167" width="2.7265625" customWidth="1"/>
    <col min="7168" max="7168" width="30.7265625" customWidth="1"/>
    <col min="7169" max="7169" width="2.7265625" customWidth="1"/>
    <col min="7175" max="7175" width="14.26953125" customWidth="1"/>
    <col min="7176" max="7176" width="13.1796875" customWidth="1"/>
    <col min="7179" max="7179" width="11.54296875" bestFit="1" customWidth="1"/>
    <col min="7189" max="7189" width="12.26953125" customWidth="1"/>
    <col min="7423" max="7423" width="2.7265625" customWidth="1"/>
    <col min="7424" max="7424" width="30.7265625" customWidth="1"/>
    <col min="7425" max="7425" width="2.7265625" customWidth="1"/>
    <col min="7431" max="7431" width="14.26953125" customWidth="1"/>
    <col min="7432" max="7432" width="13.1796875" customWidth="1"/>
    <col min="7435" max="7435" width="11.54296875" bestFit="1" customWidth="1"/>
    <col min="7445" max="7445" width="12.26953125" customWidth="1"/>
    <col min="7679" max="7679" width="2.7265625" customWidth="1"/>
    <col min="7680" max="7680" width="30.7265625" customWidth="1"/>
    <col min="7681" max="7681" width="2.7265625" customWidth="1"/>
    <col min="7687" max="7687" width="14.26953125" customWidth="1"/>
    <col min="7688" max="7688" width="13.1796875" customWidth="1"/>
    <col min="7691" max="7691" width="11.54296875" bestFit="1" customWidth="1"/>
    <col min="7701" max="7701" width="12.26953125" customWidth="1"/>
    <col min="7935" max="7935" width="2.7265625" customWidth="1"/>
    <col min="7936" max="7936" width="30.7265625" customWidth="1"/>
    <col min="7937" max="7937" width="2.7265625" customWidth="1"/>
    <col min="7943" max="7943" width="14.26953125" customWidth="1"/>
    <col min="7944" max="7944" width="13.1796875" customWidth="1"/>
    <col min="7947" max="7947" width="11.54296875" bestFit="1" customWidth="1"/>
    <col min="7957" max="7957" width="12.26953125" customWidth="1"/>
    <col min="8191" max="8191" width="2.7265625" customWidth="1"/>
    <col min="8192" max="8192" width="30.7265625" customWidth="1"/>
    <col min="8193" max="8193" width="2.7265625" customWidth="1"/>
    <col min="8199" max="8199" width="14.26953125" customWidth="1"/>
    <col min="8200" max="8200" width="13.1796875" customWidth="1"/>
    <col min="8203" max="8203" width="11.54296875" bestFit="1" customWidth="1"/>
    <col min="8213" max="8213" width="12.26953125" customWidth="1"/>
    <col min="8447" max="8447" width="2.7265625" customWidth="1"/>
    <col min="8448" max="8448" width="30.7265625" customWidth="1"/>
    <col min="8449" max="8449" width="2.7265625" customWidth="1"/>
    <col min="8455" max="8455" width="14.26953125" customWidth="1"/>
    <col min="8456" max="8456" width="13.1796875" customWidth="1"/>
    <col min="8459" max="8459" width="11.54296875" bestFit="1" customWidth="1"/>
    <col min="8469" max="8469" width="12.26953125" customWidth="1"/>
    <col min="8703" max="8703" width="2.7265625" customWidth="1"/>
    <col min="8704" max="8704" width="30.7265625" customWidth="1"/>
    <col min="8705" max="8705" width="2.7265625" customWidth="1"/>
    <col min="8711" max="8711" width="14.26953125" customWidth="1"/>
    <col min="8712" max="8712" width="13.1796875" customWidth="1"/>
    <col min="8715" max="8715" width="11.54296875" bestFit="1" customWidth="1"/>
    <col min="8725" max="8725" width="12.26953125" customWidth="1"/>
    <col min="8959" max="8959" width="2.7265625" customWidth="1"/>
    <col min="8960" max="8960" width="30.7265625" customWidth="1"/>
    <col min="8961" max="8961" width="2.7265625" customWidth="1"/>
    <col min="8967" max="8967" width="14.26953125" customWidth="1"/>
    <col min="8968" max="8968" width="13.1796875" customWidth="1"/>
    <col min="8971" max="8971" width="11.54296875" bestFit="1" customWidth="1"/>
    <col min="8981" max="8981" width="12.26953125" customWidth="1"/>
    <col min="9215" max="9215" width="2.7265625" customWidth="1"/>
    <col min="9216" max="9216" width="30.7265625" customWidth="1"/>
    <col min="9217" max="9217" width="2.7265625" customWidth="1"/>
    <col min="9223" max="9223" width="14.26953125" customWidth="1"/>
    <col min="9224" max="9224" width="13.1796875" customWidth="1"/>
    <col min="9227" max="9227" width="11.54296875" bestFit="1" customWidth="1"/>
    <col min="9237" max="9237" width="12.26953125" customWidth="1"/>
    <col min="9471" max="9471" width="2.7265625" customWidth="1"/>
    <col min="9472" max="9472" width="30.7265625" customWidth="1"/>
    <col min="9473" max="9473" width="2.7265625" customWidth="1"/>
    <col min="9479" max="9479" width="14.26953125" customWidth="1"/>
    <col min="9480" max="9480" width="13.1796875" customWidth="1"/>
    <col min="9483" max="9483" width="11.54296875" bestFit="1" customWidth="1"/>
    <col min="9493" max="9493" width="12.26953125" customWidth="1"/>
    <col min="9727" max="9727" width="2.7265625" customWidth="1"/>
    <col min="9728" max="9728" width="30.7265625" customWidth="1"/>
    <col min="9729" max="9729" width="2.7265625" customWidth="1"/>
    <col min="9735" max="9735" width="14.26953125" customWidth="1"/>
    <col min="9736" max="9736" width="13.1796875" customWidth="1"/>
    <col min="9739" max="9739" width="11.54296875" bestFit="1" customWidth="1"/>
    <col min="9749" max="9749" width="12.26953125" customWidth="1"/>
    <col min="9983" max="9983" width="2.7265625" customWidth="1"/>
    <col min="9984" max="9984" width="30.7265625" customWidth="1"/>
    <col min="9985" max="9985" width="2.7265625" customWidth="1"/>
    <col min="9991" max="9991" width="14.26953125" customWidth="1"/>
    <col min="9992" max="9992" width="13.1796875" customWidth="1"/>
    <col min="9995" max="9995" width="11.54296875" bestFit="1" customWidth="1"/>
    <col min="10005" max="10005" width="12.26953125" customWidth="1"/>
    <col min="10239" max="10239" width="2.7265625" customWidth="1"/>
    <col min="10240" max="10240" width="30.7265625" customWidth="1"/>
    <col min="10241" max="10241" width="2.7265625" customWidth="1"/>
    <col min="10247" max="10247" width="14.26953125" customWidth="1"/>
    <col min="10248" max="10248" width="13.1796875" customWidth="1"/>
    <col min="10251" max="10251" width="11.54296875" bestFit="1" customWidth="1"/>
    <col min="10261" max="10261" width="12.26953125" customWidth="1"/>
    <col min="10495" max="10495" width="2.7265625" customWidth="1"/>
    <col min="10496" max="10496" width="30.7265625" customWidth="1"/>
    <col min="10497" max="10497" width="2.7265625" customWidth="1"/>
    <col min="10503" max="10503" width="14.26953125" customWidth="1"/>
    <col min="10504" max="10504" width="13.1796875" customWidth="1"/>
    <col min="10507" max="10507" width="11.54296875" bestFit="1" customWidth="1"/>
    <col min="10517" max="10517" width="12.26953125" customWidth="1"/>
    <col min="10751" max="10751" width="2.7265625" customWidth="1"/>
    <col min="10752" max="10752" width="30.7265625" customWidth="1"/>
    <col min="10753" max="10753" width="2.7265625" customWidth="1"/>
    <col min="10759" max="10759" width="14.26953125" customWidth="1"/>
    <col min="10760" max="10760" width="13.1796875" customWidth="1"/>
    <col min="10763" max="10763" width="11.54296875" bestFit="1" customWidth="1"/>
    <col min="10773" max="10773" width="12.26953125" customWidth="1"/>
    <col min="11007" max="11007" width="2.7265625" customWidth="1"/>
    <col min="11008" max="11008" width="30.7265625" customWidth="1"/>
    <col min="11009" max="11009" width="2.7265625" customWidth="1"/>
    <col min="11015" max="11015" width="14.26953125" customWidth="1"/>
    <col min="11016" max="11016" width="13.1796875" customWidth="1"/>
    <col min="11019" max="11019" width="11.54296875" bestFit="1" customWidth="1"/>
    <col min="11029" max="11029" width="12.26953125" customWidth="1"/>
    <col min="11263" max="11263" width="2.7265625" customWidth="1"/>
    <col min="11264" max="11264" width="30.7265625" customWidth="1"/>
    <col min="11265" max="11265" width="2.7265625" customWidth="1"/>
    <col min="11271" max="11271" width="14.26953125" customWidth="1"/>
    <col min="11272" max="11272" width="13.1796875" customWidth="1"/>
    <col min="11275" max="11275" width="11.54296875" bestFit="1" customWidth="1"/>
    <col min="11285" max="11285" width="12.26953125" customWidth="1"/>
    <col min="11519" max="11519" width="2.7265625" customWidth="1"/>
    <col min="11520" max="11520" width="30.7265625" customWidth="1"/>
    <col min="11521" max="11521" width="2.7265625" customWidth="1"/>
    <col min="11527" max="11527" width="14.26953125" customWidth="1"/>
    <col min="11528" max="11528" width="13.1796875" customWidth="1"/>
    <col min="11531" max="11531" width="11.54296875" bestFit="1" customWidth="1"/>
    <col min="11541" max="11541" width="12.26953125" customWidth="1"/>
    <col min="11775" max="11775" width="2.7265625" customWidth="1"/>
    <col min="11776" max="11776" width="30.7265625" customWidth="1"/>
    <col min="11777" max="11777" width="2.7265625" customWidth="1"/>
    <col min="11783" max="11783" width="14.26953125" customWidth="1"/>
    <col min="11784" max="11784" width="13.1796875" customWidth="1"/>
    <col min="11787" max="11787" width="11.54296875" bestFit="1" customWidth="1"/>
    <col min="11797" max="11797" width="12.26953125" customWidth="1"/>
    <col min="12031" max="12031" width="2.7265625" customWidth="1"/>
    <col min="12032" max="12032" width="30.7265625" customWidth="1"/>
    <col min="12033" max="12033" width="2.7265625" customWidth="1"/>
    <col min="12039" max="12039" width="14.26953125" customWidth="1"/>
    <col min="12040" max="12040" width="13.1796875" customWidth="1"/>
    <col min="12043" max="12043" width="11.54296875" bestFit="1" customWidth="1"/>
    <col min="12053" max="12053" width="12.26953125" customWidth="1"/>
    <col min="12287" max="12287" width="2.7265625" customWidth="1"/>
    <col min="12288" max="12288" width="30.7265625" customWidth="1"/>
    <col min="12289" max="12289" width="2.7265625" customWidth="1"/>
    <col min="12295" max="12295" width="14.26953125" customWidth="1"/>
    <col min="12296" max="12296" width="13.1796875" customWidth="1"/>
    <col min="12299" max="12299" width="11.54296875" bestFit="1" customWidth="1"/>
    <col min="12309" max="12309" width="12.26953125" customWidth="1"/>
    <col min="12543" max="12543" width="2.7265625" customWidth="1"/>
    <col min="12544" max="12544" width="30.7265625" customWidth="1"/>
    <col min="12545" max="12545" width="2.7265625" customWidth="1"/>
    <col min="12551" max="12551" width="14.26953125" customWidth="1"/>
    <col min="12552" max="12552" width="13.1796875" customWidth="1"/>
    <col min="12555" max="12555" width="11.54296875" bestFit="1" customWidth="1"/>
    <col min="12565" max="12565" width="12.26953125" customWidth="1"/>
    <col min="12799" max="12799" width="2.7265625" customWidth="1"/>
    <col min="12800" max="12800" width="30.7265625" customWidth="1"/>
    <col min="12801" max="12801" width="2.7265625" customWidth="1"/>
    <col min="12807" max="12807" width="14.26953125" customWidth="1"/>
    <col min="12808" max="12808" width="13.1796875" customWidth="1"/>
    <col min="12811" max="12811" width="11.54296875" bestFit="1" customWidth="1"/>
    <col min="12821" max="12821" width="12.26953125" customWidth="1"/>
    <col min="13055" max="13055" width="2.7265625" customWidth="1"/>
    <col min="13056" max="13056" width="30.7265625" customWidth="1"/>
    <col min="13057" max="13057" width="2.7265625" customWidth="1"/>
    <col min="13063" max="13063" width="14.26953125" customWidth="1"/>
    <col min="13064" max="13064" width="13.1796875" customWidth="1"/>
    <col min="13067" max="13067" width="11.54296875" bestFit="1" customWidth="1"/>
    <col min="13077" max="13077" width="12.26953125" customWidth="1"/>
    <col min="13311" max="13311" width="2.7265625" customWidth="1"/>
    <col min="13312" max="13312" width="30.7265625" customWidth="1"/>
    <col min="13313" max="13313" width="2.7265625" customWidth="1"/>
    <col min="13319" max="13319" width="14.26953125" customWidth="1"/>
    <col min="13320" max="13320" width="13.1796875" customWidth="1"/>
    <col min="13323" max="13323" width="11.54296875" bestFit="1" customWidth="1"/>
    <col min="13333" max="13333" width="12.26953125" customWidth="1"/>
    <col min="13567" max="13567" width="2.7265625" customWidth="1"/>
    <col min="13568" max="13568" width="30.7265625" customWidth="1"/>
    <col min="13569" max="13569" width="2.7265625" customWidth="1"/>
    <col min="13575" max="13575" width="14.26953125" customWidth="1"/>
    <col min="13576" max="13576" width="13.1796875" customWidth="1"/>
    <col min="13579" max="13579" width="11.54296875" bestFit="1" customWidth="1"/>
    <col min="13589" max="13589" width="12.26953125" customWidth="1"/>
    <col min="13823" max="13823" width="2.7265625" customWidth="1"/>
    <col min="13824" max="13824" width="30.7265625" customWidth="1"/>
    <col min="13825" max="13825" width="2.7265625" customWidth="1"/>
    <col min="13831" max="13831" width="14.26953125" customWidth="1"/>
    <col min="13832" max="13832" width="13.1796875" customWidth="1"/>
    <col min="13835" max="13835" width="11.54296875" bestFit="1" customWidth="1"/>
    <col min="13845" max="13845" width="12.26953125" customWidth="1"/>
    <col min="14079" max="14079" width="2.7265625" customWidth="1"/>
    <col min="14080" max="14080" width="30.7265625" customWidth="1"/>
    <col min="14081" max="14081" width="2.7265625" customWidth="1"/>
    <col min="14087" max="14087" width="14.26953125" customWidth="1"/>
    <col min="14088" max="14088" width="13.1796875" customWidth="1"/>
    <col min="14091" max="14091" width="11.54296875" bestFit="1" customWidth="1"/>
    <col min="14101" max="14101" width="12.26953125" customWidth="1"/>
    <col min="14335" max="14335" width="2.7265625" customWidth="1"/>
    <col min="14336" max="14336" width="30.7265625" customWidth="1"/>
    <col min="14337" max="14337" width="2.7265625" customWidth="1"/>
    <col min="14343" max="14343" width="14.26953125" customWidth="1"/>
    <col min="14344" max="14344" width="13.1796875" customWidth="1"/>
    <col min="14347" max="14347" width="11.54296875" bestFit="1" customWidth="1"/>
    <col min="14357" max="14357" width="12.26953125" customWidth="1"/>
    <col min="14591" max="14591" width="2.7265625" customWidth="1"/>
    <col min="14592" max="14592" width="30.7265625" customWidth="1"/>
    <col min="14593" max="14593" width="2.7265625" customWidth="1"/>
    <col min="14599" max="14599" width="14.26953125" customWidth="1"/>
    <col min="14600" max="14600" width="13.1796875" customWidth="1"/>
    <col min="14603" max="14603" width="11.54296875" bestFit="1" customWidth="1"/>
    <col min="14613" max="14613" width="12.26953125" customWidth="1"/>
    <col min="14847" max="14847" width="2.7265625" customWidth="1"/>
    <col min="14848" max="14848" width="30.7265625" customWidth="1"/>
    <col min="14849" max="14849" width="2.7265625" customWidth="1"/>
    <col min="14855" max="14855" width="14.26953125" customWidth="1"/>
    <col min="14856" max="14856" width="13.1796875" customWidth="1"/>
    <col min="14859" max="14859" width="11.54296875" bestFit="1" customWidth="1"/>
    <col min="14869" max="14869" width="12.26953125" customWidth="1"/>
    <col min="15103" max="15103" width="2.7265625" customWidth="1"/>
    <col min="15104" max="15104" width="30.7265625" customWidth="1"/>
    <col min="15105" max="15105" width="2.7265625" customWidth="1"/>
    <col min="15111" max="15111" width="14.26953125" customWidth="1"/>
    <col min="15112" max="15112" width="13.1796875" customWidth="1"/>
    <col min="15115" max="15115" width="11.54296875" bestFit="1" customWidth="1"/>
    <col min="15125" max="15125" width="12.26953125" customWidth="1"/>
    <col min="15359" max="15359" width="2.7265625" customWidth="1"/>
    <col min="15360" max="15360" width="30.7265625" customWidth="1"/>
    <col min="15361" max="15361" width="2.7265625" customWidth="1"/>
    <col min="15367" max="15367" width="14.26953125" customWidth="1"/>
    <col min="15368" max="15368" width="13.1796875" customWidth="1"/>
    <col min="15371" max="15371" width="11.54296875" bestFit="1" customWidth="1"/>
    <col min="15381" max="15381" width="12.26953125" customWidth="1"/>
    <col min="15615" max="15615" width="2.7265625" customWidth="1"/>
    <col min="15616" max="15616" width="30.7265625" customWidth="1"/>
    <col min="15617" max="15617" width="2.7265625" customWidth="1"/>
    <col min="15623" max="15623" width="14.26953125" customWidth="1"/>
    <col min="15624" max="15624" width="13.1796875" customWidth="1"/>
    <col min="15627" max="15627" width="11.54296875" bestFit="1" customWidth="1"/>
    <col min="15637" max="15637" width="12.26953125" customWidth="1"/>
    <col min="15871" max="15871" width="2.7265625" customWidth="1"/>
    <col min="15872" max="15872" width="30.7265625" customWidth="1"/>
    <col min="15873" max="15873" width="2.7265625" customWidth="1"/>
    <col min="15879" max="15879" width="14.26953125" customWidth="1"/>
    <col min="15880" max="15880" width="13.1796875" customWidth="1"/>
    <col min="15883" max="15883" width="11.54296875" bestFit="1" customWidth="1"/>
    <col min="15893" max="15893" width="12.26953125" customWidth="1"/>
    <col min="16127" max="16127" width="2.7265625" customWidth="1"/>
    <col min="16128" max="16128" width="30.7265625" customWidth="1"/>
    <col min="16129" max="16129" width="2.7265625" customWidth="1"/>
    <col min="16135" max="16135" width="14.26953125" customWidth="1"/>
    <col min="16136" max="16136" width="13.1796875" customWidth="1"/>
    <col min="16139" max="16139" width="11.54296875" bestFit="1" customWidth="1"/>
    <col min="16149" max="16149" width="12.26953125" customWidth="1"/>
  </cols>
  <sheetData>
    <row r="1" spans="2:15" s="19" customFormat="1" ht="86.15" customHeight="1" x14ac:dyDescent="0.35">
      <c r="O1" s="332"/>
    </row>
    <row r="2" spans="2:15" s="17" customFormat="1" ht="20.149999999999999" customHeight="1" x14ac:dyDescent="0.35"/>
    <row r="3" spans="2:15" ht="15" customHeight="1" thickBot="1" x14ac:dyDescent="0.4">
      <c r="B3" s="157"/>
      <c r="C3" s="157"/>
      <c r="G3" s="12"/>
    </row>
    <row r="4" spans="2:15" ht="8" customHeight="1" x14ac:dyDescent="0.35">
      <c r="B4" s="419" t="s">
        <v>34101</v>
      </c>
      <c r="C4" s="420"/>
      <c r="D4" s="420"/>
      <c r="E4" s="420"/>
      <c r="F4" s="420"/>
      <c r="G4" s="420"/>
      <c r="H4" s="420"/>
      <c r="I4" s="420"/>
      <c r="J4" s="421"/>
    </row>
    <row r="5" spans="2:15" ht="52" customHeight="1" thickBot="1" x14ac:dyDescent="0.4">
      <c r="B5" s="422"/>
      <c r="C5" s="423"/>
      <c r="D5" s="423"/>
      <c r="E5" s="423"/>
      <c r="F5" s="423"/>
      <c r="G5" s="423"/>
      <c r="H5" s="423"/>
      <c r="I5" s="423"/>
      <c r="J5" s="424"/>
    </row>
    <row r="6" spans="2:15" hidden="1" x14ac:dyDescent="0.35"/>
    <row r="7" spans="2:15" hidden="1" x14ac:dyDescent="0.35"/>
    <row r="8" spans="2:15" hidden="1" x14ac:dyDescent="0.35">
      <c r="B8" s="118"/>
      <c r="C8" s="118"/>
      <c r="D8" s="118"/>
      <c r="E8" s="118"/>
      <c r="F8" s="118"/>
      <c r="G8" s="118"/>
      <c r="H8" s="118"/>
      <c r="I8" s="118"/>
      <c r="J8" s="118"/>
      <c r="K8" s="118"/>
      <c r="L8" s="118"/>
      <c r="M8" s="118"/>
    </row>
    <row r="9" spans="2:15" ht="7" customHeight="1" x14ac:dyDescent="0.35"/>
    <row r="10" spans="2:15" ht="23.5" customHeight="1" thickBot="1" x14ac:dyDescent="0.4">
      <c r="B10" s="4" t="s">
        <v>8157</v>
      </c>
    </row>
    <row r="11" spans="2:15" ht="15" thickBot="1" x14ac:dyDescent="0.4">
      <c r="B11" s="425" t="str">
        <f>IF('[1]Error Flags'!C29&gt;0,"The following sections appear to be incomplete. Please review these sections to ensure you provide the most complete response",'[1]Error Flags'!F29)</f>
        <v>The following sections appear to be incomplete. Please review these sections to ensure you provide the most complete response</v>
      </c>
      <c r="C11" s="426"/>
      <c r="D11" s="426"/>
      <c r="E11" s="426"/>
      <c r="F11" s="426"/>
      <c r="G11" s="426"/>
      <c r="H11" s="426"/>
      <c r="I11" s="426"/>
      <c r="J11" s="426"/>
      <c r="K11" s="427"/>
    </row>
    <row r="13" spans="2:15" x14ac:dyDescent="0.35">
      <c r="B13" t="str">
        <f>IF('Error Flags'!B11=0,'Error Flags'!E11,"There are "&amp;SUM('Error Flags'!B5:B9)&amp;" incomplete parts of this survey:")</f>
        <v>There are 5 incomplete parts of this survey:</v>
      </c>
    </row>
    <row r="14" spans="2:15" x14ac:dyDescent="0.35">
      <c r="B14" t="str">
        <f>IF('Error Flags'!B11=0,"",(CONCATENATE('Error Flags'!D5,'Error Flags'!D6,'Error Flags'!D7,'Error Flags'!D8,'Error Flags'!D9)))</f>
        <v>Demographics;  Finance and Operations;  Staffing and Outsourcing;  Business Office;  Patient Access</v>
      </c>
    </row>
  </sheetData>
  <sheetProtection algorithmName="SHA-512" hashValue="Knsn+n4Oo6yocvzD2GMwiu35HaHsNkeQs0X0KJTCyLJ++6OLphoo+v8WxHjceMu6rXyeovJJm7bSxSbCXUyQ+g==" saltValue="LrbcMFhDf36PDYW7WkPi8Q==" spinCount="100000" sheet="1" objects="1" scenarios="1" selectLockedCells="1"/>
  <mergeCells count="2">
    <mergeCell ref="B4:J5"/>
    <mergeCell ref="B11:K11"/>
  </mergeCells>
  <pageMargins left="0.7" right="0.7"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C36594-F2C0-4170-9ED6-9FCCEE414DEB}">
  <sheetPr codeName="Sheet10">
    <tabColor theme="5"/>
  </sheetPr>
  <dimension ref="A1:DY65"/>
  <sheetViews>
    <sheetView showGridLines="0" zoomScale="75" zoomScaleNormal="52" workbookViewId="0">
      <selection activeCell="J1" sqref="J1"/>
    </sheetView>
  </sheetViews>
  <sheetFormatPr defaultRowHeight="14.5" x14ac:dyDescent="0.35"/>
  <cols>
    <col min="1" max="1" width="10.36328125" customWidth="1"/>
    <col min="2" max="2" width="37.54296875" customWidth="1"/>
    <col min="3" max="3" width="16.453125" style="22" customWidth="1"/>
    <col min="4" max="4" width="16.81640625" customWidth="1"/>
    <col min="5" max="5" width="13.81640625" customWidth="1"/>
    <col min="6" max="6" width="54" customWidth="1"/>
    <col min="7" max="7" width="17.26953125" style="2" customWidth="1"/>
    <col min="8" max="8" width="6.453125" customWidth="1"/>
    <col min="9" max="9" width="0.1796875" customWidth="1"/>
    <col min="10" max="10" width="40.08984375" customWidth="1"/>
    <col min="11" max="11" width="14.90625" customWidth="1"/>
    <col min="12" max="12" width="14.6328125" customWidth="1"/>
    <col min="13" max="13" width="9.54296875" customWidth="1"/>
    <col min="14" max="14" width="37.1796875" customWidth="1"/>
    <col min="15" max="15" width="15" customWidth="1"/>
    <col min="16" max="16" width="6.81640625" customWidth="1"/>
    <col min="17" max="17" width="39" customWidth="1"/>
    <col min="18" max="18" width="21.26953125" customWidth="1"/>
    <col min="19" max="19" width="26.81640625" customWidth="1"/>
    <col min="20" max="20" width="23.90625" customWidth="1"/>
    <col min="21" max="22" width="12.26953125" customWidth="1"/>
    <col min="23" max="23" width="14.08984375" customWidth="1"/>
    <col min="30" max="40" width="17.08984375" customWidth="1"/>
    <col min="41" max="41" width="10.36328125" bestFit="1" customWidth="1"/>
    <col min="42" max="42" width="14.54296875" customWidth="1"/>
    <col min="43" max="45" width="19.90625" customWidth="1"/>
    <col min="47" max="47" width="17.08984375" customWidth="1"/>
    <col min="56" max="56" width="14.453125" customWidth="1"/>
  </cols>
  <sheetData>
    <row r="1" spans="1:129" s="19" customFormat="1" ht="86.15" customHeight="1" x14ac:dyDescent="0.35">
      <c r="A1" s="21"/>
      <c r="G1" s="20"/>
      <c r="J1" s="332"/>
    </row>
    <row r="2" spans="1:129" s="17" customFormat="1" ht="20.149999999999999" customHeight="1" x14ac:dyDescent="0.35">
      <c r="F2" s="18"/>
      <c r="G2" s="18"/>
    </row>
    <row r="3" spans="1:129" s="22" customFormat="1" ht="19.5" customHeight="1" thickBot="1" x14ac:dyDescent="0.4">
      <c r="B3" s="173" t="s">
        <v>33915</v>
      </c>
      <c r="E3" s="170"/>
      <c r="F3" s="170"/>
      <c r="G3" s="219"/>
      <c r="H3"/>
    </row>
    <row r="4" spans="1:129" s="22" customFormat="1" ht="17" customHeight="1" x14ac:dyDescent="0.35">
      <c r="B4" s="434" t="s">
        <v>33985</v>
      </c>
      <c r="C4" s="435"/>
      <c r="D4" s="435"/>
      <c r="E4" s="435"/>
      <c r="F4" s="435"/>
      <c r="G4" s="436"/>
      <c r="H4"/>
      <c r="J4"/>
      <c r="K4"/>
      <c r="L4"/>
      <c r="M4"/>
      <c r="N4"/>
    </row>
    <row r="5" spans="1:129" s="22" customFormat="1" ht="51" customHeight="1" thickBot="1" x14ac:dyDescent="0.4">
      <c r="B5" s="437"/>
      <c r="C5" s="438"/>
      <c r="D5" s="438"/>
      <c r="E5" s="438"/>
      <c r="F5" s="438"/>
      <c r="G5" s="439"/>
      <c r="H5"/>
      <c r="J5"/>
      <c r="K5"/>
      <c r="L5"/>
      <c r="M5"/>
      <c r="N5"/>
    </row>
    <row r="6" spans="1:129" s="22" customFormat="1" ht="29" customHeight="1" thickBot="1" x14ac:dyDescent="0.4">
      <c r="B6" s="221"/>
      <c r="C6" s="221"/>
      <c r="D6" s="221"/>
      <c r="E6" s="221"/>
      <c r="F6" s="221"/>
      <c r="G6" s="221"/>
      <c r="H6"/>
      <c r="J6"/>
      <c r="K6"/>
      <c r="L6"/>
      <c r="M6"/>
      <c r="N6"/>
    </row>
    <row r="7" spans="1:129" s="22" customFormat="1" ht="20.149999999999999" customHeight="1" x14ac:dyDescent="0.35">
      <c r="B7" s="442" t="s">
        <v>34044</v>
      </c>
      <c r="C7" s="443"/>
      <c r="D7" s="443"/>
      <c r="E7" s="444"/>
      <c r="F7" s="170"/>
      <c r="G7" s="219"/>
      <c r="H7"/>
      <c r="I7"/>
      <c r="J7"/>
      <c r="K7"/>
      <c r="L7"/>
      <c r="M7"/>
      <c r="N7"/>
    </row>
    <row r="8" spans="1:129" s="22" customFormat="1" ht="20.149999999999999" customHeight="1" x14ac:dyDescent="0.35">
      <c r="B8" s="445" t="s">
        <v>34043</v>
      </c>
      <c r="C8" s="446"/>
      <c r="D8" s="446"/>
      <c r="E8" s="447"/>
      <c r="F8" s="170"/>
      <c r="G8" s="219"/>
      <c r="H8"/>
      <c r="I8"/>
      <c r="J8"/>
      <c r="K8"/>
      <c r="L8"/>
      <c r="M8"/>
      <c r="N8"/>
    </row>
    <row r="9" spans="1:129" s="22" customFormat="1" ht="28" customHeight="1" x14ac:dyDescent="0.35">
      <c r="B9" s="448" t="s">
        <v>34042</v>
      </c>
      <c r="C9" s="449"/>
      <c r="D9" s="449"/>
      <c r="E9" s="450"/>
      <c r="F9" s="170"/>
      <c r="G9" s="219"/>
      <c r="H9"/>
      <c r="I9"/>
      <c r="J9"/>
      <c r="K9"/>
      <c r="L9"/>
      <c r="M9"/>
      <c r="N9"/>
    </row>
    <row r="10" spans="1:129" s="22" customFormat="1" ht="33.5" customHeight="1" thickBot="1" x14ac:dyDescent="0.4">
      <c r="B10" s="451" t="s">
        <v>34106</v>
      </c>
      <c r="C10" s="452"/>
      <c r="D10" s="452"/>
      <c r="E10" s="453"/>
      <c r="F10" s="170"/>
      <c r="G10" s="219"/>
      <c r="H10"/>
      <c r="I10"/>
      <c r="J10"/>
      <c r="K10"/>
      <c r="L10"/>
      <c r="M10"/>
      <c r="N10"/>
    </row>
    <row r="11" spans="1:129" s="22" customFormat="1" ht="20.149999999999999" customHeight="1" x14ac:dyDescent="0.35">
      <c r="E11" s="170"/>
      <c r="F11" s="170"/>
      <c r="G11" s="219"/>
      <c r="H11"/>
      <c r="I11"/>
      <c r="J11"/>
      <c r="K11"/>
      <c r="L11"/>
      <c r="M11"/>
      <c r="N11"/>
    </row>
    <row r="12" spans="1:129" ht="15" thickBot="1" x14ac:dyDescent="0.4">
      <c r="A12" s="22"/>
      <c r="B12" s="171" t="s">
        <v>33984</v>
      </c>
      <c r="C12"/>
      <c r="D12" s="27"/>
      <c r="E12" s="27"/>
      <c r="F12" s="58"/>
      <c r="K12" s="22"/>
      <c r="L12" s="22"/>
      <c r="M12" s="22"/>
      <c r="N12" s="22"/>
      <c r="AE12" s="240" t="str">
        <f>IF($AD$12="other",'1.1 Demographics'!$L$51," ")</f>
        <v xml:space="preserve"> </v>
      </c>
      <c r="AF12" s="240" t="str">
        <f>IF(ISBLANK('1.2 Finance and Operations'!$K$5),"",VLOOKUP('1.2 Finance and Operations'!$E$5,'1.2 Finance and Operations'!$E$5:$K$6,7,FALSE))</f>
        <v/>
      </c>
      <c r="AG12" s="240" t="str">
        <f>IF(ISBLANK('1.2 Finance and Operations'!$K$8),"",VLOOKUP('1.2 Finance and Operations'!$I$8,'1.2 Finance and Operations'!$J$8:$K$26,2,FALSE))</f>
        <v/>
      </c>
      <c r="AH12" s="240" t="str">
        <f>IF(ISBLANK('1.2 Finance and Operations'!$K$9),"",VLOOKUP('1.2 Finance and Operations'!$I$9,'1.2 Finance and Operations'!$J$8:$K$26,2,FALSE))</f>
        <v/>
      </c>
      <c r="AI12" s="240" t="str">
        <f>IF(ISBLANK('1.2 Finance and Operations'!$K$10),"",VLOOKUP('1.2 Finance and Operations'!$I$10,'1.2 Finance and Operations'!$J$8:$K$26,2,FALSE))</f>
        <v/>
      </c>
      <c r="AJ12" s="240" t="str">
        <f>IF(ISBLANK('1.2 Finance and Operations'!$K$13),"",VLOOKUP('1.2 Finance and Operations'!$I$13,'1.2 Finance and Operations'!$J$8:$K$26,2,FALSE))</f>
        <v/>
      </c>
      <c r="AK12" s="240" t="str">
        <f>IF(ISBLANK('1.2 Finance and Operations'!$K$14),"",VLOOKUP('1.2 Finance and Operations'!$I$14,'1.2 Finance and Operations'!$J$8:$K$26,2,FALSE))</f>
        <v/>
      </c>
      <c r="AL12" s="240" t="str">
        <f>IF(ISBLANK('1.2 Finance and Operations'!$K$16),"",VLOOKUP('1.2 Finance and Operations'!$J$16,'1.2 Finance and Operations'!$J$8:$K$26,2,FALSE))</f>
        <v/>
      </c>
      <c r="AM12" s="240" t="str">
        <f>IF(ISBLANK('1.2 Finance and Operations'!$K$17),"",VLOOKUP('1.2 Finance and Operations'!$J$17,'1.2 Finance and Operations'!$J$8:$K$26,2,FALSE))</f>
        <v/>
      </c>
      <c r="AN12" s="240" t="str">
        <f>IF(ISBLANK('1.2 Finance and Operations'!$K$21),"",VLOOKUP('1.2 Finance and Operations'!$J$21,'1.2 Finance and Operations'!$J$8:$K$26,2,FALSE))</f>
        <v/>
      </c>
      <c r="AO12" s="240" t="str">
        <f>IF(ISBLANK('1.2 Finance and Operations'!$K$22),"",VLOOKUP('1.2 Finance and Operations'!$J$22,'1.2 Finance and Operations'!$J$8:$K$26,2,FALSE))</f>
        <v/>
      </c>
      <c r="AP12" s="240" t="str">
        <f>IF(ISBLANK('1.2 Finance and Operations'!$K$23),"",VLOOKUP('1.2 Finance and Operations'!$J$23,'1.2 Finance and Operations'!$J$8:$K$26,2,FALSE))</f>
        <v/>
      </c>
      <c r="AQ12" s="240" t="e">
        <f>VLOOKUP('1.2 Finance and Operations'!$H$25,'1.2 Finance and Operations'!$J$8:$K$26,2,FALSE)</f>
        <v>#N/A</v>
      </c>
      <c r="AR12" s="240" t="e">
        <f>VLOOKUP('1.2 Finance and Operations'!$H$26,'1.2 Finance and Operations'!$J$8:$K$26,2,FALSE)</f>
        <v>#N/A</v>
      </c>
      <c r="AS12" s="240" t="str">
        <f>IF(ISBLANK('1.3 Staffing and Outsourcing '!$H$9),"",VLOOKUP('1.3 Staffing and Outsourcing '!$E$9,'1.3 Staffing and Outsourcing '!$E$9:$H$22,4,FALSE))</f>
        <v/>
      </c>
      <c r="AT12" s="240" t="str">
        <f>IF(ISBLANK('1.3 Staffing and Outsourcing '!$H$10),"",VLOOKUP('1.3 Staffing and Outsourcing '!$E$10,'1.3 Staffing and Outsourcing '!$E$9:$H$22,4,FALSE))</f>
        <v/>
      </c>
      <c r="AU12" s="240" t="str">
        <f>IF(ISBLANK('1.3 Staffing and Outsourcing '!$H$11),"",VLOOKUP('1.3 Staffing and Outsourcing '!$E$11,'1.3 Staffing and Outsourcing '!$E$9:$H$22,4,FALSE))</f>
        <v/>
      </c>
      <c r="AV12" s="240" t="e">
        <f>IF(ISBLANK('1.3 Staffing and Outsourcing '!#REF!),"",VLOOKUP('1.3 Staffing and Outsourcing '!#REF!,'1.3 Staffing and Outsourcing '!$E$9:$H$22,4,FALSE))</f>
        <v>#REF!</v>
      </c>
      <c r="AW12" s="240" t="e">
        <f>IF(ISBLANK('1.3 Staffing and Outsourcing '!#REF!),"",VLOOKUP('1.3 Staffing and Outsourcing '!#REF!,'1.3 Staffing and Outsourcing '!$E$9:$H$22,4,FALSE))</f>
        <v>#REF!</v>
      </c>
      <c r="AX12" s="240" t="str">
        <f>IF(ISBLANK('1.3 Staffing and Outsourcing '!$H$12),"",VLOOKUP('1.3 Staffing and Outsourcing '!$E$12,'1.3 Staffing and Outsourcing '!$E$9:$H$22,4,FALSE))</f>
        <v/>
      </c>
      <c r="AY12" s="240" t="str">
        <f>IF(ISBLANK('1.3 Staffing and Outsourcing '!$H$13),"",VLOOKUP('1.3 Staffing and Outsourcing '!$E$13,'1.3 Staffing and Outsourcing '!$E$9:$H$22,4,FALSE))</f>
        <v/>
      </c>
      <c r="AZ12" s="240" t="str">
        <f>IF(ISBLANK('1.3 Staffing and Outsourcing '!$H$14),"",VLOOKUP('1.3 Staffing and Outsourcing '!$E$14,'1.3 Staffing and Outsourcing '!$E$9:$H$22,4,FALSE))</f>
        <v/>
      </c>
      <c r="BA12" s="240" t="str">
        <f>IF(ISBLANK('1.3 Staffing and Outsourcing '!$H$15),"",VLOOKUP('1.3 Staffing and Outsourcing '!$E$15,'1.3 Staffing and Outsourcing '!$E$9:$H$22,4,FALSE))</f>
        <v/>
      </c>
      <c r="BB12" s="240" t="str">
        <f>IF(ISBLANK('1.3 Staffing and Outsourcing '!$H$16),"",VLOOKUP('1.3 Staffing and Outsourcing '!$E$16,'1.3 Staffing and Outsourcing '!$E$9:$H$22,4,FALSE))</f>
        <v/>
      </c>
      <c r="BC12" s="240" t="str">
        <f>IF(ISBLANK('1.3 Staffing and Outsourcing '!$H$21),"",VLOOKUP('1.3 Staffing and Outsourcing '!$E$17,'1.3 Staffing and Outsourcing '!$E$9:$H$22,4,FALSE))</f>
        <v/>
      </c>
      <c r="BD12" s="240" t="str">
        <f>VLOOKUP('1.3 Staffing and Outsourcing '!$E$22,'1.3 Staffing and Outsourcing '!$E$9:$H$22,4, FALSE)</f>
        <v/>
      </c>
      <c r="BE12" s="240" t="e">
        <f>IF(ISBLANK('1.3 Staffing and Outsourcing '!#REF!),"",VLOOKUP('1.3 Staffing and Outsourcing '!#REF!,'1.3 Staffing and Outsourcing '!$J$9:$M$21,4,FALSE))</f>
        <v>#REF!</v>
      </c>
      <c r="BF12" s="240" t="str">
        <f>IF(ISBLANK('1.3 Staffing and Outsourcing '!$M$9),"",VLOOKUP('1.3 Staffing and Outsourcing '!$J$9,'1.3 Staffing and Outsourcing '!$J$9:$M$21,4,FALSE))</f>
        <v/>
      </c>
      <c r="BG12" s="240" t="str">
        <f>IF(ISBLANK('1.3 Staffing and Outsourcing '!$M$10),"",VLOOKUP('1.3 Staffing and Outsourcing '!$J$10,'1.3 Staffing and Outsourcing '!$J$9:$M$21,4,FALSE))</f>
        <v/>
      </c>
      <c r="BH12" s="240" t="str">
        <f>IF(ISBLANK('1.3 Staffing and Outsourcing '!$M$11),"",VLOOKUP('1.3 Staffing and Outsourcing '!$J$11,'1.3 Staffing and Outsourcing '!$J$9:$M$21,4,FALSE))</f>
        <v/>
      </c>
      <c r="BI12" s="240" t="str">
        <f>IF(ISBLANK('1.3 Staffing and Outsourcing '!$M$12),"",VLOOKUP('1.3 Staffing and Outsourcing '!$J$12,'1.3 Staffing and Outsourcing '!$J$9:$M$21,4,FALSE))</f>
        <v/>
      </c>
      <c r="BJ12" s="240" t="str">
        <f>IF(ISBLANK('1.3 Staffing and Outsourcing '!$M$13),"",VLOOKUP('1.3 Staffing and Outsourcing '!$J$13,'1.3 Staffing and Outsourcing '!$J$9:$M$21,4,FALSE))</f>
        <v/>
      </c>
      <c r="BK12" s="240" t="str">
        <f>IF(ISBLANK('1.3 Staffing and Outsourcing '!$M$14),"",VLOOKUP('1.3 Staffing and Outsourcing '!$J$14,'1.3 Staffing and Outsourcing '!$J$9:$M$21,4,FALSE))</f>
        <v/>
      </c>
      <c r="BL12" s="240" t="str">
        <f>IF(ISBLANK('1.3 Staffing and Outsourcing '!$M$15),"",VLOOKUP('1.3 Staffing and Outsourcing '!$J$15,'1.3 Staffing and Outsourcing '!$J$9:$M$21,4,FALSE))</f>
        <v/>
      </c>
      <c r="BM12" s="240" t="str">
        <f>IF(ISBLANK('1.3 Staffing and Outsourcing '!$M$16),"",VLOOKUP('1.3 Staffing and Outsourcing '!$J$16,'1.3 Staffing and Outsourcing '!$J$9:$M$21,4,FALSE))</f>
        <v/>
      </c>
      <c r="BN12" s="240" t="str">
        <f>IF(ISBLANK('1.3 Staffing and Outsourcing '!$M$17),"",VLOOKUP('1.3 Staffing and Outsourcing '!$J$17,'1.3 Staffing and Outsourcing '!$J$9:$M$21,4,FALSE))</f>
        <v/>
      </c>
      <c r="BO12" s="240" t="str">
        <f>IF(ISBLANK('1.3 Staffing and Outsourcing '!$M$18),"",VLOOKUP('1.3 Staffing and Outsourcing '!$J$18,'1.3 Staffing and Outsourcing '!$J$9:$M$21,4,FALSE))</f>
        <v/>
      </c>
      <c r="BP12" s="240" t="str">
        <f>IF(ISBLANK('1.3 Staffing and Outsourcing '!$M$19),"",VLOOKUP('1.3 Staffing and Outsourcing '!$J$19,'1.3 Staffing and Outsourcing '!$J$9:$M$21,4,FALSE))</f>
        <v/>
      </c>
      <c r="BQ12" s="240" t="str">
        <f>IF(ISBLANK('1.3 Staffing and Outsourcing '!$M$20),"",VLOOKUP('1.3 Staffing and Outsourcing '!$J$20,'1.3 Staffing and Outsourcing '!$J$9:$M$21,4,FALSE))</f>
        <v/>
      </c>
      <c r="BR12" s="240" t="str">
        <f>IF(ISBLANK('1.3 Staffing and Outsourcing '!$M$21),"",VLOOKUP('1.3 Staffing and Outsourcing '!$J$21,'1.3 Staffing and Outsourcing '!$J$9:$M$21,4,FALSE))</f>
        <v/>
      </c>
      <c r="BS12" s="240" t="str">
        <f>IF(ISBLANK('1.3 Staffing and Outsourcing '!$H$30),"",VLOOKUP('1.3 Staffing and Outsourcing '!$E$30,'1.3 Staffing and Outsourcing '!$E$30:$H$40,4,FALSE))</f>
        <v/>
      </c>
      <c r="BT12" s="240" t="str">
        <f>IF(ISBLANK('1.3 Staffing and Outsourcing '!$H$31),"",VLOOKUP('1.3 Staffing and Outsourcing '!$E$31,'1.3 Staffing and Outsourcing '!$E$30:$H$40,4,FALSE))</f>
        <v/>
      </c>
      <c r="BU12" s="240" t="str">
        <f>IF(ISBLANK('1.3 Staffing and Outsourcing '!$H$32),"",VLOOKUP('1.3 Staffing and Outsourcing '!$E$32,'1.3 Staffing and Outsourcing '!$E$30:$H$40,4,FALSE))</f>
        <v/>
      </c>
      <c r="BV12" s="240" t="str">
        <f>IF(ISBLANK('1.3 Staffing and Outsourcing '!$H$33),"",VLOOKUP('1.3 Staffing and Outsourcing '!$E$33,'1.3 Staffing and Outsourcing '!$E$30:$H$40,4,FALSE))</f>
        <v/>
      </c>
      <c r="BW12" s="240" t="str">
        <f>IF(ISBLANK('1.3 Staffing and Outsourcing '!$H$34),"",VLOOKUP('1.3 Staffing and Outsourcing '!$E$34,'1.3 Staffing and Outsourcing '!$E$30:$H$40,4,FALSE))</f>
        <v/>
      </c>
      <c r="BX12" s="240" t="str">
        <f>IF(ISBLANK('1.3 Staffing and Outsourcing '!$H$35),"",VLOOKUP('1.3 Staffing and Outsourcing '!$E$35,'1.3 Staffing and Outsourcing '!$E$30:$H$40,4,FALSE))</f>
        <v/>
      </c>
      <c r="BY12" s="240" t="str">
        <f>IF(ISBLANK('1.3 Staffing and Outsourcing '!$H$36),"",VLOOKUP('1.3 Staffing and Outsourcing '!$E$36,'1.3 Staffing and Outsourcing '!$E$30:$H$40,4,FALSE))</f>
        <v/>
      </c>
      <c r="BZ12" s="240" t="str">
        <f>IF(ISBLANK('1.3 Staffing and Outsourcing '!$H$37),"",VLOOKUP('1.3 Staffing and Outsourcing '!$E$37,'1.3 Staffing and Outsourcing '!$E$30:$H$40,4,FALSE))</f>
        <v/>
      </c>
      <c r="CA12" s="240" t="str">
        <f>IF(ISBLANK('1.3 Staffing and Outsourcing '!$H$38),"",VLOOKUP('1.3 Staffing and Outsourcing '!$E$38,'1.3 Staffing and Outsourcing '!$E$30:$H$40,4,FALSE))</f>
        <v/>
      </c>
      <c r="CB12" s="240" t="str">
        <f>IF(ISBLANK('1.3 Staffing and Outsourcing '!$H$39),"",VLOOKUP('1.3 Staffing and Outsourcing '!$E$39,'1.3 Staffing and Outsourcing '!$E$30:$H$40,4,FALSE))</f>
        <v/>
      </c>
      <c r="CC12" s="240" t="str">
        <f>IF(ISBLANK('1.3 Staffing and Outsourcing '!$H$40),"",VLOOKUP('1.3 Staffing and Outsourcing '!$E$40,'1.3 Staffing and Outsourcing '!$E$30:$H$40,4,FALSE))</f>
        <v/>
      </c>
      <c r="CD12" s="240" t="str">
        <f>IF(ISBLANK('1.3 Staffing and Outsourcing '!$M$25),"",VLOOKUP('1.3 Staffing and Outsourcing '!$J$25,'1.3 Staffing and Outsourcing '!$J$24:$M$26,4,FALSE))</f>
        <v/>
      </c>
      <c r="CE12" s="240" t="str">
        <f>IF(CD12="No",VLOOKUP('1.3 Staffing and Outsourcing '!J27,'1.3 Staffing and Outsourcing '!J27:M27,4,FALSE),"")</f>
        <v/>
      </c>
      <c r="CF12" s="240" t="str">
        <f>IF(ISBLANK('1.3 Staffing and Outsourcing '!$M$32),"",VLOOKUP('1.3 Staffing and Outsourcing '!$J$32,'1.3 Staffing and Outsourcing '!$J$32:$M$42,4,FALSE))</f>
        <v/>
      </c>
      <c r="CG12" s="240" t="str">
        <f>IF(ISBLANK('1.3 Staffing and Outsourcing '!$M$33),"",VLOOKUP('1.3 Staffing and Outsourcing '!$J$33,'1.3 Staffing and Outsourcing '!$J$32:$M$42,4,FALSE))</f>
        <v/>
      </c>
      <c r="CH12" s="240" t="str">
        <f>IF(ISBLANK('1.3 Staffing and Outsourcing '!$M$34),"",VLOOKUP('1.3 Staffing and Outsourcing '!#REF!,'1.3 Staffing and Outsourcing '!$J$32:$M$42,4,FALSE))</f>
        <v/>
      </c>
      <c r="CI12" s="240" t="str">
        <f>IF(ISBLANK('1.3 Staffing and Outsourcing '!$M$35),"",VLOOKUP('1.3 Staffing and Outsourcing '!#REF!,'1.3 Staffing and Outsourcing '!$J$32:$M$42,4,FALSE))</f>
        <v/>
      </c>
      <c r="CJ12" s="240" t="str">
        <f>IF(ISBLANK('1.3 Staffing and Outsourcing '!$M$36),"",VLOOKUP('1.3 Staffing and Outsourcing '!$J$39,'1.3 Staffing and Outsourcing '!$J$32:$M$42,4,FALSE))</f>
        <v/>
      </c>
      <c r="CK12" s="240" t="str">
        <f>IF(ISBLANK('1.3 Staffing and Outsourcing '!$M$37),"",VLOOKUP('1.3 Staffing and Outsourcing '!$J$37,'1.3 Staffing and Outsourcing '!$J$32:$M$42,4,FALSE))</f>
        <v/>
      </c>
      <c r="CL12" s="240" t="str">
        <f>IF(ISBLANK('1.3 Staffing and Outsourcing '!$M$38),"",VLOOKUP('1.3 Staffing and Outsourcing '!#REF!,'1.3 Staffing and Outsourcing '!$J$32:$M$42,4,FALSE))</f>
        <v/>
      </c>
      <c r="CM12" s="240" t="str">
        <f>IF(ISBLANK('1.3 Staffing and Outsourcing '!$M$39),"",VLOOKUP('1.3 Staffing and Outsourcing '!#REF!,'1.3 Staffing and Outsourcing '!$J$32:$M$42,4,FALSE))</f>
        <v/>
      </c>
      <c r="CN12" s="240" t="str">
        <f>IF(ISBLANK('1.3 Staffing and Outsourcing '!$M$40),"",VLOOKUP('1.3 Staffing and Outsourcing '!$J$41,'1.3 Staffing and Outsourcing '!$J$32:$M$42,4,FALSE))</f>
        <v/>
      </c>
      <c r="CO12" s="240" t="str">
        <f>IF(ISBLANK('1.3 Staffing and Outsourcing '!$M$41),"",VLOOKUP('1.3 Staffing and Outsourcing '!$J$42,'1.3 Staffing and Outsourcing '!$J$32:$M$42,4,FALSE))</f>
        <v/>
      </c>
      <c r="CP12" s="240" t="str">
        <f>IF(ISBLANK('1.3 Staffing and Outsourcing '!$M$42),"",VLOOKUP('1.3 Staffing and Outsourcing '!$J$44,'1.3 Staffing and Outsourcing '!$J$32:$M$42,4,FALSE))</f>
        <v/>
      </c>
      <c r="CQ12" s="240" t="str">
        <f>IF(ISBLANK('1.4 Business Office'!$M$6),"",VLOOKUP('1.4 Business Office'!$L$6,'1.4 Business Office'!$L$6:$M$6,2,FALSE))</f>
        <v/>
      </c>
      <c r="CR12" s="240" t="str">
        <f>IF(ISBLANK('1.4 Business Office'!$M$11),"",VLOOKUP('1.4 Business Office'!$L$11,'1.4 Business Office'!$L$11:$M$12,2,FALSE))</f>
        <v/>
      </c>
      <c r="CS12" s="240" t="str">
        <f>IF(ISBLANK('1.4 Business Office'!$M$12),"",VLOOKUP('1.4 Business Office'!$L$12,'1.4 Business Office'!$L$11:$M$12,2,FALSE))</f>
        <v/>
      </c>
      <c r="CT12" s="240" t="str">
        <f>IF(ISBLANK('1.4 Business Office'!$M$17),"",VLOOKUP('1.4 Business Office'!$L$17,'1.4 Business Office'!$L$17:$M$21,2,FALSE))</f>
        <v/>
      </c>
      <c r="CU12" s="240" t="str">
        <f>IF(ISBLANK('1.4 Business Office'!$M$18),"",VLOOKUP('1.4 Business Office'!$L$18,'1.4 Business Office'!$L$17:$M$21,2,FALSE))</f>
        <v/>
      </c>
      <c r="CV12" s="240" t="str">
        <f>IF(ISBLANK('1.4 Business Office'!$M$19),"",VLOOKUP('1.4 Business Office'!$L$19,'1.4 Business Office'!$L$17:$M$21,2,FALSE))</f>
        <v/>
      </c>
      <c r="CW12" s="240" t="str">
        <f>IF(ISBLANK('1.4 Business Office'!$M$20),"",VLOOKUP('1.4 Business Office'!$L$20,'1.4 Business Office'!$L$17:$M$21,2,FALSE))</f>
        <v/>
      </c>
      <c r="CX12" s="240" t="str">
        <f>IF(ISBLANK('1.4 Business Office'!$M$21),"",VLOOKUP('1.4 Business Office'!$L$21,'1.4 Business Office'!$L$17:$M$21,2,FALSE))</f>
        <v/>
      </c>
      <c r="CY12" s="240" t="str">
        <f>IF(ISBLANK('1.4 Business Office'!$M$25),"",VLOOKUP('1.4 Business Office'!$L$25,'1.4 Business Office'!$L$25:$M$28,2,FALSE))</f>
        <v/>
      </c>
      <c r="CZ12" s="240" t="str">
        <f>IF(ISBLANK('1.4 Business Office'!$M$26),"",VLOOKUP('1.4 Business Office'!$L$26,'1.4 Business Office'!$L$25:$M$28,2,FALSE))</f>
        <v/>
      </c>
      <c r="DA12" s="240" t="str">
        <f>IF(ISBLANK('1.4 Business Office'!$M$27),"",VLOOKUP('1.4 Business Office'!$L$27,'1.4 Business Office'!$L$25:$M$28,2,FALSE))</f>
        <v/>
      </c>
      <c r="DB12" s="240" t="str">
        <f>IF(ISBLANK('1.4 Business Office'!$M$28),"",VLOOKUP('1.4 Business Office'!$L$28,'1.4 Business Office'!$L$25:$M$28,2,FALSE))</f>
        <v/>
      </c>
      <c r="DC12" s="240" t="str">
        <f>IF(ISBLANK('1.4 Business Office'!$M$32),"",VLOOKUP('1.4 Business Office'!$L$32,'1.4 Business Office'!$L$32:$M$33,2,FALSE))</f>
        <v/>
      </c>
      <c r="DD12" s="240" t="str">
        <f>IF(ISBLANK('1.4 Business Office'!$M$33),"",VLOOKUP('1.4 Business Office'!$L$33,'1.4 Business Office'!$L$32:$M$33,2,FALSE))</f>
        <v/>
      </c>
      <c r="DE12" s="240" t="str">
        <f>IF(ISBLANK('1.4 Business Office'!$M$38),"",VLOOKUP('1.4 Business Office'!$L$38,'1.4 Business Office'!$L$38:$M$42,2,FALSE))</f>
        <v/>
      </c>
      <c r="DF12" s="240" t="str">
        <f>IF(ISBLANK('1.4 Business Office'!$M$39),"",VLOOKUP('1.4 Business Office'!$L$39,'1.4 Business Office'!$L$38:$M$42,2,FALSE))</f>
        <v/>
      </c>
      <c r="DG12" s="240" t="str">
        <f>IF(ISBLANK('1.4 Business Office'!$M$40),"",VLOOKUP('1.4 Business Office'!$L$40,'1.4 Business Office'!$L$38:$M$42,2,FALSE))</f>
        <v/>
      </c>
      <c r="DH12" s="240" t="str">
        <f>IF(ISBLANK('1.4 Business Office'!$M$41),"",VLOOKUP('1.4 Business Office'!$L$41,'1.4 Business Office'!$L$38:$M$42,2,FALSE))</f>
        <v/>
      </c>
      <c r="DI12" s="240" t="str">
        <f>IF(ISBLANK('1.4 Business Office'!$M$42),"",VLOOKUP('1.4 Business Office'!$L$42,'1.4 Business Office'!$L$38:$M$42,2,FALSE))</f>
        <v/>
      </c>
      <c r="DJ12" s="240" t="str">
        <f>IF(ISBLANK('1.4 Business Office'!$M$47),"",VLOOKUP('1.4 Business Office'!$L$47,'1.4 Business Office'!$L$47:$M$50,2,FALSE))</f>
        <v/>
      </c>
      <c r="DK12" s="240" t="str">
        <f>IF(ISBLANK('1.4 Business Office'!$M$48),"",VLOOKUP('1.4 Business Office'!$L$48,'1.4 Business Office'!$L$47:$M$50,2,FALSE))</f>
        <v/>
      </c>
      <c r="DL12" s="240" t="str">
        <f>IF(ISBLANK('1.4 Business Office'!$M$49),"",VLOOKUP('1.4 Business Office'!$L$49,'1.4 Business Office'!$L$47:$M$50,2,FALSE))</f>
        <v/>
      </c>
      <c r="DM12" s="240" t="str">
        <f>IF(ISBLANK('1.4 Business Office'!$M$50),"",VLOOKUP('1.4 Business Office'!$L$50,'1.4 Business Office'!$L$47:$M$50,2,FALSE))</f>
        <v/>
      </c>
      <c r="DN12" s="240" t="str">
        <f>IF(ISBLANK('1.4 Business Office'!$M$55),"",VLOOKUP('1.4 Business Office'!$L$55,'1.4 Business Office'!$L$55:$M$57,2,FALSE))</f>
        <v/>
      </c>
      <c r="DO12" s="240" t="str">
        <f>IF(ISBLANK('1.4 Business Office'!$M$56),"",VLOOKUP('1.4 Business Office'!$L$56,'1.4 Business Office'!$L$55:$M$57,2,FALSE))</f>
        <v/>
      </c>
      <c r="DP12" s="240" t="str">
        <f>IF(ISBLANK('1.4 Business Office'!$M$57),"",VLOOKUP('1.4 Business Office'!$L$57,'1.4 Business Office'!$L$55:$M$57,2,FALSE))</f>
        <v xml:space="preserve">   </v>
      </c>
      <c r="DQ12" s="240" t="str">
        <f>IF(ISBLANK('1.4 Business Office'!$M$62),"",VLOOKUP('1.4 Business Office'!$L$62,'1.4 Business Office'!$L$62:$M$66,2,FALSE))</f>
        <v/>
      </c>
      <c r="DR12" s="240" t="str">
        <f>IF(ISBLANK('1.4 Business Office'!$M$63),"",VLOOKUP('1.4 Business Office'!$L$63,'1.4 Business Office'!$L$62:$M$66,2,FALSE))</f>
        <v/>
      </c>
      <c r="DS12" s="240" t="str">
        <f>IF(ISBLANK('1.4 Business Office'!$M$64),"",VLOOKUP('1.4 Business Office'!$L$64,'1.4 Business Office'!$L$62:$M$66,2,FALSE))</f>
        <v/>
      </c>
      <c r="DT12" s="240" t="str">
        <f>IF(ISBLANK('1.4 Business Office'!$M$65),"",VLOOKUP('1.4 Business Office'!$L$65,'1.4 Business Office'!$L$62:$M$66,2,FALSE))</f>
        <v/>
      </c>
      <c r="DU12" s="240" t="str">
        <f>IF(ISBLANK('1.4 Business Office'!$M$66),"",VLOOKUP('1.4 Business Office'!$L$66,'1.4 Business Office'!$L$62:$M$66,2,FALSE))</f>
        <v/>
      </c>
      <c r="DV12" s="240" t="str">
        <f>IF(ISBLANK('1.5 Patient Access'!$N$6),"",VLOOKUP('1.5 Patient Access'!$E$6,'1.5 Patient Access'!$E$6:$N$6,10,FALSE))</f>
        <v/>
      </c>
      <c r="DW12" s="240" t="str">
        <f>IF(ISBLANK('1.5 Patient Access'!$N$8),"",VLOOKUP('1.5 Patient Access'!$E$8,'1.5 Patient Access'!$E$8:$N$8,10,FALSE))</f>
        <v/>
      </c>
      <c r="DX12" s="240" t="str">
        <f>IF(ISBLANK('1.5 Patient Access'!$N$12),"",VLOOKUP('1.5 Patient Access'!$E$12,'1.5 Patient Access'!$E$12:$N$12,10,FALSE))</f>
        <v/>
      </c>
      <c r="DY12" s="240" t="str">
        <f>IF(ISBLANK('1.5 Patient Access'!$N$14),"",VLOOKUP('1.5 Patient Access'!$E$14,'1.5 Patient Access'!$E$14:$N$14,10,FALSE))</f>
        <v/>
      </c>
    </row>
    <row r="13" spans="1:129" ht="20" customHeight="1" x14ac:dyDescent="0.35">
      <c r="A13" s="22"/>
      <c r="B13" s="361" t="s">
        <v>34098</v>
      </c>
      <c r="C13" s="362"/>
      <c r="D13" s="362"/>
      <c r="E13" s="362"/>
      <c r="F13" s="362"/>
      <c r="G13" s="363"/>
    </row>
    <row r="14" spans="1:129" ht="59" customHeight="1" thickBot="1" x14ac:dyDescent="0.4">
      <c r="A14" s="22"/>
      <c r="B14" s="367"/>
      <c r="C14" s="368"/>
      <c r="D14" s="368"/>
      <c r="E14" s="368"/>
      <c r="F14" s="368"/>
      <c r="G14" s="369"/>
    </row>
    <row r="15" spans="1:129" x14ac:dyDescent="0.35">
      <c r="A15" s="22"/>
      <c r="C15"/>
    </row>
    <row r="16" spans="1:129" x14ac:dyDescent="0.35">
      <c r="B16" s="233" t="s">
        <v>8172</v>
      </c>
      <c r="F16" s="234" t="s">
        <v>8167</v>
      </c>
      <c r="J16" s="235" t="s">
        <v>8189</v>
      </c>
      <c r="N16" s="236" t="s">
        <v>62</v>
      </c>
      <c r="Q16" s="236" t="s">
        <v>4991</v>
      </c>
    </row>
    <row r="17" spans="2:20" x14ac:dyDescent="0.35">
      <c r="C17" s="170" t="s">
        <v>8188</v>
      </c>
      <c r="G17" s="167" t="s">
        <v>8188</v>
      </c>
      <c r="K17" s="4" t="s">
        <v>8156</v>
      </c>
      <c r="O17" s="4" t="s">
        <v>8156</v>
      </c>
      <c r="R17" s="4" t="s">
        <v>8156</v>
      </c>
    </row>
    <row r="18" spans="2:20" x14ac:dyDescent="0.35">
      <c r="B18" s="148" t="s">
        <v>4999</v>
      </c>
      <c r="C18" s="440" t="str">
        <f>IF(ISBLANK('1.1 Demographics'!$E$4),"",VLOOKUP('1.1 Demographics'!$D$4,'1.1 Demographics'!$D$4:$E$9,2))</f>
        <v/>
      </c>
      <c r="D18" s="440"/>
      <c r="F18" t="s">
        <v>33981</v>
      </c>
      <c r="G18" s="247" t="str">
        <f>IF(ISBLANK('1.2 Finance and Operations'!$K$5),"999",VLOOKUP('1.2 Finance and Operations'!$E$5,'1.2 Finance and Operations'!$E$5:$K$6,7,FALSE))</f>
        <v>999</v>
      </c>
      <c r="N18" t="s">
        <v>34049</v>
      </c>
      <c r="O18" s="241" t="str">
        <f>IF(ISBLANK('1.4 Business Office'!$M$6),"999",VLOOKUP('1.4 Business Office'!$L$6,'1.4 Business Office'!$L$6:$M$6,2,FALSE))</f>
        <v>999</v>
      </c>
      <c r="Q18" s="88" t="s">
        <v>34058</v>
      </c>
      <c r="R18" s="242" t="str">
        <f>IF(ISBLANK('1.5 Patient Access'!N6),"999",VLOOKUP('1.5 Patient Access'!E6,'1.5 Patient Access'!$E$6:$N$15,10,FALSE))</f>
        <v>999</v>
      </c>
    </row>
    <row r="19" spans="2:20" x14ac:dyDescent="0.35">
      <c r="B19" s="148" t="s">
        <v>8112</v>
      </c>
      <c r="C19" s="440" t="str">
        <f>VLOOKUP('1.1 Demographics'!$D$5,'1.1 Demographics'!$D$4:$E$9,2,FALSE)</f>
        <v/>
      </c>
      <c r="D19" s="440"/>
      <c r="F19" t="s">
        <v>33982</v>
      </c>
      <c r="G19" s="247" t="str">
        <f>IF(ISBLANK('1.2 Finance and Operations'!$K$6),"999",VLOOKUP('1.2 Finance and Operations'!$J$6,'1.2 Finance and Operations'!J5:$K$6,2,FALSE))</f>
        <v>999</v>
      </c>
      <c r="J19" s="174" t="s">
        <v>40</v>
      </c>
      <c r="K19" s="441" t="str">
        <f>IF(ISBLANK('1.3 Staffing and Outsourcing '!$M$9),"",VLOOKUP('1.3 Staffing and Outsourcing '!$J$9,'1.3 Staffing and Outsourcing '!$J$9:$M$21,4,FALSE))</f>
        <v/>
      </c>
      <c r="L19" s="441"/>
      <c r="N19" s="4" t="s">
        <v>34050</v>
      </c>
      <c r="Q19" s="22" t="s">
        <v>34059</v>
      </c>
      <c r="R19" s="243" t="str">
        <f>IF(ISBLANK('1.5 Patient Access'!N8),"999",VLOOKUP('1.5 Patient Access'!E8,'1.5 Patient Access'!$E$6:$N$15,10,FALSE))</f>
        <v>999</v>
      </c>
    </row>
    <row r="20" spans="2:20" x14ac:dyDescent="0.35">
      <c r="B20" s="148" t="s">
        <v>89</v>
      </c>
      <c r="C20" s="440" t="str">
        <f>VLOOKUP('1.1 Demographics'!$D$6,'1.1 Demographics'!$D$4:$E$9,2,FALSE)</f>
        <v/>
      </c>
      <c r="D20" s="440"/>
      <c r="F20" t="s">
        <v>81</v>
      </c>
      <c r="G20" s="248" t="str">
        <f>IF(ISBLANK('1.2 Finance and Operations'!$K$8),"999",VLOOKUP('1.2 Finance and Operations'!$I$8,'1.2 Finance and Operations'!$I$8:$K$14,3,FALSE))</f>
        <v>999</v>
      </c>
      <c r="J20" s="174" t="s">
        <v>44</v>
      </c>
      <c r="K20" s="441" t="str">
        <f>IF(ISBLANK('1.3 Staffing and Outsourcing '!$M$10),"",VLOOKUP('1.3 Staffing and Outsourcing '!$J$10,'1.3 Staffing and Outsourcing '!$J$9:$M$21,4,FALSE))</f>
        <v/>
      </c>
      <c r="L20" s="441"/>
      <c r="N20" t="s">
        <v>8190</v>
      </c>
      <c r="O20" s="244" t="str">
        <f>IF(ISBLANK('1.4 Business Office'!$M$11),"999",VLOOKUP('1.4 Business Office'!$L$11,'1.4 Business Office'!$L$11:$M$12,2,FALSE))</f>
        <v>999</v>
      </c>
    </row>
    <row r="21" spans="2:20" x14ac:dyDescent="0.35">
      <c r="B21" s="148" t="s">
        <v>8169</v>
      </c>
      <c r="C21" s="440" t="str">
        <f>VLOOKUP('1.1 Demographics'!$D$7,'1.1 Demographics'!$D$4:$E$9,2, FALSE)</f>
        <v/>
      </c>
      <c r="D21" s="440"/>
      <c r="F21" t="s">
        <v>33895</v>
      </c>
      <c r="G21" s="248" t="str">
        <f>IF(ISBLANK('1.2 Finance and Operations'!$K$9),"999",VLOOKUP('1.2 Finance and Operations'!$I$9,'1.2 Finance and Operations'!$I$8:$K$14,3,FALSE))</f>
        <v>999</v>
      </c>
      <c r="J21" s="176" t="s">
        <v>42</v>
      </c>
      <c r="K21" s="441" t="str">
        <f>IF(ISBLANK('1.3 Staffing and Outsourcing '!$M$11),"",VLOOKUP('1.3 Staffing and Outsourcing '!$J$11,'1.3 Staffing and Outsourcing '!$J$9:$M$21,4,FALSE))</f>
        <v/>
      </c>
      <c r="L21" s="441"/>
      <c r="N21" t="s">
        <v>8191</v>
      </c>
      <c r="O21" s="244" t="str">
        <f>IF(ISBLANK('1.4 Business Office'!$M$12),"999",VLOOKUP('1.4 Business Office'!$L$12,'1.4 Business Office'!$L$11:$M$12,2,FALSE))</f>
        <v>999</v>
      </c>
      <c r="Q21" s="4" t="s">
        <v>4994</v>
      </c>
    </row>
    <row r="22" spans="2:20" ht="17" customHeight="1" x14ac:dyDescent="0.35">
      <c r="B22" s="148" t="s">
        <v>8170</v>
      </c>
      <c r="C22" s="440" t="str">
        <f>VLOOKUP('1.1 Demographics'!$D$8,'1.1 Demographics'!$D$4:$E$9,2,FALSE)</f>
        <v/>
      </c>
      <c r="D22" s="440"/>
      <c r="F22" t="s">
        <v>33896</v>
      </c>
      <c r="G22" s="248" t="str">
        <f>IF(ISBLANK('1.2 Finance and Operations'!$K$10),"999",VLOOKUP('1.2 Finance and Operations'!$I$10,'1.2 Finance and Operations'!$I$8:$K$14,3,FALSE))</f>
        <v>999</v>
      </c>
      <c r="J22" s="174" t="s">
        <v>4963</v>
      </c>
      <c r="K22" s="441" t="str">
        <f>IF(ISBLANK('1.3 Staffing and Outsourcing '!$M$12),"",VLOOKUP('1.3 Staffing and Outsourcing '!$J$12,'1.3 Staffing and Outsourcing '!$J$9:$M$21,4,FALSE))</f>
        <v/>
      </c>
      <c r="L22" s="441"/>
      <c r="N22" s="162" t="s">
        <v>34051</v>
      </c>
      <c r="O22" s="177"/>
      <c r="Q22" s="454" t="s">
        <v>34060</v>
      </c>
      <c r="R22" s="428" t="str">
        <f>IF(ISBLANK('1.5 Patient Access'!N12),"999",VLOOKUP('1.5 Patient Access'!E12,'1.5 Patient Access'!E5:N15,10,FALSE))</f>
        <v>999</v>
      </c>
      <c r="S22" s="429"/>
      <c r="T22" s="430"/>
    </row>
    <row r="23" spans="2:20" x14ac:dyDescent="0.35">
      <c r="B23" s="148" t="s">
        <v>5004</v>
      </c>
      <c r="C23" s="440" t="str">
        <f>IF(ISBLANK('1.1 Demographics'!$E$9),"",VLOOKUP('1.1 Demographics'!$D$9,'1.1 Demographics'!$D$4:$E$9,2,))</f>
        <v/>
      </c>
      <c r="D23" s="440"/>
      <c r="F23" t="s">
        <v>33892</v>
      </c>
      <c r="G23" s="268" t="str">
        <f>IF(OR(ISBLANK('1.2 Finance and Operations'!$K$9),ISBLANK('1.2 Finance and Operations'!K8)),"999",VLOOKUP('1.2 Finance and Operations'!$I$11,'1.2 Finance and Operations'!$I$8:$K$14,3,FALSE))</f>
        <v>999</v>
      </c>
      <c r="J23" s="94" t="s">
        <v>4964</v>
      </c>
      <c r="K23" s="441" t="str">
        <f>IF(ISBLANK('1.3 Staffing and Outsourcing '!$M$13),"",VLOOKUP('1.3 Staffing and Outsourcing '!$J$13,'1.3 Staffing and Outsourcing '!$J$9:$M$21,4,FALSE))</f>
        <v/>
      </c>
      <c r="L23" s="441"/>
      <c r="N23" t="s">
        <v>4986</v>
      </c>
      <c r="O23" s="244" t="str">
        <f>IF(ISBLANK('1.4 Business Office'!$M$17),"999",VLOOKUP('1.4 Business Office'!$L$17,'1.4 Business Office'!$L$17:$M$21,2,FALSE))</f>
        <v>999</v>
      </c>
      <c r="Q23" s="454"/>
      <c r="R23" s="431"/>
      <c r="S23" s="432"/>
      <c r="T23" s="433"/>
    </row>
    <row r="24" spans="2:20" x14ac:dyDescent="0.35">
      <c r="B24" s="148" t="s">
        <v>8171</v>
      </c>
      <c r="C24" s="440" t="str">
        <f>IF(ISBLANK('1.1 Demographics'!$B$10),"",VLOOKUP('1.1 Demographics'!$B$10,'1.1 Demographics'!B10:H10,4,FALSE))</f>
        <v/>
      </c>
      <c r="D24" s="440"/>
      <c r="F24" t="s">
        <v>33891</v>
      </c>
      <c r="G24" s="268" t="str">
        <f>IF(OR(ISBLANK('1.2 Finance and Operations'!$K$10),ISBLANK('1.2 Finance and Operations'!K8)),"999",VLOOKUP('1.2 Finance and Operations'!$I$12,'1.2 Finance and Operations'!$I$8:$K$14,3,FALSE))</f>
        <v>999</v>
      </c>
      <c r="J24" s="175" t="s">
        <v>60</v>
      </c>
      <c r="K24" s="441" t="str">
        <f>IF(ISBLANK('1.3 Staffing and Outsourcing '!$M$14),"",VLOOKUP('1.3 Staffing and Outsourcing '!$J$14,'1.3 Staffing and Outsourcing '!$J$9:$M$21,4,FALSE))</f>
        <v/>
      </c>
      <c r="L24" s="441"/>
      <c r="N24" t="s">
        <v>4987</v>
      </c>
      <c r="O24" s="244" t="str">
        <f>IF(ISBLANK('1.4 Business Office'!$M$18),"999",VLOOKUP('1.4 Business Office'!$L$18,'1.4 Business Office'!$L$17:$M$21,2,FALSE))</f>
        <v>999</v>
      </c>
      <c r="Q24" s="150" t="s">
        <v>34061</v>
      </c>
      <c r="R24" s="428" t="str">
        <f>IF(ISBLANK('1.5 Patient Access'!N14),"999",VLOOKUP('1.5 Patient Access'!E14,'1.5 Patient Access'!E5:N15,10,FALSE))</f>
        <v>999</v>
      </c>
      <c r="S24" s="429"/>
      <c r="T24" s="430"/>
    </row>
    <row r="25" spans="2:20" x14ac:dyDescent="0.35">
      <c r="C25" s="440" t="str">
        <f>IF(ISBLANK('1.1 Demographics'!$F$10),"",VLOOKUP('1.1 Demographics'!$B$10,'1.1 Demographics'!$B$10:$G$10,5,FALSE))</f>
        <v/>
      </c>
      <c r="D25" s="440"/>
      <c r="F25" t="s">
        <v>8101</v>
      </c>
      <c r="G25" s="248" t="str">
        <f>IF(ISBLANK('1.2 Finance and Operations'!$K$13),"999",VLOOKUP('1.2 Finance and Operations'!$I$13,'1.2 Finance and Operations'!$I$8:$K$14,3,FALSE))</f>
        <v>999</v>
      </c>
      <c r="J25" s="175" t="s">
        <v>64</v>
      </c>
      <c r="K25" s="441" t="str">
        <f>IF(ISBLANK('1.3 Staffing and Outsourcing '!$M$15),"",VLOOKUP('1.3 Staffing and Outsourcing '!$J$15,'1.3 Staffing and Outsourcing '!$J$9:$M$21,4,FALSE))</f>
        <v/>
      </c>
      <c r="L25" s="441"/>
      <c r="N25" t="s">
        <v>4988</v>
      </c>
      <c r="O25" s="244" t="str">
        <f>IF(ISBLANK('1.4 Business Office'!$M$19),"999",VLOOKUP('1.4 Business Office'!$L$19,'1.4 Business Office'!$L$17:$M$21,2,FALSE))</f>
        <v>999</v>
      </c>
      <c r="R25" s="431"/>
      <c r="S25" s="432"/>
      <c r="T25" s="433"/>
    </row>
    <row r="26" spans="2:20" x14ac:dyDescent="0.35">
      <c r="C26" s="440" t="str">
        <f>IF(ISBLANK('1.1 Demographics'!G$10),"",VLOOKUP('1.1 Demographics'!$B$10,'1.1 Demographics'!$B$10:$G$10,6,FALSE))</f>
        <v/>
      </c>
      <c r="D26" s="440"/>
      <c r="F26" t="s">
        <v>84</v>
      </c>
      <c r="G26" s="246" t="str">
        <f>IF(ISBLANK('1.2 Finance and Operations'!$K$14),"999",VLOOKUP('1.2 Finance and Operations'!$I$14,'1.2 Finance and Operations'!$I$8:$K$14,3,FALSE))</f>
        <v>999</v>
      </c>
      <c r="J26" s="175" t="s">
        <v>4972</v>
      </c>
      <c r="K26" s="441" t="str">
        <f>IF(ISBLANK('1.3 Staffing and Outsourcing '!$M$16),"",VLOOKUP('1.3 Staffing and Outsourcing '!$J$16,'1.3 Staffing and Outsourcing '!$J$9:$M$21,4,FALSE))</f>
        <v/>
      </c>
      <c r="L26" s="441"/>
      <c r="N26" t="s">
        <v>4989</v>
      </c>
      <c r="O26" s="244" t="str">
        <f>IF(ISBLANK('1.4 Business Office'!$M$20),"999",VLOOKUP('1.4 Business Office'!$L$20,'1.4 Business Office'!$L$17:$M$21,2,FALSE))</f>
        <v>999</v>
      </c>
      <c r="R26" s="245" t="str">
        <f>IF(R24="Other",VLOOKUP('1.5 Patient Access'!K15,'1.5 Patient Access'!K15:N15,4,FALSE),"")</f>
        <v/>
      </c>
    </row>
    <row r="27" spans="2:20" ht="14.5" customHeight="1" x14ac:dyDescent="0.35">
      <c r="B27" s="236" t="s">
        <v>8173</v>
      </c>
      <c r="F27" t="s">
        <v>85</v>
      </c>
      <c r="G27" s="246" t="str">
        <f>IF(ISBLANK('1.2 Finance and Operations'!$K$16),"999",VLOOKUP('1.2 Finance and Operations'!$J$16,'1.2 Finance and Operations'!$J$8:$K$26,2,FALSE))</f>
        <v>999</v>
      </c>
      <c r="J27" s="175" t="s">
        <v>4973</v>
      </c>
      <c r="K27" s="441" t="str">
        <f>IF(ISBLANK('1.3 Staffing and Outsourcing '!$M$17),"",VLOOKUP('1.3 Staffing and Outsourcing '!$J$17,'1.3 Staffing and Outsourcing '!$J$9:$M$21,4,FALSE))</f>
        <v/>
      </c>
      <c r="L27" s="441"/>
      <c r="N27" t="s">
        <v>4990</v>
      </c>
      <c r="O27" s="244" t="str">
        <f>IF(ISBLANK('1.4 Business Office'!$M$21),"999",VLOOKUP('1.4 Business Office'!$L$21,'1.4 Business Office'!$L$17:$M$21,2,FALSE))</f>
        <v>999</v>
      </c>
    </row>
    <row r="28" spans="2:20" ht="15" customHeight="1" x14ac:dyDescent="0.35">
      <c r="C28" s="170" t="s">
        <v>8156</v>
      </c>
      <c r="F28" t="s">
        <v>86</v>
      </c>
      <c r="G28" s="246" t="str">
        <f>IF(ISBLANK('1.2 Finance and Operations'!$K$17),"999",VLOOKUP('1.2 Finance and Operations'!$J$17,'1.2 Finance and Operations'!$J$8:$K$26,2,FALSE))</f>
        <v>999</v>
      </c>
      <c r="J28" s="94" t="s">
        <v>4974</v>
      </c>
      <c r="K28" s="441" t="str">
        <f>IF(ISBLANK('1.3 Staffing and Outsourcing '!$M$18),"",VLOOKUP('1.3 Staffing and Outsourcing '!$J$18,'1.3 Staffing and Outsourcing '!$J$9:$M$21,4,FALSE))</f>
        <v/>
      </c>
      <c r="L28" s="441"/>
      <c r="N28" s="163" t="s">
        <v>34052</v>
      </c>
      <c r="O28" s="22"/>
    </row>
    <row r="29" spans="2:20" x14ac:dyDescent="0.35">
      <c r="B29" t="s">
        <v>8112</v>
      </c>
      <c r="C29" s="267" t="str">
        <f>IF(ISBLANK('1.1 Demographics'!$F$17),"",VLOOKUP('1.1 Demographics'!$E$17,'1.1 Demographics'!$E$17:$F$20,2,FALSE))</f>
        <v/>
      </c>
      <c r="D29" s="267" t="str">
        <f>IF(ISBLANK('1.1 Demographics'!$G$17),"",VLOOKUP('1.1 Demographics'!$E$17,'1.1 Demographics'!$E$17:$G$20,3,FALSE))</f>
        <v/>
      </c>
      <c r="F29" s="150" t="s">
        <v>33912</v>
      </c>
      <c r="G29" s="248" t="str">
        <f>IF(ISBLANK('1.2 Finance and Operations'!$K$21),"999",VLOOKUP('1.2 Finance and Operations'!$J$21,'1.2 Finance and Operations'!$J$8:$K$26,2,FALSE))</f>
        <v>999</v>
      </c>
      <c r="J29" s="174" t="s">
        <v>4975</v>
      </c>
      <c r="K29" s="441" t="str">
        <f>IF(ISBLANK('1.3 Staffing and Outsourcing '!$M$19),"",VLOOKUP('1.3 Staffing and Outsourcing '!$J$19,'1.3 Staffing and Outsourcing '!$J$9:$M$21,4,FALSE))</f>
        <v/>
      </c>
      <c r="L29" s="441"/>
      <c r="N29" t="s">
        <v>4982</v>
      </c>
      <c r="O29" s="244" t="str">
        <f>IF(ISBLANK('1.4 Business Office'!$M$25),"999",VLOOKUP('1.4 Business Office'!$L$25,'1.4 Business Office'!$L$25:$M$28,2,FALSE))</f>
        <v>999</v>
      </c>
    </row>
    <row r="30" spans="2:20" x14ac:dyDescent="0.35">
      <c r="B30" t="s">
        <v>8174</v>
      </c>
      <c r="C30" s="459" t="str">
        <f>IF(ISBLANK('1.1 Demographics'!$F$18),"",VLOOKUP('1.1 Demographics'!E18,'1.1 Demographics'!$E$17:$F$20,2,FALSE))</f>
        <v/>
      </c>
      <c r="D30" s="459"/>
      <c r="F30" t="s">
        <v>33913</v>
      </c>
      <c r="G30" s="248" t="str">
        <f>IF(ISBLANK('1.2 Finance and Operations'!$K$22),"999",VLOOKUP('1.2 Finance and Operations'!$J$22,'1.2 Finance and Operations'!$J$8:$K$26,2,FALSE))</f>
        <v>999</v>
      </c>
      <c r="J30" s="174" t="s">
        <v>4976</v>
      </c>
      <c r="K30" s="441" t="str">
        <f>IF(ISBLANK('1.3 Staffing and Outsourcing '!$M$20),"",VLOOKUP('1.3 Staffing and Outsourcing '!$J$20,'1.3 Staffing and Outsourcing '!$J$9:$M$21,4,FALSE))</f>
        <v/>
      </c>
      <c r="L30" s="441"/>
      <c r="N30" t="s">
        <v>4983</v>
      </c>
      <c r="O30" s="244" t="str">
        <f>IF(ISBLANK('1.4 Business Office'!$M$26),"999",VLOOKUP('1.4 Business Office'!$L$26,'1.4 Business Office'!$L$25:$M$28,2,FALSE))</f>
        <v>999</v>
      </c>
    </row>
    <row r="31" spans="2:20" x14ac:dyDescent="0.35">
      <c r="B31" t="s">
        <v>8175</v>
      </c>
      <c r="C31" s="459" t="str">
        <f>IF(ISBLANK('1.1 Demographics'!$F$19),"",VLOOKUP('1.1 Demographics'!$E$19,'1.1 Demographics'!$E$17:$F$20,2,FALSE))</f>
        <v/>
      </c>
      <c r="D31" s="459"/>
      <c r="F31" t="s">
        <v>33914</v>
      </c>
      <c r="G31" s="248" t="str">
        <f>IF(ISBLANK('1.2 Finance and Operations'!$K$23),"999",VLOOKUP('1.2 Finance and Operations'!$J$23,'1.2 Finance and Operations'!$J$8:$K$26,2,FALSE))</f>
        <v>999</v>
      </c>
      <c r="J31" s="174" t="s">
        <v>4977</v>
      </c>
      <c r="K31" s="441" t="str">
        <f>IF(ISBLANK('1.3 Staffing and Outsourcing '!$M$21),"",VLOOKUP('1.3 Staffing and Outsourcing '!$J$21,'1.3 Staffing and Outsourcing '!$J$9:$M$21,4,FALSE))</f>
        <v/>
      </c>
      <c r="L31" s="441"/>
      <c r="N31" t="s">
        <v>4984</v>
      </c>
      <c r="O31" s="244" t="str">
        <f>IF(ISBLANK('1.4 Business Office'!$M$27),"999",VLOOKUP('1.4 Business Office'!$L$27,'1.4 Business Office'!$L$25:$M$28,2,FALSE))</f>
        <v>999</v>
      </c>
    </row>
    <row r="32" spans="2:20" ht="15" customHeight="1" x14ac:dyDescent="0.35">
      <c r="B32" t="s">
        <v>8176</v>
      </c>
      <c r="C32" s="459" t="str">
        <f>IF(ISBLANK('1.1 Demographics'!$F$20),"",VLOOKUP('1.1 Demographics'!$E$20,'1.1 Demographics'!$E$17:$F$20,2,FALSE))</f>
        <v/>
      </c>
      <c r="D32" s="459"/>
      <c r="F32" t="s">
        <v>8103</v>
      </c>
      <c r="G32" s="248" t="str">
        <f>IF(OR(ISBLANK('1.2 Finance and Operations'!K21),ISBLANK('1.2 Finance and Operations'!$K$22),ISBLANK('1.2 Finance and Operations'!$K$23)),"999",VLOOKUP('1.2 Finance and Operations'!$H$25,'1.2 Finance and Operations'!$H$25:$K$33,4,FALSE))</f>
        <v>999</v>
      </c>
      <c r="N32" t="s">
        <v>4985</v>
      </c>
      <c r="O32" s="244" t="str">
        <f>IF(ISBLANK('1.4 Business Office'!$M$28),"999",VLOOKUP('1.4 Business Office'!$L$28,'1.4 Business Office'!$L$25:$M$28,2,FALSE))</f>
        <v>999</v>
      </c>
    </row>
    <row r="33" spans="2:15" x14ac:dyDescent="0.35">
      <c r="C33" s="218"/>
      <c r="D33" s="2"/>
      <c r="F33" t="s">
        <v>8102</v>
      </c>
      <c r="G33" s="246" t="str">
        <f>IF(OR(ISBLANK('1.2 Finance and Operations'!K21),ISBLANK('1.2 Finance and Operations'!$K$22),ISBLANK('1.2 Finance and Operations'!$K$23)),"999",VLOOKUP('1.2 Finance and Operations'!$H$26,'1.2 Finance and Operations'!$H$25:$K$33,4,FALSE))</f>
        <v>999</v>
      </c>
    </row>
    <row r="34" spans="2:15" ht="18.5" customHeight="1" x14ac:dyDescent="0.35">
      <c r="B34" t="s">
        <v>8112</v>
      </c>
      <c r="C34" s="267" t="str">
        <f>IF(ISBLANK('1.1 Demographics'!$K$17),"",VLOOKUP('1.1 Demographics'!$J$17,'1.1 Demographics'!$J$17:$K$20,2,FALSE))</f>
        <v/>
      </c>
      <c r="D34" s="267" t="str">
        <f>IF(ISBLANK('1.1 Demographics'!$L$17),"999",VLOOKUP('1.1 Demographics'!$J$17,'1.1 Demographics'!$J$17:$L$20,3,FALSE))</f>
        <v>999</v>
      </c>
      <c r="F34" s="232" t="s">
        <v>33898</v>
      </c>
      <c r="G34" s="261" t="str">
        <f>IF(OR(ISBLANK('1.2 Finance and Operations'!$K$21),ISBLANK('1.2 Finance and Operations'!$K$8)),"999",VLOOKUP('1.2 Finance and Operations'!$H$27,'1.2 Finance and Operations'!H25:K33,4,FALSE))</f>
        <v>999</v>
      </c>
      <c r="J34" s="236" t="s">
        <v>34045</v>
      </c>
      <c r="N34" s="236" t="s">
        <v>8192</v>
      </c>
    </row>
    <row r="35" spans="2:15" x14ac:dyDescent="0.35">
      <c r="B35" t="s">
        <v>8174</v>
      </c>
      <c r="C35" s="459" t="str">
        <f>IF(ISBLANK('1.1 Demographics'!$K$18),"",VLOOKUP('1.1 Demographics'!$J$18,'1.1 Demographics'!$J$17:$K$20,2,FALSE))</f>
        <v/>
      </c>
      <c r="D35" s="459"/>
      <c r="F35" s="232" t="s">
        <v>33899</v>
      </c>
      <c r="G35" s="249" t="str">
        <f>IF(OR(ISBLANK('1.2 Finance and Operations'!K22),ISBLANK('1.2 Finance and Operations'!K8)),"999",VLOOKUP('1.2 Finance and Operations'!$H$28,'1.2 Finance and Operations'!$H$25:$K$33,4,FALSE))</f>
        <v>999</v>
      </c>
      <c r="J35" s="4" t="s">
        <v>34046</v>
      </c>
      <c r="K35" s="4" t="s">
        <v>8156</v>
      </c>
      <c r="N35" s="4" t="s">
        <v>34053</v>
      </c>
      <c r="O35" s="4" t="s">
        <v>8156</v>
      </c>
    </row>
    <row r="36" spans="2:15" x14ac:dyDescent="0.35">
      <c r="B36" t="s">
        <v>8175</v>
      </c>
      <c r="C36" s="459" t="str">
        <f>IF(ISBLANK('1.1 Demographics'!$K$19),"",VLOOKUP('1.1 Demographics'!$J$19,'1.1 Demographics'!$J$17:$K$20,2,FALSE))</f>
        <v/>
      </c>
      <c r="D36" s="459"/>
      <c r="F36" s="232" t="s">
        <v>33900</v>
      </c>
      <c r="G36" s="249" t="str">
        <f>IF(OR(ISBLANK('1.2 Finance and Operations'!K23), ISBLANK('1.2 Finance and Operations'!K8)),"999",VLOOKUP('1.2 Finance and Operations'!$H$29,'1.2 Finance and Operations'!$H$25:$K$33,4,FALSE))</f>
        <v>999</v>
      </c>
      <c r="J36" t="s">
        <v>40</v>
      </c>
      <c r="K36" s="262" t="str">
        <f>IF(ISBLANK('1.3 Staffing and Outsourcing '!$H$30),"999",VLOOKUP('1.3 Staffing and Outsourcing '!$E$30,'1.3 Staffing and Outsourcing '!$E$30:$H$40,4,FALSE))</f>
        <v>999</v>
      </c>
      <c r="N36" s="229" t="s">
        <v>8193</v>
      </c>
      <c r="O36" s="246" t="str">
        <f>IF(ISBLANK('1.4 Business Office'!$M$11),"999",VLOOKUP('1.4 Business Office'!$L$11,'1.4 Business Office'!L11:M13,2,FALSE))</f>
        <v>999</v>
      </c>
    </row>
    <row r="37" spans="2:15" x14ac:dyDescent="0.35">
      <c r="B37" t="s">
        <v>8176</v>
      </c>
      <c r="C37" s="459" t="str">
        <f>IF(ISBLANK('1.1 Demographics'!$K$20),"",VLOOKUP('1.1 Demographics'!$J$20,'1.1 Demographics'!$J$17:$K$20,2,FALSE))</f>
        <v/>
      </c>
      <c r="D37" s="459"/>
      <c r="F37" s="148" t="s">
        <v>33901</v>
      </c>
      <c r="G37" s="249" t="str">
        <f>IF(OR(ISBLANK('1.2 Finance and Operations'!K13), ISBLANK('1.2 Finance and Operations'!K25)),"999",VLOOKUP('1.2 Finance and Operations'!$H$30,'1.2 Finance and Operations'!$H$25:$K$33,4,FALSE))</f>
        <v>999</v>
      </c>
      <c r="J37" t="s">
        <v>44</v>
      </c>
      <c r="K37" s="262" t="str">
        <f>IF(ISBLANK('1.3 Staffing and Outsourcing '!$H$31),"999",VLOOKUP('1.3 Staffing and Outsourcing '!$E$31,'1.3 Staffing and Outsourcing '!$E$30:$H$40,4,FALSE))</f>
        <v>999</v>
      </c>
      <c r="N37" s="229" t="s">
        <v>8194</v>
      </c>
      <c r="O37" s="246" t="str">
        <f>IF(ISBLANK('1.4 Business Office'!$M$12),"999",VLOOKUP('1.4 Business Office'!$L$12,'1.4 Business Office'!L11:M13,2,FALSE))</f>
        <v>999</v>
      </c>
    </row>
    <row r="38" spans="2:15" x14ac:dyDescent="0.35">
      <c r="F38" s="232" t="s">
        <v>33902</v>
      </c>
      <c r="G38" s="249" t="str">
        <f>IF(OR(ISBLANK('1.2 Finance and Operations'!K21),ISBLANK('1.2 Finance and Operations'!K13)),"999",VLOOKUP('1.2 Finance and Operations'!$H$31,'1.2 Finance and Operations'!$H$25:$K$33,4,FALSE))</f>
        <v>999</v>
      </c>
      <c r="J38" t="s">
        <v>42</v>
      </c>
      <c r="K38" s="262" t="str">
        <f>IF(ISBLANK('1.3 Staffing and Outsourcing '!$H$32),"999",VLOOKUP('1.3 Staffing and Outsourcing '!$E$32,'1.3 Staffing and Outsourcing '!$E$30:$H$40,4,FALSE))</f>
        <v>999</v>
      </c>
      <c r="N38" s="162" t="s">
        <v>34054</v>
      </c>
      <c r="O38" s="220"/>
    </row>
    <row r="39" spans="2:15" x14ac:dyDescent="0.35">
      <c r="F39" s="232" t="s">
        <v>33903</v>
      </c>
      <c r="G39" s="249" t="str">
        <f>IF(OR(ISBLANK('1.2 Finance and Operations'!K22), ISBLANK('1.2 Finance and Operations'!K13)),"999",VLOOKUP('1.2 Finance and Operations'!$H$32,'1.2 Finance and Operations'!$H$25:$K$33,4,FALSE))</f>
        <v>999</v>
      </c>
      <c r="J39" t="s">
        <v>4961</v>
      </c>
      <c r="K39" s="262" t="str">
        <f>IF(ISBLANK('1.3 Staffing and Outsourcing '!$H$33),"999",VLOOKUP('1.3 Staffing and Outsourcing '!$E$33,'1.3 Staffing and Outsourcing '!$E$30:$H$40,4,FALSE))</f>
        <v>999</v>
      </c>
      <c r="N39" t="s">
        <v>4986</v>
      </c>
      <c r="O39" s="246" t="str">
        <f>IF(ISBLANK('1.4 Business Office'!$M$38),"999",VLOOKUP('1.4 Business Office'!$L$38,'1.4 Business Office'!$L$38:$M$42,2,FALSE))</f>
        <v>999</v>
      </c>
    </row>
    <row r="40" spans="2:15" x14ac:dyDescent="0.35">
      <c r="B40" s="236" t="s">
        <v>8177</v>
      </c>
      <c r="F40" s="232" t="s">
        <v>33904</v>
      </c>
      <c r="G40" s="249" t="str">
        <f>IF(OR(ISBLANK('1.2 Finance and Operations'!K23),ISBLANK('1.2 Finance and Operations'!K13)),"999",VLOOKUP('1.2 Finance and Operations'!$H$33,'1.2 Finance and Operations'!$H$25:$K$33,4,FALSE))</f>
        <v>999</v>
      </c>
      <c r="J40" t="s">
        <v>4962</v>
      </c>
      <c r="K40" s="262" t="str">
        <f>IF(ISBLANK('1.3 Staffing and Outsourcing '!$H$34),"999",VLOOKUP('1.3 Staffing and Outsourcing '!$E$34,'1.3 Staffing and Outsourcing '!$E$30:$H$40,4,FALSE))</f>
        <v>999</v>
      </c>
      <c r="N40" t="s">
        <v>4987</v>
      </c>
      <c r="O40" s="246" t="str">
        <f>IF(ISBLANK('1.4 Business Office'!$M$39),"999",VLOOKUP('1.4 Business Office'!$L$39,'1.4 Business Office'!$L$38:$M$42,2,FALSE))</f>
        <v>999</v>
      </c>
    </row>
    <row r="41" spans="2:15" x14ac:dyDescent="0.35">
      <c r="C41" s="170" t="s">
        <v>8156</v>
      </c>
      <c r="J41" t="s">
        <v>4963</v>
      </c>
      <c r="K41" s="262" t="str">
        <f>IF(ISBLANK('1.3 Staffing and Outsourcing '!$H$35),"999",VLOOKUP('1.3 Staffing and Outsourcing '!$E$35,'1.3 Staffing and Outsourcing '!$E$30:$H$40,4,FALSE))</f>
        <v>999</v>
      </c>
      <c r="N41" t="s">
        <v>4988</v>
      </c>
      <c r="O41" s="246" t="str">
        <f>IF(ISBLANK('1.4 Business Office'!$M$40),"999",VLOOKUP('1.4 Business Office'!$L$40,'1.4 Business Office'!$L$38:$M$42,2,FALSE))</f>
        <v>999</v>
      </c>
    </row>
    <row r="42" spans="2:15" x14ac:dyDescent="0.35">
      <c r="B42" t="s">
        <v>8187</v>
      </c>
      <c r="C42" s="455" t="str">
        <f>IF(ISBLANK('1.1 Demographics'!$K$29),"",VLOOKUP('1.1 Demographics'!$E$29,'1.1 Demographics'!$E$29:$L$51,7,FALSE))</f>
        <v/>
      </c>
      <c r="D42" s="456"/>
      <c r="F42" s="236" t="s">
        <v>8168</v>
      </c>
      <c r="J42" t="s">
        <v>4964</v>
      </c>
      <c r="K42" s="262" t="str">
        <f>IF(ISBLANK('1.3 Staffing and Outsourcing '!$H$36),"999",VLOOKUP('1.3 Staffing and Outsourcing '!$E$36,'1.3 Staffing and Outsourcing '!$E$30:$H$40,4,FALSE))</f>
        <v>999</v>
      </c>
      <c r="N42" t="s">
        <v>4989</v>
      </c>
      <c r="O42" s="246" t="str">
        <f>IF(ISBLANK('1.4 Business Office'!$M$41),"999",VLOOKUP('1.4 Business Office'!$L$41,'1.4 Business Office'!$L$38:$M$42,2,FALSE))</f>
        <v>999</v>
      </c>
    </row>
    <row r="43" spans="2:15" ht="30.5" customHeight="1" x14ac:dyDescent="0.35">
      <c r="B43" t="s">
        <v>8178</v>
      </c>
      <c r="C43" s="457" t="str">
        <f>IF(ISBLANK('1.1 Demographics'!$K$33),"",VLOOKUP('1.1 Demographics'!$E$33,'1.1 Demographics'!$E$29:$L$51,7,FALSE))</f>
        <v/>
      </c>
      <c r="D43" s="458"/>
      <c r="F43" s="4" t="s">
        <v>33954</v>
      </c>
      <c r="J43" t="s">
        <v>60</v>
      </c>
      <c r="K43" s="262" t="str">
        <f>IF(ISBLANK('1.3 Staffing and Outsourcing '!$H$37),"999",VLOOKUP('1.3 Staffing and Outsourcing '!$E$37,'1.3 Staffing and Outsourcing '!$E$30:$H$40,4,FALSE))</f>
        <v>999</v>
      </c>
      <c r="N43" t="s">
        <v>4990</v>
      </c>
      <c r="O43" s="246" t="str">
        <f>IF(ISBLANK('1.4 Business Office'!$M$42),"999",VLOOKUP('1.4 Business Office'!$L$42,'1.4 Business Office'!$L$38:$M$42,2,FALSE))</f>
        <v>999</v>
      </c>
    </row>
    <row r="44" spans="2:15" ht="18" customHeight="1" x14ac:dyDescent="0.35">
      <c r="B44" t="s">
        <v>8179</v>
      </c>
      <c r="C44" s="251" t="str">
        <f>IF(ISBLANK('1.1 Demographics'!$L$35),"",VLOOKUP('1.1 Demographics'!$E$35,'1.1 Demographics'!$E$29:$L$51,8,FALSE))</f>
        <v/>
      </c>
      <c r="G44" s="167" t="s">
        <v>8188</v>
      </c>
      <c r="J44" t="s">
        <v>64</v>
      </c>
      <c r="K44" s="262" t="str">
        <f>IF(ISBLANK('1.3 Staffing and Outsourcing '!$H$38),"999",VLOOKUP('1.3 Staffing and Outsourcing '!$E$38,'1.3 Staffing and Outsourcing '!$E$30:$H$40,4,FALSE))</f>
        <v>999</v>
      </c>
      <c r="N44" s="163" t="s">
        <v>34055</v>
      </c>
      <c r="O44" s="263"/>
    </row>
    <row r="45" spans="2:15" x14ac:dyDescent="0.35">
      <c r="B45" t="s">
        <v>8180</v>
      </c>
      <c r="C45" s="250" t="str">
        <f>IF(ISBLANK('1.1 Demographics'!$L$36),"",VLOOKUP('1.1 Demographics'!$E$36,'1.1 Demographics'!$E$29:$L$51,8,FALSE))</f>
        <v/>
      </c>
      <c r="F45" s="174" t="s">
        <v>40</v>
      </c>
      <c r="G45" s="250" t="str">
        <f>IF(ISBLANK('1.3 Staffing and Outsourcing '!$H9),"999",VLOOKUP('1.3 Staffing and Outsourcing '!$E9,'1.3 Staffing and Outsourcing '!$E$9:$H$22,4,FALSE))</f>
        <v>999</v>
      </c>
      <c r="J45" t="s">
        <v>4965</v>
      </c>
      <c r="K45" s="262" t="str">
        <f>IF(ISBLANK('1.3 Staffing and Outsourcing '!$H$39),"999",VLOOKUP('1.3 Staffing and Outsourcing '!$E$39,'1.3 Staffing and Outsourcing '!$E$30:$H$40,4,FALSE))</f>
        <v>999</v>
      </c>
      <c r="N45" t="s">
        <v>4982</v>
      </c>
      <c r="O45" s="246" t="str">
        <f>IF(ISBLANK('1.4 Business Office'!$M$47),"999",VLOOKUP('1.4 Business Office'!$L$47,'1.4 Business Office'!$L$47:$M$50,2,FALSE))</f>
        <v>999</v>
      </c>
    </row>
    <row r="46" spans="2:15" x14ac:dyDescent="0.35">
      <c r="B46" t="s">
        <v>8181</v>
      </c>
      <c r="C46" s="250" t="str">
        <f>IF(ISBLANK('1.1 Demographics'!K38),"",VLOOKUP('1.1 Demographics'!$E$38,'1.1 Demographics'!$E$29:$L$51,7,FALSE))</f>
        <v/>
      </c>
      <c r="F46" s="174" t="s">
        <v>44</v>
      </c>
      <c r="G46" s="250" t="str">
        <f>IF(ISBLANK('1.3 Staffing and Outsourcing '!$H10),"999",VLOOKUP('1.3 Staffing and Outsourcing '!$E10,'1.3 Staffing and Outsourcing '!$E$9:$H$22,4,FALSE))</f>
        <v>999</v>
      </c>
      <c r="J46" t="s">
        <v>4966</v>
      </c>
      <c r="K46" s="262" t="str">
        <f>IF(ISBLANK('1.3 Staffing and Outsourcing '!$H$40),"999",VLOOKUP('1.3 Staffing and Outsourcing '!$E$40,'1.3 Staffing and Outsourcing '!$E$30:$H$40,4,FALSE))</f>
        <v>999</v>
      </c>
      <c r="N46" t="s">
        <v>4983</v>
      </c>
      <c r="O46" s="246" t="str">
        <f>IF(ISBLANK('1.4 Business Office'!$M$48),"999",VLOOKUP('1.4 Business Office'!$L$48,'1.4 Business Office'!$L$47:$M$50,2,FALSE))</f>
        <v>999</v>
      </c>
    </row>
    <row r="47" spans="2:15" x14ac:dyDescent="0.35">
      <c r="B47" t="s">
        <v>8182</v>
      </c>
      <c r="C47" s="250" t="str">
        <f>IF(ISBLANK('1.1 Demographics'!$K$40),"",VLOOKUP('1.1 Demographics'!$E$40,'1.1 Demographics'!$E$29:$L$51,7,FALSE))</f>
        <v/>
      </c>
      <c r="F47" s="174" t="s">
        <v>42</v>
      </c>
      <c r="G47" s="250" t="str">
        <f>IF(ISBLANK('1.3 Staffing and Outsourcing '!$H11),"999",VLOOKUP('1.3 Staffing and Outsourcing '!$E11,'1.3 Staffing and Outsourcing '!$E$9:$H$22,4,FALSE))</f>
        <v>999</v>
      </c>
      <c r="N47" t="s">
        <v>4984</v>
      </c>
      <c r="O47" s="246" t="str">
        <f>IF(ISBLANK('1.4 Business Office'!$M$49),"999",VLOOKUP('1.4 Business Office'!$L$49,'1.4 Business Office'!$L$47:$M$50,2,FALSE))</f>
        <v>999</v>
      </c>
    </row>
    <row r="48" spans="2:15" x14ac:dyDescent="0.35">
      <c r="B48" t="s">
        <v>8183</v>
      </c>
      <c r="C48" s="250" t="str">
        <f>IF(ISBLANK('1.1 Demographics'!$K$42),"",VLOOKUP('1.1 Demographics'!$E$42,'1.1 Demographics'!$E$29:$L$51,7,FALSE))</f>
        <v/>
      </c>
      <c r="F48" s="94" t="s">
        <v>4963</v>
      </c>
      <c r="G48" s="250" t="str">
        <f>IF(ISBLANK('1.3 Staffing and Outsourcing '!$H12),"999",VLOOKUP('1.3 Staffing and Outsourcing '!$E12,'1.3 Staffing and Outsourcing '!$E$9:$H$22,4,FALSE))</f>
        <v>999</v>
      </c>
      <c r="J48" s="237" t="s">
        <v>4998</v>
      </c>
      <c r="N48" t="s">
        <v>4985</v>
      </c>
      <c r="O48" s="246" t="str">
        <f>IF(ISBLANK('1.4 Business Office'!$M$50),"999",VLOOKUP('1.4 Business Office'!$L$50,'1.4 Business Office'!$L$47:$M$50,2,FALSE))</f>
        <v>999</v>
      </c>
    </row>
    <row r="49" spans="2:15" ht="16.5" customHeight="1" x14ac:dyDescent="0.35">
      <c r="B49" s="150" t="s">
        <v>8184</v>
      </c>
      <c r="C49" s="250" t="str">
        <f>IF(ISBLANK('1.1 Demographics'!$K$44),"",VLOOKUP('1.1 Demographics'!$E$44,'1.1 Demographics'!$E$29:$L$51,7,FALSE))</f>
        <v/>
      </c>
      <c r="F49" s="178" t="s">
        <v>4964</v>
      </c>
      <c r="G49" s="250" t="str">
        <f>IF(ISBLANK('1.3 Staffing and Outsourcing '!$H13),"999",VLOOKUP('1.3 Staffing and Outsourcing '!$E13,'1.3 Staffing and Outsourcing '!$E$9:$H$22,4,FALSE))</f>
        <v>999</v>
      </c>
      <c r="K49" s="4" t="s">
        <v>8156</v>
      </c>
      <c r="N49" s="117" t="s">
        <v>34056</v>
      </c>
      <c r="O49" s="218"/>
    </row>
    <row r="50" spans="2:15" x14ac:dyDescent="0.35">
      <c r="B50" t="s">
        <v>33953</v>
      </c>
      <c r="C50" s="250" t="str">
        <f>IF(ISBLANK('1.1 Demographics'!$K$46),"",VLOOKUP('1.1 Demographics'!$E$46,'1.1 Demographics'!$E$29:$L$51,7,FALSE))</f>
        <v/>
      </c>
      <c r="F50" s="175" t="s">
        <v>60</v>
      </c>
      <c r="G50" s="250" t="str">
        <f>IF(ISBLANK('1.3 Staffing and Outsourcing '!$H14),"999",VLOOKUP('1.3 Staffing and Outsourcing '!$E14,'1.3 Staffing and Outsourcing '!$E$9:$H$22,4,FALSE))</f>
        <v>999</v>
      </c>
      <c r="J50" t="s">
        <v>34047</v>
      </c>
      <c r="K50" s="250" t="str">
        <f>IF(ISBLANK('1.3 Staffing and Outsourcing '!$M$25),"",VLOOKUP('1.3 Staffing and Outsourcing '!$J$25,'1.3 Staffing and Outsourcing '!$J$24:$M$26,4,FALSE))</f>
        <v/>
      </c>
      <c r="N50" t="s">
        <v>8195</v>
      </c>
      <c r="O50" s="246" t="str">
        <f>IF(ISBLANK('1.4 Business Office'!$M$55),"999",VLOOKUP('1.4 Business Office'!$L$55,'1.4 Business Office'!$L$55:$M$57,2,FALSE))</f>
        <v>999</v>
      </c>
    </row>
    <row r="51" spans="2:15" ht="18.5" customHeight="1" thickBot="1" x14ac:dyDescent="0.4">
      <c r="B51" t="s">
        <v>8185</v>
      </c>
      <c r="C51" s="252" t="str">
        <f>IF(ISBLANK('1.1 Demographics'!$K$48),"",VLOOKUP('1.1 Demographics'!$E$48,'1.1 Demographics'!$E$29:$L$51,7,FALSE))</f>
        <v/>
      </c>
      <c r="F51" s="175" t="s">
        <v>64</v>
      </c>
      <c r="G51" s="250" t="str">
        <f>IF(ISBLANK('1.3 Staffing and Outsourcing '!$H15),"999",VLOOKUP('1.3 Staffing and Outsourcing '!$E15,'1.3 Staffing and Outsourcing '!$E$9:$H$22,4,FALSE))</f>
        <v>999</v>
      </c>
      <c r="J51" t="s">
        <v>34039</v>
      </c>
      <c r="K51" s="250" t="str">
        <f>IF(K50="No",VLOOKUP('1.3 Staffing and Outsourcing '!J27,'1.3 Staffing and Outsourcing '!J27:M27,4,FALSE),"")</f>
        <v/>
      </c>
      <c r="N51" t="s">
        <v>4979</v>
      </c>
      <c r="O51" s="264" t="str">
        <f>IF(ISBLANK('1.4 Business Office'!$M$56),"999",VLOOKUP('1.4 Business Office'!$L$56,'1.4 Business Office'!$L$55:$M$57,2,FALSE))</f>
        <v>999</v>
      </c>
    </row>
    <row r="52" spans="2:15" ht="16.5" customHeight="1" x14ac:dyDescent="0.35">
      <c r="B52" s="150" t="s">
        <v>8186</v>
      </c>
      <c r="C52" s="253" t="str">
        <f>IF(ISBLANK('1.1 Demographics'!$K$50),"",VLOOKUP('1.1 Demographics'!$E$50,'1.1 Demographics'!$E$29:$L$51,7,FALSE))</f>
        <v/>
      </c>
      <c r="F52" s="178" t="s">
        <v>4972</v>
      </c>
      <c r="G52" s="250" t="str">
        <f>IF(ISBLANK('1.3 Staffing and Outsourcing '!$H16),"999",VLOOKUP('1.3 Staffing and Outsourcing '!$E16,'1.3 Staffing and Outsourcing '!$E$9:$H$22,4,FALSE))</f>
        <v>999</v>
      </c>
      <c r="J52" s="163" t="s">
        <v>34048</v>
      </c>
      <c r="N52" s="180" t="s">
        <v>8196</v>
      </c>
      <c r="O52" s="266" t="str">
        <f>IF(OR(ISBLANK('1.4 Business Office'!$M$56), ISBLANK('1.4 Business Office'!M55)),"999",VLOOKUP('1.4 Business Office'!$L$57,'1.4 Business Office'!$L$55:$M$57,2,FALSE))</f>
        <v>999</v>
      </c>
    </row>
    <row r="53" spans="2:15" x14ac:dyDescent="0.35">
      <c r="C53" s="251" t="str">
        <f>IF(C52="Other",VLOOKUP('1.1 Demographics'!J51,'1.1 Demographics'!J51:L51,2,FALSE),"")</f>
        <v/>
      </c>
      <c r="F53" s="175" t="s">
        <v>4973</v>
      </c>
      <c r="G53" s="250" t="str">
        <f>IF(ISBLANK('1.3 Staffing and Outsourcing '!$H17),"999",VLOOKUP('1.3 Staffing and Outsourcing '!$E17,'1.3 Staffing and Outsourcing '!$E$9:$H$22,4,FALSE))</f>
        <v>999</v>
      </c>
      <c r="J53" s="205" t="s">
        <v>33962</v>
      </c>
      <c r="K53" s="241" t="str">
        <f>IF(ISBLANK('1.3 Staffing and Outsourcing '!$M$32),"999",VLOOKUP('1.3 Staffing and Outsourcing '!$J$32,'1.3 Staffing and Outsourcing '!$J$32:$M$44,4,FALSE))</f>
        <v>999</v>
      </c>
      <c r="O53" s="2"/>
    </row>
    <row r="54" spans="2:15" x14ac:dyDescent="0.35">
      <c r="F54" s="94" t="s">
        <v>4974</v>
      </c>
      <c r="G54" s="250" t="str">
        <f>IF(ISBLANK('1.3 Staffing and Outsourcing '!$H18),"999",VLOOKUP('1.3 Staffing and Outsourcing '!$E18,'1.3 Staffing and Outsourcing '!$E$9:$H$22,4,FALSE))</f>
        <v>999</v>
      </c>
      <c r="J54" s="270" t="s">
        <v>33968</v>
      </c>
      <c r="K54" s="250" t="str">
        <f>IF(ISBLANK('1.3 Staffing and Outsourcing '!$M$33),"999",VLOOKUP('1.3 Staffing and Outsourcing '!$J$33,'1.3 Staffing and Outsourcing '!$J$32:$M$44,4,FALSE))</f>
        <v>999</v>
      </c>
      <c r="N54" s="4" t="s">
        <v>34057</v>
      </c>
      <c r="O54" s="2"/>
    </row>
    <row r="55" spans="2:15" x14ac:dyDescent="0.35">
      <c r="F55" s="174" t="s">
        <v>4975</v>
      </c>
      <c r="G55" s="250" t="str">
        <f>IF(ISBLANK('1.3 Staffing and Outsourcing '!$H19),"999",VLOOKUP('1.3 Staffing and Outsourcing '!$E19,'1.3 Staffing and Outsourcing '!$E$9:$H$22,4,FALSE))</f>
        <v>999</v>
      </c>
      <c r="J55" s="205" t="s">
        <v>33967</v>
      </c>
      <c r="K55" s="250" t="str">
        <f>IF(ISBLANK('1.3 Staffing and Outsourcing '!$M$34),"999",VLOOKUP('1.3 Staffing and Outsourcing '!J34,'1.3 Staffing and Outsourcing '!$J$32:$M$44,4,FALSE))</f>
        <v>999</v>
      </c>
      <c r="N55" t="s">
        <v>4986</v>
      </c>
      <c r="O55" s="246" t="str">
        <f>IF(ISBLANK('1.4 Business Office'!$M$62),"999",VLOOKUP('1.4 Business Office'!$L$62,'1.4 Business Office'!$L$62:$M$66,2,FALSE))</f>
        <v>999</v>
      </c>
    </row>
    <row r="56" spans="2:15" x14ac:dyDescent="0.35">
      <c r="F56" s="174" t="s">
        <v>4976</v>
      </c>
      <c r="G56" s="250" t="str">
        <f>IF(ISBLANK('1.3 Staffing and Outsourcing '!$H20),"999",VLOOKUP('1.3 Staffing and Outsourcing '!$E20,'1.3 Staffing and Outsourcing '!$E$9:$H$22,4,FALSE))</f>
        <v>999</v>
      </c>
      <c r="J56" s="238" t="s">
        <v>42</v>
      </c>
      <c r="K56" s="250" t="str">
        <f>IF(ISBLANK('1.3 Staffing and Outsourcing '!$M$34),"999",VLOOKUP('1.3 Staffing and Outsourcing '!J35,'1.3 Staffing and Outsourcing '!$J$32:$M$44,4,FALSE))</f>
        <v>999</v>
      </c>
      <c r="N56" t="s">
        <v>4987</v>
      </c>
      <c r="O56" s="246" t="str">
        <f>IF(ISBLANK('1.4 Business Office'!$M$63),"999",VLOOKUP('1.4 Business Office'!$L$63,'1.4 Business Office'!$L$62:$M$66,2,FALSE))</f>
        <v>999</v>
      </c>
    </row>
    <row r="57" spans="2:15" x14ac:dyDescent="0.35">
      <c r="F57" s="174" t="s">
        <v>4977</v>
      </c>
      <c r="G57" s="250" t="str">
        <f>IF(ISBLANK('1.3 Staffing and Outsourcing '!$H21),"999",VLOOKUP('1.3 Staffing and Outsourcing '!$E21,'1.3 Staffing and Outsourcing '!$E$9:$H$22,4,FALSE))</f>
        <v>999</v>
      </c>
      <c r="J57" s="205" t="s">
        <v>4984</v>
      </c>
      <c r="K57" s="250" t="str">
        <f>IF(ISBLANK('1.3 Staffing and Outsourcing '!$M$34),"999",VLOOKUP('1.3 Staffing and Outsourcing '!J36,'1.3 Staffing and Outsourcing '!$J$32:$M$44,4,FALSE))</f>
        <v>999</v>
      </c>
      <c r="N57" t="s">
        <v>4988</v>
      </c>
      <c r="O57" s="246" t="str">
        <f>IF(ISBLANK('1.4 Business Office'!$M$64),"999",VLOOKUP('1.4 Business Office'!$L$64,'1.4 Business Office'!$L$62:$M$66,2,FALSE))</f>
        <v>999</v>
      </c>
    </row>
    <row r="58" spans="2:15" x14ac:dyDescent="0.35">
      <c r="F58" s="94" t="s">
        <v>8105</v>
      </c>
      <c r="G58" s="250" t="str">
        <f>IF(ISBLANK('1.3 Staffing and Outsourcing '!$H22),"999",VLOOKUP('1.3 Staffing and Outsourcing '!$E22,'1.3 Staffing and Outsourcing '!$E$9:$H$22,4,FALSE))</f>
        <v/>
      </c>
      <c r="J58" s="239" t="s">
        <v>33969</v>
      </c>
      <c r="K58" s="250" t="str">
        <f>IF(ISBLANK('1.3 Staffing and Outsourcing '!$M$34),"999",VLOOKUP('1.3 Staffing and Outsourcing '!J37,'1.3 Staffing and Outsourcing '!$J$32:$M$44,4,FALSE))</f>
        <v>999</v>
      </c>
      <c r="N58" t="s">
        <v>4989</v>
      </c>
      <c r="O58" s="246" t="str">
        <f>IF(ISBLANK('1.4 Business Office'!$M$65),"999",VLOOKUP('1.4 Business Office'!$L$65,'1.4 Business Office'!$L$62:$M$66,2,FALSE))</f>
        <v>999</v>
      </c>
    </row>
    <row r="59" spans="2:15" x14ac:dyDescent="0.35">
      <c r="J59" s="93" t="s">
        <v>33966</v>
      </c>
      <c r="K59" s="250" t="str">
        <f>IF(ISBLANK('1.3 Staffing and Outsourcing '!$M$34),"999",VLOOKUP('1.3 Staffing and Outsourcing '!J38,'1.3 Staffing and Outsourcing '!$J$32:$M$44,4,FALSE))</f>
        <v>999</v>
      </c>
      <c r="N59" t="s">
        <v>4990</v>
      </c>
      <c r="O59" s="246" t="str">
        <f>IF(ISBLANK('1.4 Business Office'!$M$66),"999",VLOOKUP('1.4 Business Office'!$L$66,'1.4 Business Office'!$L$62:$M$66,2,FALSE))</f>
        <v>999</v>
      </c>
    </row>
    <row r="60" spans="2:15" x14ac:dyDescent="0.35">
      <c r="J60" s="175" t="s">
        <v>33965</v>
      </c>
      <c r="K60" s="250" t="str">
        <f>IF(ISBLANK('1.3 Staffing and Outsourcing '!$M$34),"999",VLOOKUP('1.3 Staffing and Outsourcing '!J39,'1.3 Staffing and Outsourcing '!$J$32:$M$44,4,FALSE))</f>
        <v>999</v>
      </c>
    </row>
    <row r="61" spans="2:15" x14ac:dyDescent="0.35">
      <c r="J61" s="93" t="s">
        <v>33963</v>
      </c>
      <c r="K61" s="250" t="str">
        <f>IF(ISBLANK('1.3 Staffing and Outsourcing '!$M$34),"999",VLOOKUP('1.3 Staffing and Outsourcing '!J40,'1.3 Staffing and Outsourcing '!$J$32:$M$44,4,FALSE))</f>
        <v>999</v>
      </c>
    </row>
    <row r="62" spans="2:15" x14ac:dyDescent="0.35">
      <c r="J62" s="93" t="s">
        <v>33964</v>
      </c>
      <c r="K62" s="250" t="str">
        <f>IF(ISBLANK('1.3 Staffing and Outsourcing '!$M$34),"999",VLOOKUP('1.3 Staffing and Outsourcing '!J41,'1.3 Staffing and Outsourcing '!$J$32:$M$44,4,FALSE))</f>
        <v>999</v>
      </c>
    </row>
    <row r="63" spans="2:15" x14ac:dyDescent="0.35">
      <c r="J63" s="94" t="s">
        <v>33970</v>
      </c>
      <c r="K63" s="250" t="str">
        <f>IF(ISBLANK('1.3 Staffing and Outsourcing '!$M$34),"999",VLOOKUP('1.3 Staffing and Outsourcing '!J42,'1.3 Staffing and Outsourcing '!$J$32:$M$44,4,FALSE))</f>
        <v>999</v>
      </c>
    </row>
    <row r="64" spans="2:15" x14ac:dyDescent="0.35">
      <c r="J64" s="93" t="s">
        <v>33972</v>
      </c>
      <c r="K64" s="250" t="str">
        <f>IF(ISBLANK('1.3 Staffing and Outsourcing '!$M$43),"999",VLOOKUP('1.3 Staffing and Outsourcing '!J43,'1.3 Staffing and Outsourcing '!$J$32:$M$44,4,FALSE))</f>
        <v>999</v>
      </c>
    </row>
    <row r="65" spans="10:11" x14ac:dyDescent="0.35">
      <c r="J65" s="174" t="s">
        <v>33971</v>
      </c>
      <c r="K65" s="250" t="str">
        <f>IF(ISBLANK('1.3 Staffing and Outsourcing '!$M$44),"999",VLOOKUP('1.3 Staffing and Outsourcing '!J44,'1.3 Staffing and Outsourcing '!$J$32:$M$44,4,FALSE))</f>
        <v>999</v>
      </c>
    </row>
  </sheetData>
  <sheetProtection algorithmName="SHA-512" hashValue="iTAwugxQwuEu1KFJPrH6ybQZ/r3C0FXJn3ha23Qg76JmAfQW3eOhzkJXdPpaUECfJu93i+9opFXkOPRZOe6A3g==" saltValue="h6wEobD42yYbz4MVwYjXqg==" spinCount="100000" sheet="1" selectLockedCells="1"/>
  <protectedRanges>
    <protectedRange algorithmName="SHA-512" hashValue="WqSuyrubI0G/CeL/sflxGHbJCSehlbGFRid7vWioFPHaJgw0Oml80cY7LEgDCDAYWszWUnGmyCH8gzaQdUoFNg==" saltValue="GK+lifTGm2jQPZ7C7u8KMw==" spinCount="100000" sqref="B16 B27" name="Range1"/>
  </protectedRanges>
  <mergeCells count="39">
    <mergeCell ref="C24:D24"/>
    <mergeCell ref="C26:D26"/>
    <mergeCell ref="C42:D42"/>
    <mergeCell ref="C43:D43"/>
    <mergeCell ref="R24:T25"/>
    <mergeCell ref="C25:D25"/>
    <mergeCell ref="C36:D36"/>
    <mergeCell ref="C37:D37"/>
    <mergeCell ref="C30:D30"/>
    <mergeCell ref="C31:D31"/>
    <mergeCell ref="C32:D32"/>
    <mergeCell ref="C35:D35"/>
    <mergeCell ref="Q22:Q23"/>
    <mergeCell ref="K28:L28"/>
    <mergeCell ref="K29:L29"/>
    <mergeCell ref="K30:L30"/>
    <mergeCell ref="K31:L31"/>
    <mergeCell ref="K22:L22"/>
    <mergeCell ref="K23:L23"/>
    <mergeCell ref="K24:L24"/>
    <mergeCell ref="K25:L25"/>
    <mergeCell ref="K26:L26"/>
    <mergeCell ref="K27:L27"/>
    <mergeCell ref="R22:T23"/>
    <mergeCell ref="B4:G5"/>
    <mergeCell ref="B13:G14"/>
    <mergeCell ref="C22:D22"/>
    <mergeCell ref="C23:D23"/>
    <mergeCell ref="K19:L19"/>
    <mergeCell ref="K20:L20"/>
    <mergeCell ref="K21:L21"/>
    <mergeCell ref="C18:D18"/>
    <mergeCell ref="C19:D19"/>
    <mergeCell ref="C20:D20"/>
    <mergeCell ref="C21:D21"/>
    <mergeCell ref="B7:E7"/>
    <mergeCell ref="B8:E8"/>
    <mergeCell ref="B9:E9"/>
    <mergeCell ref="B10:E10"/>
  </mergeCells>
  <conditionalFormatting sqref="C18:C26">
    <cfRule type="containsBlanks" dxfId="127" priority="213">
      <formula>LEN(TRIM(C18))=0</formula>
    </cfRule>
  </conditionalFormatting>
  <conditionalFormatting sqref="C29:C32 D29">
    <cfRule type="containsBlanks" dxfId="126" priority="214">
      <formula>LEN(TRIM(C29))=0</formula>
    </cfRule>
  </conditionalFormatting>
  <conditionalFormatting sqref="C34:C37">
    <cfRule type="containsBlanks" dxfId="125" priority="215">
      <formula>LEN(TRIM(C34))=0</formula>
    </cfRule>
  </conditionalFormatting>
  <conditionalFormatting sqref="C42:C52">
    <cfRule type="containsBlanks" dxfId="124" priority="216">
      <formula>LEN(TRIM(C42))=0</formula>
    </cfRule>
  </conditionalFormatting>
  <conditionalFormatting sqref="G45:G58">
    <cfRule type="cellIs" dxfId="123" priority="106" stopIfTrue="1" operator="equal">
      <formula>"999"</formula>
    </cfRule>
  </conditionalFormatting>
  <conditionalFormatting sqref="K19:K31">
    <cfRule type="containsBlanks" dxfId="122" priority="212">
      <formula>LEN(TRIM(K19))=0</formula>
    </cfRule>
  </conditionalFormatting>
  <conditionalFormatting sqref="K50:K51">
    <cfRule type="containsBlanks" dxfId="121" priority="217" stopIfTrue="1">
      <formula>LEN(TRIM(K50))=0</formula>
    </cfRule>
  </conditionalFormatting>
  <conditionalFormatting sqref="R24">
    <cfRule type="containsBlanks" dxfId="120" priority="129">
      <formula>LEN(TRIM(R24))=0</formula>
    </cfRule>
  </conditionalFormatting>
  <conditionalFormatting sqref="O18">
    <cfRule type="cellIs" dxfId="119" priority="73" stopIfTrue="1" operator="equal">
      <formula>"999"</formula>
    </cfRule>
  </conditionalFormatting>
  <conditionalFormatting sqref="G23:G24">
    <cfRule type="cellIs" dxfId="118" priority="124" stopIfTrue="1" operator="equal">
      <formula>"999"</formula>
    </cfRule>
  </conditionalFormatting>
  <conditionalFormatting sqref="G18:G22">
    <cfRule type="cellIs" dxfId="117" priority="122" stopIfTrue="1" operator="equal">
      <formula>"999"</formula>
    </cfRule>
  </conditionalFormatting>
  <conditionalFormatting sqref="G25:G40">
    <cfRule type="cellIs" dxfId="116" priority="107" stopIfTrue="1" operator="equal">
      <formula>"999"</formula>
    </cfRule>
  </conditionalFormatting>
  <conditionalFormatting sqref="G58">
    <cfRule type="containsBlanks" dxfId="115" priority="105">
      <formula>LEN(TRIM(G58))=0</formula>
    </cfRule>
  </conditionalFormatting>
  <conditionalFormatting sqref="K19:L31">
    <cfRule type="containsBlanks" dxfId="114" priority="104">
      <formula>LEN(TRIM(K19))=0</formula>
    </cfRule>
  </conditionalFormatting>
  <conditionalFormatting sqref="K36:K46">
    <cfRule type="cellIs" dxfId="113" priority="78" stopIfTrue="1" operator="equal">
      <formula>"999"</formula>
    </cfRule>
  </conditionalFormatting>
  <conditionalFormatting sqref="K53:K65">
    <cfRule type="cellIs" dxfId="112" priority="76" operator="equal">
      <formula>"999"</formula>
    </cfRule>
  </conditionalFormatting>
  <conditionalFormatting sqref="O20:O21">
    <cfRule type="cellIs" dxfId="111" priority="68" stopIfTrue="1" operator="equal">
      <formula>"999"</formula>
    </cfRule>
  </conditionalFormatting>
  <conditionalFormatting sqref="O23:O27">
    <cfRule type="cellIs" dxfId="110" priority="59" stopIfTrue="1" operator="equal">
      <formula>"999"</formula>
    </cfRule>
  </conditionalFormatting>
  <conditionalFormatting sqref="O29:O32">
    <cfRule type="cellIs" dxfId="109" priority="50" stopIfTrue="1" operator="equal">
      <formula>"999"</formula>
    </cfRule>
  </conditionalFormatting>
  <conditionalFormatting sqref="O36:O37">
    <cfRule type="cellIs" dxfId="108" priority="43" stopIfTrue="1" operator="equal">
      <formula>"999"</formula>
    </cfRule>
  </conditionalFormatting>
  <conditionalFormatting sqref="O39:O43">
    <cfRule type="cellIs" dxfId="107" priority="34" stopIfTrue="1" operator="equal">
      <formula>"999"</formula>
    </cfRule>
  </conditionalFormatting>
  <conditionalFormatting sqref="O45:O48">
    <cfRule type="cellIs" dxfId="106" priority="25" stopIfTrue="1" operator="equal">
      <formula>"999"</formula>
    </cfRule>
  </conditionalFormatting>
  <conditionalFormatting sqref="O50:O52">
    <cfRule type="cellIs" dxfId="105" priority="18" stopIfTrue="1" operator="equal">
      <formula>"999"</formula>
    </cfRule>
  </conditionalFormatting>
  <conditionalFormatting sqref="O55:O59">
    <cfRule type="cellIs" dxfId="104" priority="6" stopIfTrue="1" operator="equal">
      <formula>"999"</formula>
    </cfRule>
  </conditionalFormatting>
  <conditionalFormatting sqref="R18:R19">
    <cfRule type="cellIs" dxfId="103" priority="3" stopIfTrue="1" operator="equal">
      <formula>"999"</formula>
    </cfRule>
  </conditionalFormatting>
  <conditionalFormatting sqref="R22:T25">
    <cfRule type="cellIs" dxfId="102" priority="2" operator="equal">
      <formula>"999"</formula>
    </cfRule>
  </conditionalFormatting>
  <conditionalFormatting sqref="D34">
    <cfRule type="cellIs" dxfId="101" priority="1" operator="equal">
      <formula>"999"</formula>
    </cfRule>
  </conditionalFormatting>
  <hyperlinks>
    <hyperlink ref="B16" location="'1.1 Demographics'!Demographics" display="Organization Characteristics " xr:uid="{F60C2598-0F7C-436D-8895-914915E23A96}"/>
    <hyperlink ref="B27" location="'1.1 Demographics'!F17" display="Contact Information" xr:uid="{709F8144-E64E-4927-8E1E-823E7306EE6A}"/>
    <hyperlink ref="B40" location="'1.1 Demographics'!E29" display="Hospital/Health System Profile " xr:uid="{955C7E6F-5DC1-4467-BED6-672BB8B1A83D}"/>
    <hyperlink ref="F16" location="'1.2 Finance and Operations'!A1" display="Finance and Operations" xr:uid="{9C74313B-521F-4547-AE89-3D62D40248B9}"/>
    <hyperlink ref="F42" location="'1.3 Staffing and Outsourcing '!A1" display="Staffing and Outsourcing " xr:uid="{2217B8D3-F042-4897-A604-8C29D89A29A4}"/>
    <hyperlink ref="J16" location="'1.3 Staffing and Outsourcing '!A1" display="(2) Additional detail on outsourcing:" xr:uid="{D488B979-1E27-4B27-8E03-1225F2511D7A}"/>
    <hyperlink ref="J34" location="'1.3 Staffing and Outsourcing '!A1" display="Staffing and Outsourcing (CONT.)" xr:uid="{AC931606-1BDF-43A3-B9C7-C0B545DB786A}"/>
    <hyperlink ref="J48" location="'1.3 Staffing and Outsourcing '!A1" display="C. Automation" xr:uid="{DF645034-5C94-4C95-B6F9-8126A7FF1E47}"/>
    <hyperlink ref="N16" location="'1.4 Business Office'!A1" display="Business Office" xr:uid="{570FDED5-69E7-4317-87FD-F71E877B6CAE}"/>
    <hyperlink ref="N34" location="'1.4 Business Office'!A1" display="Business Office (CONT)" xr:uid="{4D816FD6-D3AC-48EB-A54F-396A104FB8D6}"/>
    <hyperlink ref="J58" location="'Definitions and Formulae'!A8" display="Coding" xr:uid="{7AFF9B11-0E08-4A39-A9E0-2800A312A500}"/>
    <hyperlink ref="J56" location="'Definitions and Formulae'!A17" display="Registration" xr:uid="{0BC95054-482C-474C-A3A2-2A47F0AF177E}"/>
    <hyperlink ref="Q16" location="'1.5 Patient Access'!A1" display="A. Patient Access" xr:uid="{542209A9-A215-45DA-B201-6F5EE7C7E789}"/>
  </hyperlinks>
  <pageMargins left="0.7" right="0.7" top="0.75" bottom="0.75" header="0.3" footer="0.3"/>
  <pageSetup orientation="portrait" r:id="rId1"/>
  <drawing r:id="rId2"/>
  <extLst>
    <ext xmlns:x14="http://schemas.microsoft.com/office/spreadsheetml/2009/9/main" uri="{78C0D931-6437-407d-A8EE-F0AAD7539E65}">
      <x14:conditionalFormattings>
        <x14:conditionalFormatting xmlns:xm="http://schemas.microsoft.com/office/excel/2006/main">
          <x14:cfRule type="cellIs" priority="74" stopIfTrue="1" operator="lessThan" id="{A435C825-4316-412E-827E-C7D4B5B7B3DC}">
            <xm:f>'2019 values'!$M$39</xm:f>
            <x14:dxf>
              <font>
                <color rgb="FF9C5700"/>
              </font>
              <fill>
                <patternFill>
                  <bgColor rgb="FFFFEB9C"/>
                </patternFill>
              </fill>
            </x14:dxf>
          </x14:cfRule>
          <x14:cfRule type="cellIs" priority="75" stopIfTrue="1" operator="greaterThan" id="{1F0E0D22-826B-489E-BF45-3A1FC99591D1}">
            <xm:f>'2019 values'!$G$39</xm:f>
            <x14:dxf>
              <font>
                <color rgb="FF9C0006"/>
              </font>
              <fill>
                <patternFill>
                  <bgColor rgb="FFFFC7CE"/>
                </patternFill>
              </fill>
            </x14:dxf>
          </x14:cfRule>
          <xm:sqref>O18</xm:sqref>
        </x14:conditionalFormatting>
        <x14:conditionalFormatting xmlns:xm="http://schemas.microsoft.com/office/excel/2006/main">
          <x14:cfRule type="cellIs" priority="127" operator="greaterThan" id="{07691971-4759-4A00-9D17-60A450B8261A}">
            <xm:f>'2019 values'!$M$16</xm:f>
            <x14:dxf>
              <font>
                <color rgb="FF9C5700"/>
              </font>
              <fill>
                <patternFill>
                  <bgColor rgb="FFFFEB9C"/>
                </patternFill>
              </fill>
            </x14:dxf>
          </x14:cfRule>
          <x14:cfRule type="cellIs" priority="128" operator="lessThan" id="{382824DD-7ED3-458A-979F-BD8A5652F08B}">
            <xm:f>'2019 values'!$G$16</xm:f>
            <x14:dxf>
              <font>
                <color rgb="FF9C0006"/>
              </font>
              <fill>
                <patternFill>
                  <bgColor rgb="FFFFC7CE"/>
                </patternFill>
              </fill>
            </x14:dxf>
          </x14:cfRule>
          <xm:sqref>G23</xm:sqref>
        </x14:conditionalFormatting>
        <x14:conditionalFormatting xmlns:xm="http://schemas.microsoft.com/office/excel/2006/main">
          <x14:cfRule type="cellIs" priority="125" operator="greaterThan" id="{601C3B1A-3FDD-4D1A-AA81-0F0C516D6CA8}">
            <xm:f>'2019 values'!$M$17</xm:f>
            <x14:dxf>
              <font>
                <color rgb="FF9C5700"/>
              </font>
              <fill>
                <patternFill>
                  <bgColor rgb="FFFFEB9C"/>
                </patternFill>
              </fill>
            </x14:dxf>
          </x14:cfRule>
          <x14:cfRule type="cellIs" priority="126" operator="lessThan" id="{ADE3D1EB-D61D-4D3D-9C02-6AFE31393277}">
            <xm:f>'2019 values'!$G$17</xm:f>
            <x14:dxf>
              <font>
                <color rgb="FF9C0006"/>
              </font>
              <fill>
                <patternFill>
                  <bgColor rgb="FFFFC7CE"/>
                </patternFill>
              </fill>
            </x14:dxf>
          </x14:cfRule>
          <xm:sqref>G24</xm:sqref>
        </x14:conditionalFormatting>
        <x14:conditionalFormatting xmlns:xm="http://schemas.microsoft.com/office/excel/2006/main">
          <x14:cfRule type="cellIs" priority="120" operator="lessThan" id="{D907D5E9-595C-4783-9C19-BEF6AC129B62}">
            <xm:f>'2019 values'!$G$97</xm:f>
            <x14:dxf>
              <font>
                <color rgb="FF9C0006"/>
              </font>
              <fill>
                <patternFill>
                  <bgColor rgb="FFFFC7CE"/>
                </patternFill>
              </fill>
            </x14:dxf>
          </x14:cfRule>
          <x14:cfRule type="cellIs" priority="121" operator="greaterThan" id="{6AC1B837-82E0-4F9B-A0A4-5A981B0C7EAE}">
            <xm:f>'2019 values'!$M$97</xm:f>
            <x14:dxf>
              <font>
                <color rgb="FF9C5700"/>
              </font>
              <fill>
                <patternFill>
                  <bgColor rgb="FFFFEB9C"/>
                </patternFill>
              </fill>
            </x14:dxf>
          </x14:cfRule>
          <xm:sqref>G26</xm:sqref>
        </x14:conditionalFormatting>
        <x14:conditionalFormatting xmlns:xm="http://schemas.microsoft.com/office/excel/2006/main">
          <x14:cfRule type="cellIs" priority="118" operator="lessThan" id="{AEC8BE59-1493-4227-ADFC-B746C1E08853}">
            <xm:f>'2019 values'!$M$27</xm:f>
            <x14:dxf>
              <font>
                <color rgb="FF9C5700"/>
              </font>
              <fill>
                <patternFill>
                  <bgColor rgb="FFFFEB9C"/>
                </patternFill>
              </fill>
            </x14:dxf>
          </x14:cfRule>
          <x14:cfRule type="cellIs" priority="119" operator="greaterThan" id="{47FA8654-D8A0-4219-BB9F-69E555661C77}">
            <xm:f>'2019 values'!$G$27</xm:f>
            <x14:dxf>
              <font>
                <color rgb="FF9C0006"/>
              </font>
              <fill>
                <patternFill>
                  <bgColor rgb="FFFFC7CE"/>
                </patternFill>
              </fill>
            </x14:dxf>
          </x14:cfRule>
          <xm:sqref>G27</xm:sqref>
        </x14:conditionalFormatting>
        <x14:conditionalFormatting xmlns:xm="http://schemas.microsoft.com/office/excel/2006/main">
          <x14:cfRule type="cellIs" priority="116" operator="lessThan" id="{B4E475CA-7E35-4B3A-BB76-0F0DB65402F0}">
            <xm:f>'2019 values'!$M$29</xm:f>
            <x14:dxf>
              <font>
                <color rgb="FF9C5700"/>
              </font>
              <fill>
                <patternFill>
                  <bgColor rgb="FFFFEB9C"/>
                </patternFill>
              </fill>
            </x14:dxf>
          </x14:cfRule>
          <x14:cfRule type="cellIs" priority="117" operator="greaterThan" id="{9693F41D-CFC5-459C-8F6D-DB21E6040DDB}">
            <xm:f>'2019 values'!$G$29</xm:f>
            <x14:dxf>
              <font>
                <color rgb="FF9C0006"/>
              </font>
              <fill>
                <patternFill>
                  <bgColor rgb="FFFFC7CE"/>
                </patternFill>
              </fill>
            </x14:dxf>
          </x14:cfRule>
          <xm:sqref>G28</xm:sqref>
        </x14:conditionalFormatting>
        <x14:conditionalFormatting xmlns:xm="http://schemas.microsoft.com/office/excel/2006/main">
          <x14:cfRule type="cellIs" priority="114" operator="lessThan" id="{2FA41742-EFB2-446D-9D9B-CCA7882DE35E}">
            <xm:f>'2019 values'!$M$31</xm:f>
            <x14:dxf>
              <font>
                <color rgb="FF9C5700"/>
              </font>
              <fill>
                <patternFill>
                  <bgColor rgb="FFFFEB9C"/>
                </patternFill>
              </fill>
            </x14:dxf>
          </x14:cfRule>
          <x14:cfRule type="cellIs" priority="115" operator="greaterThan" id="{36A0B4CA-020B-4F5B-A97E-1FBA406A3D1C}">
            <xm:f>'2019 values'!$G$31</xm:f>
            <x14:dxf>
              <font>
                <color rgb="FF9C0006"/>
              </font>
              <fill>
                <patternFill>
                  <bgColor rgb="FFFFC7CE"/>
                </patternFill>
              </fill>
            </x14:dxf>
          </x14:cfRule>
          <xm:sqref>G33</xm:sqref>
        </x14:conditionalFormatting>
        <x14:conditionalFormatting xmlns:xm="http://schemas.microsoft.com/office/excel/2006/main">
          <x14:cfRule type="cellIs" priority="112" operator="lessThan" id="{3811DBB6-52E2-4F54-915C-4EBB06459408}">
            <xm:f>'2019 values'!$M$32</xm:f>
            <x14:dxf>
              <font>
                <color rgb="FF9C5700"/>
              </font>
              <fill>
                <patternFill>
                  <bgColor rgb="FFFFEB9C"/>
                </patternFill>
              </fill>
            </x14:dxf>
          </x14:cfRule>
          <x14:cfRule type="cellIs" priority="113" operator="greaterThan" id="{204E59E5-AC9F-4686-BF67-35049929C68A}">
            <xm:f>'2019 values'!$G$32</xm:f>
            <x14:dxf>
              <font>
                <color rgb="FF9C0006"/>
              </font>
              <fill>
                <patternFill>
                  <bgColor rgb="FFFFC7CE"/>
                </patternFill>
              </fill>
            </x14:dxf>
          </x14:cfRule>
          <xm:sqref>G34</xm:sqref>
        </x14:conditionalFormatting>
        <x14:conditionalFormatting xmlns:xm="http://schemas.microsoft.com/office/excel/2006/main">
          <x14:cfRule type="cellIs" priority="110" operator="lessThan" id="{F5AFE6C0-2EB1-4D17-94BA-F4663065051F}">
            <xm:f>'2019 values'!$M$33</xm:f>
            <x14:dxf>
              <font>
                <color rgb="FF9C5700"/>
              </font>
              <fill>
                <patternFill>
                  <bgColor rgb="FFFFEB9C"/>
                </patternFill>
              </fill>
            </x14:dxf>
          </x14:cfRule>
          <x14:cfRule type="cellIs" priority="111" operator="greaterThan" id="{2D9626AC-C56D-4721-AC9D-39E1FAB1F7CD}">
            <xm:f>'2019 values'!$G$33</xm:f>
            <x14:dxf>
              <font>
                <color rgb="FF9C0006"/>
              </font>
              <fill>
                <patternFill>
                  <bgColor rgb="FFFFC7CE"/>
                </patternFill>
              </fill>
            </x14:dxf>
          </x14:cfRule>
          <xm:sqref>G35</xm:sqref>
        </x14:conditionalFormatting>
        <x14:conditionalFormatting xmlns:xm="http://schemas.microsoft.com/office/excel/2006/main">
          <x14:cfRule type="cellIs" priority="108" operator="lessThan" id="{CB2E62CE-8282-44B6-AAC3-EC6CF1EE3EAF}">
            <xm:f>'2019 values'!$M$34</xm:f>
            <x14:dxf>
              <font>
                <color rgb="FF9C5700"/>
              </font>
              <fill>
                <patternFill>
                  <bgColor rgb="FFFFEB9C"/>
                </patternFill>
              </fill>
            </x14:dxf>
          </x14:cfRule>
          <x14:cfRule type="cellIs" priority="109" operator="greaterThan" id="{1E39D0B2-EE28-4DB0-83B7-6945189A19AC}">
            <xm:f>'2019 values'!$G$34</xm:f>
            <x14:dxf>
              <font>
                <color rgb="FF9C0006"/>
              </font>
              <fill>
                <patternFill>
                  <bgColor rgb="FFFFC7CE"/>
                </patternFill>
              </fill>
            </x14:dxf>
          </x14:cfRule>
          <xm:sqref>G36</xm:sqref>
        </x14:conditionalFormatting>
        <x14:conditionalFormatting xmlns:xm="http://schemas.microsoft.com/office/excel/2006/main">
          <x14:cfRule type="cellIs" priority="100" stopIfTrue="1" operator="lessThan" id="{C42F11C3-2E6B-4EAB-A43D-5E395C16C44B}">
            <xm:f>'2019 values'!$G$84</xm:f>
            <x14:dxf>
              <font>
                <color rgb="FF9C0006"/>
              </font>
              <fill>
                <patternFill>
                  <bgColor rgb="FFFFC7CE"/>
                </patternFill>
              </fill>
            </x14:dxf>
          </x14:cfRule>
          <x14:cfRule type="cellIs" priority="101" stopIfTrue="1" operator="greaterThan" id="{E77F9F6A-95EB-4D41-9815-EAA9CF32D2A5}">
            <xm:f>'2019 values'!$M$84</xm:f>
            <x14:dxf>
              <font>
                <color rgb="FF9C5700"/>
              </font>
              <fill>
                <patternFill>
                  <bgColor rgb="FFFFEB9C"/>
                </patternFill>
              </fill>
            </x14:dxf>
          </x14:cfRule>
          <xm:sqref>K36</xm:sqref>
        </x14:conditionalFormatting>
        <x14:conditionalFormatting xmlns:xm="http://schemas.microsoft.com/office/excel/2006/main">
          <x14:cfRule type="cellIs" priority="98" stopIfTrue="1" operator="lessThan" id="{AE5DAC78-5BCA-4ADB-98DF-6332657C92D1}">
            <xm:f>'2019 values'!$G$85</xm:f>
            <x14:dxf>
              <font>
                <color rgb="FF9C0006"/>
              </font>
              <fill>
                <patternFill>
                  <bgColor rgb="FFFFC7CE"/>
                </patternFill>
              </fill>
            </x14:dxf>
          </x14:cfRule>
          <x14:cfRule type="cellIs" priority="99" stopIfTrue="1" operator="greaterThan" id="{509C7D89-2E0D-4605-B1C2-21680BC8491B}">
            <xm:f>'2019 values'!$M$85</xm:f>
            <x14:dxf>
              <font>
                <color rgb="FF9C5700"/>
              </font>
              <fill>
                <patternFill>
                  <bgColor rgb="FFFFEB9C"/>
                </patternFill>
              </fill>
            </x14:dxf>
          </x14:cfRule>
          <xm:sqref>K37</xm:sqref>
        </x14:conditionalFormatting>
        <x14:conditionalFormatting xmlns:xm="http://schemas.microsoft.com/office/excel/2006/main">
          <x14:cfRule type="cellIs" priority="96" stopIfTrue="1" operator="lessThan" id="{E05567B2-A90E-49EE-BB9F-CC5901DD0DD3}">
            <xm:f>'2019 values'!$G$86</xm:f>
            <x14:dxf>
              <font>
                <color rgb="FF9C0006"/>
              </font>
              <fill>
                <patternFill>
                  <bgColor rgb="FFFFC7CE"/>
                </patternFill>
              </fill>
            </x14:dxf>
          </x14:cfRule>
          <x14:cfRule type="cellIs" priority="97" stopIfTrue="1" operator="greaterThan" id="{0CB32D8D-8008-4545-A186-2DA1E5E44DA5}">
            <xm:f>'2019 values'!$M$86</xm:f>
            <x14:dxf>
              <font>
                <color rgb="FF9C5700"/>
              </font>
              <fill>
                <patternFill>
                  <bgColor rgb="FFFFEB9C"/>
                </patternFill>
              </fill>
            </x14:dxf>
          </x14:cfRule>
          <xm:sqref>K38</xm:sqref>
        </x14:conditionalFormatting>
        <x14:conditionalFormatting xmlns:xm="http://schemas.microsoft.com/office/excel/2006/main">
          <x14:cfRule type="cellIs" priority="94" stopIfTrue="1" operator="lessThan" id="{9D72BEE6-E44A-416A-BE7A-A6002A59D297}">
            <xm:f>'2019 values'!$G$87</xm:f>
            <x14:dxf>
              <font>
                <color rgb="FF9C0006"/>
              </font>
              <fill>
                <patternFill>
                  <bgColor rgb="FFFFC7CE"/>
                </patternFill>
              </fill>
            </x14:dxf>
          </x14:cfRule>
          <x14:cfRule type="cellIs" priority="95" stopIfTrue="1" operator="greaterThan" id="{4D9552F0-AE13-4C08-A7DD-FCFB90A010CE}">
            <xm:f>'2019 values'!$M$86</xm:f>
            <x14:dxf>
              <font>
                <color rgb="FF9C5700"/>
              </font>
              <fill>
                <patternFill>
                  <bgColor rgb="FFFFEB9C"/>
                </patternFill>
              </fill>
            </x14:dxf>
          </x14:cfRule>
          <xm:sqref>K39</xm:sqref>
        </x14:conditionalFormatting>
        <x14:conditionalFormatting xmlns:xm="http://schemas.microsoft.com/office/excel/2006/main">
          <x14:cfRule type="cellIs" priority="91" operator="lessThan" id="{5161DA56-8A5E-49BB-8A18-0E7D69EB0FA2}">
            <xm:f>'2019 values'!$G$88</xm:f>
            <x14:dxf>
              <font>
                <color rgb="FF9C0006"/>
              </font>
              <fill>
                <patternFill>
                  <bgColor rgb="FFFFC7CE"/>
                </patternFill>
              </fill>
            </x14:dxf>
          </x14:cfRule>
          <x14:cfRule type="cellIs" priority="92" operator="greaterThan" id="{58031E58-9FF4-4494-AF45-F1E0B8DC49C5}">
            <xm:f>'2019 values'!$M$88</xm:f>
            <x14:dxf>
              <font>
                <color rgb="FF9C5700"/>
              </font>
              <fill>
                <patternFill>
                  <bgColor rgb="FFFFEB9C"/>
                </patternFill>
              </fill>
            </x14:dxf>
          </x14:cfRule>
          <xm:sqref>K40</xm:sqref>
        </x14:conditionalFormatting>
        <x14:conditionalFormatting xmlns:xm="http://schemas.microsoft.com/office/excel/2006/main">
          <x14:cfRule type="cellIs" priority="89" stopIfTrue="1" operator="greaterThan" id="{E7C84E8B-1324-404D-AE97-324EB5382569}">
            <xm:f>'2019 values'!$M$113</xm:f>
            <x14:dxf>
              <font>
                <color rgb="FF9C5700"/>
              </font>
              <fill>
                <patternFill>
                  <bgColor rgb="FFFFEB9C"/>
                </patternFill>
              </fill>
            </x14:dxf>
          </x14:cfRule>
          <x14:cfRule type="cellIs" priority="90" stopIfTrue="1" operator="lessThan" id="{14298549-FD5D-4B52-B758-D88517618443}">
            <xm:f>'2019 values'!$G$113</xm:f>
            <x14:dxf>
              <font>
                <color rgb="FF9C0006"/>
              </font>
              <fill>
                <patternFill>
                  <bgColor rgb="FFFFC7CE"/>
                </patternFill>
              </fill>
            </x14:dxf>
          </x14:cfRule>
          <xm:sqref>K41</xm:sqref>
        </x14:conditionalFormatting>
        <x14:conditionalFormatting xmlns:xm="http://schemas.microsoft.com/office/excel/2006/main">
          <x14:cfRule type="cellIs" priority="87" stopIfTrue="1" operator="lessThan" id="{8A49C9A0-4619-4AA0-8629-A5F30330E709}">
            <xm:f>'2019 values'!$G$114</xm:f>
            <x14:dxf>
              <font>
                <color rgb="FF9C0006"/>
              </font>
              <fill>
                <patternFill>
                  <bgColor rgb="FFFFC7CE"/>
                </patternFill>
              </fill>
            </x14:dxf>
          </x14:cfRule>
          <x14:cfRule type="cellIs" priority="88" stopIfTrue="1" operator="greaterThan" id="{9067317A-A136-4801-B52D-F9554E4861E7}">
            <xm:f>'2019 values'!$M$114</xm:f>
            <x14:dxf>
              <font>
                <color rgb="FF9C5700"/>
              </font>
              <fill>
                <patternFill>
                  <bgColor rgb="FFFFEB9C"/>
                </patternFill>
              </fill>
            </x14:dxf>
          </x14:cfRule>
          <xm:sqref>K42</xm:sqref>
        </x14:conditionalFormatting>
        <x14:conditionalFormatting xmlns:xm="http://schemas.microsoft.com/office/excel/2006/main">
          <x14:cfRule type="cellIs" priority="85" stopIfTrue="1" operator="lessThan" id="{F6C1D2F4-2B1D-407A-9939-D08D44A6C646}">
            <xm:f>'2019 values'!$G$89</xm:f>
            <x14:dxf>
              <font>
                <color rgb="FF9C0006"/>
              </font>
              <fill>
                <patternFill>
                  <bgColor rgb="FFFFC7CE"/>
                </patternFill>
              </fill>
            </x14:dxf>
          </x14:cfRule>
          <x14:cfRule type="cellIs" priority="86" stopIfTrue="1" operator="greaterThan" id="{115F1434-A818-45BA-B820-392CB411B858}">
            <xm:f>'2019 values'!$M$89</xm:f>
            <x14:dxf>
              <font>
                <color rgb="FF9C5700"/>
              </font>
              <fill>
                <patternFill>
                  <bgColor rgb="FFFFEB9C"/>
                </patternFill>
              </fill>
            </x14:dxf>
          </x14:cfRule>
          <xm:sqref>K43</xm:sqref>
        </x14:conditionalFormatting>
        <x14:conditionalFormatting xmlns:xm="http://schemas.microsoft.com/office/excel/2006/main">
          <x14:cfRule type="cellIs" priority="83" stopIfTrue="1" operator="lessThan" id="{753F76D3-B138-4A24-9673-B4388203E64A}">
            <xm:f>'2019 values'!$G$90</xm:f>
            <x14:dxf>
              <font>
                <color rgb="FF9C0006"/>
              </font>
              <fill>
                <patternFill>
                  <bgColor rgb="FFFFC7CE"/>
                </patternFill>
              </fill>
            </x14:dxf>
          </x14:cfRule>
          <x14:cfRule type="cellIs" priority="84" stopIfTrue="1" operator="greaterThan" id="{1469765D-8A41-46A2-AD73-D2E7EA18095F}">
            <xm:f>'2019 values'!$M$90</xm:f>
            <x14:dxf>
              <font>
                <color rgb="FF9C5700"/>
              </font>
              <fill>
                <patternFill>
                  <bgColor rgb="FFFFEB9C"/>
                </patternFill>
              </fill>
            </x14:dxf>
          </x14:cfRule>
          <xm:sqref>K44</xm:sqref>
        </x14:conditionalFormatting>
        <x14:conditionalFormatting xmlns:xm="http://schemas.microsoft.com/office/excel/2006/main">
          <x14:cfRule type="cellIs" priority="81" stopIfTrue="1" operator="lessThan" id="{C7B8D201-A29C-43AB-AD02-79BF8E23ED47}">
            <xm:f>'2019 values'!$G$91</xm:f>
            <x14:dxf>
              <font>
                <color rgb="FF9C0006"/>
              </font>
              <fill>
                <patternFill>
                  <bgColor rgb="FFFFC7CE"/>
                </patternFill>
              </fill>
            </x14:dxf>
          </x14:cfRule>
          <x14:cfRule type="cellIs" priority="82" stopIfTrue="1" operator="greaterThan" id="{E07122B6-C0BA-46CA-BD21-41DADFB000DC}">
            <xm:f>'2019 values'!$M$91</xm:f>
            <x14:dxf>
              <font>
                <color rgb="FF9C5700"/>
              </font>
              <fill>
                <patternFill>
                  <bgColor rgb="FFFFEB9C"/>
                </patternFill>
              </fill>
            </x14:dxf>
          </x14:cfRule>
          <xm:sqref>K45</xm:sqref>
        </x14:conditionalFormatting>
        <x14:conditionalFormatting xmlns:xm="http://schemas.microsoft.com/office/excel/2006/main">
          <x14:cfRule type="cellIs" priority="79" stopIfTrue="1" operator="lessThan" id="{1E223F50-AF4A-447A-A6B5-23AB08BB1664}">
            <xm:f>'2019 values'!$G$92</xm:f>
            <x14:dxf>
              <font>
                <color rgb="FF9C0006"/>
              </font>
              <fill>
                <patternFill>
                  <bgColor rgb="FFFFC7CE"/>
                </patternFill>
              </fill>
            </x14:dxf>
          </x14:cfRule>
          <x14:cfRule type="cellIs" priority="80" stopIfTrue="1" operator="greaterThan" id="{A2ECAA34-B23D-484D-B3D7-EB66B0CC8930}">
            <xm:f>'2019 values'!$M$92</xm:f>
            <x14:dxf>
              <font>
                <color rgb="FF9C5700"/>
              </font>
              <fill>
                <patternFill>
                  <bgColor rgb="FFFFEB9C"/>
                </patternFill>
              </fill>
            </x14:dxf>
          </x14:cfRule>
          <xm:sqref>K46</xm:sqref>
        </x14:conditionalFormatting>
        <x14:conditionalFormatting xmlns:xm="http://schemas.microsoft.com/office/excel/2006/main">
          <x14:cfRule type="cellIs" priority="71" stopIfTrue="1" operator="lessThan" id="{5AB48404-F9C7-4C3E-8D61-8FF8365D27B2}">
            <xm:f>'2019 values'!$M$60</xm:f>
            <x14:dxf>
              <font>
                <color rgb="FF9C5700"/>
              </font>
              <fill>
                <patternFill>
                  <bgColor rgb="FFFFEB9C"/>
                </patternFill>
              </fill>
            </x14:dxf>
          </x14:cfRule>
          <x14:cfRule type="cellIs" priority="72" stopIfTrue="1" operator="greaterThan" id="{EDBCAE75-78D6-4B0A-95C2-03BE16F6E671}">
            <xm:f>'2019 values'!$G$60</xm:f>
            <x14:dxf>
              <font>
                <color rgb="FF9C0006"/>
              </font>
              <fill>
                <patternFill>
                  <bgColor rgb="FFFFC7CE"/>
                </patternFill>
              </fill>
            </x14:dxf>
          </x14:cfRule>
          <xm:sqref>O20</xm:sqref>
        </x14:conditionalFormatting>
        <x14:conditionalFormatting xmlns:xm="http://schemas.microsoft.com/office/excel/2006/main">
          <x14:cfRule type="cellIs" priority="69" stopIfTrue="1" operator="lessThan" id="{8B91F18E-1E41-45D5-BFBD-70BEA4EC0B9A}">
            <xm:f>'2019 values'!$M$61</xm:f>
            <x14:dxf>
              <font>
                <color rgb="FF9C5700"/>
              </font>
              <fill>
                <patternFill>
                  <bgColor rgb="FFFFEB9C"/>
                </patternFill>
              </fill>
            </x14:dxf>
          </x14:cfRule>
          <x14:cfRule type="cellIs" priority="70" stopIfTrue="1" operator="greaterThan" id="{76BDCE3E-60CB-4144-8668-B1DD578FE444}">
            <xm:f>'2019 values'!$G$61</xm:f>
            <x14:dxf>
              <font>
                <color rgb="FF9C0006"/>
              </font>
              <fill>
                <patternFill>
                  <bgColor rgb="FFFFC7CE"/>
                </patternFill>
              </fill>
            </x14:dxf>
          </x14:cfRule>
          <xm:sqref>O21</xm:sqref>
        </x14:conditionalFormatting>
        <x14:conditionalFormatting xmlns:xm="http://schemas.microsoft.com/office/excel/2006/main">
          <x14:cfRule type="cellIs" priority="66" stopIfTrue="1" operator="lessThan" id="{4218EDCC-7EF7-4A7F-9917-FF7264ACDFA0}">
            <xm:f>'2019 values'!$M$63</xm:f>
            <x14:dxf>
              <font>
                <color rgb="FF9C5700"/>
              </font>
              <fill>
                <patternFill>
                  <bgColor rgb="FFFFEB9C"/>
                </patternFill>
              </fill>
            </x14:dxf>
          </x14:cfRule>
          <x14:cfRule type="cellIs" priority="67" stopIfTrue="1" operator="greaterThan" id="{1A1617DB-10A2-41D7-916E-96AD249814E1}">
            <xm:f>'2019 values'!$G$63</xm:f>
            <x14:dxf>
              <font>
                <color rgb="FF9C0006"/>
              </font>
              <fill>
                <patternFill>
                  <bgColor rgb="FFFFC7CE"/>
                </patternFill>
              </fill>
            </x14:dxf>
          </x14:cfRule>
          <xm:sqref>O24</xm:sqref>
        </x14:conditionalFormatting>
        <x14:conditionalFormatting xmlns:xm="http://schemas.microsoft.com/office/excel/2006/main">
          <x14:cfRule type="cellIs" priority="64" stopIfTrue="1" operator="lessThan" id="{44272704-6A9F-40AA-A096-DE195725A533}">
            <xm:f>'2019 values'!$M$107</xm:f>
            <x14:dxf>
              <font>
                <color rgb="FF9C5700"/>
              </font>
              <fill>
                <patternFill>
                  <bgColor rgb="FFFFEB9C"/>
                </patternFill>
              </fill>
            </x14:dxf>
          </x14:cfRule>
          <x14:cfRule type="cellIs" priority="65" stopIfTrue="1" operator="greaterThan" id="{80002F89-7BBE-4538-865B-C7B845A9A83D}">
            <xm:f>'2019 values'!$G$107</xm:f>
            <x14:dxf>
              <font>
                <color rgb="FF9C0006"/>
              </font>
              <fill>
                <patternFill>
                  <bgColor rgb="FFFFC7CE"/>
                </patternFill>
              </fill>
            </x14:dxf>
          </x14:cfRule>
          <xm:sqref>O25</xm:sqref>
        </x14:conditionalFormatting>
        <x14:conditionalFormatting xmlns:xm="http://schemas.microsoft.com/office/excel/2006/main">
          <x14:cfRule type="cellIs" priority="62" stopIfTrue="1" operator="lessThan" id="{AD7ACFD3-0D37-4C0F-B8B6-37C173B2A3C9}">
            <xm:f>'2019 values'!$M$62</xm:f>
            <x14:dxf>
              <font>
                <color rgb="FF9C5700"/>
              </font>
              <fill>
                <patternFill>
                  <bgColor rgb="FFFFEB9C"/>
                </patternFill>
              </fill>
            </x14:dxf>
          </x14:cfRule>
          <x14:cfRule type="cellIs" priority="63" stopIfTrue="1" operator="greaterThan" id="{22111438-E87F-48BE-8A7B-E092ADD02D89}">
            <xm:f>'2019 values'!$G$62</xm:f>
            <x14:dxf>
              <font>
                <color rgb="FF9C0006"/>
              </font>
              <fill>
                <patternFill>
                  <bgColor rgb="FFFFC7CE"/>
                </patternFill>
              </fill>
            </x14:dxf>
          </x14:cfRule>
          <xm:sqref>O26</xm:sqref>
        </x14:conditionalFormatting>
        <x14:conditionalFormatting xmlns:xm="http://schemas.microsoft.com/office/excel/2006/main">
          <x14:cfRule type="cellIs" priority="60" stopIfTrue="1" operator="lessThan" id="{0128699A-EF4A-4166-A50C-079BCE70700E}">
            <xm:f>'2019 values'!$M$64</xm:f>
            <x14:dxf>
              <font>
                <color rgb="FF9C5700"/>
              </font>
              <fill>
                <patternFill>
                  <bgColor rgb="FFFFEB9C"/>
                </patternFill>
              </fill>
            </x14:dxf>
          </x14:cfRule>
          <x14:cfRule type="cellIs" priority="61" stopIfTrue="1" operator="greaterThan" id="{D810B91F-38E3-4049-BDB8-EB066B9511D8}">
            <xm:f>'2019 values'!$G$64</xm:f>
            <x14:dxf>
              <font>
                <color rgb="FF9C0006"/>
              </font>
              <fill>
                <patternFill>
                  <bgColor rgb="FFFFC7CE"/>
                </patternFill>
              </fill>
            </x14:dxf>
          </x14:cfRule>
          <xm:sqref>O27</xm:sqref>
        </x14:conditionalFormatting>
        <x14:conditionalFormatting xmlns:xm="http://schemas.microsoft.com/office/excel/2006/main">
          <x14:cfRule type="cellIs" priority="57" stopIfTrue="1" operator="lessThan" id="{F7BC07EA-021C-499E-A533-3B531E80E460}">
            <xm:f>'2019 values'!$M$68</xm:f>
            <x14:dxf>
              <font>
                <color rgb="FF9C5700"/>
              </font>
              <fill>
                <patternFill>
                  <bgColor rgb="FFFFEB9C"/>
                </patternFill>
              </fill>
            </x14:dxf>
          </x14:cfRule>
          <x14:cfRule type="cellIs" priority="58" stopIfTrue="1" operator="greaterThan" id="{BA952DB0-6987-41A8-9281-7AB7D09B5EF4}">
            <xm:f>'2019 values'!$G$68</xm:f>
            <x14:dxf>
              <font>
                <color rgb="FF9C0006"/>
              </font>
              <fill>
                <patternFill>
                  <bgColor rgb="FFFFC7CE"/>
                </patternFill>
              </fill>
            </x14:dxf>
          </x14:cfRule>
          <xm:sqref>O29</xm:sqref>
        </x14:conditionalFormatting>
        <x14:conditionalFormatting xmlns:xm="http://schemas.microsoft.com/office/excel/2006/main">
          <x14:cfRule type="cellIs" priority="55" stopIfTrue="1" operator="lessThan" id="{02676A94-AEBE-4C6A-AE91-4AA79585CC4B}">
            <xm:f>'2019 values'!$M$67</xm:f>
            <x14:dxf>
              <font>
                <color rgb="FF9C5700"/>
              </font>
              <fill>
                <patternFill>
                  <bgColor rgb="FFFFEB9C"/>
                </patternFill>
              </fill>
            </x14:dxf>
          </x14:cfRule>
          <x14:cfRule type="cellIs" priority="56" stopIfTrue="1" operator="greaterThan" id="{73D0F7D9-1B7D-49AC-BAD1-9F64899E6B02}">
            <xm:f>'2019 values'!$G$67</xm:f>
            <x14:dxf>
              <font>
                <color rgb="FF9C0006"/>
              </font>
              <fill>
                <patternFill>
                  <bgColor rgb="FFFFC7CE"/>
                </patternFill>
              </fill>
            </x14:dxf>
          </x14:cfRule>
          <xm:sqref>O30</xm:sqref>
        </x14:conditionalFormatting>
        <x14:conditionalFormatting xmlns:xm="http://schemas.microsoft.com/office/excel/2006/main">
          <x14:cfRule type="cellIs" priority="53" stopIfTrue="1" operator="lessThan" id="{4DBC157C-DD6A-4170-8C10-99CAD35DC428}">
            <xm:f>'2019 values'!$M$66</xm:f>
            <x14:dxf>
              <font>
                <color rgb="FF9C5700"/>
              </font>
              <fill>
                <patternFill>
                  <bgColor rgb="FFFFEB9C"/>
                </patternFill>
              </fill>
            </x14:dxf>
          </x14:cfRule>
          <x14:cfRule type="cellIs" priority="54" stopIfTrue="1" operator="greaterThan" id="{CACB4D56-77A5-42F2-95AE-6C404D23AEA8}">
            <xm:f>'2019 values'!$G$66</xm:f>
            <x14:dxf>
              <font>
                <color rgb="FF9C0006"/>
              </font>
              <fill>
                <patternFill>
                  <bgColor rgb="FFFFC7CE"/>
                </patternFill>
              </fill>
            </x14:dxf>
          </x14:cfRule>
          <xm:sqref>O31</xm:sqref>
        </x14:conditionalFormatting>
        <x14:conditionalFormatting xmlns:xm="http://schemas.microsoft.com/office/excel/2006/main">
          <x14:cfRule type="cellIs" priority="51" stopIfTrue="1" operator="lessThan" id="{1C26BDA6-49E4-4D2C-BE18-28B42234C7A9}">
            <xm:f>'2019 values'!$M$65</xm:f>
            <x14:dxf>
              <font>
                <color rgb="FF9C5700"/>
              </font>
              <fill>
                <patternFill>
                  <bgColor rgb="FFFFEB9C"/>
                </patternFill>
              </fill>
            </x14:dxf>
          </x14:cfRule>
          <x14:cfRule type="cellIs" priority="52" stopIfTrue="1" operator="greaterThan" id="{88DCC4F7-9BBE-4E4A-A16C-E35EDE66A4B7}">
            <xm:f>'2019 values'!$G$65</xm:f>
            <x14:dxf>
              <font>
                <color rgb="FF9C0006"/>
              </font>
              <fill>
                <patternFill>
                  <bgColor rgb="FFFFC7CE"/>
                </patternFill>
              </fill>
            </x14:dxf>
          </x14:cfRule>
          <xm:sqref>O32</xm:sqref>
        </x14:conditionalFormatting>
        <x14:conditionalFormatting xmlns:xm="http://schemas.microsoft.com/office/excel/2006/main">
          <x14:cfRule type="cellIs" priority="48" stopIfTrue="1" operator="lessThan" id="{01E1D0B5-1668-47CF-9C50-E98A48C3CBB2}">
            <xm:f>'2019 values'!$M$72</xm:f>
            <x14:dxf>
              <font>
                <color rgb="FF9C5700"/>
              </font>
              <fill>
                <patternFill>
                  <bgColor rgb="FFFFEB9C"/>
                </patternFill>
              </fill>
            </x14:dxf>
          </x14:cfRule>
          <x14:cfRule type="cellIs" priority="49" stopIfTrue="1" operator="greaterThan" id="{F60E318F-86DD-42AE-B85D-0DE8604CDD02}">
            <xm:f>'2019 values'!$G$72</xm:f>
            <x14:dxf>
              <font>
                <color rgb="FF9C0006"/>
              </font>
              <fill>
                <patternFill>
                  <bgColor rgb="FFFFC7CE"/>
                </patternFill>
              </fill>
            </x14:dxf>
          </x14:cfRule>
          <xm:sqref>O36</xm:sqref>
        </x14:conditionalFormatting>
        <x14:conditionalFormatting xmlns:xm="http://schemas.microsoft.com/office/excel/2006/main">
          <x14:cfRule type="cellIs" priority="44" stopIfTrue="1" operator="lessThan" id="{858ABF12-50B6-459A-A96D-EB6A2098CC8C}">
            <xm:f>'2019 values'!$M$73</xm:f>
            <x14:dxf>
              <font>
                <color rgb="FF9C5700"/>
              </font>
              <fill>
                <patternFill>
                  <bgColor rgb="FFFFEB9C"/>
                </patternFill>
              </fill>
            </x14:dxf>
          </x14:cfRule>
          <x14:cfRule type="cellIs" priority="47" stopIfTrue="1" operator="greaterThan" id="{AC4DB464-B87E-4FD7-BBA8-5DB9E5F07A09}">
            <xm:f>'2019 values'!$G$73</xm:f>
            <x14:dxf>
              <font>
                <color rgb="FF9C0006"/>
              </font>
              <fill>
                <patternFill>
                  <bgColor rgb="FFFFC7CE"/>
                </patternFill>
              </fill>
            </x14:dxf>
          </x14:cfRule>
          <xm:sqref>O37</xm:sqref>
        </x14:conditionalFormatting>
        <x14:conditionalFormatting xmlns:xm="http://schemas.microsoft.com/office/excel/2006/main">
          <x14:cfRule type="cellIs" priority="41" stopIfTrue="1" operator="lessThan" id="{2DFE469F-B15F-492C-8002-35B225C2D9D3}">
            <xm:f>'2019 values'!$M$75</xm:f>
            <x14:dxf>
              <font>
                <color rgb="FF9C5700"/>
              </font>
              <fill>
                <patternFill>
                  <bgColor rgb="FFFFEB9C"/>
                </patternFill>
              </fill>
            </x14:dxf>
          </x14:cfRule>
          <x14:cfRule type="cellIs" priority="42" stopIfTrue="1" operator="greaterThan" id="{8947201B-3F74-4B1F-BE8A-A12E9E893177}">
            <xm:f>'2019 values'!$G$75</xm:f>
            <x14:dxf>
              <font>
                <color rgb="FF9C0006"/>
              </font>
              <fill>
                <patternFill>
                  <bgColor rgb="FFFFC7CE"/>
                </patternFill>
              </fill>
            </x14:dxf>
          </x14:cfRule>
          <xm:sqref>O40</xm:sqref>
        </x14:conditionalFormatting>
        <x14:conditionalFormatting xmlns:xm="http://schemas.microsoft.com/office/excel/2006/main">
          <x14:cfRule type="cellIs" priority="39" stopIfTrue="1" operator="lessThan" id="{7A29943D-7692-4B53-92B8-D4FFC3F95652}">
            <xm:f>'2019 values'!$M$109</xm:f>
            <x14:dxf>
              <font>
                <color rgb="FF9C5700"/>
              </font>
              <fill>
                <patternFill>
                  <bgColor rgb="FFFFEB9C"/>
                </patternFill>
              </fill>
            </x14:dxf>
          </x14:cfRule>
          <x14:cfRule type="cellIs" priority="40" stopIfTrue="1" operator="greaterThan" id="{950E4D24-9D55-4DCF-A092-5392C20F7590}">
            <xm:f>'2019 values'!$G$109</xm:f>
            <x14:dxf>
              <font>
                <color rgb="FF9C0006"/>
              </font>
              <fill>
                <patternFill>
                  <bgColor rgb="FFFFC7CE"/>
                </patternFill>
              </fill>
            </x14:dxf>
          </x14:cfRule>
          <xm:sqref>O41</xm:sqref>
        </x14:conditionalFormatting>
        <x14:conditionalFormatting xmlns:xm="http://schemas.microsoft.com/office/excel/2006/main">
          <x14:cfRule type="cellIs" priority="37" stopIfTrue="1" operator="lessThan" id="{3C7E1A5F-FECD-498B-A8AA-E617138031F4}">
            <xm:f>'2019 values'!$M$74</xm:f>
            <x14:dxf>
              <font>
                <color rgb="FF9C5700"/>
              </font>
              <fill>
                <patternFill>
                  <bgColor rgb="FFFFEB9C"/>
                </patternFill>
              </fill>
            </x14:dxf>
          </x14:cfRule>
          <x14:cfRule type="cellIs" priority="38" stopIfTrue="1" operator="greaterThan" id="{04642A4C-3CDC-4B9F-B2DA-55A8598D6690}">
            <xm:f>'2019 values'!$G$74</xm:f>
            <x14:dxf>
              <font>
                <color rgb="FF9C0006"/>
              </font>
              <fill>
                <patternFill>
                  <bgColor rgb="FFFFC7CE"/>
                </patternFill>
              </fill>
            </x14:dxf>
          </x14:cfRule>
          <xm:sqref>O42</xm:sqref>
        </x14:conditionalFormatting>
        <x14:conditionalFormatting xmlns:xm="http://schemas.microsoft.com/office/excel/2006/main">
          <x14:cfRule type="cellIs" priority="35" stopIfTrue="1" operator="lessThan" id="{764890AC-FC5E-4E76-9690-E1002F01C46C}">
            <xm:f>'2019 values'!$M$76</xm:f>
            <x14:dxf>
              <font>
                <color rgb="FF9C5700"/>
              </font>
              <fill>
                <patternFill>
                  <bgColor rgb="FFFFEB9C"/>
                </patternFill>
              </fill>
            </x14:dxf>
          </x14:cfRule>
          <x14:cfRule type="cellIs" priority="36" stopIfTrue="1" operator="greaterThan" id="{73022D53-2BAE-407E-8730-7BFC23E0789D}">
            <xm:f>'2019 values'!$G$76</xm:f>
            <x14:dxf>
              <font>
                <color rgb="FF9C0006"/>
              </font>
              <fill>
                <patternFill>
                  <bgColor rgb="FFFFC7CE"/>
                </patternFill>
              </fill>
            </x14:dxf>
          </x14:cfRule>
          <xm:sqref>O43</xm:sqref>
        </x14:conditionalFormatting>
        <x14:conditionalFormatting xmlns:xm="http://schemas.microsoft.com/office/excel/2006/main">
          <x14:cfRule type="cellIs" priority="32" stopIfTrue="1" operator="lessThan" id="{5B3C92E5-ED1A-4133-9E4A-C6E723BB2EBA}">
            <xm:f>'2019 values'!$M$80</xm:f>
            <x14:dxf>
              <font>
                <color rgb="FF9C5700"/>
              </font>
              <fill>
                <patternFill>
                  <bgColor rgb="FFFFEB9C"/>
                </patternFill>
              </fill>
            </x14:dxf>
          </x14:cfRule>
          <x14:cfRule type="cellIs" priority="33" stopIfTrue="1" operator="greaterThan" id="{662DAE6E-52BE-4B7D-BC8E-DFAFDAEB84DC}">
            <xm:f>'2019 values'!$G$80</xm:f>
            <x14:dxf>
              <font>
                <color rgb="FF9C0006"/>
              </font>
              <fill>
                <patternFill>
                  <bgColor rgb="FFFFC7CE"/>
                </patternFill>
              </fill>
            </x14:dxf>
          </x14:cfRule>
          <xm:sqref>O45</xm:sqref>
        </x14:conditionalFormatting>
        <x14:conditionalFormatting xmlns:xm="http://schemas.microsoft.com/office/excel/2006/main">
          <x14:cfRule type="cellIs" priority="30" stopIfTrue="1" operator="lessThan" id="{1E24C8F6-278D-45C6-93CB-D0DA1D07A3C0}">
            <xm:f>'2019 values'!$M$79</xm:f>
            <x14:dxf>
              <font>
                <color rgb="FF9C5700"/>
              </font>
              <fill>
                <patternFill>
                  <bgColor rgb="FFFFEB9C"/>
                </patternFill>
              </fill>
            </x14:dxf>
          </x14:cfRule>
          <x14:cfRule type="cellIs" priority="31" stopIfTrue="1" operator="greaterThan" id="{666603F4-601D-43E7-83C3-387E757619CD}">
            <xm:f>'2019 values'!$G$79</xm:f>
            <x14:dxf>
              <font>
                <color rgb="FF9C0006"/>
              </font>
              <fill>
                <patternFill>
                  <bgColor rgb="FFFFC7CE"/>
                </patternFill>
              </fill>
            </x14:dxf>
          </x14:cfRule>
          <xm:sqref>O46</xm:sqref>
        </x14:conditionalFormatting>
        <x14:conditionalFormatting xmlns:xm="http://schemas.microsoft.com/office/excel/2006/main">
          <x14:cfRule type="cellIs" priority="28" stopIfTrue="1" operator="lessThan" id="{32851B2D-44F4-427C-9820-115D98538350}">
            <xm:f>'2019 values'!$M$78</xm:f>
            <x14:dxf>
              <font>
                <color rgb="FF9C5700"/>
              </font>
              <fill>
                <patternFill>
                  <bgColor rgb="FFFFEB9C"/>
                </patternFill>
              </fill>
            </x14:dxf>
          </x14:cfRule>
          <x14:cfRule type="cellIs" priority="29" stopIfTrue="1" operator="greaterThan" id="{7790ACBA-5319-480D-A686-7C709FA2DAB1}">
            <xm:f>'2019 values'!$G$78</xm:f>
            <x14:dxf>
              <font>
                <color rgb="FF9C0006"/>
              </font>
              <fill>
                <patternFill>
                  <bgColor rgb="FFFFC7CE"/>
                </patternFill>
              </fill>
            </x14:dxf>
          </x14:cfRule>
          <xm:sqref>O47</xm:sqref>
        </x14:conditionalFormatting>
        <x14:conditionalFormatting xmlns:xm="http://schemas.microsoft.com/office/excel/2006/main">
          <x14:cfRule type="cellIs" priority="26" stopIfTrue="1" operator="lessThan" id="{579E20DB-C616-4705-B2D2-CBD802099300}">
            <xm:f>'2019 values'!$M$77</xm:f>
            <x14:dxf>
              <font>
                <color rgb="FF9C5700"/>
              </font>
              <fill>
                <patternFill>
                  <bgColor rgb="FFFFEB9C"/>
                </patternFill>
              </fill>
            </x14:dxf>
          </x14:cfRule>
          <x14:cfRule type="cellIs" priority="27" stopIfTrue="1" operator="greaterThan" id="{376E75D2-820F-4B32-AF7F-4BCE2D478D91}">
            <xm:f>'2019 values'!$G$77</xm:f>
            <x14:dxf>
              <font>
                <color rgb="FF9C0006"/>
              </font>
              <fill>
                <patternFill>
                  <bgColor rgb="FFFFC7CE"/>
                </patternFill>
              </fill>
            </x14:dxf>
          </x14:cfRule>
          <xm:sqref>O48</xm:sqref>
        </x14:conditionalFormatting>
        <x14:conditionalFormatting xmlns:xm="http://schemas.microsoft.com/office/excel/2006/main">
          <x14:cfRule type="cellIs" priority="23" stopIfTrue="1" operator="lessThan" id="{61F076B7-8433-4B4B-91FD-5E6900CB1CFC}">
            <xm:f>'2019 values'!$M$70</xm:f>
            <x14:dxf>
              <font>
                <color rgb="FF9C5700"/>
              </font>
              <fill>
                <patternFill>
                  <bgColor rgb="FFFFEB9C"/>
                </patternFill>
              </fill>
            </x14:dxf>
          </x14:cfRule>
          <x14:cfRule type="cellIs" priority="24" stopIfTrue="1" operator="greaterThan" id="{38A1D688-163D-41FA-BA5F-961E67E51FA5}">
            <xm:f>'2019 values'!$G$70</xm:f>
            <x14:dxf>
              <font>
                <color rgb="FF9C0006"/>
              </font>
              <fill>
                <patternFill>
                  <bgColor rgb="FFFFC7CE"/>
                </patternFill>
              </fill>
            </x14:dxf>
          </x14:cfRule>
          <xm:sqref>O50</xm:sqref>
        </x14:conditionalFormatting>
        <x14:conditionalFormatting xmlns:xm="http://schemas.microsoft.com/office/excel/2006/main">
          <x14:cfRule type="cellIs" priority="21" stopIfTrue="1" operator="lessThan" id="{6D2A4100-D2CA-4525-9FE4-9DC0ED43D417}">
            <xm:f>'2019 values'!$M$71</xm:f>
            <x14:dxf>
              <font>
                <color rgb="FF9C5700"/>
              </font>
              <fill>
                <patternFill>
                  <bgColor rgb="FFFFEB9C"/>
                </patternFill>
              </fill>
            </x14:dxf>
          </x14:cfRule>
          <x14:cfRule type="cellIs" priority="22" stopIfTrue="1" operator="greaterThan" id="{D67650D1-687B-4D40-8879-C4FABD4F34E9}">
            <xm:f>'2019 values'!$G$71</xm:f>
            <x14:dxf>
              <font>
                <color rgb="FF9C0006"/>
              </font>
              <fill>
                <patternFill>
                  <bgColor rgb="FFFFC7CE"/>
                </patternFill>
              </fill>
            </x14:dxf>
          </x14:cfRule>
          <xm:sqref>O51</xm:sqref>
        </x14:conditionalFormatting>
        <x14:conditionalFormatting xmlns:xm="http://schemas.microsoft.com/office/excel/2006/main">
          <x14:cfRule type="cellIs" priority="19" stopIfTrue="1" operator="lessThan" id="{1521DDCD-37B8-433D-8AE3-9D164080801F}">
            <xm:f>'2019 values'!$M$69</xm:f>
            <x14:dxf>
              <font>
                <color rgb="FF9C5700"/>
              </font>
              <fill>
                <patternFill>
                  <bgColor rgb="FFFFEB9C"/>
                </patternFill>
              </fill>
            </x14:dxf>
          </x14:cfRule>
          <x14:cfRule type="cellIs" priority="20" stopIfTrue="1" operator="greaterThan" id="{943034E5-F0B2-464B-A1B0-F986BDC3CAFF}">
            <xm:f>'2019 values'!$G$69</xm:f>
            <x14:dxf>
              <font>
                <color rgb="FF9C0006"/>
              </font>
              <fill>
                <patternFill>
                  <bgColor rgb="FFFFC7CE"/>
                </patternFill>
              </fill>
            </x14:dxf>
          </x14:cfRule>
          <xm:sqref>O52</xm:sqref>
        </x14:conditionalFormatting>
        <x14:conditionalFormatting xmlns:xm="http://schemas.microsoft.com/office/excel/2006/main">
          <x14:cfRule type="cellIs" priority="15" stopIfTrue="1" operator="greaterThan" id="{B11F31D1-10CB-4709-8039-4A54A6C6CD2F}">
            <xm:f>'2019 values'!$M$112</xm:f>
            <x14:dxf>
              <font>
                <color rgb="FF9C5700"/>
              </font>
              <fill>
                <patternFill>
                  <bgColor rgb="FFFFEB9C"/>
                </patternFill>
              </fill>
            </x14:dxf>
          </x14:cfRule>
          <x14:cfRule type="cellIs" priority="17" stopIfTrue="1" operator="lessThan" id="{D5C5A7D9-3263-4690-9A29-2F015AE3BD59}">
            <xm:f>'2019 values'!$G$112</xm:f>
            <x14:dxf>
              <font>
                <color rgb="FF9C0006"/>
              </font>
              <fill>
                <patternFill>
                  <bgColor rgb="FFFFC7CE"/>
                </patternFill>
              </fill>
            </x14:dxf>
          </x14:cfRule>
          <xm:sqref>O55</xm:sqref>
        </x14:conditionalFormatting>
        <x14:conditionalFormatting xmlns:xm="http://schemas.microsoft.com/office/excel/2006/main">
          <x14:cfRule type="cellIs" priority="13" stopIfTrue="1" operator="greaterThan" id="{388087F0-E779-48B8-8DFD-BAA8F0D51CE7}">
            <xm:f>'2019 values'!$M$82</xm:f>
            <x14:dxf>
              <font>
                <color rgb="FF9C5700"/>
              </font>
              <fill>
                <patternFill>
                  <bgColor rgb="FFFFEB9C"/>
                </patternFill>
              </fill>
            </x14:dxf>
          </x14:cfRule>
          <x14:cfRule type="cellIs" priority="14" stopIfTrue="1" operator="lessThan" id="{1D6E5BD8-19A5-43B9-87DD-F91F09EA7944}">
            <xm:f>'2019 values'!$G$82</xm:f>
            <x14:dxf>
              <font>
                <color rgb="FF9C0006"/>
              </font>
              <fill>
                <patternFill>
                  <bgColor rgb="FFFFC7CE"/>
                </patternFill>
              </fill>
            </x14:dxf>
          </x14:cfRule>
          <xm:sqref>O56</xm:sqref>
        </x14:conditionalFormatting>
        <x14:conditionalFormatting xmlns:xm="http://schemas.microsoft.com/office/excel/2006/main">
          <x14:cfRule type="cellIs" priority="11" stopIfTrue="1" operator="greaterThan" id="{57703B65-E456-44AF-AB6A-94D71FAFD142}">
            <xm:f>'2019 values'!$M$111</xm:f>
            <x14:dxf>
              <font>
                <color rgb="FF9C5700"/>
              </font>
              <fill>
                <patternFill>
                  <bgColor rgb="FFFFEB9C"/>
                </patternFill>
              </fill>
            </x14:dxf>
          </x14:cfRule>
          <x14:cfRule type="cellIs" priority="12" stopIfTrue="1" operator="lessThan" id="{C52D76B7-1D8E-4E3D-A53A-DE13E22752E7}">
            <xm:f>'2019 values'!$G$111</xm:f>
            <x14:dxf>
              <font>
                <color rgb="FF9C0006"/>
              </font>
              <fill>
                <patternFill>
                  <bgColor rgb="FFFFC7CE"/>
                </patternFill>
              </fill>
            </x14:dxf>
          </x14:cfRule>
          <xm:sqref>O57</xm:sqref>
        </x14:conditionalFormatting>
        <x14:conditionalFormatting xmlns:xm="http://schemas.microsoft.com/office/excel/2006/main">
          <x14:cfRule type="cellIs" priority="9" stopIfTrue="1" operator="greaterThan" id="{1A40963A-D5C3-40A4-AFFB-A1FA8914A80D}">
            <xm:f>'2019 values'!$M$81</xm:f>
            <x14:dxf>
              <font>
                <color rgb="FF9C5700"/>
              </font>
              <fill>
                <patternFill>
                  <bgColor rgb="FFFFEB9C"/>
                </patternFill>
              </fill>
            </x14:dxf>
          </x14:cfRule>
          <x14:cfRule type="cellIs" priority="10" stopIfTrue="1" operator="lessThan" id="{2FCB9C32-DE9F-4FA2-9648-13F89B62B949}">
            <xm:f>'2019 values'!$G$81</xm:f>
            <x14:dxf>
              <font>
                <color rgb="FF9C0006"/>
              </font>
              <fill>
                <patternFill>
                  <bgColor rgb="FFFFC7CE"/>
                </patternFill>
              </fill>
            </x14:dxf>
          </x14:cfRule>
          <xm:sqref>O58</xm:sqref>
        </x14:conditionalFormatting>
        <x14:conditionalFormatting xmlns:xm="http://schemas.microsoft.com/office/excel/2006/main">
          <x14:cfRule type="cellIs" priority="7" stopIfTrue="1" operator="greaterThan" id="{61BB1C2F-DA5C-4003-8137-431DF0DB559C}">
            <xm:f>'2019 values'!$M$81</xm:f>
            <x14:dxf>
              <font>
                <color rgb="FF9C5700"/>
              </font>
              <fill>
                <patternFill>
                  <bgColor rgb="FFFFEB9C"/>
                </patternFill>
              </fill>
            </x14:dxf>
          </x14:cfRule>
          <x14:cfRule type="cellIs" priority="8" stopIfTrue="1" operator="lessThan" id="{E5CF2F8B-1DCC-4FED-B1DA-5E1DC3D9D342}">
            <xm:f>'2019 values'!$G$83</xm:f>
            <x14:dxf>
              <font>
                <color rgb="FF9C0006"/>
              </font>
              <fill>
                <patternFill>
                  <bgColor rgb="FFFFC7CE"/>
                </patternFill>
              </fill>
            </x14:dxf>
          </x14:cfRule>
          <xm:sqref>O59</xm:sqref>
        </x14:conditionalFormatting>
        <x14:conditionalFormatting xmlns:xm="http://schemas.microsoft.com/office/excel/2006/main">
          <x14:cfRule type="cellIs" priority="4" stopIfTrue="1" operator="lessThan" id="{38AE7860-B239-4F40-B8C1-E4F9D2C22E52}">
            <xm:f>'2019 values'!$G$46</xm:f>
            <x14:dxf>
              <font>
                <color rgb="FF9C0006"/>
              </font>
              <fill>
                <patternFill>
                  <bgColor rgb="FFFFC7CE"/>
                </patternFill>
              </fill>
            </x14:dxf>
          </x14:cfRule>
          <x14:cfRule type="cellIs" priority="5" stopIfTrue="1" operator="greaterThan" id="{A6D1DEA8-4352-45D4-9550-494C6B1F7AAE}">
            <xm:f>'2019 values'!$M$46</xm:f>
            <x14:dxf>
              <font>
                <color rgb="FF9C5700"/>
              </font>
              <fill>
                <patternFill>
                  <bgColor rgb="FFFFEB9C"/>
                </patternFill>
              </fill>
            </x14:dxf>
          </x14:cfRule>
          <xm:sqref>R19</xm:sqref>
        </x14:conditionalFormatting>
      </x14:conditionalFormatting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08740F-7C64-405A-9784-9772EA4FD834}">
  <sheetPr codeName="Sheet33">
    <tabColor rgb="FFFFFF00"/>
    <pageSetUpPr fitToPage="1"/>
  </sheetPr>
  <dimension ref="B1:L43"/>
  <sheetViews>
    <sheetView showGridLines="0" showRowColHeaders="0" zoomScale="85" zoomScaleNormal="52" workbookViewId="0">
      <selection activeCell="L1" sqref="L1"/>
    </sheetView>
  </sheetViews>
  <sheetFormatPr defaultColWidth="8.81640625" defaultRowHeight="14.5" x14ac:dyDescent="0.35"/>
  <cols>
    <col min="1" max="1" width="2.7265625" customWidth="1"/>
    <col min="2" max="2" width="4.08984375" hidden="1" customWidth="1"/>
    <col min="3" max="3" width="2.7265625" hidden="1" customWidth="1"/>
    <col min="4" max="4" width="8.54296875" hidden="1" customWidth="1"/>
    <col min="5" max="5" width="2.54296875" customWidth="1"/>
    <col min="6" max="6" width="14.54296875" customWidth="1"/>
    <col min="7" max="7" width="10.453125" customWidth="1"/>
    <col min="8" max="8" width="13.7265625" customWidth="1"/>
    <col min="9" max="9" width="20.36328125" customWidth="1"/>
    <col min="10" max="10" width="9.453125" customWidth="1"/>
    <col min="11" max="11" width="39.7265625" customWidth="1"/>
    <col min="12" max="12" width="28.26953125" customWidth="1"/>
    <col min="13" max="13" width="7.1796875" customWidth="1"/>
  </cols>
  <sheetData>
    <row r="1" spans="4:12" s="19" customFormat="1" ht="86.15" customHeight="1" x14ac:dyDescent="0.35">
      <c r="D1" s="144"/>
      <c r="E1" s="144"/>
      <c r="F1" s="144"/>
      <c r="L1" s="332"/>
    </row>
    <row r="2" spans="4:12" s="17" customFormat="1" ht="20.149999999999999" customHeight="1" x14ac:dyDescent="0.35">
      <c r="D2" s="143"/>
      <c r="E2" s="143"/>
      <c r="F2" s="143"/>
    </row>
    <row r="3" spans="4:12" ht="16.5" hidden="1" customHeight="1" x14ac:dyDescent="0.35">
      <c r="J3" s="117"/>
    </row>
    <row r="4" spans="4:12" hidden="1" x14ac:dyDescent="0.35"/>
    <row r="5" spans="4:12" hidden="1" x14ac:dyDescent="0.35"/>
    <row r="6" spans="4:12" ht="15" thickBot="1" x14ac:dyDescent="0.4">
      <c r="E6" s="142"/>
      <c r="F6" s="142"/>
      <c r="G6" s="142"/>
      <c r="H6" s="142"/>
      <c r="I6" s="142"/>
      <c r="J6" s="142"/>
      <c r="K6" s="142"/>
    </row>
    <row r="7" spans="4:12" ht="15.75" customHeight="1" x14ac:dyDescent="0.35">
      <c r="E7" s="462" t="s">
        <v>8109</v>
      </c>
      <c r="F7" s="463"/>
      <c r="G7" s="463"/>
      <c r="H7" s="463"/>
      <c r="I7" s="463"/>
      <c r="J7" s="463"/>
      <c r="K7" s="464"/>
    </row>
    <row r="8" spans="4:12" x14ac:dyDescent="0.35">
      <c r="E8" s="465"/>
      <c r="F8" s="466"/>
      <c r="G8" s="466"/>
      <c r="H8" s="466"/>
      <c r="I8" s="466"/>
      <c r="J8" s="466"/>
      <c r="K8" s="467"/>
    </row>
    <row r="9" spans="4:12" ht="15" thickBot="1" x14ac:dyDescent="0.4">
      <c r="E9" s="468"/>
      <c r="F9" s="469"/>
      <c r="G9" s="469"/>
      <c r="H9" s="469"/>
      <c r="I9" s="469"/>
      <c r="J9" s="469"/>
      <c r="K9" s="470"/>
    </row>
    <row r="10" spans="4:12" ht="15" customHeight="1" x14ac:dyDescent="0.35">
      <c r="E10" s="64"/>
      <c r="F10" s="64"/>
      <c r="G10" s="64"/>
      <c r="H10" s="64"/>
      <c r="I10" s="64"/>
      <c r="J10" s="64"/>
      <c r="K10" s="64"/>
    </row>
    <row r="11" spans="4:12" ht="15" customHeight="1" x14ac:dyDescent="0.35">
      <c r="E11" s="471" t="s">
        <v>8108</v>
      </c>
      <c r="F11" s="471"/>
      <c r="G11" s="471"/>
      <c r="H11" s="471"/>
      <c r="I11" s="64"/>
      <c r="J11" s="64"/>
      <c r="K11" s="64"/>
    </row>
    <row r="12" spans="4:12" ht="16.5" customHeight="1" x14ac:dyDescent="0.35">
      <c r="E12" s="88" t="s">
        <v>8134</v>
      </c>
      <c r="F12" s="27"/>
      <c r="G12" s="27"/>
      <c r="H12" s="27"/>
      <c r="I12" s="2"/>
      <c r="J12" s="59"/>
      <c r="K12" t="s">
        <v>33955</v>
      </c>
    </row>
    <row r="13" spans="4:12" ht="16.5" customHeight="1" x14ac:dyDescent="0.35">
      <c r="E13" s="88" t="s">
        <v>8135</v>
      </c>
      <c r="F13" s="27"/>
      <c r="G13" s="27"/>
      <c r="H13" s="27"/>
    </row>
    <row r="14" spans="4:12" ht="15" customHeight="1" x14ac:dyDescent="0.35">
      <c r="E14" s="111"/>
      <c r="F14" s="111"/>
      <c r="G14" s="111"/>
      <c r="H14" s="111"/>
    </row>
    <row r="15" spans="4:12" ht="15.75" customHeight="1" x14ac:dyDescent="0.35">
      <c r="E15" s="88" t="s">
        <v>8136</v>
      </c>
      <c r="F15" s="88"/>
      <c r="G15" s="88"/>
      <c r="H15" s="88"/>
      <c r="I15" s="2"/>
      <c r="J15" s="59"/>
      <c r="K15" t="s">
        <v>33956</v>
      </c>
    </row>
    <row r="16" spans="4:12" ht="15.75" customHeight="1" x14ac:dyDescent="0.35">
      <c r="E16" s="88" t="s">
        <v>8137</v>
      </c>
      <c r="F16" s="88"/>
      <c r="G16" s="88"/>
      <c r="H16" s="88"/>
    </row>
    <row r="17" spans="3:11" ht="15.75" customHeight="1" x14ac:dyDescent="0.35">
      <c r="E17" s="111"/>
      <c r="F17" s="111"/>
      <c r="G17" s="111"/>
      <c r="H17" s="111"/>
    </row>
    <row r="18" spans="3:11" ht="14.5" customHeight="1" x14ac:dyDescent="0.35">
      <c r="E18" s="169" t="s">
        <v>8138</v>
      </c>
      <c r="F18" s="88"/>
      <c r="G18" s="88"/>
      <c r="H18" s="88"/>
      <c r="J18" s="472" t="s">
        <v>8107</v>
      </c>
      <c r="K18" s="472"/>
    </row>
    <row r="19" spans="3:11" x14ac:dyDescent="0.35">
      <c r="E19" s="169" t="s">
        <v>8139</v>
      </c>
      <c r="F19" s="88"/>
      <c r="G19" s="88"/>
      <c r="H19" s="88"/>
      <c r="J19" s="472"/>
      <c r="K19" s="472"/>
    </row>
    <row r="20" spans="3:11" ht="13.5" customHeight="1" x14ac:dyDescent="0.35">
      <c r="E20" s="169" t="s">
        <v>8140</v>
      </c>
      <c r="F20" s="88"/>
      <c r="G20" s="88"/>
      <c r="H20" s="88"/>
      <c r="J20" s="472"/>
      <c r="K20" s="472"/>
    </row>
    <row r="21" spans="3:11" ht="15" customHeight="1" x14ac:dyDescent="0.35">
      <c r="J21" s="113"/>
      <c r="K21" s="113"/>
    </row>
    <row r="22" spans="3:11" ht="15" customHeight="1" x14ac:dyDescent="0.35">
      <c r="E22" s="150" t="s">
        <v>8141</v>
      </c>
      <c r="F22" s="150"/>
      <c r="G22" s="150"/>
      <c r="H22" s="150"/>
      <c r="J22" s="141"/>
      <c r="K22" s="60" t="s">
        <v>6</v>
      </c>
    </row>
    <row r="23" spans="3:11" ht="15" customHeight="1" x14ac:dyDescent="0.35">
      <c r="E23" s="150" t="s">
        <v>8142</v>
      </c>
      <c r="F23" s="150"/>
      <c r="G23" s="150"/>
      <c r="H23" s="150"/>
      <c r="J23" s="113"/>
      <c r="K23" s="113"/>
    </row>
    <row r="24" spans="3:11" ht="15" customHeight="1" x14ac:dyDescent="0.35"/>
    <row r="25" spans="3:11" ht="15" customHeight="1" thickBot="1" x14ac:dyDescent="0.4"/>
    <row r="26" spans="3:11" ht="15" customHeight="1" x14ac:dyDescent="0.35">
      <c r="D26" s="140"/>
      <c r="E26" s="419" t="s">
        <v>8106</v>
      </c>
      <c r="F26" s="420"/>
      <c r="G26" s="420"/>
      <c r="H26" s="420"/>
      <c r="I26" s="420"/>
      <c r="J26" s="420"/>
      <c r="K26" s="421"/>
    </row>
    <row r="27" spans="3:11" ht="15" customHeight="1" x14ac:dyDescent="0.35">
      <c r="C27" s="139"/>
      <c r="D27" s="139"/>
      <c r="E27" s="460"/>
      <c r="F27" s="342"/>
      <c r="G27" s="342"/>
      <c r="H27" s="342"/>
      <c r="I27" s="342"/>
      <c r="J27" s="342"/>
      <c r="K27" s="461"/>
    </row>
    <row r="28" spans="3:11" ht="15" customHeight="1" thickBot="1" x14ac:dyDescent="0.4">
      <c r="C28" s="27"/>
      <c r="D28" s="27"/>
      <c r="E28" s="138" t="s">
        <v>8110</v>
      </c>
      <c r="F28" s="137"/>
      <c r="G28" s="137"/>
      <c r="H28" s="137"/>
      <c r="I28" s="137"/>
      <c r="J28" s="285" t="s">
        <v>8111</v>
      </c>
      <c r="K28" s="284"/>
    </row>
    <row r="29" spans="3:11" ht="15" customHeight="1" x14ac:dyDescent="0.35"/>
    <row r="30" spans="3:11" ht="15" customHeight="1" x14ac:dyDescent="0.35"/>
    <row r="38" spans="6:12" ht="15" customHeight="1" x14ac:dyDescent="0.35"/>
    <row r="40" spans="6:12" ht="15" customHeight="1" x14ac:dyDescent="0.35">
      <c r="F40" s="27"/>
      <c r="G40" s="27"/>
      <c r="H40" s="27"/>
      <c r="I40" s="27"/>
      <c r="J40" s="27"/>
      <c r="K40" s="27"/>
    </row>
    <row r="41" spans="6:12" x14ac:dyDescent="0.35">
      <c r="F41" s="27"/>
      <c r="G41" s="27"/>
      <c r="H41" s="27"/>
      <c r="I41" s="27"/>
      <c r="J41" s="27"/>
      <c r="K41" s="27"/>
    </row>
    <row r="42" spans="6:12" x14ac:dyDescent="0.35">
      <c r="L42" s="27"/>
    </row>
    <row r="43" spans="6:12" x14ac:dyDescent="0.35">
      <c r="L43" s="27"/>
    </row>
  </sheetData>
  <sheetProtection algorithmName="SHA-512" hashValue="MmjrJs2P5UIL6azLdsuVCzaSwoMBTpv/7nLWU0LyA0WHnHwBtKXGio/kz8kTD6I0T371t8TILMEU7HnnSbhhvg==" saltValue="YfKdB2jpsK3WMeWwRvuukg==" spinCount="100000" sheet="1" objects="1" scenarios="1" selectLockedCells="1"/>
  <mergeCells count="4">
    <mergeCell ref="E26:K27"/>
    <mergeCell ref="E7:K9"/>
    <mergeCell ref="E11:H11"/>
    <mergeCell ref="J18:K20"/>
  </mergeCells>
  <dataValidations count="2">
    <dataValidation type="list" allowBlank="1" showInputMessage="1" showErrorMessage="1" sqref="J22 JF24 TB24 ACX24 AMT24 AWP24 BGL24 BQH24 CAD24 CJZ24 CTV24 DDR24 DNN24 DXJ24 EHF24 ERB24 FAX24 FKT24 FUP24 GEL24 GOH24 GYD24 HHZ24 HRV24 IBR24 ILN24 IVJ24 JFF24 JPB24 JYX24 KIT24 KSP24 LCL24 LMH24 LWD24 MFZ24 MPV24 MZR24 NJN24 NTJ24 ODF24 ONB24 OWX24 PGT24 PQP24 QAL24 QKH24 QUD24 RDZ24 RNV24 RXR24 SHN24 SRJ24 TBF24 TLB24 TUX24 UET24 UOP24 UYL24 VIH24 VSD24 WBZ24 WLV24 WVR24 K65558 JG65560 TC65560 ACY65560 AMU65560 AWQ65560 BGM65560 BQI65560 CAE65560 CKA65560 CTW65560 DDS65560 DNO65560 DXK65560 EHG65560 ERC65560 FAY65560 FKU65560 FUQ65560 GEM65560 GOI65560 GYE65560 HIA65560 HRW65560 IBS65560 ILO65560 IVK65560 JFG65560 JPC65560 JYY65560 KIU65560 KSQ65560 LCM65560 LMI65560 LWE65560 MGA65560 MPW65560 MZS65560 NJO65560 NTK65560 ODG65560 ONC65560 OWY65560 PGU65560 PQQ65560 QAM65560 QKI65560 QUE65560 REA65560 RNW65560 RXS65560 SHO65560 SRK65560 TBG65560 TLC65560 TUY65560 UEU65560 UOQ65560 UYM65560 VII65560 VSE65560 WCA65560 WLW65560 WVS65560 K131094 JG131096 TC131096 ACY131096 AMU131096 AWQ131096 BGM131096 BQI131096 CAE131096 CKA131096 CTW131096 DDS131096 DNO131096 DXK131096 EHG131096 ERC131096 FAY131096 FKU131096 FUQ131096 GEM131096 GOI131096 GYE131096 HIA131096 HRW131096 IBS131096 ILO131096 IVK131096 JFG131096 JPC131096 JYY131096 KIU131096 KSQ131096 LCM131096 LMI131096 LWE131096 MGA131096 MPW131096 MZS131096 NJO131096 NTK131096 ODG131096 ONC131096 OWY131096 PGU131096 PQQ131096 QAM131096 QKI131096 QUE131096 REA131096 RNW131096 RXS131096 SHO131096 SRK131096 TBG131096 TLC131096 TUY131096 UEU131096 UOQ131096 UYM131096 VII131096 VSE131096 WCA131096 WLW131096 WVS131096 K196630 JG196632 TC196632 ACY196632 AMU196632 AWQ196632 BGM196632 BQI196632 CAE196632 CKA196632 CTW196632 DDS196632 DNO196632 DXK196632 EHG196632 ERC196632 FAY196632 FKU196632 FUQ196632 GEM196632 GOI196632 GYE196632 HIA196632 HRW196632 IBS196632 ILO196632 IVK196632 JFG196632 JPC196632 JYY196632 KIU196632 KSQ196632 LCM196632 LMI196632 LWE196632 MGA196632 MPW196632 MZS196632 NJO196632 NTK196632 ODG196632 ONC196632 OWY196632 PGU196632 PQQ196632 QAM196632 QKI196632 QUE196632 REA196632 RNW196632 RXS196632 SHO196632 SRK196632 TBG196632 TLC196632 TUY196632 UEU196632 UOQ196632 UYM196632 VII196632 VSE196632 WCA196632 WLW196632 WVS196632 K262166 JG262168 TC262168 ACY262168 AMU262168 AWQ262168 BGM262168 BQI262168 CAE262168 CKA262168 CTW262168 DDS262168 DNO262168 DXK262168 EHG262168 ERC262168 FAY262168 FKU262168 FUQ262168 GEM262168 GOI262168 GYE262168 HIA262168 HRW262168 IBS262168 ILO262168 IVK262168 JFG262168 JPC262168 JYY262168 KIU262168 KSQ262168 LCM262168 LMI262168 LWE262168 MGA262168 MPW262168 MZS262168 NJO262168 NTK262168 ODG262168 ONC262168 OWY262168 PGU262168 PQQ262168 QAM262168 QKI262168 QUE262168 REA262168 RNW262168 RXS262168 SHO262168 SRK262168 TBG262168 TLC262168 TUY262168 UEU262168 UOQ262168 UYM262168 VII262168 VSE262168 WCA262168 WLW262168 WVS262168 K327702 JG327704 TC327704 ACY327704 AMU327704 AWQ327704 BGM327704 BQI327704 CAE327704 CKA327704 CTW327704 DDS327704 DNO327704 DXK327704 EHG327704 ERC327704 FAY327704 FKU327704 FUQ327704 GEM327704 GOI327704 GYE327704 HIA327704 HRW327704 IBS327704 ILO327704 IVK327704 JFG327704 JPC327704 JYY327704 KIU327704 KSQ327704 LCM327704 LMI327704 LWE327704 MGA327704 MPW327704 MZS327704 NJO327704 NTK327704 ODG327704 ONC327704 OWY327704 PGU327704 PQQ327704 QAM327704 QKI327704 QUE327704 REA327704 RNW327704 RXS327704 SHO327704 SRK327704 TBG327704 TLC327704 TUY327704 UEU327704 UOQ327704 UYM327704 VII327704 VSE327704 WCA327704 WLW327704 WVS327704 K393238 JG393240 TC393240 ACY393240 AMU393240 AWQ393240 BGM393240 BQI393240 CAE393240 CKA393240 CTW393240 DDS393240 DNO393240 DXK393240 EHG393240 ERC393240 FAY393240 FKU393240 FUQ393240 GEM393240 GOI393240 GYE393240 HIA393240 HRW393240 IBS393240 ILO393240 IVK393240 JFG393240 JPC393240 JYY393240 KIU393240 KSQ393240 LCM393240 LMI393240 LWE393240 MGA393240 MPW393240 MZS393240 NJO393240 NTK393240 ODG393240 ONC393240 OWY393240 PGU393240 PQQ393240 QAM393240 QKI393240 QUE393240 REA393240 RNW393240 RXS393240 SHO393240 SRK393240 TBG393240 TLC393240 TUY393240 UEU393240 UOQ393240 UYM393240 VII393240 VSE393240 WCA393240 WLW393240 WVS393240 K458774 JG458776 TC458776 ACY458776 AMU458776 AWQ458776 BGM458776 BQI458776 CAE458776 CKA458776 CTW458776 DDS458776 DNO458776 DXK458776 EHG458776 ERC458776 FAY458776 FKU458776 FUQ458776 GEM458776 GOI458776 GYE458776 HIA458776 HRW458776 IBS458776 ILO458776 IVK458776 JFG458776 JPC458776 JYY458776 KIU458776 KSQ458776 LCM458776 LMI458776 LWE458776 MGA458776 MPW458776 MZS458776 NJO458776 NTK458776 ODG458776 ONC458776 OWY458776 PGU458776 PQQ458776 QAM458776 QKI458776 QUE458776 REA458776 RNW458776 RXS458776 SHO458776 SRK458776 TBG458776 TLC458776 TUY458776 UEU458776 UOQ458776 UYM458776 VII458776 VSE458776 WCA458776 WLW458776 WVS458776 K524310 JG524312 TC524312 ACY524312 AMU524312 AWQ524312 BGM524312 BQI524312 CAE524312 CKA524312 CTW524312 DDS524312 DNO524312 DXK524312 EHG524312 ERC524312 FAY524312 FKU524312 FUQ524312 GEM524312 GOI524312 GYE524312 HIA524312 HRW524312 IBS524312 ILO524312 IVK524312 JFG524312 JPC524312 JYY524312 KIU524312 KSQ524312 LCM524312 LMI524312 LWE524312 MGA524312 MPW524312 MZS524312 NJO524312 NTK524312 ODG524312 ONC524312 OWY524312 PGU524312 PQQ524312 QAM524312 QKI524312 QUE524312 REA524312 RNW524312 RXS524312 SHO524312 SRK524312 TBG524312 TLC524312 TUY524312 UEU524312 UOQ524312 UYM524312 VII524312 VSE524312 WCA524312 WLW524312 WVS524312 K589846 JG589848 TC589848 ACY589848 AMU589848 AWQ589848 BGM589848 BQI589848 CAE589848 CKA589848 CTW589848 DDS589848 DNO589848 DXK589848 EHG589848 ERC589848 FAY589848 FKU589848 FUQ589848 GEM589848 GOI589848 GYE589848 HIA589848 HRW589848 IBS589848 ILO589848 IVK589848 JFG589848 JPC589848 JYY589848 KIU589848 KSQ589848 LCM589848 LMI589848 LWE589848 MGA589848 MPW589848 MZS589848 NJO589848 NTK589848 ODG589848 ONC589848 OWY589848 PGU589848 PQQ589848 QAM589848 QKI589848 QUE589848 REA589848 RNW589848 RXS589848 SHO589848 SRK589848 TBG589848 TLC589848 TUY589848 UEU589848 UOQ589848 UYM589848 VII589848 VSE589848 WCA589848 WLW589848 WVS589848 K655382 JG655384 TC655384 ACY655384 AMU655384 AWQ655384 BGM655384 BQI655384 CAE655384 CKA655384 CTW655384 DDS655384 DNO655384 DXK655384 EHG655384 ERC655384 FAY655384 FKU655384 FUQ655384 GEM655384 GOI655384 GYE655384 HIA655384 HRW655384 IBS655384 ILO655384 IVK655384 JFG655384 JPC655384 JYY655384 KIU655384 KSQ655384 LCM655384 LMI655384 LWE655384 MGA655384 MPW655384 MZS655384 NJO655384 NTK655384 ODG655384 ONC655384 OWY655384 PGU655384 PQQ655384 QAM655384 QKI655384 QUE655384 REA655384 RNW655384 RXS655384 SHO655384 SRK655384 TBG655384 TLC655384 TUY655384 UEU655384 UOQ655384 UYM655384 VII655384 VSE655384 WCA655384 WLW655384 WVS655384 K720918 JG720920 TC720920 ACY720920 AMU720920 AWQ720920 BGM720920 BQI720920 CAE720920 CKA720920 CTW720920 DDS720920 DNO720920 DXK720920 EHG720920 ERC720920 FAY720920 FKU720920 FUQ720920 GEM720920 GOI720920 GYE720920 HIA720920 HRW720920 IBS720920 ILO720920 IVK720920 JFG720920 JPC720920 JYY720920 KIU720920 KSQ720920 LCM720920 LMI720920 LWE720920 MGA720920 MPW720920 MZS720920 NJO720920 NTK720920 ODG720920 ONC720920 OWY720920 PGU720920 PQQ720920 QAM720920 QKI720920 QUE720920 REA720920 RNW720920 RXS720920 SHO720920 SRK720920 TBG720920 TLC720920 TUY720920 UEU720920 UOQ720920 UYM720920 VII720920 VSE720920 WCA720920 WLW720920 WVS720920 K786454 JG786456 TC786456 ACY786456 AMU786456 AWQ786456 BGM786456 BQI786456 CAE786456 CKA786456 CTW786456 DDS786456 DNO786456 DXK786456 EHG786456 ERC786456 FAY786456 FKU786456 FUQ786456 GEM786456 GOI786456 GYE786456 HIA786456 HRW786456 IBS786456 ILO786456 IVK786456 JFG786456 JPC786456 JYY786456 KIU786456 KSQ786456 LCM786456 LMI786456 LWE786456 MGA786456 MPW786456 MZS786456 NJO786456 NTK786456 ODG786456 ONC786456 OWY786456 PGU786456 PQQ786456 QAM786456 QKI786456 QUE786456 REA786456 RNW786456 RXS786456 SHO786456 SRK786456 TBG786456 TLC786456 TUY786456 UEU786456 UOQ786456 UYM786456 VII786456 VSE786456 WCA786456 WLW786456 WVS786456 K851990 JG851992 TC851992 ACY851992 AMU851992 AWQ851992 BGM851992 BQI851992 CAE851992 CKA851992 CTW851992 DDS851992 DNO851992 DXK851992 EHG851992 ERC851992 FAY851992 FKU851992 FUQ851992 GEM851992 GOI851992 GYE851992 HIA851992 HRW851992 IBS851992 ILO851992 IVK851992 JFG851992 JPC851992 JYY851992 KIU851992 KSQ851992 LCM851992 LMI851992 LWE851992 MGA851992 MPW851992 MZS851992 NJO851992 NTK851992 ODG851992 ONC851992 OWY851992 PGU851992 PQQ851992 QAM851992 QKI851992 QUE851992 REA851992 RNW851992 RXS851992 SHO851992 SRK851992 TBG851992 TLC851992 TUY851992 UEU851992 UOQ851992 UYM851992 VII851992 VSE851992 WCA851992 WLW851992 WVS851992 K917526 JG917528 TC917528 ACY917528 AMU917528 AWQ917528 BGM917528 BQI917528 CAE917528 CKA917528 CTW917528 DDS917528 DNO917528 DXK917528 EHG917528 ERC917528 FAY917528 FKU917528 FUQ917528 GEM917528 GOI917528 GYE917528 HIA917528 HRW917528 IBS917528 ILO917528 IVK917528 JFG917528 JPC917528 JYY917528 KIU917528 KSQ917528 LCM917528 LMI917528 LWE917528 MGA917528 MPW917528 MZS917528 NJO917528 NTK917528 ODG917528 ONC917528 OWY917528 PGU917528 PQQ917528 QAM917528 QKI917528 QUE917528 REA917528 RNW917528 RXS917528 SHO917528 SRK917528 TBG917528 TLC917528 TUY917528 UEU917528 UOQ917528 UYM917528 VII917528 VSE917528 WCA917528 WLW917528 WVS917528 K983062 JG983064 TC983064 ACY983064 AMU983064 AWQ983064 BGM983064 BQI983064 CAE983064 CKA983064 CTW983064 DDS983064 DNO983064 DXK983064 EHG983064 ERC983064 FAY983064 FKU983064 FUQ983064 GEM983064 GOI983064 GYE983064 HIA983064 HRW983064 IBS983064 ILO983064 IVK983064 JFG983064 JPC983064 JYY983064 KIU983064 KSQ983064 LCM983064 LMI983064 LWE983064 MGA983064 MPW983064 MZS983064 NJO983064 NTK983064 ODG983064 ONC983064 OWY983064 PGU983064 PQQ983064 QAM983064 QKI983064 QUE983064 REA983064 RNW983064 RXS983064 SHO983064 SRK983064 TBG983064 TLC983064 TUY983064 UEU983064 UOQ983064 UYM983064 VII983064 VSE983064 WCA983064 WLW983064 WVS983064" xr:uid="{495E13BF-4F6A-4863-8464-6AD9B8035D04}">
      <formula1>yes</formula1>
    </dataValidation>
    <dataValidation type="decimal" operator="greaterThanOrEqual" allowBlank="1" showInputMessage="1" showErrorMessage="1" errorTitle="Value Requested:" error="Please enter a value greater than or equal to 0." sqref="WVS983057 JF14 TB14 ACX14 AMT14 AWP14 BGL14 BQH14 CAD14 CJZ14 CTV14 DDR14 DNN14 DXJ14 EHF14 ERB14 FAX14 FKT14 FUP14 GEL14 GOH14 GYD14 HHZ14 HRV14 IBR14 ILN14 IVJ14 JFF14 JPB14 JYX14 KIT14 KSP14 LCL14 LMH14 LWD14 MFZ14 MPV14 MZR14 NJN14 NTJ14 ODF14 ONB14 OWX14 PGT14 PQP14 QAL14 QKH14 QUD14 RDZ14 RNV14 RXR14 SHN14 SRJ14 TBF14 TLB14 TUX14 UET14 UOP14 UYL14 VIH14 VSD14 WBZ14 WLV14 WVR14 K65548 JG65550 TC65550 ACY65550 AMU65550 AWQ65550 BGM65550 BQI65550 CAE65550 CKA65550 CTW65550 DDS65550 DNO65550 DXK65550 EHG65550 ERC65550 FAY65550 FKU65550 FUQ65550 GEM65550 GOI65550 GYE65550 HIA65550 HRW65550 IBS65550 ILO65550 IVK65550 JFG65550 JPC65550 JYY65550 KIU65550 KSQ65550 LCM65550 LMI65550 LWE65550 MGA65550 MPW65550 MZS65550 NJO65550 NTK65550 ODG65550 ONC65550 OWY65550 PGU65550 PQQ65550 QAM65550 QKI65550 QUE65550 REA65550 RNW65550 RXS65550 SHO65550 SRK65550 TBG65550 TLC65550 TUY65550 UEU65550 UOQ65550 UYM65550 VII65550 VSE65550 WCA65550 WLW65550 WVS65550 K131084 JG131086 TC131086 ACY131086 AMU131086 AWQ131086 BGM131086 BQI131086 CAE131086 CKA131086 CTW131086 DDS131086 DNO131086 DXK131086 EHG131086 ERC131086 FAY131086 FKU131086 FUQ131086 GEM131086 GOI131086 GYE131086 HIA131086 HRW131086 IBS131086 ILO131086 IVK131086 JFG131086 JPC131086 JYY131086 KIU131086 KSQ131086 LCM131086 LMI131086 LWE131086 MGA131086 MPW131086 MZS131086 NJO131086 NTK131086 ODG131086 ONC131086 OWY131086 PGU131086 PQQ131086 QAM131086 QKI131086 QUE131086 REA131086 RNW131086 RXS131086 SHO131086 SRK131086 TBG131086 TLC131086 TUY131086 UEU131086 UOQ131086 UYM131086 VII131086 VSE131086 WCA131086 WLW131086 WVS131086 K196620 JG196622 TC196622 ACY196622 AMU196622 AWQ196622 BGM196622 BQI196622 CAE196622 CKA196622 CTW196622 DDS196622 DNO196622 DXK196622 EHG196622 ERC196622 FAY196622 FKU196622 FUQ196622 GEM196622 GOI196622 GYE196622 HIA196622 HRW196622 IBS196622 ILO196622 IVK196622 JFG196622 JPC196622 JYY196622 KIU196622 KSQ196622 LCM196622 LMI196622 LWE196622 MGA196622 MPW196622 MZS196622 NJO196622 NTK196622 ODG196622 ONC196622 OWY196622 PGU196622 PQQ196622 QAM196622 QKI196622 QUE196622 REA196622 RNW196622 RXS196622 SHO196622 SRK196622 TBG196622 TLC196622 TUY196622 UEU196622 UOQ196622 UYM196622 VII196622 VSE196622 WCA196622 WLW196622 WVS196622 K262156 JG262158 TC262158 ACY262158 AMU262158 AWQ262158 BGM262158 BQI262158 CAE262158 CKA262158 CTW262158 DDS262158 DNO262158 DXK262158 EHG262158 ERC262158 FAY262158 FKU262158 FUQ262158 GEM262158 GOI262158 GYE262158 HIA262158 HRW262158 IBS262158 ILO262158 IVK262158 JFG262158 JPC262158 JYY262158 KIU262158 KSQ262158 LCM262158 LMI262158 LWE262158 MGA262158 MPW262158 MZS262158 NJO262158 NTK262158 ODG262158 ONC262158 OWY262158 PGU262158 PQQ262158 QAM262158 QKI262158 QUE262158 REA262158 RNW262158 RXS262158 SHO262158 SRK262158 TBG262158 TLC262158 TUY262158 UEU262158 UOQ262158 UYM262158 VII262158 VSE262158 WCA262158 WLW262158 WVS262158 K327692 JG327694 TC327694 ACY327694 AMU327694 AWQ327694 BGM327694 BQI327694 CAE327694 CKA327694 CTW327694 DDS327694 DNO327694 DXK327694 EHG327694 ERC327694 FAY327694 FKU327694 FUQ327694 GEM327694 GOI327694 GYE327694 HIA327694 HRW327694 IBS327694 ILO327694 IVK327694 JFG327694 JPC327694 JYY327694 KIU327694 KSQ327694 LCM327694 LMI327694 LWE327694 MGA327694 MPW327694 MZS327694 NJO327694 NTK327694 ODG327694 ONC327694 OWY327694 PGU327694 PQQ327694 QAM327694 QKI327694 QUE327694 REA327694 RNW327694 RXS327694 SHO327694 SRK327694 TBG327694 TLC327694 TUY327694 UEU327694 UOQ327694 UYM327694 VII327694 VSE327694 WCA327694 WLW327694 WVS327694 K393228 JG393230 TC393230 ACY393230 AMU393230 AWQ393230 BGM393230 BQI393230 CAE393230 CKA393230 CTW393230 DDS393230 DNO393230 DXK393230 EHG393230 ERC393230 FAY393230 FKU393230 FUQ393230 GEM393230 GOI393230 GYE393230 HIA393230 HRW393230 IBS393230 ILO393230 IVK393230 JFG393230 JPC393230 JYY393230 KIU393230 KSQ393230 LCM393230 LMI393230 LWE393230 MGA393230 MPW393230 MZS393230 NJO393230 NTK393230 ODG393230 ONC393230 OWY393230 PGU393230 PQQ393230 QAM393230 QKI393230 QUE393230 REA393230 RNW393230 RXS393230 SHO393230 SRK393230 TBG393230 TLC393230 TUY393230 UEU393230 UOQ393230 UYM393230 VII393230 VSE393230 WCA393230 WLW393230 WVS393230 K458764 JG458766 TC458766 ACY458766 AMU458766 AWQ458766 BGM458766 BQI458766 CAE458766 CKA458766 CTW458766 DDS458766 DNO458766 DXK458766 EHG458766 ERC458766 FAY458766 FKU458766 FUQ458766 GEM458766 GOI458766 GYE458766 HIA458766 HRW458766 IBS458766 ILO458766 IVK458766 JFG458766 JPC458766 JYY458766 KIU458766 KSQ458766 LCM458766 LMI458766 LWE458766 MGA458766 MPW458766 MZS458766 NJO458766 NTK458766 ODG458766 ONC458766 OWY458766 PGU458766 PQQ458766 QAM458766 QKI458766 QUE458766 REA458766 RNW458766 RXS458766 SHO458766 SRK458766 TBG458766 TLC458766 TUY458766 UEU458766 UOQ458766 UYM458766 VII458766 VSE458766 WCA458766 WLW458766 WVS458766 K524300 JG524302 TC524302 ACY524302 AMU524302 AWQ524302 BGM524302 BQI524302 CAE524302 CKA524302 CTW524302 DDS524302 DNO524302 DXK524302 EHG524302 ERC524302 FAY524302 FKU524302 FUQ524302 GEM524302 GOI524302 GYE524302 HIA524302 HRW524302 IBS524302 ILO524302 IVK524302 JFG524302 JPC524302 JYY524302 KIU524302 KSQ524302 LCM524302 LMI524302 LWE524302 MGA524302 MPW524302 MZS524302 NJO524302 NTK524302 ODG524302 ONC524302 OWY524302 PGU524302 PQQ524302 QAM524302 QKI524302 QUE524302 REA524302 RNW524302 RXS524302 SHO524302 SRK524302 TBG524302 TLC524302 TUY524302 UEU524302 UOQ524302 UYM524302 VII524302 VSE524302 WCA524302 WLW524302 WVS524302 K589836 JG589838 TC589838 ACY589838 AMU589838 AWQ589838 BGM589838 BQI589838 CAE589838 CKA589838 CTW589838 DDS589838 DNO589838 DXK589838 EHG589838 ERC589838 FAY589838 FKU589838 FUQ589838 GEM589838 GOI589838 GYE589838 HIA589838 HRW589838 IBS589838 ILO589838 IVK589838 JFG589838 JPC589838 JYY589838 KIU589838 KSQ589838 LCM589838 LMI589838 LWE589838 MGA589838 MPW589838 MZS589838 NJO589838 NTK589838 ODG589838 ONC589838 OWY589838 PGU589838 PQQ589838 QAM589838 QKI589838 QUE589838 REA589838 RNW589838 RXS589838 SHO589838 SRK589838 TBG589838 TLC589838 TUY589838 UEU589838 UOQ589838 UYM589838 VII589838 VSE589838 WCA589838 WLW589838 WVS589838 K655372 JG655374 TC655374 ACY655374 AMU655374 AWQ655374 BGM655374 BQI655374 CAE655374 CKA655374 CTW655374 DDS655374 DNO655374 DXK655374 EHG655374 ERC655374 FAY655374 FKU655374 FUQ655374 GEM655374 GOI655374 GYE655374 HIA655374 HRW655374 IBS655374 ILO655374 IVK655374 JFG655374 JPC655374 JYY655374 KIU655374 KSQ655374 LCM655374 LMI655374 LWE655374 MGA655374 MPW655374 MZS655374 NJO655374 NTK655374 ODG655374 ONC655374 OWY655374 PGU655374 PQQ655374 QAM655374 QKI655374 QUE655374 REA655374 RNW655374 RXS655374 SHO655374 SRK655374 TBG655374 TLC655374 TUY655374 UEU655374 UOQ655374 UYM655374 VII655374 VSE655374 WCA655374 WLW655374 WVS655374 K720908 JG720910 TC720910 ACY720910 AMU720910 AWQ720910 BGM720910 BQI720910 CAE720910 CKA720910 CTW720910 DDS720910 DNO720910 DXK720910 EHG720910 ERC720910 FAY720910 FKU720910 FUQ720910 GEM720910 GOI720910 GYE720910 HIA720910 HRW720910 IBS720910 ILO720910 IVK720910 JFG720910 JPC720910 JYY720910 KIU720910 KSQ720910 LCM720910 LMI720910 LWE720910 MGA720910 MPW720910 MZS720910 NJO720910 NTK720910 ODG720910 ONC720910 OWY720910 PGU720910 PQQ720910 QAM720910 QKI720910 QUE720910 REA720910 RNW720910 RXS720910 SHO720910 SRK720910 TBG720910 TLC720910 TUY720910 UEU720910 UOQ720910 UYM720910 VII720910 VSE720910 WCA720910 WLW720910 WVS720910 K786444 JG786446 TC786446 ACY786446 AMU786446 AWQ786446 BGM786446 BQI786446 CAE786446 CKA786446 CTW786446 DDS786446 DNO786446 DXK786446 EHG786446 ERC786446 FAY786446 FKU786446 FUQ786446 GEM786446 GOI786446 GYE786446 HIA786446 HRW786446 IBS786446 ILO786446 IVK786446 JFG786446 JPC786446 JYY786446 KIU786446 KSQ786446 LCM786446 LMI786446 LWE786446 MGA786446 MPW786446 MZS786446 NJO786446 NTK786446 ODG786446 ONC786446 OWY786446 PGU786446 PQQ786446 QAM786446 QKI786446 QUE786446 REA786446 RNW786446 RXS786446 SHO786446 SRK786446 TBG786446 TLC786446 TUY786446 UEU786446 UOQ786446 UYM786446 VII786446 VSE786446 WCA786446 WLW786446 WVS786446 K851980 JG851982 TC851982 ACY851982 AMU851982 AWQ851982 BGM851982 BQI851982 CAE851982 CKA851982 CTW851982 DDS851982 DNO851982 DXK851982 EHG851982 ERC851982 FAY851982 FKU851982 FUQ851982 GEM851982 GOI851982 GYE851982 HIA851982 HRW851982 IBS851982 ILO851982 IVK851982 JFG851982 JPC851982 JYY851982 KIU851982 KSQ851982 LCM851982 LMI851982 LWE851982 MGA851982 MPW851982 MZS851982 NJO851982 NTK851982 ODG851982 ONC851982 OWY851982 PGU851982 PQQ851982 QAM851982 QKI851982 QUE851982 REA851982 RNW851982 RXS851982 SHO851982 SRK851982 TBG851982 TLC851982 TUY851982 UEU851982 UOQ851982 UYM851982 VII851982 VSE851982 WCA851982 WLW851982 WVS851982 K917516 JG917518 TC917518 ACY917518 AMU917518 AWQ917518 BGM917518 BQI917518 CAE917518 CKA917518 CTW917518 DDS917518 DNO917518 DXK917518 EHG917518 ERC917518 FAY917518 FKU917518 FUQ917518 GEM917518 GOI917518 GYE917518 HIA917518 HRW917518 IBS917518 ILO917518 IVK917518 JFG917518 JPC917518 JYY917518 KIU917518 KSQ917518 LCM917518 LMI917518 LWE917518 MGA917518 MPW917518 MZS917518 NJO917518 NTK917518 ODG917518 ONC917518 OWY917518 PGU917518 PQQ917518 QAM917518 QKI917518 QUE917518 REA917518 RNW917518 RXS917518 SHO917518 SRK917518 TBG917518 TLC917518 TUY917518 UEU917518 UOQ917518 UYM917518 VII917518 VSE917518 WCA917518 WLW917518 WVS917518 K983052 JG983054 TC983054 ACY983054 AMU983054 AWQ983054 BGM983054 BQI983054 CAE983054 CKA983054 CTW983054 DDS983054 DNO983054 DXK983054 EHG983054 ERC983054 FAY983054 FKU983054 FUQ983054 GEM983054 GOI983054 GYE983054 HIA983054 HRW983054 IBS983054 ILO983054 IVK983054 JFG983054 JPC983054 JYY983054 KIU983054 KSQ983054 LCM983054 LMI983054 LWE983054 MGA983054 MPW983054 MZS983054 NJO983054 NTK983054 ODG983054 ONC983054 OWY983054 PGU983054 PQQ983054 QAM983054 QKI983054 QUE983054 REA983054 RNW983054 RXS983054 SHO983054 SRK983054 TBG983054 TLC983054 TUY983054 UEU983054 UOQ983054 UYM983054 VII983054 VSE983054 WCA983054 WLW983054 WVS983054 J12 JF17 TB17 ACX17 AMT17 AWP17 BGL17 BQH17 CAD17 CJZ17 CTV17 DDR17 DNN17 DXJ17 EHF17 ERB17 FAX17 FKT17 FUP17 GEL17 GOH17 GYD17 HHZ17 HRV17 IBR17 ILN17 IVJ17 JFF17 JPB17 JYX17 KIT17 KSP17 LCL17 LMH17 LWD17 MFZ17 MPV17 MZR17 NJN17 NTJ17 ODF17 ONB17 OWX17 PGT17 PQP17 QAL17 QKH17 QUD17 RDZ17 RNV17 RXR17 SHN17 SRJ17 TBF17 TLB17 TUX17 UET17 UOP17 UYL17 VIH17 VSD17 WBZ17 WLV17 WVR17 K65551 JG65553 TC65553 ACY65553 AMU65553 AWQ65553 BGM65553 BQI65553 CAE65553 CKA65553 CTW65553 DDS65553 DNO65553 DXK65553 EHG65553 ERC65553 FAY65553 FKU65553 FUQ65553 GEM65553 GOI65553 GYE65553 HIA65553 HRW65553 IBS65553 ILO65553 IVK65553 JFG65553 JPC65553 JYY65553 KIU65553 KSQ65553 LCM65553 LMI65553 LWE65553 MGA65553 MPW65553 MZS65553 NJO65553 NTK65553 ODG65553 ONC65553 OWY65553 PGU65553 PQQ65553 QAM65553 QKI65553 QUE65553 REA65553 RNW65553 RXS65553 SHO65553 SRK65553 TBG65553 TLC65553 TUY65553 UEU65553 UOQ65553 UYM65553 VII65553 VSE65553 WCA65553 WLW65553 WVS65553 K131087 JG131089 TC131089 ACY131089 AMU131089 AWQ131089 BGM131089 BQI131089 CAE131089 CKA131089 CTW131089 DDS131089 DNO131089 DXK131089 EHG131089 ERC131089 FAY131089 FKU131089 FUQ131089 GEM131089 GOI131089 GYE131089 HIA131089 HRW131089 IBS131089 ILO131089 IVK131089 JFG131089 JPC131089 JYY131089 KIU131089 KSQ131089 LCM131089 LMI131089 LWE131089 MGA131089 MPW131089 MZS131089 NJO131089 NTK131089 ODG131089 ONC131089 OWY131089 PGU131089 PQQ131089 QAM131089 QKI131089 QUE131089 REA131089 RNW131089 RXS131089 SHO131089 SRK131089 TBG131089 TLC131089 TUY131089 UEU131089 UOQ131089 UYM131089 VII131089 VSE131089 WCA131089 WLW131089 WVS131089 K196623 JG196625 TC196625 ACY196625 AMU196625 AWQ196625 BGM196625 BQI196625 CAE196625 CKA196625 CTW196625 DDS196625 DNO196625 DXK196625 EHG196625 ERC196625 FAY196625 FKU196625 FUQ196625 GEM196625 GOI196625 GYE196625 HIA196625 HRW196625 IBS196625 ILO196625 IVK196625 JFG196625 JPC196625 JYY196625 KIU196625 KSQ196625 LCM196625 LMI196625 LWE196625 MGA196625 MPW196625 MZS196625 NJO196625 NTK196625 ODG196625 ONC196625 OWY196625 PGU196625 PQQ196625 QAM196625 QKI196625 QUE196625 REA196625 RNW196625 RXS196625 SHO196625 SRK196625 TBG196625 TLC196625 TUY196625 UEU196625 UOQ196625 UYM196625 VII196625 VSE196625 WCA196625 WLW196625 WVS196625 K262159 JG262161 TC262161 ACY262161 AMU262161 AWQ262161 BGM262161 BQI262161 CAE262161 CKA262161 CTW262161 DDS262161 DNO262161 DXK262161 EHG262161 ERC262161 FAY262161 FKU262161 FUQ262161 GEM262161 GOI262161 GYE262161 HIA262161 HRW262161 IBS262161 ILO262161 IVK262161 JFG262161 JPC262161 JYY262161 KIU262161 KSQ262161 LCM262161 LMI262161 LWE262161 MGA262161 MPW262161 MZS262161 NJO262161 NTK262161 ODG262161 ONC262161 OWY262161 PGU262161 PQQ262161 QAM262161 QKI262161 QUE262161 REA262161 RNW262161 RXS262161 SHO262161 SRK262161 TBG262161 TLC262161 TUY262161 UEU262161 UOQ262161 UYM262161 VII262161 VSE262161 WCA262161 WLW262161 WVS262161 K327695 JG327697 TC327697 ACY327697 AMU327697 AWQ327697 BGM327697 BQI327697 CAE327697 CKA327697 CTW327697 DDS327697 DNO327697 DXK327697 EHG327697 ERC327697 FAY327697 FKU327697 FUQ327697 GEM327697 GOI327697 GYE327697 HIA327697 HRW327697 IBS327697 ILO327697 IVK327697 JFG327697 JPC327697 JYY327697 KIU327697 KSQ327697 LCM327697 LMI327697 LWE327697 MGA327697 MPW327697 MZS327697 NJO327697 NTK327697 ODG327697 ONC327697 OWY327697 PGU327697 PQQ327697 QAM327697 QKI327697 QUE327697 REA327697 RNW327697 RXS327697 SHO327697 SRK327697 TBG327697 TLC327697 TUY327697 UEU327697 UOQ327697 UYM327697 VII327697 VSE327697 WCA327697 WLW327697 WVS327697 K393231 JG393233 TC393233 ACY393233 AMU393233 AWQ393233 BGM393233 BQI393233 CAE393233 CKA393233 CTW393233 DDS393233 DNO393233 DXK393233 EHG393233 ERC393233 FAY393233 FKU393233 FUQ393233 GEM393233 GOI393233 GYE393233 HIA393233 HRW393233 IBS393233 ILO393233 IVK393233 JFG393233 JPC393233 JYY393233 KIU393233 KSQ393233 LCM393233 LMI393233 LWE393233 MGA393233 MPW393233 MZS393233 NJO393233 NTK393233 ODG393233 ONC393233 OWY393233 PGU393233 PQQ393233 QAM393233 QKI393233 QUE393233 REA393233 RNW393233 RXS393233 SHO393233 SRK393233 TBG393233 TLC393233 TUY393233 UEU393233 UOQ393233 UYM393233 VII393233 VSE393233 WCA393233 WLW393233 WVS393233 K458767 JG458769 TC458769 ACY458769 AMU458769 AWQ458769 BGM458769 BQI458769 CAE458769 CKA458769 CTW458769 DDS458769 DNO458769 DXK458769 EHG458769 ERC458769 FAY458769 FKU458769 FUQ458769 GEM458769 GOI458769 GYE458769 HIA458769 HRW458769 IBS458769 ILO458769 IVK458769 JFG458769 JPC458769 JYY458769 KIU458769 KSQ458769 LCM458769 LMI458769 LWE458769 MGA458769 MPW458769 MZS458769 NJO458769 NTK458769 ODG458769 ONC458769 OWY458769 PGU458769 PQQ458769 QAM458769 QKI458769 QUE458769 REA458769 RNW458769 RXS458769 SHO458769 SRK458769 TBG458769 TLC458769 TUY458769 UEU458769 UOQ458769 UYM458769 VII458769 VSE458769 WCA458769 WLW458769 WVS458769 K524303 JG524305 TC524305 ACY524305 AMU524305 AWQ524305 BGM524305 BQI524305 CAE524305 CKA524305 CTW524305 DDS524305 DNO524305 DXK524305 EHG524305 ERC524305 FAY524305 FKU524305 FUQ524305 GEM524305 GOI524305 GYE524305 HIA524305 HRW524305 IBS524305 ILO524305 IVK524305 JFG524305 JPC524305 JYY524305 KIU524305 KSQ524305 LCM524305 LMI524305 LWE524305 MGA524305 MPW524305 MZS524305 NJO524305 NTK524305 ODG524305 ONC524305 OWY524305 PGU524305 PQQ524305 QAM524305 QKI524305 QUE524305 REA524305 RNW524305 RXS524305 SHO524305 SRK524305 TBG524305 TLC524305 TUY524305 UEU524305 UOQ524305 UYM524305 VII524305 VSE524305 WCA524305 WLW524305 WVS524305 K589839 JG589841 TC589841 ACY589841 AMU589841 AWQ589841 BGM589841 BQI589841 CAE589841 CKA589841 CTW589841 DDS589841 DNO589841 DXK589841 EHG589841 ERC589841 FAY589841 FKU589841 FUQ589841 GEM589841 GOI589841 GYE589841 HIA589841 HRW589841 IBS589841 ILO589841 IVK589841 JFG589841 JPC589841 JYY589841 KIU589841 KSQ589841 LCM589841 LMI589841 LWE589841 MGA589841 MPW589841 MZS589841 NJO589841 NTK589841 ODG589841 ONC589841 OWY589841 PGU589841 PQQ589841 QAM589841 QKI589841 QUE589841 REA589841 RNW589841 RXS589841 SHO589841 SRK589841 TBG589841 TLC589841 TUY589841 UEU589841 UOQ589841 UYM589841 VII589841 VSE589841 WCA589841 WLW589841 WVS589841 K655375 JG655377 TC655377 ACY655377 AMU655377 AWQ655377 BGM655377 BQI655377 CAE655377 CKA655377 CTW655377 DDS655377 DNO655377 DXK655377 EHG655377 ERC655377 FAY655377 FKU655377 FUQ655377 GEM655377 GOI655377 GYE655377 HIA655377 HRW655377 IBS655377 ILO655377 IVK655377 JFG655377 JPC655377 JYY655377 KIU655377 KSQ655377 LCM655377 LMI655377 LWE655377 MGA655377 MPW655377 MZS655377 NJO655377 NTK655377 ODG655377 ONC655377 OWY655377 PGU655377 PQQ655377 QAM655377 QKI655377 QUE655377 REA655377 RNW655377 RXS655377 SHO655377 SRK655377 TBG655377 TLC655377 TUY655377 UEU655377 UOQ655377 UYM655377 VII655377 VSE655377 WCA655377 WLW655377 WVS655377 K720911 JG720913 TC720913 ACY720913 AMU720913 AWQ720913 BGM720913 BQI720913 CAE720913 CKA720913 CTW720913 DDS720913 DNO720913 DXK720913 EHG720913 ERC720913 FAY720913 FKU720913 FUQ720913 GEM720913 GOI720913 GYE720913 HIA720913 HRW720913 IBS720913 ILO720913 IVK720913 JFG720913 JPC720913 JYY720913 KIU720913 KSQ720913 LCM720913 LMI720913 LWE720913 MGA720913 MPW720913 MZS720913 NJO720913 NTK720913 ODG720913 ONC720913 OWY720913 PGU720913 PQQ720913 QAM720913 QKI720913 QUE720913 REA720913 RNW720913 RXS720913 SHO720913 SRK720913 TBG720913 TLC720913 TUY720913 UEU720913 UOQ720913 UYM720913 VII720913 VSE720913 WCA720913 WLW720913 WVS720913 K786447 JG786449 TC786449 ACY786449 AMU786449 AWQ786449 BGM786449 BQI786449 CAE786449 CKA786449 CTW786449 DDS786449 DNO786449 DXK786449 EHG786449 ERC786449 FAY786449 FKU786449 FUQ786449 GEM786449 GOI786449 GYE786449 HIA786449 HRW786449 IBS786449 ILO786449 IVK786449 JFG786449 JPC786449 JYY786449 KIU786449 KSQ786449 LCM786449 LMI786449 LWE786449 MGA786449 MPW786449 MZS786449 NJO786449 NTK786449 ODG786449 ONC786449 OWY786449 PGU786449 PQQ786449 QAM786449 QKI786449 QUE786449 REA786449 RNW786449 RXS786449 SHO786449 SRK786449 TBG786449 TLC786449 TUY786449 UEU786449 UOQ786449 UYM786449 VII786449 VSE786449 WCA786449 WLW786449 WVS786449 K851983 JG851985 TC851985 ACY851985 AMU851985 AWQ851985 BGM851985 BQI851985 CAE851985 CKA851985 CTW851985 DDS851985 DNO851985 DXK851985 EHG851985 ERC851985 FAY851985 FKU851985 FUQ851985 GEM851985 GOI851985 GYE851985 HIA851985 HRW851985 IBS851985 ILO851985 IVK851985 JFG851985 JPC851985 JYY851985 KIU851985 KSQ851985 LCM851985 LMI851985 LWE851985 MGA851985 MPW851985 MZS851985 NJO851985 NTK851985 ODG851985 ONC851985 OWY851985 PGU851985 PQQ851985 QAM851985 QKI851985 QUE851985 REA851985 RNW851985 RXS851985 SHO851985 SRK851985 TBG851985 TLC851985 TUY851985 UEU851985 UOQ851985 UYM851985 VII851985 VSE851985 WCA851985 WLW851985 WVS851985 K917519 JG917521 TC917521 ACY917521 AMU917521 AWQ917521 BGM917521 BQI917521 CAE917521 CKA917521 CTW917521 DDS917521 DNO917521 DXK917521 EHG917521 ERC917521 FAY917521 FKU917521 FUQ917521 GEM917521 GOI917521 GYE917521 HIA917521 HRW917521 IBS917521 ILO917521 IVK917521 JFG917521 JPC917521 JYY917521 KIU917521 KSQ917521 LCM917521 LMI917521 LWE917521 MGA917521 MPW917521 MZS917521 NJO917521 NTK917521 ODG917521 ONC917521 OWY917521 PGU917521 PQQ917521 QAM917521 QKI917521 QUE917521 REA917521 RNW917521 RXS917521 SHO917521 SRK917521 TBG917521 TLC917521 TUY917521 UEU917521 UOQ917521 UYM917521 VII917521 VSE917521 WCA917521 WLW917521 WVS917521 K983055 JG983057 TC983057 ACY983057 AMU983057 AWQ983057 BGM983057 BQI983057 CAE983057 CKA983057 CTW983057 DDS983057 DNO983057 DXK983057 EHG983057 ERC983057 FAY983057 FKU983057 FUQ983057 GEM983057 GOI983057 GYE983057 HIA983057 HRW983057 IBS983057 ILO983057 IVK983057 JFG983057 JPC983057 JYY983057 KIU983057 KSQ983057 LCM983057 LMI983057 LWE983057 MGA983057 MPW983057 MZS983057 NJO983057 NTK983057 ODG983057 ONC983057 OWY983057 PGU983057 PQQ983057 QAM983057 QKI983057 QUE983057 REA983057 RNW983057 RXS983057 SHO983057 SRK983057 TBG983057 TLC983057 TUY983057 UEU983057 UOQ983057 UYM983057 VII983057 VSE983057 WCA983057 WLW983057 J15" xr:uid="{5819FA51-BE68-48F3-BB03-ACF0D2DA4D6A}">
      <formula1>0</formula1>
    </dataValidation>
  </dataValidations>
  <hyperlinks>
    <hyperlink ref="J28" r:id="rId1" xr:uid="{B791A49E-B395-404E-8EBC-FCF6A1D420F3}"/>
  </hyperlinks>
  <pageMargins left="0.7" right="0.7" top="0.75" bottom="0.75" header="0.3" footer="0.3"/>
  <pageSetup orientation="landscape" r:id="rId2"/>
  <headerFooter>
    <oddHeader>&amp;L&amp;G</oddHeader>
  </headerFooter>
  <drawing r:id="rId3"/>
  <legacyDrawingHF r:id="rId4"/>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218AD3-7355-45C8-94A0-1D1223F2EA12}">
  <dimension ref="A1:C17"/>
  <sheetViews>
    <sheetView zoomScale="69" workbookViewId="0">
      <selection activeCell="H6" sqref="H6"/>
    </sheetView>
  </sheetViews>
  <sheetFormatPr defaultRowHeight="14.5" x14ac:dyDescent="0.35"/>
  <cols>
    <col min="1" max="1" width="34.26953125" style="282" customWidth="1"/>
    <col min="2" max="2" width="20" style="282" customWidth="1"/>
    <col min="3" max="3" width="17.453125" style="282" customWidth="1"/>
    <col min="4" max="16384" width="8.7265625" style="282"/>
  </cols>
  <sheetData>
    <row r="1" spans="1:3" x14ac:dyDescent="0.35">
      <c r="A1" s="291" t="s">
        <v>33988</v>
      </c>
      <c r="B1" s="291" t="s">
        <v>33989</v>
      </c>
      <c r="C1" s="291" t="s">
        <v>33990</v>
      </c>
    </row>
    <row r="2" spans="1:3" x14ac:dyDescent="0.35">
      <c r="A2" s="282" t="s">
        <v>8272</v>
      </c>
      <c r="B2" s="282" t="s">
        <v>33991</v>
      </c>
      <c r="C2" s="282" t="s">
        <v>33992</v>
      </c>
    </row>
    <row r="3" spans="1:3" x14ac:dyDescent="0.35">
      <c r="A3" s="282" t="s">
        <v>33993</v>
      </c>
      <c r="B3" s="282" t="s">
        <v>1757</v>
      </c>
      <c r="C3" s="282" t="s">
        <v>33994</v>
      </c>
    </row>
    <row r="4" spans="1:3" x14ac:dyDescent="0.35">
      <c r="A4" s="282" t="s">
        <v>33995</v>
      </c>
      <c r="B4" s="282" t="s">
        <v>33996</v>
      </c>
      <c r="C4" s="282" t="s">
        <v>34000</v>
      </c>
    </row>
    <row r="5" spans="1:3" x14ac:dyDescent="0.35">
      <c r="A5" s="282" t="s">
        <v>33998</v>
      </c>
      <c r="B5" s="282" t="s">
        <v>33999</v>
      </c>
      <c r="C5" s="282" t="s">
        <v>33997</v>
      </c>
    </row>
    <row r="6" spans="1:3" x14ac:dyDescent="0.35">
      <c r="A6" s="282" t="s">
        <v>34001</v>
      </c>
      <c r="B6" s="282" t="s">
        <v>34002</v>
      </c>
      <c r="C6" s="282" t="s">
        <v>34003</v>
      </c>
    </row>
    <row r="7" spans="1:3" x14ac:dyDescent="0.35">
      <c r="A7" s="282" t="s">
        <v>34005</v>
      </c>
      <c r="B7" s="282" t="s">
        <v>34004</v>
      </c>
      <c r="C7" s="282" t="s">
        <v>23</v>
      </c>
    </row>
    <row r="8" spans="1:3" x14ac:dyDescent="0.35">
      <c r="A8" s="282" t="s">
        <v>34006</v>
      </c>
      <c r="B8" s="282" t="s">
        <v>34007</v>
      </c>
      <c r="C8" s="282" t="s">
        <v>21</v>
      </c>
    </row>
    <row r="9" spans="1:3" x14ac:dyDescent="0.35">
      <c r="A9" s="282" t="s">
        <v>34008</v>
      </c>
      <c r="B9" s="282" t="s">
        <v>34009</v>
      </c>
      <c r="C9" s="282" t="s">
        <v>18</v>
      </c>
    </row>
    <row r="10" spans="1:3" x14ac:dyDescent="0.35">
      <c r="A10" s="282" t="s">
        <v>33901</v>
      </c>
      <c r="B10" s="282" t="s">
        <v>34010</v>
      </c>
      <c r="C10" s="282" t="s">
        <v>34014</v>
      </c>
    </row>
    <row r="11" spans="1:3" x14ac:dyDescent="0.35">
      <c r="A11" s="282" t="s">
        <v>33902</v>
      </c>
      <c r="B11" s="282" t="s">
        <v>34011</v>
      </c>
      <c r="C11" s="282" t="s">
        <v>34015</v>
      </c>
    </row>
    <row r="12" spans="1:3" x14ac:dyDescent="0.35">
      <c r="A12" s="282" t="s">
        <v>33903</v>
      </c>
      <c r="B12" s="282" t="s">
        <v>34012</v>
      </c>
      <c r="C12" s="282" t="s">
        <v>34016</v>
      </c>
    </row>
    <row r="13" spans="1:3" x14ac:dyDescent="0.35">
      <c r="A13" s="282" t="s">
        <v>33904</v>
      </c>
      <c r="B13" s="282" t="s">
        <v>34013</v>
      </c>
      <c r="C13" s="282" t="s">
        <v>34017</v>
      </c>
    </row>
    <row r="14" spans="1:3" x14ac:dyDescent="0.35">
      <c r="A14" s="282" t="s">
        <v>34018</v>
      </c>
      <c r="B14" s="282" t="s">
        <v>34019</v>
      </c>
      <c r="C14" s="282" t="s">
        <v>34020</v>
      </c>
    </row>
    <row r="15" spans="1:3" x14ac:dyDescent="0.35">
      <c r="A15" s="282" t="s">
        <v>34023</v>
      </c>
      <c r="B15" s="282" t="s">
        <v>34021</v>
      </c>
      <c r="C15" s="282" t="s">
        <v>34025</v>
      </c>
    </row>
    <row r="16" spans="1:3" x14ac:dyDescent="0.35">
      <c r="A16" s="282" t="s">
        <v>34022</v>
      </c>
      <c r="B16" s="282" t="s">
        <v>34024</v>
      </c>
      <c r="C16" s="282" t="s">
        <v>34026</v>
      </c>
    </row>
    <row r="17" spans="1:3" x14ac:dyDescent="0.35">
      <c r="A17" s="282" t="s">
        <v>34027</v>
      </c>
      <c r="B17" s="282" t="s">
        <v>34029</v>
      </c>
      <c r="C17" s="282" t="s">
        <v>34028</v>
      </c>
    </row>
  </sheetData>
  <sheetProtection algorithmName="SHA-512" hashValue="hZpazRdSJsx4e4U05GLE1MfrZ7EzwaU7wNLj49RhyRRACMHObsiTzOzfuAp3E99vvjMI5vLkzGJSmP8KC3ZPJQ==" saltValue="lFvT3zJ2T0u6/8fCOSwCUQ==" spinCount="100000" sheet="1" objects="1" scenarios="1" selectLockedCells="1" selectUnlockedCells="1"/>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30A238-E693-452B-B76C-E1BF0056B6B4}">
  <sheetPr codeName="Sheet11"/>
  <dimension ref="A1:JP10"/>
  <sheetViews>
    <sheetView zoomScale="58" zoomScaleNormal="145" workbookViewId="0">
      <selection activeCell="I14" sqref="I14"/>
    </sheetView>
  </sheetViews>
  <sheetFormatPr defaultRowHeight="14.5" x14ac:dyDescent="0.35"/>
  <cols>
    <col min="1" max="1" width="14.7265625" style="282" customWidth="1"/>
    <col min="2" max="2" width="13.81640625" style="282" customWidth="1"/>
    <col min="3" max="3" width="11.90625" style="282" customWidth="1"/>
    <col min="4" max="5" width="8.7265625" style="282"/>
    <col min="6" max="6" width="12.08984375" style="282" customWidth="1"/>
    <col min="7" max="8" width="14.08984375" style="282" customWidth="1"/>
    <col min="9" max="9" width="21.81640625" style="282" customWidth="1"/>
    <col min="10" max="12" width="29.6328125" style="282" customWidth="1"/>
    <col min="13" max="17" width="30.81640625" style="282" customWidth="1"/>
    <col min="18" max="18" width="13.90625" style="282" customWidth="1"/>
    <col min="19" max="19" width="25.36328125" style="282" customWidth="1"/>
    <col min="20" max="20" width="24.26953125" style="282" customWidth="1"/>
    <col min="21" max="23" width="13.26953125" style="282" customWidth="1"/>
    <col min="24" max="24" width="19" style="282" customWidth="1"/>
    <col min="25" max="26" width="18.36328125" style="282" customWidth="1"/>
    <col min="27" max="27" width="13.26953125" style="282" customWidth="1"/>
    <col min="28" max="28" width="21.08984375" style="282" customWidth="1"/>
    <col min="29" max="31" width="13.26953125" style="282" customWidth="1"/>
    <col min="32" max="36" width="16.7265625" style="282" customWidth="1"/>
    <col min="37" max="39" width="26.26953125" style="282" customWidth="1"/>
    <col min="40" max="40" width="22.81640625" style="282" customWidth="1"/>
    <col min="41" max="60" width="23.90625" style="282" customWidth="1"/>
    <col min="61" max="61" width="23.90625" style="306" customWidth="1"/>
    <col min="62" max="63" width="23.90625" style="307" customWidth="1"/>
    <col min="64" max="64" width="17.08984375" style="307" customWidth="1"/>
    <col min="65" max="77" width="17.08984375" style="282" customWidth="1"/>
    <col min="78" max="78" width="17.08984375" style="307" customWidth="1"/>
    <col min="79" max="79" width="17.08984375" style="282" customWidth="1"/>
    <col min="80" max="80" width="17.08984375" style="307" customWidth="1"/>
    <col min="81" max="96" width="17.08984375" style="282" customWidth="1"/>
    <col min="97" max="97" width="10.36328125" style="282" bestFit="1" customWidth="1"/>
    <col min="98" max="98" width="14.54296875" style="282" customWidth="1"/>
    <col min="99" max="120" width="19.90625" style="282" customWidth="1"/>
    <col min="121" max="121" width="8.7265625" style="282"/>
    <col min="122" max="122" width="17.08984375" style="282" customWidth="1"/>
    <col min="123" max="130" width="8.7265625" style="282"/>
    <col min="131" max="131" width="16.1796875" style="282" customWidth="1"/>
    <col min="132" max="132" width="19.26953125" style="282" customWidth="1"/>
    <col min="133" max="142" width="8.7265625" style="282"/>
    <col min="143" max="143" width="23.36328125" style="282" customWidth="1"/>
    <col min="144" max="201" width="8.7265625" style="282"/>
    <col min="202" max="202" width="21.6328125" style="282" customWidth="1"/>
    <col min="203" max="203" width="17" style="282" customWidth="1"/>
    <col min="204" max="213" width="8.7265625" style="282"/>
    <col min="214" max="214" width="14.54296875" style="282" bestFit="1" customWidth="1"/>
    <col min="215" max="215" width="18.26953125" style="282" customWidth="1"/>
    <col min="216" max="246" width="8.7265625" style="282"/>
    <col min="247" max="247" width="11.36328125" style="282" customWidth="1"/>
    <col min="248" max="248" width="21.54296875" style="282" customWidth="1"/>
    <col min="249" max="249" width="8.7265625" style="282"/>
    <col min="250" max="250" width="15.54296875" style="282" customWidth="1"/>
    <col min="251" max="259" width="16.26953125" style="282" customWidth="1"/>
    <col min="260" max="260" width="23.54296875" style="282" customWidth="1"/>
    <col min="261" max="16384" width="8.7265625" style="282"/>
  </cols>
  <sheetData>
    <row r="1" spans="1:276" s="288" customFormat="1" x14ac:dyDescent="0.35">
      <c r="A1" s="286" t="s">
        <v>33797</v>
      </c>
      <c r="B1" s="287" t="s">
        <v>33700</v>
      </c>
      <c r="C1" s="287" t="s">
        <v>33701</v>
      </c>
      <c r="D1" s="287" t="s">
        <v>8198</v>
      </c>
      <c r="E1" s="286" t="s">
        <v>33798</v>
      </c>
      <c r="F1" s="286" t="s">
        <v>33799</v>
      </c>
      <c r="G1" s="288" t="s">
        <v>33477</v>
      </c>
      <c r="H1" s="289" t="s">
        <v>33567</v>
      </c>
      <c r="I1" s="289" t="s">
        <v>33568</v>
      </c>
      <c r="J1" s="288" t="s">
        <v>33569</v>
      </c>
      <c r="K1" s="288" t="s">
        <v>33570</v>
      </c>
      <c r="L1" s="290" t="s">
        <v>33571</v>
      </c>
      <c r="M1" s="290" t="s">
        <v>33572</v>
      </c>
      <c r="N1" s="290" t="s">
        <v>33573</v>
      </c>
      <c r="O1" s="291" t="s">
        <v>33800</v>
      </c>
      <c r="P1" s="291" t="s">
        <v>33801</v>
      </c>
      <c r="Q1" s="291" t="s">
        <v>33802</v>
      </c>
      <c r="R1" s="290" t="s">
        <v>33574</v>
      </c>
      <c r="S1" s="290" t="s">
        <v>33575</v>
      </c>
      <c r="T1" s="290" t="s">
        <v>8113</v>
      </c>
      <c r="U1" s="292" t="s">
        <v>33576</v>
      </c>
      <c r="V1" s="292" t="s">
        <v>33577</v>
      </c>
      <c r="W1" s="290" t="s">
        <v>8114</v>
      </c>
      <c r="X1" s="290" t="s">
        <v>8115</v>
      </c>
      <c r="Y1" s="290" t="s">
        <v>8116</v>
      </c>
      <c r="Z1" s="290" t="s">
        <v>8117</v>
      </c>
      <c r="AA1" s="290" t="s">
        <v>8118</v>
      </c>
      <c r="AB1" s="291" t="s">
        <v>8119</v>
      </c>
      <c r="AC1" s="290" t="s">
        <v>8120</v>
      </c>
      <c r="AD1" s="290" t="s">
        <v>8121</v>
      </c>
      <c r="AE1" s="290" t="s">
        <v>33578</v>
      </c>
      <c r="AF1" s="290" t="s">
        <v>33579</v>
      </c>
      <c r="AG1" s="290" t="s">
        <v>33702</v>
      </c>
      <c r="AH1" s="290" t="s">
        <v>33703</v>
      </c>
      <c r="AI1" s="291" t="s">
        <v>33803</v>
      </c>
      <c r="AJ1" s="291" t="s">
        <v>33804</v>
      </c>
      <c r="AK1" s="291" t="s">
        <v>33805</v>
      </c>
      <c r="AL1" s="291" t="s">
        <v>33806</v>
      </c>
      <c r="AM1" s="292" t="s">
        <v>33580</v>
      </c>
      <c r="AN1" s="292" t="s">
        <v>33581</v>
      </c>
      <c r="AO1" s="292" t="s">
        <v>33582</v>
      </c>
      <c r="AP1" s="292" t="s">
        <v>33583</v>
      </c>
      <c r="AQ1" s="292" t="s">
        <v>33584</v>
      </c>
      <c r="AR1" s="292" t="s">
        <v>33585</v>
      </c>
      <c r="AS1" s="292" t="s">
        <v>33586</v>
      </c>
      <c r="AT1" s="292" t="s">
        <v>33587</v>
      </c>
      <c r="AU1" s="292" t="s">
        <v>33588</v>
      </c>
      <c r="AV1" s="292" t="s">
        <v>33589</v>
      </c>
      <c r="AW1" s="292" t="s">
        <v>33590</v>
      </c>
      <c r="AX1" s="292" t="s">
        <v>33591</v>
      </c>
      <c r="AY1" s="292" t="s">
        <v>33592</v>
      </c>
      <c r="AZ1" s="292" t="s">
        <v>33593</v>
      </c>
      <c r="BA1" s="292" t="s">
        <v>33594</v>
      </c>
      <c r="BB1" s="292" t="s">
        <v>33595</v>
      </c>
      <c r="BC1" s="292" t="s">
        <v>33596</v>
      </c>
      <c r="BD1" s="292" t="s">
        <v>33597</v>
      </c>
      <c r="BE1" s="292" t="s">
        <v>33598</v>
      </c>
      <c r="BF1" s="292" t="s">
        <v>33599</v>
      </c>
      <c r="BG1" s="292" t="s">
        <v>33600</v>
      </c>
      <c r="BH1" s="292" t="s">
        <v>33601</v>
      </c>
      <c r="BI1" s="293" t="s">
        <v>33602</v>
      </c>
      <c r="BJ1" s="294" t="s">
        <v>33603</v>
      </c>
      <c r="BK1" s="294" t="s">
        <v>33604</v>
      </c>
      <c r="BL1" s="294" t="s">
        <v>33605</v>
      </c>
      <c r="BM1" s="292" t="s">
        <v>33606</v>
      </c>
      <c r="BN1" s="292" t="s">
        <v>33607</v>
      </c>
      <c r="BO1" s="292" t="s">
        <v>33608</v>
      </c>
      <c r="BP1" s="292" t="s">
        <v>33609</v>
      </c>
      <c r="BQ1" s="292" t="s">
        <v>33610</v>
      </c>
      <c r="BR1" s="292" t="s">
        <v>33611</v>
      </c>
      <c r="BS1" s="292" t="s">
        <v>33612</v>
      </c>
      <c r="BT1" s="292" t="s">
        <v>33613</v>
      </c>
      <c r="BU1" s="292" t="s">
        <v>33614</v>
      </c>
      <c r="BV1" s="292" t="s">
        <v>33615</v>
      </c>
      <c r="BW1" s="292" t="s">
        <v>33616</v>
      </c>
      <c r="BX1" s="292" t="s">
        <v>33617</v>
      </c>
      <c r="BY1" s="292" t="s">
        <v>33618</v>
      </c>
      <c r="BZ1" s="294" t="s">
        <v>33619</v>
      </c>
      <c r="CA1" s="292" t="s">
        <v>33620</v>
      </c>
      <c r="CB1" s="295" t="s">
        <v>33621</v>
      </c>
      <c r="CC1" s="292" t="s">
        <v>33622</v>
      </c>
      <c r="CD1" s="292" t="s">
        <v>33623</v>
      </c>
      <c r="CE1" s="292" t="s">
        <v>33624</v>
      </c>
      <c r="CF1" s="292" t="s">
        <v>33625</v>
      </c>
      <c r="CG1" s="292" t="s">
        <v>33626</v>
      </c>
      <c r="CH1" s="292" t="s">
        <v>33627</v>
      </c>
      <c r="CI1" s="292" t="s">
        <v>33628</v>
      </c>
      <c r="CJ1" s="290" t="s">
        <v>33629</v>
      </c>
      <c r="CK1" s="290" t="s">
        <v>33630</v>
      </c>
      <c r="CL1" s="290" t="s">
        <v>33631</v>
      </c>
      <c r="CM1" s="290" t="s">
        <v>33632</v>
      </c>
      <c r="CN1" s="292" t="s">
        <v>33633</v>
      </c>
      <c r="CO1" s="292" t="s">
        <v>33634</v>
      </c>
      <c r="CP1" s="292" t="s">
        <v>33635</v>
      </c>
      <c r="CQ1" s="292" t="s">
        <v>33636</v>
      </c>
      <c r="CR1" s="292" t="s">
        <v>33637</v>
      </c>
      <c r="CS1" s="292" t="s">
        <v>33638</v>
      </c>
      <c r="CT1" s="292" t="s">
        <v>33639</v>
      </c>
      <c r="CU1" s="292" t="s">
        <v>33640</v>
      </c>
      <c r="CV1" s="292" t="s">
        <v>33641</v>
      </c>
      <c r="CW1" s="292" t="s">
        <v>33642</v>
      </c>
      <c r="CX1" s="292" t="s">
        <v>33643</v>
      </c>
      <c r="CY1" s="292" t="s">
        <v>33644</v>
      </c>
      <c r="CZ1" s="296" t="s">
        <v>33645</v>
      </c>
      <c r="DA1" s="296" t="s">
        <v>33646</v>
      </c>
      <c r="DB1" s="296" t="s">
        <v>33647</v>
      </c>
      <c r="DC1" s="296" t="s">
        <v>33648</v>
      </c>
      <c r="DD1" s="296" t="s">
        <v>33649</v>
      </c>
      <c r="DE1" s="296" t="s">
        <v>33650</v>
      </c>
      <c r="DF1" s="296" t="s">
        <v>33651</v>
      </c>
      <c r="DG1" s="296" t="s">
        <v>33652</v>
      </c>
      <c r="DH1" s="296" t="s">
        <v>33653</v>
      </c>
      <c r="DI1" s="296" t="s">
        <v>33654</v>
      </c>
      <c r="DJ1" s="296" t="s">
        <v>33655</v>
      </c>
      <c r="DK1" s="296" t="s">
        <v>33704</v>
      </c>
      <c r="DL1" s="291" t="s">
        <v>33807</v>
      </c>
      <c r="DM1" s="297" t="s">
        <v>33715</v>
      </c>
      <c r="DN1" s="297" t="s">
        <v>33716</v>
      </c>
      <c r="DO1" s="290" t="s">
        <v>33705</v>
      </c>
      <c r="DP1" s="290" t="s">
        <v>33706</v>
      </c>
      <c r="DQ1" s="290" t="s">
        <v>33707</v>
      </c>
      <c r="DR1" s="290" t="s">
        <v>33708</v>
      </c>
      <c r="DS1" s="290" t="s">
        <v>33709</v>
      </c>
      <c r="DT1" s="290" t="s">
        <v>33710</v>
      </c>
      <c r="DU1" s="290" t="s">
        <v>33711</v>
      </c>
      <c r="DV1" s="290" t="s">
        <v>33712</v>
      </c>
      <c r="DW1" s="290" t="s">
        <v>33713</v>
      </c>
      <c r="DX1" s="290" t="s">
        <v>33714</v>
      </c>
      <c r="DY1" s="292" t="s">
        <v>33656</v>
      </c>
      <c r="DZ1" s="298" t="s">
        <v>33717</v>
      </c>
      <c r="EA1" s="290" t="s">
        <v>33718</v>
      </c>
      <c r="EB1" s="290" t="s">
        <v>33657</v>
      </c>
      <c r="EC1" s="290" t="s">
        <v>33658</v>
      </c>
      <c r="ED1" s="290" t="s">
        <v>33659</v>
      </c>
      <c r="EE1" s="290" t="s">
        <v>33660</v>
      </c>
      <c r="EF1" s="290" t="s">
        <v>33661</v>
      </c>
      <c r="EG1" s="290" t="s">
        <v>33662</v>
      </c>
      <c r="EH1" s="290" t="s">
        <v>33663</v>
      </c>
      <c r="EI1" s="290" t="s">
        <v>33664</v>
      </c>
      <c r="EJ1" s="290" t="s">
        <v>33665</v>
      </c>
      <c r="EK1" s="290" t="s">
        <v>33666</v>
      </c>
      <c r="EL1" s="290" t="s">
        <v>33667</v>
      </c>
      <c r="EM1" s="290" t="s">
        <v>33668</v>
      </c>
      <c r="EN1" s="292" t="s">
        <v>33671</v>
      </c>
      <c r="EO1" s="292" t="s">
        <v>33672</v>
      </c>
      <c r="EP1" s="292" t="s">
        <v>33673</v>
      </c>
      <c r="EQ1" s="292" t="s">
        <v>33674</v>
      </c>
      <c r="ER1" s="292" t="s">
        <v>33675</v>
      </c>
      <c r="ES1" s="292" t="s">
        <v>33676</v>
      </c>
      <c r="ET1" s="292" t="s">
        <v>33677</v>
      </c>
      <c r="EU1" s="292" t="s">
        <v>33678</v>
      </c>
      <c r="EV1" s="292" t="s">
        <v>33679</v>
      </c>
      <c r="EW1" s="292" t="s">
        <v>33680</v>
      </c>
      <c r="EX1" s="292" t="s">
        <v>33681</v>
      </c>
      <c r="EY1" s="292" t="s">
        <v>33682</v>
      </c>
      <c r="EZ1" s="292" t="s">
        <v>33683</v>
      </c>
      <c r="FA1" s="292" t="s">
        <v>33684</v>
      </c>
      <c r="FB1" s="292" t="s">
        <v>33685</v>
      </c>
      <c r="FC1" s="290" t="s">
        <v>33669</v>
      </c>
      <c r="FD1" s="292" t="s">
        <v>33686</v>
      </c>
      <c r="FE1" s="292" t="s">
        <v>33687</v>
      </c>
      <c r="FF1" s="292" t="s">
        <v>33688</v>
      </c>
      <c r="FG1" s="292" t="s">
        <v>33689</v>
      </c>
      <c r="FH1" s="292" t="s">
        <v>33690</v>
      </c>
      <c r="FI1" s="292" t="s">
        <v>33691</v>
      </c>
      <c r="FJ1" s="292" t="s">
        <v>33692</v>
      </c>
      <c r="FK1" s="292" t="s">
        <v>33693</v>
      </c>
      <c r="FL1" s="292" t="s">
        <v>33694</v>
      </c>
      <c r="FM1" s="292" t="s">
        <v>33695</v>
      </c>
      <c r="FN1" s="292" t="s">
        <v>33696</v>
      </c>
      <c r="FO1" s="292" t="s">
        <v>33697</v>
      </c>
      <c r="FP1" s="290" t="s">
        <v>33719</v>
      </c>
      <c r="FQ1" s="290" t="s">
        <v>33720</v>
      </c>
      <c r="FR1" s="290" t="s">
        <v>33721</v>
      </c>
      <c r="FS1" s="290" t="s">
        <v>33722</v>
      </c>
      <c r="FT1" s="290" t="s">
        <v>33723</v>
      </c>
      <c r="FU1" s="290" t="s">
        <v>33724</v>
      </c>
      <c r="FV1" s="290" t="s">
        <v>33725</v>
      </c>
      <c r="FW1" s="290" t="s">
        <v>33726</v>
      </c>
      <c r="FX1" s="290" t="s">
        <v>33727</v>
      </c>
      <c r="FY1" s="290" t="s">
        <v>33728</v>
      </c>
      <c r="FZ1" s="290" t="s">
        <v>33729</v>
      </c>
      <c r="GA1" s="292" t="s">
        <v>33730</v>
      </c>
      <c r="GB1" s="292" t="s">
        <v>33731</v>
      </c>
      <c r="GC1" s="292" t="s">
        <v>33732</v>
      </c>
      <c r="GD1" s="292" t="s">
        <v>33733</v>
      </c>
      <c r="GE1" s="292" t="s">
        <v>33734</v>
      </c>
      <c r="GF1" s="292" t="s">
        <v>33735</v>
      </c>
      <c r="GG1" s="292" t="s">
        <v>33736</v>
      </c>
      <c r="GH1" s="292" t="s">
        <v>33737</v>
      </c>
      <c r="GI1" s="290" t="s">
        <v>33738</v>
      </c>
      <c r="GJ1" s="290" t="s">
        <v>33739</v>
      </c>
      <c r="GK1" s="290" t="s">
        <v>33740</v>
      </c>
      <c r="GL1" s="290" t="s">
        <v>33741</v>
      </c>
      <c r="GM1" s="290" t="s">
        <v>33742</v>
      </c>
      <c r="GN1" s="290" t="s">
        <v>33743</v>
      </c>
      <c r="GO1" s="290" t="s">
        <v>33744</v>
      </c>
      <c r="GP1" s="290" t="s">
        <v>33745</v>
      </c>
      <c r="GQ1" s="290" t="s">
        <v>33746</v>
      </c>
      <c r="GR1" s="290" t="s">
        <v>33747</v>
      </c>
      <c r="GS1" s="290" t="s">
        <v>33748</v>
      </c>
      <c r="GT1" s="290" t="s">
        <v>33749</v>
      </c>
      <c r="GU1" s="290" t="s">
        <v>33750</v>
      </c>
      <c r="GV1" s="290" t="s">
        <v>33751</v>
      </c>
      <c r="GW1" s="290" t="s">
        <v>33752</v>
      </c>
      <c r="GX1" s="290" t="s">
        <v>33753</v>
      </c>
      <c r="GY1" s="290" t="s">
        <v>33754</v>
      </c>
      <c r="GZ1" s="290" t="s">
        <v>33755</v>
      </c>
      <c r="HA1" s="290" t="s">
        <v>33756</v>
      </c>
      <c r="HB1" s="298" t="s">
        <v>33757</v>
      </c>
      <c r="HC1" s="298" t="s">
        <v>33758</v>
      </c>
      <c r="HD1" s="298" t="s">
        <v>33759</v>
      </c>
      <c r="HE1" s="298" t="s">
        <v>33760</v>
      </c>
      <c r="HF1" s="290" t="s">
        <v>33761</v>
      </c>
      <c r="HG1" s="290" t="s">
        <v>33762</v>
      </c>
      <c r="HH1" s="298" t="s">
        <v>33763</v>
      </c>
      <c r="HI1" s="298" t="s">
        <v>33764</v>
      </c>
      <c r="HJ1" s="298" t="s">
        <v>33765</v>
      </c>
      <c r="HK1" s="298" t="s">
        <v>33766</v>
      </c>
      <c r="HL1" s="298" t="s">
        <v>33767</v>
      </c>
      <c r="HM1" s="298" t="s">
        <v>33768</v>
      </c>
      <c r="HN1" s="298" t="s">
        <v>33769</v>
      </c>
      <c r="HO1" s="298" t="s">
        <v>33770</v>
      </c>
      <c r="HP1" s="298" t="s">
        <v>33771</v>
      </c>
      <c r="HQ1" s="298" t="s">
        <v>33772</v>
      </c>
      <c r="HR1" s="298" t="s">
        <v>33773</v>
      </c>
      <c r="HS1" s="298" t="s">
        <v>33774</v>
      </c>
      <c r="HT1" s="298" t="s">
        <v>33775</v>
      </c>
      <c r="HU1" s="298" t="s">
        <v>33776</v>
      </c>
      <c r="HV1" s="298" t="s">
        <v>33777</v>
      </c>
      <c r="HW1" s="298" t="s">
        <v>33778</v>
      </c>
      <c r="HX1" s="298" t="s">
        <v>33779</v>
      </c>
      <c r="HY1" s="298" t="s">
        <v>33780</v>
      </c>
      <c r="HZ1" s="298" t="s">
        <v>33781</v>
      </c>
      <c r="IA1" s="298" t="s">
        <v>33782</v>
      </c>
      <c r="IB1" s="298" t="s">
        <v>33783</v>
      </c>
      <c r="IC1" s="296" t="s">
        <v>33784</v>
      </c>
      <c r="ID1" s="298" t="s">
        <v>33785</v>
      </c>
      <c r="IE1" s="298" t="s">
        <v>33786</v>
      </c>
      <c r="IF1" s="298" t="s">
        <v>33787</v>
      </c>
      <c r="IG1" s="298" t="s">
        <v>33788</v>
      </c>
      <c r="IH1" s="298" t="s">
        <v>33789</v>
      </c>
      <c r="II1" s="298" t="s">
        <v>33790</v>
      </c>
      <c r="IJ1" s="298" t="s">
        <v>33791</v>
      </c>
      <c r="IK1" s="298" t="s">
        <v>33792</v>
      </c>
      <c r="IL1" s="298" t="s">
        <v>33793</v>
      </c>
      <c r="IM1" s="288" t="s">
        <v>33698</v>
      </c>
      <c r="IN1" s="288" t="s">
        <v>33699</v>
      </c>
      <c r="IO1" s="288" t="s">
        <v>33977</v>
      </c>
      <c r="IP1" s="288" t="s">
        <v>33893</v>
      </c>
      <c r="IQ1" s="288" t="s">
        <v>33894</v>
      </c>
      <c r="IR1" s="288" t="s">
        <v>33897</v>
      </c>
      <c r="IS1" s="288" t="s">
        <v>33905</v>
      </c>
      <c r="IT1" s="288" t="s">
        <v>33906</v>
      </c>
      <c r="IU1" s="288" t="s">
        <v>33907</v>
      </c>
      <c r="IV1" s="288" t="s">
        <v>33908</v>
      </c>
      <c r="IW1" s="288" t="s">
        <v>33909</v>
      </c>
      <c r="IX1" s="288" t="s">
        <v>33910</v>
      </c>
      <c r="IY1" s="288" t="s">
        <v>33911</v>
      </c>
      <c r="IZ1" s="299" t="s">
        <v>8122</v>
      </c>
      <c r="JA1" s="299" t="s">
        <v>33976</v>
      </c>
      <c r="JB1" s="299" t="s">
        <v>33795</v>
      </c>
      <c r="JC1" s="288" t="s">
        <v>33796</v>
      </c>
      <c r="JD1" s="270" t="s">
        <v>33962</v>
      </c>
      <c r="JE1" s="270" t="s">
        <v>33968</v>
      </c>
      <c r="JF1" s="270" t="s">
        <v>33967</v>
      </c>
      <c r="JG1" s="238" t="s">
        <v>42</v>
      </c>
      <c r="JH1" s="270" t="s">
        <v>4984</v>
      </c>
      <c r="JI1" s="239" t="s">
        <v>33969</v>
      </c>
      <c r="JJ1" s="300" t="s">
        <v>33966</v>
      </c>
      <c r="JK1" s="301" t="s">
        <v>33965</v>
      </c>
      <c r="JL1" s="300" t="s">
        <v>33963</v>
      </c>
      <c r="JM1" s="300" t="s">
        <v>33964</v>
      </c>
      <c r="JN1" s="302" t="s">
        <v>33970</v>
      </c>
      <c r="JO1" s="300" t="s">
        <v>33972</v>
      </c>
      <c r="JP1" s="303" t="s">
        <v>33971</v>
      </c>
    </row>
    <row r="2" spans="1:276" x14ac:dyDescent="0.35">
      <c r="A2" s="282" t="str">
        <f>"FLRC"&amp;IF(D2="",G2,D2)</f>
        <v>FLRC</v>
      </c>
      <c r="B2" s="304" t="str">
        <f>IF(AJ2="","", RIGHT(AJ2, LEN(AJ2) - FIND("@",AJ2)))</f>
        <v/>
      </c>
      <c r="C2" s="282" t="str">
        <f>IFERROR(IF(ISBLANK(B2),"",INDEX(Email_Org_Map!B:B,MATCH(B2,Email_Org_Map!A:A,0))),"")</f>
        <v/>
      </c>
      <c r="D2" s="282" t="str">
        <f>IFERROR(INDEX(NPI_Lookup!B:B,MATCH(G2,NPI_Lookup!A:A,0)),"")</f>
        <v/>
      </c>
      <c r="G2" s="282" t="str">
        <f>IF(ISBLANK('1.1 Demographics'!$E$4),"",VLOOKUP('1.1 Demographics'!$D$4,'1.1 Demographics'!$D$4:$E$9,2))</f>
        <v/>
      </c>
      <c r="J2" s="282" t="str">
        <f>VLOOKUP('1.1 Demographics'!$D$5,'1.1 Demographics'!$D$4:$E$9,2,FALSE)</f>
        <v/>
      </c>
      <c r="K2" s="282" t="str">
        <f>IF(ISBLANK('1.1 Demographics'!E5),"","Yes")</f>
        <v>Yes</v>
      </c>
      <c r="O2" s="282" t="str">
        <f>VLOOKUP('1.1 Demographics'!$D$6,'1.1 Demographics'!$D$4:$E$9,2,FALSE)</f>
        <v/>
      </c>
      <c r="P2" s="282" t="str">
        <f>VLOOKUP('1.1 Demographics'!$D$7,'1.1 Demographics'!$D$4:$E$9,2, FALSE)</f>
        <v/>
      </c>
      <c r="Q2" s="282" t="str">
        <f>VLOOKUP('1.1 Demographics'!$D$8,'1.1 Demographics'!$D$4:$E$9,2,FALSE)</f>
        <v/>
      </c>
      <c r="R2" s="282" t="str">
        <f>IF(ISBLANK('1.1 Demographics'!$E$9),"",VLOOKUP('1.1 Demographics'!$D$9,'1.1 Demographics'!$D$4:$E$9,2,'Data Scraping '!$E$7))</f>
        <v/>
      </c>
      <c r="S2" s="282" t="str">
        <f>IF(ISBLANK('1.1 Demographics'!$K$33),"",VLOOKUP('1.1 Demographics'!$E$33,'1.1 Demographics'!$E$29:$L$51,7,FALSE))</f>
        <v/>
      </c>
      <c r="T2" s="282" t="str">
        <f>IF(ISBLANK('1.1 Demographics'!$K$29),"",VLOOKUP('1.1 Demographics'!$E$29,'1.1 Demographics'!$E$29:$L$51,7,FALSE))</f>
        <v/>
      </c>
      <c r="W2" s="282" t="str">
        <f>IF(ISBLANK('1.1 Demographics'!$K$46),"",VLOOKUP('1.1 Demographics'!$E$46,'1.1 Demographics'!$E$29:$L$51,7,FALSE))</f>
        <v/>
      </c>
      <c r="X2" s="282" t="str">
        <f>IF(ISBLANK('1.1 Demographics'!$K$48),"",VLOOKUP('1.1 Demographics'!$E$48,'1.1 Demographics'!$E$29:$L$51,7,FALSE))</f>
        <v/>
      </c>
      <c r="Y2" s="282" t="str">
        <f>IF(ISBLANK('1.1 Demographics'!$K$38),"",VLOOKUP('1.1 Demographics'!$E$38,'1.1 Demographics'!$E$29:$L$51,7,FALSE))</f>
        <v/>
      </c>
      <c r="Z2" s="282" t="str">
        <f>IF(ISBLANK('1.1 Demographics'!$K$40),"",VLOOKUP('1.1 Demographics'!$E$40,'1.1 Demographics'!$E$29:$L$51,7,FALSE))</f>
        <v/>
      </c>
      <c r="AA2" s="282" t="str">
        <f>IF(ISBLANK('1.1 Demographics'!$K$42),"",VLOOKUP('1.1 Demographics'!$E$42,'1.1 Demographics'!$E$29:$L$51,7,FALSE))</f>
        <v/>
      </c>
      <c r="AB2" s="282" t="str">
        <f>IF('1.1 Demographics'!G10="","",VLOOKUP('1.1 Demographics'!B10,'1.1 Demographics'!B10:H10,6,FALSE))</f>
        <v/>
      </c>
      <c r="AC2" s="282" t="str">
        <f>IF(ISBLANK('1.1 Demographics'!$K$44),"",VLOOKUP('1.1 Demographics'!$E$44,'1.1 Demographics'!$E$29:$L$51,7,FALSE))</f>
        <v/>
      </c>
      <c r="AD2" s="282" t="str">
        <f>IF(ISBLANK('1.1 Demographics'!$K$50),"",VLOOKUP('1.1 Demographics'!$E$50,'1.1 Demographics'!$E$29:$L$51,7,FALSE))</f>
        <v/>
      </c>
      <c r="AE2" s="282" t="str">
        <f>IF(ISBLANK('1.1 Demographics'!$L$35),"",VLOOKUP('1.1 Demographics'!$E$35,'1.1 Demographics'!$E$29:$L$51,8,FALSE))</f>
        <v/>
      </c>
      <c r="AF2" s="282" t="str">
        <f>IF(ISBLANK('1.1 Demographics'!$L$36),"",VLOOKUP('1.1 Demographics'!$E$36,'1.1 Demographics'!$E$29:$L$51,8,FALSE))</f>
        <v/>
      </c>
      <c r="AG2" s="282" t="str">
        <f>IF(ISBLANK('1.1 Demographics'!$F$17),"",VLOOKUP('1.1 Demographics'!E17,'1.1 Demographics'!E17:G20,2,FALSE))</f>
        <v/>
      </c>
      <c r="AH2" s="282" t="str">
        <f>IF(ISBLANK('1.1 Demographics'!$G$17),"",VLOOKUP('1.1 Demographics'!E17,'1.1 Demographics'!E17:G20,3,FALSE))</f>
        <v/>
      </c>
      <c r="AI2" s="282" t="str">
        <f>IF(ISBLANK('1.1 Demographics'!$F$18),"",VLOOKUP('1.1 Demographics'!E18,'1.1 Demographics'!$E$17:$F$20,2,FALSE))</f>
        <v/>
      </c>
      <c r="AJ2" s="282" t="str">
        <f>IF(ISBLANK('1.1 Demographics'!$F$19),"",VLOOKUP('1.1 Demographics'!$E$19,'1.1 Demographics'!$E$17:$F$20,2,FALSE))</f>
        <v/>
      </c>
      <c r="AK2" s="305" t="str">
        <f>IF(ISBLANK('1.2 Finance and Operations'!$K$5),"",VLOOKUP('1.2 Finance and Operations'!$E$5,'1.2 Finance and Operations'!$E$5:$K$6,7,FALSE))</f>
        <v/>
      </c>
      <c r="AL2" s="305" t="str">
        <f>IF(ISBLANK('1.2 Finance and Operations'!$K$6),"",VLOOKUP('1.2 Finance and Operations'!$J$6,'1.2 Finance and Operations'!J6:K6,2,FALSE))</f>
        <v/>
      </c>
      <c r="BI2" s="306" t="str">
        <f>IF(ISBLANK('1.2 Finance and Operations'!$K$8),"",VLOOKUP('1.2 Finance and Operations'!I8,'1.2 Finance and Operations'!I8:K14,3,FALSE))</f>
        <v/>
      </c>
      <c r="BJ2" s="307" t="str">
        <f>IF('1.2 Finance and Operations'!$K$11="","",VLOOKUP('1.2 Finance and Operations'!$I$11,'1.2 Finance and Operations'!I8:K14,3,FALSE))</f>
        <v/>
      </c>
      <c r="BK2" s="307" t="str">
        <f>IF('1.2 Finance and Operations'!$K$12="","",VLOOKUP('1.2 Finance and Operations'!$I$12,'1.2 Finance and Operations'!I8:K14,3,FALSE))</f>
        <v/>
      </c>
      <c r="BL2" s="307" t="str">
        <f>IF(ISBLANK('1.2 Finance and Operations'!$K$14),"",VLOOKUP('1.2 Finance and Operations'!$I$14,'1.2 Finance and Operations'!I8:K14,3,FALSE))</f>
        <v/>
      </c>
      <c r="BZ2" s="307" t="str">
        <f>IF(ISBLANK('1.2 Finance and Operations'!$K$16),"",VLOOKUP('1.2 Finance and Operations'!$J$16,'1.2 Finance and Operations'!$J$8:$K$26,2,FALSE))</f>
        <v/>
      </c>
      <c r="CB2" s="307" t="str">
        <f>IF(ISBLANK('1.2 Finance and Operations'!$K$17),"",VLOOKUP('1.2 Finance and Operations'!$J$17,'1.2 Finance and Operations'!$J$8:$K$26,2,FALSE))</f>
        <v/>
      </c>
      <c r="CJ2" s="307" t="str">
        <f>IF('1.2 Finance and Operations'!$K$26="","",VLOOKUP('1.2 Finance and Operations'!$H$26,'1.2 Finance and Operations'!$H$25:$K$33,4,FALSE))</f>
        <v xml:space="preserve"> </v>
      </c>
      <c r="CK2" s="307" t="str">
        <f>IF('1.2 Finance and Operations'!$K$27="","",VLOOKUP('1.2 Finance and Operations'!$H$27,'1.2 Finance and Operations'!$H$25:$K$33,4,FALSE))</f>
        <v/>
      </c>
      <c r="CL2" s="307" t="str">
        <f>IF('1.2 Finance and Operations'!$K$28="","",VLOOKUP('1.2 Finance and Operations'!$H$28,'1.2 Finance and Operations'!$H$25:$K$33,4,FALSE))</f>
        <v/>
      </c>
      <c r="CM2" s="307" t="str">
        <f>IF('1.2 Finance and Operations'!$K$29="","",VLOOKUP('1.2 Finance and Operations'!$H$29,'1.2 Finance and Operations'!$H$25:$K$33,4,FALSE))</f>
        <v/>
      </c>
      <c r="CZ2" s="308" t="str">
        <f>IF(ISBLANK('1.3 Staffing and Outsourcing '!$H$30),"",VLOOKUP('1.3 Staffing and Outsourcing '!$E$30,'1.3 Staffing and Outsourcing '!$E$30:$H$40,4,FALSE))</f>
        <v/>
      </c>
      <c r="DA2" s="308" t="str">
        <f>IF(ISBLANK('1.3 Staffing and Outsourcing '!$H$31),"",VLOOKUP('1.3 Staffing and Outsourcing '!$E$31,'1.3 Staffing and Outsourcing '!$E$30:$H$40,4,FALSE))</f>
        <v/>
      </c>
      <c r="DB2" s="308" t="str">
        <f>IF(ISBLANK('1.3 Staffing and Outsourcing '!$H$32),"",VLOOKUP('1.3 Staffing and Outsourcing '!$E$32,'1.3 Staffing and Outsourcing '!$E$30:$H$40,4,FALSE))</f>
        <v/>
      </c>
      <c r="DC2" s="308" t="str">
        <f>IF(ISBLANK('1.3 Staffing and Outsourcing '!$H$33),"",VLOOKUP('1.3 Staffing and Outsourcing '!$E$33,'1.3 Staffing and Outsourcing '!$E$30:$H$40,4,FALSE))</f>
        <v/>
      </c>
      <c r="DD2" s="308" t="str">
        <f>IF(ISBLANK('1.3 Staffing and Outsourcing '!$H$34),"",VLOOKUP('1.3 Staffing and Outsourcing '!$E$34,'1.3 Staffing and Outsourcing '!$E$30:$H$40,4,FALSE))</f>
        <v/>
      </c>
      <c r="DE2" s="308" t="str">
        <f>IF(ISBLANK('1.3 Staffing and Outsourcing '!$H$35),"",VLOOKUP('1.3 Staffing and Outsourcing '!$E$35,'1.3 Staffing and Outsourcing '!$E$30:$H$40,4,FALSE))</f>
        <v/>
      </c>
      <c r="DF2" s="308" t="str">
        <f>IF(ISBLANK('1.3 Staffing and Outsourcing '!$H$36),"",VLOOKUP('1.3 Staffing and Outsourcing '!$E$36,'1.3 Staffing and Outsourcing '!$E$30:$H$40,4,FALSE))</f>
        <v/>
      </c>
      <c r="DG2" s="308" t="str">
        <f>IF(ISBLANK('1.3 Staffing and Outsourcing '!$H$37),"",VLOOKUP('1.3 Staffing and Outsourcing '!$E$37,'1.3 Staffing and Outsourcing '!$E$30:$H$40,4,FALSE))</f>
        <v/>
      </c>
      <c r="DH2" s="308" t="str">
        <f>IF(ISBLANK('1.3 Staffing and Outsourcing '!$H$38),"",VLOOKUP('1.3 Staffing and Outsourcing '!$E$38,'1.3 Staffing and Outsourcing '!$E$30:$H$40,4,FALSE))</f>
        <v/>
      </c>
      <c r="DI2" s="308" t="str">
        <f>IF(ISBLANK('1.3 Staffing and Outsourcing '!$H$39),"",VLOOKUP('1.3 Staffing and Outsourcing '!$E$39,'1.3 Staffing and Outsourcing '!$E$30:$H$40,4,FALSE))</f>
        <v/>
      </c>
      <c r="DJ2" s="308" t="str">
        <f>IF(ISBLANK('1.3 Staffing and Outsourcing '!$H$40),"",VLOOKUP('1.3 Staffing and Outsourcing '!$E$40,'1.3 Staffing and Outsourcing '!$E$30:$H$40,4,FALSE))</f>
        <v/>
      </c>
      <c r="DK2" s="282" t="str">
        <f>IF(ISBLANK('1.3 Staffing and Outsourcing '!$H$22),"",VLOOKUP('1.3 Staffing and Outsourcing '!$E$22,'1.3 Staffing and Outsourcing '!$E$9:$H$22,4,FALSE))</f>
        <v/>
      </c>
      <c r="DL2" s="282" t="str">
        <f>IF(ISBLANK('1.3 Staffing and Outsourcing '!$H$9),"",VLOOKUP('1.3 Staffing and Outsourcing '!$E$9,'1.3 Staffing and Outsourcing '!$E$9:$H$22,4,FALSE))</f>
        <v/>
      </c>
      <c r="DM2" s="282" t="str">
        <f>IF(ISBLANK('1.3 Staffing and Outsourcing '!$H$10),"",VLOOKUP('1.3 Staffing and Outsourcing '!$E$10,'1.3 Staffing and Outsourcing '!$E$9:$H$22,4,FALSE))</f>
        <v/>
      </c>
      <c r="DN2" s="282" t="str">
        <f>IF(ISBLANK('1.3 Staffing and Outsourcing '!$H$11),"",VLOOKUP('1.3 Staffing and Outsourcing '!$E$11,'1.3 Staffing and Outsourcing '!$E$9:$H$22,4,FALSE))</f>
        <v/>
      </c>
      <c r="DO2" s="282" t="str">
        <f>IF(ISBLANK('1.3 Staffing and Outsourcing '!$H$12),"",VLOOKUP('1.3 Staffing and Outsourcing '!$E$12,'1.3 Staffing and Outsourcing '!$E$9:$H$22,4,FALSE))</f>
        <v/>
      </c>
      <c r="DP2" s="282" t="str">
        <f>IF(ISBLANK('1.3 Staffing and Outsourcing '!$H$13),"",VLOOKUP('1.3 Staffing and Outsourcing '!$E$13,'1.3 Staffing and Outsourcing '!$E$9:$H$22,4,FALSE))</f>
        <v/>
      </c>
      <c r="DQ2" s="282" t="str">
        <f>IF(ISBLANK('1.3 Staffing and Outsourcing '!$H$14),"",VLOOKUP('1.3 Staffing and Outsourcing '!$E$14,'1.3 Staffing and Outsourcing '!$E$9:$H$22,4,FALSE))</f>
        <v/>
      </c>
      <c r="DR2" s="282" t="str">
        <f>IF(ISBLANK('1.3 Staffing and Outsourcing '!$H$15),"",VLOOKUP('1.3 Staffing and Outsourcing '!$E$15,'1.3 Staffing and Outsourcing '!$E$9:$H$22,4,FALSE))</f>
        <v/>
      </c>
      <c r="DS2" s="282" t="str">
        <f>IF(ISBLANK('1.3 Staffing and Outsourcing '!$H$16),"",VLOOKUP('1.3 Staffing and Outsourcing '!$E$16,'1.3 Staffing and Outsourcing '!$E$9:$H$22,4,FALSE))</f>
        <v/>
      </c>
      <c r="DT2" s="282" t="str">
        <f>IF(ISBLANK('1.3 Staffing and Outsourcing '!$H$17),"",VLOOKUP('1.3 Staffing and Outsourcing '!$E$17,'1.3 Staffing and Outsourcing '!$E$9:$H$22,4,FALSE))</f>
        <v/>
      </c>
      <c r="DU2" s="282" t="str">
        <f>IF(ISBLANK('1.3 Staffing and Outsourcing '!$H$18),"",VLOOKUP('1.3 Staffing and Outsourcing '!$E$18,'1.3 Staffing and Outsourcing '!$E$9:$H$22,4,FALSE))</f>
        <v/>
      </c>
      <c r="DV2" s="282" t="str">
        <f>IF(ISBLANK('1.3 Staffing and Outsourcing '!$H$19),"",VLOOKUP('1.3 Staffing and Outsourcing '!$E$19,'1.3 Staffing and Outsourcing '!$E$9:$H$22,4,FALSE))</f>
        <v/>
      </c>
      <c r="DW2" s="282" t="str">
        <f>IF(ISBLANK('1.3 Staffing and Outsourcing '!$H$20),"",VLOOKUP('1.3 Staffing and Outsourcing '!$E$20,'1.3 Staffing and Outsourcing '!$E$9:$H$22,4,FALSE))</f>
        <v/>
      </c>
      <c r="DX2" s="282" t="str">
        <f>IF(ISBLANK('1.3 Staffing and Outsourcing '!$H$21),"",VLOOKUP('1.3 Staffing and Outsourcing '!$E$21,'1.3 Staffing and Outsourcing '!$E$9:$H$22,4,FALSE))</f>
        <v/>
      </c>
      <c r="EA2" s="282" t="str">
        <f>IF(ISBLANK('1.3 Staffing and Outsourcing '!$M$9),"",VLOOKUP('1.3 Staffing and Outsourcing '!$J$9,'1.3 Staffing and Outsourcing '!$J$9:$M$21,4,FALSE))</f>
        <v/>
      </c>
      <c r="EB2" s="282" t="str">
        <f>IF(ISBLANK('1.3 Staffing and Outsourcing '!$M$10),"",VLOOKUP('1.3 Staffing and Outsourcing '!$J$10,'1.3 Staffing and Outsourcing '!$J$9:$M$21,4,FALSE))</f>
        <v/>
      </c>
      <c r="EC2" s="282" t="str">
        <f>IF(ISBLANK('1.3 Staffing and Outsourcing '!$M$11),"",VLOOKUP('1.3 Staffing and Outsourcing '!$J$11,'1.3 Staffing and Outsourcing '!$J$9:$M$21,4,FALSE))</f>
        <v/>
      </c>
      <c r="ED2" s="282" t="str">
        <f>IF(ISBLANK('1.3 Staffing and Outsourcing '!$M$12),"",VLOOKUP('1.3 Staffing and Outsourcing '!$J$12,'1.3 Staffing and Outsourcing '!$J$9:$M$21,4,FALSE))</f>
        <v/>
      </c>
      <c r="EE2" s="282" t="str">
        <f>IF(ISBLANK('1.3 Staffing and Outsourcing '!$M$13),"",VLOOKUP('1.3 Staffing and Outsourcing '!$J$13,'1.3 Staffing and Outsourcing '!$J$9:$M$21,4,FALSE))</f>
        <v/>
      </c>
      <c r="EF2" s="282" t="str">
        <f>IF(ISBLANK('1.3 Staffing and Outsourcing '!$M$14),"",VLOOKUP('1.3 Staffing and Outsourcing '!$J$14,'1.3 Staffing and Outsourcing '!$J$9:$M$21,4,FALSE))</f>
        <v/>
      </c>
      <c r="EG2" s="282" t="str">
        <f>IF(ISBLANK('1.3 Staffing and Outsourcing '!$M$15),"",VLOOKUP('1.3 Staffing and Outsourcing '!$J$15,'1.3 Staffing and Outsourcing '!$J$9:$M$21,4,FALSE))</f>
        <v/>
      </c>
      <c r="EH2" s="282" t="str">
        <f>IF(ISBLANK('1.3 Staffing and Outsourcing '!$M$16),"",VLOOKUP('1.3 Staffing and Outsourcing '!$J$16,'1.3 Staffing and Outsourcing '!$J$9:$M$21,4,FALSE))</f>
        <v/>
      </c>
      <c r="EI2" s="282" t="str">
        <f>IF(ISBLANK('1.3 Staffing and Outsourcing '!$M$17),"",VLOOKUP('1.3 Staffing and Outsourcing '!$J$17,'1.3 Staffing and Outsourcing '!$J$9:$M$21,4,FALSE))</f>
        <v/>
      </c>
      <c r="EJ2" s="282" t="str">
        <f>IF(ISBLANK('1.3 Staffing and Outsourcing '!$M$18),"",VLOOKUP('1.3 Staffing and Outsourcing '!$J$18,'1.3 Staffing and Outsourcing '!$J$9:$M$21,4,FALSE))</f>
        <v/>
      </c>
      <c r="EK2" s="282" t="str">
        <f>IF(ISBLANK('1.3 Staffing and Outsourcing '!$M$19),"",VLOOKUP('1.3 Staffing and Outsourcing '!$J$19,'1.3 Staffing and Outsourcing '!$J$9:$M$21,4,FALSE))</f>
        <v/>
      </c>
      <c r="EL2" s="282" t="str">
        <f>IF(ISBLANK('1.3 Staffing and Outsourcing '!$M$20),"",VLOOKUP('1.3 Staffing and Outsourcing '!$J$20,'1.3 Staffing and Outsourcing '!$J$9:$M$21,4,FALSE))</f>
        <v/>
      </c>
      <c r="EM2" s="282" t="str">
        <f>IF(ISBLANK('1.3 Staffing and Outsourcing '!$M$21),"",VLOOKUP('1.3 Staffing and Outsourcing '!$J$21,'1.3 Staffing and Outsourcing '!$J$9:$M$21,4,FALSE))</f>
        <v/>
      </c>
      <c r="FC2" s="308" t="str">
        <f>IF(ISBLANK('1.4 Business Office'!$M$6),"",VLOOKUP('1.4 Business Office'!$L$6,'1.4 Business Office'!$L$6:$M$6,2,FALSE))</f>
        <v/>
      </c>
      <c r="FP2" s="307" t="str">
        <f>IF(ISBLANK('1.4 Business Office'!$M$11),"",VLOOKUP('1.4 Business Office'!$L$11,'1.4 Business Office'!$L$11:$M$12,2,FALSE))</f>
        <v/>
      </c>
      <c r="FQ2" s="307" t="str">
        <f>IF(ISBLANK('1.4 Business Office'!$M$12),"",VLOOKUP('1.4 Business Office'!$L$12,'1.4 Business Office'!$L$11:$M$12,2,FALSE))</f>
        <v/>
      </c>
      <c r="FR2" s="307" t="str">
        <f>IF(ISBLANK('1.4 Business Office'!$M$17),"",VLOOKUP('1.4 Business Office'!$L$17,'1.4 Business Office'!$L$17:$M$21,2,FALSE))</f>
        <v/>
      </c>
      <c r="FS2" s="307" t="str">
        <f>IF(ISBLANK('1.4 Business Office'!$M$18),"",VLOOKUP('1.4 Business Office'!$L$18,'1.4 Business Office'!$L$17:$M$21,2,FALSE))</f>
        <v/>
      </c>
      <c r="FT2" s="307" t="str">
        <f>IF(ISBLANK('1.4 Business Office'!$M$19),"",VLOOKUP('1.4 Business Office'!$L$19,'1.4 Business Office'!$L$17:$M$21,2,FALSE))</f>
        <v/>
      </c>
      <c r="FU2" s="307" t="str">
        <f>IF(ISBLANK('1.4 Business Office'!$M$20),"",VLOOKUP('1.4 Business Office'!$L$20,'1.4 Business Office'!$L$17:$M$21,2,FALSE))</f>
        <v/>
      </c>
      <c r="FV2" s="307" t="str">
        <f>IF(ISBLANK('1.4 Business Office'!$M$21),"",VLOOKUP('1.4 Business Office'!$L$21,'1.4 Business Office'!$L$17:$M$21,2,FALSE))</f>
        <v/>
      </c>
      <c r="FW2" s="307" t="str">
        <f>IF(ISBLANK('1.4 Business Office'!$M$25),"",VLOOKUP('1.4 Business Office'!$L$25,'1.4 Business Office'!$L$25:$M$28,2,FALSE))</f>
        <v/>
      </c>
      <c r="FX2" s="307" t="str">
        <f>IF(ISBLANK('1.4 Business Office'!$M$26),"",VLOOKUP('1.4 Business Office'!$L$26,'1.4 Business Office'!$L$25:$M$28,2,FALSE))</f>
        <v/>
      </c>
      <c r="FY2" s="307" t="str">
        <f>IF(ISBLANK('1.4 Business Office'!$M$27),"",VLOOKUP('1.4 Business Office'!$L$27,'1.4 Business Office'!$L$25:$M$28,2,FALSE))</f>
        <v/>
      </c>
      <c r="FZ2" s="307" t="str">
        <f>IF(ISBLANK('1.4 Business Office'!$M$28),"",VLOOKUP('1.4 Business Office'!$L$28,'1.4 Business Office'!$L$25:$M$28,2,FALSE))</f>
        <v/>
      </c>
      <c r="GI2" s="307" t="str">
        <f>IF(ISBLANK('1.4 Business Office'!$M$32),"",VLOOKUP('1.4 Business Office'!$L$32,'1.4 Business Office'!$L$32:$M$33,2,FALSE))</f>
        <v/>
      </c>
      <c r="GJ2" s="307" t="str">
        <f>IF(ISBLANK('1.4 Business Office'!$M$33),"",VLOOKUP('1.4 Business Office'!$L$33,'1.4 Business Office'!$L$32:$M$33,2,FALSE))</f>
        <v/>
      </c>
      <c r="GK2" s="307" t="str">
        <f>IF(ISBLANK('1.4 Business Office'!$M$38),"",VLOOKUP('1.4 Business Office'!$L$38,'1.4 Business Office'!$L$38:$M$42,2,FALSE))</f>
        <v/>
      </c>
      <c r="GL2" s="307" t="str">
        <f>IF(ISBLANK('1.4 Business Office'!$M$39),"",VLOOKUP('1.4 Business Office'!$L$39,'1.4 Business Office'!$L$38:$M$42,2,FALSE))</f>
        <v/>
      </c>
      <c r="GM2" s="307" t="str">
        <f>IF(ISBLANK('1.4 Business Office'!$M$40),"",VLOOKUP('1.4 Business Office'!$L$40,'1.4 Business Office'!$L$38:$M$42,2,FALSE))</f>
        <v/>
      </c>
      <c r="GN2" s="307" t="str">
        <f>IF(ISBLANK('1.4 Business Office'!$M$41),"",VLOOKUP('1.4 Business Office'!$L$41,'1.4 Business Office'!$L$38:$M$42,2,FALSE))</f>
        <v/>
      </c>
      <c r="GO2" s="307" t="str">
        <f>IF(ISBLANK('1.4 Business Office'!$M$42),"",VLOOKUP('1.4 Business Office'!$L$42,'1.4 Business Office'!$L$38:$M$42,2,FALSE))</f>
        <v/>
      </c>
      <c r="GP2" s="307" t="str">
        <f>IF(ISBLANK('1.4 Business Office'!$M$47),"",VLOOKUP('1.4 Business Office'!$L$47,'1.4 Business Office'!$L$47:$M$50,2,FALSE))</f>
        <v/>
      </c>
      <c r="GQ2" s="307" t="str">
        <f>IF(ISBLANK('1.4 Business Office'!$M$48),"",VLOOKUP('1.4 Business Office'!$L$48,'1.4 Business Office'!$L$47:$M$50,2,FALSE))</f>
        <v/>
      </c>
      <c r="GR2" s="307" t="str">
        <f>IF(ISBLANK('1.4 Business Office'!$M$49),"",VLOOKUP('1.4 Business Office'!$L$49,'1.4 Business Office'!$L$47:$M$50,2,FALSE))</f>
        <v/>
      </c>
      <c r="GS2" s="307" t="str">
        <f>IF(ISBLANK('1.4 Business Office'!$M$50),"",VLOOKUP('1.4 Business Office'!$L$50,'1.4 Business Office'!$L$47:$M$50,2,FALSE))</f>
        <v/>
      </c>
      <c r="GT2" s="307" t="str">
        <f>IF(ISBLANK('1.4 Business Office'!$M$57),"",VLOOKUP('1.4 Business Office'!$L$57,'1.4 Business Office'!$L$55:$M$57,2,FALSE))</f>
        <v xml:space="preserve">   </v>
      </c>
      <c r="GU2" s="307" t="str">
        <f>IF(ISBLANK('1.4 Business Office'!$M$55),"",VLOOKUP('1.4 Business Office'!$L$55,'1.4 Business Office'!$L$55:$M$57,2,FALSE))</f>
        <v/>
      </c>
      <c r="GV2" s="307" t="str">
        <f>IF(ISBLANK('1.4 Business Office'!$M$56),"",VLOOKUP('1.4 Business Office'!$L$56,'1.4 Business Office'!$L$55:$M$57,2,FALSE))</f>
        <v/>
      </c>
      <c r="GW2" s="307" t="str">
        <f>IF(ISBLANK('1.4 Business Office'!$M$62),"",VLOOKUP('1.4 Business Office'!$L$62,'1.4 Business Office'!$L$62:$M$66,2,FALSE))</f>
        <v/>
      </c>
      <c r="GX2" s="307" t="str">
        <f>IF(ISBLANK('1.4 Business Office'!$M$63),"",VLOOKUP('1.4 Business Office'!$L$63,'1.4 Business Office'!$L$62:$M$66,2,FALSE))</f>
        <v/>
      </c>
      <c r="GY2" s="307" t="str">
        <f>IF(ISBLANK('1.4 Business Office'!$M$64),"",VLOOKUP('1.4 Business Office'!$L$64,'1.4 Business Office'!$L$62:$M$66,2,FALSE))</f>
        <v/>
      </c>
      <c r="GZ2" s="307" t="str">
        <f>IF(ISBLANK('1.4 Business Office'!$M$65),"",VLOOKUP('1.4 Business Office'!$L$65,'1.4 Business Office'!$L$62:$M$66,2,FALSE))</f>
        <v/>
      </c>
      <c r="HA2" s="307" t="str">
        <f>IF(ISBLANK('1.4 Business Office'!$M$66),"",VLOOKUP('1.4 Business Office'!$L$66,'1.4 Business Office'!$L$62:$M$66,2,FALSE))</f>
        <v/>
      </c>
      <c r="HF2" s="309" t="str">
        <f>IF(ISBLANK('1.5 Patient Access'!$N$6),"",VLOOKUP('1.5 Patient Access'!$E$6,'1.5 Patient Access'!$E$6:$N$6,10,FALSE))</f>
        <v/>
      </c>
      <c r="HG2" s="307" t="str">
        <f>IF(ISBLANK('1.5 Patient Access'!$N$8),"",VLOOKUP('1.5 Patient Access'!$E$8,'1.5 Patient Access'!$E$8:$N$8,10,FALSE))</f>
        <v/>
      </c>
      <c r="IC2" s="282" t="str">
        <f>IF(ISBLANK('1.5 Patient Access'!N14),"",VLOOKUP('1.5 Patient Access'!E14,'1.5 Patient Access'!E14:R15,10,FALSE))</f>
        <v/>
      </c>
      <c r="IM2" s="282" t="str">
        <f>IF('1.1 Demographics'!$F$10="","",VLOOKUP('1.1 Demographics'!B10,'1.1 Demographics'!B10:H10,5,FALSE))</f>
        <v/>
      </c>
      <c r="IN2" s="282" t="str">
        <f>IF(ISBLANK('1.1 Demographics'!$E$10),"",VLOOKUP('1.1 Demographics'!$B$10,'1.1 Demographics'!$B$10:$H$10,4,FALSE))</f>
        <v/>
      </c>
      <c r="IO2" s="282" t="str">
        <f>IF(ISBLANK('1.1 Demographics'!K51),"",VLOOKUP('1.1 Demographics'!J51,'1.1 Demographics'!J51:L51,2,FALSE))</f>
        <v/>
      </c>
      <c r="IP2" s="309" t="str">
        <f>IF(ISBLANK('1.2 Finance and Operations'!$K$9),"",VLOOKUP('1.2 Finance and Operations'!$I$9,'1.2 Finance and Operations'!$I$8:$K$14,3,FALSE))</f>
        <v/>
      </c>
      <c r="IQ2" s="309" t="str">
        <f>IF(ISBLANK('1.2 Finance and Operations'!$K$10),"",VLOOKUP('1.2 Finance and Operations'!$I$10,'1.2 Finance and Operations'!$I$8:$K$14,3,FALSE))</f>
        <v/>
      </c>
      <c r="IR2" s="309" t="str">
        <f>IF(ISBLANK('1.2 Finance and Operations'!$K$13),"",VLOOKUP('1.2 Finance and Operations'!$I$13,'1.2 Finance and Operations'!$I$8:$K$14,3,FALSE))</f>
        <v/>
      </c>
      <c r="IS2" s="309" t="str">
        <f>IF(ISBLANK('1.2 Finance and Operations'!$K$21),"",VLOOKUP('1.2 Finance and Operations'!$J$21,'1.2 Finance and Operations'!$J$8:$K$26,2,FALSE))</f>
        <v/>
      </c>
      <c r="IT2" s="309" t="str">
        <f>IF(ISBLANK('1.2 Finance and Operations'!$K$22),"",VLOOKUP('1.2 Finance and Operations'!$J$22,'1.2 Finance and Operations'!$J$8:$K$26,2,FALSE))</f>
        <v/>
      </c>
      <c r="IU2" s="309" t="str">
        <f>IF(ISBLANK('1.2 Finance and Operations'!$K$23),"",VLOOKUP('1.2 Finance and Operations'!$J$23,'1.2 Finance and Operations'!$J$8:$K$26,2,FALSE))</f>
        <v/>
      </c>
      <c r="IV2" s="307" t="str">
        <f>IF('1.2 Finance and Operations'!$K$30="","",VLOOKUP('1.2 Finance and Operations'!$H$30,'1.2 Finance and Operations'!$H$25:$K$33,4,FALSE))</f>
        <v/>
      </c>
      <c r="IW2" s="307" t="str">
        <f>IF('1.2 Finance and Operations'!$K$31="","",VLOOKUP('1.2 Finance and Operations'!$H$31,'1.2 Finance and Operations'!$H$25:$K$33,4,FALSE))</f>
        <v/>
      </c>
      <c r="IX2" s="307" t="str">
        <f>IF('1.2 Finance and Operations'!$K$32="","",VLOOKUP('1.2 Finance and Operations'!$H$32,'1.2 Finance and Operations'!$H$25:$K$33,4,FALSE))</f>
        <v/>
      </c>
      <c r="IY2" s="307" t="str">
        <f>IF('1.2 Finance and Operations'!$K$33="","",VLOOKUP('1.2 Finance and Operations'!$H$33,'1.2 Finance and Operations'!$H$25:$K$33,4,FALSE))</f>
        <v/>
      </c>
      <c r="IZ2" s="310" t="str">
        <f>IF(ISBLANK('1.5 Patient Access'!$N$12),"",VLOOKUP('1.5 Patient Access'!$E$12,'1.5 Patient Access'!$E$12:$N$12,10,FALSE))</f>
        <v/>
      </c>
      <c r="JA2" s="282" t="str">
        <f>IF('1.5 Patient Access'!N14="Other", VLOOKUP('1.5 Patient Access'!K15,'1.5 Patient Access'!K15:P15,4,FALSE), "")</f>
        <v/>
      </c>
      <c r="JB2" s="282" t="str">
        <f>IF(ISBLANK('1.3 Staffing and Outsourcing '!$M$25),"",VLOOKUP('1.3 Staffing and Outsourcing '!$J$25,'1.3 Staffing and Outsourcing '!$J$24:$M$26,4,FALSE))</f>
        <v/>
      </c>
      <c r="JC2" s="282" t="str">
        <f>IF(JB2="No",VLOOKUP('1.3 Staffing and Outsourcing '!$J$27,'1.3 Staffing and Outsourcing '!$J$27:$M$27,4,FALSE),"")</f>
        <v/>
      </c>
      <c r="JD2" s="282" t="str">
        <f>IF(ISBLANK('1.3 Staffing and Outsourcing '!$M$32),"",VLOOKUP('1.3 Staffing and Outsourcing '!$J$32,'1.3 Staffing and Outsourcing '!$J$32:$M$44,4,FALSE))</f>
        <v/>
      </c>
      <c r="JE2" s="282" t="str">
        <f>IF(ISBLANK('1.3 Staffing and Outsourcing '!$M$33),"",VLOOKUP('1.3 Staffing and Outsourcing '!$J$33,'1.3 Staffing and Outsourcing '!$J$32:$M$44,4,FALSE))</f>
        <v/>
      </c>
      <c r="JF2" s="282" t="str">
        <f>IF(ISBLANK('1.3 Staffing and Outsourcing '!$M$34),"",VLOOKUP('1.3 Staffing and Outsourcing '!J34,'1.3 Staffing and Outsourcing '!$J$32:$M$44,4,FALSE))</f>
        <v/>
      </c>
      <c r="JG2" s="282" t="str">
        <f>IF(ISBLANK('1.3 Staffing and Outsourcing '!$M$35),"",VLOOKUP('1.3 Staffing and Outsourcing '!J35,'1.3 Staffing and Outsourcing '!$J$32:$M$44,4,FALSE))</f>
        <v/>
      </c>
      <c r="JH2" s="282" t="str">
        <f>IF(ISBLANK('1.3 Staffing and Outsourcing '!$M$36),"",VLOOKUP('1.3 Staffing and Outsourcing '!J36,'1.3 Staffing and Outsourcing '!$J$32:$M$44,4,FALSE))</f>
        <v/>
      </c>
      <c r="JI2" s="282" t="str">
        <f>IF(ISBLANK('1.3 Staffing and Outsourcing '!$M$37),"",VLOOKUP('1.3 Staffing and Outsourcing '!$J$37,'1.3 Staffing and Outsourcing '!$J$32:$M$44,4,FALSE))</f>
        <v/>
      </c>
      <c r="JJ2" s="282" t="str">
        <f>IF(ISBLANK('1.3 Staffing and Outsourcing '!$M$38),"",VLOOKUP('1.3 Staffing and Outsourcing '!J38,'1.3 Staffing and Outsourcing '!$J$32:$M$44,4,FALSE))</f>
        <v/>
      </c>
      <c r="JK2" s="282" t="str">
        <f>IF(ISBLANK('1.3 Staffing and Outsourcing '!$M$39),"",VLOOKUP('1.3 Staffing and Outsourcing '!J39,'1.3 Staffing and Outsourcing '!$J$32:$M$44,4,FALSE))</f>
        <v/>
      </c>
      <c r="JL2" s="282" t="str">
        <f>IF(ISBLANK('1.3 Staffing and Outsourcing '!$M$40),"",VLOOKUP('1.3 Staffing and Outsourcing '!$J$40,'1.3 Staffing and Outsourcing '!$J$32:$M$44,4,FALSE))</f>
        <v/>
      </c>
      <c r="JM2" s="282" t="str">
        <f>IF(ISBLANK('1.3 Staffing and Outsourcing '!$M$41),"",VLOOKUP('1.3 Staffing and Outsourcing '!$J$41,'1.3 Staffing and Outsourcing '!$J$32:$M$44,4,FALSE))</f>
        <v/>
      </c>
      <c r="JN2" s="282" t="str">
        <f>IF(ISBLANK('1.3 Staffing and Outsourcing '!$M$42),"",VLOOKUP('1.3 Staffing and Outsourcing '!$J$42,'1.3 Staffing and Outsourcing '!$J$32:$M$44,4,FALSE))</f>
        <v/>
      </c>
      <c r="JO2" s="282" t="str">
        <f>IF(ISBLANK('1.3 Staffing and Outsourcing '!$M$43),"",VLOOKUP('1.3 Staffing and Outsourcing '!J43,'1.3 Staffing and Outsourcing '!$J$32:$M$44,4,FALSE))</f>
        <v/>
      </c>
      <c r="JP2" s="282" t="str">
        <f>IF(ISBLANK('1.3 Staffing and Outsourcing '!$M$44),"",VLOOKUP('1.3 Staffing and Outsourcing '!J44,'1.3 Staffing and Outsourcing '!$J$32:$M$44,4,FALSE))</f>
        <v/>
      </c>
    </row>
    <row r="4" spans="1:276" ht="20" customHeight="1" x14ac:dyDescent="0.35">
      <c r="BI4" s="282"/>
      <c r="BJ4" s="282"/>
      <c r="BK4" s="282"/>
      <c r="BL4" s="282"/>
      <c r="BZ4" s="282"/>
      <c r="CB4" s="282"/>
    </row>
    <row r="5" spans="1:276" x14ac:dyDescent="0.35">
      <c r="BI5" s="282"/>
      <c r="BJ5" s="282"/>
      <c r="BK5" s="282"/>
      <c r="BL5" s="282"/>
      <c r="BZ5" s="282"/>
      <c r="CB5" s="282"/>
    </row>
    <row r="6" spans="1:276" x14ac:dyDescent="0.35">
      <c r="BI6" s="282"/>
      <c r="BJ6" s="282"/>
      <c r="BK6" s="282"/>
      <c r="BL6" s="282"/>
      <c r="BZ6" s="282"/>
      <c r="CB6" s="282"/>
    </row>
    <row r="10" spans="1:276" x14ac:dyDescent="0.35">
      <c r="G10" s="282" t="s">
        <v>8197</v>
      </c>
    </row>
  </sheetData>
  <sheetProtection algorithmName="SHA-512" hashValue="2HBOU3EOqR3MjkF59cURkDVnbZZlipj064NeB6Pvsccj47VKezS9HRY6/po/cErogY6BiyVZeyra80gGniIWMQ==" saltValue="f8/MRu8i6XjQ8BdUGihRyw==" spinCount="100000" sheet="1" objects="1" scenarios="1" selectLockedCells="1" selectUnlockedCells="1"/>
  <phoneticPr fontId="24" type="noConversion"/>
  <conditionalFormatting sqref="A1">
    <cfRule type="duplicateValues" dxfId="0" priority="3"/>
  </conditionalFormatting>
  <hyperlinks>
    <hyperlink ref="JI1" location="'Definitions and Formulae'!A8" display="Coding" xr:uid="{DF4FE082-24CB-4FEF-A328-1D778119A922}"/>
    <hyperlink ref="JG1" location="'Definitions and Formulae'!A17" display="Registration" xr:uid="{D4200F36-CC4C-4480-A941-9BEFBFFD405D}"/>
  </hyperlinks>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E1CE6B-E637-4B0B-918D-6DC0F7BD4594}">
  <sheetPr filterMode="1"/>
  <dimension ref="A1:S118"/>
  <sheetViews>
    <sheetView workbookViewId="0">
      <selection sqref="A1:XFD1048576"/>
    </sheetView>
  </sheetViews>
  <sheetFormatPr defaultRowHeight="14.5" x14ac:dyDescent="0.35"/>
  <cols>
    <col min="1" max="1" width="8.7265625" style="282"/>
    <col min="2" max="2" width="35.6328125" style="282" customWidth="1"/>
    <col min="3" max="3" width="50.453125" style="282" customWidth="1"/>
    <col min="4" max="4" width="0" hidden="1" customWidth="1"/>
    <col min="5" max="5" width="11.54296875" hidden="1" customWidth="1"/>
    <col min="6" max="6" width="0" hidden="1" customWidth="1"/>
    <col min="7" max="7" width="8.7265625" style="282"/>
    <col min="8" max="12" width="0" hidden="1" customWidth="1"/>
    <col min="13" max="13" width="8.7265625" style="282"/>
    <col min="14" max="19" width="0" hidden="1" customWidth="1"/>
    <col min="20" max="16384" width="8.7265625" style="282"/>
  </cols>
  <sheetData>
    <row r="1" spans="1:17" x14ac:dyDescent="0.35">
      <c r="A1" s="291" t="s">
        <v>33890</v>
      </c>
      <c r="B1" s="291"/>
      <c r="C1" s="291" t="s">
        <v>33889</v>
      </c>
      <c r="D1" s="258" t="s">
        <v>34062</v>
      </c>
      <c r="E1" s="258" t="s">
        <v>34063</v>
      </c>
      <c r="F1" s="258" t="s">
        <v>34064</v>
      </c>
      <c r="G1" s="291" t="s">
        <v>34065</v>
      </c>
      <c r="H1" s="258" t="s">
        <v>34066</v>
      </c>
      <c r="I1" s="258" t="s">
        <v>34067</v>
      </c>
      <c r="J1" s="258" t="s">
        <v>34068</v>
      </c>
      <c r="K1" s="258" t="s">
        <v>34069</v>
      </c>
      <c r="L1" s="258" t="s">
        <v>34070</v>
      </c>
      <c r="M1" s="291" t="s">
        <v>34071</v>
      </c>
      <c r="N1" s="258" t="s">
        <v>34072</v>
      </c>
      <c r="O1" s="258" t="s">
        <v>34073</v>
      </c>
      <c r="P1" s="255"/>
      <c r="Q1" s="255"/>
    </row>
    <row r="2" spans="1:17" customFormat="1" hidden="1" x14ac:dyDescent="0.35">
      <c r="A2" s="255">
        <v>833001</v>
      </c>
      <c r="B2" s="255" t="s">
        <v>33885</v>
      </c>
      <c r="C2" s="255" t="s">
        <v>33888</v>
      </c>
      <c r="D2" s="255">
        <v>0</v>
      </c>
      <c r="E2" s="255">
        <v>2019</v>
      </c>
      <c r="F2" s="255">
        <v>1.3360000000000001</v>
      </c>
      <c r="G2" s="255">
        <v>1.47</v>
      </c>
      <c r="H2" s="255">
        <v>1.548</v>
      </c>
      <c r="I2" s="255">
        <v>1.56</v>
      </c>
      <c r="J2" s="255">
        <v>1.6055999999999999</v>
      </c>
      <c r="K2" s="255">
        <v>1.63</v>
      </c>
      <c r="L2" s="255">
        <v>1.6546000000000001</v>
      </c>
      <c r="M2" s="255">
        <v>1.7</v>
      </c>
      <c r="N2" s="255">
        <v>1.7596000000000001</v>
      </c>
      <c r="O2" s="255">
        <v>0</v>
      </c>
      <c r="P2" s="255"/>
      <c r="Q2" s="255" t="s">
        <v>33885</v>
      </c>
    </row>
    <row r="3" spans="1:17" customFormat="1" hidden="1" x14ac:dyDescent="0.35">
      <c r="A3" s="255">
        <v>833002</v>
      </c>
      <c r="B3" s="255" t="s">
        <v>33885</v>
      </c>
      <c r="C3" s="255" t="s">
        <v>33884</v>
      </c>
      <c r="D3" s="255">
        <v>0</v>
      </c>
      <c r="E3" s="255">
        <v>2019</v>
      </c>
      <c r="F3" s="255">
        <v>1.3547</v>
      </c>
      <c r="G3" s="255">
        <v>1.464</v>
      </c>
      <c r="H3" s="255">
        <v>1.4950000000000001</v>
      </c>
      <c r="I3" s="255">
        <v>1.54</v>
      </c>
      <c r="J3" s="255">
        <v>1.575</v>
      </c>
      <c r="K3" s="255">
        <v>1.62</v>
      </c>
      <c r="L3" s="255">
        <v>1.6433</v>
      </c>
      <c r="M3" s="255">
        <v>1.69</v>
      </c>
      <c r="N3" s="255">
        <v>1.73</v>
      </c>
      <c r="O3" s="255">
        <v>0</v>
      </c>
      <c r="P3" s="255"/>
      <c r="Q3" s="255" t="s">
        <v>33885</v>
      </c>
    </row>
    <row r="4" spans="1:17" customFormat="1" hidden="1" x14ac:dyDescent="0.35">
      <c r="A4" s="255">
        <v>833003</v>
      </c>
      <c r="B4" s="255" t="s">
        <v>33885</v>
      </c>
      <c r="C4" s="255" t="s">
        <v>33886</v>
      </c>
      <c r="D4" s="255">
        <v>0</v>
      </c>
      <c r="E4" s="255">
        <v>2019</v>
      </c>
      <c r="F4" s="255">
        <v>1.3360000000000001</v>
      </c>
      <c r="G4" s="255">
        <v>1.4138999999999999</v>
      </c>
      <c r="H4" s="255">
        <v>1.5</v>
      </c>
      <c r="I4" s="255">
        <v>1.55</v>
      </c>
      <c r="J4" s="255">
        <v>1.605</v>
      </c>
      <c r="K4" s="255">
        <v>1.6343000000000001</v>
      </c>
      <c r="L4" s="255">
        <v>1.665</v>
      </c>
      <c r="M4" s="255">
        <v>1.6839</v>
      </c>
      <c r="N4" s="255">
        <v>1.8149999999999999</v>
      </c>
      <c r="O4" s="255">
        <v>0</v>
      </c>
      <c r="P4" s="255"/>
      <c r="Q4" s="255" t="s">
        <v>33885</v>
      </c>
    </row>
    <row r="5" spans="1:17" customFormat="1" hidden="1" x14ac:dyDescent="0.35">
      <c r="A5" s="255">
        <v>833004</v>
      </c>
      <c r="B5" s="255" t="s">
        <v>33885</v>
      </c>
      <c r="C5" s="255" t="s">
        <v>33887</v>
      </c>
      <c r="D5" s="255">
        <v>0</v>
      </c>
      <c r="E5" s="255">
        <v>2019</v>
      </c>
      <c r="F5" s="255">
        <v>1.3399000000000001</v>
      </c>
      <c r="G5" s="255">
        <v>1.4398</v>
      </c>
      <c r="H5" s="255">
        <v>1.4998</v>
      </c>
      <c r="I5" s="255">
        <v>1.54</v>
      </c>
      <c r="J5" s="255">
        <v>1.5853999999999999</v>
      </c>
      <c r="K5" s="255">
        <v>1.6477999999999999</v>
      </c>
      <c r="L5" s="255">
        <v>1.68</v>
      </c>
      <c r="M5" s="255">
        <v>1.6918</v>
      </c>
      <c r="N5" s="255">
        <v>1.8050999999999999</v>
      </c>
      <c r="O5" s="255">
        <v>0</v>
      </c>
      <c r="P5" s="255"/>
      <c r="Q5" s="255" t="s">
        <v>33885</v>
      </c>
    </row>
    <row r="6" spans="1:17" customFormat="1" hidden="1" x14ac:dyDescent="0.35">
      <c r="A6" s="255">
        <v>833006</v>
      </c>
      <c r="B6" s="255" t="s">
        <v>33882</v>
      </c>
      <c r="C6" s="255" t="s">
        <v>33883</v>
      </c>
      <c r="D6" s="255">
        <v>0</v>
      </c>
      <c r="E6" s="255">
        <v>2019</v>
      </c>
      <c r="F6" s="257">
        <v>3.1699999999999999E-2</v>
      </c>
      <c r="G6" s="257">
        <v>3.9899999999999998E-2</v>
      </c>
      <c r="H6" s="257">
        <v>5.2400000000000002E-2</v>
      </c>
      <c r="I6" s="257">
        <v>5.7099999999999998E-2</v>
      </c>
      <c r="J6" s="257">
        <v>6.9099999999999995E-2</v>
      </c>
      <c r="K6" s="257">
        <v>7.3099999999999998E-2</v>
      </c>
      <c r="L6" s="257">
        <v>9.2600000000000002E-2</v>
      </c>
      <c r="M6" s="257">
        <v>0.17960000000000001</v>
      </c>
      <c r="N6" s="257">
        <v>0.33179999999999998</v>
      </c>
      <c r="O6" s="256">
        <v>0</v>
      </c>
      <c r="P6" s="255"/>
      <c r="Q6" s="255" t="s">
        <v>33882</v>
      </c>
    </row>
    <row r="7" spans="1:17" customFormat="1" hidden="1" x14ac:dyDescent="0.35">
      <c r="A7" s="255">
        <v>833007</v>
      </c>
      <c r="B7" s="255" t="s">
        <v>33882</v>
      </c>
      <c r="C7" s="255" t="s">
        <v>33881</v>
      </c>
      <c r="D7" s="255">
        <v>0</v>
      </c>
      <c r="E7" s="255">
        <v>2019</v>
      </c>
      <c r="F7" s="257">
        <v>0.66820000000000002</v>
      </c>
      <c r="G7" s="257">
        <v>0.82040000000000002</v>
      </c>
      <c r="H7" s="257">
        <v>0.90739999999999998</v>
      </c>
      <c r="I7" s="257">
        <v>0.92689999999999995</v>
      </c>
      <c r="J7" s="257">
        <v>0.93089999999999995</v>
      </c>
      <c r="K7" s="257">
        <v>0.94289999999999996</v>
      </c>
      <c r="L7" s="257">
        <v>0.9476</v>
      </c>
      <c r="M7" s="257">
        <v>0.96009999999999995</v>
      </c>
      <c r="N7" s="257">
        <v>0.96830000000000005</v>
      </c>
      <c r="O7" s="256">
        <v>0</v>
      </c>
      <c r="P7" s="255"/>
      <c r="Q7" s="255" t="s">
        <v>33882</v>
      </c>
    </row>
    <row r="8" spans="1:17" customFormat="1" hidden="1" x14ac:dyDescent="0.35">
      <c r="A8" s="255">
        <v>833009</v>
      </c>
      <c r="B8" s="255" t="s">
        <v>33880</v>
      </c>
      <c r="C8" s="255" t="s">
        <v>33832</v>
      </c>
      <c r="D8" s="255">
        <v>0</v>
      </c>
      <c r="E8" s="255">
        <v>2019</v>
      </c>
      <c r="F8" s="257">
        <v>0.1903</v>
      </c>
      <c r="G8" s="257">
        <v>0.22</v>
      </c>
      <c r="H8" s="257">
        <v>0.2437</v>
      </c>
      <c r="I8" s="257">
        <v>0.28000000000000003</v>
      </c>
      <c r="J8" s="257">
        <v>0.30930000000000002</v>
      </c>
      <c r="K8" s="257">
        <v>0.32429999999999998</v>
      </c>
      <c r="L8" s="257">
        <v>0.36249999999999999</v>
      </c>
      <c r="M8" s="257">
        <v>0.38800000000000001</v>
      </c>
      <c r="N8" s="257">
        <v>0.43819999999999998</v>
      </c>
      <c r="O8" s="256">
        <v>0</v>
      </c>
      <c r="P8" s="255"/>
      <c r="Q8" s="255" t="s">
        <v>33880</v>
      </c>
    </row>
    <row r="9" spans="1:17" customFormat="1" hidden="1" x14ac:dyDescent="0.35">
      <c r="A9" s="255">
        <v>833011</v>
      </c>
      <c r="B9" s="255" t="s">
        <v>33880</v>
      </c>
      <c r="C9" s="255" t="s">
        <v>33828</v>
      </c>
      <c r="D9" s="255">
        <v>0</v>
      </c>
      <c r="E9" s="255">
        <v>2019</v>
      </c>
      <c r="F9" s="257">
        <v>6.6600000000000006E-2</v>
      </c>
      <c r="G9" s="257">
        <v>9.8000000000000004E-2</v>
      </c>
      <c r="H9" s="257">
        <v>0.127</v>
      </c>
      <c r="I9" s="257">
        <v>0.1404</v>
      </c>
      <c r="J9" s="257">
        <v>0.15870000000000001</v>
      </c>
      <c r="K9" s="257">
        <v>0.16600000000000001</v>
      </c>
      <c r="L9" s="257">
        <v>0.1709</v>
      </c>
      <c r="M9" s="257">
        <v>0.19500000000000001</v>
      </c>
      <c r="N9" s="257">
        <v>0.22</v>
      </c>
      <c r="O9" s="256">
        <v>0</v>
      </c>
      <c r="P9" s="255"/>
      <c r="Q9" s="255" t="s">
        <v>33880</v>
      </c>
    </row>
    <row r="10" spans="1:17" customFormat="1" hidden="1" x14ac:dyDescent="0.35">
      <c r="A10" s="255">
        <v>833012</v>
      </c>
      <c r="B10" s="255" t="s">
        <v>33880</v>
      </c>
      <c r="C10" s="255" t="s">
        <v>33827</v>
      </c>
      <c r="D10" s="255">
        <v>0</v>
      </c>
      <c r="E10" s="255">
        <v>2019</v>
      </c>
      <c r="F10" s="257">
        <v>1.0699999999999999E-2</v>
      </c>
      <c r="G10" s="257">
        <v>1.8800000000000001E-2</v>
      </c>
      <c r="H10" s="257">
        <v>2.0299999999999999E-2</v>
      </c>
      <c r="I10" s="257">
        <v>2.4E-2</v>
      </c>
      <c r="J10" s="257">
        <v>2.9000000000000001E-2</v>
      </c>
      <c r="K10" s="257">
        <v>0.04</v>
      </c>
      <c r="L10" s="257">
        <v>4.8000000000000001E-2</v>
      </c>
      <c r="M10" s="257">
        <v>5.4800000000000001E-2</v>
      </c>
      <c r="N10" s="257">
        <v>6.2600000000000003E-2</v>
      </c>
      <c r="O10" s="256">
        <v>0</v>
      </c>
      <c r="P10" s="255"/>
      <c r="Q10" s="255" t="s">
        <v>33880</v>
      </c>
    </row>
    <row r="11" spans="1:17" customFormat="1" hidden="1" x14ac:dyDescent="0.35">
      <c r="A11" s="255">
        <v>833013</v>
      </c>
      <c r="B11" s="255" t="s">
        <v>33880</v>
      </c>
      <c r="C11" s="255" t="s">
        <v>33871</v>
      </c>
      <c r="D11" s="255">
        <v>0</v>
      </c>
      <c r="E11" s="255">
        <v>2019</v>
      </c>
      <c r="F11" s="257">
        <v>0.01</v>
      </c>
      <c r="G11" s="257">
        <v>0.01</v>
      </c>
      <c r="H11" s="257">
        <v>1.61E-2</v>
      </c>
      <c r="I11" s="257">
        <v>0.02</v>
      </c>
      <c r="J11" s="257">
        <v>2.24E-2</v>
      </c>
      <c r="K11" s="257">
        <v>3.8100000000000002E-2</v>
      </c>
      <c r="L11" s="257">
        <v>0.05</v>
      </c>
      <c r="M11" s="257">
        <v>6.2899999999999998E-2</v>
      </c>
      <c r="N11" s="257">
        <v>7.9100000000000004E-2</v>
      </c>
      <c r="O11" s="256">
        <v>0</v>
      </c>
      <c r="P11" s="255"/>
      <c r="Q11" s="255" t="s">
        <v>33880</v>
      </c>
    </row>
    <row r="12" spans="1:17" customFormat="1" hidden="1" x14ac:dyDescent="0.35">
      <c r="A12" s="255">
        <v>833015</v>
      </c>
      <c r="B12" s="255" t="s">
        <v>33879</v>
      </c>
      <c r="C12" s="255" t="s">
        <v>33832</v>
      </c>
      <c r="D12" s="255">
        <v>0</v>
      </c>
      <c r="E12" s="255">
        <v>2019</v>
      </c>
      <c r="F12" s="257">
        <v>0.25180000000000002</v>
      </c>
      <c r="G12" s="257">
        <v>0.31</v>
      </c>
      <c r="H12" s="257">
        <v>0.34139999999999998</v>
      </c>
      <c r="I12" s="257">
        <v>0.35199999999999998</v>
      </c>
      <c r="J12" s="257">
        <v>0.41449999999999998</v>
      </c>
      <c r="K12" s="257">
        <v>0.44</v>
      </c>
      <c r="L12" s="257">
        <v>0.47499999999999998</v>
      </c>
      <c r="M12" s="257">
        <v>0.49</v>
      </c>
      <c r="N12" s="257">
        <v>0.51100000000000001</v>
      </c>
      <c r="O12" s="256">
        <v>0</v>
      </c>
      <c r="P12" s="255"/>
      <c r="Q12" s="255" t="s">
        <v>33879</v>
      </c>
    </row>
    <row r="13" spans="1:17" customFormat="1" hidden="1" x14ac:dyDescent="0.35">
      <c r="A13" s="255">
        <v>833017</v>
      </c>
      <c r="B13" s="255" t="s">
        <v>33879</v>
      </c>
      <c r="C13" s="255" t="s">
        <v>33828</v>
      </c>
      <c r="D13" s="255">
        <v>0</v>
      </c>
      <c r="E13" s="255">
        <v>2019</v>
      </c>
      <c r="F13" s="257">
        <v>3.5099999999999999E-2</v>
      </c>
      <c r="G13" s="257">
        <v>6.6000000000000003E-2</v>
      </c>
      <c r="H13" s="257">
        <v>0.1036</v>
      </c>
      <c r="I13" s="257">
        <v>0.11</v>
      </c>
      <c r="J13" s="257">
        <v>0.1205</v>
      </c>
      <c r="K13" s="257">
        <v>0.1326</v>
      </c>
      <c r="L13" s="257">
        <v>0.1482</v>
      </c>
      <c r="M13" s="257">
        <v>0.16880000000000001</v>
      </c>
      <c r="N13" s="257">
        <v>0.20100000000000001</v>
      </c>
      <c r="O13" s="256">
        <v>0</v>
      </c>
      <c r="P13" s="255"/>
      <c r="Q13" s="255" t="s">
        <v>33879</v>
      </c>
    </row>
    <row r="14" spans="1:17" customFormat="1" hidden="1" x14ac:dyDescent="0.35">
      <c r="A14" s="255">
        <v>833018</v>
      </c>
      <c r="B14" s="255" t="s">
        <v>33879</v>
      </c>
      <c r="C14" s="255" t="s">
        <v>33827</v>
      </c>
      <c r="D14" s="255">
        <v>0</v>
      </c>
      <c r="E14" s="255">
        <v>2019</v>
      </c>
      <c r="F14" s="257">
        <v>0.01</v>
      </c>
      <c r="G14" s="257">
        <v>1.5800000000000002E-2</v>
      </c>
      <c r="H14" s="257">
        <v>2.1700000000000001E-2</v>
      </c>
      <c r="I14" s="257">
        <v>2.9499999999999998E-2</v>
      </c>
      <c r="J14" s="257">
        <v>3.7999999999999999E-2</v>
      </c>
      <c r="K14" s="257">
        <v>0.06</v>
      </c>
      <c r="L14" s="257">
        <v>7.9399999999999998E-2</v>
      </c>
      <c r="M14" s="257">
        <v>0.09</v>
      </c>
      <c r="N14" s="257">
        <v>0.1205</v>
      </c>
      <c r="O14" s="256">
        <v>0</v>
      </c>
      <c r="P14" s="255"/>
      <c r="Q14" s="255" t="s">
        <v>33879</v>
      </c>
    </row>
    <row r="15" spans="1:17" customFormat="1" hidden="1" x14ac:dyDescent="0.35">
      <c r="A15" s="255">
        <v>833019</v>
      </c>
      <c r="B15" s="255" t="s">
        <v>33879</v>
      </c>
      <c r="C15" s="255" t="s">
        <v>33871</v>
      </c>
      <c r="D15" s="255">
        <v>0</v>
      </c>
      <c r="E15" s="255">
        <v>2019</v>
      </c>
      <c r="F15" s="257">
        <v>0.02</v>
      </c>
      <c r="G15" s="257">
        <v>2.3E-2</v>
      </c>
      <c r="H15" s="257">
        <v>3.3000000000000002E-2</v>
      </c>
      <c r="I15" s="257">
        <v>4.6300000000000001E-2</v>
      </c>
      <c r="J15" s="257">
        <v>4.9500000000000002E-2</v>
      </c>
      <c r="K15" s="257">
        <v>0.05</v>
      </c>
      <c r="L15" s="257">
        <v>0.06</v>
      </c>
      <c r="M15" s="257">
        <v>6.3E-2</v>
      </c>
      <c r="N15" s="257">
        <v>9.4E-2</v>
      </c>
      <c r="O15" s="256">
        <v>0</v>
      </c>
      <c r="P15" s="255"/>
      <c r="Q15" s="255" t="s">
        <v>33879</v>
      </c>
    </row>
    <row r="16" spans="1:17" customFormat="1" hidden="1" x14ac:dyDescent="0.35">
      <c r="A16" s="255">
        <v>833021</v>
      </c>
      <c r="B16" s="255" t="s">
        <v>33875</v>
      </c>
      <c r="C16" s="255" t="s">
        <v>33877</v>
      </c>
      <c r="D16" s="255">
        <v>0</v>
      </c>
      <c r="E16" s="255">
        <v>2019</v>
      </c>
      <c r="F16" s="257">
        <v>0.20669999999999999</v>
      </c>
      <c r="G16" s="257">
        <v>0.29499999999999998</v>
      </c>
      <c r="H16" s="257">
        <v>0.35220000000000001</v>
      </c>
      <c r="I16" s="257">
        <v>0.39510000000000001</v>
      </c>
      <c r="J16" s="257">
        <v>0.41909999999999997</v>
      </c>
      <c r="K16" s="257">
        <v>0.45229999999999998</v>
      </c>
      <c r="L16" s="257">
        <v>0.49359999999999998</v>
      </c>
      <c r="M16" s="257">
        <v>0.55869999999999997</v>
      </c>
      <c r="N16" s="257">
        <v>0.59250000000000003</v>
      </c>
      <c r="O16" s="256">
        <v>0</v>
      </c>
      <c r="P16" s="255"/>
      <c r="Q16" s="255" t="s">
        <v>33875</v>
      </c>
    </row>
    <row r="17" spans="1:17" customFormat="1" hidden="1" x14ac:dyDescent="0.35">
      <c r="A17" s="255">
        <v>833022</v>
      </c>
      <c r="B17" s="255" t="s">
        <v>33875</v>
      </c>
      <c r="C17" s="255" t="s">
        <v>33876</v>
      </c>
      <c r="D17" s="255">
        <v>0</v>
      </c>
      <c r="E17" s="255">
        <v>2019</v>
      </c>
      <c r="F17" s="257">
        <v>0.40749999999999997</v>
      </c>
      <c r="G17" s="257">
        <v>0.44130000000000003</v>
      </c>
      <c r="H17" s="257">
        <v>0.49769999999999998</v>
      </c>
      <c r="I17" s="257">
        <v>0.53480000000000005</v>
      </c>
      <c r="J17" s="257">
        <v>0.56220000000000003</v>
      </c>
      <c r="K17" s="257">
        <v>0.59160000000000001</v>
      </c>
      <c r="L17" s="257">
        <v>0.63970000000000005</v>
      </c>
      <c r="M17" s="257">
        <v>0.6915</v>
      </c>
      <c r="N17" s="257">
        <v>0.79330000000000001</v>
      </c>
      <c r="O17" s="256">
        <v>0</v>
      </c>
      <c r="P17" s="255"/>
      <c r="Q17" s="255" t="s">
        <v>33875</v>
      </c>
    </row>
    <row r="18" spans="1:17" customFormat="1" hidden="1" x14ac:dyDescent="0.35">
      <c r="A18" s="255">
        <v>833023</v>
      </c>
      <c r="B18" s="255" t="s">
        <v>33875</v>
      </c>
      <c r="C18" s="255" t="s">
        <v>33874</v>
      </c>
      <c r="D18" s="255">
        <v>0</v>
      </c>
      <c r="E18" s="255">
        <v>2019</v>
      </c>
      <c r="F18" s="257">
        <v>1.32E-2</v>
      </c>
      <c r="G18" s="257">
        <v>1.95E-2</v>
      </c>
      <c r="H18" s="257">
        <v>2.64E-2</v>
      </c>
      <c r="I18" s="257">
        <v>3.1699999999999999E-2</v>
      </c>
      <c r="J18" s="257">
        <v>3.3799999999999997E-2</v>
      </c>
      <c r="K18" s="257">
        <v>3.8300000000000001E-2</v>
      </c>
      <c r="L18" s="257">
        <v>4.7399999999999998E-2</v>
      </c>
      <c r="M18" s="257">
        <v>5.4699999999999999E-2</v>
      </c>
      <c r="N18" s="257">
        <v>6.2300000000000001E-2</v>
      </c>
      <c r="O18" s="256">
        <v>0</v>
      </c>
      <c r="P18" s="255"/>
      <c r="Q18" s="255" t="s">
        <v>33875</v>
      </c>
    </row>
    <row r="19" spans="1:17" customFormat="1" hidden="1" x14ac:dyDescent="0.35">
      <c r="A19" s="255">
        <v>833025</v>
      </c>
      <c r="B19" s="255" t="s">
        <v>33873</v>
      </c>
      <c r="C19" s="255" t="s">
        <v>33832</v>
      </c>
      <c r="D19" s="255">
        <v>0</v>
      </c>
      <c r="E19" s="255">
        <v>2019</v>
      </c>
      <c r="F19" s="257">
        <v>0.27439999999999998</v>
      </c>
      <c r="G19" s="257">
        <v>0.29959999999999998</v>
      </c>
      <c r="H19" s="257">
        <v>0.33729999999999999</v>
      </c>
      <c r="I19" s="257">
        <v>0.37980000000000003</v>
      </c>
      <c r="J19" s="257">
        <v>0.40050000000000002</v>
      </c>
      <c r="K19" s="257">
        <v>0.42970000000000003</v>
      </c>
      <c r="L19" s="257">
        <v>0.4849</v>
      </c>
      <c r="M19" s="257">
        <v>0.53320000000000001</v>
      </c>
      <c r="N19" s="257">
        <v>0.58440000000000003</v>
      </c>
      <c r="O19" s="256">
        <v>0</v>
      </c>
      <c r="P19" s="255"/>
      <c r="Q19" s="255" t="s">
        <v>33873</v>
      </c>
    </row>
    <row r="20" spans="1:17" customFormat="1" hidden="1" x14ac:dyDescent="0.35">
      <c r="A20" s="255">
        <v>833027</v>
      </c>
      <c r="B20" s="255" t="s">
        <v>33873</v>
      </c>
      <c r="C20" s="255" t="s">
        <v>33828</v>
      </c>
      <c r="D20" s="255">
        <v>0</v>
      </c>
      <c r="E20" s="255">
        <v>2019</v>
      </c>
      <c r="F20" s="257">
        <v>5.2999999999999999E-2</v>
      </c>
      <c r="G20" s="257">
        <v>8.4199999999999997E-2</v>
      </c>
      <c r="H20" s="257">
        <v>0.1162</v>
      </c>
      <c r="I20" s="257">
        <v>0.13650000000000001</v>
      </c>
      <c r="J20" s="257">
        <v>0.1489</v>
      </c>
      <c r="K20" s="257">
        <v>0.16170000000000001</v>
      </c>
      <c r="L20" s="257">
        <v>0.1671</v>
      </c>
      <c r="M20" s="257">
        <v>0.19109999999999999</v>
      </c>
      <c r="N20" s="257">
        <v>0.21970000000000001</v>
      </c>
      <c r="O20" s="256">
        <v>0</v>
      </c>
      <c r="P20" s="255"/>
      <c r="Q20" s="255" t="s">
        <v>33873</v>
      </c>
    </row>
    <row r="21" spans="1:17" customFormat="1" hidden="1" x14ac:dyDescent="0.35">
      <c r="A21" s="255">
        <v>833028</v>
      </c>
      <c r="B21" s="255" t="s">
        <v>33873</v>
      </c>
      <c r="C21" s="255" t="s">
        <v>33827</v>
      </c>
      <c r="D21" s="255">
        <v>0</v>
      </c>
      <c r="E21" s="255">
        <v>2019</v>
      </c>
      <c r="F21" s="257">
        <v>8.9999999999999993E-3</v>
      </c>
      <c r="G21" s="257">
        <v>0.01</v>
      </c>
      <c r="H21" s="257">
        <v>1.4200000000000001E-2</v>
      </c>
      <c r="I21" s="257">
        <v>1.6899999999999998E-2</v>
      </c>
      <c r="J21" s="257">
        <v>2.4E-2</v>
      </c>
      <c r="K21" s="257">
        <v>2.8000000000000001E-2</v>
      </c>
      <c r="L21" s="257">
        <v>3.1099999999999999E-2</v>
      </c>
      <c r="M21" s="257">
        <v>4.3400000000000001E-2</v>
      </c>
      <c r="N21" s="257">
        <v>5.1799999999999999E-2</v>
      </c>
      <c r="O21" s="256">
        <v>0</v>
      </c>
      <c r="P21" s="255"/>
      <c r="Q21" s="255" t="s">
        <v>33873</v>
      </c>
    </row>
    <row r="22" spans="1:17" customFormat="1" hidden="1" x14ac:dyDescent="0.35">
      <c r="A22" s="255">
        <v>833029</v>
      </c>
      <c r="B22" s="255" t="s">
        <v>33873</v>
      </c>
      <c r="C22" s="255" t="s">
        <v>33871</v>
      </c>
      <c r="D22" s="255">
        <v>0</v>
      </c>
      <c r="E22" s="255">
        <v>2019</v>
      </c>
      <c r="F22" s="257">
        <v>4.0000000000000002E-4</v>
      </c>
      <c r="G22" s="257">
        <v>1.1000000000000001E-3</v>
      </c>
      <c r="H22" s="257">
        <v>2.3E-3</v>
      </c>
      <c r="I22" s="257">
        <v>4.1000000000000003E-3</v>
      </c>
      <c r="J22" s="257">
        <v>6.7999999999999996E-3</v>
      </c>
      <c r="K22" s="257">
        <v>9.9000000000000008E-3</v>
      </c>
      <c r="L22" s="257">
        <v>0.02</v>
      </c>
      <c r="M22" s="257">
        <v>3.0700000000000002E-2</v>
      </c>
      <c r="N22" s="257">
        <v>7.9000000000000001E-2</v>
      </c>
      <c r="O22" s="256">
        <v>0</v>
      </c>
      <c r="P22" s="255"/>
      <c r="Q22" s="255" t="s">
        <v>33873</v>
      </c>
    </row>
    <row r="23" spans="1:17" customFormat="1" hidden="1" x14ac:dyDescent="0.35">
      <c r="A23" s="255">
        <v>833031</v>
      </c>
      <c r="B23" s="255" t="s">
        <v>33872</v>
      </c>
      <c r="C23" s="255" t="s">
        <v>33832</v>
      </c>
      <c r="D23" s="255">
        <v>0</v>
      </c>
      <c r="E23" s="255">
        <v>2019</v>
      </c>
      <c r="F23" s="257">
        <v>0.38919999999999999</v>
      </c>
      <c r="G23" s="257">
        <v>0.44259999999999999</v>
      </c>
      <c r="H23" s="257">
        <v>0.51</v>
      </c>
      <c r="I23" s="257">
        <v>0.53839999999999999</v>
      </c>
      <c r="J23" s="257">
        <v>0.58699999999999997</v>
      </c>
      <c r="K23" s="257">
        <v>0.64</v>
      </c>
      <c r="L23" s="257">
        <v>0.66169999999999995</v>
      </c>
      <c r="M23" s="257">
        <v>0.74209999999999998</v>
      </c>
      <c r="N23" s="257">
        <v>0.76</v>
      </c>
      <c r="O23" s="256">
        <v>0</v>
      </c>
      <c r="P23" s="255"/>
      <c r="Q23" s="255" t="s">
        <v>33872</v>
      </c>
    </row>
    <row r="24" spans="1:17" customFormat="1" hidden="1" x14ac:dyDescent="0.35">
      <c r="A24" s="255">
        <v>833033</v>
      </c>
      <c r="B24" s="255" t="s">
        <v>33872</v>
      </c>
      <c r="C24" s="255" t="s">
        <v>33828</v>
      </c>
      <c r="D24" s="255">
        <v>0</v>
      </c>
      <c r="E24" s="255">
        <v>2019</v>
      </c>
      <c r="F24" s="257">
        <v>3.2199999999999999E-2</v>
      </c>
      <c r="G24" s="257">
        <v>0.06</v>
      </c>
      <c r="H24" s="257">
        <v>0.06</v>
      </c>
      <c r="I24" s="257">
        <v>7.0000000000000007E-2</v>
      </c>
      <c r="J24" s="257">
        <v>0.08</v>
      </c>
      <c r="K24" s="257">
        <v>9.5500000000000002E-2</v>
      </c>
      <c r="L24" s="257">
        <v>0.1089</v>
      </c>
      <c r="M24" s="257">
        <v>0.13439999999999999</v>
      </c>
      <c r="N24" s="257">
        <v>0.15529999999999999</v>
      </c>
      <c r="O24" s="256">
        <v>0</v>
      </c>
      <c r="P24" s="255"/>
      <c r="Q24" s="255" t="s">
        <v>33872</v>
      </c>
    </row>
    <row r="25" spans="1:17" customFormat="1" hidden="1" x14ac:dyDescent="0.35">
      <c r="A25" s="255">
        <v>833034</v>
      </c>
      <c r="B25" s="255" t="s">
        <v>33872</v>
      </c>
      <c r="C25" s="255" t="s">
        <v>33827</v>
      </c>
      <c r="D25" s="255">
        <v>0</v>
      </c>
      <c r="E25" s="255">
        <v>2019</v>
      </c>
      <c r="F25" s="257">
        <v>1.8599999999999998E-2</v>
      </c>
      <c r="G25" s="257">
        <v>0.02</v>
      </c>
      <c r="H25" s="257">
        <v>3.0599999999999999E-2</v>
      </c>
      <c r="I25" s="257">
        <v>4.6800000000000001E-2</v>
      </c>
      <c r="J25" s="257">
        <v>0.05</v>
      </c>
      <c r="K25" s="257">
        <v>5.8599999999999999E-2</v>
      </c>
      <c r="L25" s="257">
        <v>6.4699999999999994E-2</v>
      </c>
      <c r="M25" s="257">
        <v>7.0400000000000004E-2</v>
      </c>
      <c r="N25" s="257">
        <v>7.9200000000000007E-2</v>
      </c>
      <c r="O25" s="256">
        <v>0</v>
      </c>
      <c r="P25" s="255"/>
      <c r="Q25" s="255" t="s">
        <v>33872</v>
      </c>
    </row>
    <row r="26" spans="1:17" customFormat="1" hidden="1" x14ac:dyDescent="0.35">
      <c r="A26" s="255">
        <v>833035</v>
      </c>
      <c r="B26" s="255" t="s">
        <v>33872</v>
      </c>
      <c r="C26" s="255" t="s">
        <v>33871</v>
      </c>
      <c r="D26" s="255">
        <v>0</v>
      </c>
      <c r="E26" s="255">
        <v>2019</v>
      </c>
      <c r="F26" s="257">
        <v>3.0000000000000001E-3</v>
      </c>
      <c r="G26" s="257">
        <v>4.5999999999999999E-3</v>
      </c>
      <c r="H26" s="257">
        <v>6.3E-3</v>
      </c>
      <c r="I26" s="257">
        <v>0.01</v>
      </c>
      <c r="J26" s="257">
        <v>1.43E-2</v>
      </c>
      <c r="K26" s="257">
        <v>2.3900000000000001E-2</v>
      </c>
      <c r="L26" s="257">
        <v>3.5400000000000001E-2</v>
      </c>
      <c r="M26" s="257">
        <v>0.04</v>
      </c>
      <c r="N26" s="257">
        <v>8.0299999999999996E-2</v>
      </c>
      <c r="O26" s="256">
        <v>0</v>
      </c>
      <c r="P26" s="255"/>
      <c r="Q26" s="255" t="s">
        <v>33872</v>
      </c>
    </row>
    <row r="27" spans="1:17" customFormat="1" hidden="1" x14ac:dyDescent="0.35">
      <c r="A27" s="255">
        <v>833037</v>
      </c>
      <c r="B27" s="255" t="s">
        <v>33867</v>
      </c>
      <c r="C27" s="255" t="s">
        <v>33869</v>
      </c>
      <c r="D27" s="255">
        <v>0</v>
      </c>
      <c r="E27" s="255">
        <v>2019</v>
      </c>
      <c r="F27" s="257">
        <v>8.3199999999999996E-2</v>
      </c>
      <c r="G27" s="257">
        <v>5.3600000000000002E-2</v>
      </c>
      <c r="H27" s="257">
        <v>3.09E-2</v>
      </c>
      <c r="I27" s="257">
        <v>2.3199999999999998E-2</v>
      </c>
      <c r="J27" s="257">
        <v>1.9699999999999999E-2</v>
      </c>
      <c r="K27" s="257">
        <v>1.3299999999999999E-2</v>
      </c>
      <c r="L27" s="257">
        <v>1.06E-2</v>
      </c>
      <c r="M27" s="257">
        <v>9.4000000000000004E-3</v>
      </c>
      <c r="N27" s="257">
        <v>6.7000000000000002E-3</v>
      </c>
      <c r="O27" s="256">
        <v>0</v>
      </c>
      <c r="P27" s="255"/>
      <c r="Q27" s="255" t="s">
        <v>33867</v>
      </c>
    </row>
    <row r="28" spans="1:17" customFormat="1" hidden="1" x14ac:dyDescent="0.35">
      <c r="A28" s="255">
        <v>833038</v>
      </c>
      <c r="B28" s="255" t="s">
        <v>33867</v>
      </c>
      <c r="C28" s="255" t="s">
        <v>33870</v>
      </c>
      <c r="D28" s="255">
        <v>0</v>
      </c>
      <c r="E28" s="255">
        <v>2019</v>
      </c>
      <c r="F28" s="257">
        <v>2.1000000000000001E-2</v>
      </c>
      <c r="G28" s="257">
        <v>1.37E-2</v>
      </c>
      <c r="H28" s="257">
        <v>0.01</v>
      </c>
      <c r="I28" s="257">
        <v>8.3999999999999995E-3</v>
      </c>
      <c r="J28" s="257">
        <v>6.0000000000000001E-3</v>
      </c>
      <c r="K28" s="257">
        <v>4.1000000000000003E-3</v>
      </c>
      <c r="L28" s="257">
        <v>2.8999999999999998E-3</v>
      </c>
      <c r="M28" s="257">
        <v>2.2000000000000001E-3</v>
      </c>
      <c r="N28" s="257">
        <v>1.9E-3</v>
      </c>
      <c r="O28" s="256">
        <v>0</v>
      </c>
      <c r="P28" s="255"/>
      <c r="Q28" s="255" t="s">
        <v>33867</v>
      </c>
    </row>
    <row r="29" spans="1:17" customFormat="1" hidden="1" x14ac:dyDescent="0.35">
      <c r="A29" s="255">
        <v>833039</v>
      </c>
      <c r="B29" s="255" t="s">
        <v>33867</v>
      </c>
      <c r="C29" s="255" t="s">
        <v>33866</v>
      </c>
      <c r="D29" s="255">
        <v>0</v>
      </c>
      <c r="E29" s="255">
        <v>2019</v>
      </c>
      <c r="F29" s="257">
        <v>9.2899999999999996E-2</v>
      </c>
      <c r="G29" s="257">
        <v>4.9799999999999997E-2</v>
      </c>
      <c r="H29" s="257">
        <v>3.7499999999999999E-2</v>
      </c>
      <c r="I29" s="257">
        <v>2.41E-2</v>
      </c>
      <c r="J29" s="257">
        <v>1.9300000000000001E-2</v>
      </c>
      <c r="K29" s="257">
        <v>1.38E-2</v>
      </c>
      <c r="L29" s="257">
        <v>1.12E-2</v>
      </c>
      <c r="M29" s="257">
        <v>9.4999999999999998E-3</v>
      </c>
      <c r="N29" s="257">
        <v>7.1000000000000004E-3</v>
      </c>
      <c r="O29" s="256">
        <v>0</v>
      </c>
      <c r="P29" s="255"/>
      <c r="Q29" s="255" t="s">
        <v>33867</v>
      </c>
    </row>
    <row r="30" spans="1:17" customFormat="1" hidden="1" x14ac:dyDescent="0.35">
      <c r="A30" s="255">
        <v>833040</v>
      </c>
      <c r="B30" s="255" t="s">
        <v>33867</v>
      </c>
      <c r="C30" s="255" t="s">
        <v>33868</v>
      </c>
      <c r="D30" s="255">
        <v>0</v>
      </c>
      <c r="E30" s="255">
        <v>2019</v>
      </c>
      <c r="F30" s="257">
        <v>2.3400000000000001E-2</v>
      </c>
      <c r="G30" s="257">
        <v>1.41E-2</v>
      </c>
      <c r="H30" s="257">
        <v>1.04E-2</v>
      </c>
      <c r="I30" s="257">
        <v>7.9000000000000008E-3</v>
      </c>
      <c r="J30" s="257">
        <v>6.1000000000000004E-3</v>
      </c>
      <c r="K30" s="257">
        <v>4.5999999999999999E-3</v>
      </c>
      <c r="L30" s="257">
        <v>3.2000000000000002E-3</v>
      </c>
      <c r="M30" s="257">
        <v>2.5999999999999999E-3</v>
      </c>
      <c r="N30" s="257">
        <v>1.6000000000000001E-3</v>
      </c>
      <c r="O30" s="256">
        <v>0</v>
      </c>
      <c r="P30" s="255"/>
      <c r="Q30" s="255" t="s">
        <v>33867</v>
      </c>
    </row>
    <row r="31" spans="1:17" x14ac:dyDescent="0.35">
      <c r="A31" s="282">
        <v>833042</v>
      </c>
      <c r="B31" s="282" t="s">
        <v>33858</v>
      </c>
      <c r="C31" s="282" t="s">
        <v>33862</v>
      </c>
      <c r="D31" s="255">
        <v>0</v>
      </c>
      <c r="E31" s="255">
        <v>2019</v>
      </c>
      <c r="F31" s="257">
        <v>4.0300000000000002E-2</v>
      </c>
      <c r="G31" s="307">
        <v>3.4099999999999998E-2</v>
      </c>
      <c r="H31" s="257">
        <v>3.3599999999999998E-2</v>
      </c>
      <c r="I31" s="257">
        <v>3.3599999999999998E-2</v>
      </c>
      <c r="J31" s="257">
        <v>3.3300000000000003E-2</v>
      </c>
      <c r="K31" s="257">
        <v>3.1099999999999999E-2</v>
      </c>
      <c r="L31" s="257">
        <v>3.0099999999999998E-2</v>
      </c>
      <c r="M31" s="307">
        <v>2.8400000000000002E-2</v>
      </c>
      <c r="N31" s="257">
        <v>2.2800000000000001E-2</v>
      </c>
      <c r="O31" s="256">
        <v>0</v>
      </c>
      <c r="P31" s="255"/>
      <c r="Q31" s="255" t="s">
        <v>33858</v>
      </c>
    </row>
    <row r="32" spans="1:17" x14ac:dyDescent="0.35">
      <c r="A32" s="282">
        <v>833043</v>
      </c>
      <c r="B32" s="282" t="s">
        <v>33858</v>
      </c>
      <c r="C32" s="282" t="s">
        <v>33863</v>
      </c>
      <c r="D32" s="255">
        <v>0</v>
      </c>
      <c r="E32" s="255">
        <v>2019</v>
      </c>
      <c r="F32" s="257">
        <v>1.3100000000000001E-2</v>
      </c>
      <c r="G32" s="307">
        <v>1.0500000000000001E-2</v>
      </c>
      <c r="H32" s="257">
        <v>8.0999999999999996E-3</v>
      </c>
      <c r="I32" s="257">
        <v>7.6E-3</v>
      </c>
      <c r="J32" s="257">
        <v>7.4999999999999997E-3</v>
      </c>
      <c r="K32" s="257">
        <v>7.1000000000000004E-3</v>
      </c>
      <c r="L32" s="257">
        <v>6.6E-3</v>
      </c>
      <c r="M32" s="307">
        <v>6.4000000000000003E-3</v>
      </c>
      <c r="N32" s="257">
        <v>4.7000000000000002E-3</v>
      </c>
      <c r="O32" s="256">
        <v>0</v>
      </c>
      <c r="P32" s="255"/>
      <c r="Q32" s="255" t="s">
        <v>33858</v>
      </c>
    </row>
    <row r="33" spans="1:17" x14ac:dyDescent="0.35">
      <c r="A33" s="282">
        <v>833044</v>
      </c>
      <c r="B33" s="282" t="s">
        <v>33858</v>
      </c>
      <c r="C33" s="282" t="s">
        <v>33864</v>
      </c>
      <c r="D33" s="255">
        <v>0</v>
      </c>
      <c r="E33" s="255">
        <v>2019</v>
      </c>
      <c r="F33" s="257">
        <v>1.52E-2</v>
      </c>
      <c r="G33" s="307">
        <v>1.44E-2</v>
      </c>
      <c r="H33" s="257">
        <v>1.43E-2</v>
      </c>
      <c r="I33" s="257">
        <v>1.1299999999999999E-2</v>
      </c>
      <c r="J33" s="257">
        <v>9.7999999999999997E-3</v>
      </c>
      <c r="K33" s="257">
        <v>8.0000000000000002E-3</v>
      </c>
      <c r="L33" s="257">
        <v>5.3E-3</v>
      </c>
      <c r="M33" s="307">
        <v>4.4000000000000003E-3</v>
      </c>
      <c r="N33" s="257">
        <v>3.2000000000000002E-3</v>
      </c>
      <c r="O33" s="256">
        <v>0</v>
      </c>
      <c r="P33" s="255"/>
      <c r="Q33" s="255" t="s">
        <v>33858</v>
      </c>
    </row>
    <row r="34" spans="1:17" x14ac:dyDescent="0.35">
      <c r="A34" s="282">
        <v>833045</v>
      </c>
      <c r="B34" s="282" t="s">
        <v>33858</v>
      </c>
      <c r="C34" s="282" t="s">
        <v>33865</v>
      </c>
      <c r="D34" s="255">
        <v>0</v>
      </c>
      <c r="E34" s="255">
        <v>2019</v>
      </c>
      <c r="F34" s="257">
        <v>1.46E-2</v>
      </c>
      <c r="G34" s="307">
        <v>1.37E-2</v>
      </c>
      <c r="H34" s="257">
        <v>1.2200000000000001E-2</v>
      </c>
      <c r="I34" s="257">
        <v>1.12E-2</v>
      </c>
      <c r="J34" s="257">
        <v>1.0800000000000001E-2</v>
      </c>
      <c r="K34" s="257">
        <v>1.01E-2</v>
      </c>
      <c r="L34" s="257">
        <v>9.4999999999999998E-3</v>
      </c>
      <c r="M34" s="307">
        <v>8.0999999999999996E-3</v>
      </c>
      <c r="N34" s="257">
        <v>6.6E-3</v>
      </c>
      <c r="O34" s="256">
        <v>0</v>
      </c>
      <c r="P34" s="255"/>
      <c r="Q34" s="255" t="s">
        <v>33858</v>
      </c>
    </row>
    <row r="35" spans="1:17" customFormat="1" hidden="1" x14ac:dyDescent="0.35">
      <c r="A35" s="255">
        <v>833046</v>
      </c>
      <c r="B35" s="255" t="s">
        <v>33858</v>
      </c>
      <c r="C35" s="255" t="s">
        <v>33861</v>
      </c>
      <c r="D35" s="255">
        <v>0</v>
      </c>
      <c r="E35" s="255">
        <v>2019</v>
      </c>
      <c r="F35" s="257">
        <v>5.2999999999999999E-2</v>
      </c>
      <c r="G35" s="257">
        <v>9.1999999999999998E-2</v>
      </c>
      <c r="H35" s="257">
        <v>0.14599999999999999</v>
      </c>
      <c r="I35" s="257">
        <v>0.156</v>
      </c>
      <c r="J35" s="257">
        <v>0.17349999999999999</v>
      </c>
      <c r="K35" s="257">
        <v>0.18</v>
      </c>
      <c r="L35" s="257">
        <v>0.18</v>
      </c>
      <c r="M35" s="257">
        <v>0.18</v>
      </c>
      <c r="N35" s="257">
        <v>0.2495</v>
      </c>
      <c r="O35" s="256">
        <v>0</v>
      </c>
      <c r="P35" s="255"/>
      <c r="Q35" s="255" t="s">
        <v>33858</v>
      </c>
    </row>
    <row r="36" spans="1:17" customFormat="1" hidden="1" x14ac:dyDescent="0.35">
      <c r="A36" s="255">
        <v>833047</v>
      </c>
      <c r="B36" s="255" t="s">
        <v>33858</v>
      </c>
      <c r="C36" s="255" t="s">
        <v>33860</v>
      </c>
      <c r="D36" s="255">
        <v>0</v>
      </c>
      <c r="E36" s="255">
        <v>2019</v>
      </c>
      <c r="F36" s="257">
        <v>7.7000000000000002E-3</v>
      </c>
      <c r="G36" s="257">
        <v>0.02</v>
      </c>
      <c r="H36" s="257">
        <v>2.4899999999999999E-2</v>
      </c>
      <c r="I36" s="257">
        <v>2.9700000000000001E-2</v>
      </c>
      <c r="J36" s="257">
        <v>0.05</v>
      </c>
      <c r="K36" s="257">
        <v>5.96E-2</v>
      </c>
      <c r="L36" s="257">
        <v>7.5999999999999998E-2</v>
      </c>
      <c r="M36" s="257">
        <v>0.108</v>
      </c>
      <c r="N36" s="257">
        <v>0.124</v>
      </c>
      <c r="O36" s="256">
        <v>0</v>
      </c>
      <c r="P36" s="255"/>
      <c r="Q36" s="255" t="s">
        <v>33858</v>
      </c>
    </row>
    <row r="37" spans="1:17" customFormat="1" hidden="1" x14ac:dyDescent="0.35">
      <c r="A37" s="255">
        <v>833048</v>
      </c>
      <c r="B37" s="255" t="s">
        <v>33858</v>
      </c>
      <c r="C37" s="255" t="s">
        <v>33859</v>
      </c>
      <c r="D37" s="255">
        <v>0</v>
      </c>
      <c r="E37" s="255">
        <v>2019</v>
      </c>
      <c r="F37" s="257">
        <v>0.58799999999999997</v>
      </c>
      <c r="G37" s="257">
        <v>0.67800000000000005</v>
      </c>
      <c r="H37" s="257">
        <v>0.7107</v>
      </c>
      <c r="I37" s="257">
        <v>0.72</v>
      </c>
      <c r="J37" s="257">
        <v>0.73</v>
      </c>
      <c r="K37" s="257">
        <v>0.73</v>
      </c>
      <c r="L37" s="257">
        <v>0.746</v>
      </c>
      <c r="M37" s="257">
        <v>0.79600000000000004</v>
      </c>
      <c r="N37" s="257">
        <v>0.80359999999999998</v>
      </c>
      <c r="O37" s="256">
        <v>0</v>
      </c>
      <c r="P37" s="255"/>
      <c r="Q37" s="255" t="s">
        <v>33858</v>
      </c>
    </row>
    <row r="38" spans="1:17" customFormat="1" hidden="1" x14ac:dyDescent="0.35">
      <c r="A38" s="255">
        <v>833049</v>
      </c>
      <c r="B38" s="255" t="s">
        <v>33858</v>
      </c>
      <c r="C38" s="255" t="s">
        <v>33857</v>
      </c>
      <c r="D38" s="255">
        <v>0</v>
      </c>
      <c r="E38" s="255">
        <v>2019</v>
      </c>
      <c r="F38" s="257">
        <v>0</v>
      </c>
      <c r="G38" s="257">
        <v>9.5999999999999992E-3</v>
      </c>
      <c r="H38" s="257">
        <v>1.4999999999999999E-2</v>
      </c>
      <c r="I38" s="257">
        <v>0.02</v>
      </c>
      <c r="J38" s="257">
        <v>0.02</v>
      </c>
      <c r="K38" s="257">
        <v>0.02</v>
      </c>
      <c r="L38" s="257">
        <v>5.5899999999999998E-2</v>
      </c>
      <c r="M38" s="257">
        <v>8.5999999999999993E-2</v>
      </c>
      <c r="N38" s="257">
        <v>0.18099999999999999</v>
      </c>
      <c r="O38" s="256">
        <v>0</v>
      </c>
      <c r="P38" s="255"/>
      <c r="Q38" s="255" t="s">
        <v>33858</v>
      </c>
    </row>
    <row r="39" spans="1:17" customFormat="1" hidden="1" x14ac:dyDescent="0.35">
      <c r="A39" s="255">
        <v>833051</v>
      </c>
      <c r="B39" s="255" t="s">
        <v>33850</v>
      </c>
      <c r="C39" s="255" t="s">
        <v>33852</v>
      </c>
      <c r="D39" s="255">
        <v>0</v>
      </c>
      <c r="E39" s="255">
        <v>2019</v>
      </c>
      <c r="F39" s="255">
        <v>58.85</v>
      </c>
      <c r="G39" s="255">
        <v>52.61</v>
      </c>
      <c r="H39" s="255">
        <v>49.06</v>
      </c>
      <c r="I39" s="255">
        <v>46.74</v>
      </c>
      <c r="J39" s="255">
        <v>45.17</v>
      </c>
      <c r="K39" s="255">
        <v>43.53</v>
      </c>
      <c r="L39" s="255">
        <v>41.38</v>
      </c>
      <c r="M39" s="255">
        <v>39.950000000000003</v>
      </c>
      <c r="N39" s="255">
        <v>38</v>
      </c>
      <c r="O39" s="255">
        <v>0</v>
      </c>
      <c r="P39" s="255"/>
      <c r="Q39" s="255" t="s">
        <v>33850</v>
      </c>
    </row>
    <row r="40" spans="1:17" customFormat="1" hidden="1" x14ac:dyDescent="0.35">
      <c r="A40" s="255">
        <v>833052</v>
      </c>
      <c r="B40" s="255" t="s">
        <v>33850</v>
      </c>
      <c r="C40" s="255" t="s">
        <v>33853</v>
      </c>
      <c r="D40" s="255">
        <v>0</v>
      </c>
      <c r="E40" s="255">
        <v>2019</v>
      </c>
      <c r="F40" s="255">
        <v>6.2</v>
      </c>
      <c r="G40" s="255">
        <v>5.4</v>
      </c>
      <c r="H40" s="255">
        <v>5</v>
      </c>
      <c r="I40" s="255">
        <v>4.17</v>
      </c>
      <c r="J40" s="255">
        <v>4</v>
      </c>
      <c r="K40" s="255">
        <v>3.1</v>
      </c>
      <c r="L40" s="255">
        <v>3.1</v>
      </c>
      <c r="M40" s="255">
        <v>2.5099999999999998</v>
      </c>
      <c r="N40" s="255">
        <v>1.8</v>
      </c>
      <c r="O40" s="255">
        <v>0</v>
      </c>
      <c r="P40" s="255"/>
      <c r="Q40" s="255" t="s">
        <v>33850</v>
      </c>
    </row>
    <row r="41" spans="1:17" customFormat="1" hidden="1" x14ac:dyDescent="0.35">
      <c r="A41" s="255">
        <v>833053</v>
      </c>
      <c r="B41" s="255" t="s">
        <v>33850</v>
      </c>
      <c r="C41" s="255" t="s">
        <v>33855</v>
      </c>
      <c r="D41" s="255">
        <v>0</v>
      </c>
      <c r="E41" s="255">
        <v>2019</v>
      </c>
      <c r="F41" s="255">
        <v>9.1999999999999993</v>
      </c>
      <c r="G41" s="255">
        <v>7.6</v>
      </c>
      <c r="H41" s="255">
        <v>4.55</v>
      </c>
      <c r="I41" s="255">
        <v>4.4000000000000004</v>
      </c>
      <c r="J41" s="255">
        <v>3.71</v>
      </c>
      <c r="K41" s="255">
        <v>2.2999999999999998</v>
      </c>
      <c r="L41" s="255">
        <v>2</v>
      </c>
      <c r="M41" s="255">
        <v>1.21</v>
      </c>
      <c r="N41" s="255">
        <v>1.1200000000000001</v>
      </c>
      <c r="O41" s="255">
        <v>0</v>
      </c>
      <c r="P41" s="255"/>
      <c r="Q41" s="255" t="s">
        <v>33850</v>
      </c>
    </row>
    <row r="42" spans="1:17" customFormat="1" hidden="1" x14ac:dyDescent="0.35">
      <c r="A42" s="255">
        <v>833054</v>
      </c>
      <c r="B42" s="255" t="s">
        <v>33850</v>
      </c>
      <c r="C42" s="255" t="s">
        <v>33854</v>
      </c>
      <c r="D42" s="255">
        <v>0</v>
      </c>
      <c r="E42" s="255">
        <v>2019</v>
      </c>
      <c r="F42" s="255">
        <v>14.61</v>
      </c>
      <c r="G42" s="255">
        <v>11.81</v>
      </c>
      <c r="H42" s="255">
        <v>8.6</v>
      </c>
      <c r="I42" s="255">
        <v>8.2799999999999994</v>
      </c>
      <c r="J42" s="255">
        <v>7.7</v>
      </c>
      <c r="K42" s="255">
        <v>4.7300000000000004</v>
      </c>
      <c r="L42" s="255">
        <v>3.4</v>
      </c>
      <c r="M42" s="255">
        <v>3</v>
      </c>
      <c r="N42" s="255">
        <v>3</v>
      </c>
      <c r="O42" s="255">
        <v>0</v>
      </c>
      <c r="P42" s="255"/>
      <c r="Q42" s="255" t="s">
        <v>33850</v>
      </c>
    </row>
    <row r="43" spans="1:17" customFormat="1" hidden="1" x14ac:dyDescent="0.35">
      <c r="A43" s="255">
        <v>833055</v>
      </c>
      <c r="B43" s="255" t="s">
        <v>33850</v>
      </c>
      <c r="C43" s="255" t="s">
        <v>33849</v>
      </c>
      <c r="D43" s="255">
        <v>0</v>
      </c>
      <c r="E43" s="255">
        <v>2019</v>
      </c>
      <c r="F43" s="257">
        <v>0.34439999999999998</v>
      </c>
      <c r="G43" s="257">
        <v>0.31369999999999998</v>
      </c>
      <c r="H43" s="257">
        <v>0.2964</v>
      </c>
      <c r="I43" s="257">
        <v>0.2752</v>
      </c>
      <c r="J43" s="257">
        <v>0.21729999999999999</v>
      </c>
      <c r="K43" s="257">
        <v>0.20680000000000001</v>
      </c>
      <c r="L43" s="257">
        <v>0.1812</v>
      </c>
      <c r="M43" s="257">
        <v>0.18</v>
      </c>
      <c r="N43" s="257">
        <v>0.16619999999999999</v>
      </c>
      <c r="O43" s="256">
        <v>0</v>
      </c>
      <c r="P43" s="255"/>
      <c r="Q43" s="255" t="s">
        <v>33850</v>
      </c>
    </row>
    <row r="44" spans="1:17" customFormat="1" hidden="1" x14ac:dyDescent="0.35">
      <c r="A44" s="255">
        <v>833056</v>
      </c>
      <c r="B44" s="255" t="s">
        <v>33850</v>
      </c>
      <c r="C44" s="255" t="s">
        <v>33851</v>
      </c>
      <c r="D44" s="255">
        <v>0</v>
      </c>
      <c r="E44" s="255">
        <v>2019</v>
      </c>
      <c r="F44" s="257">
        <v>0.28939999999999999</v>
      </c>
      <c r="G44" s="257">
        <v>0.25</v>
      </c>
      <c r="H44" s="257">
        <v>0.23100000000000001</v>
      </c>
      <c r="I44" s="257">
        <v>0.21299999999999999</v>
      </c>
      <c r="J44" s="257">
        <v>0.19989999999999999</v>
      </c>
      <c r="K44" s="257">
        <v>0.18</v>
      </c>
      <c r="L44" s="257">
        <v>0.1537</v>
      </c>
      <c r="M44" s="257">
        <v>0.1457</v>
      </c>
      <c r="N44" s="257">
        <v>0.12659999999999999</v>
      </c>
      <c r="O44" s="256">
        <v>0</v>
      </c>
      <c r="P44" s="255"/>
      <c r="Q44" s="255" t="s">
        <v>33850</v>
      </c>
    </row>
    <row r="45" spans="1:17" customFormat="1" hidden="1" x14ac:dyDescent="0.35">
      <c r="A45" s="255">
        <v>833058</v>
      </c>
      <c r="B45" s="255" t="s">
        <v>33845</v>
      </c>
      <c r="C45" s="255" t="s">
        <v>33847</v>
      </c>
      <c r="D45" s="255">
        <v>0</v>
      </c>
      <c r="E45" s="255">
        <v>2019</v>
      </c>
      <c r="F45" s="257">
        <v>0.80779999999999996</v>
      </c>
      <c r="G45" s="257">
        <v>0.87180000000000002</v>
      </c>
      <c r="H45" s="257">
        <v>0.95179999999999998</v>
      </c>
      <c r="I45" s="257">
        <v>0.97960000000000003</v>
      </c>
      <c r="J45" s="257">
        <v>0.98</v>
      </c>
      <c r="K45" s="257">
        <v>0.98</v>
      </c>
      <c r="L45" s="257">
        <v>0.99</v>
      </c>
      <c r="M45" s="257">
        <v>1</v>
      </c>
      <c r="N45" s="257">
        <v>1</v>
      </c>
      <c r="O45" s="256">
        <v>0</v>
      </c>
      <c r="P45" s="255"/>
      <c r="Q45" s="255" t="s">
        <v>33845</v>
      </c>
    </row>
    <row r="46" spans="1:17" customFormat="1" hidden="1" x14ac:dyDescent="0.35">
      <c r="A46" s="255">
        <v>833059</v>
      </c>
      <c r="B46" s="255" t="s">
        <v>33845</v>
      </c>
      <c r="C46" s="255" t="s">
        <v>33846</v>
      </c>
      <c r="D46" s="255">
        <v>0</v>
      </c>
      <c r="E46" s="255">
        <v>2019</v>
      </c>
      <c r="F46" s="257">
        <v>1.2999999999999999E-3</v>
      </c>
      <c r="G46" s="257">
        <v>4.3E-3</v>
      </c>
      <c r="H46" s="257">
        <v>5.7000000000000002E-3</v>
      </c>
      <c r="I46" s="257">
        <v>8.6E-3</v>
      </c>
      <c r="J46" s="257">
        <v>9.4999999999999998E-3</v>
      </c>
      <c r="K46" s="257">
        <v>1.3299999999999999E-2</v>
      </c>
      <c r="L46" s="257">
        <v>2.2499999999999999E-2</v>
      </c>
      <c r="M46" s="257">
        <v>2.6800000000000001E-2</v>
      </c>
      <c r="N46" s="257">
        <v>3.3799999999999997E-2</v>
      </c>
      <c r="O46" s="256">
        <v>0</v>
      </c>
      <c r="P46" s="255"/>
      <c r="Q46" s="255" t="s">
        <v>33845</v>
      </c>
    </row>
    <row r="47" spans="1:17" customFormat="1" hidden="1" x14ac:dyDescent="0.35">
      <c r="A47" s="255">
        <v>833060</v>
      </c>
      <c r="B47" s="255" t="s">
        <v>33845</v>
      </c>
      <c r="C47" s="255" t="s">
        <v>33848</v>
      </c>
      <c r="D47" s="255">
        <v>0</v>
      </c>
      <c r="E47" s="255">
        <v>2019</v>
      </c>
      <c r="F47" s="257">
        <v>0.1</v>
      </c>
      <c r="G47" s="257">
        <v>0.12</v>
      </c>
      <c r="H47" s="257">
        <v>0.15</v>
      </c>
      <c r="I47" s="257">
        <v>0.15</v>
      </c>
      <c r="J47" s="257">
        <v>0.17499999999999999</v>
      </c>
      <c r="K47" s="257">
        <v>0.21</v>
      </c>
      <c r="L47" s="257">
        <v>0.245</v>
      </c>
      <c r="M47" s="257">
        <v>0.28000000000000003</v>
      </c>
      <c r="N47" s="257">
        <v>0.33</v>
      </c>
      <c r="O47" s="256">
        <v>0</v>
      </c>
      <c r="P47" s="255"/>
      <c r="Q47" s="255" t="s">
        <v>33845</v>
      </c>
    </row>
    <row r="48" spans="1:17" customFormat="1" hidden="1" x14ac:dyDescent="0.35">
      <c r="A48" s="255">
        <v>833062</v>
      </c>
      <c r="B48" s="255" t="s">
        <v>34074</v>
      </c>
      <c r="C48" s="255" t="s">
        <v>33842</v>
      </c>
      <c r="D48" s="255">
        <v>0</v>
      </c>
      <c r="E48" s="255">
        <v>2019</v>
      </c>
      <c r="F48" s="255">
        <v>30</v>
      </c>
      <c r="G48" s="255">
        <v>35.200000000000003</v>
      </c>
      <c r="H48" s="255">
        <v>44.1</v>
      </c>
      <c r="I48" s="255">
        <v>45.8</v>
      </c>
      <c r="J48" s="255">
        <v>58.5</v>
      </c>
      <c r="K48" s="255">
        <v>60</v>
      </c>
      <c r="L48" s="255">
        <v>60</v>
      </c>
      <c r="M48" s="255">
        <v>60</v>
      </c>
      <c r="N48" s="255">
        <v>60</v>
      </c>
      <c r="O48" s="255">
        <v>0</v>
      </c>
      <c r="P48" s="255"/>
      <c r="Q48" s="255" t="s">
        <v>34074</v>
      </c>
    </row>
    <row r="49" spans="1:17" customFormat="1" hidden="1" x14ac:dyDescent="0.35">
      <c r="A49" s="255">
        <v>833063</v>
      </c>
      <c r="B49" s="255" t="s">
        <v>34074</v>
      </c>
      <c r="C49" s="255" t="s">
        <v>33843</v>
      </c>
      <c r="D49" s="255">
        <v>0</v>
      </c>
      <c r="E49" s="255">
        <v>2019</v>
      </c>
      <c r="F49" s="257">
        <v>0.08</v>
      </c>
      <c r="G49" s="257">
        <v>5.8000000000000003E-2</v>
      </c>
      <c r="H49" s="257">
        <v>4.4999999999999998E-2</v>
      </c>
      <c r="I49" s="257">
        <v>4.4999999999999998E-2</v>
      </c>
      <c r="J49" s="257">
        <v>4.4999999999999998E-2</v>
      </c>
      <c r="K49" s="257">
        <v>4.4999999999999998E-2</v>
      </c>
      <c r="L49" s="257">
        <v>0.04</v>
      </c>
      <c r="M49" s="257">
        <v>0.04</v>
      </c>
      <c r="N49" s="257">
        <v>3.5700000000000003E-2</v>
      </c>
      <c r="O49" s="256">
        <v>0</v>
      </c>
      <c r="P49" s="255"/>
      <c r="Q49" s="255" t="s">
        <v>34074</v>
      </c>
    </row>
    <row r="50" spans="1:17" customFormat="1" hidden="1" x14ac:dyDescent="0.35">
      <c r="A50" s="255">
        <v>833064</v>
      </c>
      <c r="B50" s="255" t="s">
        <v>34074</v>
      </c>
      <c r="C50" s="255" t="s">
        <v>33841</v>
      </c>
      <c r="D50" s="255">
        <v>0</v>
      </c>
      <c r="E50" s="255">
        <v>2019</v>
      </c>
      <c r="F50" s="257">
        <v>4.1399999999999999E-2</v>
      </c>
      <c r="G50" s="257">
        <v>4.6800000000000001E-2</v>
      </c>
      <c r="H50" s="257">
        <v>7.1900000000000006E-2</v>
      </c>
      <c r="I50" s="257">
        <v>8.2400000000000001E-2</v>
      </c>
      <c r="J50" s="257">
        <v>9.2999999999999999E-2</v>
      </c>
      <c r="K50" s="257">
        <v>0.13100000000000001</v>
      </c>
      <c r="L50" s="257">
        <v>0.1885</v>
      </c>
      <c r="M50" s="257">
        <v>0.30199999999999999</v>
      </c>
      <c r="N50" s="257">
        <v>0.42380000000000001</v>
      </c>
      <c r="O50" s="256">
        <v>0</v>
      </c>
      <c r="P50" s="255"/>
      <c r="Q50" s="255" t="s">
        <v>34074</v>
      </c>
    </row>
    <row r="51" spans="1:17" customFormat="1" hidden="1" x14ac:dyDescent="0.35">
      <c r="A51" s="255">
        <v>833066</v>
      </c>
      <c r="B51" s="255" t="s">
        <v>54</v>
      </c>
      <c r="C51" s="255" t="s">
        <v>33842</v>
      </c>
      <c r="D51" s="255">
        <v>0</v>
      </c>
      <c r="E51" s="255">
        <v>2019</v>
      </c>
      <c r="F51" s="255">
        <v>110</v>
      </c>
      <c r="G51" s="255">
        <v>120</v>
      </c>
      <c r="H51" s="255">
        <v>120</v>
      </c>
      <c r="I51" s="255">
        <v>120</v>
      </c>
      <c r="J51" s="255">
        <v>120</v>
      </c>
      <c r="K51" s="255">
        <v>120</v>
      </c>
      <c r="L51" s="255">
        <v>120</v>
      </c>
      <c r="M51" s="255">
        <v>134</v>
      </c>
      <c r="N51" s="255">
        <v>171.8</v>
      </c>
      <c r="O51" s="255">
        <v>0</v>
      </c>
      <c r="P51" s="255"/>
      <c r="Q51" s="255" t="s">
        <v>54</v>
      </c>
    </row>
    <row r="52" spans="1:17" customFormat="1" hidden="1" x14ac:dyDescent="0.35">
      <c r="A52" s="255">
        <v>833067</v>
      </c>
      <c r="B52" s="255" t="s">
        <v>54</v>
      </c>
      <c r="C52" s="255" t="s">
        <v>33843</v>
      </c>
      <c r="D52" s="255">
        <v>0</v>
      </c>
      <c r="E52" s="255">
        <v>2019</v>
      </c>
      <c r="F52" s="257">
        <v>0.19</v>
      </c>
      <c r="G52" s="257">
        <v>0.17</v>
      </c>
      <c r="H52" s="257">
        <v>0.17</v>
      </c>
      <c r="I52" s="257">
        <v>0.17</v>
      </c>
      <c r="J52" s="257">
        <v>0.1515</v>
      </c>
      <c r="K52" s="257">
        <v>0.14000000000000001</v>
      </c>
      <c r="L52" s="257">
        <v>0.14000000000000001</v>
      </c>
      <c r="M52" s="257">
        <v>0.13300000000000001</v>
      </c>
      <c r="N52" s="257">
        <v>0.11749999999999999</v>
      </c>
      <c r="O52" s="256">
        <v>0</v>
      </c>
      <c r="P52" s="255"/>
      <c r="Q52" s="255" t="s">
        <v>54</v>
      </c>
    </row>
    <row r="53" spans="1:17" customFormat="1" hidden="1" x14ac:dyDescent="0.35">
      <c r="A53" s="255">
        <v>833068</v>
      </c>
      <c r="B53" s="255" t="s">
        <v>54</v>
      </c>
      <c r="C53" s="255" t="s">
        <v>33841</v>
      </c>
      <c r="D53" s="255">
        <v>0</v>
      </c>
      <c r="E53" s="255">
        <v>2019</v>
      </c>
      <c r="F53" s="257">
        <v>3.7100000000000001E-2</v>
      </c>
      <c r="G53" s="257">
        <v>3.7699999999999997E-2</v>
      </c>
      <c r="H53" s="257">
        <v>0.04</v>
      </c>
      <c r="I53" s="257">
        <v>0.05</v>
      </c>
      <c r="J53" s="257">
        <v>0.05</v>
      </c>
      <c r="K53" s="257">
        <v>6.8000000000000005E-2</v>
      </c>
      <c r="L53" s="257">
        <v>7.2800000000000004E-2</v>
      </c>
      <c r="M53" s="257">
        <v>0.124</v>
      </c>
      <c r="N53" s="257">
        <v>0.1492</v>
      </c>
      <c r="O53" s="256">
        <v>0</v>
      </c>
      <c r="P53" s="255"/>
      <c r="Q53" s="255" t="s">
        <v>54</v>
      </c>
    </row>
    <row r="54" spans="1:17" customFormat="1" hidden="1" x14ac:dyDescent="0.35">
      <c r="A54" s="255">
        <v>833070</v>
      </c>
      <c r="B54" s="255" t="s">
        <v>33839</v>
      </c>
      <c r="C54" s="255" t="s">
        <v>33840</v>
      </c>
      <c r="D54" s="255">
        <v>0</v>
      </c>
      <c r="E54" s="255">
        <v>2019</v>
      </c>
      <c r="F54" s="257">
        <v>0.49769999999999998</v>
      </c>
      <c r="G54" s="257">
        <v>0.39</v>
      </c>
      <c r="H54" s="257">
        <v>0.20599999999999999</v>
      </c>
      <c r="I54" s="257">
        <v>0.12959999999999999</v>
      </c>
      <c r="J54" s="257">
        <v>0.1152</v>
      </c>
      <c r="K54" s="257">
        <v>7.4899999999999994E-2</v>
      </c>
      <c r="L54" s="257">
        <v>5.3400000000000003E-2</v>
      </c>
      <c r="M54" s="257">
        <v>3.73E-2</v>
      </c>
      <c r="N54" s="257">
        <v>3.3399999999999999E-2</v>
      </c>
      <c r="O54" s="256">
        <v>0</v>
      </c>
      <c r="P54" s="255"/>
      <c r="Q54" s="255" t="s">
        <v>33839</v>
      </c>
    </row>
    <row r="55" spans="1:17" customFormat="1" hidden="1" x14ac:dyDescent="0.35">
      <c r="A55" s="255">
        <v>833072</v>
      </c>
      <c r="B55" s="255" t="s">
        <v>33839</v>
      </c>
      <c r="C55" s="255" t="s">
        <v>33828</v>
      </c>
      <c r="D55" s="255">
        <v>0</v>
      </c>
      <c r="E55" s="255">
        <v>2019</v>
      </c>
      <c r="F55" s="257">
        <v>0.1953</v>
      </c>
      <c r="G55" s="257">
        <v>0.14599999999999999</v>
      </c>
      <c r="H55" s="257">
        <v>0.12759999999999999</v>
      </c>
      <c r="I55" s="257">
        <v>0.1085</v>
      </c>
      <c r="J55" s="257">
        <v>7.5600000000000001E-2</v>
      </c>
      <c r="K55" s="257">
        <v>6.8099999999999994E-2</v>
      </c>
      <c r="L55" s="257">
        <v>5.8400000000000001E-2</v>
      </c>
      <c r="M55" s="257">
        <v>3.61E-2</v>
      </c>
      <c r="N55" s="257">
        <v>4.1000000000000003E-3</v>
      </c>
      <c r="O55" s="256">
        <v>0</v>
      </c>
      <c r="P55" s="255"/>
      <c r="Q55" s="255" t="s">
        <v>33839</v>
      </c>
    </row>
    <row r="56" spans="1:17" customFormat="1" hidden="1" x14ac:dyDescent="0.35">
      <c r="A56" s="255">
        <v>833073</v>
      </c>
      <c r="B56" s="255" t="s">
        <v>33839</v>
      </c>
      <c r="C56" s="255" t="s">
        <v>33827</v>
      </c>
      <c r="D56" s="255">
        <v>0</v>
      </c>
      <c r="E56" s="255">
        <v>2019</v>
      </c>
      <c r="F56" s="257">
        <v>0.1376</v>
      </c>
      <c r="G56" s="257">
        <v>0.12520000000000001</v>
      </c>
      <c r="H56" s="257">
        <v>0.111</v>
      </c>
      <c r="I56" s="257">
        <v>9.6799999999999997E-2</v>
      </c>
      <c r="J56" s="257">
        <v>7.1400000000000005E-2</v>
      </c>
      <c r="K56" s="257">
        <v>5.4699999999999999E-2</v>
      </c>
      <c r="L56" s="257">
        <v>0.05</v>
      </c>
      <c r="M56" s="257">
        <v>3.5099999999999999E-2</v>
      </c>
      <c r="N56" s="257">
        <v>1.09E-2</v>
      </c>
      <c r="O56" s="256">
        <v>0</v>
      </c>
      <c r="P56" s="255"/>
      <c r="Q56" s="255" t="s">
        <v>33839</v>
      </c>
    </row>
    <row r="57" spans="1:17" customFormat="1" hidden="1" x14ac:dyDescent="0.35">
      <c r="A57" s="255">
        <v>833075</v>
      </c>
      <c r="B57" s="255" t="s">
        <v>34075</v>
      </c>
      <c r="C57" s="255" t="s">
        <v>34076</v>
      </c>
      <c r="D57" s="255">
        <v>0</v>
      </c>
      <c r="E57" s="255">
        <v>2019</v>
      </c>
      <c r="F57" s="257">
        <v>0.58240000000000003</v>
      </c>
      <c r="G57" s="257">
        <v>0.39500000000000002</v>
      </c>
      <c r="H57" s="257">
        <v>0.24990000000000001</v>
      </c>
      <c r="I57" s="257">
        <v>0.1593</v>
      </c>
      <c r="J57" s="257">
        <v>0.14499999999999999</v>
      </c>
      <c r="K57" s="257">
        <v>0.1</v>
      </c>
      <c r="L57" s="257">
        <v>0.1</v>
      </c>
      <c r="M57" s="257">
        <v>9.7600000000000006E-2</v>
      </c>
      <c r="N57" s="257">
        <v>4.2900000000000001E-2</v>
      </c>
      <c r="O57" s="256">
        <v>0</v>
      </c>
      <c r="P57" s="255"/>
      <c r="Q57" s="255" t="s">
        <v>34075</v>
      </c>
    </row>
    <row r="58" spans="1:17" customFormat="1" hidden="1" x14ac:dyDescent="0.35">
      <c r="A58" s="255">
        <v>833076</v>
      </c>
      <c r="B58" s="255" t="s">
        <v>34075</v>
      </c>
      <c r="C58" s="255" t="s">
        <v>34077</v>
      </c>
      <c r="D58" s="255">
        <v>0</v>
      </c>
      <c r="E58" s="255">
        <v>2019</v>
      </c>
      <c r="F58" s="257">
        <v>0.42020000000000002</v>
      </c>
      <c r="G58" s="257">
        <v>0.35610000000000003</v>
      </c>
      <c r="H58" s="257">
        <v>0.24829999999999999</v>
      </c>
      <c r="I58" s="257">
        <v>0.1641</v>
      </c>
      <c r="J58" s="257">
        <v>8.7800000000000003E-2</v>
      </c>
      <c r="K58" s="257">
        <v>5.4600000000000003E-2</v>
      </c>
      <c r="L58" s="257">
        <v>0.05</v>
      </c>
      <c r="M58" s="257">
        <v>0.05</v>
      </c>
      <c r="N58" s="257">
        <v>0.05</v>
      </c>
      <c r="O58" s="256">
        <v>0</v>
      </c>
      <c r="P58" s="255"/>
      <c r="Q58" s="255" t="s">
        <v>34075</v>
      </c>
    </row>
    <row r="59" spans="1:17" customFormat="1" hidden="1" x14ac:dyDescent="0.35">
      <c r="A59" s="255">
        <v>833077</v>
      </c>
      <c r="B59" s="255" t="s">
        <v>34075</v>
      </c>
      <c r="C59" s="255" t="s">
        <v>34078</v>
      </c>
      <c r="D59" s="255">
        <v>0</v>
      </c>
      <c r="E59" s="255">
        <v>2019</v>
      </c>
      <c r="F59" s="257">
        <v>0.29549999999999998</v>
      </c>
      <c r="G59" s="257">
        <v>0.26550000000000001</v>
      </c>
      <c r="H59" s="257">
        <v>0.18429999999999999</v>
      </c>
      <c r="I59" s="257">
        <v>9.4E-2</v>
      </c>
      <c r="J59" s="257">
        <v>6.2199999999999998E-2</v>
      </c>
      <c r="K59" s="257">
        <v>5.11E-2</v>
      </c>
      <c r="L59" s="257">
        <v>0.05</v>
      </c>
      <c r="M59" s="257">
        <v>0.05</v>
      </c>
      <c r="N59" s="257">
        <v>0.03</v>
      </c>
      <c r="O59" s="256">
        <v>0</v>
      </c>
      <c r="P59" s="255"/>
      <c r="Q59" s="255" t="s">
        <v>34075</v>
      </c>
    </row>
    <row r="60" spans="1:17" customFormat="1" hidden="1" x14ac:dyDescent="0.35">
      <c r="A60" s="255">
        <v>833079</v>
      </c>
      <c r="B60" s="255" t="s">
        <v>33838</v>
      </c>
      <c r="C60" s="255" t="s">
        <v>33831</v>
      </c>
      <c r="D60" s="255">
        <v>0</v>
      </c>
      <c r="E60" s="255">
        <v>2019</v>
      </c>
      <c r="F60" s="257">
        <v>0.51</v>
      </c>
      <c r="G60" s="257">
        <v>0.48</v>
      </c>
      <c r="H60" s="257">
        <v>0.25850000000000001</v>
      </c>
      <c r="I60" s="257">
        <v>0.19500000000000001</v>
      </c>
      <c r="J60" s="257">
        <v>0.17150000000000001</v>
      </c>
      <c r="K60" s="257">
        <v>0.15679999999999999</v>
      </c>
      <c r="L60" s="257">
        <v>0.1116</v>
      </c>
      <c r="M60" s="257">
        <v>0.1</v>
      </c>
      <c r="N60" s="257">
        <v>7.3899999999999993E-2</v>
      </c>
      <c r="O60" s="256">
        <v>0</v>
      </c>
      <c r="P60" s="255"/>
      <c r="Q60" s="255" t="s">
        <v>33838</v>
      </c>
    </row>
    <row r="61" spans="1:17" customFormat="1" hidden="1" x14ac:dyDescent="0.35">
      <c r="A61" s="255">
        <v>833080</v>
      </c>
      <c r="B61" s="255" t="s">
        <v>33838</v>
      </c>
      <c r="C61" s="255" t="s">
        <v>33837</v>
      </c>
      <c r="D61" s="255">
        <v>0</v>
      </c>
      <c r="E61" s="255">
        <v>2019</v>
      </c>
      <c r="F61" s="257">
        <v>0.9274</v>
      </c>
      <c r="G61" s="257">
        <v>0.9</v>
      </c>
      <c r="H61" s="257">
        <v>0.88900000000000001</v>
      </c>
      <c r="I61" s="257">
        <v>0.84550000000000003</v>
      </c>
      <c r="J61" s="257">
        <v>0.83099999999999996</v>
      </c>
      <c r="K61" s="257">
        <v>0.80979999999999996</v>
      </c>
      <c r="L61" s="257">
        <v>0.75439999999999996</v>
      </c>
      <c r="M61" s="257">
        <v>0.52</v>
      </c>
      <c r="N61" s="257">
        <v>0.48399999999999999</v>
      </c>
      <c r="O61" s="256">
        <v>0</v>
      </c>
      <c r="P61" s="255"/>
      <c r="Q61" s="255" t="s">
        <v>33838</v>
      </c>
    </row>
    <row r="62" spans="1:17" customFormat="1" hidden="1" x14ac:dyDescent="0.35">
      <c r="A62" s="255">
        <v>833081</v>
      </c>
      <c r="B62" s="255" t="s">
        <v>33838</v>
      </c>
      <c r="C62" s="255" t="s">
        <v>33832</v>
      </c>
      <c r="D62" s="255">
        <v>0</v>
      </c>
      <c r="E62" s="255">
        <v>2019</v>
      </c>
      <c r="F62" s="257">
        <v>0.45650000000000002</v>
      </c>
      <c r="G62" s="257">
        <v>0.43</v>
      </c>
      <c r="H62" s="257">
        <v>0.38500000000000001</v>
      </c>
      <c r="I62" s="257">
        <v>0.29399999999999998</v>
      </c>
      <c r="J62" s="257">
        <v>0.27129999999999999</v>
      </c>
      <c r="K62" s="257">
        <v>0.23</v>
      </c>
      <c r="L62" s="257">
        <v>0.1842</v>
      </c>
      <c r="M62" s="257">
        <v>0.1106</v>
      </c>
      <c r="N62" s="257">
        <v>0.02</v>
      </c>
      <c r="O62" s="256">
        <v>0</v>
      </c>
      <c r="P62" s="255"/>
      <c r="Q62" s="255" t="s">
        <v>33838</v>
      </c>
    </row>
    <row r="63" spans="1:17" customFormat="1" hidden="1" x14ac:dyDescent="0.35">
      <c r="A63" s="255">
        <v>833083</v>
      </c>
      <c r="B63" s="255" t="s">
        <v>33838</v>
      </c>
      <c r="C63" s="255" t="s">
        <v>33828</v>
      </c>
      <c r="D63" s="255">
        <v>0</v>
      </c>
      <c r="E63" s="255">
        <v>2019</v>
      </c>
      <c r="F63" s="257">
        <v>0.2427</v>
      </c>
      <c r="G63" s="257">
        <v>0.192</v>
      </c>
      <c r="H63" s="257">
        <v>0.19</v>
      </c>
      <c r="I63" s="257">
        <v>0.17469999999999999</v>
      </c>
      <c r="J63" s="257">
        <v>0.14130000000000001</v>
      </c>
      <c r="K63" s="257">
        <v>0.13619999999999999</v>
      </c>
      <c r="L63" s="257">
        <v>0.1235</v>
      </c>
      <c r="M63" s="257">
        <v>9.8000000000000004E-2</v>
      </c>
      <c r="N63" s="257">
        <v>5.91E-2</v>
      </c>
      <c r="O63" s="256">
        <v>0</v>
      </c>
      <c r="P63" s="255"/>
      <c r="Q63" s="255" t="s">
        <v>33838</v>
      </c>
    </row>
    <row r="64" spans="1:17" customFormat="1" hidden="1" x14ac:dyDescent="0.35">
      <c r="A64" s="255">
        <v>833084</v>
      </c>
      <c r="B64" s="255" t="s">
        <v>33838</v>
      </c>
      <c r="C64" s="255" t="s">
        <v>33827</v>
      </c>
      <c r="D64" s="255">
        <v>0</v>
      </c>
      <c r="E64" s="255">
        <v>2019</v>
      </c>
      <c r="F64" s="257">
        <v>0.42</v>
      </c>
      <c r="G64" s="257">
        <v>0.38400000000000001</v>
      </c>
      <c r="H64" s="257">
        <v>0.14599999999999999</v>
      </c>
      <c r="I64" s="257">
        <v>9.3700000000000006E-2</v>
      </c>
      <c r="J64" s="257">
        <v>5.7000000000000002E-2</v>
      </c>
      <c r="K64" s="257">
        <v>4.1099999999999998E-2</v>
      </c>
      <c r="L64" s="257">
        <v>3.3000000000000002E-2</v>
      </c>
      <c r="M64" s="257">
        <v>2.2700000000000001E-2</v>
      </c>
      <c r="N64" s="257">
        <v>1.43E-2</v>
      </c>
      <c r="O64" s="256">
        <v>0</v>
      </c>
      <c r="P64" s="255"/>
      <c r="Q64" s="255" t="s">
        <v>33838</v>
      </c>
    </row>
    <row r="65" spans="1:17" customFormat="1" hidden="1" x14ac:dyDescent="0.35">
      <c r="A65" s="255">
        <v>833086</v>
      </c>
      <c r="B65" s="255" t="s">
        <v>33836</v>
      </c>
      <c r="C65" s="255" t="s">
        <v>33824</v>
      </c>
      <c r="D65" s="255">
        <v>0</v>
      </c>
      <c r="E65" s="255">
        <v>2019</v>
      </c>
      <c r="F65" s="257">
        <v>0.32100000000000001</v>
      </c>
      <c r="G65" s="257">
        <v>0.25580000000000003</v>
      </c>
      <c r="H65" s="257">
        <v>0.14230000000000001</v>
      </c>
      <c r="I65" s="257">
        <v>0.1129</v>
      </c>
      <c r="J65" s="257">
        <v>0.1023</v>
      </c>
      <c r="K65" s="257">
        <v>9.2899999999999996E-2</v>
      </c>
      <c r="L65" s="257">
        <v>6.9800000000000001E-2</v>
      </c>
      <c r="M65" s="257">
        <v>0.05</v>
      </c>
      <c r="N65" s="257">
        <v>4.0300000000000002E-2</v>
      </c>
      <c r="O65" s="256">
        <v>0</v>
      </c>
      <c r="P65" s="255"/>
      <c r="Q65" s="255" t="s">
        <v>33836</v>
      </c>
    </row>
    <row r="66" spans="1:17" customFormat="1" hidden="1" x14ac:dyDescent="0.35">
      <c r="A66" s="255">
        <v>833087</v>
      </c>
      <c r="B66" s="255" t="s">
        <v>33836</v>
      </c>
      <c r="C66" s="255" t="s">
        <v>33823</v>
      </c>
      <c r="D66" s="255">
        <v>0</v>
      </c>
      <c r="E66" s="255">
        <v>2019</v>
      </c>
      <c r="F66" s="257">
        <v>0.4214</v>
      </c>
      <c r="G66" s="257">
        <v>0.34510000000000002</v>
      </c>
      <c r="H66" s="257">
        <v>0.32750000000000001</v>
      </c>
      <c r="I66" s="257">
        <v>0.18</v>
      </c>
      <c r="J66" s="257">
        <v>0.14499999999999999</v>
      </c>
      <c r="K66" s="257">
        <v>0.1237</v>
      </c>
      <c r="L66" s="257">
        <v>7.0699999999999999E-2</v>
      </c>
      <c r="M66" s="257">
        <v>5.0200000000000002E-2</v>
      </c>
      <c r="N66" s="257">
        <v>0.04</v>
      </c>
      <c r="O66" s="256">
        <v>0</v>
      </c>
      <c r="P66" s="255"/>
      <c r="Q66" s="255" t="s">
        <v>33836</v>
      </c>
    </row>
    <row r="67" spans="1:17" customFormat="1" hidden="1" x14ac:dyDescent="0.35">
      <c r="A67" s="255">
        <v>833088</v>
      </c>
      <c r="B67" s="255" t="s">
        <v>33836</v>
      </c>
      <c r="C67" s="255" t="s">
        <v>33822</v>
      </c>
      <c r="D67" s="255">
        <v>0</v>
      </c>
      <c r="E67" s="255">
        <v>2019</v>
      </c>
      <c r="F67" s="257">
        <v>0.38</v>
      </c>
      <c r="G67" s="257">
        <v>0.38</v>
      </c>
      <c r="H67" s="257">
        <v>0.28499999999999998</v>
      </c>
      <c r="I67" s="257">
        <v>0.25369999999999998</v>
      </c>
      <c r="J67" s="257">
        <v>0.2281</v>
      </c>
      <c r="K67" s="257">
        <v>0.185</v>
      </c>
      <c r="L67" s="257">
        <v>0.13009999999999999</v>
      </c>
      <c r="M67" s="257">
        <v>6.6600000000000006E-2</v>
      </c>
      <c r="N67" s="257">
        <v>4.7500000000000001E-2</v>
      </c>
      <c r="O67" s="256">
        <v>0</v>
      </c>
      <c r="P67" s="255"/>
      <c r="Q67" s="255" t="s">
        <v>33836</v>
      </c>
    </row>
    <row r="68" spans="1:17" customFormat="1" hidden="1" x14ac:dyDescent="0.35">
      <c r="A68" s="255">
        <v>833089</v>
      </c>
      <c r="B68" s="255" t="s">
        <v>33836</v>
      </c>
      <c r="C68" s="255" t="s">
        <v>33820</v>
      </c>
      <c r="D68" s="255">
        <v>0</v>
      </c>
      <c r="E68" s="255">
        <v>2019</v>
      </c>
      <c r="F68" s="257">
        <v>0.77049999999999996</v>
      </c>
      <c r="G68" s="257">
        <v>0.72</v>
      </c>
      <c r="H68" s="257">
        <v>0.52500000000000002</v>
      </c>
      <c r="I68" s="257">
        <v>0.44990000000000002</v>
      </c>
      <c r="J68" s="257">
        <v>0.33069999999999999</v>
      </c>
      <c r="K68" s="257">
        <v>0.30080000000000001</v>
      </c>
      <c r="L68" s="257">
        <v>0.24859999999999999</v>
      </c>
      <c r="M68" s="257">
        <v>0.19</v>
      </c>
      <c r="N68" s="257">
        <v>0.16500000000000001</v>
      </c>
      <c r="O68" s="256">
        <v>0</v>
      </c>
      <c r="P68" s="255"/>
      <c r="Q68" s="255" t="s">
        <v>33836</v>
      </c>
    </row>
    <row r="69" spans="1:17" customFormat="1" hidden="1" x14ac:dyDescent="0.35">
      <c r="A69" s="255">
        <v>833091</v>
      </c>
      <c r="B69" s="255" t="s">
        <v>8152</v>
      </c>
      <c r="C69" s="255" t="s">
        <v>33833</v>
      </c>
      <c r="D69" s="255">
        <v>0</v>
      </c>
      <c r="E69" s="255">
        <v>2019</v>
      </c>
      <c r="F69" s="257">
        <v>3.6299999999999999E-2</v>
      </c>
      <c r="G69" s="257">
        <v>0.03</v>
      </c>
      <c r="H69" s="257">
        <v>0.02</v>
      </c>
      <c r="I69" s="257">
        <v>1.5299999999999999E-2</v>
      </c>
      <c r="J69" s="257">
        <v>1.3599999999999999E-2</v>
      </c>
      <c r="K69" s="257">
        <v>1.0999999999999999E-2</v>
      </c>
      <c r="L69" s="257">
        <v>1.0999999999999999E-2</v>
      </c>
      <c r="M69" s="257">
        <v>0.01</v>
      </c>
      <c r="N69" s="257">
        <v>8.0999999999999996E-3</v>
      </c>
      <c r="O69" s="256">
        <v>0</v>
      </c>
      <c r="P69" s="255"/>
      <c r="Q69" s="255" t="s">
        <v>8152</v>
      </c>
    </row>
    <row r="70" spans="1:17" customFormat="1" hidden="1" x14ac:dyDescent="0.35">
      <c r="A70" s="255">
        <v>833092</v>
      </c>
      <c r="B70" s="255" t="s">
        <v>8152</v>
      </c>
      <c r="C70" s="255" t="s">
        <v>33835</v>
      </c>
      <c r="D70" s="255">
        <v>0</v>
      </c>
      <c r="E70" s="255">
        <v>2019</v>
      </c>
      <c r="F70" s="257">
        <v>2.3400000000000001E-2</v>
      </c>
      <c r="G70" s="257">
        <v>1.7999999999999999E-2</v>
      </c>
      <c r="H70" s="257">
        <v>1.17E-2</v>
      </c>
      <c r="I70" s="257">
        <v>0.01</v>
      </c>
      <c r="J70" s="257">
        <v>0.01</v>
      </c>
      <c r="K70" s="257">
        <v>0.01</v>
      </c>
      <c r="L70" s="257">
        <v>7.3000000000000001E-3</v>
      </c>
      <c r="M70" s="257">
        <v>5.7000000000000002E-3</v>
      </c>
      <c r="N70" s="257">
        <v>3.8999999999999998E-3</v>
      </c>
      <c r="O70" s="256">
        <v>0</v>
      </c>
      <c r="P70" s="255"/>
      <c r="Q70" s="255" t="s">
        <v>8152</v>
      </c>
    </row>
    <row r="71" spans="1:17" customFormat="1" hidden="1" x14ac:dyDescent="0.35">
      <c r="A71" s="255">
        <v>833093</v>
      </c>
      <c r="B71" s="255" t="s">
        <v>8152</v>
      </c>
      <c r="C71" s="255" t="s">
        <v>33834</v>
      </c>
      <c r="D71" s="255">
        <v>0</v>
      </c>
      <c r="E71" s="255">
        <v>2019</v>
      </c>
      <c r="F71" s="257">
        <v>2.35E-2</v>
      </c>
      <c r="G71" s="257">
        <v>1.2E-2</v>
      </c>
      <c r="H71" s="257">
        <v>0.01</v>
      </c>
      <c r="I71" s="257">
        <v>9.1999999999999998E-3</v>
      </c>
      <c r="J71" s="257">
        <v>7.7999999999999996E-3</v>
      </c>
      <c r="K71" s="257">
        <v>6.3E-3</v>
      </c>
      <c r="L71" s="257">
        <v>4.5999999999999999E-3</v>
      </c>
      <c r="M71" s="257">
        <v>3.5000000000000001E-3</v>
      </c>
      <c r="N71" s="257">
        <v>2.5999999999999999E-3</v>
      </c>
      <c r="O71" s="256">
        <v>0</v>
      </c>
      <c r="P71" s="255"/>
      <c r="Q71" s="255" t="s">
        <v>8152</v>
      </c>
    </row>
    <row r="72" spans="1:17" customFormat="1" hidden="1" x14ac:dyDescent="0.35">
      <c r="A72" s="255">
        <v>833095</v>
      </c>
      <c r="B72" s="255" t="s">
        <v>33826</v>
      </c>
      <c r="C72" s="255" t="s">
        <v>33831</v>
      </c>
      <c r="D72" s="255">
        <v>0</v>
      </c>
      <c r="E72" s="255">
        <v>2019</v>
      </c>
      <c r="F72" s="257">
        <v>0.7</v>
      </c>
      <c r="G72" s="257">
        <v>0.7</v>
      </c>
      <c r="H72" s="257">
        <v>0.54600000000000004</v>
      </c>
      <c r="I72" s="257">
        <v>0.47799999999999998</v>
      </c>
      <c r="J72" s="257">
        <v>0.42</v>
      </c>
      <c r="K72" s="257">
        <v>0.36599999999999999</v>
      </c>
      <c r="L72" s="257">
        <v>0.2</v>
      </c>
      <c r="M72" s="257">
        <v>0.125</v>
      </c>
      <c r="N72" s="257">
        <v>9.7799999999999998E-2</v>
      </c>
      <c r="O72" s="256">
        <v>0</v>
      </c>
      <c r="P72" s="255"/>
      <c r="Q72" s="255" t="s">
        <v>33826</v>
      </c>
    </row>
    <row r="73" spans="1:17" customFormat="1" hidden="1" x14ac:dyDescent="0.35">
      <c r="A73" s="255">
        <v>833096</v>
      </c>
      <c r="B73" s="255" t="s">
        <v>33826</v>
      </c>
      <c r="C73" s="255" t="s">
        <v>33825</v>
      </c>
      <c r="D73" s="255">
        <v>0</v>
      </c>
      <c r="E73" s="255">
        <v>2019</v>
      </c>
      <c r="F73" s="257">
        <v>0.9022</v>
      </c>
      <c r="G73" s="257">
        <v>0.875</v>
      </c>
      <c r="H73" s="257">
        <v>0.8</v>
      </c>
      <c r="I73" s="257">
        <v>0.63400000000000001</v>
      </c>
      <c r="J73" s="257">
        <v>0.57999999999999996</v>
      </c>
      <c r="K73" s="257">
        <v>0.52200000000000002</v>
      </c>
      <c r="L73" s="257">
        <v>0.45400000000000001</v>
      </c>
      <c r="M73" s="257">
        <v>0.3</v>
      </c>
      <c r="N73" s="257">
        <v>0.3</v>
      </c>
      <c r="O73" s="256">
        <v>0</v>
      </c>
      <c r="P73" s="255"/>
      <c r="Q73" s="255" t="s">
        <v>33826</v>
      </c>
    </row>
    <row r="74" spans="1:17" customFormat="1" hidden="1" x14ac:dyDescent="0.35">
      <c r="A74" s="255">
        <v>833097</v>
      </c>
      <c r="B74" s="255" t="s">
        <v>33826</v>
      </c>
      <c r="C74" s="255" t="s">
        <v>33832</v>
      </c>
      <c r="D74" s="255">
        <v>0</v>
      </c>
      <c r="E74" s="255">
        <v>2019</v>
      </c>
      <c r="F74" s="257">
        <v>0.46700000000000003</v>
      </c>
      <c r="G74" s="257">
        <v>0.43130000000000002</v>
      </c>
      <c r="H74" s="257">
        <v>0.3468</v>
      </c>
      <c r="I74" s="257">
        <v>0.25180000000000002</v>
      </c>
      <c r="J74" s="257">
        <v>0.20449999999999999</v>
      </c>
      <c r="K74" s="257">
        <v>0.16600000000000001</v>
      </c>
      <c r="L74" s="257">
        <v>0.1236</v>
      </c>
      <c r="M74" s="257">
        <v>0.06</v>
      </c>
      <c r="N74" s="257">
        <v>0.01</v>
      </c>
      <c r="O74" s="256">
        <v>0</v>
      </c>
      <c r="P74" s="255"/>
      <c r="Q74" s="255" t="s">
        <v>33826</v>
      </c>
    </row>
    <row r="75" spans="1:17" customFormat="1" hidden="1" x14ac:dyDescent="0.35">
      <c r="A75" s="255">
        <v>833099</v>
      </c>
      <c r="B75" s="255" t="s">
        <v>33826</v>
      </c>
      <c r="C75" s="255" t="s">
        <v>33828</v>
      </c>
      <c r="D75" s="255">
        <v>0</v>
      </c>
      <c r="E75" s="255">
        <v>2019</v>
      </c>
      <c r="F75" s="257">
        <v>0.35239999999999999</v>
      </c>
      <c r="G75" s="257">
        <v>0.2722</v>
      </c>
      <c r="H75" s="257">
        <v>0.25900000000000001</v>
      </c>
      <c r="I75" s="257">
        <v>0.21149999999999999</v>
      </c>
      <c r="J75" s="257">
        <v>0.13220000000000001</v>
      </c>
      <c r="K75" s="257">
        <v>0.12</v>
      </c>
      <c r="L75" s="257">
        <v>0.108</v>
      </c>
      <c r="M75" s="257">
        <v>8.4199999999999997E-2</v>
      </c>
      <c r="N75" s="257">
        <v>5.4300000000000001E-2</v>
      </c>
      <c r="O75" s="256">
        <v>0</v>
      </c>
      <c r="P75" s="255"/>
      <c r="Q75" s="255" t="s">
        <v>33826</v>
      </c>
    </row>
    <row r="76" spans="1:17" customFormat="1" hidden="1" x14ac:dyDescent="0.35">
      <c r="A76" s="255">
        <v>833100</v>
      </c>
      <c r="B76" s="255" t="s">
        <v>33826</v>
      </c>
      <c r="C76" s="255" t="s">
        <v>33827</v>
      </c>
      <c r="D76" s="255">
        <v>0</v>
      </c>
      <c r="E76" s="255">
        <v>2019</v>
      </c>
      <c r="F76" s="257">
        <v>0.48</v>
      </c>
      <c r="G76" s="257">
        <v>0.18</v>
      </c>
      <c r="H76" s="257">
        <v>7.2599999999999998E-2</v>
      </c>
      <c r="I76" s="257">
        <v>0.05</v>
      </c>
      <c r="J76" s="257">
        <v>0.04</v>
      </c>
      <c r="K76" s="257">
        <v>2.2100000000000002E-2</v>
      </c>
      <c r="L76" s="257">
        <v>0.02</v>
      </c>
      <c r="M76" s="257">
        <v>1.1299999999999999E-2</v>
      </c>
      <c r="N76" s="257">
        <v>7.7000000000000002E-3</v>
      </c>
      <c r="O76" s="256">
        <v>0</v>
      </c>
      <c r="P76" s="255"/>
      <c r="Q76" s="255" t="s">
        <v>33826</v>
      </c>
    </row>
    <row r="77" spans="1:17" customFormat="1" hidden="1" x14ac:dyDescent="0.35">
      <c r="A77" s="255">
        <v>833102</v>
      </c>
      <c r="B77" s="255" t="s">
        <v>33821</v>
      </c>
      <c r="C77" s="255" t="s">
        <v>33824</v>
      </c>
      <c r="D77" s="255">
        <v>0</v>
      </c>
      <c r="E77" s="255">
        <v>2019</v>
      </c>
      <c r="F77" s="257">
        <v>0.4476</v>
      </c>
      <c r="G77" s="257">
        <v>0.376</v>
      </c>
      <c r="H77" s="257">
        <v>0.33260000000000001</v>
      </c>
      <c r="I77" s="257">
        <v>0.216</v>
      </c>
      <c r="J77" s="257">
        <v>0.19</v>
      </c>
      <c r="K77" s="257">
        <v>0.14280000000000001</v>
      </c>
      <c r="L77" s="257">
        <v>6.9000000000000006E-2</v>
      </c>
      <c r="M77" s="257">
        <v>4.7800000000000002E-2</v>
      </c>
      <c r="N77" s="257">
        <v>2.5999999999999999E-2</v>
      </c>
      <c r="O77" s="256">
        <v>0</v>
      </c>
      <c r="P77" s="255"/>
      <c r="Q77" s="255" t="s">
        <v>33821</v>
      </c>
    </row>
    <row r="78" spans="1:17" customFormat="1" hidden="1" x14ac:dyDescent="0.35">
      <c r="A78" s="255">
        <v>833103</v>
      </c>
      <c r="B78" s="255" t="s">
        <v>33821</v>
      </c>
      <c r="C78" s="255" t="s">
        <v>33823</v>
      </c>
      <c r="D78" s="255">
        <v>0</v>
      </c>
      <c r="E78" s="255">
        <v>2019</v>
      </c>
      <c r="F78" s="257">
        <v>0.21690000000000001</v>
      </c>
      <c r="G78" s="257">
        <v>8.4199999999999997E-2</v>
      </c>
      <c r="H78" s="257">
        <v>7.2999999999999995E-2</v>
      </c>
      <c r="I78" s="257">
        <v>5.9299999999999999E-2</v>
      </c>
      <c r="J78" s="257">
        <v>4.3200000000000002E-2</v>
      </c>
      <c r="K78" s="257">
        <v>1.72E-2</v>
      </c>
      <c r="L78" s="257">
        <v>0</v>
      </c>
      <c r="M78" s="257">
        <v>0</v>
      </c>
      <c r="N78" s="257">
        <v>0</v>
      </c>
      <c r="O78" s="256">
        <v>0</v>
      </c>
      <c r="P78" s="255"/>
      <c r="Q78" s="255" t="s">
        <v>33821</v>
      </c>
    </row>
    <row r="79" spans="1:17" customFormat="1" hidden="1" x14ac:dyDescent="0.35">
      <c r="A79" s="255">
        <v>833104</v>
      </c>
      <c r="B79" s="255" t="s">
        <v>33821</v>
      </c>
      <c r="C79" s="255" t="s">
        <v>33822</v>
      </c>
      <c r="D79" s="255">
        <v>0</v>
      </c>
      <c r="E79" s="255">
        <v>2019</v>
      </c>
      <c r="F79" s="257">
        <v>0.64200000000000002</v>
      </c>
      <c r="G79" s="257">
        <v>0.58389999999999997</v>
      </c>
      <c r="H79" s="257">
        <v>0.53569999999999995</v>
      </c>
      <c r="I79" s="257">
        <v>0.49</v>
      </c>
      <c r="J79" s="257">
        <v>0.49</v>
      </c>
      <c r="K79" s="257">
        <v>0.43</v>
      </c>
      <c r="L79" s="257">
        <v>0.30580000000000002</v>
      </c>
      <c r="M79" s="257">
        <v>0.1348</v>
      </c>
      <c r="N79" s="257">
        <v>8.7800000000000003E-2</v>
      </c>
      <c r="O79" s="256">
        <v>0</v>
      </c>
      <c r="P79" s="255"/>
      <c r="Q79" s="255" t="s">
        <v>33821</v>
      </c>
    </row>
    <row r="80" spans="1:17" customFormat="1" hidden="1" x14ac:dyDescent="0.35">
      <c r="A80" s="255">
        <v>833105</v>
      </c>
      <c r="B80" s="255" t="s">
        <v>33821</v>
      </c>
      <c r="C80" s="255" t="s">
        <v>33820</v>
      </c>
      <c r="D80" s="255">
        <v>0</v>
      </c>
      <c r="E80" s="255">
        <v>2019</v>
      </c>
      <c r="F80" s="257">
        <v>0.61019999999999996</v>
      </c>
      <c r="G80" s="257">
        <v>0.47099999999999997</v>
      </c>
      <c r="H80" s="257">
        <v>0.39900000000000002</v>
      </c>
      <c r="I80" s="257">
        <v>0.25600000000000001</v>
      </c>
      <c r="J80" s="257">
        <v>0.22</v>
      </c>
      <c r="K80" s="257">
        <v>0.17549999999999999</v>
      </c>
      <c r="L80" s="257">
        <v>0.10340000000000001</v>
      </c>
      <c r="M80" s="257">
        <v>7.7100000000000002E-2</v>
      </c>
      <c r="N80" s="257">
        <v>1.9900000000000001E-2</v>
      </c>
      <c r="O80" s="256">
        <v>0</v>
      </c>
      <c r="P80" s="255"/>
      <c r="Q80" s="255" t="s">
        <v>33821</v>
      </c>
    </row>
    <row r="81" spans="1:17" customFormat="1" hidden="1" x14ac:dyDescent="0.35">
      <c r="A81" s="255">
        <v>833107</v>
      </c>
      <c r="B81" s="255" t="s">
        <v>34079</v>
      </c>
      <c r="C81" s="255" t="s">
        <v>33832</v>
      </c>
      <c r="D81" s="255">
        <v>0</v>
      </c>
      <c r="E81" s="255">
        <v>2019</v>
      </c>
      <c r="F81" s="257">
        <v>0.3236</v>
      </c>
      <c r="G81" s="257">
        <v>0.36670000000000003</v>
      </c>
      <c r="H81" s="257">
        <v>0.41160000000000002</v>
      </c>
      <c r="I81" s="257">
        <v>0.48780000000000001</v>
      </c>
      <c r="J81" s="257">
        <v>0.51539999999999997</v>
      </c>
      <c r="K81" s="257">
        <v>0.56110000000000004</v>
      </c>
      <c r="L81" s="257">
        <v>0.60770000000000002</v>
      </c>
      <c r="M81" s="257">
        <v>0.70779999999999998</v>
      </c>
      <c r="N81" s="257">
        <v>0.75729999999999997</v>
      </c>
      <c r="O81" s="256">
        <v>0</v>
      </c>
      <c r="P81" s="255"/>
      <c r="Q81" s="255" t="s">
        <v>34079</v>
      </c>
    </row>
    <row r="82" spans="1:17" customFormat="1" hidden="1" x14ac:dyDescent="0.35">
      <c r="A82" s="255">
        <v>833109</v>
      </c>
      <c r="B82" s="255" t="s">
        <v>34079</v>
      </c>
      <c r="C82" s="255" t="s">
        <v>33828</v>
      </c>
      <c r="D82" s="255">
        <v>0</v>
      </c>
      <c r="E82" s="255">
        <v>2019</v>
      </c>
      <c r="F82" s="257">
        <v>7.6999999999999999E-2</v>
      </c>
      <c r="G82" s="257">
        <v>0.30730000000000002</v>
      </c>
      <c r="H82" s="257">
        <v>0.32850000000000001</v>
      </c>
      <c r="I82" s="257">
        <v>0.36720000000000003</v>
      </c>
      <c r="J82" s="257">
        <v>0.4118</v>
      </c>
      <c r="K82" s="257">
        <v>0.5605</v>
      </c>
      <c r="L82" s="257">
        <v>0.70789999999999997</v>
      </c>
      <c r="M82" s="257">
        <v>0.74480000000000002</v>
      </c>
      <c r="N82" s="257">
        <v>0.7722</v>
      </c>
      <c r="O82" s="256">
        <v>0</v>
      </c>
      <c r="P82" s="255"/>
      <c r="Q82" s="255" t="s">
        <v>34079</v>
      </c>
    </row>
    <row r="83" spans="1:17" customFormat="1" hidden="1" x14ac:dyDescent="0.35">
      <c r="A83" s="255">
        <v>833110</v>
      </c>
      <c r="B83" s="255" t="s">
        <v>34079</v>
      </c>
      <c r="C83" s="255" t="s">
        <v>33827</v>
      </c>
      <c r="D83" s="255">
        <v>0</v>
      </c>
      <c r="E83" s="255">
        <v>2019</v>
      </c>
      <c r="F83" s="257">
        <v>0</v>
      </c>
      <c r="G83" s="257">
        <v>0</v>
      </c>
      <c r="H83" s="257">
        <v>0</v>
      </c>
      <c r="I83" s="257">
        <v>1.04E-2</v>
      </c>
      <c r="J83" s="257">
        <v>0.17530000000000001</v>
      </c>
      <c r="K83" s="257">
        <v>0.47720000000000001</v>
      </c>
      <c r="L83" s="257">
        <v>0.69989999999999997</v>
      </c>
      <c r="M83" s="257">
        <v>0.73080000000000001</v>
      </c>
      <c r="N83" s="257">
        <v>0.79430000000000001</v>
      </c>
      <c r="O83" s="256">
        <v>0</v>
      </c>
      <c r="P83" s="255"/>
      <c r="Q83" s="255" t="s">
        <v>34079</v>
      </c>
    </row>
    <row r="84" spans="1:17" customFormat="1" hidden="1" x14ac:dyDescent="0.35">
      <c r="A84" s="255">
        <v>833117</v>
      </c>
      <c r="B84" s="255" t="s">
        <v>33809</v>
      </c>
      <c r="C84" s="255" t="s">
        <v>33808</v>
      </c>
      <c r="D84" s="255">
        <v>0</v>
      </c>
      <c r="E84" s="255">
        <v>2019</v>
      </c>
      <c r="F84" s="255">
        <v>2.8393999999999999</v>
      </c>
      <c r="G84" s="255">
        <v>3.6392000000000002</v>
      </c>
      <c r="H84" s="255">
        <v>4.7103000000000002</v>
      </c>
      <c r="I84" s="255">
        <v>5.0548999999999999</v>
      </c>
      <c r="J84" s="255">
        <v>5.6180000000000003</v>
      </c>
      <c r="K84" s="255">
        <v>6.5848000000000004</v>
      </c>
      <c r="L84" s="255">
        <v>7.76</v>
      </c>
      <c r="M84" s="255">
        <v>8.6142000000000003</v>
      </c>
      <c r="N84" s="255">
        <v>9.7033000000000005</v>
      </c>
      <c r="O84" s="255">
        <v>0</v>
      </c>
      <c r="P84" s="255"/>
      <c r="Q84" s="255" t="s">
        <v>33809</v>
      </c>
    </row>
    <row r="85" spans="1:17" customFormat="1" hidden="1" x14ac:dyDescent="0.35">
      <c r="A85" s="255">
        <v>833118</v>
      </c>
      <c r="B85" s="255" t="s">
        <v>33809</v>
      </c>
      <c r="C85" s="255" t="s">
        <v>33811</v>
      </c>
      <c r="D85" s="255">
        <v>0</v>
      </c>
      <c r="E85" s="255">
        <v>2019</v>
      </c>
      <c r="F85" s="255">
        <v>1.5589999999999999</v>
      </c>
      <c r="G85" s="255">
        <v>3.0001000000000002</v>
      </c>
      <c r="H85" s="255">
        <v>3.6044999999999998</v>
      </c>
      <c r="I85" s="255">
        <v>4.5970000000000004</v>
      </c>
      <c r="J85" s="255">
        <v>6.1643999999999997</v>
      </c>
      <c r="K85" s="255">
        <v>6.5549999999999997</v>
      </c>
      <c r="L85" s="255">
        <v>7.3846999999999996</v>
      </c>
      <c r="M85" s="255">
        <v>10.478199999999999</v>
      </c>
      <c r="N85" s="255">
        <v>17.049600000000002</v>
      </c>
      <c r="O85" s="255">
        <v>0</v>
      </c>
      <c r="P85" s="255"/>
      <c r="Q85" s="255" t="s">
        <v>33809</v>
      </c>
    </row>
    <row r="86" spans="1:17" customFormat="1" hidden="1" x14ac:dyDescent="0.35">
      <c r="A86" s="255">
        <v>833119</v>
      </c>
      <c r="B86" s="255" t="s">
        <v>33809</v>
      </c>
      <c r="C86" s="255" t="s">
        <v>33810</v>
      </c>
      <c r="D86" s="255">
        <v>0</v>
      </c>
      <c r="E86" s="255">
        <v>2019</v>
      </c>
      <c r="F86" s="255">
        <v>7.3684000000000003</v>
      </c>
      <c r="G86" s="255">
        <v>11.616199999999999</v>
      </c>
      <c r="H86" s="255">
        <v>13.5283</v>
      </c>
      <c r="I86" s="255">
        <v>15.5039</v>
      </c>
      <c r="J86" s="255">
        <v>16.438400000000001</v>
      </c>
      <c r="K86" s="255">
        <v>17.616599999999998</v>
      </c>
      <c r="L86" s="255">
        <v>18.1556</v>
      </c>
      <c r="M86" s="255">
        <v>20.642199999999999</v>
      </c>
      <c r="N86" s="255">
        <v>31.976700000000001</v>
      </c>
      <c r="O86" s="255">
        <v>0</v>
      </c>
      <c r="P86" s="255"/>
      <c r="Q86" s="255" t="s">
        <v>33809</v>
      </c>
    </row>
    <row r="87" spans="1:17" customFormat="1" hidden="1" x14ac:dyDescent="0.35">
      <c r="A87" s="255">
        <v>833120</v>
      </c>
      <c r="B87" s="255" t="s">
        <v>33809</v>
      </c>
      <c r="C87" s="255" t="s">
        <v>33813</v>
      </c>
      <c r="D87" s="255">
        <v>0</v>
      </c>
      <c r="E87" s="255">
        <v>2019</v>
      </c>
      <c r="F87" s="255">
        <v>0.56699999999999995</v>
      </c>
      <c r="G87" s="255">
        <v>0.86</v>
      </c>
      <c r="H87" s="255">
        <v>1.0727</v>
      </c>
      <c r="I87" s="255">
        <v>1.1768000000000001</v>
      </c>
      <c r="J87" s="255">
        <v>1.3761000000000001</v>
      </c>
      <c r="K87" s="255">
        <v>1.5406</v>
      </c>
      <c r="L87" s="255">
        <v>2.0276000000000001</v>
      </c>
      <c r="M87" s="255">
        <v>2.3155000000000001</v>
      </c>
      <c r="N87" s="255">
        <v>2.887</v>
      </c>
      <c r="O87" s="255">
        <v>0</v>
      </c>
      <c r="P87" s="255"/>
      <c r="Q87" s="255" t="s">
        <v>33809</v>
      </c>
    </row>
    <row r="88" spans="1:17" customFormat="1" hidden="1" x14ac:dyDescent="0.35">
      <c r="A88" s="255">
        <v>833121</v>
      </c>
      <c r="B88" s="255" t="s">
        <v>33809</v>
      </c>
      <c r="C88" s="255" t="s">
        <v>33819</v>
      </c>
      <c r="D88" s="255">
        <v>0</v>
      </c>
      <c r="E88" s="255">
        <v>2019</v>
      </c>
      <c r="F88" s="255">
        <v>0.53779999999999994</v>
      </c>
      <c r="G88" s="255">
        <v>0.58489999999999998</v>
      </c>
      <c r="H88" s="255">
        <v>0.62519999999999998</v>
      </c>
      <c r="I88" s="255">
        <v>0.75109999999999999</v>
      </c>
      <c r="J88" s="255">
        <v>1.0278</v>
      </c>
      <c r="K88" s="255">
        <v>1.8280000000000001</v>
      </c>
      <c r="L88" s="255">
        <v>2.9264000000000001</v>
      </c>
      <c r="M88" s="255">
        <v>3.2025999999999999</v>
      </c>
      <c r="N88" s="255">
        <v>4.0065999999999997</v>
      </c>
      <c r="O88" s="255">
        <v>0</v>
      </c>
      <c r="P88" s="255"/>
      <c r="Q88" s="255" t="s">
        <v>33809</v>
      </c>
    </row>
    <row r="89" spans="1:17" customFormat="1" hidden="1" x14ac:dyDescent="0.35">
      <c r="A89" s="255">
        <v>833122</v>
      </c>
      <c r="B89" s="255" t="s">
        <v>33809</v>
      </c>
      <c r="C89" s="255" t="s">
        <v>33815</v>
      </c>
      <c r="D89" s="255">
        <v>0</v>
      </c>
      <c r="E89" s="255">
        <v>2019</v>
      </c>
      <c r="F89" s="255">
        <v>3.8157999999999999</v>
      </c>
      <c r="G89" s="255">
        <v>4.9587000000000003</v>
      </c>
      <c r="H89" s="255">
        <v>5.5556000000000001</v>
      </c>
      <c r="I89" s="255">
        <v>6.3148</v>
      </c>
      <c r="J89" s="255">
        <v>7.9006999999999996</v>
      </c>
      <c r="K89" s="255">
        <v>8.1818000000000008</v>
      </c>
      <c r="L89" s="255">
        <v>8.8082999999999991</v>
      </c>
      <c r="M89" s="255">
        <v>11.6279</v>
      </c>
      <c r="N89" s="255">
        <v>14.2857</v>
      </c>
      <c r="O89" s="255">
        <v>0</v>
      </c>
      <c r="P89" s="255"/>
      <c r="Q89" s="255" t="s">
        <v>33809</v>
      </c>
    </row>
    <row r="90" spans="1:17" customFormat="1" hidden="1" x14ac:dyDescent="0.35">
      <c r="A90" s="255">
        <v>833123</v>
      </c>
      <c r="B90" s="255" t="s">
        <v>33809</v>
      </c>
      <c r="C90" s="255" t="s">
        <v>33818</v>
      </c>
      <c r="D90" s="255">
        <v>0</v>
      </c>
      <c r="E90" s="255">
        <v>2019</v>
      </c>
      <c r="F90" s="255">
        <v>0.76819999999999999</v>
      </c>
      <c r="G90" s="255">
        <v>1.139</v>
      </c>
      <c r="H90" s="255">
        <v>1.49</v>
      </c>
      <c r="I90" s="255">
        <v>1.9708000000000001</v>
      </c>
      <c r="J90" s="255">
        <v>3.1008</v>
      </c>
      <c r="K90" s="255">
        <v>4.2485999999999997</v>
      </c>
      <c r="L90" s="255">
        <v>4.8018999999999998</v>
      </c>
      <c r="M90" s="255">
        <v>8.9501000000000008</v>
      </c>
      <c r="N90" s="255">
        <v>21.603999999999999</v>
      </c>
      <c r="O90" s="255">
        <v>0</v>
      </c>
      <c r="P90" s="255"/>
      <c r="Q90" s="255" t="s">
        <v>33809</v>
      </c>
    </row>
    <row r="91" spans="1:17" customFormat="1" hidden="1" x14ac:dyDescent="0.35">
      <c r="A91" s="255">
        <v>833124</v>
      </c>
      <c r="B91" s="255" t="s">
        <v>33809</v>
      </c>
      <c r="C91" s="255" t="s">
        <v>33816</v>
      </c>
      <c r="D91" s="255">
        <v>0</v>
      </c>
      <c r="E91" s="255">
        <v>2019</v>
      </c>
      <c r="F91" s="255">
        <v>0.71199999999999997</v>
      </c>
      <c r="G91" s="255">
        <v>1.1189</v>
      </c>
      <c r="H91" s="255">
        <v>1.3071999999999999</v>
      </c>
      <c r="I91" s="255">
        <v>1.5147999999999999</v>
      </c>
      <c r="J91" s="255">
        <v>1.8002</v>
      </c>
      <c r="K91" s="255">
        <v>2.0869</v>
      </c>
      <c r="L91" s="255">
        <v>2.1947999999999999</v>
      </c>
      <c r="M91" s="255">
        <v>2.6743999999999999</v>
      </c>
      <c r="N91" s="255">
        <v>3.6732</v>
      </c>
      <c r="O91" s="255">
        <v>0</v>
      </c>
      <c r="P91" s="255"/>
      <c r="Q91" s="255" t="s">
        <v>33809</v>
      </c>
    </row>
    <row r="92" spans="1:17" customFormat="1" hidden="1" x14ac:dyDescent="0.35">
      <c r="A92" s="255">
        <v>833125</v>
      </c>
      <c r="B92" s="255" t="s">
        <v>33809</v>
      </c>
      <c r="C92" s="255" t="s">
        <v>33814</v>
      </c>
      <c r="D92" s="255">
        <v>0</v>
      </c>
      <c r="E92" s="255">
        <v>2019</v>
      </c>
      <c r="F92" s="255">
        <v>1.7789999999999999</v>
      </c>
      <c r="G92" s="255">
        <v>2.6657999999999999</v>
      </c>
      <c r="H92" s="255">
        <v>3.4321000000000002</v>
      </c>
      <c r="I92" s="255">
        <v>4.5830000000000002</v>
      </c>
      <c r="J92" s="255">
        <v>5.1723999999999997</v>
      </c>
      <c r="K92" s="255">
        <v>6.7278000000000002</v>
      </c>
      <c r="L92" s="255">
        <v>8.8558000000000003</v>
      </c>
      <c r="M92" s="255">
        <v>10.8443</v>
      </c>
      <c r="N92" s="255">
        <v>11.6777</v>
      </c>
      <c r="O92" s="255">
        <v>0</v>
      </c>
      <c r="P92" s="255"/>
      <c r="Q92" s="255" t="s">
        <v>33809</v>
      </c>
    </row>
    <row r="93" spans="1:17" customFormat="1" hidden="1" x14ac:dyDescent="0.35">
      <c r="A93" s="255">
        <v>833126</v>
      </c>
      <c r="B93" s="255" t="s">
        <v>33880</v>
      </c>
      <c r="C93" s="255" t="s">
        <v>33830</v>
      </c>
      <c r="D93" s="255">
        <v>0</v>
      </c>
      <c r="E93" s="255">
        <v>2019</v>
      </c>
      <c r="F93" s="257">
        <v>3.8699999999999998E-2</v>
      </c>
      <c r="G93" s="257">
        <v>7.6999999999999999E-2</v>
      </c>
      <c r="H93" s="257">
        <v>9.6500000000000002E-2</v>
      </c>
      <c r="I93" s="257">
        <v>0.1104</v>
      </c>
      <c r="J93" s="257">
        <v>0.13</v>
      </c>
      <c r="K93" s="257">
        <v>0.16200000000000001</v>
      </c>
      <c r="L93" s="257">
        <v>0.17480000000000001</v>
      </c>
      <c r="M93" s="257">
        <v>0.2</v>
      </c>
      <c r="N93" s="257">
        <v>0.24</v>
      </c>
      <c r="O93" s="256">
        <v>0</v>
      </c>
      <c r="P93" s="255"/>
      <c r="Q93" s="255" t="s">
        <v>33880</v>
      </c>
    </row>
    <row r="94" spans="1:17" customFormat="1" hidden="1" x14ac:dyDescent="0.35">
      <c r="A94" s="255">
        <v>833127</v>
      </c>
      <c r="B94" s="255" t="s">
        <v>33880</v>
      </c>
      <c r="C94" s="255" t="s">
        <v>33829</v>
      </c>
      <c r="D94" s="255">
        <v>0</v>
      </c>
      <c r="E94" s="255">
        <v>2019</v>
      </c>
      <c r="F94" s="257">
        <v>0.2203</v>
      </c>
      <c r="G94" s="257">
        <v>0.24</v>
      </c>
      <c r="H94" s="257">
        <v>0.25409999999999999</v>
      </c>
      <c r="I94" s="257">
        <v>0.28520000000000001</v>
      </c>
      <c r="J94" s="257">
        <v>0.30930000000000002</v>
      </c>
      <c r="K94" s="257">
        <v>0.3367</v>
      </c>
      <c r="L94" s="257">
        <v>0.35</v>
      </c>
      <c r="M94" s="257">
        <v>0.36859999999999998</v>
      </c>
      <c r="N94" s="257">
        <v>0.42899999999999999</v>
      </c>
      <c r="O94" s="256">
        <v>0</v>
      </c>
      <c r="P94" s="255"/>
      <c r="Q94" s="255" t="s">
        <v>33880</v>
      </c>
    </row>
    <row r="95" spans="1:17" customFormat="1" hidden="1" x14ac:dyDescent="0.35">
      <c r="A95" s="255">
        <v>833128</v>
      </c>
      <c r="B95" s="255" t="s">
        <v>33879</v>
      </c>
      <c r="C95" s="255" t="s">
        <v>33830</v>
      </c>
      <c r="D95" s="255">
        <v>0</v>
      </c>
      <c r="E95" s="255">
        <v>2019</v>
      </c>
      <c r="F95" s="257">
        <v>5.0500000000000003E-2</v>
      </c>
      <c r="G95" s="257">
        <v>7.0000000000000007E-2</v>
      </c>
      <c r="H95" s="257">
        <v>0.08</v>
      </c>
      <c r="I95" s="257">
        <v>0.09</v>
      </c>
      <c r="J95" s="257">
        <v>0.11749999999999999</v>
      </c>
      <c r="K95" s="257">
        <v>0.14000000000000001</v>
      </c>
      <c r="L95" s="257">
        <v>0.16950000000000001</v>
      </c>
      <c r="M95" s="257">
        <v>0.19</v>
      </c>
      <c r="N95" s="257">
        <v>0.23499999999999999</v>
      </c>
      <c r="O95" s="256">
        <v>0</v>
      </c>
      <c r="P95" s="255"/>
      <c r="Q95" s="255" t="s">
        <v>33879</v>
      </c>
    </row>
    <row r="96" spans="1:17" customFormat="1" hidden="1" x14ac:dyDescent="0.35">
      <c r="A96" s="255">
        <v>833129</v>
      </c>
      <c r="B96" s="255" t="s">
        <v>33879</v>
      </c>
      <c r="C96" s="255" t="s">
        <v>33829</v>
      </c>
      <c r="D96" s="255">
        <v>0</v>
      </c>
      <c r="E96" s="255">
        <v>2019</v>
      </c>
      <c r="F96" s="257">
        <v>0.18</v>
      </c>
      <c r="G96" s="257">
        <v>0.19</v>
      </c>
      <c r="H96" s="257">
        <v>0.20499999999999999</v>
      </c>
      <c r="I96" s="257">
        <v>0.23300000000000001</v>
      </c>
      <c r="J96" s="257">
        <v>0.2505</v>
      </c>
      <c r="K96" s="257">
        <v>0.2555</v>
      </c>
      <c r="L96" s="257">
        <v>0.2848</v>
      </c>
      <c r="M96" s="257">
        <v>0.29499999999999998</v>
      </c>
      <c r="N96" s="257">
        <v>0.32900000000000001</v>
      </c>
      <c r="O96" s="256">
        <v>0</v>
      </c>
      <c r="P96" s="255"/>
      <c r="Q96" s="255" t="s">
        <v>33879</v>
      </c>
    </row>
    <row r="97" spans="1:17" customFormat="1" hidden="1" x14ac:dyDescent="0.35">
      <c r="A97" s="255">
        <v>833130</v>
      </c>
      <c r="B97" s="255" t="s">
        <v>33875</v>
      </c>
      <c r="C97" s="255" t="s">
        <v>33878</v>
      </c>
      <c r="D97" s="255">
        <v>0</v>
      </c>
      <c r="E97" s="255">
        <v>2019</v>
      </c>
      <c r="F97" s="257">
        <v>0.84960000000000002</v>
      </c>
      <c r="G97" s="257">
        <v>0.90800000000000003</v>
      </c>
      <c r="H97" s="257">
        <v>0.96950000000000003</v>
      </c>
      <c r="I97" s="257">
        <v>0.98019999999999996</v>
      </c>
      <c r="J97" s="257">
        <v>0.99270000000000003</v>
      </c>
      <c r="K97" s="257">
        <v>1.0087999999999999</v>
      </c>
      <c r="L97" s="257">
        <v>1.0254000000000001</v>
      </c>
      <c r="M97" s="257">
        <v>1.0427999999999999</v>
      </c>
      <c r="N97" s="257">
        <v>1.0619000000000001</v>
      </c>
      <c r="O97" s="256">
        <v>0</v>
      </c>
      <c r="P97" s="255"/>
      <c r="Q97" s="255" t="s">
        <v>33875</v>
      </c>
    </row>
    <row r="98" spans="1:17" customFormat="1" hidden="1" x14ac:dyDescent="0.35">
      <c r="A98" s="255">
        <v>833131</v>
      </c>
      <c r="B98" s="255" t="s">
        <v>33873</v>
      </c>
      <c r="C98" s="255" t="s">
        <v>33830</v>
      </c>
      <c r="D98" s="255">
        <v>0</v>
      </c>
      <c r="E98" s="255">
        <v>2019</v>
      </c>
      <c r="F98" s="257">
        <v>3.0800000000000001E-2</v>
      </c>
      <c r="G98" s="257">
        <v>4.1599999999999998E-2</v>
      </c>
      <c r="H98" s="257">
        <v>4.87E-2</v>
      </c>
      <c r="I98" s="257">
        <v>7.1499999999999994E-2</v>
      </c>
      <c r="J98" s="257">
        <v>9.5799999999999996E-2</v>
      </c>
      <c r="K98" s="257">
        <v>0.113</v>
      </c>
      <c r="L98" s="257">
        <v>0.1229</v>
      </c>
      <c r="M98" s="257">
        <v>0.1321</v>
      </c>
      <c r="N98" s="257">
        <v>0.18149999999999999</v>
      </c>
      <c r="O98" s="256">
        <v>0</v>
      </c>
      <c r="P98" s="255"/>
      <c r="Q98" s="255" t="s">
        <v>33873</v>
      </c>
    </row>
    <row r="99" spans="1:17" customFormat="1" hidden="1" x14ac:dyDescent="0.35">
      <c r="A99" s="255">
        <v>833132</v>
      </c>
      <c r="B99" s="255" t="s">
        <v>33873</v>
      </c>
      <c r="C99" s="255" t="s">
        <v>33829</v>
      </c>
      <c r="D99" s="255">
        <v>0</v>
      </c>
      <c r="E99" s="255">
        <v>2019</v>
      </c>
      <c r="F99" s="257">
        <v>0.2203</v>
      </c>
      <c r="G99" s="257">
        <v>0.2319</v>
      </c>
      <c r="H99" s="257">
        <v>0.24199999999999999</v>
      </c>
      <c r="I99" s="257">
        <v>0.26</v>
      </c>
      <c r="J99" s="257">
        <v>0.28599999999999998</v>
      </c>
      <c r="K99" s="257">
        <v>0.30020000000000002</v>
      </c>
      <c r="L99" s="257">
        <v>0.3362</v>
      </c>
      <c r="M99" s="257">
        <v>0.35</v>
      </c>
      <c r="N99" s="257">
        <v>0.38829999999999998</v>
      </c>
      <c r="O99" s="256">
        <v>0</v>
      </c>
      <c r="P99" s="255"/>
      <c r="Q99" s="255" t="s">
        <v>33873</v>
      </c>
    </row>
    <row r="100" spans="1:17" customFormat="1" hidden="1" x14ac:dyDescent="0.35">
      <c r="A100" s="255">
        <v>833133</v>
      </c>
      <c r="B100" s="255" t="s">
        <v>33872</v>
      </c>
      <c r="C100" s="255" t="s">
        <v>33830</v>
      </c>
      <c r="D100" s="255">
        <v>0</v>
      </c>
      <c r="E100" s="255">
        <v>2019</v>
      </c>
      <c r="F100" s="257">
        <v>0.01</v>
      </c>
      <c r="G100" s="257">
        <v>1.6799999999999999E-2</v>
      </c>
      <c r="H100" s="257">
        <v>0.03</v>
      </c>
      <c r="I100" s="257">
        <v>0.04</v>
      </c>
      <c r="J100" s="257">
        <v>4.7E-2</v>
      </c>
      <c r="K100" s="257">
        <v>7.6300000000000007E-2</v>
      </c>
      <c r="L100" s="257">
        <v>9.35E-2</v>
      </c>
      <c r="M100" s="257">
        <v>0.11700000000000001</v>
      </c>
      <c r="N100" s="257">
        <v>0.15509999999999999</v>
      </c>
      <c r="O100" s="256">
        <v>0</v>
      </c>
      <c r="P100" s="255"/>
      <c r="Q100" s="255" t="s">
        <v>33872</v>
      </c>
    </row>
    <row r="101" spans="1:17" customFormat="1" hidden="1" x14ac:dyDescent="0.35">
      <c r="A101" s="255">
        <v>833134</v>
      </c>
      <c r="B101" s="255" t="s">
        <v>33872</v>
      </c>
      <c r="C101" s="255" t="s">
        <v>33829</v>
      </c>
      <c r="D101" s="255">
        <v>0</v>
      </c>
      <c r="E101" s="255">
        <v>2019</v>
      </c>
      <c r="F101" s="257">
        <v>0.105</v>
      </c>
      <c r="G101" s="257">
        <v>0.12</v>
      </c>
      <c r="H101" s="257">
        <v>0.13200000000000001</v>
      </c>
      <c r="I101" s="257">
        <v>0.14899999999999999</v>
      </c>
      <c r="J101" s="257">
        <v>0.1734</v>
      </c>
      <c r="K101" s="257">
        <v>0.18379999999999999</v>
      </c>
      <c r="L101" s="257">
        <v>0.19600000000000001</v>
      </c>
      <c r="M101" s="257">
        <v>0.21</v>
      </c>
      <c r="N101" s="257">
        <v>0.246</v>
      </c>
      <c r="O101" s="256">
        <v>0</v>
      </c>
      <c r="P101" s="255"/>
      <c r="Q101" s="255" t="s">
        <v>33872</v>
      </c>
    </row>
    <row r="102" spans="1:17" customFormat="1" hidden="1" x14ac:dyDescent="0.35">
      <c r="A102" s="255">
        <v>833135</v>
      </c>
      <c r="B102" s="255" t="s">
        <v>33850</v>
      </c>
      <c r="C102" s="255" t="s">
        <v>33856</v>
      </c>
      <c r="D102" s="255">
        <v>0</v>
      </c>
      <c r="E102" s="255">
        <v>2019</v>
      </c>
      <c r="F102" s="257">
        <v>0.65</v>
      </c>
      <c r="G102" s="257">
        <v>0.69299999999999995</v>
      </c>
      <c r="H102" s="257">
        <v>0.73799999999999999</v>
      </c>
      <c r="I102" s="257">
        <v>0.76400000000000001</v>
      </c>
      <c r="J102" s="257">
        <v>0.78</v>
      </c>
      <c r="K102" s="257">
        <v>0.79200000000000004</v>
      </c>
      <c r="L102" s="257">
        <v>0.81369999999999998</v>
      </c>
      <c r="M102" s="257">
        <v>0.89610000000000001</v>
      </c>
      <c r="N102" s="257">
        <v>0.93959999999999999</v>
      </c>
      <c r="O102" s="256">
        <v>0</v>
      </c>
      <c r="P102" s="255"/>
      <c r="Q102" s="255" t="s">
        <v>33850</v>
      </c>
    </row>
    <row r="103" spans="1:17" customFormat="1" hidden="1" x14ac:dyDescent="0.35">
      <c r="A103" s="255">
        <v>833136</v>
      </c>
      <c r="B103" s="255" t="s">
        <v>33845</v>
      </c>
      <c r="C103" s="255" t="s">
        <v>34080</v>
      </c>
      <c r="D103" s="255">
        <v>0</v>
      </c>
      <c r="E103" s="255">
        <v>2019</v>
      </c>
      <c r="F103" s="257">
        <v>0.1095</v>
      </c>
      <c r="G103" s="257">
        <v>0.13789999999999999</v>
      </c>
      <c r="H103" s="257">
        <v>0.15240000000000001</v>
      </c>
      <c r="I103" s="257">
        <v>0.1976</v>
      </c>
      <c r="J103" s="257">
        <v>0.34499999999999997</v>
      </c>
      <c r="K103" s="257">
        <v>0.55800000000000005</v>
      </c>
      <c r="L103" s="257">
        <v>0.8</v>
      </c>
      <c r="M103" s="257">
        <v>0.8</v>
      </c>
      <c r="N103" s="257">
        <v>0.8</v>
      </c>
      <c r="O103" s="256">
        <v>0</v>
      </c>
      <c r="P103" s="255"/>
      <c r="Q103" s="255" t="s">
        <v>33845</v>
      </c>
    </row>
    <row r="104" spans="1:17" customFormat="1" hidden="1" x14ac:dyDescent="0.35">
      <c r="A104" s="255">
        <v>833137</v>
      </c>
      <c r="B104" s="255" t="s">
        <v>33845</v>
      </c>
      <c r="C104" s="255" t="s">
        <v>33844</v>
      </c>
      <c r="D104" s="255">
        <v>0</v>
      </c>
      <c r="E104" s="255">
        <v>2019</v>
      </c>
      <c r="F104" s="257">
        <v>0.01</v>
      </c>
      <c r="G104" s="257">
        <v>0.16600000000000001</v>
      </c>
      <c r="H104" s="257">
        <v>0.3</v>
      </c>
      <c r="I104" s="257">
        <v>0.3</v>
      </c>
      <c r="J104" s="257">
        <v>0.3</v>
      </c>
      <c r="K104" s="257">
        <v>0.37</v>
      </c>
      <c r="L104" s="257">
        <v>0.48</v>
      </c>
      <c r="M104" s="257">
        <v>0.5</v>
      </c>
      <c r="N104" s="257">
        <v>0.5</v>
      </c>
      <c r="O104" s="256">
        <v>0</v>
      </c>
      <c r="P104" s="255"/>
      <c r="Q104" s="255" t="s">
        <v>33845</v>
      </c>
    </row>
    <row r="105" spans="1:17" customFormat="1" hidden="1" x14ac:dyDescent="0.35">
      <c r="A105" s="255">
        <v>833138</v>
      </c>
      <c r="B105" s="255" t="s">
        <v>33839</v>
      </c>
      <c r="C105" s="255" t="s">
        <v>33830</v>
      </c>
      <c r="D105" s="255">
        <v>0</v>
      </c>
      <c r="E105" s="255">
        <v>2019</v>
      </c>
      <c r="F105" s="257">
        <v>0.3236</v>
      </c>
      <c r="G105" s="257">
        <v>0.20799999999999999</v>
      </c>
      <c r="H105" s="257">
        <v>0.19689999999999999</v>
      </c>
      <c r="I105" s="257">
        <v>0.12620000000000001</v>
      </c>
      <c r="J105" s="257">
        <v>0.10059999999999999</v>
      </c>
      <c r="K105" s="257">
        <v>9.7600000000000006E-2</v>
      </c>
      <c r="L105" s="257">
        <v>7.4800000000000005E-2</v>
      </c>
      <c r="M105" s="257">
        <v>6.0999999999999999E-2</v>
      </c>
      <c r="N105" s="257">
        <v>4.9500000000000002E-2</v>
      </c>
      <c r="O105" s="256">
        <v>0</v>
      </c>
      <c r="P105" s="255"/>
      <c r="Q105" s="255" t="s">
        <v>33839</v>
      </c>
    </row>
    <row r="106" spans="1:17" customFormat="1" hidden="1" x14ac:dyDescent="0.35">
      <c r="A106" s="259">
        <v>833139</v>
      </c>
      <c r="B106" s="259" t="s">
        <v>33839</v>
      </c>
      <c r="C106" s="259" t="s">
        <v>33829</v>
      </c>
      <c r="D106" s="259">
        <v>0</v>
      </c>
      <c r="E106" s="259">
        <v>2019</v>
      </c>
      <c r="F106" s="260">
        <v>1.9300000000000001E-2</v>
      </c>
      <c r="G106" s="260">
        <v>5.3999999999999999E-2</v>
      </c>
      <c r="H106" s="260">
        <v>7.6799999999999993E-2</v>
      </c>
      <c r="I106" s="260">
        <v>8.3500000000000005E-2</v>
      </c>
      <c r="J106" s="260">
        <v>0.09</v>
      </c>
      <c r="K106" s="260">
        <v>9.74E-2</v>
      </c>
      <c r="L106" s="260">
        <v>0.1236</v>
      </c>
      <c r="M106" s="260">
        <v>0.14760000000000001</v>
      </c>
      <c r="N106" s="260">
        <v>0.19120000000000001</v>
      </c>
      <c r="O106" s="256">
        <v>0</v>
      </c>
      <c r="P106" s="255"/>
      <c r="Q106" s="255" t="s">
        <v>33839</v>
      </c>
    </row>
    <row r="107" spans="1:17" customFormat="1" hidden="1" x14ac:dyDescent="0.35">
      <c r="A107" s="255">
        <v>833140</v>
      </c>
      <c r="B107" s="255" t="s">
        <v>33838</v>
      </c>
      <c r="C107" s="255" t="s">
        <v>33830</v>
      </c>
      <c r="D107" s="255">
        <v>0</v>
      </c>
      <c r="E107" s="255">
        <v>2019</v>
      </c>
      <c r="F107" s="257">
        <v>0.4617</v>
      </c>
      <c r="G107" s="257">
        <v>0.37</v>
      </c>
      <c r="H107" s="257">
        <v>0.30409999999999998</v>
      </c>
      <c r="I107" s="257">
        <v>0.25459999999999999</v>
      </c>
      <c r="J107" s="257">
        <v>0.21729999999999999</v>
      </c>
      <c r="K107" s="257">
        <v>0.1784</v>
      </c>
      <c r="L107" s="257">
        <v>0.1535</v>
      </c>
      <c r="M107" s="257">
        <v>0.15</v>
      </c>
      <c r="N107" s="257">
        <v>0.14199999999999999</v>
      </c>
      <c r="O107" s="256">
        <v>0</v>
      </c>
      <c r="P107" s="255"/>
      <c r="Q107" s="255" t="s">
        <v>33838</v>
      </c>
    </row>
    <row r="108" spans="1:17" customFormat="1" hidden="1" x14ac:dyDescent="0.35">
      <c r="A108" s="259">
        <v>833141</v>
      </c>
      <c r="B108" s="259" t="s">
        <v>33838</v>
      </c>
      <c r="C108" s="259" t="s">
        <v>33829</v>
      </c>
      <c r="D108" s="259">
        <v>0</v>
      </c>
      <c r="E108" s="259">
        <v>2019</v>
      </c>
      <c r="F108" s="260">
        <v>0.127</v>
      </c>
      <c r="G108" s="260">
        <v>0.14680000000000001</v>
      </c>
      <c r="H108" s="260">
        <v>0.1532</v>
      </c>
      <c r="I108" s="260">
        <v>0.1663</v>
      </c>
      <c r="J108" s="260">
        <v>0.21</v>
      </c>
      <c r="K108" s="260">
        <v>0.22</v>
      </c>
      <c r="L108" s="260">
        <v>0.22</v>
      </c>
      <c r="M108" s="260">
        <v>0.37890000000000001</v>
      </c>
      <c r="N108" s="260">
        <v>0.5403</v>
      </c>
      <c r="O108" s="256">
        <v>0</v>
      </c>
      <c r="P108" s="255"/>
      <c r="Q108" s="255" t="s">
        <v>33838</v>
      </c>
    </row>
    <row r="109" spans="1:17" customFormat="1" hidden="1" x14ac:dyDescent="0.35">
      <c r="A109" s="255">
        <v>833142</v>
      </c>
      <c r="B109" s="255" t="s">
        <v>33826</v>
      </c>
      <c r="C109" s="255" t="s">
        <v>33830</v>
      </c>
      <c r="D109" s="255">
        <v>0</v>
      </c>
      <c r="E109" s="255">
        <v>2019</v>
      </c>
      <c r="F109" s="257">
        <v>0.33650000000000002</v>
      </c>
      <c r="G109" s="257">
        <v>0.2717</v>
      </c>
      <c r="H109" s="257">
        <v>0.20599999999999999</v>
      </c>
      <c r="I109" s="257">
        <v>0.19</v>
      </c>
      <c r="J109" s="257">
        <v>0.1719</v>
      </c>
      <c r="K109" s="257">
        <v>0.14599999999999999</v>
      </c>
      <c r="L109" s="257">
        <v>0.1129</v>
      </c>
      <c r="M109" s="257">
        <v>8.1900000000000001E-2</v>
      </c>
      <c r="N109" s="257">
        <v>0.02</v>
      </c>
      <c r="O109" s="256">
        <v>0</v>
      </c>
      <c r="P109" s="255"/>
      <c r="Q109" s="255" t="s">
        <v>33826</v>
      </c>
    </row>
    <row r="110" spans="1:17" customFormat="1" hidden="1" x14ac:dyDescent="0.35">
      <c r="A110" s="255">
        <v>833143</v>
      </c>
      <c r="B110" s="255" t="s">
        <v>33826</v>
      </c>
      <c r="C110" s="255" t="s">
        <v>33829</v>
      </c>
      <c r="D110" s="255">
        <v>0</v>
      </c>
      <c r="E110" s="255">
        <v>2019</v>
      </c>
      <c r="F110" s="257">
        <v>0.1464</v>
      </c>
      <c r="G110" s="257">
        <v>0.18970000000000001</v>
      </c>
      <c r="H110" s="257">
        <v>0.2</v>
      </c>
      <c r="I110" s="257">
        <v>0.2</v>
      </c>
      <c r="J110" s="257">
        <v>0.22950000000000001</v>
      </c>
      <c r="K110" s="257">
        <v>0.24360000000000001</v>
      </c>
      <c r="L110" s="257">
        <v>0.313</v>
      </c>
      <c r="M110" s="257">
        <v>0.39400000000000002</v>
      </c>
      <c r="N110" s="257">
        <v>0.55430000000000001</v>
      </c>
      <c r="O110" s="256">
        <v>0</v>
      </c>
      <c r="P110" s="255"/>
      <c r="Q110" s="255" t="s">
        <v>33826</v>
      </c>
    </row>
    <row r="111" spans="1:17" customFormat="1" hidden="1" x14ac:dyDescent="0.35">
      <c r="A111" s="255">
        <v>833144</v>
      </c>
      <c r="B111" s="255" t="s">
        <v>34079</v>
      </c>
      <c r="C111" s="255" t="s">
        <v>33830</v>
      </c>
      <c r="D111" s="255">
        <v>0</v>
      </c>
      <c r="E111" s="255">
        <v>2019</v>
      </c>
      <c r="F111" s="257">
        <v>0.26469999999999999</v>
      </c>
      <c r="G111" s="257">
        <v>0.28139999999999998</v>
      </c>
      <c r="H111" s="257">
        <v>0.35199999999999998</v>
      </c>
      <c r="I111" s="257">
        <v>0.40970000000000001</v>
      </c>
      <c r="J111" s="257">
        <v>0.50019999999999998</v>
      </c>
      <c r="K111" s="257">
        <v>0.64859999999999995</v>
      </c>
      <c r="L111" s="257">
        <v>0.7238</v>
      </c>
      <c r="M111" s="257">
        <v>0.74680000000000002</v>
      </c>
      <c r="N111" s="257">
        <v>0.75090000000000001</v>
      </c>
      <c r="O111" s="256">
        <v>0</v>
      </c>
      <c r="P111" s="255"/>
      <c r="Q111" s="255" t="s">
        <v>34079</v>
      </c>
    </row>
    <row r="112" spans="1:17" customFormat="1" hidden="1" x14ac:dyDescent="0.35">
      <c r="A112" s="255">
        <v>833145</v>
      </c>
      <c r="B112" s="255" t="s">
        <v>34079</v>
      </c>
      <c r="C112" s="255" t="s">
        <v>33829</v>
      </c>
      <c r="D112" s="255">
        <v>0</v>
      </c>
      <c r="E112" s="255">
        <v>2019</v>
      </c>
      <c r="F112" s="257">
        <v>4.0800000000000003E-2</v>
      </c>
      <c r="G112" s="257">
        <v>0.21249999999999999</v>
      </c>
      <c r="H112" s="257">
        <v>0.27650000000000002</v>
      </c>
      <c r="I112" s="257">
        <v>0.49930000000000002</v>
      </c>
      <c r="J112" s="257">
        <v>0.51280000000000003</v>
      </c>
      <c r="K112" s="257">
        <v>0.69799999999999995</v>
      </c>
      <c r="L112" s="257">
        <v>0.72960000000000003</v>
      </c>
      <c r="M112" s="257">
        <v>0.76</v>
      </c>
      <c r="N112" s="257">
        <v>0.92369999999999997</v>
      </c>
      <c r="O112" s="256">
        <v>0</v>
      </c>
      <c r="P112" s="255"/>
      <c r="Q112" s="255" t="s">
        <v>34079</v>
      </c>
    </row>
    <row r="113" spans="1:17" customFormat="1" hidden="1" x14ac:dyDescent="0.35">
      <c r="A113" s="255">
        <v>833146</v>
      </c>
      <c r="B113" s="255" t="s">
        <v>33809</v>
      </c>
      <c r="C113" s="255" t="s">
        <v>33817</v>
      </c>
      <c r="D113" s="255">
        <v>0</v>
      </c>
      <c r="E113" s="255">
        <v>2019</v>
      </c>
      <c r="F113" s="255">
        <v>2.1875</v>
      </c>
      <c r="G113" s="255">
        <v>3.964</v>
      </c>
      <c r="H113" s="255">
        <v>6.0391000000000004</v>
      </c>
      <c r="I113" s="255">
        <v>8.1046999999999993</v>
      </c>
      <c r="J113" s="255">
        <v>10.101000000000001</v>
      </c>
      <c r="K113" s="255">
        <v>11.2616</v>
      </c>
      <c r="L113" s="255">
        <v>11.9171</v>
      </c>
      <c r="M113" s="255">
        <v>12.9062</v>
      </c>
      <c r="N113" s="255">
        <v>13.829499999999999</v>
      </c>
      <c r="O113" s="255">
        <v>0</v>
      </c>
      <c r="P113" s="255"/>
      <c r="Q113" s="255" t="s">
        <v>33809</v>
      </c>
    </row>
    <row r="114" spans="1:17" customFormat="1" hidden="1" x14ac:dyDescent="0.35">
      <c r="A114" s="255">
        <v>833147</v>
      </c>
      <c r="B114" s="255" t="s">
        <v>33809</v>
      </c>
      <c r="C114" s="255" t="s">
        <v>33812</v>
      </c>
      <c r="D114" s="255">
        <v>0</v>
      </c>
      <c r="E114" s="255">
        <v>2019</v>
      </c>
      <c r="F114" s="255">
        <v>4.1677</v>
      </c>
      <c r="G114" s="255">
        <v>4.7293000000000003</v>
      </c>
      <c r="H114" s="255">
        <v>5.2164999999999999</v>
      </c>
      <c r="I114" s="255">
        <v>6.3845000000000001</v>
      </c>
      <c r="J114" s="255">
        <v>7.4935999999999998</v>
      </c>
      <c r="K114" s="255">
        <v>8.0637000000000008</v>
      </c>
      <c r="L114" s="255">
        <v>9.2508999999999997</v>
      </c>
      <c r="M114" s="255">
        <v>14.2613</v>
      </c>
      <c r="N114" s="255">
        <v>16.4513</v>
      </c>
      <c r="O114" s="255">
        <v>0</v>
      </c>
      <c r="P114" s="255"/>
      <c r="Q114" s="255" t="s">
        <v>33809</v>
      </c>
    </row>
    <row r="115" spans="1:17" customFormat="1" hidden="1" x14ac:dyDescent="0.35">
      <c r="A115" s="255">
        <v>832112</v>
      </c>
      <c r="B115" s="255" t="s">
        <v>34081</v>
      </c>
      <c r="C115" s="255" t="s">
        <v>34082</v>
      </c>
      <c r="D115" s="255">
        <v>0</v>
      </c>
      <c r="E115" s="255">
        <v>2017</v>
      </c>
      <c r="F115" s="257">
        <v>0.2049</v>
      </c>
      <c r="G115" s="257">
        <v>0.2505</v>
      </c>
      <c r="H115" s="257">
        <v>0.30620000000000003</v>
      </c>
      <c r="I115" s="257">
        <v>0.31929999999999997</v>
      </c>
      <c r="J115" s="257">
        <v>0.34039999999999998</v>
      </c>
      <c r="K115" s="257">
        <v>0.38379999999999997</v>
      </c>
      <c r="L115" s="257">
        <v>0.42599999999999999</v>
      </c>
      <c r="M115" s="257">
        <v>0.4778</v>
      </c>
      <c r="N115" s="257">
        <v>0.53559999999999997</v>
      </c>
      <c r="O115" s="256">
        <v>0</v>
      </c>
      <c r="P115" s="255"/>
      <c r="Q115" s="255" t="s">
        <v>34081</v>
      </c>
    </row>
    <row r="116" spans="1:17" customFormat="1" hidden="1" x14ac:dyDescent="0.35">
      <c r="A116" s="255">
        <v>832113</v>
      </c>
      <c r="B116" s="255" t="s">
        <v>34081</v>
      </c>
      <c r="C116" s="255" t="s">
        <v>34083</v>
      </c>
      <c r="D116" s="255">
        <v>0</v>
      </c>
      <c r="E116" s="255">
        <v>2017</v>
      </c>
      <c r="F116" s="257">
        <v>9.0200000000000002E-2</v>
      </c>
      <c r="G116" s="257">
        <v>0.1</v>
      </c>
      <c r="H116" s="257">
        <v>0.11840000000000001</v>
      </c>
      <c r="I116" s="257">
        <v>0.13350000000000001</v>
      </c>
      <c r="J116" s="257">
        <v>0.14879999999999999</v>
      </c>
      <c r="K116" s="257">
        <v>0.1608</v>
      </c>
      <c r="L116" s="257">
        <v>0.17050000000000001</v>
      </c>
      <c r="M116" s="257">
        <v>0.2155</v>
      </c>
      <c r="N116" s="257">
        <v>0.24429999999999999</v>
      </c>
      <c r="O116" s="256">
        <v>0</v>
      </c>
      <c r="P116" s="255"/>
      <c r="Q116" s="255" t="s">
        <v>34081</v>
      </c>
    </row>
    <row r="117" spans="1:17" customFormat="1" hidden="1" x14ac:dyDescent="0.35">
      <c r="A117" s="255">
        <v>832114</v>
      </c>
      <c r="B117" s="255" t="s">
        <v>34081</v>
      </c>
      <c r="C117" s="255" t="s">
        <v>34084</v>
      </c>
      <c r="D117" s="255">
        <v>0</v>
      </c>
      <c r="E117" s="255">
        <v>2017</v>
      </c>
      <c r="F117" s="257">
        <v>0.1424</v>
      </c>
      <c r="G117" s="257">
        <v>0.1507</v>
      </c>
      <c r="H117" s="257">
        <v>0.1681</v>
      </c>
      <c r="I117" s="257">
        <v>0.17519999999999999</v>
      </c>
      <c r="J117" s="257">
        <v>0.1903</v>
      </c>
      <c r="K117" s="257">
        <v>0.20300000000000001</v>
      </c>
      <c r="L117" s="257">
        <v>0.21879999999999999</v>
      </c>
      <c r="M117" s="257">
        <v>0.24840000000000001</v>
      </c>
      <c r="N117" s="257">
        <v>0.28870000000000001</v>
      </c>
      <c r="O117" s="256">
        <v>0</v>
      </c>
      <c r="P117" s="255"/>
      <c r="Q117" s="255" t="s">
        <v>34081</v>
      </c>
    </row>
    <row r="118" spans="1:17" customFormat="1" hidden="1" x14ac:dyDescent="0.35">
      <c r="A118" s="255">
        <v>832115</v>
      </c>
      <c r="B118" s="255" t="s">
        <v>34081</v>
      </c>
      <c r="C118" s="255" t="s">
        <v>34085</v>
      </c>
      <c r="D118" s="255">
        <v>0</v>
      </c>
      <c r="E118" s="255">
        <v>2017</v>
      </c>
      <c r="F118" s="257">
        <v>0.14430000000000001</v>
      </c>
      <c r="G118" s="257">
        <v>0.1588</v>
      </c>
      <c r="H118" s="257">
        <v>0.17829999999999999</v>
      </c>
      <c r="I118" s="257">
        <v>0.2054</v>
      </c>
      <c r="J118" s="257">
        <v>0.2258</v>
      </c>
      <c r="K118" s="257">
        <v>0.26429999999999998</v>
      </c>
      <c r="L118" s="257">
        <v>0.29459999999999997</v>
      </c>
      <c r="M118" s="257">
        <v>0.37090000000000001</v>
      </c>
      <c r="N118" s="257">
        <v>0.49719999999999998</v>
      </c>
      <c r="O118" s="256">
        <v>0</v>
      </c>
      <c r="P118" s="255"/>
      <c r="Q118" s="255" t="s">
        <v>34081</v>
      </c>
    </row>
  </sheetData>
  <sheetProtection algorithmName="SHA-512" hashValue="IENTxdEByUlEuKQmrOoCorCK5Q6sr2Hxj4otXiPQJV0UPjz55ul4c/SNST/703+XTqJqpxv7US5eihheu0tr0w==" saltValue="6weppUgToqjAOonQt2c0mg==" spinCount="100000" sheet="1" objects="1" scenarios="1" selectLockedCells="1" selectUnlockedCells="1"/>
  <autoFilter ref="A1:Q118" xr:uid="{DBB6FFA1-95C9-4B8E-BE52-BC3F6F7F8F1E}">
    <filterColumn colId="2">
      <filters>
        <filter val="Cost to Collect in Business Office (% NPR) (2019)"/>
        <filter val="Cost to Collect in Mid-Cycle (% NPR) (2019)"/>
        <filter val="Cost to Collect in Patient Access (% NPR) (2019)"/>
        <filter val="Full Cost to Collect (% NPR) (2019)"/>
      </filters>
    </filterColumn>
  </autoFilter>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CA5B0A-D15D-4AAD-A97A-F5E14275617C}">
  <sheetPr codeName="Sheet14"/>
  <dimension ref="A2:E11"/>
  <sheetViews>
    <sheetView workbookViewId="0">
      <selection activeCell="E11" sqref="E11"/>
    </sheetView>
  </sheetViews>
  <sheetFormatPr defaultRowHeight="14.5" x14ac:dyDescent="0.35"/>
  <cols>
    <col min="1" max="1" width="8.7265625" style="282"/>
    <col min="2" max="2" width="11.453125" style="282" customWidth="1"/>
    <col min="3" max="3" width="8.7265625" style="282"/>
    <col min="4" max="4" width="26.36328125" style="282" customWidth="1"/>
    <col min="5" max="16384" width="8.7265625" style="282"/>
  </cols>
  <sheetData>
    <row r="2" spans="1:5" x14ac:dyDescent="0.35">
      <c r="A2" s="282" t="s">
        <v>8158</v>
      </c>
    </row>
    <row r="4" spans="1:5" x14ac:dyDescent="0.35">
      <c r="A4" s="291" t="s">
        <v>8159</v>
      </c>
      <c r="B4" s="291" t="s">
        <v>8160</v>
      </c>
      <c r="D4" s="291" t="s">
        <v>8161</v>
      </c>
      <c r="E4" s="291" t="s">
        <v>8162</v>
      </c>
    </row>
    <row r="5" spans="1:5" x14ac:dyDescent="0.35">
      <c r="A5" s="282">
        <v>1.1000000000000001</v>
      </c>
      <c r="B5" s="282">
        <f>IF(OR('1.1 Demographics'!E4="",'1.1 Demographics'!F17="",'1.1 Demographics'!K29=""),1,0)</f>
        <v>1</v>
      </c>
      <c r="D5" s="282" t="str">
        <f>IF(B5=1,E5,"")</f>
        <v>Demographics;</v>
      </c>
      <c r="E5" s="282" t="s">
        <v>8163</v>
      </c>
    </row>
    <row r="6" spans="1:5" x14ac:dyDescent="0.35">
      <c r="A6" s="282">
        <v>1.2</v>
      </c>
      <c r="B6" s="282">
        <f>IF(OR('1.2 Finance and Operations'!K5="",'1.2 Finance and Operations'!K8="",'1.2 Finance and Operations'!K21=""),1,0)</f>
        <v>1</v>
      </c>
      <c r="D6" s="282" t="str">
        <f t="shared" ref="D6:D9" si="0">IF(B6=1,E6,"")</f>
        <v xml:space="preserve">  Finance and Operations;</v>
      </c>
      <c r="E6" s="282" t="s">
        <v>8164</v>
      </c>
    </row>
    <row r="7" spans="1:5" x14ac:dyDescent="0.35">
      <c r="A7" s="282">
        <v>1.3</v>
      </c>
      <c r="B7" s="282">
        <f>IF(OR('1.3 Staffing and Outsourcing '!H22="",'1.3 Staffing and Outsourcing '!M9="",'1.3 Staffing and Outsourcing '!M25="",'1.3 Staffing and Outsourcing '!H30="",'1.3 Staffing and Outsourcing '!M32=""),1,0)</f>
        <v>1</v>
      </c>
      <c r="D7" s="282" t="str">
        <f t="shared" si="0"/>
        <v xml:space="preserve">  Staffing and Outsourcing;</v>
      </c>
      <c r="E7" s="282" t="s">
        <v>8165</v>
      </c>
    </row>
    <row r="8" spans="1:5" x14ac:dyDescent="0.35">
      <c r="A8" s="282">
        <v>1.4</v>
      </c>
      <c r="B8" s="282">
        <f>IF(OR('1.4 Business Office'!M6="",'1.4 Business Office'!M13="ERROR: SUM",'1.4 Business Office'!M22="ERROR: SUM",'1.4 Business Office'!M29="ERROR: SUM",'1.4 Business Office'!M34="ERROR: SUM",'1.4 Business Office'!M43="ERROR: SUM",'1.4 Business Office'!M51="ERROR: SUM"),1,0)</f>
        <v>1</v>
      </c>
      <c r="D8" s="282" t="str">
        <f t="shared" si="0"/>
        <v xml:space="preserve">  Business Office;</v>
      </c>
      <c r="E8" s="282" t="s">
        <v>34099</v>
      </c>
    </row>
    <row r="9" spans="1:5" x14ac:dyDescent="0.35">
      <c r="A9" s="282">
        <v>1.5</v>
      </c>
      <c r="B9" s="282">
        <f>IF(OR('1.5 Patient Access'!N6="",'1.5 Patient Access'!N8="",'1.5 Patient Access'!N12="",'1.5 Patient Access'!N14=""),1,0)</f>
        <v>1</v>
      </c>
      <c r="D9" s="282" t="str">
        <f t="shared" si="0"/>
        <v xml:space="preserve">  Patient Access</v>
      </c>
      <c r="E9" s="282" t="s">
        <v>8166</v>
      </c>
    </row>
    <row r="11" spans="1:5" x14ac:dyDescent="0.35">
      <c r="B11" s="282">
        <f>SUM(B5:B9)</f>
        <v>5</v>
      </c>
      <c r="E11" s="282" t="s">
        <v>34100</v>
      </c>
    </row>
  </sheetData>
  <sheetProtection algorithmName="SHA-512" hashValue="umZXiB7zEZbSVXz/Vo/xVudAfiuEA+fNLaLWlkZSqgDv+TKQgkETGpGeOLLOzsD7OXSrgBqmBxvUKoZU58qHtQ==" saltValue="RP+UHrrknt6cb9+KQPNsQQ==" spinCount="100000" sheet="1" objects="1" scenarios="1" selectLockedCells="1" selectUnlockedCells="1"/>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BBD368-1698-4286-B24A-395C60C9F91A}">
  <sheetPr codeName="Sheet16"/>
  <dimension ref="A1:B90"/>
  <sheetViews>
    <sheetView workbookViewId="0">
      <selection sqref="A1:XFD1048576"/>
    </sheetView>
  </sheetViews>
  <sheetFormatPr defaultRowHeight="14.5" x14ac:dyDescent="0.35"/>
  <cols>
    <col min="1" max="1" width="7" style="311" bestFit="1" customWidth="1"/>
    <col min="2" max="2" width="11" style="311" bestFit="1" customWidth="1"/>
    <col min="3" max="16384" width="8.7265625" style="282"/>
  </cols>
  <sheetData>
    <row r="1" spans="1:2" x14ac:dyDescent="0.35">
      <c r="A1" s="311" t="s">
        <v>33477</v>
      </c>
      <c r="B1" s="311" t="s">
        <v>33478</v>
      </c>
    </row>
    <row r="2" spans="1:2" x14ac:dyDescent="0.35">
      <c r="A2" s="311" t="s">
        <v>837</v>
      </c>
      <c r="B2" s="311" t="s">
        <v>33479</v>
      </c>
    </row>
    <row r="3" spans="1:2" x14ac:dyDescent="0.35">
      <c r="A3" s="311" t="s">
        <v>933</v>
      </c>
      <c r="B3" s="311" t="s">
        <v>33480</v>
      </c>
    </row>
    <row r="4" spans="1:2" x14ac:dyDescent="0.35">
      <c r="A4" s="311" t="s">
        <v>995</v>
      </c>
      <c r="B4" s="311" t="s">
        <v>33481</v>
      </c>
    </row>
    <row r="5" spans="1:2" x14ac:dyDescent="0.35">
      <c r="A5" s="311" t="s">
        <v>1026</v>
      </c>
      <c r="B5" s="311" t="s">
        <v>33476</v>
      </c>
    </row>
    <row r="6" spans="1:2" x14ac:dyDescent="0.35">
      <c r="A6" s="311" t="s">
        <v>1072</v>
      </c>
      <c r="B6" s="311" t="s">
        <v>33482</v>
      </c>
    </row>
    <row r="7" spans="1:2" x14ac:dyDescent="0.35">
      <c r="A7" s="311" t="s">
        <v>1164</v>
      </c>
      <c r="B7" s="311" t="s">
        <v>33483</v>
      </c>
    </row>
    <row r="8" spans="1:2" x14ac:dyDescent="0.35">
      <c r="A8" s="311" t="s">
        <v>1374</v>
      </c>
      <c r="B8" s="311" t="s">
        <v>33484</v>
      </c>
    </row>
    <row r="9" spans="1:2" x14ac:dyDescent="0.35">
      <c r="A9" s="311" t="s">
        <v>1377</v>
      </c>
      <c r="B9" s="311" t="s">
        <v>33485</v>
      </c>
    </row>
    <row r="10" spans="1:2" x14ac:dyDescent="0.35">
      <c r="A10" s="311" t="s">
        <v>1388</v>
      </c>
      <c r="B10" s="311" t="s">
        <v>33486</v>
      </c>
    </row>
    <row r="11" spans="1:2" x14ac:dyDescent="0.35">
      <c r="A11" s="311" t="s">
        <v>1539</v>
      </c>
      <c r="B11" s="311" t="s">
        <v>33487</v>
      </c>
    </row>
    <row r="12" spans="1:2" x14ac:dyDescent="0.35">
      <c r="A12" s="311" t="s">
        <v>1789</v>
      </c>
      <c r="B12" s="311" t="s">
        <v>33488</v>
      </c>
    </row>
    <row r="13" spans="1:2" x14ac:dyDescent="0.35">
      <c r="A13" s="311" t="s">
        <v>2053</v>
      </c>
      <c r="B13" s="311" t="s">
        <v>33489</v>
      </c>
    </row>
    <row r="14" spans="1:2" x14ac:dyDescent="0.35">
      <c r="A14" s="311" t="s">
        <v>2261</v>
      </c>
      <c r="B14" s="311" t="s">
        <v>33490</v>
      </c>
    </row>
    <row r="15" spans="1:2" x14ac:dyDescent="0.35">
      <c r="A15" s="311" t="s">
        <v>2748</v>
      </c>
      <c r="B15" s="311" t="s">
        <v>33491</v>
      </c>
    </row>
    <row r="16" spans="1:2" x14ac:dyDescent="0.35">
      <c r="A16" s="311" t="s">
        <v>2979</v>
      </c>
      <c r="B16" s="311" t="s">
        <v>33492</v>
      </c>
    </row>
    <row r="17" spans="1:2" x14ac:dyDescent="0.35">
      <c r="A17" s="311" t="s">
        <v>3052</v>
      </c>
      <c r="B17" s="311" t="s">
        <v>33493</v>
      </c>
    </row>
    <row r="18" spans="1:2" x14ac:dyDescent="0.35">
      <c r="A18" s="311" t="s">
        <v>3120</v>
      </c>
      <c r="B18" s="311" t="s">
        <v>33494</v>
      </c>
    </row>
    <row r="19" spans="1:2" x14ac:dyDescent="0.35">
      <c r="A19" s="311" t="s">
        <v>3130</v>
      </c>
      <c r="B19" s="311" t="s">
        <v>33495</v>
      </c>
    </row>
    <row r="20" spans="1:2" x14ac:dyDescent="0.35">
      <c r="A20" s="311" t="s">
        <v>3186</v>
      </c>
      <c r="B20" s="311" t="s">
        <v>33496</v>
      </c>
    </row>
    <row r="21" spans="1:2" x14ac:dyDescent="0.35">
      <c r="A21" s="311" t="s">
        <v>3235</v>
      </c>
      <c r="B21" s="311" t="s">
        <v>33497</v>
      </c>
    </row>
    <row r="22" spans="1:2" x14ac:dyDescent="0.35">
      <c r="A22" s="311" t="s">
        <v>3267</v>
      </c>
      <c r="B22" s="311" t="s">
        <v>33498</v>
      </c>
    </row>
    <row r="23" spans="1:2" x14ac:dyDescent="0.35">
      <c r="A23" s="311" t="s">
        <v>3285</v>
      </c>
      <c r="B23" s="311" t="s">
        <v>33499</v>
      </c>
    </row>
    <row r="24" spans="1:2" x14ac:dyDescent="0.35">
      <c r="A24" s="311" t="s">
        <v>3292</v>
      </c>
      <c r="B24" s="311" t="s">
        <v>33500</v>
      </c>
    </row>
    <row r="25" spans="1:2" x14ac:dyDescent="0.35">
      <c r="A25" s="311" t="s">
        <v>3323</v>
      </c>
      <c r="B25" s="311" t="s">
        <v>33501</v>
      </c>
    </row>
    <row r="26" spans="1:2" x14ac:dyDescent="0.35">
      <c r="A26" s="311" t="s">
        <v>3383</v>
      </c>
      <c r="B26" s="311" t="s">
        <v>33502</v>
      </c>
    </row>
    <row r="27" spans="1:2" x14ac:dyDescent="0.35">
      <c r="A27" s="311" t="s">
        <v>3403</v>
      </c>
      <c r="B27" s="311" t="s">
        <v>33503</v>
      </c>
    </row>
    <row r="28" spans="1:2" x14ac:dyDescent="0.35">
      <c r="A28" s="311" t="s">
        <v>3451</v>
      </c>
      <c r="B28" s="311" t="s">
        <v>33504</v>
      </c>
    </row>
    <row r="29" spans="1:2" x14ac:dyDescent="0.35">
      <c r="A29" s="311" t="s">
        <v>3458</v>
      </c>
      <c r="B29" s="311" t="s">
        <v>33505</v>
      </c>
    </row>
    <row r="30" spans="1:2" x14ac:dyDescent="0.35">
      <c r="A30" s="311" t="s">
        <v>3461</v>
      </c>
      <c r="B30" s="311" t="s">
        <v>33506</v>
      </c>
    </row>
    <row r="31" spans="1:2" x14ac:dyDescent="0.35">
      <c r="A31" s="311" t="s">
        <v>3467</v>
      </c>
      <c r="B31" s="311" t="s">
        <v>33507</v>
      </c>
    </row>
    <row r="32" spans="1:2" x14ac:dyDescent="0.35">
      <c r="A32" s="311" t="s">
        <v>3483</v>
      </c>
      <c r="B32" s="311" t="s">
        <v>33508</v>
      </c>
    </row>
    <row r="33" spans="1:2" x14ac:dyDescent="0.35">
      <c r="A33" s="311" t="s">
        <v>3487</v>
      </c>
      <c r="B33" s="311" t="s">
        <v>33509</v>
      </c>
    </row>
    <row r="34" spans="1:2" x14ac:dyDescent="0.35">
      <c r="A34" s="311" t="s">
        <v>3527</v>
      </c>
      <c r="B34" s="311" t="s">
        <v>33510</v>
      </c>
    </row>
    <row r="35" spans="1:2" x14ac:dyDescent="0.35">
      <c r="A35" s="311" t="s">
        <v>3534</v>
      </c>
      <c r="B35" s="311" t="s">
        <v>33511</v>
      </c>
    </row>
    <row r="36" spans="1:2" x14ac:dyDescent="0.35">
      <c r="A36" s="311" t="s">
        <v>3693</v>
      </c>
      <c r="B36" s="311" t="s">
        <v>33512</v>
      </c>
    </row>
    <row r="37" spans="1:2" x14ac:dyDescent="0.35">
      <c r="A37" s="311" t="s">
        <v>3738</v>
      </c>
      <c r="B37" s="311" t="s">
        <v>33513</v>
      </c>
    </row>
    <row r="38" spans="1:2" x14ac:dyDescent="0.35">
      <c r="A38" s="311" t="s">
        <v>3756</v>
      </c>
      <c r="B38" s="311" t="s">
        <v>33514</v>
      </c>
    </row>
    <row r="39" spans="1:2" x14ac:dyDescent="0.35">
      <c r="A39" s="311" t="s">
        <v>3791</v>
      </c>
      <c r="B39" s="311" t="s">
        <v>33515</v>
      </c>
    </row>
    <row r="40" spans="1:2" x14ac:dyDescent="0.35">
      <c r="A40" s="311" t="s">
        <v>3803</v>
      </c>
      <c r="B40" s="311" t="s">
        <v>33516</v>
      </c>
    </row>
    <row r="41" spans="1:2" x14ac:dyDescent="0.35">
      <c r="A41" s="311" t="s">
        <v>3815</v>
      </c>
      <c r="B41" s="311" t="s">
        <v>33517</v>
      </c>
    </row>
    <row r="42" spans="1:2" x14ac:dyDescent="0.35">
      <c r="A42" s="311" t="s">
        <v>3821</v>
      </c>
      <c r="B42" s="311" t="s">
        <v>33518</v>
      </c>
    </row>
    <row r="43" spans="1:2" x14ac:dyDescent="0.35">
      <c r="A43" s="311" t="s">
        <v>3823</v>
      </c>
      <c r="B43" s="311" t="s">
        <v>33519</v>
      </c>
    </row>
    <row r="44" spans="1:2" x14ac:dyDescent="0.35">
      <c r="A44" s="311" t="s">
        <v>3825</v>
      </c>
      <c r="B44" s="311" t="s">
        <v>33520</v>
      </c>
    </row>
    <row r="45" spans="1:2" x14ac:dyDescent="0.35">
      <c r="A45" s="311" t="s">
        <v>3833</v>
      </c>
      <c r="B45" s="311" t="s">
        <v>33521</v>
      </c>
    </row>
    <row r="46" spans="1:2" x14ac:dyDescent="0.35">
      <c r="A46" s="311" t="s">
        <v>3836</v>
      </c>
      <c r="B46" s="311" t="s">
        <v>33522</v>
      </c>
    </row>
    <row r="47" spans="1:2" x14ac:dyDescent="0.35">
      <c r="A47" s="311" t="s">
        <v>3847</v>
      </c>
      <c r="B47" s="311" t="s">
        <v>33523</v>
      </c>
    </row>
    <row r="48" spans="1:2" x14ac:dyDescent="0.35">
      <c r="A48" s="311" t="s">
        <v>3855</v>
      </c>
      <c r="B48" s="311" t="s">
        <v>33524</v>
      </c>
    </row>
    <row r="49" spans="1:2" x14ac:dyDescent="0.35">
      <c r="A49" s="311" t="s">
        <v>3862</v>
      </c>
      <c r="B49" s="311" t="s">
        <v>33525</v>
      </c>
    </row>
    <row r="50" spans="1:2" x14ac:dyDescent="0.35">
      <c r="A50" s="311" t="s">
        <v>3874</v>
      </c>
      <c r="B50" s="311" t="s">
        <v>33526</v>
      </c>
    </row>
    <row r="51" spans="1:2" x14ac:dyDescent="0.35">
      <c r="A51" s="311" t="s">
        <v>3876</v>
      </c>
      <c r="B51" s="311" t="s">
        <v>33527</v>
      </c>
    </row>
    <row r="52" spans="1:2" x14ac:dyDescent="0.35">
      <c r="A52" s="311" t="s">
        <v>3879</v>
      </c>
      <c r="B52" s="311" t="s">
        <v>33528</v>
      </c>
    </row>
    <row r="53" spans="1:2" x14ac:dyDescent="0.35">
      <c r="A53" s="311" t="s">
        <v>3918</v>
      </c>
      <c r="B53" s="311" t="s">
        <v>33529</v>
      </c>
    </row>
    <row r="54" spans="1:2" x14ac:dyDescent="0.35">
      <c r="A54" s="311" t="s">
        <v>3923</v>
      </c>
      <c r="B54" s="311" t="s">
        <v>33530</v>
      </c>
    </row>
    <row r="55" spans="1:2" x14ac:dyDescent="0.35">
      <c r="A55" s="311" t="s">
        <v>3950</v>
      </c>
      <c r="B55" s="311" t="s">
        <v>33531</v>
      </c>
    </row>
    <row r="56" spans="1:2" x14ac:dyDescent="0.35">
      <c r="A56" s="311" t="s">
        <v>4106</v>
      </c>
      <c r="B56" s="311" t="s">
        <v>33532</v>
      </c>
    </row>
    <row r="57" spans="1:2" x14ac:dyDescent="0.35">
      <c r="A57" s="311" t="s">
        <v>4125</v>
      </c>
      <c r="B57" s="311" t="s">
        <v>33533</v>
      </c>
    </row>
    <row r="58" spans="1:2" x14ac:dyDescent="0.35">
      <c r="A58" s="311" t="s">
        <v>23729</v>
      </c>
      <c r="B58" s="311" t="s">
        <v>33534</v>
      </c>
    </row>
    <row r="59" spans="1:2" x14ac:dyDescent="0.35">
      <c r="A59" s="311" t="s">
        <v>4521</v>
      </c>
      <c r="B59" s="311" t="s">
        <v>33535</v>
      </c>
    </row>
    <row r="60" spans="1:2" x14ac:dyDescent="0.35">
      <c r="A60" s="311" t="s">
        <v>4530</v>
      </c>
      <c r="B60" s="311" t="s">
        <v>33536</v>
      </c>
    </row>
    <row r="61" spans="1:2" x14ac:dyDescent="0.35">
      <c r="A61" s="311" t="s">
        <v>4586</v>
      </c>
      <c r="B61" s="311" t="s">
        <v>33537</v>
      </c>
    </row>
    <row r="62" spans="1:2" x14ac:dyDescent="0.35">
      <c r="A62" s="311" t="s">
        <v>4590</v>
      </c>
      <c r="B62" s="311" t="s">
        <v>33538</v>
      </c>
    </row>
    <row r="63" spans="1:2" x14ac:dyDescent="0.35">
      <c r="A63" s="311" t="s">
        <v>4605</v>
      </c>
      <c r="B63" s="311" t="s">
        <v>33539</v>
      </c>
    </row>
    <row r="64" spans="1:2" x14ac:dyDescent="0.35">
      <c r="A64" s="311" t="s">
        <v>4636</v>
      </c>
      <c r="B64" s="311" t="s">
        <v>33540</v>
      </c>
    </row>
    <row r="65" spans="1:2" x14ac:dyDescent="0.35">
      <c r="A65" s="311" t="s">
        <v>4662</v>
      </c>
      <c r="B65" s="311" t="s">
        <v>33541</v>
      </c>
    </row>
    <row r="66" spans="1:2" x14ac:dyDescent="0.35">
      <c r="A66" s="311" t="s">
        <v>2323</v>
      </c>
      <c r="B66" s="311" t="s">
        <v>33542</v>
      </c>
    </row>
    <row r="67" spans="1:2" x14ac:dyDescent="0.35">
      <c r="A67" s="311" t="s">
        <v>750</v>
      </c>
      <c r="B67" s="311" t="s">
        <v>33543</v>
      </c>
    </row>
    <row r="68" spans="1:2" x14ac:dyDescent="0.35">
      <c r="A68" s="311" t="s">
        <v>1058</v>
      </c>
      <c r="B68" s="311" t="s">
        <v>33544</v>
      </c>
    </row>
    <row r="69" spans="1:2" x14ac:dyDescent="0.35">
      <c r="A69" s="311" t="s">
        <v>3484</v>
      </c>
      <c r="B69" s="311" t="s">
        <v>33545</v>
      </c>
    </row>
    <row r="70" spans="1:2" x14ac:dyDescent="0.35">
      <c r="A70" s="311" t="s">
        <v>4720</v>
      </c>
      <c r="B70" s="311" t="s">
        <v>33546</v>
      </c>
    </row>
    <row r="71" spans="1:2" x14ac:dyDescent="0.35">
      <c r="A71" s="311" t="s">
        <v>2737</v>
      </c>
      <c r="B71" s="311" t="s">
        <v>33547</v>
      </c>
    </row>
    <row r="72" spans="1:2" x14ac:dyDescent="0.35">
      <c r="A72" s="311" t="s">
        <v>4595</v>
      </c>
      <c r="B72" s="311" t="s">
        <v>33548</v>
      </c>
    </row>
    <row r="73" spans="1:2" x14ac:dyDescent="0.35">
      <c r="A73" s="311" t="s">
        <v>3743</v>
      </c>
      <c r="B73" s="311" t="s">
        <v>33549</v>
      </c>
    </row>
    <row r="74" spans="1:2" x14ac:dyDescent="0.35">
      <c r="A74" s="311" t="s">
        <v>2956</v>
      </c>
      <c r="B74" s="311" t="s">
        <v>33550</v>
      </c>
    </row>
    <row r="75" spans="1:2" x14ac:dyDescent="0.35">
      <c r="A75" s="311" t="s">
        <v>4337</v>
      </c>
      <c r="B75" s="311" t="s">
        <v>33551</v>
      </c>
    </row>
    <row r="76" spans="1:2" x14ac:dyDescent="0.35">
      <c r="A76" s="311" t="s">
        <v>1085</v>
      </c>
      <c r="B76" s="311" t="s">
        <v>33552</v>
      </c>
    </row>
    <row r="77" spans="1:2" x14ac:dyDescent="0.35">
      <c r="A77" s="311" t="s">
        <v>1826</v>
      </c>
      <c r="B77" s="311" t="s">
        <v>33553</v>
      </c>
    </row>
    <row r="78" spans="1:2" x14ac:dyDescent="0.35">
      <c r="A78" s="311" t="s">
        <v>2397</v>
      </c>
      <c r="B78" s="311" t="s">
        <v>33554</v>
      </c>
    </row>
    <row r="79" spans="1:2" x14ac:dyDescent="0.35">
      <c r="A79" s="311" t="s">
        <v>2958</v>
      </c>
      <c r="B79" s="311" t="s">
        <v>33555</v>
      </c>
    </row>
    <row r="80" spans="1:2" x14ac:dyDescent="0.35">
      <c r="A80" s="311" t="s">
        <v>2923</v>
      </c>
      <c r="B80" s="311" t="s">
        <v>33556</v>
      </c>
    </row>
    <row r="81" spans="1:2" x14ac:dyDescent="0.35">
      <c r="A81" s="311" t="s">
        <v>2967</v>
      </c>
      <c r="B81" s="311" t="s">
        <v>33557</v>
      </c>
    </row>
    <row r="82" spans="1:2" x14ac:dyDescent="0.35">
      <c r="A82" s="311" t="s">
        <v>2732</v>
      </c>
      <c r="B82" s="311" t="s">
        <v>33558</v>
      </c>
    </row>
    <row r="83" spans="1:2" x14ac:dyDescent="0.35">
      <c r="A83" s="311" t="s">
        <v>233</v>
      </c>
      <c r="B83" s="311" t="s">
        <v>33559</v>
      </c>
    </row>
    <row r="84" spans="1:2" x14ac:dyDescent="0.35">
      <c r="A84" s="311" t="s">
        <v>3245</v>
      </c>
      <c r="B84" s="311" t="s">
        <v>33560</v>
      </c>
    </row>
    <row r="85" spans="1:2" x14ac:dyDescent="0.35">
      <c r="A85" s="311" t="s">
        <v>4815</v>
      </c>
      <c r="B85" s="311" t="s">
        <v>33561</v>
      </c>
    </row>
    <row r="86" spans="1:2" x14ac:dyDescent="0.35">
      <c r="A86" s="311" t="s">
        <v>293</v>
      </c>
      <c r="B86" s="311" t="s">
        <v>33562</v>
      </c>
    </row>
    <row r="87" spans="1:2" x14ac:dyDescent="0.35">
      <c r="A87" s="311" t="s">
        <v>371</v>
      </c>
      <c r="B87" s="311" t="s">
        <v>33563</v>
      </c>
    </row>
    <row r="88" spans="1:2" x14ac:dyDescent="0.35">
      <c r="A88" s="311" t="s">
        <v>375</v>
      </c>
      <c r="B88" s="311" t="s">
        <v>33564</v>
      </c>
    </row>
    <row r="89" spans="1:2" x14ac:dyDescent="0.35">
      <c r="A89" s="311" t="s">
        <v>531</v>
      </c>
      <c r="B89" s="311" t="s">
        <v>33565</v>
      </c>
    </row>
    <row r="90" spans="1:2" x14ac:dyDescent="0.35">
      <c r="A90" s="311" t="s">
        <v>601</v>
      </c>
      <c r="B90" s="311" t="s">
        <v>33566</v>
      </c>
    </row>
  </sheetData>
  <sheetProtection algorithmName="SHA-512" hashValue="VkSPhvIOWlLSUDsbwEPg2HlUXgeQR4cu2sqow5p5XhEyWmoWUzIBCE/PEaH5VzCpBAK1Impd2TYJLU3jM7zbNg==" saltValue="A+HiaPP90njFgPc2AvzH7A==" spinCount="100000" sheet="1" objects="1" scenarios="1" selectLockedCells="1" selectUnlockedCells="1"/>
  <pageMargins left="0.7" right="0.7" top="0.75" bottom="0.75" header="0.3" footer="0.3"/>
  <pageSetup orientation="portrait" horizontalDpi="90" verticalDpi="9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DCBDF4-D73B-4E64-AE6D-CC4986D57B45}">
  <sheetPr codeName="Sheet12"/>
  <dimension ref="A1:B25"/>
  <sheetViews>
    <sheetView topLeftCell="D1" workbookViewId="0">
      <selection activeCell="D1" sqref="A1:XFD1048576"/>
    </sheetView>
  </sheetViews>
  <sheetFormatPr defaultRowHeight="14.5" x14ac:dyDescent="0.35"/>
  <cols>
    <col min="1" max="1" width="14.6328125" style="282" hidden="1" customWidth="1"/>
    <col min="2" max="2" width="21.7265625" style="282" hidden="1" customWidth="1"/>
    <col min="3" max="3" width="0" style="282" hidden="1" customWidth="1"/>
    <col min="4" max="16384" width="8.7265625" style="282"/>
  </cols>
  <sheetData>
    <row r="1" spans="1:2" x14ac:dyDescent="0.35">
      <c r="A1" s="282" t="s">
        <v>33450</v>
      </c>
      <c r="B1" s="282" t="s">
        <v>33451</v>
      </c>
    </row>
    <row r="2" spans="1:2" x14ac:dyDescent="0.35">
      <c r="A2" s="312" t="s">
        <v>33452</v>
      </c>
      <c r="B2" s="282">
        <v>43</v>
      </c>
    </row>
    <row r="3" spans="1:2" x14ac:dyDescent="0.35">
      <c r="A3" s="312" t="s">
        <v>33453</v>
      </c>
      <c r="B3" s="282">
        <v>3103</v>
      </c>
    </row>
    <row r="4" spans="1:2" x14ac:dyDescent="0.35">
      <c r="A4" s="312" t="s">
        <v>33454</v>
      </c>
      <c r="B4" s="282">
        <v>3871</v>
      </c>
    </row>
    <row r="5" spans="1:2" x14ac:dyDescent="0.35">
      <c r="A5" s="312" t="s">
        <v>33455</v>
      </c>
      <c r="B5" s="282">
        <v>106</v>
      </c>
    </row>
    <row r="6" spans="1:2" x14ac:dyDescent="0.35">
      <c r="A6" s="312" t="s">
        <v>33456</v>
      </c>
      <c r="B6" s="282">
        <v>259</v>
      </c>
    </row>
    <row r="7" spans="1:2" x14ac:dyDescent="0.35">
      <c r="A7" s="313" t="s">
        <v>33457</v>
      </c>
      <c r="B7" s="282">
        <v>6434</v>
      </c>
    </row>
    <row r="8" spans="1:2" x14ac:dyDescent="0.35">
      <c r="A8" s="312" t="s">
        <v>33458</v>
      </c>
      <c r="B8" s="282">
        <v>387</v>
      </c>
    </row>
    <row r="9" spans="1:2" x14ac:dyDescent="0.35">
      <c r="A9" s="312" t="s">
        <v>33459</v>
      </c>
      <c r="B9" s="282">
        <v>7306</v>
      </c>
    </row>
    <row r="10" spans="1:2" x14ac:dyDescent="0.35">
      <c r="A10" s="312" t="s">
        <v>33460</v>
      </c>
      <c r="B10" s="282">
        <v>854</v>
      </c>
    </row>
    <row r="11" spans="1:2" x14ac:dyDescent="0.35">
      <c r="A11" s="312" t="s">
        <v>33461</v>
      </c>
      <c r="B11" s="282">
        <v>14721</v>
      </c>
    </row>
    <row r="12" spans="1:2" x14ac:dyDescent="0.35">
      <c r="A12" s="312" t="s">
        <v>33462</v>
      </c>
      <c r="B12" s="282">
        <v>466</v>
      </c>
    </row>
    <row r="13" spans="1:2" x14ac:dyDescent="0.35">
      <c r="A13" s="312" t="s">
        <v>33463</v>
      </c>
      <c r="B13" s="282">
        <v>9329</v>
      </c>
    </row>
    <row r="14" spans="1:2" x14ac:dyDescent="0.35">
      <c r="A14" s="312" t="s">
        <v>33464</v>
      </c>
      <c r="B14" s="282">
        <v>1076</v>
      </c>
    </row>
    <row r="15" spans="1:2" x14ac:dyDescent="0.35">
      <c r="A15" s="312" t="s">
        <v>33465</v>
      </c>
      <c r="B15" s="282">
        <v>1455</v>
      </c>
    </row>
    <row r="16" spans="1:2" x14ac:dyDescent="0.35">
      <c r="A16" s="312" t="s">
        <v>33466</v>
      </c>
      <c r="B16" s="282">
        <v>649</v>
      </c>
    </row>
    <row r="17" spans="1:2" x14ac:dyDescent="0.35">
      <c r="A17" s="312" t="s">
        <v>33467</v>
      </c>
      <c r="B17" s="282">
        <v>288</v>
      </c>
    </row>
    <row r="18" spans="1:2" x14ac:dyDescent="0.35">
      <c r="A18" s="312" t="s">
        <v>33468</v>
      </c>
      <c r="B18" s="282">
        <v>4784</v>
      </c>
    </row>
    <row r="19" spans="1:2" x14ac:dyDescent="0.35">
      <c r="A19" s="312" t="s">
        <v>33469</v>
      </c>
      <c r="B19" s="282">
        <v>867</v>
      </c>
    </row>
    <row r="20" spans="1:2" x14ac:dyDescent="0.35">
      <c r="A20" s="312" t="s">
        <v>33470</v>
      </c>
      <c r="B20" s="282">
        <v>862</v>
      </c>
    </row>
    <row r="21" spans="1:2" x14ac:dyDescent="0.35">
      <c r="A21" s="312" t="s">
        <v>33471</v>
      </c>
      <c r="B21" s="282">
        <v>870</v>
      </c>
    </row>
    <row r="22" spans="1:2" x14ac:dyDescent="0.35">
      <c r="A22" s="312" t="s">
        <v>33472</v>
      </c>
      <c r="B22" s="282">
        <v>11367</v>
      </c>
    </row>
    <row r="23" spans="1:2" x14ac:dyDescent="0.35">
      <c r="A23" s="312" t="s">
        <v>33473</v>
      </c>
      <c r="B23" s="282">
        <v>1064</v>
      </c>
    </row>
    <row r="24" spans="1:2" x14ac:dyDescent="0.35">
      <c r="A24" s="312" t="s">
        <v>33474</v>
      </c>
      <c r="B24" s="282">
        <v>1142</v>
      </c>
    </row>
    <row r="25" spans="1:2" x14ac:dyDescent="0.35">
      <c r="A25" s="282" t="s">
        <v>33475</v>
      </c>
      <c r="B25" s="282">
        <v>1411</v>
      </c>
    </row>
  </sheetData>
  <sheetProtection algorithmName="SHA-512" hashValue="nQfU+N1xx18bVrv6Jdon3s1pwNVWNcJthXGi8gbQwIRrZly72nHujt0T1sz4Qd2+mDZyBpXVbaaXHcYyYI3zmQ==" saltValue="JTOITUY1ct+/vhkM0cz6hg==" spinCount="100000" sheet="1" objects="1" scenarios="1" selectLockedCells="1" selectUnlockedCell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7EEBE5-75FA-4597-9AFF-3C94DAA88515}">
  <sheetPr codeName="Sheet1">
    <tabColor theme="3" tint="-0.499984740745262"/>
    <pageSetUpPr fitToPage="1"/>
  </sheetPr>
  <dimension ref="A1:S47"/>
  <sheetViews>
    <sheetView showGridLines="0" showRowColHeaders="0" zoomScale="93" zoomScaleNormal="52" workbookViewId="0">
      <selection activeCell="O1" sqref="O1"/>
    </sheetView>
  </sheetViews>
  <sheetFormatPr defaultRowHeight="14.5" x14ac:dyDescent="0.35"/>
  <cols>
    <col min="1" max="1" width="2.7265625" customWidth="1"/>
    <col min="2" max="2" width="1" customWidth="1"/>
    <col min="3" max="3" width="2.7265625" customWidth="1"/>
    <col min="4" max="4" width="3" customWidth="1"/>
    <col min="5" max="5" width="6.26953125" customWidth="1"/>
    <col min="6" max="6" width="9.6328125" customWidth="1"/>
    <col min="7" max="7" width="10.7265625" customWidth="1"/>
    <col min="10" max="10" width="6.6328125" customWidth="1"/>
    <col min="16" max="16" width="10" customWidth="1"/>
    <col min="17" max="17" width="6.26953125" customWidth="1"/>
    <col min="18" max="18" width="4.1796875" customWidth="1"/>
  </cols>
  <sheetData>
    <row r="1" spans="1:19" s="19" customFormat="1" ht="86.15" customHeight="1" x14ac:dyDescent="0.35">
      <c r="A1" s="21"/>
      <c r="G1" s="20"/>
      <c r="O1" s="332"/>
    </row>
    <row r="2" spans="1:19" s="17" customFormat="1" ht="20.149999999999999" customHeight="1" x14ac:dyDescent="0.35">
      <c r="F2" s="18"/>
      <c r="G2" s="18"/>
    </row>
    <row r="3" spans="1:19" ht="15" customHeight="1" x14ac:dyDescent="0.35"/>
    <row r="4" spans="1:19" ht="15" customHeight="1" thickBot="1" x14ac:dyDescent="0.4">
      <c r="B4" s="4"/>
      <c r="D4" s="4" t="s">
        <v>8</v>
      </c>
      <c r="E4" s="4"/>
      <c r="H4" s="4"/>
    </row>
    <row r="5" spans="1:19" ht="15" customHeight="1" thickTop="1" x14ac:dyDescent="0.35">
      <c r="B5" s="23"/>
      <c r="D5" s="15"/>
      <c r="E5" s="26"/>
      <c r="F5" s="14"/>
      <c r="G5" s="14"/>
      <c r="H5" s="14"/>
      <c r="I5" s="14"/>
      <c r="J5" s="14"/>
      <c r="K5" s="14"/>
      <c r="L5" s="14"/>
      <c r="M5" s="14"/>
      <c r="N5" s="14"/>
      <c r="O5" s="14"/>
      <c r="P5" s="14"/>
      <c r="Q5" s="14"/>
      <c r="R5" s="13"/>
    </row>
    <row r="6" spans="1:19" ht="15" customHeight="1" x14ac:dyDescent="0.35">
      <c r="B6" s="23"/>
      <c r="D6" s="11"/>
      <c r="E6" s="24" t="s">
        <v>7</v>
      </c>
      <c r="F6" s="10"/>
      <c r="G6" s="10"/>
      <c r="H6" s="10"/>
      <c r="I6" s="10"/>
      <c r="J6" s="10"/>
      <c r="K6" s="10"/>
      <c r="L6" s="10"/>
      <c r="M6" s="10"/>
      <c r="N6" s="10"/>
      <c r="O6" s="10"/>
      <c r="P6" s="10"/>
      <c r="Q6" s="10"/>
      <c r="R6" s="9"/>
    </row>
    <row r="7" spans="1:19" ht="29" customHeight="1" x14ac:dyDescent="0.35">
      <c r="B7" s="23"/>
      <c r="D7" s="11"/>
      <c r="E7" s="24"/>
      <c r="F7" s="342" t="s">
        <v>33940</v>
      </c>
      <c r="G7" s="342"/>
      <c r="H7" s="342"/>
      <c r="I7" s="342"/>
      <c r="J7" s="342"/>
      <c r="K7" s="342"/>
      <c r="L7" s="342"/>
      <c r="M7" s="342"/>
      <c r="N7" s="342"/>
      <c r="O7" s="342"/>
      <c r="P7" s="181"/>
      <c r="Q7" s="10"/>
      <c r="R7" s="9"/>
    </row>
    <row r="8" spans="1:19" ht="12.5" customHeight="1" x14ac:dyDescent="0.35">
      <c r="B8" s="23"/>
      <c r="D8" s="11"/>
      <c r="E8" s="24"/>
      <c r="F8" s="343" t="s">
        <v>33916</v>
      </c>
      <c r="G8" s="343"/>
      <c r="H8" s="181"/>
      <c r="I8" s="181"/>
      <c r="J8" s="181"/>
      <c r="K8" s="181"/>
      <c r="L8" s="181"/>
      <c r="M8" s="181"/>
      <c r="N8" s="181"/>
      <c r="O8" s="181"/>
      <c r="P8" s="181"/>
      <c r="Q8" s="10"/>
      <c r="R8" s="9"/>
    </row>
    <row r="9" spans="1:19" ht="15" hidden="1" customHeight="1" x14ac:dyDescent="0.35">
      <c r="B9" s="22"/>
      <c r="D9" s="11"/>
      <c r="E9" s="10"/>
      <c r="F9" s="106"/>
      <c r="G9" s="106"/>
      <c r="H9" s="106"/>
      <c r="I9" s="106"/>
      <c r="J9" s="106"/>
      <c r="K9" s="106"/>
      <c r="L9" s="106"/>
      <c r="M9" s="106"/>
      <c r="N9" s="106"/>
      <c r="O9" s="106"/>
      <c r="P9" s="106"/>
      <c r="Q9" s="10"/>
      <c r="R9" s="9"/>
    </row>
    <row r="10" spans="1:19" ht="15" customHeight="1" x14ac:dyDescent="0.35">
      <c r="B10" s="22"/>
      <c r="D10" s="11"/>
      <c r="E10" s="24" t="s">
        <v>34089</v>
      </c>
      <c r="F10" s="10"/>
      <c r="G10" s="10"/>
      <c r="H10" s="10"/>
      <c r="I10" s="10"/>
      <c r="J10" s="10"/>
      <c r="K10" s="10"/>
      <c r="L10" s="10"/>
      <c r="M10" s="10"/>
      <c r="N10" s="10"/>
      <c r="O10" s="10"/>
      <c r="P10" s="10"/>
      <c r="Q10" s="10"/>
      <c r="R10" s="9"/>
    </row>
    <row r="11" spans="1:19" ht="15" customHeight="1" x14ac:dyDescent="0.35">
      <c r="B11" s="22"/>
      <c r="D11" s="11"/>
      <c r="E11" s="10"/>
      <c r="F11" s="337" t="s">
        <v>33941</v>
      </c>
      <c r="G11" s="337"/>
      <c r="H11" s="337"/>
      <c r="I11" s="337"/>
      <c r="J11" s="337"/>
      <c r="K11" s="337"/>
      <c r="L11" s="337"/>
      <c r="M11" s="337"/>
      <c r="N11" s="337"/>
      <c r="O11" s="337"/>
      <c r="P11" s="337"/>
      <c r="Q11" s="10"/>
      <c r="R11" s="9"/>
    </row>
    <row r="12" spans="1:19" ht="15" customHeight="1" x14ac:dyDescent="0.35">
      <c r="B12" s="22"/>
      <c r="D12" s="11"/>
      <c r="E12" s="10"/>
      <c r="F12" s="337"/>
      <c r="G12" s="337"/>
      <c r="H12" s="337"/>
      <c r="I12" s="337"/>
      <c r="J12" s="337"/>
      <c r="K12" s="337"/>
      <c r="L12" s="337"/>
      <c r="M12" s="337"/>
      <c r="N12" s="337"/>
      <c r="O12" s="337"/>
      <c r="P12" s="337"/>
      <c r="Q12" s="10"/>
      <c r="R12" s="9"/>
    </row>
    <row r="13" spans="1:19" ht="15" hidden="1" customHeight="1" x14ac:dyDescent="0.35">
      <c r="D13" s="11"/>
      <c r="E13" s="10"/>
      <c r="F13" s="107"/>
      <c r="G13" s="107"/>
      <c r="H13" s="107"/>
      <c r="I13" s="107"/>
      <c r="J13" s="107"/>
      <c r="K13" s="107"/>
      <c r="L13" s="107"/>
      <c r="M13" s="107"/>
      <c r="N13" s="107"/>
      <c r="O13" s="107"/>
      <c r="P13" s="107"/>
      <c r="Q13" s="10"/>
      <c r="R13" s="9"/>
    </row>
    <row r="14" spans="1:19" ht="15" customHeight="1" x14ac:dyDescent="0.35">
      <c r="B14" s="4"/>
      <c r="D14" s="11"/>
      <c r="E14" s="24" t="s">
        <v>34030</v>
      </c>
      <c r="F14" s="107"/>
      <c r="G14" s="107"/>
      <c r="H14" s="107"/>
      <c r="I14" s="107"/>
      <c r="J14" s="107"/>
      <c r="K14" s="107"/>
      <c r="L14" s="107"/>
      <c r="M14" s="107"/>
      <c r="N14" s="107"/>
      <c r="O14" s="107"/>
      <c r="P14" s="107"/>
      <c r="Q14" s="10"/>
      <c r="R14" s="9"/>
    </row>
    <row r="15" spans="1:19" ht="15" customHeight="1" x14ac:dyDescent="0.35">
      <c r="B15" s="22"/>
      <c r="D15" s="11"/>
      <c r="E15" s="24"/>
      <c r="F15" s="338" t="s">
        <v>34090</v>
      </c>
      <c r="G15" s="338"/>
      <c r="H15" s="338"/>
      <c r="I15" s="338"/>
      <c r="J15" s="338"/>
      <c r="K15" s="338"/>
      <c r="L15" s="338"/>
      <c r="M15" s="338"/>
      <c r="N15" s="338"/>
      <c r="O15" s="338"/>
      <c r="P15" s="107"/>
      <c r="Q15" s="10"/>
      <c r="R15" s="9"/>
    </row>
    <row r="16" spans="1:19" ht="15" customHeight="1" x14ac:dyDescent="0.35">
      <c r="B16" s="22"/>
      <c r="D16" s="11"/>
      <c r="E16" s="10"/>
      <c r="F16" s="338"/>
      <c r="G16" s="338"/>
      <c r="H16" s="338"/>
      <c r="I16" s="338"/>
      <c r="J16" s="338"/>
      <c r="K16" s="338"/>
      <c r="L16" s="338"/>
      <c r="M16" s="338"/>
      <c r="N16" s="338"/>
      <c r="O16" s="338"/>
      <c r="P16" s="107"/>
      <c r="Q16" s="10"/>
      <c r="R16" s="9"/>
      <c r="S16" s="30"/>
    </row>
    <row r="17" spans="2:19" ht="15" hidden="1" customHeight="1" x14ac:dyDescent="0.35">
      <c r="D17" s="11"/>
      <c r="E17" s="10"/>
      <c r="F17" s="107"/>
      <c r="G17" s="107"/>
      <c r="H17" s="107"/>
      <c r="I17" s="107"/>
      <c r="J17" s="107"/>
      <c r="K17" s="107"/>
      <c r="L17" s="107"/>
      <c r="M17" s="107"/>
      <c r="N17" s="107"/>
      <c r="O17" s="107"/>
      <c r="P17" s="107"/>
      <c r="Q17" s="10"/>
      <c r="R17" s="9"/>
      <c r="S17" s="30"/>
    </row>
    <row r="18" spans="2:19" ht="15" customHeight="1" x14ac:dyDescent="0.35">
      <c r="D18" s="11"/>
      <c r="E18" s="10"/>
      <c r="F18" s="107"/>
      <c r="G18" s="31" t="s">
        <v>8148</v>
      </c>
      <c r="H18" s="107"/>
      <c r="I18" s="107"/>
      <c r="J18" s="339" t="s">
        <v>34036</v>
      </c>
      <c r="K18" s="339"/>
      <c r="L18" s="153" t="s">
        <v>6</v>
      </c>
      <c r="M18" s="107"/>
      <c r="N18" s="107"/>
      <c r="O18" s="107"/>
      <c r="P18" s="107"/>
      <c r="Q18" s="10"/>
      <c r="R18" s="9"/>
      <c r="S18" s="93"/>
    </row>
    <row r="19" spans="2:19" ht="18" customHeight="1" x14ac:dyDescent="0.35">
      <c r="B19" s="22"/>
      <c r="D19" s="11"/>
      <c r="E19" s="10"/>
      <c r="F19" s="108"/>
      <c r="G19" s="108"/>
      <c r="H19" s="345" t="s">
        <v>34091</v>
      </c>
      <c r="I19" s="345"/>
      <c r="J19" s="345"/>
      <c r="K19" s="345"/>
      <c r="L19" s="345"/>
      <c r="M19" s="345"/>
      <c r="N19" s="345"/>
      <c r="O19" s="345"/>
      <c r="P19" s="107"/>
      <c r="Q19" s="10"/>
      <c r="R19" s="9"/>
    </row>
    <row r="20" spans="2:19" x14ac:dyDescent="0.35">
      <c r="D20" s="11"/>
      <c r="E20" s="10"/>
      <c r="F20" s="10"/>
      <c r="G20" s="10"/>
      <c r="H20" s="345"/>
      <c r="I20" s="345"/>
      <c r="J20" s="345"/>
      <c r="K20" s="345"/>
      <c r="L20" s="345"/>
      <c r="M20" s="345"/>
      <c r="N20" s="345"/>
      <c r="O20" s="345"/>
      <c r="P20" s="10"/>
      <c r="Q20" s="10"/>
      <c r="R20" s="9"/>
    </row>
    <row r="21" spans="2:19" x14ac:dyDescent="0.35">
      <c r="D21" s="11"/>
      <c r="E21" s="10"/>
      <c r="F21" s="10"/>
      <c r="G21" s="10"/>
      <c r="H21" s="345"/>
      <c r="I21" s="345"/>
      <c r="J21" s="345"/>
      <c r="K21" s="345"/>
      <c r="L21" s="345"/>
      <c r="M21" s="345"/>
      <c r="N21" s="345"/>
      <c r="O21" s="345"/>
      <c r="P21" s="10"/>
      <c r="Q21" s="10"/>
      <c r="R21" s="9"/>
    </row>
    <row r="22" spans="2:19" ht="14" hidden="1" customHeight="1" x14ac:dyDescent="0.35">
      <c r="D22" s="11"/>
      <c r="E22" s="10"/>
      <c r="F22" s="10"/>
      <c r="G22" s="10"/>
      <c r="H22" s="107"/>
      <c r="I22" s="107"/>
      <c r="J22" s="107"/>
      <c r="K22" s="107"/>
      <c r="L22" s="107"/>
      <c r="M22" s="107"/>
      <c r="N22" s="107"/>
      <c r="O22" s="107"/>
      <c r="P22" s="10"/>
      <c r="Q22" s="10"/>
      <c r="R22" s="9"/>
    </row>
    <row r="23" spans="2:19" x14ac:dyDescent="0.35">
      <c r="D23" s="11"/>
      <c r="E23" s="10"/>
      <c r="F23" s="10"/>
      <c r="G23" s="24" t="s">
        <v>5</v>
      </c>
      <c r="H23" s="107"/>
      <c r="I23" s="107"/>
      <c r="J23" s="346"/>
      <c r="K23" s="347"/>
      <c r="L23" s="153" t="s">
        <v>87</v>
      </c>
      <c r="M23" s="107"/>
      <c r="N23" s="107"/>
      <c r="O23" s="107"/>
      <c r="P23" s="10"/>
      <c r="Q23" s="10"/>
      <c r="R23" s="9"/>
    </row>
    <row r="24" spans="2:19" ht="15" customHeight="1" x14ac:dyDescent="0.35">
      <c r="D24" s="11"/>
      <c r="E24" s="10"/>
      <c r="F24" s="10"/>
      <c r="G24" s="10"/>
      <c r="H24" s="337" t="s">
        <v>33987</v>
      </c>
      <c r="I24" s="337"/>
      <c r="J24" s="337"/>
      <c r="K24" s="337"/>
      <c r="L24" s="337"/>
      <c r="M24" s="337"/>
      <c r="N24" s="337"/>
      <c r="O24" s="337"/>
      <c r="P24" s="337"/>
      <c r="Q24" s="10"/>
      <c r="R24" s="9"/>
    </row>
    <row r="25" spans="2:19" x14ac:dyDescent="0.35">
      <c r="D25" s="11"/>
      <c r="E25" s="10"/>
      <c r="F25" s="10"/>
      <c r="G25" s="10"/>
      <c r="H25" s="337"/>
      <c r="I25" s="337"/>
      <c r="J25" s="337"/>
      <c r="K25" s="337"/>
      <c r="L25" s="337"/>
      <c r="M25" s="337"/>
      <c r="N25" s="337"/>
      <c r="O25" s="337"/>
      <c r="P25" s="337"/>
      <c r="Q25" s="10"/>
      <c r="R25" s="9"/>
    </row>
    <row r="26" spans="2:19" x14ac:dyDescent="0.35">
      <c r="D26" s="11"/>
      <c r="E26" s="10"/>
      <c r="F26" s="10"/>
      <c r="G26" s="10"/>
      <c r="H26" s="337"/>
      <c r="I26" s="337"/>
      <c r="J26" s="337"/>
      <c r="K26" s="337"/>
      <c r="L26" s="337"/>
      <c r="M26" s="337"/>
      <c r="N26" s="337"/>
      <c r="O26" s="337"/>
      <c r="P26" s="337"/>
      <c r="Q26" s="10"/>
      <c r="R26" s="9"/>
    </row>
    <row r="27" spans="2:19" x14ac:dyDescent="0.35">
      <c r="D27" s="11"/>
      <c r="E27" s="10"/>
      <c r="F27" s="10"/>
      <c r="G27" s="10"/>
      <c r="H27" s="337"/>
      <c r="I27" s="337"/>
      <c r="J27" s="337"/>
      <c r="K27" s="337"/>
      <c r="L27" s="337"/>
      <c r="M27" s="337"/>
      <c r="N27" s="337"/>
      <c r="O27" s="337"/>
      <c r="P27" s="337"/>
      <c r="Q27" s="10"/>
      <c r="R27" s="9"/>
    </row>
    <row r="28" spans="2:19" x14ac:dyDescent="0.35">
      <c r="D28" s="11"/>
      <c r="E28" s="10"/>
      <c r="F28" s="10"/>
      <c r="G28" s="10"/>
      <c r="H28" s="337"/>
      <c r="I28" s="337"/>
      <c r="J28" s="337"/>
      <c r="K28" s="337"/>
      <c r="L28" s="337"/>
      <c r="M28" s="337"/>
      <c r="N28" s="337"/>
      <c r="O28" s="337"/>
      <c r="P28" s="337"/>
      <c r="Q28" s="10"/>
      <c r="R28" s="9"/>
    </row>
    <row r="29" spans="2:19" ht="59.5" customHeight="1" x14ac:dyDescent="0.35">
      <c r="D29" s="11"/>
      <c r="E29" s="10"/>
      <c r="F29" s="10"/>
      <c r="G29" s="10"/>
      <c r="H29" s="337"/>
      <c r="I29" s="337"/>
      <c r="J29" s="337"/>
      <c r="K29" s="337"/>
      <c r="L29" s="337"/>
      <c r="M29" s="337"/>
      <c r="N29" s="337"/>
      <c r="O29" s="337"/>
      <c r="P29" s="337"/>
      <c r="Q29" s="10"/>
      <c r="R29" s="9"/>
    </row>
    <row r="30" spans="2:19" ht="5" customHeight="1" x14ac:dyDescent="0.35">
      <c r="D30" s="11"/>
      <c r="E30" s="10"/>
      <c r="F30" s="10"/>
      <c r="G30" s="10"/>
      <c r="H30" s="109"/>
      <c r="I30" s="109"/>
      <c r="J30" s="109"/>
      <c r="K30" s="109"/>
      <c r="L30" s="109"/>
      <c r="M30" s="109"/>
      <c r="N30" s="109"/>
      <c r="O30" s="109"/>
      <c r="P30" s="10"/>
      <c r="Q30" s="10"/>
      <c r="R30" s="9"/>
    </row>
    <row r="31" spans="2:19" x14ac:dyDescent="0.35">
      <c r="D31" s="11"/>
      <c r="E31" s="10"/>
      <c r="F31" s="10"/>
      <c r="G31" s="24" t="s">
        <v>3</v>
      </c>
      <c r="H31" s="107"/>
      <c r="I31" s="107"/>
      <c r="J31" s="348"/>
      <c r="K31" s="349"/>
      <c r="L31" s="107"/>
      <c r="M31" s="107"/>
      <c r="N31" s="107"/>
      <c r="O31" s="107"/>
      <c r="P31" s="10"/>
      <c r="Q31" s="10"/>
      <c r="R31" s="9"/>
    </row>
    <row r="32" spans="2:19" ht="14.5" customHeight="1" x14ac:dyDescent="0.35">
      <c r="D32" s="11"/>
      <c r="E32" s="10"/>
      <c r="F32" s="10"/>
      <c r="G32" s="10"/>
      <c r="H32" s="350" t="s">
        <v>2</v>
      </c>
      <c r="I32" s="350"/>
      <c r="J32" s="350"/>
      <c r="K32" s="350"/>
      <c r="L32" s="350"/>
      <c r="M32" s="350"/>
      <c r="N32" s="350"/>
      <c r="O32" s="350"/>
      <c r="P32" s="350"/>
      <c r="Q32" s="10"/>
      <c r="R32" s="9"/>
    </row>
    <row r="33" spans="4:18" hidden="1" x14ac:dyDescent="0.35">
      <c r="D33" s="11"/>
      <c r="E33" s="10"/>
      <c r="F33" s="10"/>
      <c r="G33" s="10"/>
      <c r="H33" s="110"/>
      <c r="I33" s="110"/>
      <c r="J33" s="110"/>
      <c r="K33" s="110"/>
      <c r="L33" s="110"/>
      <c r="M33" s="110"/>
      <c r="N33" s="110"/>
      <c r="O33" s="110"/>
      <c r="P33" s="110"/>
      <c r="Q33" s="10"/>
      <c r="R33" s="9"/>
    </row>
    <row r="34" spans="4:18" x14ac:dyDescent="0.35">
      <c r="D34" s="11"/>
      <c r="E34" s="10"/>
      <c r="F34" s="10"/>
      <c r="G34" s="24" t="s">
        <v>1</v>
      </c>
      <c r="H34" s="110"/>
      <c r="I34" s="110"/>
      <c r="J34" s="110"/>
      <c r="K34" s="110"/>
      <c r="L34" s="110"/>
      <c r="M34" s="110"/>
      <c r="N34" s="110"/>
      <c r="O34" s="110"/>
      <c r="P34" s="110"/>
      <c r="Q34" s="10"/>
      <c r="R34" s="9"/>
    </row>
    <row r="35" spans="4:18" s="1" customFormat="1" ht="15" customHeight="1" x14ac:dyDescent="0.35">
      <c r="D35" s="29"/>
      <c r="E35" s="25"/>
      <c r="F35" s="25"/>
      <c r="G35" s="25"/>
      <c r="H35" s="25"/>
      <c r="I35" s="25"/>
      <c r="J35" s="340"/>
      <c r="K35" s="341"/>
      <c r="L35" s="25"/>
      <c r="M35" s="25"/>
      <c r="N35" s="25"/>
      <c r="O35" s="25"/>
      <c r="P35" s="25"/>
      <c r="Q35" s="25"/>
      <c r="R35" s="28"/>
    </row>
    <row r="36" spans="4:18" ht="15" customHeight="1" x14ac:dyDescent="0.35">
      <c r="D36" s="11"/>
      <c r="E36" s="10"/>
      <c r="F36" s="106"/>
      <c r="G36" s="106"/>
      <c r="H36" s="337" t="s">
        <v>33942</v>
      </c>
      <c r="I36" s="337"/>
      <c r="J36" s="337"/>
      <c r="K36" s="337"/>
      <c r="L36" s="337"/>
      <c r="M36" s="337"/>
      <c r="N36" s="337"/>
      <c r="O36" s="337"/>
      <c r="P36" s="337"/>
      <c r="Q36" s="10"/>
      <c r="R36" s="9"/>
    </row>
    <row r="37" spans="4:18" ht="15" customHeight="1" x14ac:dyDescent="0.35">
      <c r="D37" s="11"/>
      <c r="E37" s="10"/>
      <c r="F37" s="106"/>
      <c r="G37" s="106"/>
      <c r="H37" s="337"/>
      <c r="I37" s="337"/>
      <c r="J37" s="337"/>
      <c r="K37" s="337"/>
      <c r="L37" s="337"/>
      <c r="M37" s="337"/>
      <c r="N37" s="337"/>
      <c r="O37" s="337"/>
      <c r="P37" s="337"/>
      <c r="Q37" s="10"/>
      <c r="R37" s="9"/>
    </row>
    <row r="38" spans="4:18" x14ac:dyDescent="0.35">
      <c r="D38" s="11"/>
      <c r="E38" s="10"/>
      <c r="F38" s="106"/>
      <c r="G38" s="106"/>
      <c r="H38" s="337"/>
      <c r="I38" s="337"/>
      <c r="J38" s="337"/>
      <c r="K38" s="337"/>
      <c r="L38" s="337"/>
      <c r="M38" s="337"/>
      <c r="N38" s="337"/>
      <c r="O38" s="337"/>
      <c r="P38" s="337"/>
      <c r="Q38" s="10"/>
      <c r="R38" s="9"/>
    </row>
    <row r="39" spans="4:18" hidden="1" x14ac:dyDescent="0.35">
      <c r="D39" s="11"/>
      <c r="E39" s="10"/>
      <c r="F39" s="106"/>
      <c r="G39" s="106"/>
      <c r="H39" s="109"/>
      <c r="I39" s="109"/>
      <c r="J39" s="109"/>
      <c r="K39" s="109"/>
      <c r="L39" s="109"/>
      <c r="M39" s="109"/>
      <c r="N39" s="109"/>
      <c r="O39" s="109"/>
      <c r="P39" s="109"/>
      <c r="Q39" s="10"/>
      <c r="R39" s="9"/>
    </row>
    <row r="40" spans="4:18" x14ac:dyDescent="0.35">
      <c r="D40" s="11"/>
      <c r="E40" s="24" t="s">
        <v>34031</v>
      </c>
      <c r="F40" s="106"/>
      <c r="G40" s="106"/>
      <c r="H40" s="109"/>
      <c r="I40" s="109"/>
      <c r="J40" s="109"/>
      <c r="K40" s="109"/>
      <c r="L40" s="109"/>
      <c r="M40" s="109"/>
      <c r="N40" s="109"/>
      <c r="O40" s="109"/>
      <c r="P40" s="109"/>
      <c r="Q40" s="10"/>
      <c r="R40" s="9"/>
    </row>
    <row r="41" spans="4:18" x14ac:dyDescent="0.35">
      <c r="D41" s="11"/>
      <c r="E41" s="10"/>
      <c r="F41" s="342" t="s">
        <v>34108</v>
      </c>
      <c r="G41" s="342"/>
      <c r="H41" s="342"/>
      <c r="I41" s="342"/>
      <c r="J41" s="342"/>
      <c r="K41" s="342"/>
      <c r="L41" s="342"/>
      <c r="M41" s="342"/>
      <c r="N41" s="342"/>
      <c r="O41" s="342"/>
      <c r="P41" s="342"/>
      <c r="Q41" s="10"/>
      <c r="R41" s="9"/>
    </row>
    <row r="42" spans="4:18" x14ac:dyDescent="0.35">
      <c r="D42" s="11"/>
      <c r="E42" s="10"/>
      <c r="F42" s="342"/>
      <c r="G42" s="342"/>
      <c r="H42" s="342"/>
      <c r="I42" s="342"/>
      <c r="J42" s="342"/>
      <c r="K42" s="342"/>
      <c r="L42" s="342"/>
      <c r="M42" s="342"/>
      <c r="N42" s="342"/>
      <c r="O42" s="342"/>
      <c r="P42" s="342"/>
      <c r="Q42" s="10"/>
      <c r="R42" s="9"/>
    </row>
    <row r="43" spans="4:18" x14ac:dyDescent="0.35">
      <c r="D43" s="11"/>
      <c r="E43" s="10"/>
      <c r="F43" s="342"/>
      <c r="G43" s="342"/>
      <c r="H43" s="342"/>
      <c r="I43" s="342"/>
      <c r="J43" s="342"/>
      <c r="K43" s="342"/>
      <c r="L43" s="342"/>
      <c r="M43" s="342"/>
      <c r="N43" s="342"/>
      <c r="O43" s="342"/>
      <c r="P43" s="342"/>
      <c r="Q43" s="10"/>
      <c r="R43" s="9"/>
    </row>
    <row r="44" spans="4:18" x14ac:dyDescent="0.35">
      <c r="D44" s="11"/>
      <c r="E44" s="10"/>
      <c r="F44" s="119"/>
      <c r="G44" s="119"/>
      <c r="H44" s="119"/>
      <c r="I44" s="119"/>
      <c r="J44" s="119"/>
      <c r="K44" s="119"/>
      <c r="L44" s="119"/>
      <c r="M44" s="119"/>
      <c r="N44" s="119"/>
      <c r="O44" s="119"/>
      <c r="P44" s="119"/>
      <c r="Q44" s="10"/>
      <c r="R44" s="9"/>
    </row>
    <row r="45" spans="4:18" x14ac:dyDescent="0.35">
      <c r="D45" s="11"/>
      <c r="E45" s="10"/>
      <c r="F45" s="10" t="s">
        <v>0</v>
      </c>
      <c r="G45" s="10"/>
      <c r="H45" s="10"/>
      <c r="I45" s="10"/>
      <c r="J45" s="344" t="s">
        <v>4995</v>
      </c>
      <c r="K45" s="344"/>
      <c r="L45" s="344"/>
      <c r="M45" s="344"/>
      <c r="N45" s="10"/>
      <c r="O45" s="10"/>
      <c r="P45" s="10"/>
      <c r="Q45" s="10"/>
      <c r="R45" s="9"/>
    </row>
    <row r="46" spans="4:18" ht="15" thickBot="1" x14ac:dyDescent="0.4">
      <c r="D46" s="8"/>
      <c r="E46" s="7"/>
      <c r="F46" s="7"/>
      <c r="G46" s="7"/>
      <c r="H46" s="7"/>
      <c r="I46" s="7"/>
      <c r="J46" s="7"/>
      <c r="K46" s="7"/>
      <c r="L46" s="7"/>
      <c r="M46" s="7"/>
      <c r="N46" s="7"/>
      <c r="O46" s="7"/>
      <c r="P46" s="7"/>
      <c r="Q46" s="7"/>
      <c r="R46" s="6"/>
    </row>
    <row r="47" spans="4:18" ht="15" thickTop="1" x14ac:dyDescent="0.35">
      <c r="E47" s="27"/>
      <c r="F47" s="27"/>
      <c r="G47" s="27"/>
      <c r="H47" s="27"/>
      <c r="I47" s="27"/>
      <c r="J47" s="27"/>
      <c r="K47" s="27"/>
      <c r="L47" s="27"/>
    </row>
  </sheetData>
  <sheetProtection algorithmName="SHA-512" hashValue="KoF3ED6ujuBcaoiTA+CHxswDgm4F/s4wpxIkTfRU1T1e95x06CKKzkZ800XyBNytVG0nfXAnx5BG/s4iJEB0qg==" saltValue="8jX3luLY0oxjGXHDHaYuNA==" spinCount="100000" sheet="1" objects="1" scenarios="1" selectLockedCells="1"/>
  <mergeCells count="14">
    <mergeCell ref="J45:M45"/>
    <mergeCell ref="H19:O21"/>
    <mergeCell ref="J23:K23"/>
    <mergeCell ref="J31:K31"/>
    <mergeCell ref="H32:P32"/>
    <mergeCell ref="H36:P38"/>
    <mergeCell ref="F41:P43"/>
    <mergeCell ref="F11:P12"/>
    <mergeCell ref="F15:O16"/>
    <mergeCell ref="J18:K18"/>
    <mergeCell ref="J35:K35"/>
    <mergeCell ref="F7:O7"/>
    <mergeCell ref="F8:G8"/>
    <mergeCell ref="H24:P29"/>
  </mergeCells>
  <dataValidations count="2">
    <dataValidation type="list" allowBlank="1" showInputMessage="1" showErrorMessage="1" sqref="J65561:K65561 JF65561:JG65561 TB65561:TC65561 ACX65561:ACY65561 AMT65561:AMU65561 AWP65561:AWQ65561 BGL65561:BGM65561 BQH65561:BQI65561 CAD65561:CAE65561 CJZ65561:CKA65561 CTV65561:CTW65561 DDR65561:DDS65561 DNN65561:DNO65561 DXJ65561:DXK65561 EHF65561:EHG65561 ERB65561:ERC65561 FAX65561:FAY65561 FKT65561:FKU65561 FUP65561:FUQ65561 GEL65561:GEM65561 GOH65561:GOI65561 GYD65561:GYE65561 HHZ65561:HIA65561 HRV65561:HRW65561 IBR65561:IBS65561 ILN65561:ILO65561 IVJ65561:IVK65561 JFF65561:JFG65561 JPB65561:JPC65561 JYX65561:JYY65561 KIT65561:KIU65561 KSP65561:KSQ65561 LCL65561:LCM65561 LMH65561:LMI65561 LWD65561:LWE65561 MFZ65561:MGA65561 MPV65561:MPW65561 MZR65561:MZS65561 NJN65561:NJO65561 NTJ65561:NTK65561 ODF65561:ODG65561 ONB65561:ONC65561 OWX65561:OWY65561 PGT65561:PGU65561 PQP65561:PQQ65561 QAL65561:QAM65561 QKH65561:QKI65561 QUD65561:QUE65561 RDZ65561:REA65561 RNV65561:RNW65561 RXR65561:RXS65561 SHN65561:SHO65561 SRJ65561:SRK65561 TBF65561:TBG65561 TLB65561:TLC65561 TUX65561:TUY65561 UET65561:UEU65561 UOP65561:UOQ65561 UYL65561:UYM65561 VIH65561:VII65561 VSD65561:VSE65561 WBZ65561:WCA65561 WLV65561:WLW65561 WVR65561:WVS65561 J131097:K131097 JF131097:JG131097 TB131097:TC131097 ACX131097:ACY131097 AMT131097:AMU131097 AWP131097:AWQ131097 BGL131097:BGM131097 BQH131097:BQI131097 CAD131097:CAE131097 CJZ131097:CKA131097 CTV131097:CTW131097 DDR131097:DDS131097 DNN131097:DNO131097 DXJ131097:DXK131097 EHF131097:EHG131097 ERB131097:ERC131097 FAX131097:FAY131097 FKT131097:FKU131097 FUP131097:FUQ131097 GEL131097:GEM131097 GOH131097:GOI131097 GYD131097:GYE131097 HHZ131097:HIA131097 HRV131097:HRW131097 IBR131097:IBS131097 ILN131097:ILO131097 IVJ131097:IVK131097 JFF131097:JFG131097 JPB131097:JPC131097 JYX131097:JYY131097 KIT131097:KIU131097 KSP131097:KSQ131097 LCL131097:LCM131097 LMH131097:LMI131097 LWD131097:LWE131097 MFZ131097:MGA131097 MPV131097:MPW131097 MZR131097:MZS131097 NJN131097:NJO131097 NTJ131097:NTK131097 ODF131097:ODG131097 ONB131097:ONC131097 OWX131097:OWY131097 PGT131097:PGU131097 PQP131097:PQQ131097 QAL131097:QAM131097 QKH131097:QKI131097 QUD131097:QUE131097 RDZ131097:REA131097 RNV131097:RNW131097 RXR131097:RXS131097 SHN131097:SHO131097 SRJ131097:SRK131097 TBF131097:TBG131097 TLB131097:TLC131097 TUX131097:TUY131097 UET131097:UEU131097 UOP131097:UOQ131097 UYL131097:UYM131097 VIH131097:VII131097 VSD131097:VSE131097 WBZ131097:WCA131097 WLV131097:WLW131097 WVR131097:WVS131097 J196633:K196633 JF196633:JG196633 TB196633:TC196633 ACX196633:ACY196633 AMT196633:AMU196633 AWP196633:AWQ196633 BGL196633:BGM196633 BQH196633:BQI196633 CAD196633:CAE196633 CJZ196633:CKA196633 CTV196633:CTW196633 DDR196633:DDS196633 DNN196633:DNO196633 DXJ196633:DXK196633 EHF196633:EHG196633 ERB196633:ERC196633 FAX196633:FAY196633 FKT196633:FKU196633 FUP196633:FUQ196633 GEL196633:GEM196633 GOH196633:GOI196633 GYD196633:GYE196633 HHZ196633:HIA196633 HRV196633:HRW196633 IBR196633:IBS196633 ILN196633:ILO196633 IVJ196633:IVK196633 JFF196633:JFG196633 JPB196633:JPC196633 JYX196633:JYY196633 KIT196633:KIU196633 KSP196633:KSQ196633 LCL196633:LCM196633 LMH196633:LMI196633 LWD196633:LWE196633 MFZ196633:MGA196633 MPV196633:MPW196633 MZR196633:MZS196633 NJN196633:NJO196633 NTJ196633:NTK196633 ODF196633:ODG196633 ONB196633:ONC196633 OWX196633:OWY196633 PGT196633:PGU196633 PQP196633:PQQ196633 QAL196633:QAM196633 QKH196633:QKI196633 QUD196633:QUE196633 RDZ196633:REA196633 RNV196633:RNW196633 RXR196633:RXS196633 SHN196633:SHO196633 SRJ196633:SRK196633 TBF196633:TBG196633 TLB196633:TLC196633 TUX196633:TUY196633 UET196633:UEU196633 UOP196633:UOQ196633 UYL196633:UYM196633 VIH196633:VII196633 VSD196633:VSE196633 WBZ196633:WCA196633 WLV196633:WLW196633 WVR196633:WVS196633 J262169:K262169 JF262169:JG262169 TB262169:TC262169 ACX262169:ACY262169 AMT262169:AMU262169 AWP262169:AWQ262169 BGL262169:BGM262169 BQH262169:BQI262169 CAD262169:CAE262169 CJZ262169:CKA262169 CTV262169:CTW262169 DDR262169:DDS262169 DNN262169:DNO262169 DXJ262169:DXK262169 EHF262169:EHG262169 ERB262169:ERC262169 FAX262169:FAY262169 FKT262169:FKU262169 FUP262169:FUQ262169 GEL262169:GEM262169 GOH262169:GOI262169 GYD262169:GYE262169 HHZ262169:HIA262169 HRV262169:HRW262169 IBR262169:IBS262169 ILN262169:ILO262169 IVJ262169:IVK262169 JFF262169:JFG262169 JPB262169:JPC262169 JYX262169:JYY262169 KIT262169:KIU262169 KSP262169:KSQ262169 LCL262169:LCM262169 LMH262169:LMI262169 LWD262169:LWE262169 MFZ262169:MGA262169 MPV262169:MPW262169 MZR262169:MZS262169 NJN262169:NJO262169 NTJ262169:NTK262169 ODF262169:ODG262169 ONB262169:ONC262169 OWX262169:OWY262169 PGT262169:PGU262169 PQP262169:PQQ262169 QAL262169:QAM262169 QKH262169:QKI262169 QUD262169:QUE262169 RDZ262169:REA262169 RNV262169:RNW262169 RXR262169:RXS262169 SHN262169:SHO262169 SRJ262169:SRK262169 TBF262169:TBG262169 TLB262169:TLC262169 TUX262169:TUY262169 UET262169:UEU262169 UOP262169:UOQ262169 UYL262169:UYM262169 VIH262169:VII262169 VSD262169:VSE262169 WBZ262169:WCA262169 WLV262169:WLW262169 WVR262169:WVS262169 J327705:K327705 JF327705:JG327705 TB327705:TC327705 ACX327705:ACY327705 AMT327705:AMU327705 AWP327705:AWQ327705 BGL327705:BGM327705 BQH327705:BQI327705 CAD327705:CAE327705 CJZ327705:CKA327705 CTV327705:CTW327705 DDR327705:DDS327705 DNN327705:DNO327705 DXJ327705:DXK327705 EHF327705:EHG327705 ERB327705:ERC327705 FAX327705:FAY327705 FKT327705:FKU327705 FUP327705:FUQ327705 GEL327705:GEM327705 GOH327705:GOI327705 GYD327705:GYE327705 HHZ327705:HIA327705 HRV327705:HRW327705 IBR327705:IBS327705 ILN327705:ILO327705 IVJ327705:IVK327705 JFF327705:JFG327705 JPB327705:JPC327705 JYX327705:JYY327705 KIT327705:KIU327705 KSP327705:KSQ327705 LCL327705:LCM327705 LMH327705:LMI327705 LWD327705:LWE327705 MFZ327705:MGA327705 MPV327705:MPW327705 MZR327705:MZS327705 NJN327705:NJO327705 NTJ327705:NTK327705 ODF327705:ODG327705 ONB327705:ONC327705 OWX327705:OWY327705 PGT327705:PGU327705 PQP327705:PQQ327705 QAL327705:QAM327705 QKH327705:QKI327705 QUD327705:QUE327705 RDZ327705:REA327705 RNV327705:RNW327705 RXR327705:RXS327705 SHN327705:SHO327705 SRJ327705:SRK327705 TBF327705:TBG327705 TLB327705:TLC327705 TUX327705:TUY327705 UET327705:UEU327705 UOP327705:UOQ327705 UYL327705:UYM327705 VIH327705:VII327705 VSD327705:VSE327705 WBZ327705:WCA327705 WLV327705:WLW327705 WVR327705:WVS327705 J393241:K393241 JF393241:JG393241 TB393241:TC393241 ACX393241:ACY393241 AMT393241:AMU393241 AWP393241:AWQ393241 BGL393241:BGM393241 BQH393241:BQI393241 CAD393241:CAE393241 CJZ393241:CKA393241 CTV393241:CTW393241 DDR393241:DDS393241 DNN393241:DNO393241 DXJ393241:DXK393241 EHF393241:EHG393241 ERB393241:ERC393241 FAX393241:FAY393241 FKT393241:FKU393241 FUP393241:FUQ393241 GEL393241:GEM393241 GOH393241:GOI393241 GYD393241:GYE393241 HHZ393241:HIA393241 HRV393241:HRW393241 IBR393241:IBS393241 ILN393241:ILO393241 IVJ393241:IVK393241 JFF393241:JFG393241 JPB393241:JPC393241 JYX393241:JYY393241 KIT393241:KIU393241 KSP393241:KSQ393241 LCL393241:LCM393241 LMH393241:LMI393241 LWD393241:LWE393241 MFZ393241:MGA393241 MPV393241:MPW393241 MZR393241:MZS393241 NJN393241:NJO393241 NTJ393241:NTK393241 ODF393241:ODG393241 ONB393241:ONC393241 OWX393241:OWY393241 PGT393241:PGU393241 PQP393241:PQQ393241 QAL393241:QAM393241 QKH393241:QKI393241 QUD393241:QUE393241 RDZ393241:REA393241 RNV393241:RNW393241 RXR393241:RXS393241 SHN393241:SHO393241 SRJ393241:SRK393241 TBF393241:TBG393241 TLB393241:TLC393241 TUX393241:TUY393241 UET393241:UEU393241 UOP393241:UOQ393241 UYL393241:UYM393241 VIH393241:VII393241 VSD393241:VSE393241 WBZ393241:WCA393241 WLV393241:WLW393241 WVR393241:WVS393241 J458777:K458777 JF458777:JG458777 TB458777:TC458777 ACX458777:ACY458777 AMT458777:AMU458777 AWP458777:AWQ458777 BGL458777:BGM458777 BQH458777:BQI458777 CAD458777:CAE458777 CJZ458777:CKA458777 CTV458777:CTW458777 DDR458777:DDS458777 DNN458777:DNO458777 DXJ458777:DXK458777 EHF458777:EHG458777 ERB458777:ERC458777 FAX458777:FAY458777 FKT458777:FKU458777 FUP458777:FUQ458777 GEL458777:GEM458777 GOH458777:GOI458777 GYD458777:GYE458777 HHZ458777:HIA458777 HRV458777:HRW458777 IBR458777:IBS458777 ILN458777:ILO458777 IVJ458777:IVK458777 JFF458777:JFG458777 JPB458777:JPC458777 JYX458777:JYY458777 KIT458777:KIU458777 KSP458777:KSQ458777 LCL458777:LCM458777 LMH458777:LMI458777 LWD458777:LWE458777 MFZ458777:MGA458777 MPV458777:MPW458777 MZR458777:MZS458777 NJN458777:NJO458777 NTJ458777:NTK458777 ODF458777:ODG458777 ONB458777:ONC458777 OWX458777:OWY458777 PGT458777:PGU458777 PQP458777:PQQ458777 QAL458777:QAM458777 QKH458777:QKI458777 QUD458777:QUE458777 RDZ458777:REA458777 RNV458777:RNW458777 RXR458777:RXS458777 SHN458777:SHO458777 SRJ458777:SRK458777 TBF458777:TBG458777 TLB458777:TLC458777 TUX458777:TUY458777 UET458777:UEU458777 UOP458777:UOQ458777 UYL458777:UYM458777 VIH458777:VII458777 VSD458777:VSE458777 WBZ458777:WCA458777 WLV458777:WLW458777 WVR458777:WVS458777 J524313:K524313 JF524313:JG524313 TB524313:TC524313 ACX524313:ACY524313 AMT524313:AMU524313 AWP524313:AWQ524313 BGL524313:BGM524313 BQH524313:BQI524313 CAD524313:CAE524313 CJZ524313:CKA524313 CTV524313:CTW524313 DDR524313:DDS524313 DNN524313:DNO524313 DXJ524313:DXK524313 EHF524313:EHG524313 ERB524313:ERC524313 FAX524313:FAY524313 FKT524313:FKU524313 FUP524313:FUQ524313 GEL524313:GEM524313 GOH524313:GOI524313 GYD524313:GYE524313 HHZ524313:HIA524313 HRV524313:HRW524313 IBR524313:IBS524313 ILN524313:ILO524313 IVJ524313:IVK524313 JFF524313:JFG524313 JPB524313:JPC524313 JYX524313:JYY524313 KIT524313:KIU524313 KSP524313:KSQ524313 LCL524313:LCM524313 LMH524313:LMI524313 LWD524313:LWE524313 MFZ524313:MGA524313 MPV524313:MPW524313 MZR524313:MZS524313 NJN524313:NJO524313 NTJ524313:NTK524313 ODF524313:ODG524313 ONB524313:ONC524313 OWX524313:OWY524313 PGT524313:PGU524313 PQP524313:PQQ524313 QAL524313:QAM524313 QKH524313:QKI524313 QUD524313:QUE524313 RDZ524313:REA524313 RNV524313:RNW524313 RXR524313:RXS524313 SHN524313:SHO524313 SRJ524313:SRK524313 TBF524313:TBG524313 TLB524313:TLC524313 TUX524313:TUY524313 UET524313:UEU524313 UOP524313:UOQ524313 UYL524313:UYM524313 VIH524313:VII524313 VSD524313:VSE524313 WBZ524313:WCA524313 WLV524313:WLW524313 WVR524313:WVS524313 J589849:K589849 JF589849:JG589849 TB589849:TC589849 ACX589849:ACY589849 AMT589849:AMU589849 AWP589849:AWQ589849 BGL589849:BGM589849 BQH589849:BQI589849 CAD589849:CAE589849 CJZ589849:CKA589849 CTV589849:CTW589849 DDR589849:DDS589849 DNN589849:DNO589849 DXJ589849:DXK589849 EHF589849:EHG589849 ERB589849:ERC589849 FAX589849:FAY589849 FKT589849:FKU589849 FUP589849:FUQ589849 GEL589849:GEM589849 GOH589849:GOI589849 GYD589849:GYE589849 HHZ589849:HIA589849 HRV589849:HRW589849 IBR589849:IBS589849 ILN589849:ILO589849 IVJ589849:IVK589849 JFF589849:JFG589849 JPB589849:JPC589849 JYX589849:JYY589849 KIT589849:KIU589849 KSP589849:KSQ589849 LCL589849:LCM589849 LMH589849:LMI589849 LWD589849:LWE589849 MFZ589849:MGA589849 MPV589849:MPW589849 MZR589849:MZS589849 NJN589849:NJO589849 NTJ589849:NTK589849 ODF589849:ODG589849 ONB589849:ONC589849 OWX589849:OWY589849 PGT589849:PGU589849 PQP589849:PQQ589849 QAL589849:QAM589849 QKH589849:QKI589849 QUD589849:QUE589849 RDZ589849:REA589849 RNV589849:RNW589849 RXR589849:RXS589849 SHN589849:SHO589849 SRJ589849:SRK589849 TBF589849:TBG589849 TLB589849:TLC589849 TUX589849:TUY589849 UET589849:UEU589849 UOP589849:UOQ589849 UYL589849:UYM589849 VIH589849:VII589849 VSD589849:VSE589849 WBZ589849:WCA589849 WLV589849:WLW589849 WVR589849:WVS589849 J655385:K655385 JF655385:JG655385 TB655385:TC655385 ACX655385:ACY655385 AMT655385:AMU655385 AWP655385:AWQ655385 BGL655385:BGM655385 BQH655385:BQI655385 CAD655385:CAE655385 CJZ655385:CKA655385 CTV655385:CTW655385 DDR655385:DDS655385 DNN655385:DNO655385 DXJ655385:DXK655385 EHF655385:EHG655385 ERB655385:ERC655385 FAX655385:FAY655385 FKT655385:FKU655385 FUP655385:FUQ655385 GEL655385:GEM655385 GOH655385:GOI655385 GYD655385:GYE655385 HHZ655385:HIA655385 HRV655385:HRW655385 IBR655385:IBS655385 ILN655385:ILO655385 IVJ655385:IVK655385 JFF655385:JFG655385 JPB655385:JPC655385 JYX655385:JYY655385 KIT655385:KIU655385 KSP655385:KSQ655385 LCL655385:LCM655385 LMH655385:LMI655385 LWD655385:LWE655385 MFZ655385:MGA655385 MPV655385:MPW655385 MZR655385:MZS655385 NJN655385:NJO655385 NTJ655385:NTK655385 ODF655385:ODG655385 ONB655385:ONC655385 OWX655385:OWY655385 PGT655385:PGU655385 PQP655385:PQQ655385 QAL655385:QAM655385 QKH655385:QKI655385 QUD655385:QUE655385 RDZ655385:REA655385 RNV655385:RNW655385 RXR655385:RXS655385 SHN655385:SHO655385 SRJ655385:SRK655385 TBF655385:TBG655385 TLB655385:TLC655385 TUX655385:TUY655385 UET655385:UEU655385 UOP655385:UOQ655385 UYL655385:UYM655385 VIH655385:VII655385 VSD655385:VSE655385 WBZ655385:WCA655385 WLV655385:WLW655385 WVR655385:WVS655385 J720921:K720921 JF720921:JG720921 TB720921:TC720921 ACX720921:ACY720921 AMT720921:AMU720921 AWP720921:AWQ720921 BGL720921:BGM720921 BQH720921:BQI720921 CAD720921:CAE720921 CJZ720921:CKA720921 CTV720921:CTW720921 DDR720921:DDS720921 DNN720921:DNO720921 DXJ720921:DXK720921 EHF720921:EHG720921 ERB720921:ERC720921 FAX720921:FAY720921 FKT720921:FKU720921 FUP720921:FUQ720921 GEL720921:GEM720921 GOH720921:GOI720921 GYD720921:GYE720921 HHZ720921:HIA720921 HRV720921:HRW720921 IBR720921:IBS720921 ILN720921:ILO720921 IVJ720921:IVK720921 JFF720921:JFG720921 JPB720921:JPC720921 JYX720921:JYY720921 KIT720921:KIU720921 KSP720921:KSQ720921 LCL720921:LCM720921 LMH720921:LMI720921 LWD720921:LWE720921 MFZ720921:MGA720921 MPV720921:MPW720921 MZR720921:MZS720921 NJN720921:NJO720921 NTJ720921:NTK720921 ODF720921:ODG720921 ONB720921:ONC720921 OWX720921:OWY720921 PGT720921:PGU720921 PQP720921:PQQ720921 QAL720921:QAM720921 QKH720921:QKI720921 QUD720921:QUE720921 RDZ720921:REA720921 RNV720921:RNW720921 RXR720921:RXS720921 SHN720921:SHO720921 SRJ720921:SRK720921 TBF720921:TBG720921 TLB720921:TLC720921 TUX720921:TUY720921 UET720921:UEU720921 UOP720921:UOQ720921 UYL720921:UYM720921 VIH720921:VII720921 VSD720921:VSE720921 WBZ720921:WCA720921 WLV720921:WLW720921 WVR720921:WVS720921 J786457:K786457 JF786457:JG786457 TB786457:TC786457 ACX786457:ACY786457 AMT786457:AMU786457 AWP786457:AWQ786457 BGL786457:BGM786457 BQH786457:BQI786457 CAD786457:CAE786457 CJZ786457:CKA786457 CTV786457:CTW786457 DDR786457:DDS786457 DNN786457:DNO786457 DXJ786457:DXK786457 EHF786457:EHG786457 ERB786457:ERC786457 FAX786457:FAY786457 FKT786457:FKU786457 FUP786457:FUQ786457 GEL786457:GEM786457 GOH786457:GOI786457 GYD786457:GYE786457 HHZ786457:HIA786457 HRV786457:HRW786457 IBR786457:IBS786457 ILN786457:ILO786457 IVJ786457:IVK786457 JFF786457:JFG786457 JPB786457:JPC786457 JYX786457:JYY786457 KIT786457:KIU786457 KSP786457:KSQ786457 LCL786457:LCM786457 LMH786457:LMI786457 LWD786457:LWE786457 MFZ786457:MGA786457 MPV786457:MPW786457 MZR786457:MZS786457 NJN786457:NJO786457 NTJ786457:NTK786457 ODF786457:ODG786457 ONB786457:ONC786457 OWX786457:OWY786457 PGT786457:PGU786457 PQP786457:PQQ786457 QAL786457:QAM786457 QKH786457:QKI786457 QUD786457:QUE786457 RDZ786457:REA786457 RNV786457:RNW786457 RXR786457:RXS786457 SHN786457:SHO786457 SRJ786457:SRK786457 TBF786457:TBG786457 TLB786457:TLC786457 TUX786457:TUY786457 UET786457:UEU786457 UOP786457:UOQ786457 UYL786457:UYM786457 VIH786457:VII786457 VSD786457:VSE786457 WBZ786457:WCA786457 WLV786457:WLW786457 WVR786457:WVS786457 J851993:K851993 JF851993:JG851993 TB851993:TC851993 ACX851993:ACY851993 AMT851993:AMU851993 AWP851993:AWQ851993 BGL851993:BGM851993 BQH851993:BQI851993 CAD851993:CAE851993 CJZ851993:CKA851993 CTV851993:CTW851993 DDR851993:DDS851993 DNN851993:DNO851993 DXJ851993:DXK851993 EHF851993:EHG851993 ERB851993:ERC851993 FAX851993:FAY851993 FKT851993:FKU851993 FUP851993:FUQ851993 GEL851993:GEM851993 GOH851993:GOI851993 GYD851993:GYE851993 HHZ851993:HIA851993 HRV851993:HRW851993 IBR851993:IBS851993 ILN851993:ILO851993 IVJ851993:IVK851993 JFF851993:JFG851993 JPB851993:JPC851993 JYX851993:JYY851993 KIT851993:KIU851993 KSP851993:KSQ851993 LCL851993:LCM851993 LMH851993:LMI851993 LWD851993:LWE851993 MFZ851993:MGA851993 MPV851993:MPW851993 MZR851993:MZS851993 NJN851993:NJO851993 NTJ851993:NTK851993 ODF851993:ODG851993 ONB851993:ONC851993 OWX851993:OWY851993 PGT851993:PGU851993 PQP851993:PQQ851993 QAL851993:QAM851993 QKH851993:QKI851993 QUD851993:QUE851993 RDZ851993:REA851993 RNV851993:RNW851993 RXR851993:RXS851993 SHN851993:SHO851993 SRJ851993:SRK851993 TBF851993:TBG851993 TLB851993:TLC851993 TUX851993:TUY851993 UET851993:UEU851993 UOP851993:UOQ851993 UYL851993:UYM851993 VIH851993:VII851993 VSD851993:VSE851993 WBZ851993:WCA851993 WLV851993:WLW851993 WVR851993:WVS851993 J917529:K917529 JF917529:JG917529 TB917529:TC917529 ACX917529:ACY917529 AMT917529:AMU917529 AWP917529:AWQ917529 BGL917529:BGM917529 BQH917529:BQI917529 CAD917529:CAE917529 CJZ917529:CKA917529 CTV917529:CTW917529 DDR917529:DDS917529 DNN917529:DNO917529 DXJ917529:DXK917529 EHF917529:EHG917529 ERB917529:ERC917529 FAX917529:FAY917529 FKT917529:FKU917529 FUP917529:FUQ917529 GEL917529:GEM917529 GOH917529:GOI917529 GYD917529:GYE917529 HHZ917529:HIA917529 HRV917529:HRW917529 IBR917529:IBS917529 ILN917529:ILO917529 IVJ917529:IVK917529 JFF917529:JFG917529 JPB917529:JPC917529 JYX917529:JYY917529 KIT917529:KIU917529 KSP917529:KSQ917529 LCL917529:LCM917529 LMH917529:LMI917529 LWD917529:LWE917529 MFZ917529:MGA917529 MPV917529:MPW917529 MZR917529:MZS917529 NJN917529:NJO917529 NTJ917529:NTK917529 ODF917529:ODG917529 ONB917529:ONC917529 OWX917529:OWY917529 PGT917529:PGU917529 PQP917529:PQQ917529 QAL917529:QAM917529 QKH917529:QKI917529 QUD917529:QUE917529 RDZ917529:REA917529 RNV917529:RNW917529 RXR917529:RXS917529 SHN917529:SHO917529 SRJ917529:SRK917529 TBF917529:TBG917529 TLB917529:TLC917529 TUX917529:TUY917529 UET917529:UEU917529 UOP917529:UOQ917529 UYL917529:UYM917529 VIH917529:VII917529 VSD917529:VSE917529 WBZ917529:WCA917529 WLV917529:WLW917529 WVR917529:WVS917529 J983065:K983065 JF983065:JG983065 TB983065:TC983065 ACX983065:ACY983065 AMT983065:AMU983065 AWP983065:AWQ983065 BGL983065:BGM983065 BQH983065:BQI983065 CAD983065:CAE983065 CJZ983065:CKA983065 CTV983065:CTW983065 DDR983065:DDS983065 DNN983065:DNO983065 DXJ983065:DXK983065 EHF983065:EHG983065 ERB983065:ERC983065 FAX983065:FAY983065 FKT983065:FKU983065 FUP983065:FUQ983065 GEL983065:GEM983065 GOH983065:GOI983065 GYD983065:GYE983065 HHZ983065:HIA983065 HRV983065:HRW983065 IBR983065:IBS983065 ILN983065:ILO983065 IVJ983065:IVK983065 JFF983065:JFG983065 JPB983065:JPC983065 JYX983065:JYY983065 KIT983065:KIU983065 KSP983065:KSQ983065 LCL983065:LCM983065 LMH983065:LMI983065 LWD983065:LWE983065 MFZ983065:MGA983065 MPV983065:MPW983065 MZR983065:MZS983065 NJN983065:NJO983065 NTJ983065:NTK983065 ODF983065:ODG983065 ONB983065:ONC983065 OWX983065:OWY983065 PGT983065:PGU983065 PQP983065:PQQ983065 QAL983065:QAM983065 QKH983065:QKI983065 QUD983065:QUE983065 RDZ983065:REA983065 RNV983065:RNW983065 RXR983065:RXS983065 SHN983065:SHO983065 SRJ983065:SRK983065 TBF983065:TBG983065 TLB983065:TLC983065 TUX983065:TUY983065 UET983065:UEU983065 UOP983065:UOQ983065 UYL983065:UYM983065 VIH983065:VII983065 VSD983065:VSE983065 WBZ983065:WCA983065 WLV983065:WLW983065 WVR983065:WVS983065" xr:uid="{5CBD337F-5FFF-4861-B0F2-38B055318BB3}">
      <formula1>ACO</formula1>
    </dataValidation>
    <dataValidation type="list" allowBlank="1" showInputMessage="1" showErrorMessage="1" sqref="J18:K18" xr:uid="{8F66DAB9-949F-4C75-8416-AA7D8B545A3E}">
      <formula1>"Option 1, Option 2, Option 3"</formula1>
    </dataValidation>
  </dataValidations>
  <hyperlinks>
    <hyperlink ref="J45" r:id="rId1" xr:uid="{1CC09074-E9C0-4D2D-A1FD-6ACDD13E2414}"/>
    <hyperlink ref="F8:G8" location="'Definitions and Formulae'!A1" display="listed here. " xr:uid="{C0DF8167-3D0C-4FF9-BE59-DE42CB95229E}"/>
    <hyperlink ref="J45:M45" r:id="rId2" display="robinsolau@advisory.com " xr:uid="{B812C758-ABE5-4B34-A5FF-D7AAA048E8F3}"/>
  </hyperlinks>
  <pageMargins left="0.7" right="0.7" top="0.75" bottom="0.75" header="0.3" footer="0.3"/>
  <pageSetup scale="67" orientation="portrait" r:id="rId3"/>
  <drawing r:id="rId4"/>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D8DA2C-D566-4FFE-BAE6-A966CDFCA36C}">
  <sheetPr codeName="Sheet13"/>
  <dimension ref="A1:D2"/>
  <sheetViews>
    <sheetView workbookViewId="0">
      <selection sqref="A1:XFD1048576"/>
    </sheetView>
  </sheetViews>
  <sheetFormatPr defaultRowHeight="14.5" x14ac:dyDescent="0.35"/>
  <cols>
    <col min="1" max="1" width="12.26953125" style="282" customWidth="1"/>
    <col min="2" max="2" width="8.7265625" style="282"/>
    <col min="3" max="3" width="32" style="282" customWidth="1"/>
    <col min="4" max="16384" width="8.7265625" style="282"/>
  </cols>
  <sheetData>
    <row r="1" spans="1:4" x14ac:dyDescent="0.35">
      <c r="A1" s="282" t="s">
        <v>8126</v>
      </c>
      <c r="B1" s="282" t="s">
        <v>8125</v>
      </c>
      <c r="C1" s="282" t="s">
        <v>8124</v>
      </c>
      <c r="D1" s="282" t="s">
        <v>8123</v>
      </c>
    </row>
    <row r="2" spans="1:4" x14ac:dyDescent="0.35">
      <c r="A2" s="282">
        <f>VLOOKUP('2.2 Feedback'!E12,'2.2 Feedback'!E12:J13,6,FALSE)</f>
        <v>0</v>
      </c>
      <c r="B2" s="282">
        <f>VLOOKUP('2.2 Feedback'!E15,'2.2 Feedback'!E15:J16,6,FALSE)</f>
        <v>0</v>
      </c>
      <c r="C2" s="282" t="str">
        <f>VLOOKUP('2.2 Feedback'!E18,'2.2 Feedback'!E18:K20,6,FALSE)</f>
        <v>(type here)</v>
      </c>
      <c r="D2" s="282">
        <f>VLOOKUP('2.2 Feedback'!E22,'2.2 Feedback'!E22:J23,6,FALSE)</f>
        <v>0</v>
      </c>
    </row>
  </sheetData>
  <sheetProtection algorithmName="SHA-512" hashValue="pyrdSWCtVoFjkxT6V83rXFUaflieMieMYG2B3f/oIYK9bXKXPitGfCm7fAgjJ4SMEe4EWbJTXbBVpiaIKKbcRQ==" saltValue="vgXwOYXu13nkuyoGp9Yo+w==" spinCount="100000" sheet="1" objects="1" scenarios="1" selectLockedCells="1" selectUnlockedCells="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A94B05-C2AE-44A4-8563-6BBB818FD8E3}">
  <sheetPr codeName="Sheet2">
    <tabColor theme="3" tint="-0.499984740745262"/>
    <pageSetUpPr fitToPage="1"/>
  </sheetPr>
  <dimension ref="A1:M31"/>
  <sheetViews>
    <sheetView showGridLines="0" showRowColHeaders="0" zoomScale="81" zoomScaleNormal="52" workbookViewId="0">
      <selection activeCell="B26" sqref="B26"/>
    </sheetView>
  </sheetViews>
  <sheetFormatPr defaultRowHeight="13" x14ac:dyDescent="0.3"/>
  <cols>
    <col min="1" max="1" width="34.08984375" style="34" customWidth="1"/>
    <col min="2" max="2" width="63.6328125" style="34" customWidth="1"/>
    <col min="3" max="3" width="36.08984375" style="34" customWidth="1"/>
    <col min="4" max="4" width="36.453125" style="34" customWidth="1"/>
    <col min="5" max="5" width="43.90625" style="34" customWidth="1"/>
    <col min="6" max="12" width="8.7265625" style="34"/>
    <col min="13" max="13" width="10.6328125" style="34" customWidth="1"/>
    <col min="14" max="16384" width="8.7265625" style="34"/>
  </cols>
  <sheetData>
    <row r="1" spans="1:13" s="19" customFormat="1" ht="86.15" customHeight="1" x14ac:dyDescent="0.35">
      <c r="A1" s="21"/>
      <c r="G1" s="20"/>
    </row>
    <row r="2" spans="1:13" s="17" customFormat="1" ht="20.149999999999999" customHeight="1" x14ac:dyDescent="0.35">
      <c r="F2" s="18"/>
      <c r="G2" s="18"/>
    </row>
    <row r="3" spans="1:13" x14ac:dyDescent="0.3">
      <c r="A3" s="318" t="s">
        <v>68</v>
      </c>
      <c r="B3" s="319" t="s">
        <v>67</v>
      </c>
      <c r="C3" s="43"/>
      <c r="D3" s="43"/>
      <c r="E3" s="43"/>
      <c r="F3" s="43"/>
      <c r="G3" s="43"/>
      <c r="H3" s="43"/>
      <c r="I3" s="43"/>
      <c r="J3" s="43"/>
      <c r="K3" s="43"/>
      <c r="L3" s="43"/>
      <c r="M3" s="43"/>
    </row>
    <row r="4" spans="1:13" ht="35" customHeight="1" x14ac:dyDescent="0.3">
      <c r="A4" s="314" t="s">
        <v>66</v>
      </c>
      <c r="B4" s="315" t="s">
        <v>65</v>
      </c>
      <c r="C4" s="41"/>
      <c r="D4" s="41"/>
      <c r="E4" s="41"/>
      <c r="F4" s="41"/>
      <c r="G4" s="41"/>
      <c r="H4" s="41"/>
      <c r="I4" s="40"/>
      <c r="J4" s="40"/>
      <c r="K4" s="40"/>
      <c r="L4" s="40"/>
      <c r="M4" s="40"/>
    </row>
    <row r="5" spans="1:13" ht="28" customHeight="1" x14ac:dyDescent="0.3">
      <c r="A5" s="316" t="s">
        <v>64</v>
      </c>
      <c r="B5" s="317" t="s">
        <v>63</v>
      </c>
      <c r="C5" s="41"/>
      <c r="D5" s="41"/>
      <c r="E5" s="41"/>
      <c r="F5" s="41"/>
      <c r="G5" s="41"/>
      <c r="H5" s="41"/>
      <c r="I5" s="39"/>
      <c r="J5" s="39"/>
      <c r="K5" s="39"/>
      <c r="L5" s="39"/>
      <c r="M5" s="39"/>
    </row>
    <row r="6" spans="1:13" ht="28" customHeight="1" x14ac:dyDescent="0.3">
      <c r="A6" s="316" t="s">
        <v>62</v>
      </c>
      <c r="B6" s="317" t="s">
        <v>61</v>
      </c>
      <c r="C6" s="41"/>
      <c r="D6" s="41"/>
      <c r="E6" s="41"/>
      <c r="F6" s="41"/>
      <c r="G6" s="41"/>
      <c r="H6" s="41"/>
      <c r="I6" s="39"/>
      <c r="J6" s="39"/>
      <c r="K6" s="39"/>
      <c r="L6" s="39"/>
      <c r="M6" s="39"/>
    </row>
    <row r="7" spans="1:13" ht="49.5" customHeight="1" x14ac:dyDescent="0.3">
      <c r="A7" s="316" t="s">
        <v>60</v>
      </c>
      <c r="B7" s="317" t="s">
        <v>59</v>
      </c>
      <c r="C7" s="41"/>
      <c r="D7" s="41"/>
      <c r="E7" s="41"/>
      <c r="F7" s="41"/>
      <c r="G7" s="41"/>
      <c r="H7" s="41"/>
      <c r="I7" s="39"/>
      <c r="J7" s="39"/>
      <c r="K7" s="39"/>
      <c r="L7" s="39"/>
      <c r="M7" s="39"/>
    </row>
    <row r="8" spans="1:13" ht="39" customHeight="1" x14ac:dyDescent="0.3">
      <c r="A8" s="316" t="s">
        <v>58</v>
      </c>
      <c r="B8" s="317" t="s">
        <v>57</v>
      </c>
      <c r="C8" s="41"/>
      <c r="D8" s="41"/>
      <c r="E8" s="41"/>
      <c r="F8" s="41"/>
      <c r="G8" s="41"/>
      <c r="H8" s="41"/>
      <c r="I8" s="39"/>
      <c r="J8" s="39"/>
      <c r="K8" s="39"/>
      <c r="L8" s="39"/>
      <c r="M8" s="39"/>
    </row>
    <row r="9" spans="1:13" ht="48" customHeight="1" x14ac:dyDescent="0.3">
      <c r="A9" s="316" t="s">
        <v>56</v>
      </c>
      <c r="B9" s="317" t="s">
        <v>55</v>
      </c>
      <c r="C9" s="41"/>
      <c r="D9" s="41"/>
      <c r="E9" s="41"/>
      <c r="F9" s="41"/>
      <c r="G9" s="41"/>
      <c r="H9" s="41"/>
      <c r="I9" s="39"/>
      <c r="J9" s="39"/>
      <c r="K9" s="39"/>
      <c r="L9" s="39"/>
      <c r="M9" s="39"/>
    </row>
    <row r="10" spans="1:13" ht="44" customHeight="1" x14ac:dyDescent="0.3">
      <c r="A10" s="316" t="s">
        <v>54</v>
      </c>
      <c r="B10" s="317" t="s">
        <v>53</v>
      </c>
      <c r="C10" s="41"/>
      <c r="D10" s="41"/>
      <c r="E10" s="41"/>
      <c r="F10" s="41"/>
      <c r="G10" s="41"/>
      <c r="H10" s="41"/>
      <c r="I10" s="39"/>
      <c r="J10" s="39"/>
      <c r="K10" s="39"/>
      <c r="L10" s="39"/>
      <c r="M10" s="39"/>
    </row>
    <row r="11" spans="1:13" s="42" customFormat="1" ht="47" customHeight="1" x14ac:dyDescent="0.3">
      <c r="A11" s="320" t="s">
        <v>52</v>
      </c>
      <c r="B11" s="317" t="s">
        <v>51</v>
      </c>
      <c r="C11" s="41"/>
      <c r="D11" s="41"/>
      <c r="E11" s="41"/>
      <c r="F11" s="41"/>
      <c r="G11" s="41"/>
      <c r="H11" s="41"/>
      <c r="I11" s="39"/>
      <c r="J11" s="39"/>
      <c r="K11" s="39"/>
      <c r="L11" s="39"/>
      <c r="M11" s="39"/>
    </row>
    <row r="12" spans="1:13" ht="42.5" customHeight="1" x14ac:dyDescent="0.3">
      <c r="A12" s="316" t="s">
        <v>50</v>
      </c>
      <c r="B12" s="320" t="s">
        <v>49</v>
      </c>
      <c r="C12" s="42"/>
      <c r="D12" s="42"/>
      <c r="E12" s="42"/>
      <c r="F12" s="42"/>
      <c r="G12" s="42"/>
      <c r="H12" s="42"/>
      <c r="I12" s="38"/>
      <c r="J12" s="38"/>
      <c r="K12" s="38"/>
      <c r="L12" s="38"/>
      <c r="M12" s="38"/>
    </row>
    <row r="13" spans="1:13" ht="43.5" customHeight="1" x14ac:dyDescent="0.3">
      <c r="A13" s="316" t="s">
        <v>48</v>
      </c>
      <c r="B13" s="320" t="s">
        <v>47</v>
      </c>
      <c r="C13" s="42"/>
      <c r="D13" s="42"/>
      <c r="E13" s="42"/>
      <c r="F13" s="42"/>
      <c r="G13" s="42"/>
      <c r="H13" s="42"/>
      <c r="I13" s="38"/>
      <c r="J13" s="38"/>
      <c r="K13" s="38"/>
      <c r="L13" s="38"/>
      <c r="M13" s="38"/>
    </row>
    <row r="14" spans="1:13" ht="43.5" customHeight="1" x14ac:dyDescent="0.3">
      <c r="A14" s="316" t="s">
        <v>46</v>
      </c>
      <c r="B14" s="317" t="s">
        <v>45</v>
      </c>
      <c r="C14" s="41"/>
      <c r="D14" s="41"/>
      <c r="E14" s="41"/>
      <c r="F14" s="41"/>
      <c r="G14" s="41"/>
      <c r="H14" s="41"/>
      <c r="I14" s="38"/>
      <c r="J14" s="38"/>
      <c r="K14" s="38"/>
      <c r="L14" s="38"/>
      <c r="M14" s="38"/>
    </row>
    <row r="15" spans="1:13" ht="51.5" customHeight="1" x14ac:dyDescent="0.3">
      <c r="A15" s="316" t="s">
        <v>44</v>
      </c>
      <c r="B15" s="320" t="s">
        <v>43</v>
      </c>
      <c r="C15" s="42"/>
      <c r="D15" s="42"/>
      <c r="E15" s="42"/>
      <c r="F15" s="42"/>
      <c r="G15" s="42"/>
      <c r="H15" s="42"/>
      <c r="I15" s="38"/>
      <c r="J15" s="38"/>
      <c r="K15" s="38"/>
      <c r="L15" s="38"/>
      <c r="M15" s="38"/>
    </row>
    <row r="16" spans="1:13" ht="51.5" customHeight="1" x14ac:dyDescent="0.3">
      <c r="A16" s="316" t="s">
        <v>42</v>
      </c>
      <c r="B16" s="320" t="s">
        <v>41</v>
      </c>
      <c r="C16" s="42"/>
      <c r="D16" s="42"/>
      <c r="E16" s="42"/>
      <c r="F16" s="42"/>
      <c r="G16" s="42"/>
      <c r="H16" s="42"/>
      <c r="I16" s="38"/>
      <c r="J16" s="38"/>
      <c r="K16" s="38"/>
      <c r="L16" s="38"/>
      <c r="M16" s="38"/>
    </row>
    <row r="17" spans="1:13" ht="51.5" customHeight="1" x14ac:dyDescent="0.3">
      <c r="A17" s="316" t="s">
        <v>33957</v>
      </c>
      <c r="B17" s="320" t="s">
        <v>33958</v>
      </c>
      <c r="C17" s="42"/>
      <c r="D17" s="42"/>
      <c r="E17" s="42"/>
      <c r="F17" s="42"/>
      <c r="G17" s="42"/>
      <c r="H17" s="42"/>
      <c r="I17" s="38"/>
      <c r="J17" s="38"/>
      <c r="K17" s="38"/>
      <c r="L17" s="38"/>
      <c r="M17" s="38"/>
    </row>
    <row r="18" spans="1:13" ht="31.5" customHeight="1" x14ac:dyDescent="0.3">
      <c r="A18" s="316" t="s">
        <v>40</v>
      </c>
      <c r="B18" s="320" t="s">
        <v>39</v>
      </c>
      <c r="C18" s="42"/>
      <c r="D18" s="42"/>
      <c r="E18" s="42"/>
      <c r="F18" s="42"/>
      <c r="G18" s="42"/>
      <c r="H18" s="42"/>
      <c r="I18" s="38"/>
      <c r="J18" s="38"/>
      <c r="K18" s="38"/>
      <c r="L18" s="38"/>
      <c r="M18" s="38"/>
    </row>
    <row r="19" spans="1:13" x14ac:dyDescent="0.3">
      <c r="A19" s="34" t="s">
        <v>38</v>
      </c>
      <c r="B19" s="44" t="s">
        <v>37</v>
      </c>
      <c r="C19" s="44"/>
      <c r="D19" s="44"/>
      <c r="E19" s="44"/>
      <c r="F19" s="44"/>
      <c r="G19" s="44"/>
      <c r="H19" s="44"/>
      <c r="I19" s="37"/>
      <c r="J19" s="37"/>
      <c r="K19" s="37"/>
      <c r="L19" s="37"/>
      <c r="M19" s="37"/>
    </row>
    <row r="20" spans="1:13" x14ac:dyDescent="0.3">
      <c r="B20" s="37"/>
      <c r="C20" s="37"/>
      <c r="D20" s="37"/>
      <c r="E20" s="37"/>
      <c r="F20" s="37"/>
      <c r="G20" s="37"/>
      <c r="H20" s="37"/>
      <c r="I20" s="37"/>
      <c r="J20" s="37"/>
      <c r="K20" s="37"/>
      <c r="L20" s="37"/>
      <c r="M20" s="37"/>
    </row>
    <row r="21" spans="1:13" ht="14" customHeight="1" x14ac:dyDescent="0.35">
      <c r="A21" s="351" t="s">
        <v>36</v>
      </c>
      <c r="B21" s="351"/>
      <c r="C21" s="351"/>
      <c r="D21" s="351"/>
      <c r="E21" s="351"/>
      <c r="F21" s="351"/>
      <c r="G21" s="351"/>
      <c r="H21" s="351"/>
    </row>
    <row r="22" spans="1:13" x14ac:dyDescent="0.3">
      <c r="A22" s="36" t="s">
        <v>35</v>
      </c>
      <c r="B22" s="36" t="s">
        <v>34</v>
      </c>
      <c r="C22" s="36" t="s">
        <v>33</v>
      </c>
      <c r="D22" s="36" t="s">
        <v>32</v>
      </c>
      <c r="E22" s="36" t="s">
        <v>31</v>
      </c>
      <c r="F22" s="36"/>
    </row>
    <row r="23" spans="1:13" ht="187.5" customHeight="1" x14ac:dyDescent="0.3">
      <c r="A23" s="321" t="s">
        <v>30</v>
      </c>
      <c r="B23" s="322"/>
      <c r="C23" s="323" t="s">
        <v>29</v>
      </c>
      <c r="D23" s="324" t="s">
        <v>28</v>
      </c>
      <c r="E23" s="325" t="s">
        <v>33943</v>
      </c>
    </row>
    <row r="24" spans="1:13" ht="187.25" customHeight="1" x14ac:dyDescent="0.3">
      <c r="A24" s="326" t="s">
        <v>34094</v>
      </c>
      <c r="B24" s="316"/>
      <c r="C24" s="327" t="s">
        <v>27</v>
      </c>
      <c r="D24" s="327" t="s">
        <v>26</v>
      </c>
      <c r="E24" s="327" t="s">
        <v>25</v>
      </c>
      <c r="F24" s="35"/>
    </row>
    <row r="25" spans="1:13" ht="92.25" customHeight="1" x14ac:dyDescent="0.3">
      <c r="A25" s="326" t="s">
        <v>24</v>
      </c>
      <c r="B25" s="328"/>
      <c r="C25" s="327"/>
      <c r="D25" s="327" t="s">
        <v>23</v>
      </c>
      <c r="E25" s="327" t="s">
        <v>20</v>
      </c>
      <c r="F25" s="35"/>
    </row>
    <row r="26" spans="1:13" ht="120.75" customHeight="1" x14ac:dyDescent="0.3">
      <c r="A26" s="326" t="s">
        <v>22</v>
      </c>
      <c r="B26" s="328"/>
      <c r="C26" s="327"/>
      <c r="D26" s="327" t="s">
        <v>21</v>
      </c>
      <c r="E26" s="327" t="s">
        <v>20</v>
      </c>
      <c r="F26" s="35"/>
    </row>
    <row r="27" spans="1:13" ht="78" x14ac:dyDescent="0.3">
      <c r="A27" s="326" t="s">
        <v>19</v>
      </c>
      <c r="B27" s="328"/>
      <c r="C27" s="327"/>
      <c r="D27" s="327" t="s">
        <v>18</v>
      </c>
      <c r="E27" s="327" t="s">
        <v>17</v>
      </c>
    </row>
    <row r="28" spans="1:13" ht="183.65" customHeight="1" x14ac:dyDescent="0.3">
      <c r="A28" s="327" t="s">
        <v>16</v>
      </c>
      <c r="B28" s="316"/>
      <c r="C28" s="329" t="s">
        <v>10</v>
      </c>
      <c r="D28" s="329" t="s">
        <v>10</v>
      </c>
      <c r="E28" s="329" t="s">
        <v>10</v>
      </c>
      <c r="F28" s="35"/>
    </row>
    <row r="29" spans="1:13" ht="234" customHeight="1" x14ac:dyDescent="0.3">
      <c r="A29" s="327" t="s">
        <v>15</v>
      </c>
      <c r="B29" s="316"/>
      <c r="C29" s="329" t="s">
        <v>10</v>
      </c>
      <c r="D29" s="329" t="s">
        <v>10</v>
      </c>
      <c r="E29" s="329" t="s">
        <v>10</v>
      </c>
      <c r="F29" s="35"/>
    </row>
    <row r="30" spans="1:13" ht="309.64999999999998" customHeight="1" x14ac:dyDescent="0.3">
      <c r="A30" s="327" t="s">
        <v>14</v>
      </c>
      <c r="B30" s="316"/>
      <c r="C30" s="329" t="s">
        <v>10</v>
      </c>
      <c r="D30" s="327" t="s">
        <v>13</v>
      </c>
      <c r="E30" s="327" t="s">
        <v>34032</v>
      </c>
    </row>
    <row r="31" spans="1:13" ht="144.65" customHeight="1" x14ac:dyDescent="0.3">
      <c r="A31" s="327" t="s">
        <v>12</v>
      </c>
      <c r="B31" s="316"/>
      <c r="C31" s="329" t="s">
        <v>10</v>
      </c>
      <c r="D31" s="327" t="s">
        <v>11</v>
      </c>
      <c r="E31" s="329" t="s">
        <v>10</v>
      </c>
    </row>
  </sheetData>
  <mergeCells count="1">
    <mergeCell ref="A21:H21"/>
  </mergeCells>
  <pageMargins left="0.7" right="0.7" top="0.75" bottom="0.75" header="0.3" footer="0.3"/>
  <pageSetup scale="31"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C6EFCF-9223-4C5C-94A0-1F2F700C514D}">
  <sheetPr codeName="Sheet2">
    <tabColor theme="3" tint="-0.499984740745262"/>
    <pageSetUpPr fitToPage="1"/>
  </sheetPr>
  <dimension ref="A1:S55"/>
  <sheetViews>
    <sheetView showGridLines="0" showRowColHeaders="0" zoomScale="93" zoomScaleNormal="52" workbookViewId="0">
      <selection activeCell="Q1" sqref="Q1"/>
    </sheetView>
  </sheetViews>
  <sheetFormatPr defaultRowHeight="14.5" x14ac:dyDescent="0.35"/>
  <cols>
    <col min="1" max="1" width="2.7265625" customWidth="1"/>
    <col min="2" max="2" width="5" customWidth="1"/>
    <col min="3" max="4" width="2.7265625" customWidth="1"/>
    <col min="6" max="6" width="10.453125" customWidth="1"/>
    <col min="17" max="17" width="12.54296875" customWidth="1"/>
    <col min="257" max="257" width="2.7265625" customWidth="1"/>
    <col min="258" max="258" width="30.7265625" customWidth="1"/>
    <col min="259" max="260" width="2.7265625" customWidth="1"/>
    <col min="273" max="273" width="12.54296875" customWidth="1"/>
    <col min="513" max="513" width="2.7265625" customWidth="1"/>
    <col min="514" max="514" width="30.7265625" customWidth="1"/>
    <col min="515" max="516" width="2.7265625" customWidth="1"/>
    <col min="529" max="529" width="12.54296875" customWidth="1"/>
    <col min="769" max="769" width="2.7265625" customWidth="1"/>
    <col min="770" max="770" width="30.7265625" customWidth="1"/>
    <col min="771" max="772" width="2.7265625" customWidth="1"/>
    <col min="785" max="785" width="12.54296875" customWidth="1"/>
    <col min="1025" max="1025" width="2.7265625" customWidth="1"/>
    <col min="1026" max="1026" width="30.7265625" customWidth="1"/>
    <col min="1027" max="1028" width="2.7265625" customWidth="1"/>
    <col min="1041" max="1041" width="12.54296875" customWidth="1"/>
    <col min="1281" max="1281" width="2.7265625" customWidth="1"/>
    <col min="1282" max="1282" width="30.7265625" customWidth="1"/>
    <col min="1283" max="1284" width="2.7265625" customWidth="1"/>
    <col min="1297" max="1297" width="12.54296875" customWidth="1"/>
    <col min="1537" max="1537" width="2.7265625" customWidth="1"/>
    <col min="1538" max="1538" width="30.7265625" customWidth="1"/>
    <col min="1539" max="1540" width="2.7265625" customWidth="1"/>
    <col min="1553" max="1553" width="12.54296875" customWidth="1"/>
    <col min="1793" max="1793" width="2.7265625" customWidth="1"/>
    <col min="1794" max="1794" width="30.7265625" customWidth="1"/>
    <col min="1795" max="1796" width="2.7265625" customWidth="1"/>
    <col min="1809" max="1809" width="12.54296875" customWidth="1"/>
    <col min="2049" max="2049" width="2.7265625" customWidth="1"/>
    <col min="2050" max="2050" width="30.7265625" customWidth="1"/>
    <col min="2051" max="2052" width="2.7265625" customWidth="1"/>
    <col min="2065" max="2065" width="12.54296875" customWidth="1"/>
    <col min="2305" max="2305" width="2.7265625" customWidth="1"/>
    <col min="2306" max="2306" width="30.7265625" customWidth="1"/>
    <col min="2307" max="2308" width="2.7265625" customWidth="1"/>
    <col min="2321" max="2321" width="12.54296875" customWidth="1"/>
    <col min="2561" max="2561" width="2.7265625" customWidth="1"/>
    <col min="2562" max="2562" width="30.7265625" customWidth="1"/>
    <col min="2563" max="2564" width="2.7265625" customWidth="1"/>
    <col min="2577" max="2577" width="12.54296875" customWidth="1"/>
    <col min="2817" max="2817" width="2.7265625" customWidth="1"/>
    <col min="2818" max="2818" width="30.7265625" customWidth="1"/>
    <col min="2819" max="2820" width="2.7265625" customWidth="1"/>
    <col min="2833" max="2833" width="12.54296875" customWidth="1"/>
    <col min="3073" max="3073" width="2.7265625" customWidth="1"/>
    <col min="3074" max="3074" width="30.7265625" customWidth="1"/>
    <col min="3075" max="3076" width="2.7265625" customWidth="1"/>
    <col min="3089" max="3089" width="12.54296875" customWidth="1"/>
    <col min="3329" max="3329" width="2.7265625" customWidth="1"/>
    <col min="3330" max="3330" width="30.7265625" customWidth="1"/>
    <col min="3331" max="3332" width="2.7265625" customWidth="1"/>
    <col min="3345" max="3345" width="12.54296875" customWidth="1"/>
    <col min="3585" max="3585" width="2.7265625" customWidth="1"/>
    <col min="3586" max="3586" width="30.7265625" customWidth="1"/>
    <col min="3587" max="3588" width="2.7265625" customWidth="1"/>
    <col min="3601" max="3601" width="12.54296875" customWidth="1"/>
    <col min="3841" max="3841" width="2.7265625" customWidth="1"/>
    <col min="3842" max="3842" width="30.7265625" customWidth="1"/>
    <col min="3843" max="3844" width="2.7265625" customWidth="1"/>
    <col min="3857" max="3857" width="12.54296875" customWidth="1"/>
    <col min="4097" max="4097" width="2.7265625" customWidth="1"/>
    <col min="4098" max="4098" width="30.7265625" customWidth="1"/>
    <col min="4099" max="4100" width="2.7265625" customWidth="1"/>
    <col min="4113" max="4113" width="12.54296875" customWidth="1"/>
    <col min="4353" max="4353" width="2.7265625" customWidth="1"/>
    <col min="4354" max="4354" width="30.7265625" customWidth="1"/>
    <col min="4355" max="4356" width="2.7265625" customWidth="1"/>
    <col min="4369" max="4369" width="12.54296875" customWidth="1"/>
    <col min="4609" max="4609" width="2.7265625" customWidth="1"/>
    <col min="4610" max="4610" width="30.7265625" customWidth="1"/>
    <col min="4611" max="4612" width="2.7265625" customWidth="1"/>
    <col min="4625" max="4625" width="12.54296875" customWidth="1"/>
    <col min="4865" max="4865" width="2.7265625" customWidth="1"/>
    <col min="4866" max="4866" width="30.7265625" customWidth="1"/>
    <col min="4867" max="4868" width="2.7265625" customWidth="1"/>
    <col min="4881" max="4881" width="12.54296875" customWidth="1"/>
    <col min="5121" max="5121" width="2.7265625" customWidth="1"/>
    <col min="5122" max="5122" width="30.7265625" customWidth="1"/>
    <col min="5123" max="5124" width="2.7265625" customWidth="1"/>
    <col min="5137" max="5137" width="12.54296875" customWidth="1"/>
    <col min="5377" max="5377" width="2.7265625" customWidth="1"/>
    <col min="5378" max="5378" width="30.7265625" customWidth="1"/>
    <col min="5379" max="5380" width="2.7265625" customWidth="1"/>
    <col min="5393" max="5393" width="12.54296875" customWidth="1"/>
    <col min="5633" max="5633" width="2.7265625" customWidth="1"/>
    <col min="5634" max="5634" width="30.7265625" customWidth="1"/>
    <col min="5635" max="5636" width="2.7265625" customWidth="1"/>
    <col min="5649" max="5649" width="12.54296875" customWidth="1"/>
    <col min="5889" max="5889" width="2.7265625" customWidth="1"/>
    <col min="5890" max="5890" width="30.7265625" customWidth="1"/>
    <col min="5891" max="5892" width="2.7265625" customWidth="1"/>
    <col min="5905" max="5905" width="12.54296875" customWidth="1"/>
    <col min="6145" max="6145" width="2.7265625" customWidth="1"/>
    <col min="6146" max="6146" width="30.7265625" customWidth="1"/>
    <col min="6147" max="6148" width="2.7265625" customWidth="1"/>
    <col min="6161" max="6161" width="12.54296875" customWidth="1"/>
    <col min="6401" max="6401" width="2.7265625" customWidth="1"/>
    <col min="6402" max="6402" width="30.7265625" customWidth="1"/>
    <col min="6403" max="6404" width="2.7265625" customWidth="1"/>
    <col min="6417" max="6417" width="12.54296875" customWidth="1"/>
    <col min="6657" max="6657" width="2.7265625" customWidth="1"/>
    <col min="6658" max="6658" width="30.7265625" customWidth="1"/>
    <col min="6659" max="6660" width="2.7265625" customWidth="1"/>
    <col min="6673" max="6673" width="12.54296875" customWidth="1"/>
    <col min="6913" max="6913" width="2.7265625" customWidth="1"/>
    <col min="6914" max="6914" width="30.7265625" customWidth="1"/>
    <col min="6915" max="6916" width="2.7265625" customWidth="1"/>
    <col min="6929" max="6929" width="12.54296875" customWidth="1"/>
    <col min="7169" max="7169" width="2.7265625" customWidth="1"/>
    <col min="7170" max="7170" width="30.7265625" customWidth="1"/>
    <col min="7171" max="7172" width="2.7265625" customWidth="1"/>
    <col min="7185" max="7185" width="12.54296875" customWidth="1"/>
    <col min="7425" max="7425" width="2.7265625" customWidth="1"/>
    <col min="7426" max="7426" width="30.7265625" customWidth="1"/>
    <col min="7427" max="7428" width="2.7265625" customWidth="1"/>
    <col min="7441" max="7441" width="12.54296875" customWidth="1"/>
    <col min="7681" max="7681" width="2.7265625" customWidth="1"/>
    <col min="7682" max="7682" width="30.7265625" customWidth="1"/>
    <col min="7683" max="7684" width="2.7265625" customWidth="1"/>
    <col min="7697" max="7697" width="12.54296875" customWidth="1"/>
    <col min="7937" max="7937" width="2.7265625" customWidth="1"/>
    <col min="7938" max="7938" width="30.7265625" customWidth="1"/>
    <col min="7939" max="7940" width="2.7265625" customWidth="1"/>
    <col min="7953" max="7953" width="12.54296875" customWidth="1"/>
    <col min="8193" max="8193" width="2.7265625" customWidth="1"/>
    <col min="8194" max="8194" width="30.7265625" customWidth="1"/>
    <col min="8195" max="8196" width="2.7265625" customWidth="1"/>
    <col min="8209" max="8209" width="12.54296875" customWidth="1"/>
    <col min="8449" max="8449" width="2.7265625" customWidth="1"/>
    <col min="8450" max="8450" width="30.7265625" customWidth="1"/>
    <col min="8451" max="8452" width="2.7265625" customWidth="1"/>
    <col min="8465" max="8465" width="12.54296875" customWidth="1"/>
    <col min="8705" max="8705" width="2.7265625" customWidth="1"/>
    <col min="8706" max="8706" width="30.7265625" customWidth="1"/>
    <col min="8707" max="8708" width="2.7265625" customWidth="1"/>
    <col min="8721" max="8721" width="12.54296875" customWidth="1"/>
    <col min="8961" max="8961" width="2.7265625" customWidth="1"/>
    <col min="8962" max="8962" width="30.7265625" customWidth="1"/>
    <col min="8963" max="8964" width="2.7265625" customWidth="1"/>
    <col min="8977" max="8977" width="12.54296875" customWidth="1"/>
    <col min="9217" max="9217" width="2.7265625" customWidth="1"/>
    <col min="9218" max="9218" width="30.7265625" customWidth="1"/>
    <col min="9219" max="9220" width="2.7265625" customWidth="1"/>
    <col min="9233" max="9233" width="12.54296875" customWidth="1"/>
    <col min="9473" max="9473" width="2.7265625" customWidth="1"/>
    <col min="9474" max="9474" width="30.7265625" customWidth="1"/>
    <col min="9475" max="9476" width="2.7265625" customWidth="1"/>
    <col min="9489" max="9489" width="12.54296875" customWidth="1"/>
    <col min="9729" max="9729" width="2.7265625" customWidth="1"/>
    <col min="9730" max="9730" width="30.7265625" customWidth="1"/>
    <col min="9731" max="9732" width="2.7265625" customWidth="1"/>
    <col min="9745" max="9745" width="12.54296875" customWidth="1"/>
    <col min="9985" max="9985" width="2.7265625" customWidth="1"/>
    <col min="9986" max="9986" width="30.7265625" customWidth="1"/>
    <col min="9987" max="9988" width="2.7265625" customWidth="1"/>
    <col min="10001" max="10001" width="12.54296875" customWidth="1"/>
    <col min="10241" max="10241" width="2.7265625" customWidth="1"/>
    <col min="10242" max="10242" width="30.7265625" customWidth="1"/>
    <col min="10243" max="10244" width="2.7265625" customWidth="1"/>
    <col min="10257" max="10257" width="12.54296875" customWidth="1"/>
    <col min="10497" max="10497" width="2.7265625" customWidth="1"/>
    <col min="10498" max="10498" width="30.7265625" customWidth="1"/>
    <col min="10499" max="10500" width="2.7265625" customWidth="1"/>
    <col min="10513" max="10513" width="12.54296875" customWidth="1"/>
    <col min="10753" max="10753" width="2.7265625" customWidth="1"/>
    <col min="10754" max="10754" width="30.7265625" customWidth="1"/>
    <col min="10755" max="10756" width="2.7265625" customWidth="1"/>
    <col min="10769" max="10769" width="12.54296875" customWidth="1"/>
    <col min="11009" max="11009" width="2.7265625" customWidth="1"/>
    <col min="11010" max="11010" width="30.7265625" customWidth="1"/>
    <col min="11011" max="11012" width="2.7265625" customWidth="1"/>
    <col min="11025" max="11025" width="12.54296875" customWidth="1"/>
    <col min="11265" max="11265" width="2.7265625" customWidth="1"/>
    <col min="11266" max="11266" width="30.7265625" customWidth="1"/>
    <col min="11267" max="11268" width="2.7265625" customWidth="1"/>
    <col min="11281" max="11281" width="12.54296875" customWidth="1"/>
    <col min="11521" max="11521" width="2.7265625" customWidth="1"/>
    <col min="11522" max="11522" width="30.7265625" customWidth="1"/>
    <col min="11523" max="11524" width="2.7265625" customWidth="1"/>
    <col min="11537" max="11537" width="12.54296875" customWidth="1"/>
    <col min="11777" max="11777" width="2.7265625" customWidth="1"/>
    <col min="11778" max="11778" width="30.7265625" customWidth="1"/>
    <col min="11779" max="11780" width="2.7265625" customWidth="1"/>
    <col min="11793" max="11793" width="12.54296875" customWidth="1"/>
    <col min="12033" max="12033" width="2.7265625" customWidth="1"/>
    <col min="12034" max="12034" width="30.7265625" customWidth="1"/>
    <col min="12035" max="12036" width="2.7265625" customWidth="1"/>
    <col min="12049" max="12049" width="12.54296875" customWidth="1"/>
    <col min="12289" max="12289" width="2.7265625" customWidth="1"/>
    <col min="12290" max="12290" width="30.7265625" customWidth="1"/>
    <col min="12291" max="12292" width="2.7265625" customWidth="1"/>
    <col min="12305" max="12305" width="12.54296875" customWidth="1"/>
    <col min="12545" max="12545" width="2.7265625" customWidth="1"/>
    <col min="12546" max="12546" width="30.7265625" customWidth="1"/>
    <col min="12547" max="12548" width="2.7265625" customWidth="1"/>
    <col min="12561" max="12561" width="12.54296875" customWidth="1"/>
    <col min="12801" max="12801" width="2.7265625" customWidth="1"/>
    <col min="12802" max="12802" width="30.7265625" customWidth="1"/>
    <col min="12803" max="12804" width="2.7265625" customWidth="1"/>
    <col min="12817" max="12817" width="12.54296875" customWidth="1"/>
    <col min="13057" max="13057" width="2.7265625" customWidth="1"/>
    <col min="13058" max="13058" width="30.7265625" customWidth="1"/>
    <col min="13059" max="13060" width="2.7265625" customWidth="1"/>
    <col min="13073" max="13073" width="12.54296875" customWidth="1"/>
    <col min="13313" max="13313" width="2.7265625" customWidth="1"/>
    <col min="13314" max="13314" width="30.7265625" customWidth="1"/>
    <col min="13315" max="13316" width="2.7265625" customWidth="1"/>
    <col min="13329" max="13329" width="12.54296875" customWidth="1"/>
    <col min="13569" max="13569" width="2.7265625" customWidth="1"/>
    <col min="13570" max="13570" width="30.7265625" customWidth="1"/>
    <col min="13571" max="13572" width="2.7265625" customWidth="1"/>
    <col min="13585" max="13585" width="12.54296875" customWidth="1"/>
    <col min="13825" max="13825" width="2.7265625" customWidth="1"/>
    <col min="13826" max="13826" width="30.7265625" customWidth="1"/>
    <col min="13827" max="13828" width="2.7265625" customWidth="1"/>
    <col min="13841" max="13841" width="12.54296875" customWidth="1"/>
    <col min="14081" max="14081" width="2.7265625" customWidth="1"/>
    <col min="14082" max="14082" width="30.7265625" customWidth="1"/>
    <col min="14083" max="14084" width="2.7265625" customWidth="1"/>
    <col min="14097" max="14097" width="12.54296875" customWidth="1"/>
    <col min="14337" max="14337" width="2.7265625" customWidth="1"/>
    <col min="14338" max="14338" width="30.7265625" customWidth="1"/>
    <col min="14339" max="14340" width="2.7265625" customWidth="1"/>
    <col min="14353" max="14353" width="12.54296875" customWidth="1"/>
    <col min="14593" max="14593" width="2.7265625" customWidth="1"/>
    <col min="14594" max="14594" width="30.7265625" customWidth="1"/>
    <col min="14595" max="14596" width="2.7265625" customWidth="1"/>
    <col min="14609" max="14609" width="12.54296875" customWidth="1"/>
    <col min="14849" max="14849" width="2.7265625" customWidth="1"/>
    <col min="14850" max="14850" width="30.7265625" customWidth="1"/>
    <col min="14851" max="14852" width="2.7265625" customWidth="1"/>
    <col min="14865" max="14865" width="12.54296875" customWidth="1"/>
    <col min="15105" max="15105" width="2.7265625" customWidth="1"/>
    <col min="15106" max="15106" width="30.7265625" customWidth="1"/>
    <col min="15107" max="15108" width="2.7265625" customWidth="1"/>
    <col min="15121" max="15121" width="12.54296875" customWidth="1"/>
    <col min="15361" max="15361" width="2.7265625" customWidth="1"/>
    <col min="15362" max="15362" width="30.7265625" customWidth="1"/>
    <col min="15363" max="15364" width="2.7265625" customWidth="1"/>
    <col min="15377" max="15377" width="12.54296875" customWidth="1"/>
    <col min="15617" max="15617" width="2.7265625" customWidth="1"/>
    <col min="15618" max="15618" width="30.7265625" customWidth="1"/>
    <col min="15619" max="15620" width="2.7265625" customWidth="1"/>
    <col min="15633" max="15633" width="12.54296875" customWidth="1"/>
    <col min="15873" max="15873" width="2.7265625" customWidth="1"/>
    <col min="15874" max="15874" width="30.7265625" customWidth="1"/>
    <col min="15875" max="15876" width="2.7265625" customWidth="1"/>
    <col min="15889" max="15889" width="12.54296875" customWidth="1"/>
    <col min="16129" max="16129" width="2.7265625" customWidth="1"/>
    <col min="16130" max="16130" width="30.7265625" customWidth="1"/>
    <col min="16131" max="16132" width="2.7265625" customWidth="1"/>
    <col min="16145" max="16145" width="12.54296875" customWidth="1"/>
  </cols>
  <sheetData>
    <row r="1" spans="1:19" s="19" customFormat="1" ht="86.15" customHeight="1" x14ac:dyDescent="0.35">
      <c r="A1" s="21"/>
      <c r="G1" s="20"/>
      <c r="Q1" s="332"/>
    </row>
    <row r="2" spans="1:19" s="17" customFormat="1" ht="20.149999999999999" customHeight="1" x14ac:dyDescent="0.35">
      <c r="F2" s="18"/>
      <c r="G2" s="18"/>
    </row>
    <row r="3" spans="1:19" ht="15" customHeight="1" x14ac:dyDescent="0.35">
      <c r="I3" s="4"/>
    </row>
    <row r="4" spans="1:19" ht="15" customHeight="1" thickBot="1" x14ac:dyDescent="0.4">
      <c r="B4" s="4" t="s">
        <v>33918</v>
      </c>
      <c r="G4" s="4"/>
      <c r="H4" s="4"/>
      <c r="K4" s="189"/>
      <c r="L4" s="189"/>
      <c r="M4" s="189"/>
      <c r="N4" s="189"/>
      <c r="O4" s="189"/>
    </row>
    <row r="5" spans="1:19" ht="15" customHeight="1" thickTop="1" x14ac:dyDescent="0.35">
      <c r="B5" s="190"/>
      <c r="C5" s="14"/>
      <c r="D5" s="14"/>
      <c r="E5" s="14"/>
      <c r="F5" s="14"/>
      <c r="G5" s="26"/>
      <c r="H5" s="26"/>
      <c r="I5" s="14"/>
      <c r="J5" s="14"/>
      <c r="K5" s="191"/>
      <c r="L5" s="191"/>
      <c r="M5" s="191"/>
      <c r="N5" s="191"/>
      <c r="O5" s="192"/>
    </row>
    <row r="6" spans="1:19" ht="15" customHeight="1" x14ac:dyDescent="0.35">
      <c r="B6" s="193"/>
      <c r="C6" s="24" t="s">
        <v>33922</v>
      </c>
      <c r="D6" s="10"/>
      <c r="E6" s="10"/>
      <c r="F6" s="10"/>
      <c r="G6" s="10"/>
      <c r="H6" s="10"/>
      <c r="I6" s="10"/>
      <c r="J6" s="10"/>
      <c r="K6" s="10"/>
      <c r="L6" s="10"/>
      <c r="M6" s="10"/>
      <c r="N6" s="10"/>
      <c r="O6" s="9"/>
      <c r="S6" s="12"/>
    </row>
    <row r="7" spans="1:19" ht="15" customHeight="1" x14ac:dyDescent="0.35">
      <c r="B7" s="11"/>
      <c r="C7" s="342" t="s">
        <v>33935</v>
      </c>
      <c r="D7" s="342"/>
      <c r="E7" s="342"/>
      <c r="F7" s="342"/>
      <c r="G7" s="342"/>
      <c r="H7" s="342"/>
      <c r="I7" s="342"/>
      <c r="J7" s="342"/>
      <c r="K7" s="342"/>
      <c r="L7" s="342"/>
      <c r="M7" s="342"/>
      <c r="N7" s="181"/>
      <c r="O7" s="186"/>
    </row>
    <row r="8" spans="1:19" ht="28" customHeight="1" x14ac:dyDescent="0.35">
      <c r="B8" s="11"/>
      <c r="C8" s="342"/>
      <c r="D8" s="342"/>
      <c r="E8" s="342"/>
      <c r="F8" s="342"/>
      <c r="G8" s="342"/>
      <c r="H8" s="342"/>
      <c r="I8" s="342"/>
      <c r="J8" s="342"/>
      <c r="K8" s="342"/>
      <c r="L8" s="342"/>
      <c r="M8" s="342"/>
      <c r="N8" s="181"/>
      <c r="O8" s="186"/>
    </row>
    <row r="9" spans="1:19" ht="15" hidden="1" customHeight="1" x14ac:dyDescent="0.35">
      <c r="B9" s="11"/>
      <c r="C9" s="181"/>
      <c r="D9" s="181"/>
      <c r="E9" s="181"/>
      <c r="F9" s="181"/>
      <c r="G9" s="181"/>
      <c r="H9" s="181"/>
      <c r="I9" s="181"/>
      <c r="J9" s="181"/>
      <c r="K9" s="181"/>
      <c r="L9" s="181"/>
      <c r="M9" s="181"/>
      <c r="N9" s="181"/>
      <c r="O9" s="186"/>
    </row>
    <row r="10" spans="1:19" ht="15" customHeight="1" x14ac:dyDescent="0.35">
      <c r="B10" s="11"/>
      <c r="C10" s="195" t="s">
        <v>33923</v>
      </c>
      <c r="D10" s="271"/>
      <c r="E10" s="181"/>
      <c r="F10" s="181"/>
      <c r="G10" s="181"/>
      <c r="H10" s="181"/>
      <c r="I10" s="181"/>
      <c r="J10" s="181"/>
      <c r="K10" s="181"/>
      <c r="L10" s="181"/>
      <c r="M10" s="181"/>
      <c r="N10" s="181"/>
      <c r="O10" s="194"/>
    </row>
    <row r="11" spans="1:19" ht="15" customHeight="1" x14ac:dyDescent="0.35">
      <c r="B11" s="11"/>
      <c r="C11" s="342" t="s">
        <v>33936</v>
      </c>
      <c r="D11" s="342"/>
      <c r="E11" s="342"/>
      <c r="F11" s="342"/>
      <c r="G11" s="342"/>
      <c r="H11" s="342"/>
      <c r="I11" s="342"/>
      <c r="J11" s="342"/>
      <c r="K11" s="342"/>
      <c r="L11" s="342"/>
      <c r="M11" s="342"/>
      <c r="N11" s="106"/>
      <c r="O11" s="194"/>
    </row>
    <row r="12" spans="1:19" ht="14" customHeight="1" x14ac:dyDescent="0.35">
      <c r="B12" s="11"/>
      <c r="C12" s="342"/>
      <c r="D12" s="342"/>
      <c r="E12" s="342"/>
      <c r="F12" s="342"/>
      <c r="G12" s="342"/>
      <c r="H12" s="342"/>
      <c r="I12" s="342"/>
      <c r="J12" s="342"/>
      <c r="K12" s="342"/>
      <c r="L12" s="342"/>
      <c r="M12" s="342"/>
      <c r="N12" s="184"/>
      <c r="O12" s="186"/>
    </row>
    <row r="13" spans="1:19" ht="9.5" hidden="1" customHeight="1" x14ac:dyDescent="0.35">
      <c r="B13" s="11"/>
      <c r="C13" s="181"/>
      <c r="D13" s="181"/>
      <c r="E13" s="181"/>
      <c r="F13" s="181"/>
      <c r="G13" s="181"/>
      <c r="H13" s="181"/>
      <c r="I13" s="181"/>
      <c r="J13" s="181"/>
      <c r="K13" s="181"/>
      <c r="L13" s="181"/>
      <c r="M13" s="184"/>
      <c r="N13" s="184"/>
      <c r="O13" s="186"/>
    </row>
    <row r="14" spans="1:19" s="255" customFormat="1" ht="19.5" customHeight="1" x14ac:dyDescent="0.35">
      <c r="B14" s="11"/>
      <c r="C14" s="330" t="s">
        <v>4999</v>
      </c>
      <c r="D14" s="181"/>
      <c r="E14" s="181"/>
      <c r="F14" s="181"/>
      <c r="G14" s="181"/>
      <c r="H14" s="181"/>
      <c r="I14" s="181"/>
      <c r="J14" s="181"/>
      <c r="K14" s="181"/>
      <c r="L14" s="181"/>
      <c r="M14" s="184"/>
      <c r="N14" s="184"/>
      <c r="O14" s="186"/>
    </row>
    <row r="15" spans="1:19" s="255" customFormat="1" ht="19.5" customHeight="1" x14ac:dyDescent="0.35">
      <c r="B15" s="11"/>
      <c r="C15" s="331"/>
      <c r="D15" s="342" t="s">
        <v>34107</v>
      </c>
      <c r="E15" s="342"/>
      <c r="F15" s="342"/>
      <c r="G15" s="342"/>
      <c r="H15" s="342"/>
      <c r="I15" s="342"/>
      <c r="J15" s="342"/>
      <c r="K15" s="342"/>
      <c r="L15" s="342"/>
      <c r="M15" s="342"/>
      <c r="N15" s="184"/>
      <c r="O15" s="186"/>
    </row>
    <row r="16" spans="1:19" ht="16" customHeight="1" x14ac:dyDescent="0.35">
      <c r="B16" s="11"/>
      <c r="C16" s="330"/>
      <c r="D16" s="342"/>
      <c r="E16" s="342"/>
      <c r="F16" s="342"/>
      <c r="G16" s="342"/>
      <c r="H16" s="342"/>
      <c r="I16" s="342"/>
      <c r="J16" s="342"/>
      <c r="K16" s="342"/>
      <c r="L16" s="342"/>
      <c r="M16" s="342"/>
      <c r="N16" s="184"/>
      <c r="O16" s="186"/>
    </row>
    <row r="17" spans="2:15" ht="15" customHeight="1" x14ac:dyDescent="0.35">
      <c r="B17" s="11"/>
      <c r="C17" s="24" t="s">
        <v>33925</v>
      </c>
      <c r="D17" s="10"/>
      <c r="E17" s="10"/>
      <c r="F17" s="10"/>
      <c r="G17" s="10"/>
      <c r="H17" s="10"/>
      <c r="I17" s="10"/>
      <c r="J17" s="10"/>
      <c r="K17" s="10"/>
      <c r="L17" s="10"/>
      <c r="M17" s="196"/>
      <c r="N17" s="196"/>
      <c r="O17" s="9"/>
    </row>
    <row r="18" spans="2:15" ht="15" customHeight="1" x14ac:dyDescent="0.35">
      <c r="B18" s="11"/>
      <c r="C18" s="24"/>
      <c r="D18" s="334" t="s">
        <v>75</v>
      </c>
      <c r="E18" s="334"/>
      <c r="F18" s="334"/>
      <c r="G18" s="334"/>
      <c r="H18" s="10"/>
      <c r="I18" s="10"/>
      <c r="J18" s="10"/>
      <c r="K18" s="10"/>
      <c r="L18" s="10"/>
      <c r="M18" s="10"/>
      <c r="N18" s="10"/>
      <c r="O18" s="9"/>
    </row>
    <row r="19" spans="2:15" ht="15" customHeight="1" x14ac:dyDescent="0.35">
      <c r="B19" s="11"/>
      <c r="C19" s="10"/>
      <c r="D19" s="10"/>
      <c r="E19" s="335" t="s">
        <v>33927</v>
      </c>
      <c r="F19" s="335"/>
      <c r="G19" s="335"/>
      <c r="H19" s="335"/>
      <c r="I19" s="335"/>
      <c r="J19" s="335"/>
      <c r="K19" s="335"/>
      <c r="L19" s="335"/>
      <c r="M19" s="335"/>
      <c r="N19" s="106"/>
      <c r="O19" s="9"/>
    </row>
    <row r="20" spans="2:15" ht="15" customHeight="1" x14ac:dyDescent="0.35">
      <c r="B20" s="11"/>
      <c r="C20" s="10"/>
      <c r="D20" s="184"/>
      <c r="E20" s="335"/>
      <c r="F20" s="335"/>
      <c r="G20" s="335"/>
      <c r="H20" s="335"/>
      <c r="I20" s="335"/>
      <c r="J20" s="335"/>
      <c r="K20" s="335"/>
      <c r="L20" s="335"/>
      <c r="M20" s="335"/>
      <c r="N20" s="106"/>
      <c r="O20" s="9"/>
    </row>
    <row r="21" spans="2:15" ht="15" customHeight="1" x14ac:dyDescent="0.35">
      <c r="B21" s="11"/>
      <c r="C21" s="10"/>
      <c r="D21" s="184"/>
      <c r="E21" s="335"/>
      <c r="F21" s="335"/>
      <c r="G21" s="335"/>
      <c r="H21" s="335"/>
      <c r="I21" s="335"/>
      <c r="J21" s="335"/>
      <c r="K21" s="335"/>
      <c r="L21" s="335"/>
      <c r="M21" s="335"/>
      <c r="N21" s="106"/>
      <c r="O21" s="9"/>
    </row>
    <row r="22" spans="2:15" ht="15" customHeight="1" x14ac:dyDescent="0.35">
      <c r="B22" s="11"/>
      <c r="C22" s="10"/>
      <c r="D22" s="334" t="s">
        <v>33926</v>
      </c>
      <c r="E22" s="334"/>
      <c r="F22" s="334"/>
      <c r="G22" s="197"/>
      <c r="H22" s="106"/>
      <c r="I22" s="106"/>
      <c r="J22" s="106"/>
      <c r="K22" s="106"/>
      <c r="L22" s="106"/>
      <c r="M22" s="106"/>
      <c r="N22" s="106"/>
      <c r="O22" s="9"/>
    </row>
    <row r="23" spans="2:15" ht="16.5" customHeight="1" x14ac:dyDescent="0.35">
      <c r="B23" s="11"/>
      <c r="C23" s="10"/>
      <c r="D23" s="184"/>
      <c r="E23" s="335" t="s">
        <v>33937</v>
      </c>
      <c r="F23" s="335"/>
      <c r="G23" s="335"/>
      <c r="H23" s="335"/>
      <c r="I23" s="335"/>
      <c r="J23" s="335"/>
      <c r="K23" s="335"/>
      <c r="L23" s="335"/>
      <c r="M23" s="335"/>
      <c r="N23" s="106"/>
      <c r="O23" s="9"/>
    </row>
    <row r="24" spans="2:15" ht="15" customHeight="1" x14ac:dyDescent="0.35">
      <c r="B24" s="11"/>
      <c r="C24" s="10"/>
      <c r="D24" s="198"/>
      <c r="E24" s="335"/>
      <c r="F24" s="335"/>
      <c r="G24" s="335"/>
      <c r="H24" s="335"/>
      <c r="I24" s="335"/>
      <c r="J24" s="335"/>
      <c r="K24" s="335"/>
      <c r="L24" s="335"/>
      <c r="M24" s="335"/>
      <c r="N24" s="10"/>
      <c r="O24" s="9"/>
    </row>
    <row r="25" spans="2:15" ht="13" customHeight="1" x14ac:dyDescent="0.35">
      <c r="B25" s="11"/>
      <c r="C25" s="10"/>
      <c r="D25" s="10"/>
      <c r="E25" s="335"/>
      <c r="F25" s="335"/>
      <c r="G25" s="335"/>
      <c r="H25" s="335"/>
      <c r="I25" s="335"/>
      <c r="J25" s="335"/>
      <c r="K25" s="335"/>
      <c r="L25" s="335"/>
      <c r="M25" s="335"/>
      <c r="N25" s="181"/>
      <c r="O25" s="201"/>
    </row>
    <row r="26" spans="2:15" ht="15" customHeight="1" x14ac:dyDescent="0.35">
      <c r="B26" s="11"/>
      <c r="C26" s="10"/>
      <c r="D26" s="334" t="s">
        <v>9</v>
      </c>
      <c r="E26" s="334"/>
      <c r="F26" s="334"/>
      <c r="G26" s="181"/>
      <c r="H26" s="181"/>
      <c r="I26" s="181"/>
      <c r="J26" s="181"/>
      <c r="K26" s="181"/>
      <c r="L26" s="181"/>
      <c r="M26" s="181"/>
      <c r="N26" s="181"/>
      <c r="O26" s="201"/>
    </row>
    <row r="27" spans="2:15" ht="15" customHeight="1" x14ac:dyDescent="0.35">
      <c r="B27" s="11"/>
      <c r="C27" s="10"/>
      <c r="D27" s="198"/>
      <c r="E27" s="335" t="s">
        <v>33928</v>
      </c>
      <c r="F27" s="335"/>
      <c r="G27" s="335"/>
      <c r="H27" s="335"/>
      <c r="I27" s="335"/>
      <c r="J27" s="335"/>
      <c r="K27" s="335"/>
      <c r="L27" s="335"/>
      <c r="M27" s="335"/>
      <c r="N27" s="181"/>
      <c r="O27" s="201"/>
    </row>
    <row r="28" spans="2:15" ht="15" customHeight="1" x14ac:dyDescent="0.35">
      <c r="B28" s="11"/>
      <c r="C28" s="10"/>
      <c r="D28" s="198"/>
      <c r="E28" s="335"/>
      <c r="F28" s="335"/>
      <c r="G28" s="335"/>
      <c r="H28" s="335"/>
      <c r="I28" s="335"/>
      <c r="J28" s="335"/>
      <c r="K28" s="335"/>
      <c r="L28" s="335"/>
      <c r="M28" s="335"/>
      <c r="N28" s="181"/>
      <c r="O28" s="201"/>
    </row>
    <row r="29" spans="2:15" ht="15" customHeight="1" x14ac:dyDescent="0.35">
      <c r="B29" s="11"/>
      <c r="C29" s="334" t="s">
        <v>33929</v>
      </c>
      <c r="D29" s="334"/>
      <c r="E29" s="334"/>
      <c r="F29" s="334"/>
      <c r="G29" s="181"/>
      <c r="H29" s="181"/>
      <c r="I29" s="181"/>
      <c r="J29" s="181"/>
      <c r="K29" s="181"/>
      <c r="L29" s="181"/>
      <c r="M29" s="181"/>
      <c r="N29" s="181"/>
      <c r="O29" s="201"/>
    </row>
    <row r="30" spans="2:15" ht="27.5" customHeight="1" x14ac:dyDescent="0.35">
      <c r="B30" s="11"/>
      <c r="C30" s="198"/>
      <c r="D30" s="10"/>
      <c r="E30" s="342" t="s">
        <v>33938</v>
      </c>
      <c r="F30" s="342"/>
      <c r="G30" s="342"/>
      <c r="H30" s="342"/>
      <c r="I30" s="342"/>
      <c r="J30" s="342"/>
      <c r="K30" s="342"/>
      <c r="L30" s="342"/>
      <c r="M30" s="342"/>
      <c r="N30" s="106"/>
      <c r="O30" s="9"/>
    </row>
    <row r="31" spans="2:15" ht="15" customHeight="1" x14ac:dyDescent="0.35">
      <c r="B31" s="11"/>
      <c r="C31" s="198"/>
      <c r="D31" s="181"/>
      <c r="E31" s="342"/>
      <c r="F31" s="342"/>
      <c r="G31" s="342"/>
      <c r="H31" s="342"/>
      <c r="I31" s="342"/>
      <c r="J31" s="342"/>
      <c r="K31" s="342"/>
      <c r="L31" s="342"/>
      <c r="M31" s="342"/>
      <c r="N31" s="106"/>
      <c r="O31" s="9"/>
    </row>
    <row r="32" spans="2:15" ht="31" customHeight="1" x14ac:dyDescent="0.35">
      <c r="B32" s="11"/>
      <c r="C32" s="198"/>
      <c r="D32" s="181"/>
      <c r="E32" s="342"/>
      <c r="F32" s="342"/>
      <c r="G32" s="342"/>
      <c r="H32" s="342"/>
      <c r="I32" s="342"/>
      <c r="J32" s="342"/>
      <c r="K32" s="342"/>
      <c r="L32" s="342"/>
      <c r="M32" s="342"/>
      <c r="N32" s="106"/>
      <c r="O32" s="9"/>
    </row>
    <row r="33" spans="2:15" x14ac:dyDescent="0.35">
      <c r="B33" s="11"/>
      <c r="C33" s="334" t="s">
        <v>33930</v>
      </c>
      <c r="D33" s="334"/>
      <c r="E33" s="334"/>
      <c r="F33" s="334"/>
      <c r="G33" s="184"/>
      <c r="H33" s="184"/>
      <c r="I33" s="184"/>
      <c r="J33" s="184"/>
      <c r="K33" s="184"/>
      <c r="L33" s="184"/>
      <c r="M33" s="184"/>
      <c r="N33" s="10"/>
      <c r="O33" s="9"/>
    </row>
    <row r="34" spans="2:15" ht="15" customHeight="1" x14ac:dyDescent="0.35">
      <c r="B34" s="11"/>
      <c r="C34" s="198"/>
      <c r="D34" s="342" t="s">
        <v>33931</v>
      </c>
      <c r="E34" s="342"/>
      <c r="F34" s="342"/>
      <c r="G34" s="342"/>
      <c r="H34" s="342"/>
      <c r="I34" s="342"/>
      <c r="J34" s="342"/>
      <c r="K34" s="342"/>
      <c r="L34" s="342"/>
      <c r="M34" s="342"/>
      <c r="N34" s="10"/>
      <c r="O34" s="9"/>
    </row>
    <row r="35" spans="2:15" ht="15" customHeight="1" x14ac:dyDescent="0.35">
      <c r="B35" s="11"/>
      <c r="C35" s="10"/>
      <c r="D35" s="342"/>
      <c r="E35" s="342"/>
      <c r="F35" s="342"/>
      <c r="G35" s="342"/>
      <c r="H35" s="342"/>
      <c r="I35" s="342"/>
      <c r="J35" s="342"/>
      <c r="K35" s="342"/>
      <c r="L35" s="342"/>
      <c r="M35" s="342"/>
      <c r="N35" s="106"/>
      <c r="O35" s="9"/>
    </row>
    <row r="36" spans="2:15" x14ac:dyDescent="0.35">
      <c r="B36" s="11"/>
      <c r="C36" s="344" t="s">
        <v>33932</v>
      </c>
      <c r="D36" s="344"/>
      <c r="E36" s="344"/>
      <c r="F36" s="344"/>
      <c r="G36" s="199"/>
      <c r="H36" s="199"/>
      <c r="I36" s="199"/>
      <c r="J36" s="199"/>
      <c r="K36" s="199"/>
      <c r="L36" s="199"/>
      <c r="M36" s="199"/>
      <c r="N36" s="106"/>
      <c r="O36" s="9"/>
    </row>
    <row r="37" spans="2:15" x14ac:dyDescent="0.35">
      <c r="B37" s="11"/>
      <c r="C37" s="10"/>
      <c r="D37" s="342" t="s">
        <v>33952</v>
      </c>
      <c r="E37" s="342"/>
      <c r="F37" s="342"/>
      <c r="G37" s="342"/>
      <c r="H37" s="342"/>
      <c r="I37" s="342"/>
      <c r="J37" s="342"/>
      <c r="K37" s="342"/>
      <c r="L37" s="342"/>
      <c r="M37" s="342"/>
      <c r="N37" s="106"/>
      <c r="O37" s="9"/>
    </row>
    <row r="38" spans="2:15" x14ac:dyDescent="0.35">
      <c r="B38" s="11"/>
      <c r="C38" s="10"/>
      <c r="D38" s="342"/>
      <c r="E38" s="342"/>
      <c r="F38" s="342"/>
      <c r="G38" s="342"/>
      <c r="H38" s="342"/>
      <c r="I38" s="342"/>
      <c r="J38" s="342"/>
      <c r="K38" s="342"/>
      <c r="L38" s="342"/>
      <c r="M38" s="342"/>
      <c r="N38" s="10"/>
      <c r="O38" s="9"/>
    </row>
    <row r="39" spans="2:15" ht="14.5" customHeight="1" x14ac:dyDescent="0.35">
      <c r="B39" s="11"/>
      <c r="C39" s="10"/>
      <c r="D39" s="342"/>
      <c r="E39" s="342"/>
      <c r="F39" s="342"/>
      <c r="G39" s="342"/>
      <c r="H39" s="342"/>
      <c r="I39" s="342"/>
      <c r="J39" s="342"/>
      <c r="K39" s="342"/>
      <c r="L39" s="342"/>
      <c r="M39" s="342"/>
      <c r="N39" s="10"/>
      <c r="O39" s="9"/>
    </row>
    <row r="40" spans="2:15" x14ac:dyDescent="0.35">
      <c r="B40" s="11"/>
      <c r="C40" s="344" t="s">
        <v>33933</v>
      </c>
      <c r="D40" s="344"/>
      <c r="E40" s="344"/>
      <c r="F40" s="344"/>
      <c r="G40" s="10"/>
      <c r="H40" s="10"/>
      <c r="I40" s="10"/>
      <c r="J40" s="10"/>
      <c r="K40" s="10"/>
      <c r="L40" s="10"/>
      <c r="M40" s="10"/>
      <c r="N40" s="10"/>
      <c r="O40" s="9"/>
    </row>
    <row r="41" spans="2:15" ht="18" customHeight="1" x14ac:dyDescent="0.35">
      <c r="B41" s="11"/>
      <c r="C41" s="10"/>
      <c r="D41" s="342" t="s">
        <v>33939</v>
      </c>
      <c r="E41" s="342"/>
      <c r="F41" s="342"/>
      <c r="G41" s="342"/>
      <c r="H41" s="342"/>
      <c r="I41" s="342"/>
      <c r="J41" s="342"/>
      <c r="K41" s="342"/>
      <c r="L41" s="342"/>
      <c r="M41" s="342"/>
      <c r="N41" s="106"/>
      <c r="O41" s="9"/>
    </row>
    <row r="42" spans="2:15" ht="13" customHeight="1" x14ac:dyDescent="0.35">
      <c r="B42" s="11"/>
      <c r="C42" s="10"/>
      <c r="D42" s="342"/>
      <c r="E42" s="342"/>
      <c r="F42" s="342"/>
      <c r="G42" s="342"/>
      <c r="H42" s="342"/>
      <c r="I42" s="342"/>
      <c r="J42" s="342"/>
      <c r="K42" s="342"/>
      <c r="L42" s="342"/>
      <c r="M42" s="342"/>
      <c r="N42" s="106"/>
      <c r="O42" s="9"/>
    </row>
    <row r="43" spans="2:15" s="255" customFormat="1" ht="13" customHeight="1" x14ac:dyDescent="0.35">
      <c r="B43" s="11"/>
      <c r="C43" s="344" t="s">
        <v>34104</v>
      </c>
      <c r="D43" s="344"/>
      <c r="E43" s="344"/>
      <c r="F43" s="344"/>
      <c r="G43" s="228"/>
      <c r="H43" s="228"/>
      <c r="I43" s="228"/>
      <c r="J43" s="228"/>
      <c r="K43" s="228"/>
      <c r="L43" s="228"/>
      <c r="M43" s="228"/>
      <c r="N43" s="227"/>
      <c r="O43" s="9"/>
    </row>
    <row r="44" spans="2:15" s="255" customFormat="1" ht="13" customHeight="1" x14ac:dyDescent="0.35">
      <c r="B44" s="11"/>
      <c r="C44" s="200"/>
      <c r="D44" s="228"/>
      <c r="E44" s="342" t="s">
        <v>34105</v>
      </c>
      <c r="F44" s="342"/>
      <c r="G44" s="342"/>
      <c r="H44" s="342"/>
      <c r="I44" s="342"/>
      <c r="J44" s="342"/>
      <c r="K44" s="342"/>
      <c r="L44" s="342"/>
      <c r="M44" s="181"/>
      <c r="N44" s="227"/>
      <c r="O44" s="9"/>
    </row>
    <row r="45" spans="2:15" s="255" customFormat="1" ht="20" customHeight="1" x14ac:dyDescent="0.35">
      <c r="B45" s="11"/>
      <c r="C45" s="200"/>
      <c r="D45" s="228"/>
      <c r="E45" s="342"/>
      <c r="F45" s="342"/>
      <c r="G45" s="342"/>
      <c r="H45" s="342"/>
      <c r="I45" s="342"/>
      <c r="J45" s="342"/>
      <c r="K45" s="342"/>
      <c r="L45" s="342"/>
      <c r="M45" s="181"/>
      <c r="N45" s="227"/>
      <c r="O45" s="9"/>
    </row>
    <row r="46" spans="2:15" x14ac:dyDescent="0.35">
      <c r="B46" s="11"/>
      <c r="C46" s="344" t="s">
        <v>34102</v>
      </c>
      <c r="D46" s="344"/>
      <c r="E46" s="344"/>
      <c r="F46" s="344"/>
      <c r="G46" s="188"/>
      <c r="H46" s="188"/>
      <c r="I46" s="188"/>
      <c r="J46" s="188"/>
      <c r="K46" s="188"/>
      <c r="L46" s="188"/>
      <c r="M46" s="188"/>
      <c r="N46" s="106"/>
      <c r="O46" s="9"/>
    </row>
    <row r="47" spans="2:15" ht="14.5" customHeight="1" x14ac:dyDescent="0.35">
      <c r="B47" s="11"/>
      <c r="C47" s="24"/>
      <c r="D47" s="10"/>
      <c r="E47" s="342" t="s">
        <v>33934</v>
      </c>
      <c r="F47" s="342"/>
      <c r="G47" s="342"/>
      <c r="H47" s="342"/>
      <c r="I47" s="342"/>
      <c r="J47" s="342"/>
      <c r="K47" s="342"/>
      <c r="L47" s="342"/>
      <c r="M47" s="342"/>
      <c r="N47" s="181"/>
      <c r="O47" s="9"/>
    </row>
    <row r="48" spans="2:15" ht="15" customHeight="1" x14ac:dyDescent="0.35">
      <c r="B48" s="11"/>
      <c r="C48" s="10"/>
      <c r="D48" s="10"/>
      <c r="E48" s="342"/>
      <c r="F48" s="342"/>
      <c r="G48" s="342"/>
      <c r="H48" s="342"/>
      <c r="I48" s="342"/>
      <c r="J48" s="342"/>
      <c r="K48" s="342"/>
      <c r="L48" s="342"/>
      <c r="M48" s="342"/>
      <c r="N48" s="181"/>
      <c r="O48" s="9"/>
    </row>
    <row r="49" spans="2:15" ht="15" customHeight="1" x14ac:dyDescent="0.35">
      <c r="B49" s="11"/>
      <c r="C49" s="10"/>
      <c r="D49" s="10"/>
      <c r="E49" s="342"/>
      <c r="F49" s="342"/>
      <c r="G49" s="342"/>
      <c r="H49" s="342"/>
      <c r="I49" s="342"/>
      <c r="J49" s="342"/>
      <c r="K49" s="342"/>
      <c r="L49" s="342"/>
      <c r="M49" s="342"/>
      <c r="N49" s="181"/>
      <c r="O49" s="9"/>
    </row>
    <row r="50" spans="2:15" ht="13" customHeight="1" x14ac:dyDescent="0.35">
      <c r="B50" s="11"/>
      <c r="C50" s="10"/>
      <c r="D50" s="10"/>
      <c r="E50" s="342"/>
      <c r="F50" s="342"/>
      <c r="G50" s="342"/>
      <c r="H50" s="342"/>
      <c r="I50" s="342"/>
      <c r="J50" s="342"/>
      <c r="K50" s="342"/>
      <c r="L50" s="342"/>
      <c r="M50" s="342"/>
      <c r="N50" s="181"/>
      <c r="O50" s="9"/>
    </row>
    <row r="51" spans="2:15" ht="15.5" customHeight="1" x14ac:dyDescent="0.35">
      <c r="B51" s="11"/>
      <c r="C51" s="344" t="s">
        <v>34103</v>
      </c>
      <c r="D51" s="344"/>
      <c r="E51" s="344"/>
      <c r="F51" s="181"/>
      <c r="G51" s="181"/>
      <c r="H51" s="181"/>
      <c r="I51" s="181"/>
      <c r="J51" s="181"/>
      <c r="K51" s="181"/>
      <c r="L51" s="181"/>
      <c r="M51" s="181"/>
      <c r="N51" s="181"/>
      <c r="O51" s="9"/>
    </row>
    <row r="52" spans="2:15" ht="15" customHeight="1" x14ac:dyDescent="0.35">
      <c r="B52" s="11"/>
      <c r="C52" s="10"/>
      <c r="D52" s="10"/>
      <c r="E52" s="342" t="s">
        <v>33924</v>
      </c>
      <c r="F52" s="342"/>
      <c r="G52" s="342"/>
      <c r="H52" s="342"/>
      <c r="I52" s="342"/>
      <c r="J52" s="342"/>
      <c r="K52" s="342"/>
      <c r="L52" s="342"/>
      <c r="M52" s="342"/>
      <c r="N52" s="106"/>
      <c r="O52" s="9"/>
    </row>
    <row r="53" spans="2:15" x14ac:dyDescent="0.35">
      <c r="B53" s="11"/>
      <c r="C53" s="10"/>
      <c r="D53" s="10"/>
      <c r="E53" s="342"/>
      <c r="F53" s="342"/>
      <c r="G53" s="342"/>
      <c r="H53" s="342"/>
      <c r="I53" s="342"/>
      <c r="J53" s="342"/>
      <c r="K53" s="342"/>
      <c r="L53" s="342"/>
      <c r="M53" s="342"/>
      <c r="N53" s="106"/>
      <c r="O53" s="9"/>
    </row>
    <row r="54" spans="2:15" ht="15" thickBot="1" x14ac:dyDescent="0.4">
      <c r="B54" s="8"/>
      <c r="C54" s="7"/>
      <c r="D54" s="7"/>
      <c r="E54" s="7"/>
      <c r="F54" s="7"/>
      <c r="G54" s="7"/>
      <c r="H54" s="7"/>
      <c r="I54" s="7"/>
      <c r="J54" s="7"/>
      <c r="K54" s="7"/>
      <c r="L54" s="7"/>
      <c r="M54" s="7"/>
      <c r="N54" s="7"/>
      <c r="O54" s="6"/>
    </row>
    <row r="55" spans="2:15" ht="15" thickTop="1" x14ac:dyDescent="0.35"/>
  </sheetData>
  <sheetProtection algorithmName="SHA-512" hashValue="6mB8YaD47gfZQbUKtiUOAkjlUlxpOjMcZ6034AmI662xjc9OQ9GBvd8tSNwTr6uS1DMQaCIuhViajxt082xtDg==" saltValue="IA4GHMJnLRVbHVhe1qRlXQ==" spinCount="100000" sheet="1" objects="1" scenarios="1" selectLockedCells="1"/>
  <mergeCells count="23">
    <mergeCell ref="C51:E51"/>
    <mergeCell ref="D15:M16"/>
    <mergeCell ref="C33:F33"/>
    <mergeCell ref="C36:F36"/>
    <mergeCell ref="C40:F40"/>
    <mergeCell ref="C43:F43"/>
    <mergeCell ref="E19:M21"/>
    <mergeCell ref="C7:M8"/>
    <mergeCell ref="D41:M42"/>
    <mergeCell ref="C11:M12"/>
    <mergeCell ref="E52:M53"/>
    <mergeCell ref="E23:M25"/>
    <mergeCell ref="E27:M28"/>
    <mergeCell ref="D34:M35"/>
    <mergeCell ref="D37:M39"/>
    <mergeCell ref="E30:M32"/>
    <mergeCell ref="E47:M50"/>
    <mergeCell ref="E44:L45"/>
    <mergeCell ref="D18:G18"/>
    <mergeCell ref="D22:F22"/>
    <mergeCell ref="D26:F26"/>
    <mergeCell ref="C29:F29"/>
    <mergeCell ref="C46:F46"/>
  </mergeCells>
  <hyperlinks>
    <hyperlink ref="C29" location="'1.2 Finance and Operations'!A1" display="1.2 Finance and Operations" xr:uid="{C950FE02-BD44-4F45-98A2-3EAF29187EC2}"/>
    <hyperlink ref="D18" location="'1.1 Demographics'!A3" display="Organization Information" xr:uid="{4F7B611C-F076-4711-B979-F44F0AE613EA}"/>
    <hyperlink ref="D22" location="'1.1 Demographics'!E17" display="Respondent Information " xr:uid="{31A96111-BEC9-437D-B55D-BEC28479BF4D}"/>
    <hyperlink ref="D26" location="'1.1 Demographics'!D28" display="Health System Profile" xr:uid="{4FA9C1A6-8987-40EF-892D-BF3732841B08}"/>
    <hyperlink ref="C33" location="'1.3 Staffing and Outsourcing '!A1" display="1.3 Staffing and Outsourcing " xr:uid="{081BD454-3215-49ED-96AD-D8B8C2B5DC65}"/>
    <hyperlink ref="C36" location="'1.4 Business Office'!A1" display="1.4 Business Office" xr:uid="{62BE7B48-7D50-45B2-ABCB-CAF80B2D781B}"/>
    <hyperlink ref="C40" location="'1.5 Patient Access'!A1" display="1.5 Patient Access" xr:uid="{77E23E99-30B4-4259-AECA-9270F19C38D5}"/>
    <hyperlink ref="C46" location="'2.1 Overall Validation '!A1" display="2.1 Overall Validation" xr:uid="{1E4F19C1-4E8F-4076-8AD4-11033FEA1E27}"/>
    <hyperlink ref="C51" location="'2.2 Feedback'!A1" display="2.2 Feedback" xr:uid="{35EAF6CB-42EE-4780-9D7C-A35E68675BAA}"/>
    <hyperlink ref="C43" location="'2. Validation Summary'!A1" display="2. Validation Summary " xr:uid="{CCE28CAE-C55F-41DE-9AA1-5AA4F9EDBC02}"/>
    <hyperlink ref="D18:G18" location="'1.1 Demographics'!E4" display="Organization Information" xr:uid="{E53DC19B-3202-43FB-9FD8-B7E5DEBC955E}"/>
    <hyperlink ref="D22:F22" location="'1.1 Demographics'!F17" display="Respondent Information " xr:uid="{0DF8D11D-4891-4B9E-B2E4-22E1BA84BCD4}"/>
    <hyperlink ref="D26:F26" location="'1.1 Demographics'!K29" display="Health System Profile" xr:uid="{565F7AD5-3B48-49EE-9D54-4C0690A4AF02}"/>
    <hyperlink ref="C29:F29" location="'1.2 Finance and Operations'!K5" display="1.2 Finance and Operations" xr:uid="{81EF94AA-CCAE-47A5-BC32-882965A954C7}"/>
    <hyperlink ref="C33:F33" location="'1.3 Staffing and Outsourcing '!H9" display="1.3 Staffing and Outsourcing " xr:uid="{18EE533C-8033-44C1-BA36-F18B461F7C03}"/>
    <hyperlink ref="C36:F36" location="'1.4 Business Office'!M6" display="1.4 Business Office" xr:uid="{8DFCE7A6-DB96-4627-80F6-9BDB8A81AC33}"/>
  </hyperlinks>
  <pageMargins left="0.7" right="0.7" top="0.75" bottom="0.75" header="0.3" footer="0.3"/>
  <pageSetup scale="61"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9F11AC-DC8F-4DB7-9B18-575CE95E765D}">
  <sheetPr codeName="Sheet9">
    <tabColor theme="3" tint="-0.499984740745262"/>
  </sheetPr>
  <dimension ref="A1:L10227"/>
  <sheetViews>
    <sheetView showGridLines="0" showRowColHeaders="0" zoomScale="52" zoomScaleNormal="52" workbookViewId="0">
      <selection activeCell="F16" sqref="F16:I16"/>
    </sheetView>
  </sheetViews>
  <sheetFormatPr defaultRowHeight="14.5" x14ac:dyDescent="0.35"/>
  <cols>
    <col min="1" max="1" width="8.7265625" style="164"/>
    <col min="2" max="2" width="30.90625" customWidth="1"/>
    <col min="3" max="3" width="16.26953125" customWidth="1"/>
    <col min="4" max="4" width="14.36328125" customWidth="1"/>
    <col min="5" max="5" width="12" customWidth="1"/>
    <col min="6" max="14" width="8.7265625" customWidth="1"/>
  </cols>
  <sheetData>
    <row r="1" spans="1:12" x14ac:dyDescent="0.35">
      <c r="A1" s="164" t="s">
        <v>8199</v>
      </c>
      <c r="B1" t="s">
        <v>8200</v>
      </c>
      <c r="C1" t="s">
        <v>8201</v>
      </c>
      <c r="D1" t="s">
        <v>8202</v>
      </c>
      <c r="E1" t="s">
        <v>8203</v>
      </c>
      <c r="F1" t="s">
        <v>8204</v>
      </c>
      <c r="G1" t="s">
        <v>8205</v>
      </c>
      <c r="H1" t="s">
        <v>8206</v>
      </c>
      <c r="I1" t="s">
        <v>8207</v>
      </c>
      <c r="J1" t="s">
        <v>8208</v>
      </c>
      <c r="K1" t="s">
        <v>8209</v>
      </c>
      <c r="L1" t="s">
        <v>8210</v>
      </c>
    </row>
    <row r="2" spans="1:12" x14ac:dyDescent="0.35">
      <c r="A2" s="164" t="s">
        <v>15187</v>
      </c>
      <c r="B2" t="s">
        <v>15188</v>
      </c>
      <c r="F2">
        <v>342</v>
      </c>
      <c r="G2" t="s">
        <v>8556</v>
      </c>
      <c r="H2" t="s">
        <v>8213</v>
      </c>
      <c r="I2" t="s">
        <v>8214</v>
      </c>
      <c r="J2" t="s">
        <v>8215</v>
      </c>
      <c r="K2" t="s">
        <v>5808</v>
      </c>
      <c r="L2" t="s">
        <v>8267</v>
      </c>
    </row>
    <row r="3" spans="1:12" x14ac:dyDescent="0.35">
      <c r="A3" s="164" t="s">
        <v>90</v>
      </c>
      <c r="B3" t="s">
        <v>5949</v>
      </c>
      <c r="C3" t="s">
        <v>8701</v>
      </c>
      <c r="D3" t="s">
        <v>91</v>
      </c>
      <c r="E3" t="s">
        <v>92</v>
      </c>
      <c r="F3">
        <v>342</v>
      </c>
      <c r="G3" t="s">
        <v>8556</v>
      </c>
      <c r="H3" t="s">
        <v>8213</v>
      </c>
      <c r="I3" t="s">
        <v>8214</v>
      </c>
      <c r="J3" t="s">
        <v>8215</v>
      </c>
      <c r="K3" t="s">
        <v>5808</v>
      </c>
      <c r="L3" t="s">
        <v>8267</v>
      </c>
    </row>
    <row r="4" spans="1:12" x14ac:dyDescent="0.35">
      <c r="A4" s="164" t="s">
        <v>14887</v>
      </c>
      <c r="B4" t="s">
        <v>14888</v>
      </c>
      <c r="C4" t="s">
        <v>14889</v>
      </c>
      <c r="D4" t="s">
        <v>14890</v>
      </c>
      <c r="E4" t="s">
        <v>92</v>
      </c>
      <c r="F4">
        <v>49</v>
      </c>
      <c r="G4" t="s">
        <v>8234</v>
      </c>
      <c r="H4" t="s">
        <v>8213</v>
      </c>
      <c r="I4" t="s">
        <v>8219</v>
      </c>
      <c r="J4" t="s">
        <v>8215</v>
      </c>
      <c r="K4" t="s">
        <v>5808</v>
      </c>
      <c r="L4" t="s">
        <v>8216</v>
      </c>
    </row>
    <row r="5" spans="1:12" x14ac:dyDescent="0.35">
      <c r="A5" s="164" t="s">
        <v>94</v>
      </c>
      <c r="B5" t="s">
        <v>5801</v>
      </c>
      <c r="C5" t="s">
        <v>30095</v>
      </c>
      <c r="D5" t="s">
        <v>95</v>
      </c>
      <c r="E5" t="s">
        <v>92</v>
      </c>
      <c r="F5">
        <v>204</v>
      </c>
      <c r="G5" t="s">
        <v>8223</v>
      </c>
      <c r="H5" t="s">
        <v>8213</v>
      </c>
      <c r="I5" t="s">
        <v>8219</v>
      </c>
      <c r="J5" t="s">
        <v>8215</v>
      </c>
      <c r="K5" t="s">
        <v>8224</v>
      </c>
      <c r="L5" t="s">
        <v>8216</v>
      </c>
    </row>
    <row r="6" spans="1:12" x14ac:dyDescent="0.35">
      <c r="A6" s="164" t="s">
        <v>97</v>
      </c>
      <c r="B6" t="s">
        <v>5791</v>
      </c>
      <c r="C6" t="s">
        <v>22718</v>
      </c>
      <c r="D6" t="s">
        <v>98</v>
      </c>
      <c r="E6" t="s">
        <v>92</v>
      </c>
      <c r="F6">
        <v>233</v>
      </c>
      <c r="G6" t="s">
        <v>8223</v>
      </c>
      <c r="H6" t="s">
        <v>8213</v>
      </c>
      <c r="I6" t="s">
        <v>8214</v>
      </c>
      <c r="J6" t="s">
        <v>8215</v>
      </c>
      <c r="K6" t="s">
        <v>8224</v>
      </c>
      <c r="L6" t="s">
        <v>8216</v>
      </c>
    </row>
    <row r="7" spans="1:12" x14ac:dyDescent="0.35">
      <c r="A7" s="164" t="s">
        <v>99</v>
      </c>
      <c r="B7" t="s">
        <v>5959</v>
      </c>
      <c r="C7" t="s">
        <v>15505</v>
      </c>
      <c r="D7" t="s">
        <v>100</v>
      </c>
      <c r="E7" t="s">
        <v>92</v>
      </c>
      <c r="F7">
        <v>45</v>
      </c>
      <c r="G7" t="s">
        <v>8234</v>
      </c>
      <c r="H7" t="s">
        <v>8213</v>
      </c>
      <c r="I7" t="s">
        <v>8219</v>
      </c>
      <c r="J7" t="s">
        <v>8215</v>
      </c>
      <c r="K7" t="s">
        <v>5808</v>
      </c>
      <c r="L7" t="s">
        <v>8216</v>
      </c>
    </row>
    <row r="8" spans="1:12" x14ac:dyDescent="0.35">
      <c r="A8" s="164" t="s">
        <v>102</v>
      </c>
      <c r="B8" t="s">
        <v>5806</v>
      </c>
      <c r="C8" t="s">
        <v>22474</v>
      </c>
      <c r="D8" t="s">
        <v>103</v>
      </c>
      <c r="E8" t="s">
        <v>92</v>
      </c>
      <c r="F8">
        <v>29</v>
      </c>
      <c r="G8" t="s">
        <v>8234</v>
      </c>
      <c r="H8" t="s">
        <v>8213</v>
      </c>
      <c r="I8" t="s">
        <v>8219</v>
      </c>
      <c r="J8" t="s">
        <v>8215</v>
      </c>
      <c r="K8" t="s">
        <v>5808</v>
      </c>
      <c r="L8" t="s">
        <v>8216</v>
      </c>
    </row>
    <row r="9" spans="1:12" x14ac:dyDescent="0.35">
      <c r="A9" s="164" t="s">
        <v>17348</v>
      </c>
      <c r="B9" t="s">
        <v>17349</v>
      </c>
      <c r="C9" t="s">
        <v>17350</v>
      </c>
      <c r="D9" t="s">
        <v>17351</v>
      </c>
      <c r="E9" t="s">
        <v>92</v>
      </c>
      <c r="F9">
        <v>130</v>
      </c>
      <c r="G9" t="s">
        <v>8212</v>
      </c>
      <c r="H9" t="s">
        <v>8213</v>
      </c>
      <c r="I9" t="s">
        <v>8214</v>
      </c>
      <c r="J9" t="s">
        <v>8215</v>
      </c>
      <c r="K9" t="s">
        <v>8224</v>
      </c>
      <c r="L9" t="s">
        <v>8216</v>
      </c>
    </row>
    <row r="10" spans="1:12" x14ac:dyDescent="0.35">
      <c r="A10" s="164" t="s">
        <v>18796</v>
      </c>
      <c r="B10" t="s">
        <v>18797</v>
      </c>
      <c r="C10" t="s">
        <v>18798</v>
      </c>
      <c r="D10" t="s">
        <v>18799</v>
      </c>
      <c r="E10" t="s">
        <v>92</v>
      </c>
      <c r="F10">
        <v>90</v>
      </c>
      <c r="G10" t="s">
        <v>8234</v>
      </c>
      <c r="H10" t="s">
        <v>8213</v>
      </c>
      <c r="I10" t="s">
        <v>8219</v>
      </c>
      <c r="J10" t="s">
        <v>8215</v>
      </c>
      <c r="K10" t="s">
        <v>8224</v>
      </c>
      <c r="L10" t="s">
        <v>8216</v>
      </c>
    </row>
    <row r="11" spans="1:12" x14ac:dyDescent="0.35">
      <c r="A11" s="164" t="s">
        <v>104</v>
      </c>
      <c r="B11" t="s">
        <v>5780</v>
      </c>
      <c r="C11" t="s">
        <v>22746</v>
      </c>
      <c r="D11" t="s">
        <v>105</v>
      </c>
      <c r="E11" t="s">
        <v>92</v>
      </c>
      <c r="F11">
        <v>309</v>
      </c>
      <c r="G11" t="s">
        <v>8556</v>
      </c>
      <c r="H11" t="s">
        <v>8213</v>
      </c>
      <c r="I11" t="s">
        <v>8214</v>
      </c>
      <c r="J11" t="s">
        <v>8215</v>
      </c>
      <c r="K11" t="s">
        <v>8224</v>
      </c>
      <c r="L11" t="s">
        <v>8267</v>
      </c>
    </row>
    <row r="12" spans="1:12" x14ac:dyDescent="0.35">
      <c r="A12" s="164" t="s">
        <v>106</v>
      </c>
      <c r="B12" t="s">
        <v>5803</v>
      </c>
      <c r="C12" t="s">
        <v>22460</v>
      </c>
      <c r="D12" t="s">
        <v>107</v>
      </c>
      <c r="E12" t="s">
        <v>92</v>
      </c>
      <c r="F12">
        <v>97</v>
      </c>
      <c r="G12" t="s">
        <v>8234</v>
      </c>
      <c r="H12" t="s">
        <v>8213</v>
      </c>
      <c r="I12" t="s">
        <v>8219</v>
      </c>
      <c r="J12" t="s">
        <v>8215</v>
      </c>
      <c r="K12" t="s">
        <v>8224</v>
      </c>
      <c r="L12" t="s">
        <v>8216</v>
      </c>
    </row>
    <row r="13" spans="1:12" x14ac:dyDescent="0.35">
      <c r="A13" s="164" t="s">
        <v>24456</v>
      </c>
      <c r="B13" t="s">
        <v>24457</v>
      </c>
      <c r="C13" t="s">
        <v>24458</v>
      </c>
      <c r="D13" t="s">
        <v>1389</v>
      </c>
      <c r="E13" t="s">
        <v>92</v>
      </c>
      <c r="F13">
        <v>27</v>
      </c>
      <c r="G13" t="s">
        <v>8234</v>
      </c>
      <c r="H13" t="s">
        <v>8213</v>
      </c>
      <c r="I13" t="s">
        <v>8219</v>
      </c>
      <c r="J13" t="s">
        <v>8215</v>
      </c>
      <c r="K13" t="s">
        <v>8224</v>
      </c>
      <c r="L13" t="s">
        <v>8216</v>
      </c>
    </row>
    <row r="14" spans="1:12" x14ac:dyDescent="0.35">
      <c r="A14" s="164" t="s">
        <v>108</v>
      </c>
      <c r="B14" t="s">
        <v>5432</v>
      </c>
      <c r="C14" t="s">
        <v>13737</v>
      </c>
      <c r="D14" t="s">
        <v>109</v>
      </c>
      <c r="E14" t="s">
        <v>92</v>
      </c>
      <c r="F14">
        <v>212</v>
      </c>
      <c r="G14" t="s">
        <v>8223</v>
      </c>
      <c r="H14" t="s">
        <v>8213</v>
      </c>
      <c r="I14" t="s">
        <v>8214</v>
      </c>
      <c r="J14" t="s">
        <v>8215</v>
      </c>
      <c r="K14" t="s">
        <v>8224</v>
      </c>
      <c r="L14" t="s">
        <v>8216</v>
      </c>
    </row>
    <row r="15" spans="1:12" x14ac:dyDescent="0.35">
      <c r="A15" s="164" t="s">
        <v>25568</v>
      </c>
      <c r="B15" t="s">
        <v>25569</v>
      </c>
      <c r="C15" t="s">
        <v>25570</v>
      </c>
      <c r="D15" t="s">
        <v>11704</v>
      </c>
      <c r="E15" t="s">
        <v>92</v>
      </c>
      <c r="H15" t="s">
        <v>8213</v>
      </c>
      <c r="I15" t="s">
        <v>8214</v>
      </c>
      <c r="J15" t="s">
        <v>8215</v>
      </c>
      <c r="K15" t="s">
        <v>8224</v>
      </c>
      <c r="L15" t="s">
        <v>8216</v>
      </c>
    </row>
    <row r="16" spans="1:12" x14ac:dyDescent="0.35">
      <c r="A16" s="164" t="s">
        <v>19038</v>
      </c>
      <c r="B16" t="s">
        <v>19039</v>
      </c>
      <c r="C16" t="s">
        <v>19040</v>
      </c>
      <c r="D16" t="s">
        <v>105</v>
      </c>
      <c r="E16" t="s">
        <v>92</v>
      </c>
      <c r="F16">
        <v>12</v>
      </c>
      <c r="G16" t="s">
        <v>8234</v>
      </c>
      <c r="H16" t="s">
        <v>8213</v>
      </c>
      <c r="I16" t="s">
        <v>8214</v>
      </c>
      <c r="J16" t="s">
        <v>8215</v>
      </c>
      <c r="K16" t="s">
        <v>8224</v>
      </c>
      <c r="L16" t="s">
        <v>8267</v>
      </c>
    </row>
    <row r="17" spans="1:12" x14ac:dyDescent="0.35">
      <c r="A17" s="164" t="s">
        <v>111</v>
      </c>
      <c r="B17" t="s">
        <v>5794</v>
      </c>
      <c r="C17" t="s">
        <v>30733</v>
      </c>
      <c r="D17" t="s">
        <v>112</v>
      </c>
      <c r="E17" t="s">
        <v>92</v>
      </c>
      <c r="F17">
        <v>178</v>
      </c>
      <c r="G17" t="s">
        <v>8212</v>
      </c>
      <c r="H17" t="s">
        <v>8213</v>
      </c>
      <c r="I17" t="s">
        <v>8214</v>
      </c>
      <c r="J17" t="s">
        <v>8215</v>
      </c>
      <c r="K17" t="s">
        <v>8224</v>
      </c>
      <c r="L17" t="s">
        <v>8216</v>
      </c>
    </row>
    <row r="18" spans="1:12" x14ac:dyDescent="0.35">
      <c r="A18" s="164" t="s">
        <v>28038</v>
      </c>
      <c r="B18" t="s">
        <v>28039</v>
      </c>
      <c r="C18" t="s">
        <v>28040</v>
      </c>
      <c r="D18" t="s">
        <v>28041</v>
      </c>
      <c r="E18" t="s">
        <v>92</v>
      </c>
      <c r="H18" t="s">
        <v>8213</v>
      </c>
      <c r="I18" t="s">
        <v>8214</v>
      </c>
      <c r="J18" t="s">
        <v>8215</v>
      </c>
      <c r="K18" t="s">
        <v>8224</v>
      </c>
      <c r="L18" t="s">
        <v>8216</v>
      </c>
    </row>
    <row r="19" spans="1:12" x14ac:dyDescent="0.35">
      <c r="A19" s="164" t="s">
        <v>113</v>
      </c>
      <c r="B19" t="s">
        <v>5953</v>
      </c>
      <c r="C19" t="s">
        <v>8479</v>
      </c>
      <c r="D19" t="s">
        <v>114</v>
      </c>
      <c r="E19" t="s">
        <v>92</v>
      </c>
      <c r="F19">
        <v>77</v>
      </c>
      <c r="G19" t="s">
        <v>8234</v>
      </c>
      <c r="H19" t="s">
        <v>8213</v>
      </c>
      <c r="I19" t="s">
        <v>8219</v>
      </c>
      <c r="J19" t="s">
        <v>8215</v>
      </c>
      <c r="K19" t="s">
        <v>5808</v>
      </c>
      <c r="L19" t="s">
        <v>8216</v>
      </c>
    </row>
    <row r="20" spans="1:12" x14ac:dyDescent="0.35">
      <c r="A20" s="164" t="s">
        <v>115</v>
      </c>
      <c r="B20" t="s">
        <v>5802</v>
      </c>
      <c r="C20" t="s">
        <v>17944</v>
      </c>
      <c r="D20" t="s">
        <v>116</v>
      </c>
      <c r="E20" t="s">
        <v>92</v>
      </c>
      <c r="F20">
        <v>45</v>
      </c>
      <c r="G20" t="s">
        <v>8234</v>
      </c>
      <c r="H20" t="s">
        <v>8213</v>
      </c>
      <c r="I20" t="s">
        <v>8219</v>
      </c>
      <c r="J20" t="s">
        <v>8215</v>
      </c>
      <c r="K20" t="s">
        <v>5808</v>
      </c>
      <c r="L20" t="s">
        <v>8216</v>
      </c>
    </row>
    <row r="21" spans="1:12" x14ac:dyDescent="0.35">
      <c r="A21" s="164" t="s">
        <v>118</v>
      </c>
      <c r="B21" t="s">
        <v>5945</v>
      </c>
      <c r="C21" t="s">
        <v>16057</v>
      </c>
      <c r="D21" t="s">
        <v>119</v>
      </c>
      <c r="E21" t="s">
        <v>92</v>
      </c>
      <c r="F21">
        <v>320</v>
      </c>
      <c r="G21" t="s">
        <v>8556</v>
      </c>
      <c r="H21" t="s">
        <v>8213</v>
      </c>
      <c r="I21" t="s">
        <v>8214</v>
      </c>
      <c r="J21" t="s">
        <v>8215</v>
      </c>
      <c r="K21" t="s">
        <v>8224</v>
      </c>
      <c r="L21" t="s">
        <v>8267</v>
      </c>
    </row>
    <row r="22" spans="1:12" x14ac:dyDescent="0.35">
      <c r="A22" s="164" t="s">
        <v>120</v>
      </c>
      <c r="B22" t="s">
        <v>5696</v>
      </c>
      <c r="C22" t="s">
        <v>12065</v>
      </c>
      <c r="D22" t="s">
        <v>119</v>
      </c>
      <c r="E22" t="s">
        <v>92</v>
      </c>
      <c r="F22">
        <v>270</v>
      </c>
      <c r="G22" t="s">
        <v>8223</v>
      </c>
      <c r="H22" t="s">
        <v>8213</v>
      </c>
      <c r="I22" t="s">
        <v>8214</v>
      </c>
      <c r="J22" t="s">
        <v>8215</v>
      </c>
      <c r="K22" t="s">
        <v>5808</v>
      </c>
      <c r="L22" t="s">
        <v>8216</v>
      </c>
    </row>
    <row r="23" spans="1:12" x14ac:dyDescent="0.35">
      <c r="A23" s="164" t="s">
        <v>19825</v>
      </c>
      <c r="B23" t="s">
        <v>19826</v>
      </c>
      <c r="C23" t="s">
        <v>19827</v>
      </c>
      <c r="D23" t="s">
        <v>19828</v>
      </c>
      <c r="E23" t="s">
        <v>92</v>
      </c>
      <c r="F23">
        <v>84</v>
      </c>
      <c r="G23" t="s">
        <v>8234</v>
      </c>
      <c r="H23" t="s">
        <v>8213</v>
      </c>
      <c r="I23" t="s">
        <v>8219</v>
      </c>
      <c r="J23" t="s">
        <v>8215</v>
      </c>
      <c r="K23" t="s">
        <v>5808</v>
      </c>
      <c r="L23" t="s">
        <v>8216</v>
      </c>
    </row>
    <row r="24" spans="1:12" x14ac:dyDescent="0.35">
      <c r="A24" s="164" t="s">
        <v>32358</v>
      </c>
      <c r="B24" t="s">
        <v>32359</v>
      </c>
      <c r="C24" t="s">
        <v>32360</v>
      </c>
      <c r="D24" t="s">
        <v>32361</v>
      </c>
      <c r="E24" t="s">
        <v>92</v>
      </c>
      <c r="H24" t="s">
        <v>8213</v>
      </c>
      <c r="I24" t="s">
        <v>8219</v>
      </c>
      <c r="J24" t="s">
        <v>8215</v>
      </c>
      <c r="K24" t="s">
        <v>8224</v>
      </c>
      <c r="L24" t="s">
        <v>8216</v>
      </c>
    </row>
    <row r="25" spans="1:12" x14ac:dyDescent="0.35">
      <c r="A25" s="164" t="s">
        <v>23153</v>
      </c>
      <c r="B25" t="s">
        <v>23154</v>
      </c>
      <c r="C25" t="s">
        <v>23155</v>
      </c>
      <c r="D25" t="s">
        <v>23156</v>
      </c>
      <c r="E25" t="s">
        <v>92</v>
      </c>
      <c r="F25">
        <v>20</v>
      </c>
      <c r="G25" t="s">
        <v>8234</v>
      </c>
      <c r="H25" t="s">
        <v>8213</v>
      </c>
      <c r="I25" t="s">
        <v>8219</v>
      </c>
      <c r="J25" t="s">
        <v>8215</v>
      </c>
      <c r="K25" t="s">
        <v>8224</v>
      </c>
      <c r="L25" t="s">
        <v>8216</v>
      </c>
    </row>
    <row r="26" spans="1:12" x14ac:dyDescent="0.35">
      <c r="A26" s="164" t="s">
        <v>24124</v>
      </c>
      <c r="B26" t="s">
        <v>24125</v>
      </c>
      <c r="C26" t="s">
        <v>24126</v>
      </c>
      <c r="D26" t="s">
        <v>24127</v>
      </c>
      <c r="E26" t="s">
        <v>92</v>
      </c>
      <c r="H26" t="s">
        <v>8213</v>
      </c>
      <c r="I26" t="s">
        <v>8219</v>
      </c>
      <c r="J26" t="s">
        <v>8215</v>
      </c>
      <c r="K26" t="s">
        <v>8224</v>
      </c>
      <c r="L26" t="s">
        <v>8216</v>
      </c>
    </row>
    <row r="27" spans="1:12" x14ac:dyDescent="0.35">
      <c r="A27" s="164" t="s">
        <v>121</v>
      </c>
      <c r="B27" t="s">
        <v>5972</v>
      </c>
      <c r="C27" t="s">
        <v>11920</v>
      </c>
      <c r="D27" t="s">
        <v>122</v>
      </c>
      <c r="E27" t="s">
        <v>92</v>
      </c>
      <c r="F27">
        <v>299</v>
      </c>
      <c r="G27" t="s">
        <v>8223</v>
      </c>
      <c r="H27" t="s">
        <v>8213</v>
      </c>
      <c r="I27" t="s">
        <v>8214</v>
      </c>
      <c r="J27" t="s">
        <v>8215</v>
      </c>
      <c r="K27" t="s">
        <v>5808</v>
      </c>
      <c r="L27" t="s">
        <v>8216</v>
      </c>
    </row>
    <row r="28" spans="1:12" x14ac:dyDescent="0.35">
      <c r="A28" s="164" t="s">
        <v>33282</v>
      </c>
      <c r="B28" t="s">
        <v>33283</v>
      </c>
      <c r="C28" t="s">
        <v>33284</v>
      </c>
      <c r="D28" t="s">
        <v>33285</v>
      </c>
      <c r="E28" t="s">
        <v>92</v>
      </c>
      <c r="F28">
        <v>109</v>
      </c>
      <c r="G28" t="s">
        <v>8212</v>
      </c>
      <c r="H28" t="s">
        <v>8213</v>
      </c>
      <c r="I28" t="s">
        <v>8214</v>
      </c>
      <c r="J28" t="s">
        <v>8215</v>
      </c>
      <c r="K28" t="s">
        <v>5808</v>
      </c>
      <c r="L28" t="s">
        <v>8216</v>
      </c>
    </row>
    <row r="29" spans="1:12" x14ac:dyDescent="0.35">
      <c r="A29" s="164" t="s">
        <v>31946</v>
      </c>
      <c r="B29" t="s">
        <v>31947</v>
      </c>
      <c r="C29" t="s">
        <v>25812</v>
      </c>
      <c r="D29" t="s">
        <v>25813</v>
      </c>
      <c r="E29" t="s">
        <v>92</v>
      </c>
      <c r="F29">
        <v>15</v>
      </c>
      <c r="G29" t="s">
        <v>8234</v>
      </c>
      <c r="H29" t="s">
        <v>8213</v>
      </c>
      <c r="I29" t="s">
        <v>8219</v>
      </c>
      <c r="J29" t="s">
        <v>8215</v>
      </c>
      <c r="K29" t="s">
        <v>8224</v>
      </c>
      <c r="L29" t="s">
        <v>8216</v>
      </c>
    </row>
    <row r="30" spans="1:12" x14ac:dyDescent="0.35">
      <c r="A30" s="164" t="s">
        <v>123</v>
      </c>
      <c r="B30" t="s">
        <v>5779</v>
      </c>
      <c r="C30" t="s">
        <v>22719</v>
      </c>
      <c r="D30" t="s">
        <v>105</v>
      </c>
      <c r="E30" t="s">
        <v>92</v>
      </c>
      <c r="F30">
        <v>1100</v>
      </c>
      <c r="G30" t="s">
        <v>8490</v>
      </c>
      <c r="H30" t="s">
        <v>8213</v>
      </c>
      <c r="I30" t="s">
        <v>8214</v>
      </c>
      <c r="J30" t="s">
        <v>8215</v>
      </c>
      <c r="K30" t="s">
        <v>8224</v>
      </c>
      <c r="L30" t="s">
        <v>8267</v>
      </c>
    </row>
    <row r="31" spans="1:12" x14ac:dyDescent="0.35">
      <c r="A31" s="164" t="s">
        <v>124</v>
      </c>
      <c r="B31" t="s">
        <v>5808</v>
      </c>
      <c r="C31" t="s">
        <v>23914</v>
      </c>
      <c r="D31" t="s">
        <v>125</v>
      </c>
      <c r="E31" t="s">
        <v>92</v>
      </c>
      <c r="F31">
        <v>37</v>
      </c>
      <c r="G31" t="s">
        <v>8234</v>
      </c>
      <c r="H31" t="s">
        <v>8213</v>
      </c>
      <c r="I31" t="s">
        <v>8214</v>
      </c>
      <c r="J31" t="s">
        <v>8215</v>
      </c>
      <c r="K31" t="s">
        <v>5808</v>
      </c>
      <c r="L31" t="s">
        <v>8216</v>
      </c>
    </row>
    <row r="32" spans="1:12" x14ac:dyDescent="0.35">
      <c r="A32" s="164" t="s">
        <v>126</v>
      </c>
      <c r="B32" t="s">
        <v>5439</v>
      </c>
      <c r="C32" t="s">
        <v>29816</v>
      </c>
      <c r="D32" t="s">
        <v>127</v>
      </c>
      <c r="E32" t="s">
        <v>92</v>
      </c>
      <c r="F32">
        <v>145</v>
      </c>
      <c r="G32" t="s">
        <v>8212</v>
      </c>
      <c r="H32" t="s">
        <v>8213</v>
      </c>
      <c r="I32" t="s">
        <v>8219</v>
      </c>
      <c r="J32" t="s">
        <v>8215</v>
      </c>
      <c r="K32" t="s">
        <v>5808</v>
      </c>
      <c r="L32" t="s">
        <v>8216</v>
      </c>
    </row>
    <row r="33" spans="1:12" x14ac:dyDescent="0.35">
      <c r="A33" s="164" t="s">
        <v>128</v>
      </c>
      <c r="B33" t="s">
        <v>5955</v>
      </c>
      <c r="C33" t="s">
        <v>31000</v>
      </c>
      <c r="D33" t="s">
        <v>129</v>
      </c>
      <c r="E33" t="s">
        <v>92</v>
      </c>
      <c r="F33">
        <v>83</v>
      </c>
      <c r="G33" t="s">
        <v>8234</v>
      </c>
      <c r="H33" t="s">
        <v>8213</v>
      </c>
      <c r="I33" t="s">
        <v>8219</v>
      </c>
      <c r="J33" t="s">
        <v>8215</v>
      </c>
      <c r="K33" t="s">
        <v>8224</v>
      </c>
      <c r="L33" t="s">
        <v>8216</v>
      </c>
    </row>
    <row r="34" spans="1:12" x14ac:dyDescent="0.35">
      <c r="A34" s="164" t="s">
        <v>130</v>
      </c>
      <c r="B34" t="s">
        <v>5947</v>
      </c>
      <c r="C34" t="s">
        <v>30024</v>
      </c>
      <c r="D34" t="s">
        <v>131</v>
      </c>
      <c r="E34" t="s">
        <v>92</v>
      </c>
      <c r="F34">
        <v>125</v>
      </c>
      <c r="G34" t="s">
        <v>8212</v>
      </c>
      <c r="H34" t="s">
        <v>8213</v>
      </c>
      <c r="I34" t="s">
        <v>8214</v>
      </c>
      <c r="J34" t="s">
        <v>8215</v>
      </c>
      <c r="K34" t="s">
        <v>8224</v>
      </c>
      <c r="L34" t="s">
        <v>8216</v>
      </c>
    </row>
    <row r="35" spans="1:12" x14ac:dyDescent="0.35">
      <c r="A35" s="164" t="s">
        <v>133</v>
      </c>
      <c r="B35" t="s">
        <v>5797</v>
      </c>
      <c r="C35" t="s">
        <v>16173</v>
      </c>
      <c r="D35" t="s">
        <v>134</v>
      </c>
      <c r="E35" t="s">
        <v>92</v>
      </c>
      <c r="F35">
        <v>877</v>
      </c>
      <c r="G35" t="s">
        <v>8490</v>
      </c>
      <c r="H35" t="s">
        <v>8213</v>
      </c>
      <c r="I35" t="s">
        <v>8214</v>
      </c>
      <c r="J35" t="s">
        <v>8215</v>
      </c>
      <c r="K35" t="s">
        <v>8224</v>
      </c>
      <c r="L35" t="s">
        <v>8267</v>
      </c>
    </row>
    <row r="36" spans="1:12" x14ac:dyDescent="0.35">
      <c r="A36" s="164" t="s">
        <v>136</v>
      </c>
      <c r="B36" t="s">
        <v>5800</v>
      </c>
      <c r="C36" t="s">
        <v>21041</v>
      </c>
      <c r="D36" t="s">
        <v>137</v>
      </c>
      <c r="E36" t="s">
        <v>92</v>
      </c>
      <c r="F36">
        <v>222</v>
      </c>
      <c r="G36" t="s">
        <v>8223</v>
      </c>
      <c r="H36" t="s">
        <v>8213</v>
      </c>
      <c r="I36" t="s">
        <v>8214</v>
      </c>
      <c r="J36" t="s">
        <v>8215</v>
      </c>
      <c r="K36" t="s">
        <v>8224</v>
      </c>
      <c r="L36" t="s">
        <v>8216</v>
      </c>
    </row>
    <row r="37" spans="1:12" x14ac:dyDescent="0.35">
      <c r="A37" s="164" t="s">
        <v>30803</v>
      </c>
      <c r="B37" t="s">
        <v>30804</v>
      </c>
      <c r="C37" t="s">
        <v>30805</v>
      </c>
      <c r="D37" t="s">
        <v>30806</v>
      </c>
      <c r="E37" t="s">
        <v>92</v>
      </c>
      <c r="H37" t="s">
        <v>8213</v>
      </c>
      <c r="I37" t="s">
        <v>8214</v>
      </c>
      <c r="J37" t="s">
        <v>8215</v>
      </c>
      <c r="K37" t="s">
        <v>8224</v>
      </c>
      <c r="L37" t="s">
        <v>8216</v>
      </c>
    </row>
    <row r="38" spans="1:12" x14ac:dyDescent="0.35">
      <c r="A38" s="164" t="s">
        <v>20409</v>
      </c>
      <c r="B38" t="s">
        <v>5551</v>
      </c>
      <c r="C38" t="s">
        <v>20410</v>
      </c>
      <c r="D38" t="s">
        <v>5438</v>
      </c>
      <c r="E38" t="s">
        <v>92</v>
      </c>
      <c r="F38">
        <v>27</v>
      </c>
      <c r="G38" t="s">
        <v>8234</v>
      </c>
      <c r="H38" t="s">
        <v>8213</v>
      </c>
      <c r="I38" t="s">
        <v>8214</v>
      </c>
      <c r="J38" t="s">
        <v>8215</v>
      </c>
      <c r="K38" t="s">
        <v>5808</v>
      </c>
      <c r="L38" t="s">
        <v>8216</v>
      </c>
    </row>
    <row r="39" spans="1:12" x14ac:dyDescent="0.35">
      <c r="A39" s="164" t="s">
        <v>138</v>
      </c>
      <c r="B39" t="s">
        <v>5788</v>
      </c>
      <c r="C39" t="s">
        <v>9948</v>
      </c>
      <c r="D39" t="s">
        <v>139</v>
      </c>
      <c r="E39" t="s">
        <v>92</v>
      </c>
      <c r="F39">
        <v>36</v>
      </c>
      <c r="G39" t="s">
        <v>8234</v>
      </c>
      <c r="H39" t="s">
        <v>8213</v>
      </c>
      <c r="I39" t="s">
        <v>8219</v>
      </c>
      <c r="J39" t="s">
        <v>8215</v>
      </c>
      <c r="K39" t="s">
        <v>8224</v>
      </c>
      <c r="L39" t="s">
        <v>8216</v>
      </c>
    </row>
    <row r="40" spans="1:12" x14ac:dyDescent="0.35">
      <c r="A40" s="164" t="s">
        <v>141</v>
      </c>
      <c r="B40" t="s">
        <v>5786</v>
      </c>
      <c r="C40" t="s">
        <v>17915</v>
      </c>
      <c r="D40" t="s">
        <v>142</v>
      </c>
      <c r="E40" t="s">
        <v>92</v>
      </c>
      <c r="F40">
        <v>45</v>
      </c>
      <c r="G40" t="s">
        <v>8234</v>
      </c>
      <c r="H40" t="s">
        <v>8213</v>
      </c>
      <c r="I40" t="s">
        <v>8219</v>
      </c>
      <c r="J40" t="s">
        <v>8215</v>
      </c>
      <c r="K40" t="s">
        <v>8224</v>
      </c>
      <c r="L40" t="s">
        <v>8216</v>
      </c>
    </row>
    <row r="41" spans="1:12" x14ac:dyDescent="0.35">
      <c r="A41" s="164" t="s">
        <v>143</v>
      </c>
      <c r="B41" t="s">
        <v>5799</v>
      </c>
      <c r="C41" t="s">
        <v>20689</v>
      </c>
      <c r="D41" t="s">
        <v>137</v>
      </c>
      <c r="E41" t="s">
        <v>92</v>
      </c>
      <c r="F41">
        <v>256</v>
      </c>
      <c r="G41" t="s">
        <v>8223</v>
      </c>
      <c r="H41" t="s">
        <v>8213</v>
      </c>
      <c r="I41" t="s">
        <v>8214</v>
      </c>
      <c r="J41" t="s">
        <v>8215</v>
      </c>
      <c r="K41" t="s">
        <v>8224</v>
      </c>
      <c r="L41" t="s">
        <v>8216</v>
      </c>
    </row>
    <row r="42" spans="1:12" x14ac:dyDescent="0.35">
      <c r="A42" s="164" t="s">
        <v>12258</v>
      </c>
      <c r="B42" t="s">
        <v>12259</v>
      </c>
      <c r="C42" t="s">
        <v>12260</v>
      </c>
      <c r="D42" t="s">
        <v>12261</v>
      </c>
      <c r="E42" t="s">
        <v>92</v>
      </c>
      <c r="F42">
        <v>22</v>
      </c>
      <c r="G42" t="s">
        <v>8234</v>
      </c>
      <c r="H42" t="s">
        <v>8213</v>
      </c>
      <c r="I42" t="s">
        <v>8219</v>
      </c>
      <c r="J42" t="s">
        <v>8215</v>
      </c>
      <c r="K42" t="s">
        <v>8224</v>
      </c>
      <c r="L42" t="s">
        <v>8216</v>
      </c>
    </row>
    <row r="43" spans="1:12" x14ac:dyDescent="0.35">
      <c r="A43" s="164" t="s">
        <v>145</v>
      </c>
      <c r="B43" t="s">
        <v>5951</v>
      </c>
      <c r="C43" t="s">
        <v>18430</v>
      </c>
      <c r="D43" t="s">
        <v>146</v>
      </c>
      <c r="E43" t="s">
        <v>92</v>
      </c>
      <c r="F43">
        <v>99</v>
      </c>
      <c r="G43" t="s">
        <v>8234</v>
      </c>
      <c r="H43" t="s">
        <v>8213</v>
      </c>
      <c r="I43" t="s">
        <v>8219</v>
      </c>
      <c r="J43" t="s">
        <v>8215</v>
      </c>
      <c r="K43" t="s">
        <v>8224</v>
      </c>
      <c r="L43" t="s">
        <v>8216</v>
      </c>
    </row>
    <row r="44" spans="1:12" x14ac:dyDescent="0.35">
      <c r="A44" s="164" t="s">
        <v>15879</v>
      </c>
      <c r="B44" t="s">
        <v>15880</v>
      </c>
      <c r="C44" t="s">
        <v>15881</v>
      </c>
      <c r="D44" t="s">
        <v>3098</v>
      </c>
      <c r="E44" t="s">
        <v>92</v>
      </c>
      <c r="F44">
        <v>40</v>
      </c>
      <c r="G44" t="s">
        <v>8234</v>
      </c>
      <c r="H44" t="s">
        <v>8213</v>
      </c>
      <c r="I44" t="s">
        <v>8214</v>
      </c>
      <c r="J44" t="s">
        <v>8215</v>
      </c>
      <c r="K44" t="s">
        <v>8224</v>
      </c>
      <c r="L44" t="s">
        <v>8216</v>
      </c>
    </row>
    <row r="45" spans="1:12" x14ac:dyDescent="0.35">
      <c r="A45" s="164" t="s">
        <v>147</v>
      </c>
      <c r="B45" t="s">
        <v>5784</v>
      </c>
      <c r="C45" t="s">
        <v>31212</v>
      </c>
      <c r="D45" t="s">
        <v>148</v>
      </c>
      <c r="E45" t="s">
        <v>92</v>
      </c>
      <c r="F45">
        <v>20</v>
      </c>
      <c r="G45" t="s">
        <v>8234</v>
      </c>
      <c r="H45" t="s">
        <v>8213</v>
      </c>
      <c r="I45" t="s">
        <v>8214</v>
      </c>
      <c r="J45" t="s">
        <v>8215</v>
      </c>
      <c r="K45" t="s">
        <v>8224</v>
      </c>
      <c r="L45" t="s">
        <v>8216</v>
      </c>
    </row>
    <row r="46" spans="1:12" x14ac:dyDescent="0.35">
      <c r="A46" s="164" t="s">
        <v>149</v>
      </c>
      <c r="B46" t="s">
        <v>5973</v>
      </c>
      <c r="C46" t="s">
        <v>13831</v>
      </c>
      <c r="D46" t="s">
        <v>150</v>
      </c>
      <c r="E46" t="s">
        <v>92</v>
      </c>
      <c r="F46">
        <v>46</v>
      </c>
      <c r="G46" t="s">
        <v>8234</v>
      </c>
      <c r="H46" t="s">
        <v>8213</v>
      </c>
      <c r="I46" t="s">
        <v>8219</v>
      </c>
      <c r="J46" t="s">
        <v>8215</v>
      </c>
      <c r="K46" t="s">
        <v>8224</v>
      </c>
      <c r="L46" t="s">
        <v>8216</v>
      </c>
    </row>
    <row r="47" spans="1:12" x14ac:dyDescent="0.35">
      <c r="A47" s="164" t="s">
        <v>24325</v>
      </c>
      <c r="B47" t="s">
        <v>5960</v>
      </c>
      <c r="C47" t="s">
        <v>13195</v>
      </c>
      <c r="D47" t="s">
        <v>250</v>
      </c>
      <c r="E47" t="s">
        <v>92</v>
      </c>
      <c r="F47">
        <v>51</v>
      </c>
      <c r="G47" t="s">
        <v>8234</v>
      </c>
      <c r="H47" t="s">
        <v>8213</v>
      </c>
      <c r="I47" t="s">
        <v>8219</v>
      </c>
      <c r="J47" t="s">
        <v>8215</v>
      </c>
      <c r="K47" t="s">
        <v>8224</v>
      </c>
      <c r="L47" t="s">
        <v>8216</v>
      </c>
    </row>
    <row r="48" spans="1:12" x14ac:dyDescent="0.35">
      <c r="A48" s="164" t="s">
        <v>29002</v>
      </c>
      <c r="B48" t="s">
        <v>29003</v>
      </c>
      <c r="C48" t="s">
        <v>29004</v>
      </c>
      <c r="D48" t="s">
        <v>175</v>
      </c>
      <c r="E48" t="s">
        <v>92</v>
      </c>
      <c r="F48">
        <v>120</v>
      </c>
      <c r="G48" t="s">
        <v>8212</v>
      </c>
      <c r="H48" t="s">
        <v>8213</v>
      </c>
      <c r="I48" t="s">
        <v>8214</v>
      </c>
      <c r="J48" t="s">
        <v>8215</v>
      </c>
      <c r="K48" t="s">
        <v>8224</v>
      </c>
      <c r="L48" t="s">
        <v>8216</v>
      </c>
    </row>
    <row r="49" spans="1:12" x14ac:dyDescent="0.35">
      <c r="A49" s="164" t="s">
        <v>151</v>
      </c>
      <c r="B49" t="s">
        <v>5950</v>
      </c>
      <c r="C49" t="s">
        <v>22502</v>
      </c>
      <c r="D49" t="s">
        <v>91</v>
      </c>
      <c r="E49" t="s">
        <v>92</v>
      </c>
      <c r="F49">
        <v>235</v>
      </c>
      <c r="G49" t="s">
        <v>8223</v>
      </c>
      <c r="H49" t="s">
        <v>8213</v>
      </c>
      <c r="I49" t="s">
        <v>8214</v>
      </c>
      <c r="J49" t="s">
        <v>8215</v>
      </c>
      <c r="K49" t="s">
        <v>8224</v>
      </c>
      <c r="L49" t="s">
        <v>8216</v>
      </c>
    </row>
    <row r="50" spans="1:12" x14ac:dyDescent="0.35">
      <c r="A50" s="164" t="s">
        <v>152</v>
      </c>
      <c r="B50" t="s">
        <v>5776</v>
      </c>
      <c r="C50" t="s">
        <v>33378</v>
      </c>
      <c r="D50" t="s">
        <v>105</v>
      </c>
      <c r="E50" t="s">
        <v>92</v>
      </c>
      <c r="F50">
        <v>400</v>
      </c>
      <c r="G50" t="s">
        <v>8556</v>
      </c>
      <c r="H50" t="s">
        <v>8213</v>
      </c>
      <c r="I50" t="s">
        <v>8214</v>
      </c>
      <c r="J50" t="s">
        <v>8215</v>
      </c>
      <c r="K50" t="s">
        <v>8224</v>
      </c>
      <c r="L50" t="s">
        <v>8267</v>
      </c>
    </row>
    <row r="51" spans="1:12" x14ac:dyDescent="0.35">
      <c r="A51" s="164" t="s">
        <v>12462</v>
      </c>
      <c r="B51" t="s">
        <v>12463</v>
      </c>
      <c r="C51" t="s">
        <v>12464</v>
      </c>
      <c r="D51" t="s">
        <v>12465</v>
      </c>
      <c r="E51" t="s">
        <v>92</v>
      </c>
      <c r="H51" t="s">
        <v>8213</v>
      </c>
      <c r="I51" t="s">
        <v>8219</v>
      </c>
      <c r="J51" t="s">
        <v>8215</v>
      </c>
      <c r="K51" t="s">
        <v>8224</v>
      </c>
      <c r="L51" t="s">
        <v>8216</v>
      </c>
    </row>
    <row r="52" spans="1:12" x14ac:dyDescent="0.35">
      <c r="A52" s="164" t="s">
        <v>153</v>
      </c>
      <c r="B52" t="s">
        <v>5435</v>
      </c>
      <c r="C52" t="s">
        <v>32863</v>
      </c>
      <c r="D52" t="s">
        <v>154</v>
      </c>
      <c r="E52" t="s">
        <v>92</v>
      </c>
      <c r="F52">
        <v>25</v>
      </c>
      <c r="G52" t="s">
        <v>8234</v>
      </c>
      <c r="H52" t="s">
        <v>8213</v>
      </c>
      <c r="I52" t="s">
        <v>8214</v>
      </c>
      <c r="J52" t="s">
        <v>8215</v>
      </c>
      <c r="K52" t="s">
        <v>5808</v>
      </c>
      <c r="L52" t="s">
        <v>8216</v>
      </c>
    </row>
    <row r="53" spans="1:12" x14ac:dyDescent="0.35">
      <c r="A53" s="164" t="s">
        <v>155</v>
      </c>
      <c r="B53" t="s">
        <v>5792</v>
      </c>
      <c r="C53" t="s">
        <v>20917</v>
      </c>
      <c r="D53" t="s">
        <v>156</v>
      </c>
      <c r="E53" t="s">
        <v>92</v>
      </c>
      <c r="F53">
        <v>43</v>
      </c>
      <c r="G53" t="s">
        <v>8234</v>
      </c>
      <c r="H53" t="s">
        <v>8213</v>
      </c>
      <c r="I53" t="s">
        <v>8214</v>
      </c>
      <c r="J53" t="s">
        <v>8215</v>
      </c>
      <c r="K53" t="s">
        <v>5808</v>
      </c>
      <c r="L53" t="s">
        <v>8216</v>
      </c>
    </row>
    <row r="54" spans="1:12" x14ac:dyDescent="0.35">
      <c r="A54" s="164" t="s">
        <v>22267</v>
      </c>
      <c r="B54" t="s">
        <v>22268</v>
      </c>
      <c r="C54" t="s">
        <v>22269</v>
      </c>
      <c r="D54" t="s">
        <v>22270</v>
      </c>
      <c r="E54" t="s">
        <v>92</v>
      </c>
      <c r="H54" t="s">
        <v>8213</v>
      </c>
      <c r="I54" t="s">
        <v>8219</v>
      </c>
      <c r="J54" t="s">
        <v>8215</v>
      </c>
      <c r="K54" t="s">
        <v>8224</v>
      </c>
      <c r="L54" t="s">
        <v>8216</v>
      </c>
    </row>
    <row r="55" spans="1:12" x14ac:dyDescent="0.35">
      <c r="A55" s="164" t="s">
        <v>158</v>
      </c>
      <c r="B55" t="s">
        <v>5796</v>
      </c>
      <c r="C55" t="s">
        <v>9180</v>
      </c>
      <c r="D55" t="s">
        <v>159</v>
      </c>
      <c r="E55" t="s">
        <v>92</v>
      </c>
      <c r="F55">
        <v>45</v>
      </c>
      <c r="G55" t="s">
        <v>8234</v>
      </c>
      <c r="H55" t="s">
        <v>8213</v>
      </c>
      <c r="I55" t="s">
        <v>8219</v>
      </c>
      <c r="J55" t="s">
        <v>8215</v>
      </c>
      <c r="K55" t="s">
        <v>5808</v>
      </c>
      <c r="L55" t="s">
        <v>8216</v>
      </c>
    </row>
    <row r="56" spans="1:12" x14ac:dyDescent="0.35">
      <c r="A56" s="164" t="s">
        <v>161</v>
      </c>
      <c r="B56" t="s">
        <v>5952</v>
      </c>
      <c r="C56" t="s">
        <v>10425</v>
      </c>
      <c r="D56" t="s">
        <v>162</v>
      </c>
      <c r="E56" t="s">
        <v>92</v>
      </c>
      <c r="F56">
        <v>73</v>
      </c>
      <c r="G56" t="s">
        <v>8234</v>
      </c>
      <c r="H56" t="s">
        <v>8213</v>
      </c>
      <c r="I56" t="s">
        <v>8214</v>
      </c>
      <c r="J56" t="s">
        <v>8215</v>
      </c>
      <c r="K56" t="s">
        <v>5808</v>
      </c>
      <c r="L56" t="s">
        <v>8216</v>
      </c>
    </row>
    <row r="57" spans="1:12" x14ac:dyDescent="0.35">
      <c r="A57" s="164" t="s">
        <v>21142</v>
      </c>
      <c r="B57" t="s">
        <v>21143</v>
      </c>
      <c r="C57" t="s">
        <v>21144</v>
      </c>
      <c r="D57" t="s">
        <v>105</v>
      </c>
      <c r="E57" t="s">
        <v>92</v>
      </c>
      <c r="F57">
        <v>185</v>
      </c>
      <c r="G57" t="s">
        <v>8212</v>
      </c>
      <c r="H57" t="s">
        <v>8213</v>
      </c>
      <c r="I57" t="s">
        <v>8214</v>
      </c>
      <c r="J57" t="s">
        <v>8215</v>
      </c>
      <c r="K57" t="s">
        <v>5808</v>
      </c>
      <c r="L57" t="s">
        <v>8267</v>
      </c>
    </row>
    <row r="58" spans="1:12" x14ac:dyDescent="0.35">
      <c r="A58" s="164" t="s">
        <v>163</v>
      </c>
      <c r="B58" t="s">
        <v>5433</v>
      </c>
      <c r="C58" t="s">
        <v>26475</v>
      </c>
      <c r="D58" t="s">
        <v>164</v>
      </c>
      <c r="E58" t="s">
        <v>92</v>
      </c>
      <c r="F58">
        <v>34</v>
      </c>
      <c r="G58" t="s">
        <v>8234</v>
      </c>
      <c r="H58" t="s">
        <v>8213</v>
      </c>
      <c r="I58" t="s">
        <v>8219</v>
      </c>
      <c r="J58" t="s">
        <v>8215</v>
      </c>
      <c r="K58" t="s">
        <v>5808</v>
      </c>
      <c r="L58" t="s">
        <v>8216</v>
      </c>
    </row>
    <row r="59" spans="1:12" x14ac:dyDescent="0.35">
      <c r="A59" s="164" t="s">
        <v>23042</v>
      </c>
      <c r="B59" t="s">
        <v>23043</v>
      </c>
      <c r="C59" t="s">
        <v>23044</v>
      </c>
      <c r="D59" t="s">
        <v>23045</v>
      </c>
      <c r="E59" t="s">
        <v>92</v>
      </c>
      <c r="F59">
        <v>22</v>
      </c>
      <c r="G59" t="s">
        <v>8234</v>
      </c>
      <c r="H59" t="s">
        <v>8213</v>
      </c>
      <c r="I59" t="s">
        <v>8219</v>
      </c>
      <c r="J59" t="s">
        <v>8215</v>
      </c>
      <c r="K59" t="s">
        <v>8224</v>
      </c>
      <c r="L59" t="s">
        <v>8216</v>
      </c>
    </row>
    <row r="60" spans="1:12" x14ac:dyDescent="0.35">
      <c r="A60" s="164" t="s">
        <v>16381</v>
      </c>
      <c r="B60" t="s">
        <v>16382</v>
      </c>
      <c r="C60" t="s">
        <v>16383</v>
      </c>
      <c r="D60" t="s">
        <v>16383</v>
      </c>
      <c r="E60" t="s">
        <v>92</v>
      </c>
      <c r="H60" t="s">
        <v>8213</v>
      </c>
      <c r="I60" t="s">
        <v>8219</v>
      </c>
      <c r="J60" t="s">
        <v>8215</v>
      </c>
      <c r="K60" t="s">
        <v>8224</v>
      </c>
      <c r="L60" t="s">
        <v>8216</v>
      </c>
    </row>
    <row r="61" spans="1:12" x14ac:dyDescent="0.35">
      <c r="A61" s="164" t="s">
        <v>24467</v>
      </c>
      <c r="B61" t="s">
        <v>24468</v>
      </c>
      <c r="C61" t="s">
        <v>24469</v>
      </c>
      <c r="D61" t="s">
        <v>12688</v>
      </c>
      <c r="E61" t="s">
        <v>92</v>
      </c>
      <c r="F61">
        <v>294</v>
      </c>
      <c r="G61" t="s">
        <v>8223</v>
      </c>
      <c r="H61" t="s">
        <v>8213</v>
      </c>
      <c r="I61" t="s">
        <v>8214</v>
      </c>
      <c r="J61" t="s">
        <v>8215</v>
      </c>
      <c r="K61" t="s">
        <v>5808</v>
      </c>
      <c r="L61" t="s">
        <v>8216</v>
      </c>
    </row>
    <row r="62" spans="1:12" x14ac:dyDescent="0.35">
      <c r="A62" s="164" t="s">
        <v>165</v>
      </c>
      <c r="B62" t="s">
        <v>5804</v>
      </c>
      <c r="C62" t="s">
        <v>20437</v>
      </c>
      <c r="D62" t="s">
        <v>166</v>
      </c>
      <c r="E62" t="s">
        <v>92</v>
      </c>
      <c r="F62">
        <v>30</v>
      </c>
      <c r="G62" t="s">
        <v>8234</v>
      </c>
      <c r="H62" t="s">
        <v>8213</v>
      </c>
      <c r="I62" t="s">
        <v>8219</v>
      </c>
      <c r="J62" t="s">
        <v>8215</v>
      </c>
      <c r="K62" t="s">
        <v>5808</v>
      </c>
      <c r="L62" t="s">
        <v>8216</v>
      </c>
    </row>
    <row r="63" spans="1:12" x14ac:dyDescent="0.35">
      <c r="A63" s="164" t="s">
        <v>20350</v>
      </c>
      <c r="B63" t="s">
        <v>20351</v>
      </c>
      <c r="C63" t="s">
        <v>20352</v>
      </c>
      <c r="D63" t="s">
        <v>18794</v>
      </c>
      <c r="E63" t="s">
        <v>92</v>
      </c>
      <c r="H63" t="s">
        <v>8213</v>
      </c>
      <c r="I63" t="s">
        <v>8214</v>
      </c>
      <c r="J63" t="s">
        <v>8215</v>
      </c>
      <c r="K63" t="s">
        <v>8224</v>
      </c>
      <c r="L63" t="s">
        <v>8216</v>
      </c>
    </row>
    <row r="64" spans="1:12" x14ac:dyDescent="0.35">
      <c r="A64" s="164" t="s">
        <v>29416</v>
      </c>
      <c r="B64" t="s">
        <v>5774</v>
      </c>
      <c r="C64" t="s">
        <v>29417</v>
      </c>
      <c r="D64" t="s">
        <v>246</v>
      </c>
      <c r="E64" t="s">
        <v>92</v>
      </c>
      <c r="F64">
        <v>101</v>
      </c>
      <c r="G64" t="s">
        <v>8212</v>
      </c>
      <c r="H64" t="s">
        <v>8213</v>
      </c>
      <c r="I64" t="s">
        <v>8219</v>
      </c>
      <c r="J64" t="s">
        <v>8215</v>
      </c>
      <c r="K64" t="s">
        <v>5808</v>
      </c>
      <c r="L64" t="s">
        <v>8216</v>
      </c>
    </row>
    <row r="65" spans="1:12" x14ac:dyDescent="0.35">
      <c r="A65" s="164" t="s">
        <v>167</v>
      </c>
      <c r="B65" t="s">
        <v>5948</v>
      </c>
      <c r="C65" t="s">
        <v>29557</v>
      </c>
      <c r="D65" t="s">
        <v>168</v>
      </c>
      <c r="E65" t="s">
        <v>92</v>
      </c>
      <c r="F65">
        <v>46</v>
      </c>
      <c r="G65" t="s">
        <v>8234</v>
      </c>
      <c r="H65" t="s">
        <v>8213</v>
      </c>
      <c r="I65" t="s">
        <v>8219</v>
      </c>
      <c r="J65" t="s">
        <v>8215</v>
      </c>
      <c r="K65" t="s">
        <v>5808</v>
      </c>
      <c r="L65" t="s">
        <v>8216</v>
      </c>
    </row>
    <row r="66" spans="1:12" x14ac:dyDescent="0.35">
      <c r="A66" s="164" t="s">
        <v>9441</v>
      </c>
      <c r="B66" t="s">
        <v>9442</v>
      </c>
      <c r="C66" t="s">
        <v>9443</v>
      </c>
      <c r="D66" t="s">
        <v>9444</v>
      </c>
      <c r="E66" t="s">
        <v>92</v>
      </c>
      <c r="H66" t="s">
        <v>8213</v>
      </c>
      <c r="I66" t="s">
        <v>8214</v>
      </c>
      <c r="J66" t="s">
        <v>8215</v>
      </c>
      <c r="K66" t="s">
        <v>8224</v>
      </c>
      <c r="L66" t="s">
        <v>8216</v>
      </c>
    </row>
    <row r="67" spans="1:12" x14ac:dyDescent="0.35">
      <c r="A67" s="164" t="s">
        <v>169</v>
      </c>
      <c r="B67" t="s">
        <v>8017</v>
      </c>
      <c r="C67" t="s">
        <v>8795</v>
      </c>
      <c r="D67" t="s">
        <v>131</v>
      </c>
      <c r="E67" t="s">
        <v>92</v>
      </c>
      <c r="F67">
        <v>272</v>
      </c>
      <c r="G67" t="s">
        <v>8223</v>
      </c>
      <c r="H67" t="s">
        <v>8213</v>
      </c>
      <c r="I67" t="s">
        <v>8214</v>
      </c>
      <c r="J67" t="s">
        <v>8215</v>
      </c>
      <c r="K67" t="s">
        <v>8224</v>
      </c>
      <c r="L67" t="s">
        <v>8216</v>
      </c>
    </row>
    <row r="68" spans="1:12" x14ac:dyDescent="0.35">
      <c r="A68" s="164" t="s">
        <v>170</v>
      </c>
      <c r="B68" t="s">
        <v>5790</v>
      </c>
      <c r="C68" t="s">
        <v>15126</v>
      </c>
      <c r="D68" t="s">
        <v>171</v>
      </c>
      <c r="E68" t="s">
        <v>92</v>
      </c>
      <c r="F68">
        <v>66</v>
      </c>
      <c r="G68" t="s">
        <v>8234</v>
      </c>
      <c r="H68" t="s">
        <v>8213</v>
      </c>
      <c r="I68" t="s">
        <v>8214</v>
      </c>
      <c r="J68" t="s">
        <v>8215</v>
      </c>
      <c r="K68" t="s">
        <v>5808</v>
      </c>
      <c r="L68" t="s">
        <v>8216</v>
      </c>
    </row>
    <row r="69" spans="1:12" x14ac:dyDescent="0.35">
      <c r="A69" s="164" t="s">
        <v>8979</v>
      </c>
      <c r="B69" t="s">
        <v>8980</v>
      </c>
      <c r="C69" t="s">
        <v>8981</v>
      </c>
      <c r="D69" t="s">
        <v>8982</v>
      </c>
      <c r="E69" t="s">
        <v>92</v>
      </c>
      <c r="F69">
        <v>70</v>
      </c>
      <c r="G69" t="s">
        <v>8234</v>
      </c>
      <c r="H69" t="s">
        <v>8213</v>
      </c>
      <c r="I69" t="s">
        <v>8219</v>
      </c>
      <c r="J69" t="s">
        <v>8215</v>
      </c>
      <c r="K69" t="s">
        <v>5808</v>
      </c>
      <c r="L69" t="s">
        <v>8216</v>
      </c>
    </row>
    <row r="70" spans="1:12" x14ac:dyDescent="0.35">
      <c r="A70" s="164" t="s">
        <v>11701</v>
      </c>
      <c r="B70" t="s">
        <v>11702</v>
      </c>
      <c r="C70" t="s">
        <v>11703</v>
      </c>
      <c r="D70" t="s">
        <v>11704</v>
      </c>
      <c r="E70" t="s">
        <v>92</v>
      </c>
      <c r="F70">
        <v>169</v>
      </c>
      <c r="G70" t="s">
        <v>8212</v>
      </c>
      <c r="H70" t="s">
        <v>8213</v>
      </c>
      <c r="I70" t="s">
        <v>8214</v>
      </c>
      <c r="J70" t="s">
        <v>8215</v>
      </c>
      <c r="K70" t="s">
        <v>5808</v>
      </c>
      <c r="L70" t="s">
        <v>8216</v>
      </c>
    </row>
    <row r="71" spans="1:12" x14ac:dyDescent="0.35">
      <c r="A71" s="164" t="s">
        <v>172</v>
      </c>
      <c r="B71" t="s">
        <v>5963</v>
      </c>
      <c r="C71" t="s">
        <v>14649</v>
      </c>
      <c r="D71" t="s">
        <v>173</v>
      </c>
      <c r="E71" t="s">
        <v>92</v>
      </c>
      <c r="F71">
        <v>112</v>
      </c>
      <c r="G71" t="s">
        <v>8212</v>
      </c>
      <c r="H71" t="s">
        <v>8213</v>
      </c>
      <c r="I71" t="s">
        <v>8214</v>
      </c>
      <c r="J71" t="s">
        <v>8215</v>
      </c>
      <c r="K71" t="s">
        <v>8224</v>
      </c>
      <c r="L71" t="s">
        <v>8267</v>
      </c>
    </row>
    <row r="72" spans="1:12" x14ac:dyDescent="0.35">
      <c r="A72" s="164" t="s">
        <v>20793</v>
      </c>
      <c r="B72" t="s">
        <v>20794</v>
      </c>
      <c r="C72" t="s">
        <v>20795</v>
      </c>
      <c r="D72" t="s">
        <v>105</v>
      </c>
      <c r="E72" t="s">
        <v>92</v>
      </c>
      <c r="F72">
        <v>151</v>
      </c>
      <c r="G72" t="s">
        <v>8212</v>
      </c>
      <c r="H72" t="s">
        <v>8213</v>
      </c>
      <c r="I72" t="s">
        <v>8214</v>
      </c>
      <c r="J72" t="s">
        <v>8215</v>
      </c>
      <c r="K72" t="s">
        <v>8224</v>
      </c>
      <c r="L72" t="s">
        <v>8216</v>
      </c>
    </row>
    <row r="73" spans="1:12" x14ac:dyDescent="0.35">
      <c r="A73" s="164" t="s">
        <v>174</v>
      </c>
      <c r="B73" t="s">
        <v>5789</v>
      </c>
      <c r="C73" t="s">
        <v>22427</v>
      </c>
      <c r="D73" t="s">
        <v>175</v>
      </c>
      <c r="E73" t="s">
        <v>92</v>
      </c>
      <c r="F73">
        <v>222</v>
      </c>
      <c r="G73" t="s">
        <v>8223</v>
      </c>
      <c r="H73" t="s">
        <v>8213</v>
      </c>
      <c r="I73" t="s">
        <v>8214</v>
      </c>
      <c r="J73" t="s">
        <v>8215</v>
      </c>
      <c r="K73" t="s">
        <v>8224</v>
      </c>
      <c r="L73" t="s">
        <v>8216</v>
      </c>
    </row>
    <row r="74" spans="1:12" x14ac:dyDescent="0.35">
      <c r="A74" s="164" t="s">
        <v>176</v>
      </c>
      <c r="B74" t="s">
        <v>5737</v>
      </c>
      <c r="C74" t="s">
        <v>25200</v>
      </c>
      <c r="D74" t="s">
        <v>177</v>
      </c>
      <c r="E74" t="s">
        <v>92</v>
      </c>
      <c r="F74">
        <v>61</v>
      </c>
      <c r="G74" t="s">
        <v>8234</v>
      </c>
      <c r="H74" t="s">
        <v>8213</v>
      </c>
      <c r="I74" t="s">
        <v>8219</v>
      </c>
      <c r="J74" t="s">
        <v>8215</v>
      </c>
      <c r="K74" t="s">
        <v>8224</v>
      </c>
      <c r="L74" t="s">
        <v>8216</v>
      </c>
    </row>
    <row r="75" spans="1:12" x14ac:dyDescent="0.35">
      <c r="A75" s="164" t="s">
        <v>178</v>
      </c>
      <c r="B75" t="s">
        <v>5967</v>
      </c>
      <c r="C75" t="s">
        <v>27221</v>
      </c>
      <c r="D75" t="s">
        <v>179</v>
      </c>
      <c r="E75" t="s">
        <v>92</v>
      </c>
      <c r="F75">
        <v>183</v>
      </c>
      <c r="G75" t="s">
        <v>8212</v>
      </c>
      <c r="H75" t="s">
        <v>8213</v>
      </c>
      <c r="I75" t="s">
        <v>8214</v>
      </c>
      <c r="J75" t="s">
        <v>8215</v>
      </c>
      <c r="K75" t="s">
        <v>8224</v>
      </c>
      <c r="L75" t="s">
        <v>8267</v>
      </c>
    </row>
    <row r="76" spans="1:12" x14ac:dyDescent="0.35">
      <c r="A76" s="164" t="s">
        <v>180</v>
      </c>
      <c r="B76" t="s">
        <v>5785</v>
      </c>
      <c r="C76" t="s">
        <v>25765</v>
      </c>
      <c r="D76" t="s">
        <v>181</v>
      </c>
      <c r="E76" t="s">
        <v>92</v>
      </c>
      <c r="F76">
        <v>207</v>
      </c>
      <c r="G76" t="s">
        <v>8223</v>
      </c>
      <c r="H76" t="s">
        <v>8213</v>
      </c>
      <c r="I76" t="s">
        <v>8219</v>
      </c>
      <c r="J76" t="s">
        <v>8215</v>
      </c>
      <c r="K76" t="s">
        <v>8224</v>
      </c>
      <c r="L76" t="s">
        <v>8216</v>
      </c>
    </row>
    <row r="77" spans="1:12" x14ac:dyDescent="0.35">
      <c r="A77" s="164" t="s">
        <v>182</v>
      </c>
      <c r="B77" t="s">
        <v>8089</v>
      </c>
      <c r="C77" t="s">
        <v>31486</v>
      </c>
      <c r="D77" t="s">
        <v>179</v>
      </c>
      <c r="E77" t="s">
        <v>92</v>
      </c>
      <c r="F77">
        <v>349</v>
      </c>
      <c r="G77" t="s">
        <v>8556</v>
      </c>
      <c r="H77" t="s">
        <v>8213</v>
      </c>
      <c r="I77" t="s">
        <v>8214</v>
      </c>
      <c r="J77" t="s">
        <v>8215</v>
      </c>
      <c r="K77" t="s">
        <v>8224</v>
      </c>
      <c r="L77" t="s">
        <v>8216</v>
      </c>
    </row>
    <row r="78" spans="1:12" x14ac:dyDescent="0.35">
      <c r="A78" s="164" t="s">
        <v>183</v>
      </c>
      <c r="B78" t="s">
        <v>5957</v>
      </c>
      <c r="C78" t="s">
        <v>22958</v>
      </c>
      <c r="D78" t="s">
        <v>184</v>
      </c>
      <c r="E78" t="s">
        <v>92</v>
      </c>
      <c r="F78">
        <v>21</v>
      </c>
      <c r="G78" t="s">
        <v>8234</v>
      </c>
      <c r="H78" t="s">
        <v>8213</v>
      </c>
      <c r="I78" t="s">
        <v>8219</v>
      </c>
      <c r="J78" t="s">
        <v>8215</v>
      </c>
      <c r="K78" t="s">
        <v>8224</v>
      </c>
      <c r="L78" t="s">
        <v>8216</v>
      </c>
    </row>
    <row r="79" spans="1:12" x14ac:dyDescent="0.35">
      <c r="A79" s="164" t="s">
        <v>185</v>
      </c>
      <c r="B79" t="s">
        <v>5782</v>
      </c>
      <c r="C79" t="s">
        <v>23334</v>
      </c>
      <c r="D79" t="s">
        <v>186</v>
      </c>
      <c r="E79" t="s">
        <v>92</v>
      </c>
      <c r="F79">
        <v>524</v>
      </c>
      <c r="G79" t="s">
        <v>8490</v>
      </c>
      <c r="H79" t="s">
        <v>8213</v>
      </c>
      <c r="I79" t="s">
        <v>8214</v>
      </c>
      <c r="J79" t="s">
        <v>8215</v>
      </c>
      <c r="K79" t="s">
        <v>8224</v>
      </c>
      <c r="L79" t="s">
        <v>8267</v>
      </c>
    </row>
    <row r="80" spans="1:12" x14ac:dyDescent="0.35">
      <c r="A80" s="164" t="s">
        <v>14350</v>
      </c>
      <c r="B80" t="s">
        <v>14351</v>
      </c>
      <c r="C80" t="s">
        <v>14351</v>
      </c>
      <c r="D80" t="s">
        <v>14352</v>
      </c>
      <c r="E80" t="s">
        <v>92</v>
      </c>
      <c r="F80">
        <v>100</v>
      </c>
      <c r="G80" t="s">
        <v>8234</v>
      </c>
      <c r="H80" t="s">
        <v>8213</v>
      </c>
      <c r="I80" t="s">
        <v>8219</v>
      </c>
      <c r="J80" t="s">
        <v>8215</v>
      </c>
      <c r="K80" t="s">
        <v>5808</v>
      </c>
      <c r="L80" t="s">
        <v>8216</v>
      </c>
    </row>
    <row r="81" spans="1:12" x14ac:dyDescent="0.35">
      <c r="A81" s="164" t="s">
        <v>187</v>
      </c>
      <c r="B81" t="s">
        <v>5971</v>
      </c>
      <c r="C81" t="s">
        <v>30616</v>
      </c>
      <c r="D81" t="s">
        <v>188</v>
      </c>
      <c r="E81" t="s">
        <v>92</v>
      </c>
      <c r="F81">
        <v>28</v>
      </c>
      <c r="G81" t="s">
        <v>8234</v>
      </c>
      <c r="H81" t="s">
        <v>8213</v>
      </c>
      <c r="I81" t="s">
        <v>8214</v>
      </c>
      <c r="J81" t="s">
        <v>8215</v>
      </c>
      <c r="K81" t="s">
        <v>5808</v>
      </c>
      <c r="L81" t="s">
        <v>8216</v>
      </c>
    </row>
    <row r="82" spans="1:12" x14ac:dyDescent="0.35">
      <c r="A82" s="164" t="s">
        <v>20370</v>
      </c>
      <c r="B82" t="s">
        <v>20371</v>
      </c>
      <c r="C82" t="s">
        <v>20372</v>
      </c>
      <c r="D82" t="s">
        <v>20373</v>
      </c>
      <c r="E82" t="s">
        <v>92</v>
      </c>
      <c r="H82" t="s">
        <v>8213</v>
      </c>
      <c r="I82" t="s">
        <v>8219</v>
      </c>
      <c r="J82" t="s">
        <v>8215</v>
      </c>
      <c r="K82" t="s">
        <v>8224</v>
      </c>
      <c r="L82" t="s">
        <v>8216</v>
      </c>
    </row>
    <row r="83" spans="1:12" x14ac:dyDescent="0.35">
      <c r="A83" s="164" t="s">
        <v>189</v>
      </c>
      <c r="B83" t="s">
        <v>5944</v>
      </c>
      <c r="C83" t="s">
        <v>13395</v>
      </c>
      <c r="D83" t="s">
        <v>190</v>
      </c>
      <c r="E83" t="s">
        <v>92</v>
      </c>
      <c r="F83">
        <v>33</v>
      </c>
      <c r="G83" t="s">
        <v>8234</v>
      </c>
      <c r="H83" t="s">
        <v>8213</v>
      </c>
      <c r="I83" t="s">
        <v>8214</v>
      </c>
      <c r="J83" t="s">
        <v>8215</v>
      </c>
      <c r="K83" t="s">
        <v>8224</v>
      </c>
      <c r="L83" t="s">
        <v>8216</v>
      </c>
    </row>
    <row r="84" spans="1:12" x14ac:dyDescent="0.35">
      <c r="A84" s="164" t="s">
        <v>16790</v>
      </c>
      <c r="B84" t="s">
        <v>16274</v>
      </c>
      <c r="C84" t="s">
        <v>16275</v>
      </c>
      <c r="D84" t="s">
        <v>4596</v>
      </c>
      <c r="E84" t="s">
        <v>92</v>
      </c>
      <c r="F84">
        <v>49</v>
      </c>
      <c r="G84" t="s">
        <v>8234</v>
      </c>
      <c r="H84" t="s">
        <v>8213</v>
      </c>
      <c r="I84" t="s">
        <v>8219</v>
      </c>
      <c r="J84" t="s">
        <v>8215</v>
      </c>
      <c r="K84" t="s">
        <v>5808</v>
      </c>
      <c r="L84" t="s">
        <v>8216</v>
      </c>
    </row>
    <row r="85" spans="1:12" x14ac:dyDescent="0.35">
      <c r="A85" s="164" t="s">
        <v>191</v>
      </c>
      <c r="B85" t="s">
        <v>5956</v>
      </c>
      <c r="C85" t="s">
        <v>25146</v>
      </c>
      <c r="D85" t="s">
        <v>192</v>
      </c>
      <c r="E85" t="s">
        <v>92</v>
      </c>
      <c r="F85">
        <v>46</v>
      </c>
      <c r="G85" t="s">
        <v>8234</v>
      </c>
      <c r="H85" t="s">
        <v>8213</v>
      </c>
      <c r="I85" t="s">
        <v>8219</v>
      </c>
      <c r="J85" t="s">
        <v>8215</v>
      </c>
      <c r="K85" t="s">
        <v>5808</v>
      </c>
      <c r="L85" t="s">
        <v>8216</v>
      </c>
    </row>
    <row r="86" spans="1:12" x14ac:dyDescent="0.35">
      <c r="A86" s="164" t="s">
        <v>193</v>
      </c>
      <c r="B86" t="s">
        <v>5962</v>
      </c>
      <c r="C86" t="s">
        <v>23477</v>
      </c>
      <c r="D86" t="s">
        <v>194</v>
      </c>
      <c r="E86" t="s">
        <v>92</v>
      </c>
      <c r="F86">
        <v>129</v>
      </c>
      <c r="G86" t="s">
        <v>8212</v>
      </c>
      <c r="H86" t="s">
        <v>8213</v>
      </c>
      <c r="I86" t="s">
        <v>8214</v>
      </c>
      <c r="J86" t="s">
        <v>8215</v>
      </c>
      <c r="K86" t="s">
        <v>8224</v>
      </c>
      <c r="L86" t="s">
        <v>8216</v>
      </c>
    </row>
    <row r="87" spans="1:12" x14ac:dyDescent="0.35">
      <c r="A87" s="164" t="s">
        <v>195</v>
      </c>
      <c r="B87" t="s">
        <v>5775</v>
      </c>
      <c r="C87" t="s">
        <v>12014</v>
      </c>
      <c r="D87" t="s">
        <v>196</v>
      </c>
      <c r="E87" t="s">
        <v>92</v>
      </c>
      <c r="F87">
        <v>103</v>
      </c>
      <c r="G87" t="s">
        <v>8212</v>
      </c>
      <c r="H87" t="s">
        <v>8213</v>
      </c>
      <c r="I87" t="s">
        <v>8219</v>
      </c>
      <c r="J87" t="s">
        <v>8215</v>
      </c>
      <c r="K87" t="s">
        <v>8224</v>
      </c>
      <c r="L87" t="s">
        <v>8216</v>
      </c>
    </row>
    <row r="88" spans="1:12" x14ac:dyDescent="0.35">
      <c r="A88" s="164" t="s">
        <v>197</v>
      </c>
      <c r="B88" t="s">
        <v>5969</v>
      </c>
      <c r="C88" t="s">
        <v>32546</v>
      </c>
      <c r="D88" t="s">
        <v>198</v>
      </c>
      <c r="E88" t="s">
        <v>92</v>
      </c>
      <c r="F88">
        <v>21</v>
      </c>
      <c r="G88" t="s">
        <v>8234</v>
      </c>
      <c r="H88" t="s">
        <v>8213</v>
      </c>
      <c r="I88" t="s">
        <v>8219</v>
      </c>
      <c r="J88" t="s">
        <v>8215</v>
      </c>
      <c r="K88" t="s">
        <v>8224</v>
      </c>
      <c r="L88" t="s">
        <v>8216</v>
      </c>
    </row>
    <row r="89" spans="1:12" x14ac:dyDescent="0.35">
      <c r="A89" s="164" t="s">
        <v>199</v>
      </c>
      <c r="B89" t="s">
        <v>5778</v>
      </c>
      <c r="C89" t="s">
        <v>19736</v>
      </c>
      <c r="D89" t="s">
        <v>105</v>
      </c>
      <c r="E89" t="s">
        <v>92</v>
      </c>
      <c r="F89">
        <v>279</v>
      </c>
      <c r="G89" t="s">
        <v>8223</v>
      </c>
      <c r="H89" t="s">
        <v>8213</v>
      </c>
      <c r="I89" t="s">
        <v>8214</v>
      </c>
      <c r="J89" t="s">
        <v>8215</v>
      </c>
      <c r="K89" t="s">
        <v>8224</v>
      </c>
      <c r="L89" t="s">
        <v>8267</v>
      </c>
    </row>
    <row r="90" spans="1:12" x14ac:dyDescent="0.35">
      <c r="A90" s="164" t="s">
        <v>200</v>
      </c>
      <c r="B90" t="s">
        <v>5781</v>
      </c>
      <c r="C90" t="s">
        <v>24573</v>
      </c>
      <c r="D90" t="s">
        <v>105</v>
      </c>
      <c r="E90" t="s">
        <v>92</v>
      </c>
      <c r="F90">
        <v>373</v>
      </c>
      <c r="G90" t="s">
        <v>8556</v>
      </c>
      <c r="H90" t="s">
        <v>8213</v>
      </c>
      <c r="I90" t="s">
        <v>8214</v>
      </c>
      <c r="J90" t="s">
        <v>8215</v>
      </c>
      <c r="K90" t="s">
        <v>8224</v>
      </c>
      <c r="L90" t="s">
        <v>8267</v>
      </c>
    </row>
    <row r="91" spans="1:12" x14ac:dyDescent="0.35">
      <c r="A91" s="164" t="s">
        <v>201</v>
      </c>
      <c r="B91" t="s">
        <v>5807</v>
      </c>
      <c r="C91" t="s">
        <v>16073</v>
      </c>
      <c r="D91" t="s">
        <v>202</v>
      </c>
      <c r="E91" t="s">
        <v>92</v>
      </c>
      <c r="F91">
        <v>55</v>
      </c>
      <c r="G91" t="s">
        <v>8234</v>
      </c>
      <c r="H91" t="s">
        <v>8213</v>
      </c>
      <c r="I91" t="s">
        <v>8214</v>
      </c>
      <c r="J91" t="s">
        <v>8215</v>
      </c>
      <c r="K91" t="s">
        <v>8224</v>
      </c>
      <c r="L91" t="s">
        <v>8216</v>
      </c>
    </row>
    <row r="92" spans="1:12" x14ac:dyDescent="0.35">
      <c r="A92" s="164" t="s">
        <v>203</v>
      </c>
      <c r="B92" t="s">
        <v>5783</v>
      </c>
      <c r="C92" t="s">
        <v>28630</v>
      </c>
      <c r="D92" t="s">
        <v>204</v>
      </c>
      <c r="E92" t="s">
        <v>92</v>
      </c>
      <c r="F92">
        <v>36</v>
      </c>
      <c r="G92" t="s">
        <v>8234</v>
      </c>
      <c r="H92" t="s">
        <v>8213</v>
      </c>
      <c r="I92" t="s">
        <v>8214</v>
      </c>
      <c r="J92" t="s">
        <v>8215</v>
      </c>
      <c r="K92" t="s">
        <v>5808</v>
      </c>
      <c r="L92" t="s">
        <v>8216</v>
      </c>
    </row>
    <row r="93" spans="1:12" x14ac:dyDescent="0.35">
      <c r="A93" s="164" t="s">
        <v>206</v>
      </c>
      <c r="B93" t="s">
        <v>5943</v>
      </c>
      <c r="C93" t="s">
        <v>20387</v>
      </c>
      <c r="D93" t="s">
        <v>207</v>
      </c>
      <c r="E93" t="s">
        <v>92</v>
      </c>
      <c r="F93">
        <v>30</v>
      </c>
      <c r="G93" t="s">
        <v>8234</v>
      </c>
      <c r="H93" t="s">
        <v>8213</v>
      </c>
      <c r="I93" t="s">
        <v>8219</v>
      </c>
      <c r="J93" t="s">
        <v>8215</v>
      </c>
      <c r="K93" t="s">
        <v>5808</v>
      </c>
      <c r="L93" t="s">
        <v>8216</v>
      </c>
    </row>
    <row r="94" spans="1:12" x14ac:dyDescent="0.35">
      <c r="A94" s="164" t="s">
        <v>30129</v>
      </c>
      <c r="B94" t="s">
        <v>30130</v>
      </c>
      <c r="C94" t="s">
        <v>30131</v>
      </c>
      <c r="D94" t="s">
        <v>30132</v>
      </c>
      <c r="E94" t="s">
        <v>92</v>
      </c>
      <c r="H94" t="s">
        <v>8213</v>
      </c>
      <c r="I94" t="s">
        <v>8219</v>
      </c>
      <c r="J94" t="s">
        <v>8215</v>
      </c>
      <c r="K94" t="s">
        <v>8224</v>
      </c>
      <c r="L94" t="s">
        <v>8216</v>
      </c>
    </row>
    <row r="95" spans="1:12" x14ac:dyDescent="0.35">
      <c r="A95" s="164" t="s">
        <v>208</v>
      </c>
      <c r="B95" t="s">
        <v>5970</v>
      </c>
      <c r="C95" t="s">
        <v>23034</v>
      </c>
      <c r="D95" t="s">
        <v>209</v>
      </c>
      <c r="E95" t="s">
        <v>92</v>
      </c>
      <c r="F95">
        <v>37</v>
      </c>
      <c r="G95" t="s">
        <v>8234</v>
      </c>
      <c r="H95" t="s">
        <v>8213</v>
      </c>
      <c r="I95" t="s">
        <v>8219</v>
      </c>
      <c r="J95" t="s">
        <v>8215</v>
      </c>
      <c r="K95" t="s">
        <v>5808</v>
      </c>
      <c r="L95" t="s">
        <v>8216</v>
      </c>
    </row>
    <row r="96" spans="1:12" x14ac:dyDescent="0.35">
      <c r="A96" s="164" t="s">
        <v>210</v>
      </c>
      <c r="B96" t="s">
        <v>5965</v>
      </c>
      <c r="C96" t="s">
        <v>20006</v>
      </c>
      <c r="D96" t="s">
        <v>179</v>
      </c>
      <c r="E96" t="s">
        <v>92</v>
      </c>
      <c r="F96">
        <v>611</v>
      </c>
      <c r="G96" t="s">
        <v>8490</v>
      </c>
      <c r="H96" t="s">
        <v>8213</v>
      </c>
      <c r="I96" t="s">
        <v>8214</v>
      </c>
      <c r="J96" t="s">
        <v>8215</v>
      </c>
      <c r="K96" t="s">
        <v>8224</v>
      </c>
      <c r="L96" t="s">
        <v>8267</v>
      </c>
    </row>
    <row r="97" spans="1:12" x14ac:dyDescent="0.35">
      <c r="A97" s="164" t="s">
        <v>211</v>
      </c>
      <c r="B97" t="s">
        <v>5434</v>
      </c>
      <c r="C97" t="s">
        <v>18404</v>
      </c>
      <c r="D97" t="s">
        <v>212</v>
      </c>
      <c r="E97" t="s">
        <v>92</v>
      </c>
      <c r="F97">
        <v>187</v>
      </c>
      <c r="G97" t="s">
        <v>8212</v>
      </c>
      <c r="H97" t="s">
        <v>8213</v>
      </c>
      <c r="I97" t="s">
        <v>8214</v>
      </c>
      <c r="J97" t="s">
        <v>8215</v>
      </c>
      <c r="K97" t="s">
        <v>5808</v>
      </c>
      <c r="L97" t="s">
        <v>8216</v>
      </c>
    </row>
    <row r="98" spans="1:12" x14ac:dyDescent="0.35">
      <c r="A98" s="164" t="s">
        <v>25392</v>
      </c>
      <c r="B98" t="s">
        <v>19458</v>
      </c>
      <c r="C98" t="s">
        <v>19459</v>
      </c>
      <c r="D98" t="s">
        <v>19460</v>
      </c>
      <c r="E98" t="s">
        <v>92</v>
      </c>
      <c r="F98">
        <v>31</v>
      </c>
      <c r="G98" t="s">
        <v>8234</v>
      </c>
      <c r="H98" t="s">
        <v>8213</v>
      </c>
      <c r="I98" t="s">
        <v>8219</v>
      </c>
      <c r="J98" t="s">
        <v>8215</v>
      </c>
      <c r="K98" t="s">
        <v>5808</v>
      </c>
      <c r="L98" t="s">
        <v>8216</v>
      </c>
    </row>
    <row r="99" spans="1:12" x14ac:dyDescent="0.35">
      <c r="A99" s="164" t="s">
        <v>15772</v>
      </c>
      <c r="B99" t="s">
        <v>15773</v>
      </c>
      <c r="C99" t="s">
        <v>15774</v>
      </c>
      <c r="D99" t="s">
        <v>15775</v>
      </c>
      <c r="E99" t="s">
        <v>92</v>
      </c>
      <c r="H99" t="s">
        <v>8213</v>
      </c>
      <c r="I99" t="s">
        <v>8214</v>
      </c>
      <c r="J99" t="s">
        <v>8215</v>
      </c>
      <c r="K99" t="s">
        <v>8224</v>
      </c>
      <c r="L99" t="s">
        <v>8216</v>
      </c>
    </row>
    <row r="100" spans="1:12" x14ac:dyDescent="0.35">
      <c r="A100" s="164" t="s">
        <v>213</v>
      </c>
      <c r="B100" t="s">
        <v>5968</v>
      </c>
      <c r="C100" t="s">
        <v>28697</v>
      </c>
      <c r="D100" t="s">
        <v>214</v>
      </c>
      <c r="E100" t="s">
        <v>92</v>
      </c>
      <c r="F100">
        <v>109</v>
      </c>
      <c r="G100" t="s">
        <v>8212</v>
      </c>
      <c r="H100" t="s">
        <v>8213</v>
      </c>
      <c r="I100" t="s">
        <v>8219</v>
      </c>
      <c r="J100" t="s">
        <v>8215</v>
      </c>
      <c r="K100" t="s">
        <v>8224</v>
      </c>
      <c r="L100" t="s">
        <v>8267</v>
      </c>
    </row>
    <row r="101" spans="1:12" x14ac:dyDescent="0.35">
      <c r="A101" s="164" t="s">
        <v>17006</v>
      </c>
      <c r="B101" t="s">
        <v>17007</v>
      </c>
      <c r="C101" t="s">
        <v>17008</v>
      </c>
      <c r="D101" t="s">
        <v>179</v>
      </c>
      <c r="E101" t="s">
        <v>92</v>
      </c>
      <c r="F101">
        <v>256</v>
      </c>
      <c r="G101" t="s">
        <v>8223</v>
      </c>
      <c r="H101" t="s">
        <v>8213</v>
      </c>
      <c r="I101" t="s">
        <v>8214</v>
      </c>
      <c r="J101" t="s">
        <v>8215</v>
      </c>
      <c r="K101" t="s">
        <v>8224</v>
      </c>
      <c r="L101" t="s">
        <v>8267</v>
      </c>
    </row>
    <row r="102" spans="1:12" x14ac:dyDescent="0.35">
      <c r="A102" s="164" t="s">
        <v>216</v>
      </c>
      <c r="B102" t="s">
        <v>5958</v>
      </c>
      <c r="C102" t="s">
        <v>8779</v>
      </c>
      <c r="D102" t="s">
        <v>217</v>
      </c>
      <c r="E102" t="s">
        <v>92</v>
      </c>
      <c r="F102">
        <v>49</v>
      </c>
      <c r="G102" t="s">
        <v>8234</v>
      </c>
      <c r="H102" t="s">
        <v>8213</v>
      </c>
      <c r="I102" t="s">
        <v>8219</v>
      </c>
      <c r="J102" t="s">
        <v>8215</v>
      </c>
      <c r="K102" t="s">
        <v>5808</v>
      </c>
      <c r="L102" t="s">
        <v>8216</v>
      </c>
    </row>
    <row r="103" spans="1:12" x14ac:dyDescent="0.35">
      <c r="A103" s="164" t="s">
        <v>10753</v>
      </c>
      <c r="B103" t="s">
        <v>10754</v>
      </c>
      <c r="C103" t="s">
        <v>10755</v>
      </c>
      <c r="D103" t="s">
        <v>10756</v>
      </c>
      <c r="E103" t="s">
        <v>92</v>
      </c>
      <c r="F103">
        <v>117</v>
      </c>
      <c r="G103" t="s">
        <v>8212</v>
      </c>
      <c r="H103" t="s">
        <v>8213</v>
      </c>
      <c r="I103" t="s">
        <v>8219</v>
      </c>
      <c r="J103" t="s">
        <v>8215</v>
      </c>
      <c r="K103" t="s">
        <v>5808</v>
      </c>
      <c r="L103" t="s">
        <v>8216</v>
      </c>
    </row>
    <row r="104" spans="1:12" x14ac:dyDescent="0.35">
      <c r="A104" s="164" t="s">
        <v>20461</v>
      </c>
      <c r="B104" t="s">
        <v>20462</v>
      </c>
      <c r="C104" t="s">
        <v>20463</v>
      </c>
      <c r="D104" t="s">
        <v>20464</v>
      </c>
      <c r="E104" t="s">
        <v>92</v>
      </c>
      <c r="H104" t="s">
        <v>8213</v>
      </c>
      <c r="I104" t="s">
        <v>8219</v>
      </c>
      <c r="J104" t="s">
        <v>8215</v>
      </c>
      <c r="K104" t="s">
        <v>8224</v>
      </c>
      <c r="L104" t="s">
        <v>8216</v>
      </c>
    </row>
    <row r="105" spans="1:12" x14ac:dyDescent="0.35">
      <c r="A105" s="164" t="s">
        <v>13570</v>
      </c>
      <c r="B105" t="s">
        <v>13571</v>
      </c>
      <c r="C105" t="s">
        <v>12841</v>
      </c>
      <c r="D105" t="s">
        <v>13572</v>
      </c>
      <c r="E105" t="s">
        <v>92</v>
      </c>
      <c r="F105">
        <v>100</v>
      </c>
      <c r="G105" t="s">
        <v>8234</v>
      </c>
      <c r="H105" t="s">
        <v>8213</v>
      </c>
      <c r="I105" t="s">
        <v>8214</v>
      </c>
      <c r="J105" t="s">
        <v>8215</v>
      </c>
      <c r="K105" t="s">
        <v>5808</v>
      </c>
      <c r="L105" t="s">
        <v>8216</v>
      </c>
    </row>
    <row r="106" spans="1:12" x14ac:dyDescent="0.35">
      <c r="A106" s="164" t="s">
        <v>9232</v>
      </c>
      <c r="B106" t="s">
        <v>5795</v>
      </c>
      <c r="C106" t="s">
        <v>9233</v>
      </c>
      <c r="D106" t="s">
        <v>241</v>
      </c>
      <c r="E106" t="s">
        <v>92</v>
      </c>
      <c r="F106">
        <v>128</v>
      </c>
      <c r="G106" t="s">
        <v>8212</v>
      </c>
      <c r="H106" t="s">
        <v>8213</v>
      </c>
      <c r="I106" t="s">
        <v>8214</v>
      </c>
      <c r="J106" t="s">
        <v>8215</v>
      </c>
      <c r="K106" t="s">
        <v>5808</v>
      </c>
      <c r="L106" t="s">
        <v>8216</v>
      </c>
    </row>
    <row r="107" spans="1:12" x14ac:dyDescent="0.35">
      <c r="A107" s="164" t="s">
        <v>219</v>
      </c>
      <c r="B107" t="s">
        <v>5787</v>
      </c>
      <c r="C107" t="s">
        <v>28583</v>
      </c>
      <c r="D107" t="s">
        <v>220</v>
      </c>
      <c r="E107" t="s">
        <v>92</v>
      </c>
      <c r="F107">
        <v>49</v>
      </c>
      <c r="G107" t="s">
        <v>8234</v>
      </c>
      <c r="H107" t="s">
        <v>8213</v>
      </c>
      <c r="I107" t="s">
        <v>8219</v>
      </c>
      <c r="J107" t="s">
        <v>8215</v>
      </c>
      <c r="K107" t="s">
        <v>5808</v>
      </c>
      <c r="L107" t="s">
        <v>8216</v>
      </c>
    </row>
    <row r="108" spans="1:12" x14ac:dyDescent="0.35">
      <c r="A108" s="164" t="s">
        <v>221</v>
      </c>
      <c r="B108" t="s">
        <v>5809</v>
      </c>
      <c r="C108" t="s">
        <v>13955</v>
      </c>
      <c r="D108" t="s">
        <v>222</v>
      </c>
      <c r="E108" t="s">
        <v>92</v>
      </c>
      <c r="F108">
        <v>97</v>
      </c>
      <c r="G108" t="s">
        <v>8234</v>
      </c>
      <c r="H108" t="s">
        <v>8213</v>
      </c>
      <c r="I108" t="s">
        <v>8219</v>
      </c>
      <c r="J108" t="s">
        <v>8215</v>
      </c>
      <c r="K108" t="s">
        <v>5808</v>
      </c>
      <c r="L108" t="s">
        <v>8216</v>
      </c>
    </row>
    <row r="109" spans="1:12" x14ac:dyDescent="0.35">
      <c r="A109" s="164" t="s">
        <v>16679</v>
      </c>
      <c r="B109" t="s">
        <v>16680</v>
      </c>
      <c r="C109" t="s">
        <v>16681</v>
      </c>
      <c r="D109" t="s">
        <v>16682</v>
      </c>
      <c r="E109" t="s">
        <v>92</v>
      </c>
      <c r="F109">
        <v>126</v>
      </c>
      <c r="G109" t="s">
        <v>8212</v>
      </c>
      <c r="H109" t="s">
        <v>8213</v>
      </c>
      <c r="I109" t="s">
        <v>8214</v>
      </c>
      <c r="J109" t="s">
        <v>8215</v>
      </c>
      <c r="K109" t="s">
        <v>5808</v>
      </c>
      <c r="L109" t="s">
        <v>8216</v>
      </c>
    </row>
    <row r="110" spans="1:12" x14ac:dyDescent="0.35">
      <c r="A110" s="164" t="s">
        <v>223</v>
      </c>
      <c r="B110" t="s">
        <v>5964</v>
      </c>
      <c r="C110" t="s">
        <v>25796</v>
      </c>
      <c r="D110" t="s">
        <v>160</v>
      </c>
      <c r="E110" t="s">
        <v>92</v>
      </c>
      <c r="F110">
        <v>35</v>
      </c>
      <c r="G110" t="s">
        <v>8234</v>
      </c>
      <c r="H110" t="s">
        <v>8213</v>
      </c>
      <c r="I110" t="s">
        <v>8219</v>
      </c>
      <c r="J110" t="s">
        <v>8215</v>
      </c>
      <c r="K110" t="s">
        <v>5808</v>
      </c>
      <c r="L110" t="s">
        <v>8216</v>
      </c>
    </row>
    <row r="111" spans="1:12" x14ac:dyDescent="0.35">
      <c r="A111" s="164" t="s">
        <v>224</v>
      </c>
      <c r="B111" t="s">
        <v>5961</v>
      </c>
      <c r="C111" t="s">
        <v>13431</v>
      </c>
      <c r="D111" t="s">
        <v>225</v>
      </c>
      <c r="E111" t="s">
        <v>92</v>
      </c>
      <c r="F111">
        <v>55</v>
      </c>
      <c r="G111" t="s">
        <v>8234</v>
      </c>
      <c r="H111" t="s">
        <v>8213</v>
      </c>
      <c r="I111" t="s">
        <v>8214</v>
      </c>
      <c r="J111" t="s">
        <v>8215</v>
      </c>
      <c r="K111" t="s">
        <v>8224</v>
      </c>
      <c r="L111" t="s">
        <v>8216</v>
      </c>
    </row>
    <row r="112" spans="1:12" x14ac:dyDescent="0.35">
      <c r="A112" s="164" t="s">
        <v>226</v>
      </c>
      <c r="B112" t="s">
        <v>5773</v>
      </c>
      <c r="C112" t="s">
        <v>24552</v>
      </c>
      <c r="D112" t="s">
        <v>227</v>
      </c>
      <c r="E112" t="s">
        <v>92</v>
      </c>
      <c r="F112">
        <v>40</v>
      </c>
      <c r="G112" t="s">
        <v>8234</v>
      </c>
      <c r="H112" t="s">
        <v>8213</v>
      </c>
      <c r="I112" t="s">
        <v>8214</v>
      </c>
      <c r="J112" t="s">
        <v>8215</v>
      </c>
      <c r="K112" t="s">
        <v>8224</v>
      </c>
      <c r="L112" t="s">
        <v>8216</v>
      </c>
    </row>
    <row r="113" spans="1:12" x14ac:dyDescent="0.35">
      <c r="A113" s="164" t="s">
        <v>228</v>
      </c>
      <c r="B113" t="s">
        <v>5798</v>
      </c>
      <c r="C113" t="s">
        <v>10975</v>
      </c>
      <c r="D113" t="s">
        <v>134</v>
      </c>
      <c r="E113" t="s">
        <v>92</v>
      </c>
      <c r="F113">
        <v>183</v>
      </c>
      <c r="G113" t="s">
        <v>8212</v>
      </c>
      <c r="H113" t="s">
        <v>8213</v>
      </c>
      <c r="I113" t="s">
        <v>8214</v>
      </c>
      <c r="J113" t="s">
        <v>8215</v>
      </c>
      <c r="K113" t="s">
        <v>8224</v>
      </c>
      <c r="L113" t="s">
        <v>8216</v>
      </c>
    </row>
    <row r="114" spans="1:12" x14ac:dyDescent="0.35">
      <c r="A114" s="164" t="s">
        <v>27861</v>
      </c>
      <c r="B114" t="s">
        <v>27862</v>
      </c>
      <c r="C114" t="s">
        <v>27863</v>
      </c>
      <c r="D114" t="s">
        <v>27864</v>
      </c>
      <c r="E114" t="s">
        <v>92</v>
      </c>
      <c r="H114" t="s">
        <v>8213</v>
      </c>
      <c r="I114" t="s">
        <v>8219</v>
      </c>
      <c r="J114" t="s">
        <v>8215</v>
      </c>
      <c r="K114" t="s">
        <v>8224</v>
      </c>
      <c r="L114" t="s">
        <v>8216</v>
      </c>
    </row>
    <row r="115" spans="1:12" x14ac:dyDescent="0.35">
      <c r="A115" s="164" t="s">
        <v>19945</v>
      </c>
      <c r="B115" t="s">
        <v>19946</v>
      </c>
      <c r="C115" t="s">
        <v>19947</v>
      </c>
      <c r="D115" t="s">
        <v>19948</v>
      </c>
      <c r="E115" t="s">
        <v>92</v>
      </c>
      <c r="F115">
        <v>30</v>
      </c>
      <c r="G115" t="s">
        <v>8234</v>
      </c>
      <c r="H115" t="s">
        <v>8213</v>
      </c>
      <c r="I115" t="s">
        <v>8214</v>
      </c>
      <c r="J115" t="s">
        <v>8215</v>
      </c>
      <c r="K115" t="s">
        <v>5808</v>
      </c>
      <c r="L115" t="s">
        <v>8216</v>
      </c>
    </row>
    <row r="116" spans="1:12" x14ac:dyDescent="0.35">
      <c r="A116" s="164" t="s">
        <v>12132</v>
      </c>
      <c r="B116" t="s">
        <v>12133</v>
      </c>
      <c r="C116" t="s">
        <v>12134</v>
      </c>
      <c r="D116" t="s">
        <v>12135</v>
      </c>
      <c r="E116" t="s">
        <v>92</v>
      </c>
      <c r="H116" t="s">
        <v>8213</v>
      </c>
      <c r="I116" t="s">
        <v>8214</v>
      </c>
      <c r="J116" t="s">
        <v>8215</v>
      </c>
      <c r="K116" t="s">
        <v>8224</v>
      </c>
      <c r="L116" t="s">
        <v>8216</v>
      </c>
    </row>
    <row r="117" spans="1:12" x14ac:dyDescent="0.35">
      <c r="A117" s="164" t="s">
        <v>14311</v>
      </c>
      <c r="B117" t="s">
        <v>14312</v>
      </c>
      <c r="C117" t="s">
        <v>14313</v>
      </c>
      <c r="D117" t="s">
        <v>105</v>
      </c>
      <c r="E117" t="s">
        <v>92</v>
      </c>
      <c r="F117">
        <v>149</v>
      </c>
      <c r="G117" t="s">
        <v>8212</v>
      </c>
      <c r="H117" t="s">
        <v>8213</v>
      </c>
      <c r="I117" t="s">
        <v>8214</v>
      </c>
      <c r="J117" t="s">
        <v>8215</v>
      </c>
      <c r="K117" t="s">
        <v>5808</v>
      </c>
      <c r="L117" t="s">
        <v>8267</v>
      </c>
    </row>
    <row r="118" spans="1:12" x14ac:dyDescent="0.35">
      <c r="A118" s="164" t="s">
        <v>229</v>
      </c>
      <c r="B118" t="s">
        <v>5975</v>
      </c>
      <c r="C118" t="s">
        <v>22342</v>
      </c>
      <c r="D118" t="s">
        <v>230</v>
      </c>
      <c r="E118" t="s">
        <v>92</v>
      </c>
      <c r="F118">
        <v>33</v>
      </c>
      <c r="G118" t="s">
        <v>8234</v>
      </c>
      <c r="H118" t="s">
        <v>8213</v>
      </c>
      <c r="I118" t="s">
        <v>8219</v>
      </c>
      <c r="J118" t="s">
        <v>8215</v>
      </c>
      <c r="K118" t="s">
        <v>5808</v>
      </c>
      <c r="L118" t="s">
        <v>8216</v>
      </c>
    </row>
    <row r="119" spans="1:12" x14ac:dyDescent="0.35">
      <c r="A119" s="164" t="s">
        <v>232</v>
      </c>
      <c r="B119" t="s">
        <v>5777</v>
      </c>
      <c r="C119" t="s">
        <v>20879</v>
      </c>
      <c r="D119" t="s">
        <v>105</v>
      </c>
      <c r="E119" t="s">
        <v>92</v>
      </c>
      <c r="F119">
        <v>425</v>
      </c>
      <c r="G119" t="s">
        <v>8307</v>
      </c>
      <c r="H119" t="s">
        <v>8213</v>
      </c>
      <c r="I119" t="s">
        <v>8214</v>
      </c>
      <c r="J119" t="s">
        <v>8215</v>
      </c>
      <c r="K119" t="s">
        <v>8224</v>
      </c>
      <c r="L119" t="s">
        <v>8216</v>
      </c>
    </row>
    <row r="120" spans="1:12" x14ac:dyDescent="0.35">
      <c r="A120" s="164" t="s">
        <v>12106</v>
      </c>
      <c r="B120" t="s">
        <v>12107</v>
      </c>
      <c r="C120" t="s">
        <v>12108</v>
      </c>
      <c r="D120" t="s">
        <v>127</v>
      </c>
      <c r="E120" t="s">
        <v>92</v>
      </c>
      <c r="F120">
        <v>50</v>
      </c>
      <c r="G120" t="s">
        <v>8234</v>
      </c>
      <c r="H120" t="s">
        <v>8213</v>
      </c>
      <c r="I120" t="s">
        <v>8219</v>
      </c>
      <c r="J120" t="s">
        <v>8215</v>
      </c>
      <c r="K120" t="s">
        <v>8224</v>
      </c>
      <c r="L120" t="s">
        <v>8216</v>
      </c>
    </row>
    <row r="121" spans="1:12" x14ac:dyDescent="0.35">
      <c r="A121" s="164" t="s">
        <v>233</v>
      </c>
      <c r="B121" t="s">
        <v>5966</v>
      </c>
      <c r="C121" t="s">
        <v>18004</v>
      </c>
      <c r="D121" t="s">
        <v>179</v>
      </c>
      <c r="E121" t="s">
        <v>92</v>
      </c>
      <c r="F121">
        <v>198</v>
      </c>
      <c r="G121" t="s">
        <v>8212</v>
      </c>
      <c r="H121" t="s">
        <v>8213</v>
      </c>
      <c r="I121" t="s">
        <v>8214</v>
      </c>
      <c r="J121" t="s">
        <v>8215</v>
      </c>
      <c r="K121" t="s">
        <v>5808</v>
      </c>
      <c r="L121" t="s">
        <v>8216</v>
      </c>
    </row>
    <row r="122" spans="1:12" x14ac:dyDescent="0.35">
      <c r="A122" s="164" t="s">
        <v>33410</v>
      </c>
      <c r="B122" t="s">
        <v>33411</v>
      </c>
      <c r="C122" t="s">
        <v>33412</v>
      </c>
      <c r="D122" t="s">
        <v>19639</v>
      </c>
      <c r="E122" t="s">
        <v>92</v>
      </c>
      <c r="F122">
        <v>111</v>
      </c>
      <c r="G122" t="s">
        <v>8212</v>
      </c>
      <c r="H122" t="s">
        <v>8213</v>
      </c>
      <c r="I122" t="s">
        <v>8214</v>
      </c>
      <c r="J122" t="s">
        <v>8215</v>
      </c>
      <c r="K122" t="s">
        <v>8224</v>
      </c>
      <c r="L122" t="s">
        <v>8216</v>
      </c>
    </row>
    <row r="123" spans="1:12" x14ac:dyDescent="0.35">
      <c r="A123" s="164" t="s">
        <v>15212</v>
      </c>
      <c r="B123" t="s">
        <v>15213</v>
      </c>
      <c r="C123" t="s">
        <v>15214</v>
      </c>
      <c r="D123" t="s">
        <v>234</v>
      </c>
      <c r="E123" t="s">
        <v>92</v>
      </c>
      <c r="F123">
        <v>33</v>
      </c>
      <c r="G123" t="s">
        <v>8234</v>
      </c>
      <c r="H123" t="s">
        <v>8213</v>
      </c>
      <c r="I123" t="s">
        <v>8214</v>
      </c>
      <c r="J123" t="s">
        <v>8215</v>
      </c>
      <c r="K123" t="s">
        <v>8224</v>
      </c>
      <c r="L123" t="s">
        <v>8216</v>
      </c>
    </row>
    <row r="124" spans="1:12" x14ac:dyDescent="0.35">
      <c r="A124" s="164" t="s">
        <v>235</v>
      </c>
      <c r="B124" t="s">
        <v>5954</v>
      </c>
      <c r="C124" t="s">
        <v>29242</v>
      </c>
      <c r="D124" t="s">
        <v>236</v>
      </c>
      <c r="E124" t="s">
        <v>92</v>
      </c>
      <c r="F124">
        <v>44</v>
      </c>
      <c r="G124" t="s">
        <v>8234</v>
      </c>
      <c r="H124" t="s">
        <v>8213</v>
      </c>
      <c r="I124" t="s">
        <v>8219</v>
      </c>
      <c r="J124" t="s">
        <v>8215</v>
      </c>
      <c r="K124" t="s">
        <v>5808</v>
      </c>
      <c r="L124" t="s">
        <v>8216</v>
      </c>
    </row>
    <row r="125" spans="1:12" x14ac:dyDescent="0.35">
      <c r="A125" s="164" t="s">
        <v>237</v>
      </c>
      <c r="B125" t="s">
        <v>5946</v>
      </c>
      <c r="C125" t="s">
        <v>29790</v>
      </c>
      <c r="D125" t="s">
        <v>119</v>
      </c>
      <c r="E125" t="s">
        <v>92</v>
      </c>
      <c r="F125">
        <v>207</v>
      </c>
      <c r="G125" t="s">
        <v>8223</v>
      </c>
      <c r="H125" t="s">
        <v>8213</v>
      </c>
      <c r="I125" t="s">
        <v>8214</v>
      </c>
      <c r="J125" t="s">
        <v>8215</v>
      </c>
      <c r="K125" t="s">
        <v>8224</v>
      </c>
      <c r="L125" t="s">
        <v>8216</v>
      </c>
    </row>
    <row r="126" spans="1:12" x14ac:dyDescent="0.35">
      <c r="A126" s="164" t="s">
        <v>238</v>
      </c>
      <c r="B126" t="s">
        <v>5805</v>
      </c>
      <c r="C126" t="s">
        <v>25020</v>
      </c>
      <c r="D126" t="s">
        <v>239</v>
      </c>
      <c r="E126" t="s">
        <v>92</v>
      </c>
      <c r="F126">
        <v>44</v>
      </c>
      <c r="G126" t="s">
        <v>8234</v>
      </c>
      <c r="H126" t="s">
        <v>8213</v>
      </c>
      <c r="I126" t="s">
        <v>8219</v>
      </c>
      <c r="J126" t="s">
        <v>8215</v>
      </c>
      <c r="K126" t="s">
        <v>5808</v>
      </c>
      <c r="L126" t="s">
        <v>8216</v>
      </c>
    </row>
    <row r="127" spans="1:12" x14ac:dyDescent="0.35">
      <c r="A127" s="164" t="s">
        <v>30969</v>
      </c>
      <c r="B127" t="s">
        <v>30970</v>
      </c>
      <c r="C127" t="s">
        <v>30971</v>
      </c>
      <c r="D127" t="s">
        <v>179</v>
      </c>
      <c r="E127" t="s">
        <v>92</v>
      </c>
      <c r="F127">
        <v>124</v>
      </c>
      <c r="G127" t="s">
        <v>8212</v>
      </c>
      <c r="H127" t="s">
        <v>8213</v>
      </c>
      <c r="I127" t="s">
        <v>8214</v>
      </c>
      <c r="J127" t="s">
        <v>8215</v>
      </c>
      <c r="K127" t="s">
        <v>8224</v>
      </c>
      <c r="L127" t="s">
        <v>8267</v>
      </c>
    </row>
    <row r="128" spans="1:12" x14ac:dyDescent="0.35">
      <c r="A128" s="164" t="s">
        <v>15930</v>
      </c>
      <c r="B128" t="s">
        <v>15931</v>
      </c>
      <c r="C128" t="s">
        <v>15932</v>
      </c>
      <c r="D128" t="s">
        <v>15933</v>
      </c>
      <c r="E128" t="s">
        <v>92</v>
      </c>
      <c r="H128" t="s">
        <v>8213</v>
      </c>
      <c r="I128" t="s">
        <v>8214</v>
      </c>
      <c r="J128" t="s">
        <v>8215</v>
      </c>
      <c r="K128" t="s">
        <v>8224</v>
      </c>
      <c r="L128" t="s">
        <v>8216</v>
      </c>
    </row>
    <row r="129" spans="1:12" x14ac:dyDescent="0.35">
      <c r="A129" s="164" t="s">
        <v>31379</v>
      </c>
      <c r="B129" t="s">
        <v>31380</v>
      </c>
      <c r="C129" t="s">
        <v>31381</v>
      </c>
      <c r="D129" t="s">
        <v>140</v>
      </c>
      <c r="E129" t="s">
        <v>92</v>
      </c>
      <c r="F129">
        <v>15</v>
      </c>
      <c r="G129" t="s">
        <v>8234</v>
      </c>
      <c r="H129" t="s">
        <v>8213</v>
      </c>
      <c r="I129" t="s">
        <v>8219</v>
      </c>
      <c r="J129" t="s">
        <v>8215</v>
      </c>
      <c r="K129" t="s">
        <v>8224</v>
      </c>
      <c r="L129" t="s">
        <v>8216</v>
      </c>
    </row>
    <row r="130" spans="1:12" x14ac:dyDescent="0.35">
      <c r="A130" s="164" t="s">
        <v>31028</v>
      </c>
      <c r="B130" t="s">
        <v>31029</v>
      </c>
      <c r="C130" t="s">
        <v>31030</v>
      </c>
      <c r="D130" t="s">
        <v>11704</v>
      </c>
      <c r="E130" t="s">
        <v>92</v>
      </c>
      <c r="H130" t="s">
        <v>8213</v>
      </c>
      <c r="I130" t="s">
        <v>8214</v>
      </c>
      <c r="J130" t="s">
        <v>8215</v>
      </c>
      <c r="K130" t="s">
        <v>8224</v>
      </c>
      <c r="L130" t="s">
        <v>8216</v>
      </c>
    </row>
    <row r="131" spans="1:12" x14ac:dyDescent="0.35">
      <c r="A131" s="164" t="s">
        <v>240</v>
      </c>
      <c r="B131" t="s">
        <v>5795</v>
      </c>
      <c r="C131" t="s">
        <v>32433</v>
      </c>
      <c r="D131" t="s">
        <v>241</v>
      </c>
      <c r="E131" t="s">
        <v>92</v>
      </c>
      <c r="F131">
        <v>122</v>
      </c>
      <c r="G131" t="s">
        <v>8212</v>
      </c>
      <c r="H131" t="s">
        <v>8213</v>
      </c>
      <c r="I131" t="s">
        <v>8214</v>
      </c>
      <c r="J131" t="s">
        <v>8215</v>
      </c>
      <c r="K131" t="s">
        <v>8224</v>
      </c>
      <c r="L131" t="s">
        <v>8216</v>
      </c>
    </row>
    <row r="132" spans="1:12" x14ac:dyDescent="0.35">
      <c r="A132" s="164" t="s">
        <v>242</v>
      </c>
      <c r="B132" t="s">
        <v>5793</v>
      </c>
      <c r="C132" t="s">
        <v>29588</v>
      </c>
      <c r="D132" t="s">
        <v>243</v>
      </c>
      <c r="E132" t="s">
        <v>92</v>
      </c>
      <c r="F132">
        <v>49</v>
      </c>
      <c r="G132" t="s">
        <v>8234</v>
      </c>
      <c r="H132" t="s">
        <v>8213</v>
      </c>
      <c r="I132" t="s">
        <v>8219</v>
      </c>
      <c r="J132" t="s">
        <v>8215</v>
      </c>
      <c r="K132" t="s">
        <v>8224</v>
      </c>
      <c r="L132" t="s">
        <v>8216</v>
      </c>
    </row>
    <row r="133" spans="1:12" x14ac:dyDescent="0.35">
      <c r="A133" s="164" t="s">
        <v>12839</v>
      </c>
      <c r="B133" t="s">
        <v>12840</v>
      </c>
      <c r="C133" t="s">
        <v>12841</v>
      </c>
      <c r="D133" t="s">
        <v>98</v>
      </c>
      <c r="E133" t="s">
        <v>92</v>
      </c>
      <c r="F133">
        <v>100</v>
      </c>
      <c r="G133" t="s">
        <v>8234</v>
      </c>
      <c r="H133" t="s">
        <v>8213</v>
      </c>
      <c r="I133" t="s">
        <v>8214</v>
      </c>
      <c r="J133" t="s">
        <v>8215</v>
      </c>
      <c r="K133" t="s">
        <v>5808</v>
      </c>
      <c r="L133" t="s">
        <v>8216</v>
      </c>
    </row>
    <row r="134" spans="1:12" x14ac:dyDescent="0.35">
      <c r="A134" s="164" t="s">
        <v>22776</v>
      </c>
      <c r="B134" t="s">
        <v>22777</v>
      </c>
      <c r="C134" t="s">
        <v>22778</v>
      </c>
      <c r="D134" t="s">
        <v>22459</v>
      </c>
      <c r="E134" t="s">
        <v>92</v>
      </c>
      <c r="H134" t="s">
        <v>8213</v>
      </c>
      <c r="I134" t="s">
        <v>8214</v>
      </c>
      <c r="J134" t="s">
        <v>8215</v>
      </c>
      <c r="K134" t="s">
        <v>8224</v>
      </c>
      <c r="L134" t="s">
        <v>8216</v>
      </c>
    </row>
    <row r="135" spans="1:12" x14ac:dyDescent="0.35">
      <c r="A135" s="164" t="s">
        <v>18791</v>
      </c>
      <c r="B135" t="s">
        <v>18792</v>
      </c>
      <c r="C135" t="s">
        <v>18793</v>
      </c>
      <c r="D135" t="s">
        <v>18794</v>
      </c>
      <c r="E135" t="s">
        <v>92</v>
      </c>
      <c r="F135">
        <v>38</v>
      </c>
      <c r="G135" t="s">
        <v>8234</v>
      </c>
      <c r="H135" t="s">
        <v>8213</v>
      </c>
      <c r="I135" t="s">
        <v>8214</v>
      </c>
      <c r="J135" t="s">
        <v>8215</v>
      </c>
      <c r="K135" t="s">
        <v>5808</v>
      </c>
      <c r="L135" t="s">
        <v>8216</v>
      </c>
    </row>
    <row r="136" spans="1:12" x14ac:dyDescent="0.35">
      <c r="A136" s="164" t="s">
        <v>30730</v>
      </c>
      <c r="B136" t="s">
        <v>30731</v>
      </c>
      <c r="C136" t="s">
        <v>30732</v>
      </c>
      <c r="D136" t="s">
        <v>105</v>
      </c>
      <c r="E136" t="s">
        <v>92</v>
      </c>
      <c r="F136">
        <v>45</v>
      </c>
      <c r="G136" t="s">
        <v>8234</v>
      </c>
      <c r="H136" t="s">
        <v>8213</v>
      </c>
      <c r="I136" t="s">
        <v>8214</v>
      </c>
      <c r="J136" t="s">
        <v>8215</v>
      </c>
      <c r="K136" t="s">
        <v>8224</v>
      </c>
      <c r="L136" t="s">
        <v>8216</v>
      </c>
    </row>
    <row r="137" spans="1:12" x14ac:dyDescent="0.35">
      <c r="A137" s="164" t="s">
        <v>9543</v>
      </c>
      <c r="B137" t="s">
        <v>9544</v>
      </c>
      <c r="C137" t="s">
        <v>9545</v>
      </c>
      <c r="D137" t="s">
        <v>91</v>
      </c>
      <c r="E137" t="s">
        <v>92</v>
      </c>
      <c r="F137">
        <v>30</v>
      </c>
      <c r="G137" t="s">
        <v>8234</v>
      </c>
      <c r="H137" t="s">
        <v>8213</v>
      </c>
      <c r="I137" t="s">
        <v>8214</v>
      </c>
      <c r="J137" t="s">
        <v>8215</v>
      </c>
      <c r="K137" t="s">
        <v>8224</v>
      </c>
      <c r="L137" t="s">
        <v>8216</v>
      </c>
    </row>
    <row r="138" spans="1:12" x14ac:dyDescent="0.35">
      <c r="A138" s="164" t="s">
        <v>245</v>
      </c>
      <c r="B138" t="s">
        <v>5774</v>
      </c>
      <c r="C138" t="s">
        <v>29417</v>
      </c>
      <c r="D138" t="s">
        <v>246</v>
      </c>
      <c r="E138" t="s">
        <v>92</v>
      </c>
      <c r="F138">
        <v>122</v>
      </c>
      <c r="G138" t="s">
        <v>8212</v>
      </c>
      <c r="H138" t="s">
        <v>8213</v>
      </c>
      <c r="I138" t="s">
        <v>8219</v>
      </c>
      <c r="J138" t="s">
        <v>8215</v>
      </c>
      <c r="K138" t="s">
        <v>5808</v>
      </c>
      <c r="L138" t="s">
        <v>8216</v>
      </c>
    </row>
    <row r="139" spans="1:12" x14ac:dyDescent="0.35">
      <c r="A139" s="164" t="s">
        <v>13651</v>
      </c>
      <c r="B139" t="s">
        <v>13652</v>
      </c>
      <c r="C139" t="s">
        <v>13653</v>
      </c>
      <c r="D139" t="s">
        <v>131</v>
      </c>
      <c r="E139" t="s">
        <v>92</v>
      </c>
      <c r="F139">
        <v>34</v>
      </c>
      <c r="G139" t="s">
        <v>8234</v>
      </c>
      <c r="H139" t="s">
        <v>8213</v>
      </c>
      <c r="I139" t="s">
        <v>8214</v>
      </c>
      <c r="J139" t="s">
        <v>8215</v>
      </c>
      <c r="K139" t="s">
        <v>8224</v>
      </c>
      <c r="L139" t="s">
        <v>8216</v>
      </c>
    </row>
    <row r="140" spans="1:12" x14ac:dyDescent="0.35">
      <c r="A140" s="164" t="s">
        <v>28842</v>
      </c>
      <c r="B140" t="s">
        <v>28843</v>
      </c>
      <c r="C140" t="s">
        <v>28844</v>
      </c>
      <c r="D140" t="s">
        <v>186</v>
      </c>
      <c r="E140" t="s">
        <v>92</v>
      </c>
      <c r="F140">
        <v>27</v>
      </c>
      <c r="G140" t="s">
        <v>8234</v>
      </c>
      <c r="H140" t="s">
        <v>8213</v>
      </c>
      <c r="I140" t="s">
        <v>11246</v>
      </c>
      <c r="J140" t="s">
        <v>8215</v>
      </c>
      <c r="K140" t="s">
        <v>8224</v>
      </c>
      <c r="L140" t="s">
        <v>8216</v>
      </c>
    </row>
    <row r="141" spans="1:12" x14ac:dyDescent="0.35">
      <c r="A141" s="164" t="s">
        <v>24245</v>
      </c>
      <c r="B141" t="s">
        <v>24246</v>
      </c>
      <c r="C141" t="s">
        <v>20795</v>
      </c>
      <c r="D141" t="s">
        <v>105</v>
      </c>
      <c r="E141" t="s">
        <v>92</v>
      </c>
      <c r="F141">
        <v>73</v>
      </c>
      <c r="G141" t="s">
        <v>8234</v>
      </c>
      <c r="H141" t="s">
        <v>8213</v>
      </c>
      <c r="I141" t="s">
        <v>8214</v>
      </c>
      <c r="J141" t="s">
        <v>8215</v>
      </c>
      <c r="K141" t="s">
        <v>8224</v>
      </c>
      <c r="L141" t="s">
        <v>8216</v>
      </c>
    </row>
    <row r="142" spans="1:12" x14ac:dyDescent="0.35">
      <c r="A142" s="164" t="s">
        <v>247</v>
      </c>
      <c r="B142" t="s">
        <v>5974</v>
      </c>
      <c r="C142" t="s">
        <v>23164</v>
      </c>
      <c r="D142" t="s">
        <v>248</v>
      </c>
      <c r="E142" t="s">
        <v>92</v>
      </c>
      <c r="F142">
        <v>47</v>
      </c>
      <c r="G142" t="s">
        <v>8234</v>
      </c>
      <c r="H142" t="s">
        <v>8213</v>
      </c>
      <c r="I142" t="s">
        <v>8214</v>
      </c>
      <c r="J142" t="s">
        <v>8215</v>
      </c>
      <c r="K142" t="s">
        <v>5808</v>
      </c>
      <c r="L142" t="s">
        <v>8267</v>
      </c>
    </row>
    <row r="143" spans="1:12" x14ac:dyDescent="0.35">
      <c r="A143" s="164" t="s">
        <v>249</v>
      </c>
      <c r="B143" t="s">
        <v>5960</v>
      </c>
      <c r="C143" t="s">
        <v>13195</v>
      </c>
      <c r="D143" t="s">
        <v>250</v>
      </c>
      <c r="E143" t="s">
        <v>92</v>
      </c>
      <c r="F143">
        <v>49</v>
      </c>
      <c r="G143" t="s">
        <v>8234</v>
      </c>
      <c r="H143" t="s">
        <v>8213</v>
      </c>
      <c r="I143" t="s">
        <v>8219</v>
      </c>
      <c r="J143" t="s">
        <v>8215</v>
      </c>
      <c r="K143" t="s">
        <v>5808</v>
      </c>
      <c r="L143" t="s">
        <v>8216</v>
      </c>
    </row>
    <row r="144" spans="1:12" x14ac:dyDescent="0.35">
      <c r="A144" s="164" t="s">
        <v>25337</v>
      </c>
      <c r="B144" t="s">
        <v>25338</v>
      </c>
      <c r="C144" t="s">
        <v>25339</v>
      </c>
      <c r="D144" t="s">
        <v>109</v>
      </c>
      <c r="E144" t="s">
        <v>92</v>
      </c>
      <c r="F144">
        <v>52</v>
      </c>
      <c r="G144" t="s">
        <v>8234</v>
      </c>
      <c r="H144" t="s">
        <v>8213</v>
      </c>
      <c r="I144" t="s">
        <v>8214</v>
      </c>
      <c r="J144" t="s">
        <v>8215</v>
      </c>
      <c r="K144" t="s">
        <v>8224</v>
      </c>
      <c r="L144" t="s">
        <v>8216</v>
      </c>
    </row>
    <row r="145" spans="1:12" x14ac:dyDescent="0.35">
      <c r="A145" s="164" t="s">
        <v>10821</v>
      </c>
      <c r="B145" t="s">
        <v>10822</v>
      </c>
      <c r="C145" t="s">
        <v>10823</v>
      </c>
      <c r="D145" t="s">
        <v>144</v>
      </c>
      <c r="E145" t="s">
        <v>92</v>
      </c>
      <c r="F145">
        <v>25</v>
      </c>
      <c r="G145" t="s">
        <v>8234</v>
      </c>
      <c r="H145" t="s">
        <v>8213</v>
      </c>
      <c r="I145" t="s">
        <v>8219</v>
      </c>
      <c r="J145" t="s">
        <v>8215</v>
      </c>
      <c r="K145" t="s">
        <v>8224</v>
      </c>
      <c r="L145" t="s">
        <v>8216</v>
      </c>
    </row>
    <row r="146" spans="1:12" x14ac:dyDescent="0.35">
      <c r="A146" s="164" t="s">
        <v>15251</v>
      </c>
      <c r="B146" t="s">
        <v>15252</v>
      </c>
      <c r="C146" t="s">
        <v>15253</v>
      </c>
      <c r="D146" t="s">
        <v>171</v>
      </c>
      <c r="E146" t="s">
        <v>92</v>
      </c>
      <c r="F146">
        <v>31</v>
      </c>
      <c r="G146" t="s">
        <v>8234</v>
      </c>
      <c r="H146" t="s">
        <v>8213</v>
      </c>
      <c r="I146" t="s">
        <v>8214</v>
      </c>
      <c r="J146" t="s">
        <v>8215</v>
      </c>
      <c r="K146" t="s">
        <v>8224</v>
      </c>
      <c r="L146" t="s">
        <v>8216</v>
      </c>
    </row>
    <row r="147" spans="1:12" x14ac:dyDescent="0.35">
      <c r="A147" s="164" t="s">
        <v>5436</v>
      </c>
      <c r="B147" t="s">
        <v>5437</v>
      </c>
      <c r="C147" t="s">
        <v>14899</v>
      </c>
      <c r="D147" t="s">
        <v>5438</v>
      </c>
      <c r="E147" t="s">
        <v>92</v>
      </c>
      <c r="F147">
        <v>26</v>
      </c>
      <c r="G147" t="s">
        <v>8234</v>
      </c>
      <c r="H147" t="s">
        <v>8213</v>
      </c>
      <c r="I147" t="s">
        <v>8214</v>
      </c>
      <c r="J147" t="s">
        <v>8215</v>
      </c>
      <c r="K147" t="s">
        <v>8224</v>
      </c>
      <c r="L147" t="s">
        <v>8216</v>
      </c>
    </row>
    <row r="148" spans="1:12" x14ac:dyDescent="0.35">
      <c r="A148" s="164" t="s">
        <v>17635</v>
      </c>
      <c r="B148" t="s">
        <v>17636</v>
      </c>
      <c r="C148" t="s">
        <v>17637</v>
      </c>
      <c r="D148" t="s">
        <v>1389</v>
      </c>
      <c r="E148" t="s">
        <v>92</v>
      </c>
      <c r="F148">
        <v>0</v>
      </c>
      <c r="G148" t="s">
        <v>8234</v>
      </c>
      <c r="H148" t="s">
        <v>8213</v>
      </c>
      <c r="I148" t="s">
        <v>8219</v>
      </c>
      <c r="J148" t="s">
        <v>8215</v>
      </c>
      <c r="K148" t="s">
        <v>8224</v>
      </c>
      <c r="L148" t="s">
        <v>8216</v>
      </c>
    </row>
    <row r="149" spans="1:12" x14ac:dyDescent="0.35">
      <c r="A149" s="164" t="s">
        <v>23570</v>
      </c>
      <c r="B149" t="s">
        <v>23571</v>
      </c>
      <c r="C149" t="s">
        <v>23572</v>
      </c>
      <c r="D149" t="s">
        <v>23573</v>
      </c>
      <c r="E149" t="s">
        <v>92</v>
      </c>
      <c r="F149">
        <v>15</v>
      </c>
      <c r="G149" t="s">
        <v>8234</v>
      </c>
      <c r="H149" t="s">
        <v>8213</v>
      </c>
      <c r="I149" t="s">
        <v>8214</v>
      </c>
      <c r="J149" t="s">
        <v>8272</v>
      </c>
      <c r="K149" t="s">
        <v>8224</v>
      </c>
      <c r="L149" t="s">
        <v>8216</v>
      </c>
    </row>
    <row r="150" spans="1:12" x14ac:dyDescent="0.35">
      <c r="A150" s="164" t="s">
        <v>13194</v>
      </c>
      <c r="B150" t="s">
        <v>5960</v>
      </c>
      <c r="C150" t="s">
        <v>13195</v>
      </c>
      <c r="D150" t="s">
        <v>250</v>
      </c>
      <c r="E150" t="s">
        <v>92</v>
      </c>
      <c r="F150">
        <v>31</v>
      </c>
      <c r="G150" t="s">
        <v>8234</v>
      </c>
      <c r="H150" t="s">
        <v>8213</v>
      </c>
      <c r="I150" t="s">
        <v>8219</v>
      </c>
      <c r="J150" t="s">
        <v>8272</v>
      </c>
      <c r="K150" t="s">
        <v>8224</v>
      </c>
      <c r="L150" t="s">
        <v>8216</v>
      </c>
    </row>
    <row r="151" spans="1:12" x14ac:dyDescent="0.35">
      <c r="A151" s="164" t="s">
        <v>19457</v>
      </c>
      <c r="B151" t="s">
        <v>19458</v>
      </c>
      <c r="C151" t="s">
        <v>19459</v>
      </c>
      <c r="D151" t="s">
        <v>19460</v>
      </c>
      <c r="E151" t="s">
        <v>92</v>
      </c>
      <c r="F151">
        <v>25</v>
      </c>
      <c r="G151" t="s">
        <v>8234</v>
      </c>
      <c r="H151" t="s">
        <v>8213</v>
      </c>
      <c r="I151" t="s">
        <v>8219</v>
      </c>
      <c r="J151" t="s">
        <v>8272</v>
      </c>
      <c r="K151" t="s">
        <v>8224</v>
      </c>
      <c r="L151" t="s">
        <v>8216</v>
      </c>
    </row>
    <row r="152" spans="1:12" x14ac:dyDescent="0.35">
      <c r="A152" s="164" t="s">
        <v>16273</v>
      </c>
      <c r="B152" t="s">
        <v>16274</v>
      </c>
      <c r="C152" t="s">
        <v>16275</v>
      </c>
      <c r="D152" t="s">
        <v>4596</v>
      </c>
      <c r="E152" t="s">
        <v>92</v>
      </c>
      <c r="F152">
        <v>20</v>
      </c>
      <c r="G152" t="s">
        <v>8234</v>
      </c>
      <c r="H152" t="s">
        <v>8213</v>
      </c>
      <c r="I152" t="s">
        <v>8219</v>
      </c>
      <c r="J152" t="s">
        <v>8272</v>
      </c>
      <c r="K152" t="s">
        <v>8224</v>
      </c>
      <c r="L152" t="s">
        <v>8216</v>
      </c>
    </row>
    <row r="153" spans="1:12" x14ac:dyDescent="0.35">
      <c r="A153" s="164" t="s">
        <v>27594</v>
      </c>
      <c r="B153" t="s">
        <v>10822</v>
      </c>
      <c r="C153" t="s">
        <v>10823</v>
      </c>
      <c r="D153" t="s">
        <v>144</v>
      </c>
      <c r="E153" t="s">
        <v>92</v>
      </c>
      <c r="F153">
        <v>25</v>
      </c>
      <c r="G153" t="s">
        <v>8234</v>
      </c>
      <c r="H153" t="s">
        <v>8213</v>
      </c>
      <c r="I153" t="s">
        <v>8219</v>
      </c>
      <c r="J153" t="s">
        <v>8272</v>
      </c>
      <c r="K153" t="s">
        <v>8224</v>
      </c>
      <c r="L153" t="s">
        <v>8216</v>
      </c>
    </row>
    <row r="154" spans="1:12" x14ac:dyDescent="0.35">
      <c r="A154" s="164" t="s">
        <v>33307</v>
      </c>
      <c r="B154" t="s">
        <v>15880</v>
      </c>
      <c r="C154" t="s">
        <v>15881</v>
      </c>
      <c r="D154" t="s">
        <v>3098</v>
      </c>
      <c r="E154" t="s">
        <v>92</v>
      </c>
      <c r="F154">
        <v>25</v>
      </c>
      <c r="G154" t="s">
        <v>8234</v>
      </c>
      <c r="H154" t="s">
        <v>8213</v>
      </c>
      <c r="I154" t="s">
        <v>8214</v>
      </c>
      <c r="J154" t="s">
        <v>8272</v>
      </c>
      <c r="K154" t="s">
        <v>8224</v>
      </c>
      <c r="L154" t="s">
        <v>8216</v>
      </c>
    </row>
    <row r="155" spans="1:12" x14ac:dyDescent="0.35">
      <c r="A155" s="164" t="s">
        <v>25810</v>
      </c>
      <c r="B155" t="s">
        <v>25811</v>
      </c>
      <c r="C155" t="s">
        <v>25812</v>
      </c>
      <c r="D155" t="s">
        <v>25813</v>
      </c>
      <c r="E155" t="s">
        <v>92</v>
      </c>
      <c r="F155">
        <v>15</v>
      </c>
      <c r="G155" t="s">
        <v>8234</v>
      </c>
      <c r="H155" t="s">
        <v>8213</v>
      </c>
      <c r="I155" t="s">
        <v>8219</v>
      </c>
      <c r="J155" t="s">
        <v>8272</v>
      </c>
      <c r="K155" t="s">
        <v>8224</v>
      </c>
      <c r="L155" t="s">
        <v>8216</v>
      </c>
    </row>
    <row r="156" spans="1:12" x14ac:dyDescent="0.35">
      <c r="A156" s="164" t="s">
        <v>31406</v>
      </c>
      <c r="B156" t="s">
        <v>31407</v>
      </c>
      <c r="C156" t="s">
        <v>31408</v>
      </c>
      <c r="D156" t="s">
        <v>105</v>
      </c>
      <c r="E156" t="s">
        <v>92</v>
      </c>
      <c r="F156">
        <v>78</v>
      </c>
      <c r="G156" t="s">
        <v>8234</v>
      </c>
      <c r="H156" t="s">
        <v>8213</v>
      </c>
      <c r="I156" t="s">
        <v>8214</v>
      </c>
      <c r="J156" t="s">
        <v>8215</v>
      </c>
      <c r="K156" t="s">
        <v>8224</v>
      </c>
      <c r="L156" t="s">
        <v>8216</v>
      </c>
    </row>
    <row r="157" spans="1:12" x14ac:dyDescent="0.35">
      <c r="A157" s="164" t="s">
        <v>17670</v>
      </c>
      <c r="B157" t="s">
        <v>17671</v>
      </c>
      <c r="C157" t="s">
        <v>17672</v>
      </c>
      <c r="D157" t="s">
        <v>14567</v>
      </c>
      <c r="E157" t="s">
        <v>92</v>
      </c>
      <c r="H157" t="s">
        <v>8213</v>
      </c>
      <c r="I157" t="s">
        <v>8214</v>
      </c>
      <c r="J157" t="s">
        <v>8215</v>
      </c>
      <c r="K157" t="s">
        <v>8224</v>
      </c>
      <c r="L157" t="s">
        <v>8216</v>
      </c>
    </row>
    <row r="158" spans="1:12" x14ac:dyDescent="0.35">
      <c r="A158" s="164" t="s">
        <v>29719</v>
      </c>
      <c r="B158" t="s">
        <v>29720</v>
      </c>
      <c r="C158" t="s">
        <v>29721</v>
      </c>
      <c r="D158" t="s">
        <v>27041</v>
      </c>
      <c r="E158" t="s">
        <v>92</v>
      </c>
      <c r="F158">
        <v>70</v>
      </c>
      <c r="G158" t="s">
        <v>8234</v>
      </c>
      <c r="H158" t="s">
        <v>8213</v>
      </c>
      <c r="I158" t="s">
        <v>8214</v>
      </c>
      <c r="J158" t="s">
        <v>8215</v>
      </c>
      <c r="K158" t="s">
        <v>8224</v>
      </c>
      <c r="L158" t="s">
        <v>8216</v>
      </c>
    </row>
    <row r="159" spans="1:12" x14ac:dyDescent="0.35">
      <c r="A159" s="164" t="s">
        <v>22456</v>
      </c>
      <c r="B159" t="s">
        <v>22457</v>
      </c>
      <c r="C159" t="s">
        <v>22458</v>
      </c>
      <c r="D159" t="s">
        <v>22459</v>
      </c>
      <c r="E159" t="s">
        <v>92</v>
      </c>
      <c r="F159">
        <v>75</v>
      </c>
      <c r="G159" t="s">
        <v>8234</v>
      </c>
      <c r="H159" t="s">
        <v>8213</v>
      </c>
      <c r="I159" t="s">
        <v>8214</v>
      </c>
      <c r="J159" t="s">
        <v>8215</v>
      </c>
      <c r="K159" t="s">
        <v>8224</v>
      </c>
      <c r="L159" t="s">
        <v>8216</v>
      </c>
    </row>
    <row r="160" spans="1:12" x14ac:dyDescent="0.35">
      <c r="A160" s="164" t="s">
        <v>14564</v>
      </c>
      <c r="B160" t="s">
        <v>14565</v>
      </c>
      <c r="C160" t="s">
        <v>14566</v>
      </c>
      <c r="D160" t="s">
        <v>14567</v>
      </c>
      <c r="E160" t="s">
        <v>92</v>
      </c>
      <c r="H160" t="s">
        <v>8213</v>
      </c>
      <c r="I160" t="s">
        <v>8214</v>
      </c>
      <c r="J160" t="s">
        <v>8215</v>
      </c>
      <c r="K160" t="s">
        <v>8224</v>
      </c>
      <c r="L160" t="s">
        <v>8216</v>
      </c>
    </row>
    <row r="161" spans="1:12" x14ac:dyDescent="0.35">
      <c r="A161" s="164" t="s">
        <v>31915</v>
      </c>
      <c r="B161" t="s">
        <v>31916</v>
      </c>
      <c r="C161" t="s">
        <v>31917</v>
      </c>
      <c r="D161" t="s">
        <v>119</v>
      </c>
      <c r="E161" t="s">
        <v>92</v>
      </c>
      <c r="F161">
        <v>76</v>
      </c>
      <c r="G161" t="s">
        <v>8234</v>
      </c>
      <c r="H161" t="s">
        <v>8213</v>
      </c>
      <c r="I161" t="s">
        <v>8214</v>
      </c>
      <c r="J161" t="s">
        <v>8215</v>
      </c>
      <c r="K161" t="s">
        <v>8224</v>
      </c>
      <c r="L161" t="s">
        <v>8216</v>
      </c>
    </row>
    <row r="162" spans="1:12" x14ac:dyDescent="0.35">
      <c r="A162" s="164" t="s">
        <v>31043</v>
      </c>
      <c r="B162" t="s">
        <v>7627</v>
      </c>
      <c r="C162" t="s">
        <v>31044</v>
      </c>
      <c r="D162" t="s">
        <v>137</v>
      </c>
      <c r="E162" t="s">
        <v>92</v>
      </c>
      <c r="F162">
        <v>68</v>
      </c>
      <c r="G162" t="s">
        <v>8234</v>
      </c>
      <c r="H162" t="s">
        <v>8213</v>
      </c>
      <c r="I162" t="s">
        <v>8214</v>
      </c>
      <c r="J162" t="s">
        <v>8215</v>
      </c>
      <c r="K162" t="s">
        <v>8224</v>
      </c>
      <c r="L162" t="s">
        <v>8216</v>
      </c>
    </row>
    <row r="163" spans="1:12" x14ac:dyDescent="0.35">
      <c r="A163" s="164" t="s">
        <v>17404</v>
      </c>
      <c r="B163" t="s">
        <v>17405</v>
      </c>
      <c r="C163" t="s">
        <v>17406</v>
      </c>
      <c r="D163" t="s">
        <v>186</v>
      </c>
      <c r="E163" t="s">
        <v>92</v>
      </c>
      <c r="F163">
        <v>98</v>
      </c>
      <c r="G163" t="s">
        <v>8234</v>
      </c>
      <c r="H163" t="s">
        <v>8213</v>
      </c>
      <c r="I163" t="s">
        <v>8214</v>
      </c>
      <c r="J163" t="s">
        <v>8215</v>
      </c>
      <c r="K163" t="s">
        <v>8224</v>
      </c>
      <c r="L163" t="s">
        <v>8216</v>
      </c>
    </row>
    <row r="164" spans="1:12" x14ac:dyDescent="0.35">
      <c r="A164" s="164" t="s">
        <v>8220</v>
      </c>
      <c r="B164" t="s">
        <v>8221</v>
      </c>
      <c r="C164" t="s">
        <v>8222</v>
      </c>
      <c r="D164" t="s">
        <v>1595</v>
      </c>
      <c r="E164" t="s">
        <v>92</v>
      </c>
      <c r="F164">
        <v>260</v>
      </c>
      <c r="G164" t="s">
        <v>8223</v>
      </c>
      <c r="H164" t="s">
        <v>8213</v>
      </c>
      <c r="I164" t="s">
        <v>8214</v>
      </c>
      <c r="J164" t="s">
        <v>8215</v>
      </c>
      <c r="K164" t="s">
        <v>8224</v>
      </c>
      <c r="L164" t="s">
        <v>8216</v>
      </c>
    </row>
    <row r="165" spans="1:12" x14ac:dyDescent="0.35">
      <c r="A165" s="164" t="s">
        <v>10782</v>
      </c>
      <c r="B165" t="s">
        <v>10783</v>
      </c>
      <c r="C165" t="s">
        <v>10784</v>
      </c>
      <c r="D165" t="s">
        <v>175</v>
      </c>
      <c r="E165" t="s">
        <v>92</v>
      </c>
      <c r="F165">
        <v>79</v>
      </c>
      <c r="G165" t="s">
        <v>8234</v>
      </c>
      <c r="H165" t="s">
        <v>8213</v>
      </c>
      <c r="I165" t="s">
        <v>8214</v>
      </c>
      <c r="J165" t="s">
        <v>8215</v>
      </c>
      <c r="K165" t="s">
        <v>8224</v>
      </c>
      <c r="L165" t="s">
        <v>8216</v>
      </c>
    </row>
    <row r="166" spans="1:12" x14ac:dyDescent="0.35">
      <c r="A166" s="164" t="s">
        <v>27038</v>
      </c>
      <c r="B166" t="s">
        <v>27039</v>
      </c>
      <c r="C166" t="s">
        <v>27040</v>
      </c>
      <c r="D166" t="s">
        <v>27041</v>
      </c>
      <c r="E166" t="s">
        <v>92</v>
      </c>
      <c r="H166" t="s">
        <v>8213</v>
      </c>
      <c r="I166" t="s">
        <v>8214</v>
      </c>
      <c r="J166" t="s">
        <v>8215</v>
      </c>
      <c r="K166" t="s">
        <v>8224</v>
      </c>
      <c r="L166" t="s">
        <v>8216</v>
      </c>
    </row>
    <row r="167" spans="1:12" x14ac:dyDescent="0.35">
      <c r="A167" s="164" t="s">
        <v>12423</v>
      </c>
      <c r="B167" t="s">
        <v>12424</v>
      </c>
      <c r="C167" t="s">
        <v>12425</v>
      </c>
      <c r="D167" t="s">
        <v>186</v>
      </c>
      <c r="E167" t="s">
        <v>92</v>
      </c>
      <c r="F167">
        <v>0</v>
      </c>
      <c r="G167" t="s">
        <v>8234</v>
      </c>
      <c r="H167" t="s">
        <v>8213</v>
      </c>
      <c r="I167" t="s">
        <v>8214</v>
      </c>
      <c r="J167" t="s">
        <v>8215</v>
      </c>
      <c r="K167" t="s">
        <v>8224</v>
      </c>
      <c r="L167" t="s">
        <v>8216</v>
      </c>
    </row>
    <row r="168" spans="1:12" x14ac:dyDescent="0.35">
      <c r="A168" s="164" t="s">
        <v>20054</v>
      </c>
      <c r="B168" t="s">
        <v>20055</v>
      </c>
      <c r="C168" t="s">
        <v>20056</v>
      </c>
      <c r="D168" t="s">
        <v>186</v>
      </c>
      <c r="E168" t="s">
        <v>92</v>
      </c>
      <c r="F168">
        <v>126</v>
      </c>
      <c r="G168" t="s">
        <v>8212</v>
      </c>
      <c r="H168" t="s">
        <v>8213</v>
      </c>
      <c r="I168" t="s">
        <v>8214</v>
      </c>
      <c r="J168" t="s">
        <v>8215</v>
      </c>
      <c r="K168" t="s">
        <v>8224</v>
      </c>
      <c r="L168" t="s">
        <v>8216</v>
      </c>
    </row>
    <row r="169" spans="1:12" x14ac:dyDescent="0.35">
      <c r="A169" s="164" t="s">
        <v>30800</v>
      </c>
      <c r="B169" t="s">
        <v>30801</v>
      </c>
      <c r="C169" t="s">
        <v>30802</v>
      </c>
      <c r="D169" t="s">
        <v>91</v>
      </c>
      <c r="E169" t="s">
        <v>92</v>
      </c>
      <c r="F169">
        <v>0</v>
      </c>
      <c r="G169" t="s">
        <v>8234</v>
      </c>
      <c r="H169" t="s">
        <v>8213</v>
      </c>
      <c r="I169" t="s">
        <v>8214</v>
      </c>
      <c r="J169" t="s">
        <v>8215</v>
      </c>
      <c r="K169" t="s">
        <v>8224</v>
      </c>
      <c r="L169" t="s">
        <v>8216</v>
      </c>
    </row>
    <row r="170" spans="1:12" x14ac:dyDescent="0.35">
      <c r="A170" s="164" t="s">
        <v>9527</v>
      </c>
      <c r="B170" t="s">
        <v>9528</v>
      </c>
      <c r="C170" t="s">
        <v>9529</v>
      </c>
      <c r="D170" t="s">
        <v>179</v>
      </c>
      <c r="E170" t="s">
        <v>92</v>
      </c>
      <c r="F170">
        <v>0</v>
      </c>
      <c r="G170" t="s">
        <v>8234</v>
      </c>
      <c r="H170" t="s">
        <v>8213</v>
      </c>
      <c r="I170" t="s">
        <v>8214</v>
      </c>
      <c r="J170" t="s">
        <v>8215</v>
      </c>
      <c r="K170" t="s">
        <v>8224</v>
      </c>
      <c r="L170" t="s">
        <v>8216</v>
      </c>
    </row>
    <row r="171" spans="1:12" x14ac:dyDescent="0.35">
      <c r="A171" s="164" t="s">
        <v>12073</v>
      </c>
      <c r="B171" t="s">
        <v>12074</v>
      </c>
      <c r="C171" t="s">
        <v>12075</v>
      </c>
      <c r="D171" t="s">
        <v>103</v>
      </c>
      <c r="E171" t="s">
        <v>92</v>
      </c>
      <c r="F171">
        <v>0</v>
      </c>
      <c r="G171" t="s">
        <v>8234</v>
      </c>
      <c r="H171" t="s">
        <v>8213</v>
      </c>
      <c r="I171" t="s">
        <v>8219</v>
      </c>
      <c r="J171" t="s">
        <v>8215</v>
      </c>
      <c r="K171" t="s">
        <v>8224</v>
      </c>
      <c r="L171" t="s">
        <v>8216</v>
      </c>
    </row>
    <row r="172" spans="1:12" x14ac:dyDescent="0.35">
      <c r="A172" s="164" t="s">
        <v>8443</v>
      </c>
      <c r="B172" t="s">
        <v>8444</v>
      </c>
      <c r="C172" t="s">
        <v>8445</v>
      </c>
      <c r="D172" t="s">
        <v>127</v>
      </c>
      <c r="E172" t="s">
        <v>92</v>
      </c>
      <c r="F172">
        <v>40</v>
      </c>
      <c r="G172" t="s">
        <v>8234</v>
      </c>
      <c r="H172" t="s">
        <v>8213</v>
      </c>
      <c r="I172" t="s">
        <v>8219</v>
      </c>
      <c r="J172" t="s">
        <v>8215</v>
      </c>
      <c r="K172" t="s">
        <v>8224</v>
      </c>
      <c r="L172" t="s">
        <v>8216</v>
      </c>
    </row>
    <row r="173" spans="1:12" x14ac:dyDescent="0.35">
      <c r="A173" s="164" t="s">
        <v>27651</v>
      </c>
      <c r="B173" t="s">
        <v>27652</v>
      </c>
      <c r="C173" t="s">
        <v>27653</v>
      </c>
      <c r="D173" t="s">
        <v>27654</v>
      </c>
      <c r="E173" t="s">
        <v>92</v>
      </c>
      <c r="F173">
        <v>66</v>
      </c>
      <c r="G173" t="s">
        <v>8234</v>
      </c>
      <c r="H173" t="s">
        <v>8213</v>
      </c>
      <c r="I173" t="s">
        <v>8214</v>
      </c>
      <c r="J173" t="s">
        <v>8215</v>
      </c>
      <c r="K173" t="s">
        <v>8224</v>
      </c>
      <c r="L173" t="s">
        <v>8216</v>
      </c>
    </row>
    <row r="174" spans="1:12" x14ac:dyDescent="0.35">
      <c r="A174" s="164" t="s">
        <v>28854</v>
      </c>
      <c r="B174" t="s">
        <v>28855</v>
      </c>
      <c r="C174" t="s">
        <v>28856</v>
      </c>
      <c r="D174" t="s">
        <v>134</v>
      </c>
      <c r="E174" t="s">
        <v>92</v>
      </c>
      <c r="F174">
        <v>20</v>
      </c>
      <c r="G174" t="s">
        <v>8234</v>
      </c>
      <c r="H174" t="s">
        <v>8213</v>
      </c>
      <c r="I174" t="s">
        <v>8214</v>
      </c>
      <c r="J174" t="s">
        <v>8215</v>
      </c>
      <c r="K174" t="s">
        <v>8224</v>
      </c>
      <c r="L174" t="s">
        <v>8216</v>
      </c>
    </row>
    <row r="175" spans="1:12" x14ac:dyDescent="0.35">
      <c r="A175" s="164" t="s">
        <v>251</v>
      </c>
      <c r="B175" t="s">
        <v>7961</v>
      </c>
      <c r="C175" t="s">
        <v>25315</v>
      </c>
      <c r="D175" t="s">
        <v>252</v>
      </c>
      <c r="E175" t="s">
        <v>253</v>
      </c>
      <c r="F175">
        <v>391</v>
      </c>
      <c r="G175" t="s">
        <v>8556</v>
      </c>
      <c r="H175" t="s">
        <v>8226</v>
      </c>
      <c r="I175" t="s">
        <v>8214</v>
      </c>
      <c r="J175" t="s">
        <v>8215</v>
      </c>
      <c r="K175" t="s">
        <v>8224</v>
      </c>
      <c r="L175" t="s">
        <v>8267</v>
      </c>
    </row>
    <row r="176" spans="1:12" x14ac:dyDescent="0.35">
      <c r="A176" s="164" t="s">
        <v>8258</v>
      </c>
      <c r="B176" t="s">
        <v>8259</v>
      </c>
      <c r="C176" t="s">
        <v>8260</v>
      </c>
      <c r="D176" t="s">
        <v>8261</v>
      </c>
      <c r="E176" t="s">
        <v>253</v>
      </c>
      <c r="F176">
        <v>15</v>
      </c>
      <c r="G176" t="s">
        <v>8234</v>
      </c>
      <c r="H176" t="s">
        <v>8226</v>
      </c>
      <c r="I176" t="s">
        <v>8219</v>
      </c>
      <c r="J176" t="s">
        <v>8215</v>
      </c>
      <c r="K176" t="s">
        <v>8224</v>
      </c>
      <c r="L176" t="s">
        <v>8216</v>
      </c>
    </row>
    <row r="177" spans="1:12" x14ac:dyDescent="0.35">
      <c r="A177" s="164" t="s">
        <v>25234</v>
      </c>
      <c r="B177" t="s">
        <v>25235</v>
      </c>
      <c r="C177" t="s">
        <v>25236</v>
      </c>
      <c r="D177" t="s">
        <v>25237</v>
      </c>
      <c r="E177" t="s">
        <v>253</v>
      </c>
      <c r="F177">
        <v>35</v>
      </c>
      <c r="G177" t="s">
        <v>8234</v>
      </c>
      <c r="H177" t="s">
        <v>8226</v>
      </c>
      <c r="I177" t="s">
        <v>8219</v>
      </c>
      <c r="J177" t="s">
        <v>8215</v>
      </c>
      <c r="K177" t="s">
        <v>8224</v>
      </c>
      <c r="L177" t="s">
        <v>8216</v>
      </c>
    </row>
    <row r="178" spans="1:12" x14ac:dyDescent="0.35">
      <c r="A178" s="164" t="s">
        <v>11251</v>
      </c>
      <c r="B178" t="s">
        <v>11252</v>
      </c>
      <c r="C178" t="s">
        <v>11253</v>
      </c>
      <c r="D178" t="s">
        <v>11254</v>
      </c>
      <c r="E178" t="s">
        <v>253</v>
      </c>
      <c r="F178">
        <v>18</v>
      </c>
      <c r="G178" t="s">
        <v>8234</v>
      </c>
      <c r="H178" t="s">
        <v>8226</v>
      </c>
      <c r="I178" t="s">
        <v>8219</v>
      </c>
      <c r="J178" t="s">
        <v>8215</v>
      </c>
      <c r="K178" t="s">
        <v>8224</v>
      </c>
      <c r="L178" t="s">
        <v>8216</v>
      </c>
    </row>
    <row r="179" spans="1:12" x14ac:dyDescent="0.35">
      <c r="A179" s="164" t="s">
        <v>254</v>
      </c>
      <c r="B179" t="s">
        <v>8036</v>
      </c>
      <c r="C179" t="s">
        <v>31265</v>
      </c>
      <c r="D179" t="s">
        <v>255</v>
      </c>
      <c r="E179" t="s">
        <v>253</v>
      </c>
      <c r="F179">
        <v>74</v>
      </c>
      <c r="G179" t="s">
        <v>8234</v>
      </c>
      <c r="H179" t="s">
        <v>8226</v>
      </c>
      <c r="I179" t="s">
        <v>8214</v>
      </c>
      <c r="J179" t="s">
        <v>8215</v>
      </c>
      <c r="K179" t="s">
        <v>8224</v>
      </c>
      <c r="L179" t="s">
        <v>8216</v>
      </c>
    </row>
    <row r="180" spans="1:12" x14ac:dyDescent="0.35">
      <c r="A180" s="164" t="s">
        <v>14181</v>
      </c>
      <c r="B180" t="s">
        <v>14182</v>
      </c>
      <c r="C180" t="s">
        <v>14183</v>
      </c>
      <c r="D180" t="s">
        <v>14184</v>
      </c>
      <c r="E180" t="s">
        <v>253</v>
      </c>
      <c r="F180">
        <v>8</v>
      </c>
      <c r="G180" t="s">
        <v>8234</v>
      </c>
      <c r="H180" t="s">
        <v>8226</v>
      </c>
      <c r="I180" t="s">
        <v>8219</v>
      </c>
      <c r="J180" t="s">
        <v>8215</v>
      </c>
      <c r="K180" t="s">
        <v>8224</v>
      </c>
      <c r="L180" t="s">
        <v>8216</v>
      </c>
    </row>
    <row r="181" spans="1:12" x14ac:dyDescent="0.35">
      <c r="A181" s="164" t="s">
        <v>256</v>
      </c>
      <c r="B181" t="s">
        <v>7966</v>
      </c>
      <c r="C181" t="s">
        <v>11425</v>
      </c>
      <c r="D181" t="s">
        <v>257</v>
      </c>
      <c r="E181" t="s">
        <v>253</v>
      </c>
      <c r="F181">
        <v>45</v>
      </c>
      <c r="G181" t="s">
        <v>8234</v>
      </c>
      <c r="H181" t="s">
        <v>8226</v>
      </c>
      <c r="I181" t="s">
        <v>8219</v>
      </c>
      <c r="J181" t="s">
        <v>8215</v>
      </c>
      <c r="K181" t="s">
        <v>5808</v>
      </c>
      <c r="L181" t="s">
        <v>8216</v>
      </c>
    </row>
    <row r="182" spans="1:12" x14ac:dyDescent="0.35">
      <c r="A182" s="164" t="s">
        <v>14281</v>
      </c>
      <c r="B182" t="s">
        <v>14282</v>
      </c>
      <c r="C182" t="s">
        <v>14283</v>
      </c>
      <c r="D182" t="s">
        <v>14284</v>
      </c>
      <c r="E182" t="s">
        <v>253</v>
      </c>
      <c r="F182">
        <v>12</v>
      </c>
      <c r="G182" t="s">
        <v>8234</v>
      </c>
      <c r="H182" t="s">
        <v>8226</v>
      </c>
      <c r="I182" t="s">
        <v>8219</v>
      </c>
      <c r="J182" t="s">
        <v>8215</v>
      </c>
      <c r="K182" t="s">
        <v>8224</v>
      </c>
      <c r="L182" t="s">
        <v>8216</v>
      </c>
    </row>
    <row r="183" spans="1:12" x14ac:dyDescent="0.35">
      <c r="A183" s="164" t="s">
        <v>29205</v>
      </c>
      <c r="B183" t="s">
        <v>29206</v>
      </c>
      <c r="C183" t="s">
        <v>29207</v>
      </c>
      <c r="D183" t="s">
        <v>29208</v>
      </c>
      <c r="E183" t="s">
        <v>253</v>
      </c>
      <c r="F183">
        <v>17</v>
      </c>
      <c r="G183" t="s">
        <v>8234</v>
      </c>
      <c r="H183" t="s">
        <v>8226</v>
      </c>
      <c r="I183" t="s">
        <v>8214</v>
      </c>
      <c r="J183" t="s">
        <v>8215</v>
      </c>
      <c r="K183" t="s">
        <v>8224</v>
      </c>
      <c r="L183" t="s">
        <v>8216</v>
      </c>
    </row>
    <row r="184" spans="1:12" x14ac:dyDescent="0.35">
      <c r="A184" s="164" t="s">
        <v>8350</v>
      </c>
      <c r="B184" t="s">
        <v>8351</v>
      </c>
      <c r="C184" t="s">
        <v>8352</v>
      </c>
      <c r="D184" t="s">
        <v>8353</v>
      </c>
      <c r="E184" t="s">
        <v>253</v>
      </c>
      <c r="F184">
        <v>6</v>
      </c>
      <c r="G184" t="s">
        <v>8234</v>
      </c>
      <c r="H184" t="s">
        <v>8226</v>
      </c>
      <c r="I184" t="s">
        <v>8214</v>
      </c>
      <c r="J184" t="s">
        <v>8215</v>
      </c>
      <c r="K184" t="s">
        <v>8224</v>
      </c>
      <c r="L184" t="s">
        <v>8216</v>
      </c>
    </row>
    <row r="185" spans="1:12" x14ac:dyDescent="0.35">
      <c r="A185" s="164" t="s">
        <v>258</v>
      </c>
      <c r="B185" t="s">
        <v>7965</v>
      </c>
      <c r="C185" t="s">
        <v>15934</v>
      </c>
      <c r="D185" t="s">
        <v>259</v>
      </c>
      <c r="E185" t="s">
        <v>253</v>
      </c>
      <c r="F185">
        <v>122</v>
      </c>
      <c r="G185" t="s">
        <v>8212</v>
      </c>
      <c r="H185" t="s">
        <v>8226</v>
      </c>
      <c r="I185" t="s">
        <v>8214</v>
      </c>
      <c r="J185" t="s">
        <v>8215</v>
      </c>
      <c r="K185" t="s">
        <v>8224</v>
      </c>
      <c r="L185" t="s">
        <v>8216</v>
      </c>
    </row>
    <row r="186" spans="1:12" x14ac:dyDescent="0.35">
      <c r="A186" s="164" t="s">
        <v>22771</v>
      </c>
      <c r="B186" t="s">
        <v>22772</v>
      </c>
      <c r="C186" t="s">
        <v>22773</v>
      </c>
      <c r="D186" t="s">
        <v>22774</v>
      </c>
      <c r="E186" t="s">
        <v>253</v>
      </c>
      <c r="F186">
        <v>25</v>
      </c>
      <c r="G186" t="s">
        <v>8234</v>
      </c>
      <c r="H186" t="s">
        <v>8226</v>
      </c>
      <c r="I186" t="s">
        <v>8219</v>
      </c>
      <c r="J186" t="s">
        <v>8215</v>
      </c>
      <c r="K186" t="s">
        <v>8224</v>
      </c>
      <c r="L186" t="s">
        <v>8216</v>
      </c>
    </row>
    <row r="187" spans="1:12" x14ac:dyDescent="0.35">
      <c r="A187" s="164" t="s">
        <v>28547</v>
      </c>
      <c r="B187" t="s">
        <v>22676</v>
      </c>
      <c r="C187" t="s">
        <v>22677</v>
      </c>
      <c r="D187" t="s">
        <v>2188</v>
      </c>
      <c r="E187" t="s">
        <v>253</v>
      </c>
      <c r="F187">
        <v>22</v>
      </c>
      <c r="G187" t="s">
        <v>8234</v>
      </c>
      <c r="H187" t="s">
        <v>8226</v>
      </c>
      <c r="I187" t="s">
        <v>8219</v>
      </c>
      <c r="J187" t="s">
        <v>8215</v>
      </c>
      <c r="K187" t="s">
        <v>8224</v>
      </c>
      <c r="L187" t="s">
        <v>8216</v>
      </c>
    </row>
    <row r="188" spans="1:12" x14ac:dyDescent="0.35">
      <c r="A188" s="164" t="s">
        <v>24781</v>
      </c>
      <c r="B188" t="s">
        <v>24782</v>
      </c>
      <c r="C188" t="s">
        <v>24783</v>
      </c>
      <c r="D188" t="s">
        <v>24784</v>
      </c>
      <c r="E188" t="s">
        <v>253</v>
      </c>
      <c r="H188" t="s">
        <v>8226</v>
      </c>
      <c r="I188" t="s">
        <v>11246</v>
      </c>
      <c r="J188" t="s">
        <v>8215</v>
      </c>
      <c r="K188" t="s">
        <v>8224</v>
      </c>
      <c r="L188" t="s">
        <v>8216</v>
      </c>
    </row>
    <row r="189" spans="1:12" x14ac:dyDescent="0.35">
      <c r="A189" s="164" t="s">
        <v>260</v>
      </c>
      <c r="B189" t="s">
        <v>7963</v>
      </c>
      <c r="C189" t="s">
        <v>21474</v>
      </c>
      <c r="D189" t="s">
        <v>252</v>
      </c>
      <c r="E189" t="s">
        <v>253</v>
      </c>
      <c r="F189">
        <v>164</v>
      </c>
      <c r="G189" t="s">
        <v>8212</v>
      </c>
      <c r="H189" t="s">
        <v>8226</v>
      </c>
      <c r="I189" t="s">
        <v>8214</v>
      </c>
      <c r="J189" t="s">
        <v>8215</v>
      </c>
      <c r="K189" t="s">
        <v>8224</v>
      </c>
      <c r="L189" t="s">
        <v>8216</v>
      </c>
    </row>
    <row r="190" spans="1:12" x14ac:dyDescent="0.35">
      <c r="A190" s="164" t="s">
        <v>261</v>
      </c>
      <c r="B190" t="s">
        <v>7964</v>
      </c>
      <c r="C190" t="s">
        <v>24708</v>
      </c>
      <c r="D190" t="s">
        <v>262</v>
      </c>
      <c r="E190" t="s">
        <v>253</v>
      </c>
      <c r="F190">
        <v>34</v>
      </c>
      <c r="G190" t="s">
        <v>8234</v>
      </c>
      <c r="H190" t="s">
        <v>8226</v>
      </c>
      <c r="I190" t="s">
        <v>8219</v>
      </c>
      <c r="J190" t="s">
        <v>8215</v>
      </c>
      <c r="K190" t="s">
        <v>5808</v>
      </c>
      <c r="L190" t="s">
        <v>8216</v>
      </c>
    </row>
    <row r="191" spans="1:12" x14ac:dyDescent="0.35">
      <c r="A191" s="164" t="s">
        <v>25815</v>
      </c>
      <c r="B191" t="s">
        <v>25816</v>
      </c>
      <c r="C191" t="s">
        <v>25817</v>
      </c>
      <c r="D191" t="s">
        <v>25818</v>
      </c>
      <c r="E191" t="s">
        <v>253</v>
      </c>
      <c r="H191" t="s">
        <v>8226</v>
      </c>
      <c r="I191" t="s">
        <v>8219</v>
      </c>
      <c r="J191" t="s">
        <v>8215</v>
      </c>
      <c r="K191" t="s">
        <v>8224</v>
      </c>
      <c r="L191" t="s">
        <v>8216</v>
      </c>
    </row>
    <row r="192" spans="1:12" x14ac:dyDescent="0.35">
      <c r="A192" s="164" t="s">
        <v>8436</v>
      </c>
      <c r="B192" t="s">
        <v>8437</v>
      </c>
      <c r="C192" t="s">
        <v>8438</v>
      </c>
      <c r="D192" t="s">
        <v>8439</v>
      </c>
      <c r="E192" t="s">
        <v>253</v>
      </c>
      <c r="F192">
        <v>0</v>
      </c>
      <c r="G192" t="s">
        <v>8234</v>
      </c>
      <c r="H192" t="s">
        <v>8226</v>
      </c>
      <c r="I192" t="s">
        <v>8214</v>
      </c>
      <c r="J192" t="s">
        <v>8215</v>
      </c>
      <c r="K192" t="s">
        <v>8224</v>
      </c>
      <c r="L192" t="s">
        <v>8216</v>
      </c>
    </row>
    <row r="193" spans="1:12" x14ac:dyDescent="0.35">
      <c r="A193" s="164" t="s">
        <v>14247</v>
      </c>
      <c r="B193" t="s">
        <v>9511</v>
      </c>
      <c r="C193" t="s">
        <v>9512</v>
      </c>
      <c r="D193" t="s">
        <v>9513</v>
      </c>
      <c r="E193" t="s">
        <v>253</v>
      </c>
      <c r="F193">
        <v>0</v>
      </c>
      <c r="G193" t="s">
        <v>8234</v>
      </c>
      <c r="H193" t="s">
        <v>8226</v>
      </c>
      <c r="I193" t="s">
        <v>8219</v>
      </c>
      <c r="J193" t="s">
        <v>8215</v>
      </c>
      <c r="K193" t="s">
        <v>8224</v>
      </c>
      <c r="L193" t="s">
        <v>8216</v>
      </c>
    </row>
    <row r="194" spans="1:12" x14ac:dyDescent="0.35">
      <c r="A194" s="164" t="s">
        <v>8072</v>
      </c>
      <c r="B194" t="s">
        <v>8073</v>
      </c>
      <c r="C194" t="s">
        <v>12325</v>
      </c>
      <c r="D194" t="s">
        <v>8074</v>
      </c>
      <c r="E194" t="s">
        <v>253</v>
      </c>
      <c r="F194">
        <v>49</v>
      </c>
      <c r="G194" t="s">
        <v>8234</v>
      </c>
      <c r="H194" t="s">
        <v>8226</v>
      </c>
      <c r="I194" t="s">
        <v>8219</v>
      </c>
      <c r="J194" t="s">
        <v>8215</v>
      </c>
      <c r="K194" t="s">
        <v>5808</v>
      </c>
      <c r="L194" t="s">
        <v>8216</v>
      </c>
    </row>
    <row r="195" spans="1:12" x14ac:dyDescent="0.35">
      <c r="A195" s="164" t="s">
        <v>26138</v>
      </c>
      <c r="B195" t="s">
        <v>26139</v>
      </c>
      <c r="C195" t="s">
        <v>26140</v>
      </c>
      <c r="D195" t="s">
        <v>26141</v>
      </c>
      <c r="E195" t="s">
        <v>253</v>
      </c>
      <c r="F195">
        <v>13</v>
      </c>
      <c r="G195" t="s">
        <v>8234</v>
      </c>
      <c r="H195" t="s">
        <v>8226</v>
      </c>
      <c r="I195" t="s">
        <v>8214</v>
      </c>
      <c r="J195" t="s">
        <v>8215</v>
      </c>
      <c r="K195" t="s">
        <v>8224</v>
      </c>
      <c r="L195" t="s">
        <v>8216</v>
      </c>
    </row>
    <row r="196" spans="1:12" x14ac:dyDescent="0.35">
      <c r="A196" s="164" t="s">
        <v>263</v>
      </c>
      <c r="B196" t="s">
        <v>7962</v>
      </c>
      <c r="C196" t="s">
        <v>28953</v>
      </c>
      <c r="D196" t="s">
        <v>252</v>
      </c>
      <c r="E196" t="s">
        <v>253</v>
      </c>
      <c r="F196">
        <v>174</v>
      </c>
      <c r="G196" t="s">
        <v>8212</v>
      </c>
      <c r="H196" t="s">
        <v>8226</v>
      </c>
      <c r="I196" t="s">
        <v>8214</v>
      </c>
      <c r="J196" t="s">
        <v>8215</v>
      </c>
      <c r="K196" t="s">
        <v>5808</v>
      </c>
      <c r="L196" t="s">
        <v>8216</v>
      </c>
    </row>
    <row r="197" spans="1:12" x14ac:dyDescent="0.35">
      <c r="A197" s="164" t="s">
        <v>22143</v>
      </c>
      <c r="B197" t="s">
        <v>22144</v>
      </c>
      <c r="C197" t="s">
        <v>22145</v>
      </c>
      <c r="D197" t="s">
        <v>8261</v>
      </c>
      <c r="E197" t="s">
        <v>253</v>
      </c>
      <c r="F197">
        <v>25</v>
      </c>
      <c r="G197" t="s">
        <v>8234</v>
      </c>
      <c r="H197" t="s">
        <v>8226</v>
      </c>
      <c r="I197" t="s">
        <v>8219</v>
      </c>
      <c r="J197" t="s">
        <v>8215</v>
      </c>
      <c r="K197" t="s">
        <v>5808</v>
      </c>
      <c r="L197" t="s">
        <v>8216</v>
      </c>
    </row>
    <row r="198" spans="1:12" x14ac:dyDescent="0.35">
      <c r="A198" s="164" t="s">
        <v>32251</v>
      </c>
      <c r="B198" t="s">
        <v>32252</v>
      </c>
      <c r="C198" t="s">
        <v>32253</v>
      </c>
      <c r="D198" t="s">
        <v>252</v>
      </c>
      <c r="E198" t="s">
        <v>253</v>
      </c>
      <c r="F198">
        <v>60</v>
      </c>
      <c r="G198" t="s">
        <v>8234</v>
      </c>
      <c r="H198" t="s">
        <v>8226</v>
      </c>
      <c r="I198" t="s">
        <v>8214</v>
      </c>
      <c r="J198" t="s">
        <v>8215</v>
      </c>
      <c r="K198" t="s">
        <v>5808</v>
      </c>
      <c r="L198" t="s">
        <v>8216</v>
      </c>
    </row>
    <row r="199" spans="1:12" x14ac:dyDescent="0.35">
      <c r="A199" s="164" t="s">
        <v>19313</v>
      </c>
      <c r="B199" t="s">
        <v>19314</v>
      </c>
      <c r="C199" t="s">
        <v>19315</v>
      </c>
      <c r="D199" t="s">
        <v>19316</v>
      </c>
      <c r="E199" t="s">
        <v>253</v>
      </c>
      <c r="F199">
        <v>11</v>
      </c>
      <c r="G199" t="s">
        <v>8234</v>
      </c>
      <c r="H199" t="s">
        <v>8226</v>
      </c>
      <c r="I199" t="s">
        <v>8219</v>
      </c>
      <c r="J199" t="s">
        <v>8272</v>
      </c>
      <c r="K199" t="s">
        <v>8224</v>
      </c>
      <c r="L199" t="s">
        <v>8216</v>
      </c>
    </row>
    <row r="200" spans="1:12" x14ac:dyDescent="0.35">
      <c r="A200" s="164" t="s">
        <v>16133</v>
      </c>
      <c r="B200" t="s">
        <v>8351</v>
      </c>
      <c r="C200" t="s">
        <v>8352</v>
      </c>
      <c r="D200" t="s">
        <v>8353</v>
      </c>
      <c r="E200" t="s">
        <v>253</v>
      </c>
      <c r="F200">
        <v>6</v>
      </c>
      <c r="G200" t="s">
        <v>8234</v>
      </c>
      <c r="H200" t="s">
        <v>8226</v>
      </c>
      <c r="I200" t="s">
        <v>8219</v>
      </c>
      <c r="J200" t="s">
        <v>8272</v>
      </c>
      <c r="K200" t="s">
        <v>8224</v>
      </c>
      <c r="L200" t="s">
        <v>8216</v>
      </c>
    </row>
    <row r="201" spans="1:12" x14ac:dyDescent="0.35">
      <c r="A201" s="164" t="s">
        <v>11261</v>
      </c>
      <c r="B201" t="s">
        <v>8259</v>
      </c>
      <c r="C201" t="s">
        <v>8260</v>
      </c>
      <c r="D201" t="s">
        <v>8261</v>
      </c>
      <c r="E201" t="s">
        <v>253</v>
      </c>
      <c r="F201">
        <v>12</v>
      </c>
      <c r="G201" t="s">
        <v>8234</v>
      </c>
      <c r="H201" t="s">
        <v>8226</v>
      </c>
      <c r="I201" t="s">
        <v>8219</v>
      </c>
      <c r="J201" t="s">
        <v>8272</v>
      </c>
      <c r="K201" t="s">
        <v>8224</v>
      </c>
      <c r="L201" t="s">
        <v>8216</v>
      </c>
    </row>
    <row r="202" spans="1:12" x14ac:dyDescent="0.35">
      <c r="A202" s="164" t="s">
        <v>8598</v>
      </c>
      <c r="B202" t="s">
        <v>8599</v>
      </c>
      <c r="C202" t="s">
        <v>8600</v>
      </c>
      <c r="D202" t="s">
        <v>4628</v>
      </c>
      <c r="E202" t="s">
        <v>253</v>
      </c>
      <c r="F202">
        <v>12</v>
      </c>
      <c r="G202" t="s">
        <v>8234</v>
      </c>
      <c r="H202" t="s">
        <v>8226</v>
      </c>
      <c r="I202" t="s">
        <v>8219</v>
      </c>
      <c r="J202" t="s">
        <v>8272</v>
      </c>
      <c r="K202" t="s">
        <v>8224</v>
      </c>
      <c r="L202" t="s">
        <v>8216</v>
      </c>
    </row>
    <row r="203" spans="1:12" x14ac:dyDescent="0.35">
      <c r="A203" s="164" t="s">
        <v>30648</v>
      </c>
      <c r="B203" t="s">
        <v>14182</v>
      </c>
      <c r="C203" t="s">
        <v>14183</v>
      </c>
      <c r="D203" t="s">
        <v>14184</v>
      </c>
      <c r="E203" t="s">
        <v>253</v>
      </c>
      <c r="F203">
        <v>8</v>
      </c>
      <c r="G203" t="s">
        <v>8234</v>
      </c>
      <c r="H203" t="s">
        <v>8226</v>
      </c>
      <c r="I203" t="s">
        <v>8219</v>
      </c>
      <c r="J203" t="s">
        <v>8272</v>
      </c>
      <c r="K203" t="s">
        <v>8224</v>
      </c>
      <c r="L203" t="s">
        <v>8216</v>
      </c>
    </row>
    <row r="204" spans="1:12" x14ac:dyDescent="0.35">
      <c r="A204" s="164" t="s">
        <v>33087</v>
      </c>
      <c r="B204" t="s">
        <v>22772</v>
      </c>
      <c r="C204" t="s">
        <v>22773</v>
      </c>
      <c r="D204" t="s">
        <v>22774</v>
      </c>
      <c r="E204" t="s">
        <v>253</v>
      </c>
      <c r="F204">
        <v>24</v>
      </c>
      <c r="G204" t="s">
        <v>8234</v>
      </c>
      <c r="H204" t="s">
        <v>8226</v>
      </c>
      <c r="I204" t="s">
        <v>8219</v>
      </c>
      <c r="J204" t="s">
        <v>8272</v>
      </c>
      <c r="K204" t="s">
        <v>8224</v>
      </c>
      <c r="L204" t="s">
        <v>8216</v>
      </c>
    </row>
    <row r="205" spans="1:12" x14ac:dyDescent="0.35">
      <c r="A205" s="164" t="s">
        <v>16279</v>
      </c>
      <c r="B205" t="s">
        <v>16280</v>
      </c>
      <c r="C205" t="s">
        <v>16281</v>
      </c>
      <c r="D205" t="s">
        <v>16282</v>
      </c>
      <c r="E205" t="s">
        <v>253</v>
      </c>
      <c r="F205">
        <v>13</v>
      </c>
      <c r="G205" t="s">
        <v>8234</v>
      </c>
      <c r="H205" t="s">
        <v>8226</v>
      </c>
      <c r="I205" t="s">
        <v>8219</v>
      </c>
      <c r="J205" t="s">
        <v>8272</v>
      </c>
      <c r="K205" t="s">
        <v>8224</v>
      </c>
      <c r="L205" t="s">
        <v>8216</v>
      </c>
    </row>
    <row r="206" spans="1:12" x14ac:dyDescent="0.35">
      <c r="A206" s="164" t="s">
        <v>25004</v>
      </c>
      <c r="B206" t="s">
        <v>25005</v>
      </c>
      <c r="C206" t="s">
        <v>25006</v>
      </c>
      <c r="D206" t="s">
        <v>25007</v>
      </c>
      <c r="E206" t="s">
        <v>253</v>
      </c>
      <c r="F206">
        <v>18</v>
      </c>
      <c r="G206" t="s">
        <v>8234</v>
      </c>
      <c r="H206" t="s">
        <v>8226</v>
      </c>
      <c r="I206" t="s">
        <v>8219</v>
      </c>
      <c r="J206" t="s">
        <v>8272</v>
      </c>
      <c r="K206" t="s">
        <v>8224</v>
      </c>
      <c r="L206" t="s">
        <v>8216</v>
      </c>
    </row>
    <row r="207" spans="1:12" x14ac:dyDescent="0.35">
      <c r="A207" s="164" t="s">
        <v>9510</v>
      </c>
      <c r="B207" t="s">
        <v>9511</v>
      </c>
      <c r="C207" t="s">
        <v>9512</v>
      </c>
      <c r="D207" t="s">
        <v>9513</v>
      </c>
      <c r="E207" t="s">
        <v>253</v>
      </c>
      <c r="F207">
        <v>16</v>
      </c>
      <c r="G207" t="s">
        <v>8234</v>
      </c>
      <c r="H207" t="s">
        <v>8226</v>
      </c>
      <c r="I207" t="s">
        <v>8219</v>
      </c>
      <c r="J207" t="s">
        <v>8272</v>
      </c>
      <c r="K207" t="s">
        <v>8224</v>
      </c>
      <c r="L207" t="s">
        <v>8216</v>
      </c>
    </row>
    <row r="208" spans="1:12" x14ac:dyDescent="0.35">
      <c r="A208" s="164" t="s">
        <v>28338</v>
      </c>
      <c r="B208" t="s">
        <v>8437</v>
      </c>
      <c r="C208" t="s">
        <v>8438</v>
      </c>
      <c r="D208" t="s">
        <v>8439</v>
      </c>
      <c r="E208" t="s">
        <v>253</v>
      </c>
      <c r="F208">
        <v>17</v>
      </c>
      <c r="G208" t="s">
        <v>8234</v>
      </c>
      <c r="H208" t="s">
        <v>8226</v>
      </c>
      <c r="I208" t="s">
        <v>8219</v>
      </c>
      <c r="J208" t="s">
        <v>8272</v>
      </c>
      <c r="K208" t="s">
        <v>8224</v>
      </c>
      <c r="L208" t="s">
        <v>8216</v>
      </c>
    </row>
    <row r="209" spans="1:12" x14ac:dyDescent="0.35">
      <c r="A209" s="164" t="s">
        <v>27237</v>
      </c>
      <c r="B209" t="s">
        <v>27238</v>
      </c>
      <c r="C209" t="s">
        <v>25236</v>
      </c>
      <c r="D209" t="s">
        <v>25237</v>
      </c>
      <c r="E209" t="s">
        <v>253</v>
      </c>
      <c r="F209">
        <v>25</v>
      </c>
      <c r="G209" t="s">
        <v>8234</v>
      </c>
      <c r="H209" t="s">
        <v>8226</v>
      </c>
      <c r="I209" t="s">
        <v>8219</v>
      </c>
      <c r="J209" t="s">
        <v>8272</v>
      </c>
      <c r="K209" t="s">
        <v>8224</v>
      </c>
      <c r="L209" t="s">
        <v>8216</v>
      </c>
    </row>
    <row r="210" spans="1:12" x14ac:dyDescent="0.35">
      <c r="A210" s="164" t="s">
        <v>22525</v>
      </c>
      <c r="B210" t="s">
        <v>22526</v>
      </c>
      <c r="C210" t="s">
        <v>22527</v>
      </c>
      <c r="D210" t="s">
        <v>22528</v>
      </c>
      <c r="E210" t="s">
        <v>253</v>
      </c>
      <c r="F210">
        <v>14</v>
      </c>
      <c r="G210" t="s">
        <v>8234</v>
      </c>
      <c r="H210" t="s">
        <v>8226</v>
      </c>
      <c r="I210" t="s">
        <v>8219</v>
      </c>
      <c r="J210" t="s">
        <v>8272</v>
      </c>
      <c r="K210" t="s">
        <v>8224</v>
      </c>
      <c r="L210" t="s">
        <v>8216</v>
      </c>
    </row>
    <row r="211" spans="1:12" x14ac:dyDescent="0.35">
      <c r="A211" s="164" t="s">
        <v>22675</v>
      </c>
      <c r="B211" t="s">
        <v>22676</v>
      </c>
      <c r="C211" t="s">
        <v>22677</v>
      </c>
      <c r="D211" t="s">
        <v>2188</v>
      </c>
      <c r="E211" t="s">
        <v>253</v>
      </c>
      <c r="F211">
        <v>21</v>
      </c>
      <c r="G211" t="s">
        <v>8234</v>
      </c>
      <c r="H211" t="s">
        <v>8226</v>
      </c>
      <c r="I211" t="s">
        <v>8219</v>
      </c>
      <c r="J211" t="s">
        <v>8272</v>
      </c>
      <c r="K211" t="s">
        <v>8224</v>
      </c>
      <c r="L211" t="s">
        <v>8216</v>
      </c>
    </row>
    <row r="212" spans="1:12" x14ac:dyDescent="0.35">
      <c r="A212" s="164" t="s">
        <v>33111</v>
      </c>
      <c r="B212" t="s">
        <v>33112</v>
      </c>
      <c r="C212" t="s">
        <v>22145</v>
      </c>
      <c r="D212" t="s">
        <v>8261</v>
      </c>
      <c r="E212" t="s">
        <v>253</v>
      </c>
      <c r="F212">
        <v>27</v>
      </c>
      <c r="G212" t="s">
        <v>8234</v>
      </c>
      <c r="H212" t="s">
        <v>8226</v>
      </c>
      <c r="I212" t="s">
        <v>8219</v>
      </c>
      <c r="J212" t="s">
        <v>8272</v>
      </c>
      <c r="K212" t="s">
        <v>8224</v>
      </c>
      <c r="L212" t="s">
        <v>8216</v>
      </c>
    </row>
    <row r="213" spans="1:12" x14ac:dyDescent="0.35">
      <c r="A213" s="164" t="s">
        <v>19512</v>
      </c>
      <c r="B213" t="s">
        <v>19513</v>
      </c>
      <c r="C213" t="s">
        <v>19514</v>
      </c>
      <c r="D213" t="s">
        <v>19000</v>
      </c>
      <c r="E213" t="s">
        <v>253</v>
      </c>
      <c r="H213" t="s">
        <v>8226</v>
      </c>
      <c r="I213" t="s">
        <v>8214</v>
      </c>
      <c r="J213" t="s">
        <v>8215</v>
      </c>
      <c r="K213" t="s">
        <v>8224</v>
      </c>
      <c r="L213" t="s">
        <v>8216</v>
      </c>
    </row>
    <row r="214" spans="1:12" x14ac:dyDescent="0.35">
      <c r="A214" s="164" t="s">
        <v>32471</v>
      </c>
      <c r="B214" t="s">
        <v>32472</v>
      </c>
      <c r="C214" t="s">
        <v>32473</v>
      </c>
      <c r="D214" t="s">
        <v>252</v>
      </c>
      <c r="E214" t="s">
        <v>253</v>
      </c>
      <c r="F214">
        <v>0</v>
      </c>
      <c r="G214" t="s">
        <v>8234</v>
      </c>
      <c r="H214" t="s">
        <v>8226</v>
      </c>
      <c r="I214" t="s">
        <v>8214</v>
      </c>
      <c r="J214" t="s">
        <v>8215</v>
      </c>
      <c r="K214" t="s">
        <v>8224</v>
      </c>
      <c r="L214" t="s">
        <v>8216</v>
      </c>
    </row>
    <row r="215" spans="1:12" x14ac:dyDescent="0.35">
      <c r="A215" s="164" t="s">
        <v>20789</v>
      </c>
      <c r="B215" t="s">
        <v>20790</v>
      </c>
      <c r="C215" t="s">
        <v>20791</v>
      </c>
      <c r="D215" t="s">
        <v>252</v>
      </c>
      <c r="E215" t="s">
        <v>253</v>
      </c>
      <c r="F215">
        <v>80</v>
      </c>
      <c r="G215" t="s">
        <v>8234</v>
      </c>
      <c r="H215" t="s">
        <v>8226</v>
      </c>
      <c r="I215" t="s">
        <v>8214</v>
      </c>
      <c r="J215" t="s">
        <v>8215</v>
      </c>
      <c r="K215" t="s">
        <v>8224</v>
      </c>
      <c r="L215" t="s">
        <v>8216</v>
      </c>
    </row>
    <row r="216" spans="1:12" x14ac:dyDescent="0.35">
      <c r="A216" s="164" t="s">
        <v>18997</v>
      </c>
      <c r="B216" t="s">
        <v>18998</v>
      </c>
      <c r="C216" t="s">
        <v>18999</v>
      </c>
      <c r="D216" t="s">
        <v>19000</v>
      </c>
      <c r="E216" t="s">
        <v>253</v>
      </c>
      <c r="H216" t="s">
        <v>8226</v>
      </c>
      <c r="I216" t="s">
        <v>8214</v>
      </c>
      <c r="J216" t="s">
        <v>8215</v>
      </c>
      <c r="K216" t="s">
        <v>8224</v>
      </c>
      <c r="L216" t="s">
        <v>8216</v>
      </c>
    </row>
    <row r="217" spans="1:12" x14ac:dyDescent="0.35">
      <c r="A217" s="164" t="s">
        <v>30777</v>
      </c>
      <c r="B217" t="s">
        <v>30778</v>
      </c>
      <c r="C217" t="s">
        <v>30779</v>
      </c>
      <c r="D217" t="s">
        <v>264</v>
      </c>
      <c r="E217" t="s">
        <v>265</v>
      </c>
      <c r="F217">
        <v>228</v>
      </c>
      <c r="G217" t="s">
        <v>8223</v>
      </c>
      <c r="H217" t="s">
        <v>8226</v>
      </c>
      <c r="I217" t="s">
        <v>8214</v>
      </c>
      <c r="J217" t="s">
        <v>8215</v>
      </c>
      <c r="K217" t="s">
        <v>8224</v>
      </c>
      <c r="L217" t="s">
        <v>8216</v>
      </c>
    </row>
    <row r="218" spans="1:12" x14ac:dyDescent="0.35">
      <c r="A218" s="164" t="s">
        <v>266</v>
      </c>
      <c r="B218" t="s">
        <v>7668</v>
      </c>
      <c r="C218" t="s">
        <v>33109</v>
      </c>
      <c r="D218" t="s">
        <v>264</v>
      </c>
      <c r="E218" t="s">
        <v>265</v>
      </c>
      <c r="F218">
        <v>622</v>
      </c>
      <c r="G218" t="s">
        <v>8490</v>
      </c>
      <c r="H218" t="s">
        <v>8226</v>
      </c>
      <c r="I218" t="s">
        <v>8214</v>
      </c>
      <c r="J218" t="s">
        <v>8215</v>
      </c>
      <c r="K218" t="s">
        <v>8224</v>
      </c>
      <c r="L218" t="s">
        <v>8267</v>
      </c>
    </row>
    <row r="219" spans="1:12" x14ac:dyDescent="0.35">
      <c r="A219" s="164" t="s">
        <v>18440</v>
      </c>
      <c r="B219" t="s">
        <v>18441</v>
      </c>
      <c r="C219" t="s">
        <v>18442</v>
      </c>
      <c r="D219" t="s">
        <v>264</v>
      </c>
      <c r="E219" t="s">
        <v>265</v>
      </c>
      <c r="F219">
        <v>183</v>
      </c>
      <c r="G219" t="s">
        <v>8212</v>
      </c>
      <c r="H219" t="s">
        <v>8226</v>
      </c>
      <c r="I219" t="s">
        <v>8214</v>
      </c>
      <c r="J219" t="s">
        <v>8215</v>
      </c>
      <c r="K219" t="s">
        <v>8224</v>
      </c>
      <c r="L219" t="s">
        <v>8216</v>
      </c>
    </row>
    <row r="220" spans="1:12" x14ac:dyDescent="0.35">
      <c r="A220" s="164" t="s">
        <v>31585</v>
      </c>
      <c r="B220" t="s">
        <v>13073</v>
      </c>
      <c r="C220" t="s">
        <v>31586</v>
      </c>
      <c r="D220" t="s">
        <v>13075</v>
      </c>
      <c r="E220" t="s">
        <v>265</v>
      </c>
      <c r="F220">
        <v>44</v>
      </c>
      <c r="G220" t="s">
        <v>8234</v>
      </c>
      <c r="H220" t="s">
        <v>8226</v>
      </c>
      <c r="I220" t="s">
        <v>8219</v>
      </c>
      <c r="J220" t="s">
        <v>8215</v>
      </c>
      <c r="K220" t="s">
        <v>5808</v>
      </c>
      <c r="L220" t="s">
        <v>8216</v>
      </c>
    </row>
    <row r="221" spans="1:12" x14ac:dyDescent="0.35">
      <c r="A221" s="164" t="s">
        <v>267</v>
      </c>
      <c r="B221" t="s">
        <v>7223</v>
      </c>
      <c r="C221" t="s">
        <v>14552</v>
      </c>
      <c r="D221" t="s">
        <v>268</v>
      </c>
      <c r="E221" t="s">
        <v>265</v>
      </c>
      <c r="F221">
        <v>441</v>
      </c>
      <c r="G221" t="s">
        <v>8307</v>
      </c>
      <c r="H221" t="s">
        <v>8226</v>
      </c>
      <c r="I221" t="s">
        <v>8214</v>
      </c>
      <c r="J221" t="s">
        <v>8215</v>
      </c>
      <c r="K221" t="s">
        <v>8224</v>
      </c>
      <c r="L221" t="s">
        <v>8267</v>
      </c>
    </row>
    <row r="222" spans="1:12" x14ac:dyDescent="0.35">
      <c r="A222" s="164" t="s">
        <v>269</v>
      </c>
      <c r="B222" t="s">
        <v>7231</v>
      </c>
      <c r="C222" t="s">
        <v>11619</v>
      </c>
      <c r="D222" t="s">
        <v>270</v>
      </c>
      <c r="E222" t="s">
        <v>265</v>
      </c>
      <c r="F222">
        <v>87</v>
      </c>
      <c r="G222" t="s">
        <v>8234</v>
      </c>
      <c r="H222" t="s">
        <v>8226</v>
      </c>
      <c r="I222" t="s">
        <v>8214</v>
      </c>
      <c r="J222" t="s">
        <v>8215</v>
      </c>
      <c r="K222" t="s">
        <v>8224</v>
      </c>
      <c r="L222" t="s">
        <v>8267</v>
      </c>
    </row>
    <row r="223" spans="1:12" x14ac:dyDescent="0.35">
      <c r="A223" s="164" t="s">
        <v>33000</v>
      </c>
      <c r="B223" t="s">
        <v>33001</v>
      </c>
      <c r="C223" t="s">
        <v>33002</v>
      </c>
      <c r="D223" t="s">
        <v>264</v>
      </c>
      <c r="E223" t="s">
        <v>265</v>
      </c>
      <c r="F223">
        <v>237</v>
      </c>
      <c r="G223" t="s">
        <v>8223</v>
      </c>
      <c r="H223" t="s">
        <v>8226</v>
      </c>
      <c r="I223" t="s">
        <v>8214</v>
      </c>
      <c r="J223" t="s">
        <v>8215</v>
      </c>
      <c r="K223" t="s">
        <v>5808</v>
      </c>
      <c r="L223" t="s">
        <v>8216</v>
      </c>
    </row>
    <row r="224" spans="1:12" x14ac:dyDescent="0.35">
      <c r="A224" s="164" t="s">
        <v>24008</v>
      </c>
      <c r="B224" t="s">
        <v>24009</v>
      </c>
      <c r="C224" t="s">
        <v>22524</v>
      </c>
      <c r="D224" t="s">
        <v>24010</v>
      </c>
      <c r="E224" t="s">
        <v>265</v>
      </c>
      <c r="F224">
        <v>73</v>
      </c>
      <c r="G224" t="s">
        <v>8234</v>
      </c>
      <c r="H224" t="s">
        <v>8226</v>
      </c>
      <c r="I224" t="s">
        <v>8214</v>
      </c>
      <c r="J224" t="s">
        <v>8215</v>
      </c>
      <c r="K224" t="s">
        <v>5808</v>
      </c>
      <c r="L224" t="s">
        <v>8216</v>
      </c>
    </row>
    <row r="225" spans="1:12" x14ac:dyDescent="0.35">
      <c r="A225" s="164" t="s">
        <v>271</v>
      </c>
      <c r="B225" t="s">
        <v>5351</v>
      </c>
      <c r="C225" t="s">
        <v>15433</v>
      </c>
      <c r="D225" t="s">
        <v>268</v>
      </c>
      <c r="E225" t="s">
        <v>265</v>
      </c>
      <c r="F225">
        <v>349</v>
      </c>
      <c r="G225" t="s">
        <v>8556</v>
      </c>
      <c r="H225" t="s">
        <v>8226</v>
      </c>
      <c r="I225" t="s">
        <v>8214</v>
      </c>
      <c r="J225" t="s">
        <v>8215</v>
      </c>
      <c r="K225" t="s">
        <v>5808</v>
      </c>
      <c r="L225" t="s">
        <v>8216</v>
      </c>
    </row>
    <row r="226" spans="1:12" x14ac:dyDescent="0.35">
      <c r="A226" s="164" t="s">
        <v>272</v>
      </c>
      <c r="B226" t="s">
        <v>5374</v>
      </c>
      <c r="C226" t="s">
        <v>14316</v>
      </c>
      <c r="D226" t="s">
        <v>268</v>
      </c>
      <c r="E226" t="s">
        <v>265</v>
      </c>
      <c r="F226">
        <v>451</v>
      </c>
      <c r="G226" t="s">
        <v>8307</v>
      </c>
      <c r="H226" t="s">
        <v>8226</v>
      </c>
      <c r="I226" t="s">
        <v>8214</v>
      </c>
      <c r="J226" t="s">
        <v>8215</v>
      </c>
      <c r="K226" t="s">
        <v>8224</v>
      </c>
      <c r="L226" t="s">
        <v>8216</v>
      </c>
    </row>
    <row r="227" spans="1:12" x14ac:dyDescent="0.35">
      <c r="A227" s="164" t="s">
        <v>273</v>
      </c>
      <c r="B227" t="s">
        <v>7230</v>
      </c>
      <c r="C227" t="s">
        <v>11327</v>
      </c>
      <c r="D227" t="s">
        <v>274</v>
      </c>
      <c r="E227" t="s">
        <v>265</v>
      </c>
      <c r="F227">
        <v>206</v>
      </c>
      <c r="G227" t="s">
        <v>8223</v>
      </c>
      <c r="H227" t="s">
        <v>8226</v>
      </c>
      <c r="I227" t="s">
        <v>8214</v>
      </c>
      <c r="J227" t="s">
        <v>8215</v>
      </c>
      <c r="K227" t="s">
        <v>8224</v>
      </c>
      <c r="L227" t="s">
        <v>8216</v>
      </c>
    </row>
    <row r="228" spans="1:12" x14ac:dyDescent="0.35">
      <c r="A228" s="164" t="s">
        <v>275</v>
      </c>
      <c r="B228" t="s">
        <v>7216</v>
      </c>
      <c r="C228" t="s">
        <v>12592</v>
      </c>
      <c r="D228" t="s">
        <v>276</v>
      </c>
      <c r="E228" t="s">
        <v>265</v>
      </c>
      <c r="F228">
        <v>406</v>
      </c>
      <c r="G228" t="s">
        <v>8307</v>
      </c>
      <c r="H228" t="s">
        <v>8226</v>
      </c>
      <c r="I228" t="s">
        <v>8214</v>
      </c>
      <c r="J228" t="s">
        <v>8215</v>
      </c>
      <c r="K228" t="s">
        <v>8224</v>
      </c>
      <c r="L228" t="s">
        <v>8267</v>
      </c>
    </row>
    <row r="229" spans="1:12" x14ac:dyDescent="0.35">
      <c r="A229" s="164" t="s">
        <v>277</v>
      </c>
      <c r="B229" t="s">
        <v>7676</v>
      </c>
      <c r="C229" t="s">
        <v>22201</v>
      </c>
      <c r="D229" t="s">
        <v>264</v>
      </c>
      <c r="E229" t="s">
        <v>265</v>
      </c>
      <c r="F229">
        <v>262</v>
      </c>
      <c r="G229" t="s">
        <v>8223</v>
      </c>
      <c r="H229" t="s">
        <v>8226</v>
      </c>
      <c r="I229" t="s">
        <v>8214</v>
      </c>
      <c r="J229" t="s">
        <v>8215</v>
      </c>
      <c r="K229" t="s">
        <v>8224</v>
      </c>
      <c r="L229" t="s">
        <v>8267</v>
      </c>
    </row>
    <row r="230" spans="1:12" x14ac:dyDescent="0.35">
      <c r="A230" s="164" t="s">
        <v>278</v>
      </c>
      <c r="B230" t="s">
        <v>7682</v>
      </c>
      <c r="C230" t="s">
        <v>30178</v>
      </c>
      <c r="D230" t="s">
        <v>279</v>
      </c>
      <c r="E230" t="s">
        <v>265</v>
      </c>
      <c r="F230">
        <v>141</v>
      </c>
      <c r="G230" t="s">
        <v>8212</v>
      </c>
      <c r="H230" t="s">
        <v>8226</v>
      </c>
      <c r="I230" t="s">
        <v>8214</v>
      </c>
      <c r="J230" t="s">
        <v>8215</v>
      </c>
      <c r="K230" t="s">
        <v>8224</v>
      </c>
      <c r="L230" t="s">
        <v>8216</v>
      </c>
    </row>
    <row r="231" spans="1:12" x14ac:dyDescent="0.35">
      <c r="A231" s="164" t="s">
        <v>20701</v>
      </c>
      <c r="B231" t="s">
        <v>20702</v>
      </c>
      <c r="C231" t="s">
        <v>20703</v>
      </c>
      <c r="D231" t="s">
        <v>301</v>
      </c>
      <c r="E231" t="s">
        <v>265</v>
      </c>
      <c r="F231">
        <v>107</v>
      </c>
      <c r="G231" t="s">
        <v>8212</v>
      </c>
      <c r="H231" t="s">
        <v>8226</v>
      </c>
      <c r="I231" t="s">
        <v>8214</v>
      </c>
      <c r="J231" t="s">
        <v>8215</v>
      </c>
      <c r="K231" t="s">
        <v>8224</v>
      </c>
      <c r="L231" t="s">
        <v>8267</v>
      </c>
    </row>
    <row r="232" spans="1:12" x14ac:dyDescent="0.35">
      <c r="A232" s="164" t="s">
        <v>21245</v>
      </c>
      <c r="B232" t="s">
        <v>21246</v>
      </c>
      <c r="C232" t="s">
        <v>21247</v>
      </c>
      <c r="D232" t="s">
        <v>301</v>
      </c>
      <c r="E232" t="s">
        <v>265</v>
      </c>
      <c r="F232">
        <v>258</v>
      </c>
      <c r="G232" t="s">
        <v>8223</v>
      </c>
      <c r="H232" t="s">
        <v>8226</v>
      </c>
      <c r="I232" t="s">
        <v>8214</v>
      </c>
      <c r="J232" t="s">
        <v>8215</v>
      </c>
      <c r="K232" t="s">
        <v>8224</v>
      </c>
      <c r="L232" t="s">
        <v>8216</v>
      </c>
    </row>
    <row r="233" spans="1:12" x14ac:dyDescent="0.35">
      <c r="A233" s="164" t="s">
        <v>33364</v>
      </c>
      <c r="B233" t="s">
        <v>33365</v>
      </c>
      <c r="C233" t="s">
        <v>33366</v>
      </c>
      <c r="D233" t="s">
        <v>30622</v>
      </c>
      <c r="E233" t="s">
        <v>265</v>
      </c>
      <c r="F233">
        <v>65</v>
      </c>
      <c r="G233" t="s">
        <v>8234</v>
      </c>
      <c r="H233" t="s">
        <v>8226</v>
      </c>
      <c r="I233" t="s">
        <v>8214</v>
      </c>
      <c r="J233" t="s">
        <v>8215</v>
      </c>
      <c r="K233" t="s">
        <v>8224</v>
      </c>
      <c r="L233" t="s">
        <v>8267</v>
      </c>
    </row>
    <row r="234" spans="1:12" x14ac:dyDescent="0.35">
      <c r="A234" s="164" t="s">
        <v>26379</v>
      </c>
      <c r="B234" t="s">
        <v>26380</v>
      </c>
      <c r="C234" t="s">
        <v>26381</v>
      </c>
      <c r="D234" t="s">
        <v>10019</v>
      </c>
      <c r="E234" t="s">
        <v>265</v>
      </c>
      <c r="H234" t="s">
        <v>8226</v>
      </c>
      <c r="I234" t="s">
        <v>8214</v>
      </c>
      <c r="J234" t="s">
        <v>8215</v>
      </c>
      <c r="K234" t="s">
        <v>8224</v>
      </c>
      <c r="L234" t="s">
        <v>8216</v>
      </c>
    </row>
    <row r="235" spans="1:12" x14ac:dyDescent="0.35">
      <c r="A235" s="164" t="s">
        <v>280</v>
      </c>
      <c r="B235" t="s">
        <v>7670</v>
      </c>
      <c r="C235" t="s">
        <v>18171</v>
      </c>
      <c r="D235" t="s">
        <v>264</v>
      </c>
      <c r="E235" t="s">
        <v>265</v>
      </c>
      <c r="F235">
        <v>323</v>
      </c>
      <c r="G235" t="s">
        <v>8556</v>
      </c>
      <c r="H235" t="s">
        <v>8226</v>
      </c>
      <c r="I235" t="s">
        <v>8214</v>
      </c>
      <c r="J235" t="s">
        <v>8215</v>
      </c>
      <c r="K235" t="s">
        <v>8224</v>
      </c>
      <c r="L235" t="s">
        <v>8267</v>
      </c>
    </row>
    <row r="236" spans="1:12" x14ac:dyDescent="0.35">
      <c r="A236" s="164" t="s">
        <v>281</v>
      </c>
      <c r="B236" t="s">
        <v>7229</v>
      </c>
      <c r="C236" t="s">
        <v>8587</v>
      </c>
      <c r="D236" t="s">
        <v>282</v>
      </c>
      <c r="E236" t="s">
        <v>265</v>
      </c>
      <c r="F236">
        <v>242</v>
      </c>
      <c r="G236" t="s">
        <v>8223</v>
      </c>
      <c r="H236" t="s">
        <v>8226</v>
      </c>
      <c r="I236" t="s">
        <v>8214</v>
      </c>
      <c r="J236" t="s">
        <v>8215</v>
      </c>
      <c r="K236" t="s">
        <v>8224</v>
      </c>
      <c r="L236" t="s">
        <v>8216</v>
      </c>
    </row>
    <row r="237" spans="1:12" x14ac:dyDescent="0.35">
      <c r="A237" s="164" t="s">
        <v>283</v>
      </c>
      <c r="B237" t="s">
        <v>7672</v>
      </c>
      <c r="C237" t="s">
        <v>22750</v>
      </c>
      <c r="D237" t="s">
        <v>264</v>
      </c>
      <c r="E237" t="s">
        <v>265</v>
      </c>
      <c r="F237">
        <v>501</v>
      </c>
      <c r="G237" t="s">
        <v>8490</v>
      </c>
      <c r="H237" t="s">
        <v>8226</v>
      </c>
      <c r="I237" t="s">
        <v>8214</v>
      </c>
      <c r="J237" t="s">
        <v>8215</v>
      </c>
      <c r="K237" t="s">
        <v>8224</v>
      </c>
      <c r="L237" t="s">
        <v>8267</v>
      </c>
    </row>
    <row r="238" spans="1:12" x14ac:dyDescent="0.35">
      <c r="A238" s="164" t="s">
        <v>22645</v>
      </c>
      <c r="B238" t="s">
        <v>22646</v>
      </c>
      <c r="C238" t="s">
        <v>22647</v>
      </c>
      <c r="D238" t="s">
        <v>22648</v>
      </c>
      <c r="E238" t="s">
        <v>265</v>
      </c>
      <c r="F238">
        <v>23</v>
      </c>
      <c r="G238" t="s">
        <v>8234</v>
      </c>
      <c r="H238" t="s">
        <v>8226</v>
      </c>
      <c r="I238" t="s">
        <v>8214</v>
      </c>
      <c r="J238" t="s">
        <v>8215</v>
      </c>
      <c r="K238" t="s">
        <v>8224</v>
      </c>
      <c r="L238" t="s">
        <v>8216</v>
      </c>
    </row>
    <row r="239" spans="1:12" x14ac:dyDescent="0.35">
      <c r="A239" s="164" t="s">
        <v>16269</v>
      </c>
      <c r="B239" t="s">
        <v>16270</v>
      </c>
      <c r="C239" t="s">
        <v>16271</v>
      </c>
      <c r="D239" t="s">
        <v>16272</v>
      </c>
      <c r="E239" t="s">
        <v>265</v>
      </c>
      <c r="F239">
        <v>28</v>
      </c>
      <c r="G239" t="s">
        <v>8234</v>
      </c>
      <c r="H239" t="s">
        <v>8226</v>
      </c>
      <c r="I239" t="s">
        <v>8214</v>
      </c>
      <c r="J239" t="s">
        <v>8215</v>
      </c>
      <c r="K239" t="s">
        <v>5808</v>
      </c>
      <c r="L239" t="s">
        <v>8216</v>
      </c>
    </row>
    <row r="240" spans="1:12" x14ac:dyDescent="0.35">
      <c r="A240" s="164" t="s">
        <v>284</v>
      </c>
      <c r="B240" t="s">
        <v>7674</v>
      </c>
      <c r="C240" t="s">
        <v>21141</v>
      </c>
      <c r="D240" t="s">
        <v>264</v>
      </c>
      <c r="E240" t="s">
        <v>265</v>
      </c>
      <c r="F240">
        <v>144</v>
      </c>
      <c r="G240" t="s">
        <v>8212</v>
      </c>
      <c r="H240" t="s">
        <v>8226</v>
      </c>
      <c r="I240" t="s">
        <v>8214</v>
      </c>
      <c r="J240" t="s">
        <v>8215</v>
      </c>
      <c r="K240" t="s">
        <v>8224</v>
      </c>
      <c r="L240" t="s">
        <v>8267</v>
      </c>
    </row>
    <row r="241" spans="1:12" x14ac:dyDescent="0.35">
      <c r="A241" s="164" t="s">
        <v>18242</v>
      </c>
      <c r="B241" t="s">
        <v>18243</v>
      </c>
      <c r="C241" t="s">
        <v>18244</v>
      </c>
      <c r="D241" t="s">
        <v>285</v>
      </c>
      <c r="E241" t="s">
        <v>265</v>
      </c>
      <c r="F241">
        <v>25</v>
      </c>
      <c r="G241" t="s">
        <v>8234</v>
      </c>
      <c r="H241" t="s">
        <v>8226</v>
      </c>
      <c r="I241" t="s">
        <v>8219</v>
      </c>
      <c r="J241" t="s">
        <v>8215</v>
      </c>
      <c r="K241" t="s">
        <v>8224</v>
      </c>
      <c r="L241" t="s">
        <v>8216</v>
      </c>
    </row>
    <row r="242" spans="1:12" x14ac:dyDescent="0.35">
      <c r="A242" s="164" t="s">
        <v>29594</v>
      </c>
      <c r="B242" t="s">
        <v>29595</v>
      </c>
      <c r="C242" t="s">
        <v>29596</v>
      </c>
      <c r="D242" t="s">
        <v>27078</v>
      </c>
      <c r="E242" t="s">
        <v>265</v>
      </c>
      <c r="F242">
        <v>49</v>
      </c>
      <c r="G242" t="s">
        <v>8234</v>
      </c>
      <c r="H242" t="s">
        <v>8226</v>
      </c>
      <c r="I242" t="s">
        <v>8214</v>
      </c>
      <c r="J242" t="s">
        <v>8215</v>
      </c>
      <c r="K242" t="s">
        <v>5808</v>
      </c>
      <c r="L242" t="s">
        <v>8216</v>
      </c>
    </row>
    <row r="243" spans="1:12" x14ac:dyDescent="0.35">
      <c r="A243" s="164" t="s">
        <v>12589</v>
      </c>
      <c r="B243" t="s">
        <v>12590</v>
      </c>
      <c r="C243" t="s">
        <v>12591</v>
      </c>
      <c r="D243" t="s">
        <v>268</v>
      </c>
      <c r="E243" t="s">
        <v>265</v>
      </c>
      <c r="F243">
        <v>91</v>
      </c>
      <c r="G243" t="s">
        <v>8234</v>
      </c>
      <c r="H243" t="s">
        <v>8226</v>
      </c>
      <c r="I243" t="s">
        <v>8214</v>
      </c>
      <c r="J243" t="s">
        <v>8215</v>
      </c>
      <c r="K243" t="s">
        <v>5808</v>
      </c>
      <c r="L243" t="s">
        <v>8267</v>
      </c>
    </row>
    <row r="244" spans="1:12" x14ac:dyDescent="0.35">
      <c r="A244" s="164" t="s">
        <v>286</v>
      </c>
      <c r="B244" t="s">
        <v>7692</v>
      </c>
      <c r="C244" t="s">
        <v>24227</v>
      </c>
      <c r="D244" t="s">
        <v>287</v>
      </c>
      <c r="E244" t="s">
        <v>265</v>
      </c>
      <c r="F244">
        <v>338</v>
      </c>
      <c r="G244" t="s">
        <v>8556</v>
      </c>
      <c r="H244" t="s">
        <v>8226</v>
      </c>
      <c r="I244" t="s">
        <v>8214</v>
      </c>
      <c r="J244" t="s">
        <v>8215</v>
      </c>
      <c r="K244" t="s">
        <v>8224</v>
      </c>
      <c r="L244" t="s">
        <v>8216</v>
      </c>
    </row>
    <row r="245" spans="1:12" x14ac:dyDescent="0.35">
      <c r="A245" s="164" t="s">
        <v>288</v>
      </c>
      <c r="B245" t="s">
        <v>7669</v>
      </c>
      <c r="C245" t="s">
        <v>10596</v>
      </c>
      <c r="D245" t="s">
        <v>264</v>
      </c>
      <c r="E245" t="s">
        <v>265</v>
      </c>
      <c r="F245">
        <v>171</v>
      </c>
      <c r="G245" t="s">
        <v>8212</v>
      </c>
      <c r="H245" t="s">
        <v>8226</v>
      </c>
      <c r="I245" t="s">
        <v>8214</v>
      </c>
      <c r="J245" t="s">
        <v>8215</v>
      </c>
      <c r="K245" t="s">
        <v>8224</v>
      </c>
      <c r="L245" t="s">
        <v>8216</v>
      </c>
    </row>
    <row r="246" spans="1:12" x14ac:dyDescent="0.35">
      <c r="A246" s="164" t="s">
        <v>289</v>
      </c>
      <c r="B246" t="s">
        <v>7695</v>
      </c>
      <c r="C246" t="s">
        <v>8818</v>
      </c>
      <c r="D246" t="s">
        <v>290</v>
      </c>
      <c r="E246" t="s">
        <v>265</v>
      </c>
      <c r="F246">
        <v>327</v>
      </c>
      <c r="G246" t="s">
        <v>8556</v>
      </c>
      <c r="H246" t="s">
        <v>8226</v>
      </c>
      <c r="I246" t="s">
        <v>8214</v>
      </c>
      <c r="J246" t="s">
        <v>8215</v>
      </c>
      <c r="K246" t="s">
        <v>8224</v>
      </c>
      <c r="L246" t="s">
        <v>8267</v>
      </c>
    </row>
    <row r="247" spans="1:12" x14ac:dyDescent="0.35">
      <c r="A247" s="164" t="s">
        <v>29825</v>
      </c>
      <c r="B247" t="s">
        <v>6621</v>
      </c>
      <c r="C247" t="s">
        <v>26185</v>
      </c>
      <c r="D247" t="s">
        <v>26186</v>
      </c>
      <c r="E247" t="s">
        <v>265</v>
      </c>
      <c r="F247">
        <v>23</v>
      </c>
      <c r="G247" t="s">
        <v>8234</v>
      </c>
      <c r="H247" t="s">
        <v>8226</v>
      </c>
      <c r="I247" t="s">
        <v>8219</v>
      </c>
      <c r="J247" t="s">
        <v>8215</v>
      </c>
      <c r="K247" t="s">
        <v>8224</v>
      </c>
      <c r="L247" t="s">
        <v>8216</v>
      </c>
    </row>
    <row r="248" spans="1:12" x14ac:dyDescent="0.35">
      <c r="A248" s="164" t="s">
        <v>25705</v>
      </c>
      <c r="B248" t="s">
        <v>8541</v>
      </c>
      <c r="C248" t="s">
        <v>8542</v>
      </c>
      <c r="D248" t="s">
        <v>8543</v>
      </c>
      <c r="E248" t="s">
        <v>265</v>
      </c>
      <c r="F248">
        <v>24</v>
      </c>
      <c r="G248" t="s">
        <v>8234</v>
      </c>
      <c r="H248" t="s">
        <v>8226</v>
      </c>
      <c r="I248" t="s">
        <v>8214</v>
      </c>
      <c r="J248" t="s">
        <v>8215</v>
      </c>
      <c r="K248" t="s">
        <v>8224</v>
      </c>
      <c r="L248" t="s">
        <v>8216</v>
      </c>
    </row>
    <row r="249" spans="1:12" x14ac:dyDescent="0.35">
      <c r="A249" s="164" t="s">
        <v>291</v>
      </c>
      <c r="B249" t="s">
        <v>7222</v>
      </c>
      <c r="C249" t="s">
        <v>18462</v>
      </c>
      <c r="D249" t="s">
        <v>292</v>
      </c>
      <c r="E249" t="s">
        <v>265</v>
      </c>
      <c r="F249">
        <v>75</v>
      </c>
      <c r="G249" t="s">
        <v>8234</v>
      </c>
      <c r="H249" t="s">
        <v>8226</v>
      </c>
      <c r="I249" t="s">
        <v>8214</v>
      </c>
      <c r="J249" t="s">
        <v>8215</v>
      </c>
      <c r="K249" t="s">
        <v>8224</v>
      </c>
      <c r="L249" t="s">
        <v>8267</v>
      </c>
    </row>
    <row r="250" spans="1:12" x14ac:dyDescent="0.35">
      <c r="A250" s="164" t="s">
        <v>20270</v>
      </c>
      <c r="B250" t="s">
        <v>20271</v>
      </c>
      <c r="C250" t="s">
        <v>20272</v>
      </c>
      <c r="D250" t="s">
        <v>20273</v>
      </c>
      <c r="E250" t="s">
        <v>265</v>
      </c>
      <c r="F250">
        <v>32</v>
      </c>
      <c r="G250" t="s">
        <v>8234</v>
      </c>
      <c r="H250" t="s">
        <v>8226</v>
      </c>
      <c r="I250" t="s">
        <v>8219</v>
      </c>
      <c r="J250" t="s">
        <v>8215</v>
      </c>
      <c r="K250" t="s">
        <v>5808</v>
      </c>
      <c r="L250" t="s">
        <v>8216</v>
      </c>
    </row>
    <row r="251" spans="1:12" x14ac:dyDescent="0.35">
      <c r="A251" s="164" t="s">
        <v>30568</v>
      </c>
      <c r="B251" t="s">
        <v>30569</v>
      </c>
      <c r="C251" t="s">
        <v>30570</v>
      </c>
      <c r="D251" t="s">
        <v>30571</v>
      </c>
      <c r="E251" t="s">
        <v>265</v>
      </c>
      <c r="H251" t="s">
        <v>8226</v>
      </c>
      <c r="I251" t="s">
        <v>8219</v>
      </c>
      <c r="J251" t="s">
        <v>8215</v>
      </c>
      <c r="K251" t="s">
        <v>8224</v>
      </c>
      <c r="L251" t="s">
        <v>8216</v>
      </c>
    </row>
    <row r="252" spans="1:12" x14ac:dyDescent="0.35">
      <c r="A252" s="164" t="s">
        <v>12519</v>
      </c>
      <c r="B252" t="s">
        <v>8504</v>
      </c>
      <c r="C252" t="s">
        <v>12520</v>
      </c>
      <c r="D252" t="s">
        <v>8506</v>
      </c>
      <c r="E252" t="s">
        <v>265</v>
      </c>
      <c r="F252">
        <v>25</v>
      </c>
      <c r="G252" t="s">
        <v>8234</v>
      </c>
      <c r="H252" t="s">
        <v>8226</v>
      </c>
      <c r="I252" t="s">
        <v>8214</v>
      </c>
      <c r="J252" t="s">
        <v>8215</v>
      </c>
      <c r="K252" t="s">
        <v>8224</v>
      </c>
      <c r="L252" t="s">
        <v>8216</v>
      </c>
    </row>
    <row r="253" spans="1:12" x14ac:dyDescent="0.35">
      <c r="A253" s="164" t="s">
        <v>13154</v>
      </c>
      <c r="B253" t="s">
        <v>13155</v>
      </c>
      <c r="C253" t="s">
        <v>13156</v>
      </c>
      <c r="D253" t="s">
        <v>13157</v>
      </c>
      <c r="E253" t="s">
        <v>265</v>
      </c>
      <c r="H253" t="s">
        <v>8226</v>
      </c>
      <c r="I253" t="s">
        <v>8219</v>
      </c>
      <c r="J253" t="s">
        <v>8215</v>
      </c>
      <c r="K253" t="s">
        <v>8224</v>
      </c>
      <c r="L253" t="s">
        <v>8216</v>
      </c>
    </row>
    <row r="254" spans="1:12" x14ac:dyDescent="0.35">
      <c r="A254" s="164" t="s">
        <v>31280</v>
      </c>
      <c r="B254" t="s">
        <v>31281</v>
      </c>
      <c r="C254" t="s">
        <v>13375</v>
      </c>
      <c r="D254" t="s">
        <v>98</v>
      </c>
      <c r="E254" t="s">
        <v>265</v>
      </c>
      <c r="F254">
        <v>16</v>
      </c>
      <c r="G254" t="s">
        <v>8234</v>
      </c>
      <c r="H254" t="s">
        <v>8226</v>
      </c>
      <c r="I254" t="s">
        <v>8214</v>
      </c>
      <c r="J254" t="s">
        <v>8215</v>
      </c>
      <c r="K254" t="s">
        <v>8224</v>
      </c>
      <c r="L254" t="s">
        <v>8216</v>
      </c>
    </row>
    <row r="255" spans="1:12" x14ac:dyDescent="0.35">
      <c r="A255" s="164" t="s">
        <v>9719</v>
      </c>
      <c r="B255" t="s">
        <v>9720</v>
      </c>
      <c r="C255" t="s">
        <v>9721</v>
      </c>
      <c r="D255" t="s">
        <v>9722</v>
      </c>
      <c r="E255" t="s">
        <v>265</v>
      </c>
      <c r="H255" t="s">
        <v>8226</v>
      </c>
      <c r="I255" t="s">
        <v>8219</v>
      </c>
      <c r="J255" t="s">
        <v>8215</v>
      </c>
      <c r="K255" t="s">
        <v>8224</v>
      </c>
      <c r="L255" t="s">
        <v>8216</v>
      </c>
    </row>
    <row r="256" spans="1:12" x14ac:dyDescent="0.35">
      <c r="A256" s="164" t="s">
        <v>20727</v>
      </c>
      <c r="B256" t="s">
        <v>20728</v>
      </c>
      <c r="C256" t="s">
        <v>20729</v>
      </c>
      <c r="D256" t="s">
        <v>20730</v>
      </c>
      <c r="E256" t="s">
        <v>265</v>
      </c>
      <c r="F256">
        <v>22</v>
      </c>
      <c r="G256" t="s">
        <v>8234</v>
      </c>
      <c r="H256" t="s">
        <v>8226</v>
      </c>
      <c r="I256" t="s">
        <v>8214</v>
      </c>
      <c r="J256" t="s">
        <v>8215</v>
      </c>
      <c r="K256" t="s">
        <v>8224</v>
      </c>
      <c r="L256" t="s">
        <v>8216</v>
      </c>
    </row>
    <row r="257" spans="1:12" x14ac:dyDescent="0.35">
      <c r="A257" s="164" t="s">
        <v>293</v>
      </c>
      <c r="B257" t="s">
        <v>7233</v>
      </c>
      <c r="C257" t="s">
        <v>15290</v>
      </c>
      <c r="D257" t="s">
        <v>294</v>
      </c>
      <c r="E257" t="s">
        <v>265</v>
      </c>
      <c r="F257">
        <v>196</v>
      </c>
      <c r="G257" t="s">
        <v>8212</v>
      </c>
      <c r="H257" t="s">
        <v>8226</v>
      </c>
      <c r="I257" t="s">
        <v>8214</v>
      </c>
      <c r="J257" t="s">
        <v>8215</v>
      </c>
      <c r="K257" t="s">
        <v>5808</v>
      </c>
      <c r="L257" t="s">
        <v>8267</v>
      </c>
    </row>
    <row r="258" spans="1:12" x14ac:dyDescent="0.35">
      <c r="A258" s="164" t="s">
        <v>33442</v>
      </c>
      <c r="B258" t="s">
        <v>33443</v>
      </c>
      <c r="C258" t="s">
        <v>33444</v>
      </c>
      <c r="D258" t="s">
        <v>33445</v>
      </c>
      <c r="E258" t="s">
        <v>265</v>
      </c>
      <c r="H258" t="s">
        <v>8226</v>
      </c>
      <c r="I258" t="s">
        <v>8214</v>
      </c>
      <c r="J258" t="s">
        <v>8215</v>
      </c>
      <c r="K258" t="s">
        <v>8224</v>
      </c>
      <c r="L258" t="s">
        <v>8216</v>
      </c>
    </row>
    <row r="259" spans="1:12" x14ac:dyDescent="0.35">
      <c r="A259" s="164" t="s">
        <v>29800</v>
      </c>
      <c r="B259" t="s">
        <v>29801</v>
      </c>
      <c r="C259" t="s">
        <v>29802</v>
      </c>
      <c r="D259" t="s">
        <v>10019</v>
      </c>
      <c r="E259" t="s">
        <v>265</v>
      </c>
      <c r="F259">
        <v>0</v>
      </c>
      <c r="G259" t="s">
        <v>8234</v>
      </c>
      <c r="H259" t="s">
        <v>8226</v>
      </c>
      <c r="I259" t="s">
        <v>8214</v>
      </c>
      <c r="J259" t="s">
        <v>8215</v>
      </c>
      <c r="K259" t="s">
        <v>8224</v>
      </c>
      <c r="L259" t="s">
        <v>8216</v>
      </c>
    </row>
    <row r="260" spans="1:12" x14ac:dyDescent="0.35">
      <c r="A260" s="164" t="s">
        <v>31711</v>
      </c>
      <c r="B260" t="s">
        <v>31712</v>
      </c>
      <c r="C260" t="s">
        <v>10826</v>
      </c>
      <c r="D260" t="s">
        <v>10827</v>
      </c>
      <c r="E260" t="s">
        <v>265</v>
      </c>
      <c r="F260">
        <v>44</v>
      </c>
      <c r="G260" t="s">
        <v>8234</v>
      </c>
      <c r="H260" t="s">
        <v>8226</v>
      </c>
      <c r="I260" t="s">
        <v>8219</v>
      </c>
      <c r="J260" t="s">
        <v>8215</v>
      </c>
      <c r="K260" t="s">
        <v>5808</v>
      </c>
      <c r="L260" t="s">
        <v>8216</v>
      </c>
    </row>
    <row r="261" spans="1:12" x14ac:dyDescent="0.35">
      <c r="A261" s="164" t="s">
        <v>295</v>
      </c>
      <c r="B261" t="s">
        <v>7215</v>
      </c>
      <c r="C261" t="s">
        <v>16426</v>
      </c>
      <c r="D261" t="s">
        <v>296</v>
      </c>
      <c r="E261" t="s">
        <v>265</v>
      </c>
      <c r="F261">
        <v>410</v>
      </c>
      <c r="G261" t="s">
        <v>8307</v>
      </c>
      <c r="H261" t="s">
        <v>8226</v>
      </c>
      <c r="I261" t="s">
        <v>8214</v>
      </c>
      <c r="J261" t="s">
        <v>8215</v>
      </c>
      <c r="K261" t="s">
        <v>8224</v>
      </c>
      <c r="L261" t="s">
        <v>8267</v>
      </c>
    </row>
    <row r="262" spans="1:12" x14ac:dyDescent="0.35">
      <c r="A262" s="164" t="s">
        <v>297</v>
      </c>
      <c r="B262" t="s">
        <v>7227</v>
      </c>
      <c r="C262" t="s">
        <v>29316</v>
      </c>
      <c r="D262" t="s">
        <v>298</v>
      </c>
      <c r="E262" t="s">
        <v>265</v>
      </c>
      <c r="F262">
        <v>89</v>
      </c>
      <c r="G262" t="s">
        <v>8234</v>
      </c>
      <c r="H262" t="s">
        <v>8226</v>
      </c>
      <c r="I262" t="s">
        <v>8219</v>
      </c>
      <c r="J262" t="s">
        <v>8215</v>
      </c>
      <c r="K262" t="s">
        <v>5808</v>
      </c>
      <c r="L262" t="s">
        <v>8216</v>
      </c>
    </row>
    <row r="263" spans="1:12" x14ac:dyDescent="0.35">
      <c r="A263" s="164" t="s">
        <v>23575</v>
      </c>
      <c r="B263" t="s">
        <v>23576</v>
      </c>
      <c r="C263" t="s">
        <v>23577</v>
      </c>
      <c r="D263" t="s">
        <v>23578</v>
      </c>
      <c r="E263" t="s">
        <v>265</v>
      </c>
      <c r="H263" t="s">
        <v>8226</v>
      </c>
      <c r="I263" t="s">
        <v>8214</v>
      </c>
      <c r="J263" t="s">
        <v>8215</v>
      </c>
      <c r="K263" t="s">
        <v>8224</v>
      </c>
      <c r="L263" t="s">
        <v>8216</v>
      </c>
    </row>
    <row r="264" spans="1:12" x14ac:dyDescent="0.35">
      <c r="A264" s="164" t="s">
        <v>299</v>
      </c>
      <c r="B264" t="s">
        <v>7225</v>
      </c>
      <c r="C264" t="s">
        <v>14995</v>
      </c>
      <c r="D264" t="s">
        <v>268</v>
      </c>
      <c r="E264" t="s">
        <v>265</v>
      </c>
      <c r="F264">
        <v>479</v>
      </c>
      <c r="G264" t="s">
        <v>8307</v>
      </c>
      <c r="H264" t="s">
        <v>8226</v>
      </c>
      <c r="I264" t="s">
        <v>8214</v>
      </c>
      <c r="J264" t="s">
        <v>8215</v>
      </c>
      <c r="K264" t="s">
        <v>8224</v>
      </c>
      <c r="L264" t="s">
        <v>8267</v>
      </c>
    </row>
    <row r="265" spans="1:12" x14ac:dyDescent="0.35">
      <c r="A265" s="164" t="s">
        <v>300</v>
      </c>
      <c r="B265" t="s">
        <v>7685</v>
      </c>
      <c r="C265" t="s">
        <v>30666</v>
      </c>
      <c r="D265" t="s">
        <v>301</v>
      </c>
      <c r="E265" t="s">
        <v>265</v>
      </c>
      <c r="F265">
        <v>615</v>
      </c>
      <c r="G265" t="s">
        <v>8490</v>
      </c>
      <c r="H265" t="s">
        <v>8226</v>
      </c>
      <c r="I265" t="s">
        <v>8214</v>
      </c>
      <c r="J265" t="s">
        <v>8215</v>
      </c>
      <c r="K265" t="s">
        <v>8224</v>
      </c>
      <c r="L265" t="s">
        <v>8216</v>
      </c>
    </row>
    <row r="266" spans="1:12" x14ac:dyDescent="0.35">
      <c r="A266" s="164" t="s">
        <v>13867</v>
      </c>
      <c r="B266" t="s">
        <v>13868</v>
      </c>
      <c r="C266" t="s">
        <v>13869</v>
      </c>
      <c r="D266" t="s">
        <v>983</v>
      </c>
      <c r="E266" t="s">
        <v>265</v>
      </c>
      <c r="F266">
        <v>25</v>
      </c>
      <c r="G266" t="s">
        <v>8234</v>
      </c>
      <c r="H266" t="s">
        <v>8226</v>
      </c>
      <c r="I266" t="s">
        <v>8219</v>
      </c>
      <c r="J266" t="s">
        <v>8215</v>
      </c>
      <c r="K266" t="s">
        <v>5808</v>
      </c>
      <c r="L266" t="s">
        <v>8216</v>
      </c>
    </row>
    <row r="267" spans="1:12" x14ac:dyDescent="0.35">
      <c r="A267" s="164" t="s">
        <v>302</v>
      </c>
      <c r="B267" t="s">
        <v>7219</v>
      </c>
      <c r="C267" t="s">
        <v>11620</v>
      </c>
      <c r="D267" t="s">
        <v>303</v>
      </c>
      <c r="E267" t="s">
        <v>265</v>
      </c>
      <c r="F267">
        <v>49</v>
      </c>
      <c r="G267" t="s">
        <v>8234</v>
      </c>
      <c r="H267" t="s">
        <v>8226</v>
      </c>
      <c r="I267" t="s">
        <v>8219</v>
      </c>
      <c r="J267" t="s">
        <v>8215</v>
      </c>
      <c r="K267" t="s">
        <v>5808</v>
      </c>
      <c r="L267" t="s">
        <v>8216</v>
      </c>
    </row>
    <row r="268" spans="1:12" x14ac:dyDescent="0.35">
      <c r="A268" s="164" t="s">
        <v>305</v>
      </c>
      <c r="B268" t="s">
        <v>7232</v>
      </c>
      <c r="C268" t="s">
        <v>30609</v>
      </c>
      <c r="D268" t="s">
        <v>306</v>
      </c>
      <c r="E268" t="s">
        <v>265</v>
      </c>
      <c r="F268">
        <v>144</v>
      </c>
      <c r="G268" t="s">
        <v>8212</v>
      </c>
      <c r="H268" t="s">
        <v>8226</v>
      </c>
      <c r="I268" t="s">
        <v>8214</v>
      </c>
      <c r="J268" t="s">
        <v>8215</v>
      </c>
      <c r="K268" t="s">
        <v>8224</v>
      </c>
      <c r="L268" t="s">
        <v>8216</v>
      </c>
    </row>
    <row r="269" spans="1:12" x14ac:dyDescent="0.35">
      <c r="A269" s="164" t="s">
        <v>307</v>
      </c>
      <c r="B269" t="s">
        <v>8002</v>
      </c>
      <c r="C269" t="s">
        <v>16917</v>
      </c>
      <c r="D269" t="s">
        <v>308</v>
      </c>
      <c r="E269" t="s">
        <v>265</v>
      </c>
      <c r="F269">
        <v>56</v>
      </c>
      <c r="G269" t="s">
        <v>8234</v>
      </c>
      <c r="H269" t="s">
        <v>8226</v>
      </c>
      <c r="I269" t="s">
        <v>8219</v>
      </c>
      <c r="J269" t="s">
        <v>8215</v>
      </c>
      <c r="K269" t="s">
        <v>8224</v>
      </c>
      <c r="L269" t="s">
        <v>8216</v>
      </c>
    </row>
    <row r="270" spans="1:12" x14ac:dyDescent="0.35">
      <c r="A270" s="164" t="s">
        <v>21673</v>
      </c>
      <c r="B270" t="s">
        <v>21674</v>
      </c>
      <c r="C270" t="s">
        <v>21675</v>
      </c>
      <c r="D270" t="s">
        <v>21676</v>
      </c>
      <c r="E270" t="s">
        <v>265</v>
      </c>
      <c r="F270">
        <v>0</v>
      </c>
      <c r="G270" t="s">
        <v>8234</v>
      </c>
      <c r="H270" t="s">
        <v>8226</v>
      </c>
      <c r="I270" t="s">
        <v>8219</v>
      </c>
      <c r="J270" t="s">
        <v>8215</v>
      </c>
      <c r="K270" t="s">
        <v>8224</v>
      </c>
      <c r="L270" t="s">
        <v>8216</v>
      </c>
    </row>
    <row r="271" spans="1:12" x14ac:dyDescent="0.35">
      <c r="A271" s="164" t="s">
        <v>309</v>
      </c>
      <c r="B271" t="s">
        <v>8078</v>
      </c>
      <c r="C271" t="s">
        <v>29239</v>
      </c>
      <c r="D271" t="s">
        <v>310</v>
      </c>
      <c r="E271" t="s">
        <v>265</v>
      </c>
      <c r="F271">
        <v>73</v>
      </c>
      <c r="G271" t="s">
        <v>8234</v>
      </c>
      <c r="H271" t="s">
        <v>8226</v>
      </c>
      <c r="I271" t="s">
        <v>8214</v>
      </c>
      <c r="J271" t="s">
        <v>8215</v>
      </c>
      <c r="K271" t="s">
        <v>8224</v>
      </c>
      <c r="L271" t="s">
        <v>8216</v>
      </c>
    </row>
    <row r="272" spans="1:12" x14ac:dyDescent="0.35">
      <c r="A272" s="164" t="s">
        <v>311</v>
      </c>
      <c r="B272" t="s">
        <v>7221</v>
      </c>
      <c r="C272" t="s">
        <v>11485</v>
      </c>
      <c r="D272" t="s">
        <v>312</v>
      </c>
      <c r="E272" t="s">
        <v>265</v>
      </c>
      <c r="F272">
        <v>14</v>
      </c>
      <c r="G272" t="s">
        <v>8234</v>
      </c>
      <c r="H272" t="s">
        <v>8226</v>
      </c>
      <c r="I272" t="s">
        <v>8214</v>
      </c>
      <c r="J272" t="s">
        <v>8215</v>
      </c>
      <c r="K272" t="s">
        <v>8224</v>
      </c>
      <c r="L272" t="s">
        <v>8216</v>
      </c>
    </row>
    <row r="273" spans="1:12" x14ac:dyDescent="0.35">
      <c r="A273" s="164" t="s">
        <v>28232</v>
      </c>
      <c r="B273" t="s">
        <v>7228</v>
      </c>
      <c r="C273" t="s">
        <v>12751</v>
      </c>
      <c r="D273" t="s">
        <v>337</v>
      </c>
      <c r="E273" t="s">
        <v>265</v>
      </c>
      <c r="F273">
        <v>0</v>
      </c>
      <c r="G273" t="s">
        <v>8234</v>
      </c>
      <c r="H273" t="s">
        <v>8226</v>
      </c>
      <c r="I273" t="s">
        <v>11246</v>
      </c>
      <c r="J273" t="s">
        <v>8215</v>
      </c>
      <c r="K273" t="s">
        <v>8224</v>
      </c>
      <c r="L273" t="s">
        <v>8216</v>
      </c>
    </row>
    <row r="274" spans="1:12" x14ac:dyDescent="0.35">
      <c r="A274" s="164" t="s">
        <v>30353</v>
      </c>
      <c r="B274" t="s">
        <v>26097</v>
      </c>
      <c r="C274" t="s">
        <v>26098</v>
      </c>
      <c r="D274" t="s">
        <v>26099</v>
      </c>
      <c r="E274" t="s">
        <v>265</v>
      </c>
      <c r="F274">
        <v>0</v>
      </c>
      <c r="G274" t="s">
        <v>8234</v>
      </c>
      <c r="H274" t="s">
        <v>8226</v>
      </c>
      <c r="I274" t="s">
        <v>8214</v>
      </c>
      <c r="J274" t="s">
        <v>8215</v>
      </c>
      <c r="K274" t="s">
        <v>8224</v>
      </c>
      <c r="L274" t="s">
        <v>8216</v>
      </c>
    </row>
    <row r="275" spans="1:12" x14ac:dyDescent="0.35">
      <c r="A275" s="164" t="s">
        <v>7995</v>
      </c>
      <c r="B275" t="s">
        <v>7996</v>
      </c>
      <c r="C275" t="s">
        <v>10162</v>
      </c>
      <c r="D275" t="s">
        <v>7997</v>
      </c>
      <c r="E275" t="s">
        <v>265</v>
      </c>
      <c r="F275">
        <v>8</v>
      </c>
      <c r="G275" t="s">
        <v>8234</v>
      </c>
      <c r="H275" t="s">
        <v>8226</v>
      </c>
      <c r="I275" t="s">
        <v>8219</v>
      </c>
      <c r="J275" t="s">
        <v>8215</v>
      </c>
      <c r="K275" t="s">
        <v>8224</v>
      </c>
      <c r="L275" t="s">
        <v>8216</v>
      </c>
    </row>
    <row r="276" spans="1:12" x14ac:dyDescent="0.35">
      <c r="A276" s="164" t="s">
        <v>313</v>
      </c>
      <c r="B276" t="s">
        <v>7675</v>
      </c>
      <c r="C276" t="s">
        <v>11810</v>
      </c>
      <c r="D276" t="s">
        <v>264</v>
      </c>
      <c r="E276" t="s">
        <v>265</v>
      </c>
      <c r="F276">
        <v>133</v>
      </c>
      <c r="G276" t="s">
        <v>8212</v>
      </c>
      <c r="H276" t="s">
        <v>8226</v>
      </c>
      <c r="I276" t="s">
        <v>8214</v>
      </c>
      <c r="J276" t="s">
        <v>8215</v>
      </c>
      <c r="K276" t="s">
        <v>8224</v>
      </c>
      <c r="L276" t="s">
        <v>8216</v>
      </c>
    </row>
    <row r="277" spans="1:12" x14ac:dyDescent="0.35">
      <c r="A277" s="164" t="s">
        <v>30054</v>
      </c>
      <c r="B277" t="s">
        <v>30055</v>
      </c>
      <c r="C277" t="s">
        <v>30056</v>
      </c>
      <c r="D277" t="s">
        <v>30057</v>
      </c>
      <c r="E277" t="s">
        <v>265</v>
      </c>
      <c r="F277">
        <v>0</v>
      </c>
      <c r="G277" t="s">
        <v>8234</v>
      </c>
      <c r="H277" t="s">
        <v>8226</v>
      </c>
      <c r="I277" t="s">
        <v>11246</v>
      </c>
      <c r="J277" t="s">
        <v>8215</v>
      </c>
      <c r="K277" t="s">
        <v>8224</v>
      </c>
      <c r="L277" t="s">
        <v>8216</v>
      </c>
    </row>
    <row r="278" spans="1:12" x14ac:dyDescent="0.35">
      <c r="A278" s="164" t="s">
        <v>32465</v>
      </c>
      <c r="B278" t="s">
        <v>32466</v>
      </c>
      <c r="C278" t="s">
        <v>32467</v>
      </c>
      <c r="D278" t="s">
        <v>268</v>
      </c>
      <c r="E278" t="s">
        <v>265</v>
      </c>
      <c r="F278">
        <v>131</v>
      </c>
      <c r="G278" t="s">
        <v>8212</v>
      </c>
      <c r="H278" t="s">
        <v>8226</v>
      </c>
      <c r="I278" t="s">
        <v>8214</v>
      </c>
      <c r="J278" t="s">
        <v>8215</v>
      </c>
      <c r="K278" t="s">
        <v>5808</v>
      </c>
      <c r="L278" t="s">
        <v>8216</v>
      </c>
    </row>
    <row r="279" spans="1:12" x14ac:dyDescent="0.35">
      <c r="A279" s="164" t="s">
        <v>15983</v>
      </c>
      <c r="B279" t="s">
        <v>15984</v>
      </c>
      <c r="C279" t="s">
        <v>15985</v>
      </c>
      <c r="D279" t="s">
        <v>15986</v>
      </c>
      <c r="E279" t="s">
        <v>265</v>
      </c>
      <c r="H279" t="s">
        <v>8226</v>
      </c>
      <c r="I279" t="s">
        <v>8214</v>
      </c>
      <c r="J279" t="s">
        <v>8215</v>
      </c>
      <c r="K279" t="s">
        <v>8224</v>
      </c>
      <c r="L279" t="s">
        <v>8216</v>
      </c>
    </row>
    <row r="280" spans="1:12" x14ac:dyDescent="0.35">
      <c r="A280" s="164" t="s">
        <v>10016</v>
      </c>
      <c r="B280" t="s">
        <v>10017</v>
      </c>
      <c r="C280" t="s">
        <v>10018</v>
      </c>
      <c r="D280" t="s">
        <v>10019</v>
      </c>
      <c r="E280" t="s">
        <v>265</v>
      </c>
      <c r="H280" t="s">
        <v>8226</v>
      </c>
      <c r="I280" t="s">
        <v>8214</v>
      </c>
      <c r="J280" t="s">
        <v>8215</v>
      </c>
      <c r="K280" t="s">
        <v>8224</v>
      </c>
      <c r="L280" t="s">
        <v>8216</v>
      </c>
    </row>
    <row r="281" spans="1:12" x14ac:dyDescent="0.35">
      <c r="A281" s="164" t="s">
        <v>314</v>
      </c>
      <c r="B281" t="s">
        <v>7678</v>
      </c>
      <c r="C281" t="s">
        <v>27944</v>
      </c>
      <c r="D281" t="s">
        <v>264</v>
      </c>
      <c r="E281" t="s">
        <v>265</v>
      </c>
      <c r="F281">
        <v>120</v>
      </c>
      <c r="G281" t="s">
        <v>8212</v>
      </c>
      <c r="H281" t="s">
        <v>8226</v>
      </c>
      <c r="I281" t="s">
        <v>8214</v>
      </c>
      <c r="J281" t="s">
        <v>8215</v>
      </c>
      <c r="K281" t="s">
        <v>8224</v>
      </c>
      <c r="L281" t="s">
        <v>8216</v>
      </c>
    </row>
    <row r="282" spans="1:12" x14ac:dyDescent="0.35">
      <c r="A282" s="164" t="s">
        <v>315</v>
      </c>
      <c r="B282" t="s">
        <v>8100</v>
      </c>
      <c r="C282" t="s">
        <v>31497</v>
      </c>
      <c r="D282" t="s">
        <v>316</v>
      </c>
      <c r="E282" t="s">
        <v>265</v>
      </c>
      <c r="F282">
        <v>60</v>
      </c>
      <c r="G282" t="s">
        <v>8234</v>
      </c>
      <c r="H282" t="s">
        <v>8226</v>
      </c>
      <c r="I282" t="s">
        <v>8219</v>
      </c>
      <c r="J282" t="s">
        <v>8215</v>
      </c>
      <c r="K282" t="s">
        <v>8224</v>
      </c>
      <c r="L282" t="s">
        <v>8216</v>
      </c>
    </row>
    <row r="283" spans="1:12" x14ac:dyDescent="0.35">
      <c r="A283" s="164" t="s">
        <v>317</v>
      </c>
      <c r="B283" t="s">
        <v>5737</v>
      </c>
      <c r="C283" t="s">
        <v>27212</v>
      </c>
      <c r="D283" t="s">
        <v>268</v>
      </c>
      <c r="E283" t="s">
        <v>265</v>
      </c>
      <c r="F283">
        <v>281</v>
      </c>
      <c r="G283" t="s">
        <v>8223</v>
      </c>
      <c r="H283" t="s">
        <v>8226</v>
      </c>
      <c r="I283" t="s">
        <v>8214</v>
      </c>
      <c r="J283" t="s">
        <v>8215</v>
      </c>
      <c r="K283" t="s">
        <v>8224</v>
      </c>
      <c r="L283" t="s">
        <v>8216</v>
      </c>
    </row>
    <row r="284" spans="1:12" x14ac:dyDescent="0.35">
      <c r="A284" s="164" t="s">
        <v>24479</v>
      </c>
      <c r="B284" t="s">
        <v>24480</v>
      </c>
      <c r="C284" t="s">
        <v>24481</v>
      </c>
      <c r="D284" t="s">
        <v>13301</v>
      </c>
      <c r="E284" t="s">
        <v>265</v>
      </c>
      <c r="F284">
        <v>68</v>
      </c>
      <c r="G284" t="s">
        <v>8234</v>
      </c>
      <c r="H284" t="s">
        <v>8226</v>
      </c>
      <c r="I284" t="s">
        <v>8214</v>
      </c>
      <c r="J284" t="s">
        <v>8215</v>
      </c>
      <c r="K284" t="s">
        <v>5808</v>
      </c>
      <c r="L284" t="s">
        <v>8216</v>
      </c>
    </row>
    <row r="285" spans="1:12" x14ac:dyDescent="0.35">
      <c r="A285" s="164" t="s">
        <v>318</v>
      </c>
      <c r="B285" t="s">
        <v>7697</v>
      </c>
      <c r="C285" t="s">
        <v>32351</v>
      </c>
      <c r="D285" t="s">
        <v>290</v>
      </c>
      <c r="E285" t="s">
        <v>265</v>
      </c>
      <c r="F285">
        <v>427</v>
      </c>
      <c r="G285" t="s">
        <v>8307</v>
      </c>
      <c r="H285" t="s">
        <v>8226</v>
      </c>
      <c r="I285" t="s">
        <v>8214</v>
      </c>
      <c r="J285" t="s">
        <v>8215</v>
      </c>
      <c r="K285" t="s">
        <v>8224</v>
      </c>
      <c r="L285" t="s">
        <v>8267</v>
      </c>
    </row>
    <row r="286" spans="1:12" x14ac:dyDescent="0.35">
      <c r="A286" s="164" t="s">
        <v>319</v>
      </c>
      <c r="B286" t="s">
        <v>7688</v>
      </c>
      <c r="C286" t="s">
        <v>32303</v>
      </c>
      <c r="D286" t="s">
        <v>301</v>
      </c>
      <c r="E286" t="s">
        <v>265</v>
      </c>
      <c r="F286">
        <v>318</v>
      </c>
      <c r="G286" t="s">
        <v>8556</v>
      </c>
      <c r="H286" t="s">
        <v>8226</v>
      </c>
      <c r="I286" t="s">
        <v>8214</v>
      </c>
      <c r="J286" t="s">
        <v>8215</v>
      </c>
      <c r="K286" t="s">
        <v>8224</v>
      </c>
      <c r="L286" t="s">
        <v>8216</v>
      </c>
    </row>
    <row r="287" spans="1:12" x14ac:dyDescent="0.35">
      <c r="A287" s="164" t="s">
        <v>320</v>
      </c>
      <c r="B287" t="s">
        <v>7210</v>
      </c>
      <c r="C287" t="s">
        <v>24776</v>
      </c>
      <c r="D287" t="s">
        <v>321</v>
      </c>
      <c r="E287" t="s">
        <v>265</v>
      </c>
      <c r="F287">
        <v>499</v>
      </c>
      <c r="G287" t="s">
        <v>8307</v>
      </c>
      <c r="H287" t="s">
        <v>8226</v>
      </c>
      <c r="I287" t="s">
        <v>8214</v>
      </c>
      <c r="J287" t="s">
        <v>8215</v>
      </c>
      <c r="K287" t="s">
        <v>8224</v>
      </c>
      <c r="L287" t="s">
        <v>8216</v>
      </c>
    </row>
    <row r="288" spans="1:12" x14ac:dyDescent="0.35">
      <c r="A288" s="164" t="s">
        <v>25142</v>
      </c>
      <c r="B288" t="s">
        <v>25143</v>
      </c>
      <c r="C288" t="s">
        <v>25144</v>
      </c>
      <c r="D288" t="s">
        <v>25145</v>
      </c>
      <c r="E288" t="s">
        <v>265</v>
      </c>
      <c r="H288" t="s">
        <v>8226</v>
      </c>
      <c r="I288" t="s">
        <v>8219</v>
      </c>
      <c r="J288" t="s">
        <v>8215</v>
      </c>
      <c r="K288" t="s">
        <v>8224</v>
      </c>
      <c r="L288" t="s">
        <v>8216</v>
      </c>
    </row>
    <row r="289" spans="1:12" x14ac:dyDescent="0.35">
      <c r="A289" s="164" t="s">
        <v>322</v>
      </c>
      <c r="B289" t="s">
        <v>7677</v>
      </c>
      <c r="C289" t="s">
        <v>21285</v>
      </c>
      <c r="D289" t="s">
        <v>264</v>
      </c>
      <c r="E289" t="s">
        <v>265</v>
      </c>
      <c r="F289">
        <v>204</v>
      </c>
      <c r="G289" t="s">
        <v>8223</v>
      </c>
      <c r="H289" t="s">
        <v>8226</v>
      </c>
      <c r="I289" t="s">
        <v>8214</v>
      </c>
      <c r="J289" t="s">
        <v>8215</v>
      </c>
      <c r="K289" t="s">
        <v>8224</v>
      </c>
      <c r="L289" t="s">
        <v>8267</v>
      </c>
    </row>
    <row r="290" spans="1:12" x14ac:dyDescent="0.35">
      <c r="A290" s="164" t="s">
        <v>323</v>
      </c>
      <c r="B290" t="s">
        <v>7217</v>
      </c>
      <c r="C290" t="s">
        <v>18108</v>
      </c>
      <c r="D290" t="s">
        <v>324</v>
      </c>
      <c r="E290" t="s">
        <v>265</v>
      </c>
      <c r="F290">
        <v>314</v>
      </c>
      <c r="G290" t="s">
        <v>8556</v>
      </c>
      <c r="H290" t="s">
        <v>8226</v>
      </c>
      <c r="I290" t="s">
        <v>8214</v>
      </c>
      <c r="J290" t="s">
        <v>8215</v>
      </c>
      <c r="K290" t="s">
        <v>8224</v>
      </c>
      <c r="L290" t="s">
        <v>8267</v>
      </c>
    </row>
    <row r="291" spans="1:12" x14ac:dyDescent="0.35">
      <c r="A291" s="164" t="s">
        <v>325</v>
      </c>
      <c r="B291" t="s">
        <v>7211</v>
      </c>
      <c r="C291" t="s">
        <v>27918</v>
      </c>
      <c r="D291" t="s">
        <v>321</v>
      </c>
      <c r="E291" t="s">
        <v>265</v>
      </c>
      <c r="F291">
        <v>262</v>
      </c>
      <c r="G291" t="s">
        <v>8223</v>
      </c>
      <c r="H291" t="s">
        <v>8226</v>
      </c>
      <c r="I291" t="s">
        <v>8214</v>
      </c>
      <c r="J291" t="s">
        <v>8215</v>
      </c>
      <c r="K291" t="s">
        <v>8224</v>
      </c>
      <c r="L291" t="s">
        <v>8216</v>
      </c>
    </row>
    <row r="292" spans="1:12" x14ac:dyDescent="0.35">
      <c r="A292" s="164" t="s">
        <v>13298</v>
      </c>
      <c r="B292" t="s">
        <v>13299</v>
      </c>
      <c r="C292" t="s">
        <v>13300</v>
      </c>
      <c r="D292" t="s">
        <v>13301</v>
      </c>
      <c r="E292" t="s">
        <v>265</v>
      </c>
      <c r="F292">
        <v>12</v>
      </c>
      <c r="G292" t="s">
        <v>8234</v>
      </c>
      <c r="H292" t="s">
        <v>8226</v>
      </c>
      <c r="I292" t="s">
        <v>8214</v>
      </c>
      <c r="J292" t="s">
        <v>8215</v>
      </c>
      <c r="K292" t="s">
        <v>8224</v>
      </c>
      <c r="L292" t="s">
        <v>8216</v>
      </c>
    </row>
    <row r="293" spans="1:12" x14ac:dyDescent="0.35">
      <c r="A293" s="164" t="s">
        <v>26742</v>
      </c>
      <c r="B293" t="s">
        <v>26743</v>
      </c>
      <c r="C293" t="s">
        <v>26744</v>
      </c>
      <c r="D293" t="s">
        <v>10019</v>
      </c>
      <c r="E293" t="s">
        <v>265</v>
      </c>
      <c r="H293" t="s">
        <v>8226</v>
      </c>
      <c r="I293" t="s">
        <v>8214</v>
      </c>
      <c r="J293" t="s">
        <v>8215</v>
      </c>
      <c r="K293" t="s">
        <v>8224</v>
      </c>
      <c r="L293" t="s">
        <v>8216</v>
      </c>
    </row>
    <row r="294" spans="1:12" x14ac:dyDescent="0.35">
      <c r="A294" s="164" t="s">
        <v>32188</v>
      </c>
      <c r="B294" t="s">
        <v>32189</v>
      </c>
      <c r="C294" t="s">
        <v>32190</v>
      </c>
      <c r="D294" t="s">
        <v>10019</v>
      </c>
      <c r="E294" t="s">
        <v>265</v>
      </c>
      <c r="H294" t="s">
        <v>8226</v>
      </c>
      <c r="I294" t="s">
        <v>8214</v>
      </c>
      <c r="J294" t="s">
        <v>8215</v>
      </c>
      <c r="K294" t="s">
        <v>8224</v>
      </c>
      <c r="L294" t="s">
        <v>8216</v>
      </c>
    </row>
    <row r="295" spans="1:12" x14ac:dyDescent="0.35">
      <c r="A295" s="164" t="s">
        <v>19555</v>
      </c>
      <c r="B295" t="s">
        <v>19556</v>
      </c>
      <c r="C295" t="s">
        <v>19557</v>
      </c>
      <c r="D295" t="s">
        <v>8978</v>
      </c>
      <c r="E295" t="s">
        <v>265</v>
      </c>
      <c r="H295" t="s">
        <v>8226</v>
      </c>
      <c r="I295" t="s">
        <v>8214</v>
      </c>
      <c r="J295" t="s">
        <v>8215</v>
      </c>
      <c r="K295" t="s">
        <v>8224</v>
      </c>
      <c r="L295" t="s">
        <v>8216</v>
      </c>
    </row>
    <row r="296" spans="1:12" x14ac:dyDescent="0.35">
      <c r="A296" s="164" t="s">
        <v>32133</v>
      </c>
      <c r="B296" t="s">
        <v>15895</v>
      </c>
      <c r="C296" t="s">
        <v>15896</v>
      </c>
      <c r="D296" t="s">
        <v>15897</v>
      </c>
      <c r="E296" t="s">
        <v>265</v>
      </c>
      <c r="F296">
        <v>20</v>
      </c>
      <c r="G296" t="s">
        <v>8234</v>
      </c>
      <c r="H296" t="s">
        <v>8226</v>
      </c>
      <c r="I296" t="s">
        <v>8219</v>
      </c>
      <c r="J296" t="s">
        <v>8215</v>
      </c>
      <c r="K296" t="s">
        <v>8224</v>
      </c>
      <c r="L296" t="s">
        <v>8216</v>
      </c>
    </row>
    <row r="297" spans="1:12" x14ac:dyDescent="0.35">
      <c r="A297" s="164" t="s">
        <v>30857</v>
      </c>
      <c r="B297" t="s">
        <v>30858</v>
      </c>
      <c r="C297" t="s">
        <v>15433</v>
      </c>
      <c r="D297" t="s">
        <v>268</v>
      </c>
      <c r="E297" t="s">
        <v>265</v>
      </c>
      <c r="F297">
        <v>60</v>
      </c>
      <c r="G297" t="s">
        <v>8234</v>
      </c>
      <c r="H297" t="s">
        <v>8226</v>
      </c>
      <c r="I297" t="s">
        <v>8214</v>
      </c>
      <c r="J297" t="s">
        <v>8215</v>
      </c>
      <c r="K297" t="s">
        <v>5808</v>
      </c>
      <c r="L297" t="s">
        <v>8216</v>
      </c>
    </row>
    <row r="298" spans="1:12" x14ac:dyDescent="0.35">
      <c r="A298" s="164" t="s">
        <v>326</v>
      </c>
      <c r="B298" t="s">
        <v>7235</v>
      </c>
      <c r="C298" t="s">
        <v>22011</v>
      </c>
      <c r="D298" t="s">
        <v>327</v>
      </c>
      <c r="E298" t="s">
        <v>265</v>
      </c>
      <c r="F298">
        <v>139</v>
      </c>
      <c r="G298" t="s">
        <v>8212</v>
      </c>
      <c r="H298" t="s">
        <v>8226</v>
      </c>
      <c r="I298" t="s">
        <v>8214</v>
      </c>
      <c r="J298" t="s">
        <v>8215</v>
      </c>
      <c r="K298" t="s">
        <v>8224</v>
      </c>
      <c r="L298" t="s">
        <v>8216</v>
      </c>
    </row>
    <row r="299" spans="1:12" x14ac:dyDescent="0.35">
      <c r="A299" s="164" t="s">
        <v>11542</v>
      </c>
      <c r="B299" t="s">
        <v>11543</v>
      </c>
      <c r="C299" t="s">
        <v>11544</v>
      </c>
      <c r="D299" t="s">
        <v>264</v>
      </c>
      <c r="E299" t="s">
        <v>265</v>
      </c>
      <c r="F299">
        <v>59</v>
      </c>
      <c r="G299" t="s">
        <v>8234</v>
      </c>
      <c r="H299" t="s">
        <v>8226</v>
      </c>
      <c r="I299" t="s">
        <v>8214</v>
      </c>
      <c r="J299" t="s">
        <v>8215</v>
      </c>
      <c r="K299" t="s">
        <v>8224</v>
      </c>
      <c r="L299" t="s">
        <v>8216</v>
      </c>
    </row>
    <row r="300" spans="1:12" x14ac:dyDescent="0.35">
      <c r="A300" s="164" t="s">
        <v>328</v>
      </c>
      <c r="B300" t="s">
        <v>7680</v>
      </c>
      <c r="C300" t="s">
        <v>16174</v>
      </c>
      <c r="D300" t="s">
        <v>264</v>
      </c>
      <c r="E300" t="s">
        <v>265</v>
      </c>
      <c r="F300">
        <v>266</v>
      </c>
      <c r="G300" t="s">
        <v>8223</v>
      </c>
      <c r="H300" t="s">
        <v>8226</v>
      </c>
      <c r="I300" t="s">
        <v>8214</v>
      </c>
      <c r="J300" t="s">
        <v>8215</v>
      </c>
      <c r="K300" t="s">
        <v>8224</v>
      </c>
      <c r="L300" t="s">
        <v>8267</v>
      </c>
    </row>
    <row r="301" spans="1:12" x14ac:dyDescent="0.35">
      <c r="A301" s="164" t="s">
        <v>30303</v>
      </c>
      <c r="B301" t="s">
        <v>30304</v>
      </c>
      <c r="C301" t="s">
        <v>30305</v>
      </c>
      <c r="D301" t="s">
        <v>20470</v>
      </c>
      <c r="E301" t="s">
        <v>265</v>
      </c>
      <c r="F301">
        <v>37</v>
      </c>
      <c r="G301" t="s">
        <v>8234</v>
      </c>
      <c r="H301" t="s">
        <v>8226</v>
      </c>
      <c r="I301" t="s">
        <v>8214</v>
      </c>
      <c r="J301" t="s">
        <v>8215</v>
      </c>
      <c r="K301" t="s">
        <v>5808</v>
      </c>
      <c r="L301" t="s">
        <v>8216</v>
      </c>
    </row>
    <row r="302" spans="1:12" x14ac:dyDescent="0.35">
      <c r="A302" s="164" t="s">
        <v>329</v>
      </c>
      <c r="B302" t="s">
        <v>7686</v>
      </c>
      <c r="C302" t="s">
        <v>26876</v>
      </c>
      <c r="D302" t="s">
        <v>301</v>
      </c>
      <c r="E302" t="s">
        <v>265</v>
      </c>
      <c r="F302">
        <v>111</v>
      </c>
      <c r="G302" t="s">
        <v>8212</v>
      </c>
      <c r="H302" t="s">
        <v>8226</v>
      </c>
      <c r="I302" t="s">
        <v>8214</v>
      </c>
      <c r="J302" t="s">
        <v>8215</v>
      </c>
      <c r="K302" t="s">
        <v>8224</v>
      </c>
      <c r="L302" t="s">
        <v>8216</v>
      </c>
    </row>
    <row r="303" spans="1:12" x14ac:dyDescent="0.35">
      <c r="A303" s="164" t="s">
        <v>23091</v>
      </c>
      <c r="B303" t="s">
        <v>18441</v>
      </c>
      <c r="C303" t="s">
        <v>18442</v>
      </c>
      <c r="D303" t="s">
        <v>264</v>
      </c>
      <c r="E303" t="s">
        <v>265</v>
      </c>
      <c r="F303">
        <v>144</v>
      </c>
      <c r="G303" t="s">
        <v>8212</v>
      </c>
      <c r="H303" t="s">
        <v>8226</v>
      </c>
      <c r="I303" t="s">
        <v>8214</v>
      </c>
      <c r="J303" t="s">
        <v>8215</v>
      </c>
      <c r="K303" t="s">
        <v>8224</v>
      </c>
      <c r="L303" t="s">
        <v>8216</v>
      </c>
    </row>
    <row r="304" spans="1:12" x14ac:dyDescent="0.35">
      <c r="A304" s="164" t="s">
        <v>330</v>
      </c>
      <c r="B304" t="s">
        <v>7687</v>
      </c>
      <c r="C304" t="s">
        <v>33203</v>
      </c>
      <c r="D304" t="s">
        <v>301</v>
      </c>
      <c r="E304" t="s">
        <v>265</v>
      </c>
      <c r="F304">
        <v>23</v>
      </c>
      <c r="G304" t="s">
        <v>8234</v>
      </c>
      <c r="H304" t="s">
        <v>8226</v>
      </c>
      <c r="I304" t="s">
        <v>8214</v>
      </c>
      <c r="J304" t="s">
        <v>8215</v>
      </c>
      <c r="K304" t="s">
        <v>8224</v>
      </c>
      <c r="L304" t="s">
        <v>8216</v>
      </c>
    </row>
    <row r="305" spans="1:12" x14ac:dyDescent="0.35">
      <c r="A305" s="164" t="s">
        <v>331</v>
      </c>
      <c r="B305" t="s">
        <v>7673</v>
      </c>
      <c r="C305" t="s">
        <v>15800</v>
      </c>
      <c r="D305" t="s">
        <v>264</v>
      </c>
      <c r="E305" t="s">
        <v>265</v>
      </c>
      <c r="F305">
        <v>32</v>
      </c>
      <c r="G305" t="s">
        <v>8234</v>
      </c>
      <c r="H305" t="s">
        <v>8226</v>
      </c>
      <c r="I305" t="s">
        <v>8214</v>
      </c>
      <c r="J305" t="s">
        <v>8215</v>
      </c>
      <c r="K305" t="s">
        <v>5808</v>
      </c>
      <c r="L305" t="s">
        <v>8216</v>
      </c>
    </row>
    <row r="306" spans="1:12" x14ac:dyDescent="0.35">
      <c r="A306" s="164" t="s">
        <v>17798</v>
      </c>
      <c r="B306" t="s">
        <v>17799</v>
      </c>
      <c r="C306" t="s">
        <v>17800</v>
      </c>
      <c r="D306" t="s">
        <v>264</v>
      </c>
      <c r="E306" t="s">
        <v>265</v>
      </c>
      <c r="F306">
        <v>36</v>
      </c>
      <c r="G306" t="s">
        <v>8234</v>
      </c>
      <c r="H306" t="s">
        <v>8226</v>
      </c>
      <c r="I306" t="s">
        <v>8214</v>
      </c>
      <c r="J306" t="s">
        <v>8215</v>
      </c>
      <c r="K306" t="s">
        <v>8224</v>
      </c>
      <c r="L306" t="s">
        <v>8216</v>
      </c>
    </row>
    <row r="307" spans="1:12" x14ac:dyDescent="0.35">
      <c r="A307" s="164" t="s">
        <v>332</v>
      </c>
      <c r="B307" t="s">
        <v>7218</v>
      </c>
      <c r="C307" t="s">
        <v>15815</v>
      </c>
      <c r="D307" t="s">
        <v>333</v>
      </c>
      <c r="E307" t="s">
        <v>265</v>
      </c>
      <c r="F307">
        <v>179</v>
      </c>
      <c r="G307" t="s">
        <v>8212</v>
      </c>
      <c r="H307" t="s">
        <v>8226</v>
      </c>
      <c r="I307" t="s">
        <v>8214</v>
      </c>
      <c r="J307" t="s">
        <v>8215</v>
      </c>
      <c r="K307" t="s">
        <v>8224</v>
      </c>
      <c r="L307" t="s">
        <v>8216</v>
      </c>
    </row>
    <row r="308" spans="1:12" x14ac:dyDescent="0.35">
      <c r="A308" s="164" t="s">
        <v>334</v>
      </c>
      <c r="B308" t="s">
        <v>7224</v>
      </c>
      <c r="C308" t="s">
        <v>22524</v>
      </c>
      <c r="D308" t="s">
        <v>268</v>
      </c>
      <c r="E308" t="s">
        <v>265</v>
      </c>
      <c r="F308">
        <v>132</v>
      </c>
      <c r="G308" t="s">
        <v>8212</v>
      </c>
      <c r="H308" t="s">
        <v>8226</v>
      </c>
      <c r="I308" t="s">
        <v>8214</v>
      </c>
      <c r="J308" t="s">
        <v>8215</v>
      </c>
      <c r="K308" t="s">
        <v>8224</v>
      </c>
      <c r="L308" t="s">
        <v>8267</v>
      </c>
    </row>
    <row r="309" spans="1:12" x14ac:dyDescent="0.35">
      <c r="A309" s="164" t="s">
        <v>335</v>
      </c>
      <c r="B309" t="s">
        <v>7693</v>
      </c>
      <c r="C309" t="s">
        <v>8936</v>
      </c>
      <c r="D309" t="s">
        <v>287</v>
      </c>
      <c r="E309" t="s">
        <v>265</v>
      </c>
      <c r="F309">
        <v>24</v>
      </c>
      <c r="G309" t="s">
        <v>8234</v>
      </c>
      <c r="H309" t="s">
        <v>8226</v>
      </c>
      <c r="I309" t="s">
        <v>8214</v>
      </c>
      <c r="J309" t="s">
        <v>8215</v>
      </c>
      <c r="K309" t="s">
        <v>8224</v>
      </c>
      <c r="L309" t="s">
        <v>8216</v>
      </c>
    </row>
    <row r="310" spans="1:12" x14ac:dyDescent="0.35">
      <c r="A310" s="164" t="s">
        <v>336</v>
      </c>
      <c r="B310" t="s">
        <v>7228</v>
      </c>
      <c r="C310" t="s">
        <v>12751</v>
      </c>
      <c r="D310" t="s">
        <v>337</v>
      </c>
      <c r="E310" t="s">
        <v>265</v>
      </c>
      <c r="F310">
        <v>40</v>
      </c>
      <c r="G310" t="s">
        <v>8234</v>
      </c>
      <c r="H310" t="s">
        <v>8226</v>
      </c>
      <c r="I310" t="s">
        <v>8219</v>
      </c>
      <c r="J310" t="s">
        <v>8215</v>
      </c>
      <c r="K310" t="s">
        <v>8224</v>
      </c>
      <c r="L310" t="s">
        <v>8216</v>
      </c>
    </row>
    <row r="311" spans="1:12" x14ac:dyDescent="0.35">
      <c r="A311" s="164" t="s">
        <v>338</v>
      </c>
      <c r="B311" t="s">
        <v>7226</v>
      </c>
      <c r="C311" t="s">
        <v>17854</v>
      </c>
      <c r="D311" t="s">
        <v>268</v>
      </c>
      <c r="E311" t="s">
        <v>265</v>
      </c>
      <c r="F311">
        <v>111</v>
      </c>
      <c r="G311" t="s">
        <v>8212</v>
      </c>
      <c r="H311" t="s">
        <v>8226</v>
      </c>
      <c r="I311" t="s">
        <v>8214</v>
      </c>
      <c r="J311" t="s">
        <v>8215</v>
      </c>
      <c r="K311" t="s">
        <v>8224</v>
      </c>
      <c r="L311" t="s">
        <v>8216</v>
      </c>
    </row>
    <row r="312" spans="1:12" x14ac:dyDescent="0.35">
      <c r="A312" s="164" t="s">
        <v>339</v>
      </c>
      <c r="B312" t="s">
        <v>7679</v>
      </c>
      <c r="C312" t="s">
        <v>30452</v>
      </c>
      <c r="D312" t="s">
        <v>264</v>
      </c>
      <c r="E312" t="s">
        <v>265</v>
      </c>
      <c r="F312">
        <v>317</v>
      </c>
      <c r="G312" t="s">
        <v>8556</v>
      </c>
      <c r="H312" t="s">
        <v>8226</v>
      </c>
      <c r="I312" t="s">
        <v>8214</v>
      </c>
      <c r="J312" t="s">
        <v>8215</v>
      </c>
      <c r="K312" t="s">
        <v>8224</v>
      </c>
      <c r="L312" t="s">
        <v>8216</v>
      </c>
    </row>
    <row r="313" spans="1:12" x14ac:dyDescent="0.35">
      <c r="A313" s="164" t="s">
        <v>25675</v>
      </c>
      <c r="B313" t="s">
        <v>25676</v>
      </c>
      <c r="C313" t="s">
        <v>25677</v>
      </c>
      <c r="D313" t="s">
        <v>290</v>
      </c>
      <c r="E313" t="s">
        <v>265</v>
      </c>
      <c r="F313">
        <v>0</v>
      </c>
      <c r="G313" t="s">
        <v>8234</v>
      </c>
      <c r="H313" t="s">
        <v>8226</v>
      </c>
      <c r="I313" t="s">
        <v>8214</v>
      </c>
      <c r="J313" t="s">
        <v>8215</v>
      </c>
      <c r="K313" t="s">
        <v>8224</v>
      </c>
      <c r="L313" t="s">
        <v>8216</v>
      </c>
    </row>
    <row r="314" spans="1:12" x14ac:dyDescent="0.35">
      <c r="A314" s="164" t="s">
        <v>340</v>
      </c>
      <c r="B314" t="s">
        <v>7234</v>
      </c>
      <c r="C314" t="s">
        <v>15364</v>
      </c>
      <c r="D314" t="s">
        <v>341</v>
      </c>
      <c r="E314" t="s">
        <v>265</v>
      </c>
      <c r="F314">
        <v>72</v>
      </c>
      <c r="G314" t="s">
        <v>8234</v>
      </c>
      <c r="H314" t="s">
        <v>8226</v>
      </c>
      <c r="I314" t="s">
        <v>8214</v>
      </c>
      <c r="J314" t="s">
        <v>8215</v>
      </c>
      <c r="K314" t="s">
        <v>8224</v>
      </c>
      <c r="L314" t="s">
        <v>8216</v>
      </c>
    </row>
    <row r="315" spans="1:12" x14ac:dyDescent="0.35">
      <c r="A315" s="164" t="s">
        <v>10338</v>
      </c>
      <c r="B315" t="s">
        <v>10339</v>
      </c>
      <c r="C315" t="s">
        <v>10340</v>
      </c>
      <c r="D315" t="s">
        <v>10341</v>
      </c>
      <c r="E315" t="s">
        <v>265</v>
      </c>
      <c r="F315">
        <v>56</v>
      </c>
      <c r="G315" t="s">
        <v>8234</v>
      </c>
      <c r="H315" t="s">
        <v>8226</v>
      </c>
      <c r="I315" t="s">
        <v>8214</v>
      </c>
      <c r="J315" t="s">
        <v>8215</v>
      </c>
      <c r="K315" t="s">
        <v>8224</v>
      </c>
      <c r="L315" t="s">
        <v>8216</v>
      </c>
    </row>
    <row r="316" spans="1:12" x14ac:dyDescent="0.35">
      <c r="A316" s="164" t="s">
        <v>342</v>
      </c>
      <c r="B316" t="s">
        <v>7698</v>
      </c>
      <c r="C316" t="s">
        <v>24236</v>
      </c>
      <c r="D316" t="s">
        <v>343</v>
      </c>
      <c r="E316" t="s">
        <v>265</v>
      </c>
      <c r="F316">
        <v>198</v>
      </c>
      <c r="G316" t="s">
        <v>8212</v>
      </c>
      <c r="H316" t="s">
        <v>8226</v>
      </c>
      <c r="I316" t="s">
        <v>8214</v>
      </c>
      <c r="J316" t="s">
        <v>8215</v>
      </c>
      <c r="K316" t="s">
        <v>8224</v>
      </c>
      <c r="L316" t="s">
        <v>8216</v>
      </c>
    </row>
    <row r="317" spans="1:12" x14ac:dyDescent="0.35">
      <c r="A317" s="164" t="s">
        <v>30103</v>
      </c>
      <c r="B317" t="s">
        <v>30104</v>
      </c>
      <c r="C317" t="s">
        <v>30105</v>
      </c>
      <c r="D317" t="s">
        <v>343</v>
      </c>
      <c r="E317" t="s">
        <v>265</v>
      </c>
      <c r="F317">
        <v>19</v>
      </c>
      <c r="G317" t="s">
        <v>8234</v>
      </c>
      <c r="H317" t="s">
        <v>8226</v>
      </c>
      <c r="I317" t="s">
        <v>8214</v>
      </c>
      <c r="J317" t="s">
        <v>8215</v>
      </c>
      <c r="K317" t="s">
        <v>8224</v>
      </c>
      <c r="L317" t="s">
        <v>8216</v>
      </c>
    </row>
    <row r="318" spans="1:12" x14ac:dyDescent="0.35">
      <c r="A318" s="164" t="s">
        <v>344</v>
      </c>
      <c r="B318" t="s">
        <v>7689</v>
      </c>
      <c r="C318" t="s">
        <v>15655</v>
      </c>
      <c r="D318" t="s">
        <v>301</v>
      </c>
      <c r="E318" t="s">
        <v>265</v>
      </c>
      <c r="F318">
        <v>142</v>
      </c>
      <c r="G318" t="s">
        <v>8212</v>
      </c>
      <c r="H318" t="s">
        <v>8226</v>
      </c>
      <c r="I318" t="s">
        <v>8214</v>
      </c>
      <c r="J318" t="s">
        <v>8215</v>
      </c>
      <c r="K318" t="s">
        <v>8224</v>
      </c>
      <c r="L318" t="s">
        <v>8267</v>
      </c>
    </row>
    <row r="319" spans="1:12" x14ac:dyDescent="0.35">
      <c r="A319" s="164" t="s">
        <v>345</v>
      </c>
      <c r="B319" t="s">
        <v>7694</v>
      </c>
      <c r="C319" t="s">
        <v>14779</v>
      </c>
      <c r="D319" t="s">
        <v>343</v>
      </c>
      <c r="E319" t="s">
        <v>265</v>
      </c>
      <c r="F319">
        <v>165</v>
      </c>
      <c r="G319" t="s">
        <v>8212</v>
      </c>
      <c r="H319" t="s">
        <v>8226</v>
      </c>
      <c r="I319" t="s">
        <v>8214</v>
      </c>
      <c r="J319" t="s">
        <v>8215</v>
      </c>
      <c r="K319" t="s">
        <v>8224</v>
      </c>
      <c r="L319" t="s">
        <v>8216</v>
      </c>
    </row>
    <row r="320" spans="1:12" x14ac:dyDescent="0.35">
      <c r="A320" s="164" t="s">
        <v>346</v>
      </c>
      <c r="B320" t="s">
        <v>7696</v>
      </c>
      <c r="C320" t="s">
        <v>19001</v>
      </c>
      <c r="D320" t="s">
        <v>290</v>
      </c>
      <c r="E320" t="s">
        <v>265</v>
      </c>
      <c r="F320">
        <v>120</v>
      </c>
      <c r="G320" t="s">
        <v>8212</v>
      </c>
      <c r="H320" t="s">
        <v>8226</v>
      </c>
      <c r="I320" t="s">
        <v>8214</v>
      </c>
      <c r="J320" t="s">
        <v>8215</v>
      </c>
      <c r="K320" t="s">
        <v>8224</v>
      </c>
      <c r="L320" t="s">
        <v>8267</v>
      </c>
    </row>
    <row r="321" spans="1:12" x14ac:dyDescent="0.35">
      <c r="A321" s="164" t="s">
        <v>21886</v>
      </c>
      <c r="B321" t="s">
        <v>21887</v>
      </c>
      <c r="C321" t="s">
        <v>21888</v>
      </c>
      <c r="D321" t="s">
        <v>301</v>
      </c>
      <c r="E321" t="s">
        <v>265</v>
      </c>
      <c r="F321">
        <v>60</v>
      </c>
      <c r="G321" t="s">
        <v>8234</v>
      </c>
      <c r="H321" t="s">
        <v>8226</v>
      </c>
      <c r="I321" t="s">
        <v>8214</v>
      </c>
      <c r="J321" t="s">
        <v>8215</v>
      </c>
      <c r="K321" t="s">
        <v>5808</v>
      </c>
      <c r="L321" t="s">
        <v>8216</v>
      </c>
    </row>
    <row r="322" spans="1:12" x14ac:dyDescent="0.35">
      <c r="A322" s="164" t="s">
        <v>13310</v>
      </c>
      <c r="B322" t="s">
        <v>13311</v>
      </c>
      <c r="C322" t="s">
        <v>13312</v>
      </c>
      <c r="D322" t="s">
        <v>296</v>
      </c>
      <c r="E322" t="s">
        <v>265</v>
      </c>
      <c r="F322">
        <v>60</v>
      </c>
      <c r="G322" t="s">
        <v>8234</v>
      </c>
      <c r="H322" t="s">
        <v>8226</v>
      </c>
      <c r="I322" t="s">
        <v>8214</v>
      </c>
      <c r="J322" t="s">
        <v>8215</v>
      </c>
      <c r="K322" t="s">
        <v>5808</v>
      </c>
      <c r="L322" t="s">
        <v>8216</v>
      </c>
    </row>
    <row r="323" spans="1:12" x14ac:dyDescent="0.35">
      <c r="A323" s="164" t="s">
        <v>26409</v>
      </c>
      <c r="B323" t="s">
        <v>26410</v>
      </c>
      <c r="C323" t="s">
        <v>20703</v>
      </c>
      <c r="D323" t="s">
        <v>301</v>
      </c>
      <c r="E323" t="s">
        <v>265</v>
      </c>
      <c r="F323">
        <v>114</v>
      </c>
      <c r="G323" t="s">
        <v>8212</v>
      </c>
      <c r="H323" t="s">
        <v>8226</v>
      </c>
      <c r="I323" t="s">
        <v>8214</v>
      </c>
      <c r="J323" t="s">
        <v>8215</v>
      </c>
      <c r="K323" t="s">
        <v>5808</v>
      </c>
      <c r="L323" t="s">
        <v>8216</v>
      </c>
    </row>
    <row r="324" spans="1:12" x14ac:dyDescent="0.35">
      <c r="A324" s="164" t="s">
        <v>22139</v>
      </c>
      <c r="B324" t="s">
        <v>22140</v>
      </c>
      <c r="C324" t="s">
        <v>22141</v>
      </c>
      <c r="D324" t="s">
        <v>22142</v>
      </c>
      <c r="E324" t="s">
        <v>265</v>
      </c>
      <c r="H324" t="s">
        <v>8226</v>
      </c>
      <c r="I324" t="s">
        <v>8214</v>
      </c>
      <c r="J324" t="s">
        <v>8215</v>
      </c>
      <c r="K324" t="s">
        <v>8224</v>
      </c>
      <c r="L324" t="s">
        <v>8216</v>
      </c>
    </row>
    <row r="325" spans="1:12" x14ac:dyDescent="0.35">
      <c r="A325" s="164" t="s">
        <v>27397</v>
      </c>
      <c r="B325" t="s">
        <v>27398</v>
      </c>
      <c r="C325" t="s">
        <v>27399</v>
      </c>
      <c r="D325" t="s">
        <v>294</v>
      </c>
      <c r="E325" t="s">
        <v>265</v>
      </c>
      <c r="F325">
        <v>70</v>
      </c>
      <c r="G325" t="s">
        <v>8234</v>
      </c>
      <c r="H325" t="s">
        <v>8226</v>
      </c>
      <c r="I325" t="s">
        <v>8214</v>
      </c>
      <c r="J325" t="s">
        <v>8215</v>
      </c>
      <c r="K325" t="s">
        <v>5808</v>
      </c>
      <c r="L325" t="s">
        <v>8216</v>
      </c>
    </row>
    <row r="326" spans="1:12" x14ac:dyDescent="0.35">
      <c r="A326" s="164" t="s">
        <v>13373</v>
      </c>
      <c r="B326" t="s">
        <v>13374</v>
      </c>
      <c r="C326" t="s">
        <v>13375</v>
      </c>
      <c r="D326" t="s">
        <v>98</v>
      </c>
      <c r="E326" t="s">
        <v>265</v>
      </c>
      <c r="F326">
        <v>23</v>
      </c>
      <c r="G326" t="s">
        <v>8234</v>
      </c>
      <c r="H326" t="s">
        <v>8226</v>
      </c>
      <c r="I326" t="s">
        <v>8214</v>
      </c>
      <c r="J326" t="s">
        <v>8215</v>
      </c>
      <c r="K326" t="s">
        <v>8224</v>
      </c>
      <c r="L326" t="s">
        <v>8216</v>
      </c>
    </row>
    <row r="327" spans="1:12" x14ac:dyDescent="0.35">
      <c r="A327" s="164" t="s">
        <v>347</v>
      </c>
      <c r="B327" t="s">
        <v>7683</v>
      </c>
      <c r="C327" t="s">
        <v>9831</v>
      </c>
      <c r="D327" t="s">
        <v>7684</v>
      </c>
      <c r="E327" t="s">
        <v>265</v>
      </c>
      <c r="F327">
        <v>53</v>
      </c>
      <c r="G327" t="s">
        <v>8234</v>
      </c>
      <c r="H327" t="s">
        <v>8226</v>
      </c>
      <c r="I327" t="s">
        <v>8214</v>
      </c>
      <c r="J327" t="s">
        <v>8215</v>
      </c>
      <c r="K327" t="s">
        <v>8224</v>
      </c>
      <c r="L327" t="s">
        <v>8216</v>
      </c>
    </row>
    <row r="328" spans="1:12" x14ac:dyDescent="0.35">
      <c r="A328" s="164" t="s">
        <v>348</v>
      </c>
      <c r="B328" t="s">
        <v>7671</v>
      </c>
      <c r="C328" t="s">
        <v>18075</v>
      </c>
      <c r="D328" t="s">
        <v>264</v>
      </c>
      <c r="E328" t="s">
        <v>265</v>
      </c>
      <c r="F328">
        <v>64</v>
      </c>
      <c r="G328" t="s">
        <v>8234</v>
      </c>
      <c r="H328" t="s">
        <v>8226</v>
      </c>
      <c r="I328" t="s">
        <v>8214</v>
      </c>
      <c r="J328" t="s">
        <v>8215</v>
      </c>
      <c r="K328" t="s">
        <v>5808</v>
      </c>
      <c r="L328" t="s">
        <v>8216</v>
      </c>
    </row>
    <row r="329" spans="1:12" x14ac:dyDescent="0.35">
      <c r="A329" s="164" t="s">
        <v>28272</v>
      </c>
      <c r="B329" t="s">
        <v>28273</v>
      </c>
      <c r="C329" t="s">
        <v>28274</v>
      </c>
      <c r="D329" t="s">
        <v>98</v>
      </c>
      <c r="E329" t="s">
        <v>265</v>
      </c>
      <c r="F329">
        <v>36</v>
      </c>
      <c r="G329" t="s">
        <v>8234</v>
      </c>
      <c r="H329" t="s">
        <v>8226</v>
      </c>
      <c r="I329" t="s">
        <v>8214</v>
      </c>
      <c r="J329" t="s">
        <v>8215</v>
      </c>
      <c r="K329" t="s">
        <v>5808</v>
      </c>
      <c r="L329" t="s">
        <v>8216</v>
      </c>
    </row>
    <row r="330" spans="1:12" x14ac:dyDescent="0.35">
      <c r="A330" s="164" t="s">
        <v>26214</v>
      </c>
      <c r="B330" t="s">
        <v>26215</v>
      </c>
      <c r="C330" t="s">
        <v>26216</v>
      </c>
      <c r="D330" t="s">
        <v>23578</v>
      </c>
      <c r="E330" t="s">
        <v>265</v>
      </c>
      <c r="H330" t="s">
        <v>8226</v>
      </c>
      <c r="I330" t="s">
        <v>8214</v>
      </c>
      <c r="J330" t="s">
        <v>8215</v>
      </c>
      <c r="K330" t="s">
        <v>8224</v>
      </c>
      <c r="L330" t="s">
        <v>8216</v>
      </c>
    </row>
    <row r="331" spans="1:12" x14ac:dyDescent="0.35">
      <c r="A331" s="164" t="s">
        <v>349</v>
      </c>
      <c r="B331" t="s">
        <v>7681</v>
      </c>
      <c r="C331" t="s">
        <v>13826</v>
      </c>
      <c r="D331" t="s">
        <v>350</v>
      </c>
      <c r="E331" t="s">
        <v>265</v>
      </c>
      <c r="F331">
        <v>20</v>
      </c>
      <c r="G331" t="s">
        <v>8234</v>
      </c>
      <c r="H331" t="s">
        <v>8226</v>
      </c>
      <c r="I331" t="s">
        <v>8214</v>
      </c>
      <c r="J331" t="s">
        <v>8215</v>
      </c>
      <c r="K331" t="s">
        <v>8224</v>
      </c>
      <c r="L331" t="s">
        <v>8216</v>
      </c>
    </row>
    <row r="332" spans="1:12" x14ac:dyDescent="0.35">
      <c r="A332" s="164" t="s">
        <v>30548</v>
      </c>
      <c r="B332" t="s">
        <v>30549</v>
      </c>
      <c r="C332" t="s">
        <v>25677</v>
      </c>
      <c r="D332" t="s">
        <v>290</v>
      </c>
      <c r="E332" t="s">
        <v>265</v>
      </c>
      <c r="F332">
        <v>0</v>
      </c>
      <c r="G332" t="s">
        <v>8234</v>
      </c>
      <c r="H332" t="s">
        <v>8226</v>
      </c>
      <c r="I332" t="s">
        <v>8214</v>
      </c>
      <c r="J332" t="s">
        <v>8215</v>
      </c>
      <c r="K332" t="s">
        <v>8224</v>
      </c>
      <c r="L332" t="s">
        <v>8216</v>
      </c>
    </row>
    <row r="333" spans="1:12" x14ac:dyDescent="0.35">
      <c r="A333" s="164" t="s">
        <v>351</v>
      </c>
      <c r="B333" t="s">
        <v>7214</v>
      </c>
      <c r="C333" t="s">
        <v>15862</v>
      </c>
      <c r="D333" t="s">
        <v>352</v>
      </c>
      <c r="E333" t="s">
        <v>265</v>
      </c>
      <c r="F333">
        <v>16</v>
      </c>
      <c r="G333" t="s">
        <v>8234</v>
      </c>
      <c r="H333" t="s">
        <v>8226</v>
      </c>
      <c r="I333" t="s">
        <v>8214</v>
      </c>
      <c r="J333" t="s">
        <v>8215</v>
      </c>
      <c r="K333" t="s">
        <v>8224</v>
      </c>
      <c r="L333" t="s">
        <v>8216</v>
      </c>
    </row>
    <row r="334" spans="1:12" x14ac:dyDescent="0.35">
      <c r="A334" s="164" t="s">
        <v>353</v>
      </c>
      <c r="B334" t="s">
        <v>7220</v>
      </c>
      <c r="C334" t="s">
        <v>24791</v>
      </c>
      <c r="D334" t="s">
        <v>354</v>
      </c>
      <c r="E334" t="s">
        <v>265</v>
      </c>
      <c r="F334">
        <v>49</v>
      </c>
      <c r="G334" t="s">
        <v>8234</v>
      </c>
      <c r="H334" t="s">
        <v>8226</v>
      </c>
      <c r="I334" t="s">
        <v>8214</v>
      </c>
      <c r="J334" t="s">
        <v>8215</v>
      </c>
      <c r="K334" t="s">
        <v>5808</v>
      </c>
      <c r="L334" t="s">
        <v>8216</v>
      </c>
    </row>
    <row r="335" spans="1:12" x14ac:dyDescent="0.35">
      <c r="A335" s="164" t="s">
        <v>7212</v>
      </c>
      <c r="B335" t="s">
        <v>7213</v>
      </c>
      <c r="C335" t="s">
        <v>28585</v>
      </c>
      <c r="D335" t="s">
        <v>333</v>
      </c>
      <c r="E335" t="s">
        <v>265</v>
      </c>
      <c r="F335">
        <v>38</v>
      </c>
      <c r="G335" t="s">
        <v>8234</v>
      </c>
      <c r="H335" t="s">
        <v>8226</v>
      </c>
      <c r="I335" t="s">
        <v>8214</v>
      </c>
      <c r="J335" t="s">
        <v>8215</v>
      </c>
      <c r="K335" t="s">
        <v>8224</v>
      </c>
      <c r="L335" t="s">
        <v>8216</v>
      </c>
    </row>
    <row r="336" spans="1:12" x14ac:dyDescent="0.35">
      <c r="A336" s="164" t="s">
        <v>7690</v>
      </c>
      <c r="B336" t="s">
        <v>7691</v>
      </c>
      <c r="C336" t="s">
        <v>31228</v>
      </c>
      <c r="D336" t="s">
        <v>301</v>
      </c>
      <c r="E336" t="s">
        <v>265</v>
      </c>
      <c r="F336">
        <v>0</v>
      </c>
      <c r="G336" t="s">
        <v>8234</v>
      </c>
      <c r="H336" t="s">
        <v>8226</v>
      </c>
      <c r="I336" t="s">
        <v>8214</v>
      </c>
      <c r="J336" t="s">
        <v>8215</v>
      </c>
      <c r="K336" t="s">
        <v>8224</v>
      </c>
      <c r="L336" t="s">
        <v>8216</v>
      </c>
    </row>
    <row r="337" spans="1:12" x14ac:dyDescent="0.35">
      <c r="A337" s="164" t="s">
        <v>21296</v>
      </c>
      <c r="B337" t="s">
        <v>21297</v>
      </c>
      <c r="C337" t="s">
        <v>21298</v>
      </c>
      <c r="D337" t="s">
        <v>21299</v>
      </c>
      <c r="E337" t="s">
        <v>265</v>
      </c>
      <c r="H337" t="s">
        <v>8226</v>
      </c>
      <c r="I337" t="s">
        <v>8214</v>
      </c>
      <c r="J337" t="s">
        <v>8215</v>
      </c>
      <c r="K337" t="s">
        <v>8224</v>
      </c>
      <c r="L337" t="s">
        <v>8216</v>
      </c>
    </row>
    <row r="338" spans="1:12" x14ac:dyDescent="0.35">
      <c r="A338" s="164" t="s">
        <v>28003</v>
      </c>
      <c r="B338" t="s">
        <v>28004</v>
      </c>
      <c r="C338" t="s">
        <v>28005</v>
      </c>
      <c r="D338" t="s">
        <v>8978</v>
      </c>
      <c r="E338" t="s">
        <v>265</v>
      </c>
      <c r="H338" t="s">
        <v>8226</v>
      </c>
      <c r="I338" t="s">
        <v>8214</v>
      </c>
      <c r="J338" t="s">
        <v>8215</v>
      </c>
      <c r="K338" t="s">
        <v>8224</v>
      </c>
      <c r="L338" t="s">
        <v>8216</v>
      </c>
    </row>
    <row r="339" spans="1:12" x14ac:dyDescent="0.35">
      <c r="A339" s="164" t="s">
        <v>29462</v>
      </c>
      <c r="B339" t="s">
        <v>29463</v>
      </c>
      <c r="C339" t="s">
        <v>22647</v>
      </c>
      <c r="D339" t="s">
        <v>22648</v>
      </c>
      <c r="E339" t="s">
        <v>265</v>
      </c>
      <c r="F339">
        <v>19</v>
      </c>
      <c r="G339" t="s">
        <v>8234</v>
      </c>
      <c r="H339" t="s">
        <v>8226</v>
      </c>
      <c r="I339" t="s">
        <v>8214</v>
      </c>
      <c r="J339" t="s">
        <v>8272</v>
      </c>
      <c r="K339" t="s">
        <v>8224</v>
      </c>
      <c r="L339" t="s">
        <v>8216</v>
      </c>
    </row>
    <row r="340" spans="1:12" x14ac:dyDescent="0.35">
      <c r="A340" s="164" t="s">
        <v>24057</v>
      </c>
      <c r="B340" t="s">
        <v>24058</v>
      </c>
      <c r="C340" t="s">
        <v>24059</v>
      </c>
      <c r="D340" t="s">
        <v>23816</v>
      </c>
      <c r="E340" t="s">
        <v>265</v>
      </c>
      <c r="F340">
        <v>22</v>
      </c>
      <c r="G340" t="s">
        <v>8234</v>
      </c>
      <c r="H340" t="s">
        <v>8226</v>
      </c>
      <c r="I340" t="s">
        <v>8214</v>
      </c>
      <c r="J340" t="s">
        <v>8272</v>
      </c>
      <c r="K340" t="s">
        <v>8224</v>
      </c>
      <c r="L340" t="s">
        <v>8216</v>
      </c>
    </row>
    <row r="341" spans="1:12" x14ac:dyDescent="0.35">
      <c r="A341" s="164" t="s">
        <v>8540</v>
      </c>
      <c r="B341" t="s">
        <v>8541</v>
      </c>
      <c r="C341" t="s">
        <v>8542</v>
      </c>
      <c r="D341" t="s">
        <v>8543</v>
      </c>
      <c r="E341" t="s">
        <v>265</v>
      </c>
      <c r="F341">
        <v>24</v>
      </c>
      <c r="G341" t="s">
        <v>8234</v>
      </c>
      <c r="H341" t="s">
        <v>8226</v>
      </c>
      <c r="I341" t="s">
        <v>8214</v>
      </c>
      <c r="J341" t="s">
        <v>8272</v>
      </c>
      <c r="K341" t="s">
        <v>8224</v>
      </c>
      <c r="L341" t="s">
        <v>8216</v>
      </c>
    </row>
    <row r="342" spans="1:12" x14ac:dyDescent="0.35">
      <c r="A342" s="164" t="s">
        <v>32729</v>
      </c>
      <c r="B342" t="s">
        <v>32730</v>
      </c>
      <c r="C342" t="s">
        <v>32731</v>
      </c>
      <c r="D342" t="s">
        <v>979</v>
      </c>
      <c r="E342" t="s">
        <v>265</v>
      </c>
      <c r="F342">
        <v>25</v>
      </c>
      <c r="G342" t="s">
        <v>8234</v>
      </c>
      <c r="H342" t="s">
        <v>8226</v>
      </c>
      <c r="I342" t="s">
        <v>8214</v>
      </c>
      <c r="J342" t="s">
        <v>8272</v>
      </c>
      <c r="K342" t="s">
        <v>5808</v>
      </c>
      <c r="L342" t="s">
        <v>8216</v>
      </c>
    </row>
    <row r="343" spans="1:12" x14ac:dyDescent="0.35">
      <c r="A343" s="164" t="s">
        <v>8503</v>
      </c>
      <c r="B343" t="s">
        <v>8504</v>
      </c>
      <c r="C343" t="s">
        <v>8505</v>
      </c>
      <c r="D343" t="s">
        <v>8506</v>
      </c>
      <c r="E343" t="s">
        <v>265</v>
      </c>
      <c r="F343">
        <v>25</v>
      </c>
      <c r="G343" t="s">
        <v>8234</v>
      </c>
      <c r="H343" t="s">
        <v>8226</v>
      </c>
      <c r="I343" t="s">
        <v>8214</v>
      </c>
      <c r="J343" t="s">
        <v>8272</v>
      </c>
      <c r="K343" t="s">
        <v>8224</v>
      </c>
      <c r="L343" t="s">
        <v>8216</v>
      </c>
    </row>
    <row r="344" spans="1:12" x14ac:dyDescent="0.35">
      <c r="A344" s="164" t="s">
        <v>22954</v>
      </c>
      <c r="B344" t="s">
        <v>21674</v>
      </c>
      <c r="C344" t="s">
        <v>21675</v>
      </c>
      <c r="D344" t="s">
        <v>21676</v>
      </c>
      <c r="E344" t="s">
        <v>265</v>
      </c>
      <c r="F344">
        <v>6</v>
      </c>
      <c r="G344" t="s">
        <v>8234</v>
      </c>
      <c r="H344" t="s">
        <v>8226</v>
      </c>
      <c r="I344" t="s">
        <v>8219</v>
      </c>
      <c r="J344" t="s">
        <v>8272</v>
      </c>
      <c r="K344" t="s">
        <v>8224</v>
      </c>
      <c r="L344" t="s">
        <v>8216</v>
      </c>
    </row>
    <row r="345" spans="1:12" x14ac:dyDescent="0.35">
      <c r="A345" s="164" t="s">
        <v>20561</v>
      </c>
      <c r="B345" t="s">
        <v>20562</v>
      </c>
      <c r="C345" t="s">
        <v>20563</v>
      </c>
      <c r="D345" t="s">
        <v>20564</v>
      </c>
      <c r="E345" t="s">
        <v>265</v>
      </c>
      <c r="H345" t="s">
        <v>8226</v>
      </c>
      <c r="I345" t="s">
        <v>8219</v>
      </c>
      <c r="J345" t="s">
        <v>8272</v>
      </c>
      <c r="K345" t="s">
        <v>8224</v>
      </c>
      <c r="L345" t="s">
        <v>8216</v>
      </c>
    </row>
    <row r="346" spans="1:12" x14ac:dyDescent="0.35">
      <c r="A346" s="164" t="s">
        <v>23911</v>
      </c>
      <c r="B346" t="s">
        <v>23912</v>
      </c>
      <c r="C346" t="s">
        <v>23913</v>
      </c>
      <c r="D346" t="s">
        <v>983</v>
      </c>
      <c r="E346" t="s">
        <v>265</v>
      </c>
      <c r="F346">
        <v>20</v>
      </c>
      <c r="G346" t="s">
        <v>8234</v>
      </c>
      <c r="H346" t="s">
        <v>8226</v>
      </c>
      <c r="I346" t="s">
        <v>8219</v>
      </c>
      <c r="J346" t="s">
        <v>8272</v>
      </c>
      <c r="K346" t="s">
        <v>8224</v>
      </c>
      <c r="L346" t="s">
        <v>8216</v>
      </c>
    </row>
    <row r="347" spans="1:12" x14ac:dyDescent="0.35">
      <c r="A347" s="164" t="s">
        <v>26096</v>
      </c>
      <c r="B347" t="s">
        <v>26097</v>
      </c>
      <c r="C347" t="s">
        <v>26098</v>
      </c>
      <c r="D347" t="s">
        <v>26099</v>
      </c>
      <c r="E347" t="s">
        <v>265</v>
      </c>
      <c r="F347">
        <v>12</v>
      </c>
      <c r="G347" t="s">
        <v>8234</v>
      </c>
      <c r="H347" t="s">
        <v>8226</v>
      </c>
      <c r="I347" t="s">
        <v>8214</v>
      </c>
      <c r="J347" t="s">
        <v>8272</v>
      </c>
      <c r="K347" t="s">
        <v>8224</v>
      </c>
      <c r="L347" t="s">
        <v>8216</v>
      </c>
    </row>
    <row r="348" spans="1:12" x14ac:dyDescent="0.35">
      <c r="A348" s="164" t="s">
        <v>13072</v>
      </c>
      <c r="B348" t="s">
        <v>13073</v>
      </c>
      <c r="C348" t="s">
        <v>13074</v>
      </c>
      <c r="D348" t="s">
        <v>13075</v>
      </c>
      <c r="E348" t="s">
        <v>265</v>
      </c>
      <c r="F348">
        <v>25</v>
      </c>
      <c r="G348" t="s">
        <v>8234</v>
      </c>
      <c r="H348" t="s">
        <v>8226</v>
      </c>
      <c r="I348" t="s">
        <v>8219</v>
      </c>
      <c r="J348" t="s">
        <v>8272</v>
      </c>
      <c r="K348" t="s">
        <v>5808</v>
      </c>
      <c r="L348" t="s">
        <v>8216</v>
      </c>
    </row>
    <row r="349" spans="1:12" x14ac:dyDescent="0.35">
      <c r="A349" s="164" t="s">
        <v>11218</v>
      </c>
      <c r="B349" t="s">
        <v>11219</v>
      </c>
      <c r="C349" t="s">
        <v>11220</v>
      </c>
      <c r="D349" t="s">
        <v>11221</v>
      </c>
      <c r="E349" t="s">
        <v>265</v>
      </c>
      <c r="H349" t="s">
        <v>8226</v>
      </c>
      <c r="I349" t="s">
        <v>8214</v>
      </c>
      <c r="J349" t="s">
        <v>8272</v>
      </c>
      <c r="K349" t="s">
        <v>8224</v>
      </c>
      <c r="L349" t="s">
        <v>8216</v>
      </c>
    </row>
    <row r="350" spans="1:12" x14ac:dyDescent="0.35">
      <c r="A350" s="164" t="s">
        <v>22559</v>
      </c>
      <c r="B350" t="s">
        <v>22560</v>
      </c>
      <c r="C350" t="s">
        <v>22561</v>
      </c>
      <c r="D350" t="s">
        <v>20273</v>
      </c>
      <c r="E350" t="s">
        <v>265</v>
      </c>
      <c r="F350">
        <v>25</v>
      </c>
      <c r="G350" t="s">
        <v>8234</v>
      </c>
      <c r="H350" t="s">
        <v>8226</v>
      </c>
      <c r="I350" t="s">
        <v>8219</v>
      </c>
      <c r="J350" t="s">
        <v>8272</v>
      </c>
      <c r="K350" t="s">
        <v>5808</v>
      </c>
      <c r="L350" t="s">
        <v>8216</v>
      </c>
    </row>
    <row r="351" spans="1:12" x14ac:dyDescent="0.35">
      <c r="A351" s="164" t="s">
        <v>16728</v>
      </c>
      <c r="B351" t="s">
        <v>16270</v>
      </c>
      <c r="C351" t="s">
        <v>16271</v>
      </c>
      <c r="D351" t="s">
        <v>16272</v>
      </c>
      <c r="E351" t="s">
        <v>265</v>
      </c>
      <c r="F351">
        <v>14</v>
      </c>
      <c r="G351" t="s">
        <v>8234</v>
      </c>
      <c r="H351" t="s">
        <v>8226</v>
      </c>
      <c r="I351" t="s">
        <v>8214</v>
      </c>
      <c r="J351" t="s">
        <v>8272</v>
      </c>
      <c r="K351" t="s">
        <v>8224</v>
      </c>
      <c r="L351" t="s">
        <v>8216</v>
      </c>
    </row>
    <row r="352" spans="1:12" x14ac:dyDescent="0.35">
      <c r="A352" s="164" t="s">
        <v>26184</v>
      </c>
      <c r="B352" t="s">
        <v>6621</v>
      </c>
      <c r="C352" t="s">
        <v>26185</v>
      </c>
      <c r="D352" t="s">
        <v>26186</v>
      </c>
      <c r="E352" t="s">
        <v>265</v>
      </c>
      <c r="F352">
        <v>25</v>
      </c>
      <c r="G352" t="s">
        <v>8234</v>
      </c>
      <c r="H352" t="s">
        <v>8226</v>
      </c>
      <c r="I352" t="s">
        <v>8219</v>
      </c>
      <c r="J352" t="s">
        <v>8272</v>
      </c>
      <c r="K352" t="s">
        <v>5808</v>
      </c>
      <c r="L352" t="s">
        <v>8216</v>
      </c>
    </row>
    <row r="353" spans="1:12" x14ac:dyDescent="0.35">
      <c r="A353" s="164" t="s">
        <v>10824</v>
      </c>
      <c r="B353" t="s">
        <v>10825</v>
      </c>
      <c r="C353" t="s">
        <v>10826</v>
      </c>
      <c r="D353" t="s">
        <v>10827</v>
      </c>
      <c r="E353" t="s">
        <v>265</v>
      </c>
      <c r="F353">
        <v>25</v>
      </c>
      <c r="G353" t="s">
        <v>8234</v>
      </c>
      <c r="H353" t="s">
        <v>8226</v>
      </c>
      <c r="I353" t="s">
        <v>8219</v>
      </c>
      <c r="J353" t="s">
        <v>8272</v>
      </c>
      <c r="K353" t="s">
        <v>5808</v>
      </c>
      <c r="L353" t="s">
        <v>8216</v>
      </c>
    </row>
    <row r="354" spans="1:12" x14ac:dyDescent="0.35">
      <c r="A354" s="164" t="s">
        <v>15894</v>
      </c>
      <c r="B354" t="s">
        <v>15895</v>
      </c>
      <c r="C354" t="s">
        <v>15896</v>
      </c>
      <c r="D354" t="s">
        <v>15897</v>
      </c>
      <c r="E354" t="s">
        <v>265</v>
      </c>
      <c r="F354">
        <v>21</v>
      </c>
      <c r="G354" t="s">
        <v>8234</v>
      </c>
      <c r="H354" t="s">
        <v>8226</v>
      </c>
      <c r="I354" t="s">
        <v>8219</v>
      </c>
      <c r="J354" t="s">
        <v>8272</v>
      </c>
      <c r="K354" t="s">
        <v>8224</v>
      </c>
      <c r="L354" t="s">
        <v>8216</v>
      </c>
    </row>
    <row r="355" spans="1:12" x14ac:dyDescent="0.35">
      <c r="A355" s="164" t="s">
        <v>28864</v>
      </c>
      <c r="B355" t="s">
        <v>13374</v>
      </c>
      <c r="C355" t="s">
        <v>13375</v>
      </c>
      <c r="D355" t="s">
        <v>98</v>
      </c>
      <c r="E355" t="s">
        <v>265</v>
      </c>
      <c r="F355">
        <v>25</v>
      </c>
      <c r="G355" t="s">
        <v>8234</v>
      </c>
      <c r="H355" t="s">
        <v>8226</v>
      </c>
      <c r="I355" t="s">
        <v>8214</v>
      </c>
      <c r="J355" t="s">
        <v>8272</v>
      </c>
      <c r="K355" t="s">
        <v>5808</v>
      </c>
      <c r="L355" t="s">
        <v>8216</v>
      </c>
    </row>
    <row r="356" spans="1:12" x14ac:dyDescent="0.35">
      <c r="A356" s="164" t="s">
        <v>21418</v>
      </c>
      <c r="B356" t="s">
        <v>13868</v>
      </c>
      <c r="C356" t="s">
        <v>13869</v>
      </c>
      <c r="D356" t="s">
        <v>983</v>
      </c>
      <c r="E356" t="s">
        <v>265</v>
      </c>
      <c r="F356">
        <v>25</v>
      </c>
      <c r="G356" t="s">
        <v>8234</v>
      </c>
      <c r="H356" t="s">
        <v>8226</v>
      </c>
      <c r="I356" t="s">
        <v>8219</v>
      </c>
      <c r="J356" t="s">
        <v>8272</v>
      </c>
      <c r="K356" t="s">
        <v>5808</v>
      </c>
      <c r="L356" t="s">
        <v>8216</v>
      </c>
    </row>
    <row r="357" spans="1:12" x14ac:dyDescent="0.35">
      <c r="A357" s="164" t="s">
        <v>28959</v>
      </c>
      <c r="B357" t="s">
        <v>18243</v>
      </c>
      <c r="C357" t="s">
        <v>18244</v>
      </c>
      <c r="D357" t="s">
        <v>285</v>
      </c>
      <c r="E357" t="s">
        <v>265</v>
      </c>
      <c r="F357">
        <v>25</v>
      </c>
      <c r="G357" t="s">
        <v>8234</v>
      </c>
      <c r="H357" t="s">
        <v>8226</v>
      </c>
      <c r="I357" t="s">
        <v>8219</v>
      </c>
      <c r="J357" t="s">
        <v>8272</v>
      </c>
      <c r="K357" t="s">
        <v>8224</v>
      </c>
      <c r="L357" t="s">
        <v>8216</v>
      </c>
    </row>
    <row r="358" spans="1:12" x14ac:dyDescent="0.35">
      <c r="A358" s="164" t="s">
        <v>32738</v>
      </c>
      <c r="B358" t="s">
        <v>32739</v>
      </c>
      <c r="C358" t="s">
        <v>32740</v>
      </c>
      <c r="D358" t="s">
        <v>10019</v>
      </c>
      <c r="E358" t="s">
        <v>265</v>
      </c>
      <c r="H358" t="s">
        <v>8226</v>
      </c>
      <c r="I358" t="s">
        <v>8214</v>
      </c>
      <c r="J358" t="s">
        <v>8215</v>
      </c>
      <c r="K358" t="s">
        <v>8224</v>
      </c>
      <c r="L358" t="s">
        <v>8216</v>
      </c>
    </row>
    <row r="359" spans="1:12" x14ac:dyDescent="0.35">
      <c r="A359" s="164" t="s">
        <v>8975</v>
      </c>
      <c r="B359" t="s">
        <v>8976</v>
      </c>
      <c r="C359" t="s">
        <v>8977</v>
      </c>
      <c r="D359" t="s">
        <v>8978</v>
      </c>
      <c r="E359" t="s">
        <v>265</v>
      </c>
      <c r="H359" t="s">
        <v>8226</v>
      </c>
      <c r="I359" t="s">
        <v>8214</v>
      </c>
      <c r="J359" t="s">
        <v>8215</v>
      </c>
      <c r="K359" t="s">
        <v>8224</v>
      </c>
      <c r="L359" t="s">
        <v>8216</v>
      </c>
    </row>
    <row r="360" spans="1:12" x14ac:dyDescent="0.35">
      <c r="A360" s="164" t="s">
        <v>32009</v>
      </c>
      <c r="B360" t="s">
        <v>32010</v>
      </c>
      <c r="C360" t="s">
        <v>32011</v>
      </c>
      <c r="D360" t="s">
        <v>10019</v>
      </c>
      <c r="E360" t="s">
        <v>265</v>
      </c>
      <c r="H360" t="s">
        <v>8226</v>
      </c>
      <c r="I360" t="s">
        <v>8214</v>
      </c>
      <c r="J360" t="s">
        <v>8215</v>
      </c>
      <c r="K360" t="s">
        <v>8224</v>
      </c>
      <c r="L360" t="s">
        <v>8216</v>
      </c>
    </row>
    <row r="361" spans="1:12" x14ac:dyDescent="0.35">
      <c r="A361" s="164" t="s">
        <v>22975</v>
      </c>
      <c r="B361" t="s">
        <v>22976</v>
      </c>
      <c r="C361" t="s">
        <v>22977</v>
      </c>
      <c r="D361" t="s">
        <v>8978</v>
      </c>
      <c r="E361" t="s">
        <v>265</v>
      </c>
      <c r="H361" t="s">
        <v>8226</v>
      </c>
      <c r="I361" t="s">
        <v>8214</v>
      </c>
      <c r="J361" t="s">
        <v>8215</v>
      </c>
      <c r="K361" t="s">
        <v>8224</v>
      </c>
      <c r="L361" t="s">
        <v>8216</v>
      </c>
    </row>
    <row r="362" spans="1:12" x14ac:dyDescent="0.35">
      <c r="A362" s="164" t="s">
        <v>17472</v>
      </c>
      <c r="B362" t="s">
        <v>17473</v>
      </c>
      <c r="C362" t="s">
        <v>17474</v>
      </c>
      <c r="D362" t="s">
        <v>290</v>
      </c>
      <c r="E362" t="s">
        <v>265</v>
      </c>
      <c r="F362">
        <v>124</v>
      </c>
      <c r="G362" t="s">
        <v>8212</v>
      </c>
      <c r="H362" t="s">
        <v>8226</v>
      </c>
      <c r="I362" t="s">
        <v>8214</v>
      </c>
      <c r="J362" t="s">
        <v>8215</v>
      </c>
      <c r="K362" t="s">
        <v>8224</v>
      </c>
      <c r="L362" t="s">
        <v>8216</v>
      </c>
    </row>
    <row r="363" spans="1:12" x14ac:dyDescent="0.35">
      <c r="A363" s="164" t="s">
        <v>27605</v>
      </c>
      <c r="B363" t="s">
        <v>27606</v>
      </c>
      <c r="C363" t="s">
        <v>27607</v>
      </c>
      <c r="D363" t="s">
        <v>8739</v>
      </c>
      <c r="E363" t="s">
        <v>265</v>
      </c>
      <c r="H363" t="s">
        <v>8226</v>
      </c>
      <c r="I363" t="s">
        <v>8214</v>
      </c>
      <c r="J363" t="s">
        <v>8215</v>
      </c>
      <c r="K363" t="s">
        <v>8224</v>
      </c>
      <c r="L363" t="s">
        <v>8216</v>
      </c>
    </row>
    <row r="364" spans="1:12" x14ac:dyDescent="0.35">
      <c r="A364" s="164" t="s">
        <v>24877</v>
      </c>
      <c r="B364" t="s">
        <v>24878</v>
      </c>
      <c r="C364" t="s">
        <v>24879</v>
      </c>
      <c r="D364" t="s">
        <v>24880</v>
      </c>
      <c r="E364" t="s">
        <v>265</v>
      </c>
      <c r="H364" t="s">
        <v>8226</v>
      </c>
      <c r="I364" t="s">
        <v>8214</v>
      </c>
      <c r="J364" t="s">
        <v>8215</v>
      </c>
      <c r="K364" t="s">
        <v>8224</v>
      </c>
      <c r="L364" t="s">
        <v>8216</v>
      </c>
    </row>
    <row r="365" spans="1:12" x14ac:dyDescent="0.35">
      <c r="A365" s="164" t="s">
        <v>28621</v>
      </c>
      <c r="B365" t="s">
        <v>28622</v>
      </c>
      <c r="C365" t="s">
        <v>28623</v>
      </c>
      <c r="D365" t="s">
        <v>8978</v>
      </c>
      <c r="E365" t="s">
        <v>265</v>
      </c>
      <c r="H365" t="s">
        <v>8226</v>
      </c>
      <c r="I365" t="s">
        <v>8214</v>
      </c>
      <c r="J365" t="s">
        <v>8215</v>
      </c>
      <c r="K365" t="s">
        <v>8224</v>
      </c>
      <c r="L365" t="s">
        <v>8216</v>
      </c>
    </row>
    <row r="366" spans="1:12" x14ac:dyDescent="0.35">
      <c r="A366" s="164" t="s">
        <v>31450</v>
      </c>
      <c r="B366" t="s">
        <v>31451</v>
      </c>
      <c r="C366" t="s">
        <v>31452</v>
      </c>
      <c r="D366" t="s">
        <v>20470</v>
      </c>
      <c r="E366" t="s">
        <v>265</v>
      </c>
      <c r="F366">
        <v>58</v>
      </c>
      <c r="G366" t="s">
        <v>8234</v>
      </c>
      <c r="H366" t="s">
        <v>8226</v>
      </c>
      <c r="I366" t="s">
        <v>8214</v>
      </c>
      <c r="J366" t="s">
        <v>8215</v>
      </c>
      <c r="K366" t="s">
        <v>8224</v>
      </c>
      <c r="L366" t="s">
        <v>8216</v>
      </c>
    </row>
    <row r="367" spans="1:12" x14ac:dyDescent="0.35">
      <c r="A367" s="164" t="s">
        <v>24165</v>
      </c>
      <c r="B367" t="s">
        <v>24166</v>
      </c>
      <c r="C367" t="s">
        <v>24167</v>
      </c>
      <c r="D367" t="s">
        <v>21360</v>
      </c>
      <c r="E367" t="s">
        <v>265</v>
      </c>
      <c r="F367">
        <v>40</v>
      </c>
      <c r="G367" t="s">
        <v>8234</v>
      </c>
      <c r="H367" t="s">
        <v>8226</v>
      </c>
      <c r="I367" t="s">
        <v>8214</v>
      </c>
      <c r="J367" t="s">
        <v>8215</v>
      </c>
      <c r="K367" t="s">
        <v>8224</v>
      </c>
      <c r="L367" t="s">
        <v>8216</v>
      </c>
    </row>
    <row r="368" spans="1:12" x14ac:dyDescent="0.35">
      <c r="A368" s="164" t="s">
        <v>9401</v>
      </c>
      <c r="B368" t="s">
        <v>9402</v>
      </c>
      <c r="C368" t="s">
        <v>9403</v>
      </c>
      <c r="D368" t="s">
        <v>8739</v>
      </c>
      <c r="E368" t="s">
        <v>265</v>
      </c>
      <c r="F368">
        <v>60</v>
      </c>
      <c r="G368" t="s">
        <v>8234</v>
      </c>
      <c r="H368" t="s">
        <v>8226</v>
      </c>
      <c r="I368" t="s">
        <v>8214</v>
      </c>
      <c r="J368" t="s">
        <v>8215</v>
      </c>
      <c r="K368" t="s">
        <v>8224</v>
      </c>
      <c r="L368" t="s">
        <v>8216</v>
      </c>
    </row>
    <row r="369" spans="1:12" x14ac:dyDescent="0.35">
      <c r="A369" s="164" t="s">
        <v>21357</v>
      </c>
      <c r="B369" t="s">
        <v>21358</v>
      </c>
      <c r="C369" t="s">
        <v>21359</v>
      </c>
      <c r="D369" t="s">
        <v>21360</v>
      </c>
      <c r="E369" t="s">
        <v>265</v>
      </c>
      <c r="H369" t="s">
        <v>8226</v>
      </c>
      <c r="I369" t="s">
        <v>8214</v>
      </c>
      <c r="J369" t="s">
        <v>8215</v>
      </c>
      <c r="K369" t="s">
        <v>8224</v>
      </c>
      <c r="L369" t="s">
        <v>8216</v>
      </c>
    </row>
    <row r="370" spans="1:12" x14ac:dyDescent="0.35">
      <c r="A370" s="164" t="s">
        <v>25069</v>
      </c>
      <c r="B370" t="s">
        <v>25070</v>
      </c>
      <c r="C370" t="s">
        <v>25071</v>
      </c>
      <c r="D370" t="s">
        <v>8978</v>
      </c>
      <c r="E370" t="s">
        <v>265</v>
      </c>
      <c r="H370" t="s">
        <v>8226</v>
      </c>
      <c r="I370" t="s">
        <v>8214</v>
      </c>
      <c r="J370" t="s">
        <v>8215</v>
      </c>
      <c r="K370" t="s">
        <v>8224</v>
      </c>
      <c r="L370" t="s">
        <v>8216</v>
      </c>
    </row>
    <row r="371" spans="1:12" x14ac:dyDescent="0.35">
      <c r="A371" s="164" t="s">
        <v>25088</v>
      </c>
      <c r="B371" t="s">
        <v>25089</v>
      </c>
      <c r="C371" t="s">
        <v>25090</v>
      </c>
      <c r="D371" t="s">
        <v>264</v>
      </c>
      <c r="E371" t="s">
        <v>265</v>
      </c>
      <c r="F371">
        <v>126</v>
      </c>
      <c r="G371" t="s">
        <v>8212</v>
      </c>
      <c r="H371" t="s">
        <v>8226</v>
      </c>
      <c r="I371" t="s">
        <v>8214</v>
      </c>
      <c r="J371" t="s">
        <v>8215</v>
      </c>
      <c r="K371" t="s">
        <v>8224</v>
      </c>
      <c r="L371" t="s">
        <v>8216</v>
      </c>
    </row>
    <row r="372" spans="1:12" x14ac:dyDescent="0.35">
      <c r="A372" s="164" t="s">
        <v>20467</v>
      </c>
      <c r="B372" t="s">
        <v>20468</v>
      </c>
      <c r="C372" t="s">
        <v>20469</v>
      </c>
      <c r="D372" t="s">
        <v>20470</v>
      </c>
      <c r="E372" t="s">
        <v>265</v>
      </c>
      <c r="H372" t="s">
        <v>8226</v>
      </c>
      <c r="I372" t="s">
        <v>8214</v>
      </c>
      <c r="J372" t="s">
        <v>8215</v>
      </c>
      <c r="K372" t="s">
        <v>8224</v>
      </c>
      <c r="L372" t="s">
        <v>8216</v>
      </c>
    </row>
    <row r="373" spans="1:12" x14ac:dyDescent="0.35">
      <c r="A373" s="164" t="s">
        <v>10326</v>
      </c>
      <c r="B373" t="s">
        <v>10327</v>
      </c>
      <c r="C373" t="s">
        <v>10327</v>
      </c>
      <c r="D373" t="s">
        <v>10328</v>
      </c>
      <c r="E373" t="s">
        <v>265</v>
      </c>
      <c r="F373">
        <v>26</v>
      </c>
      <c r="G373" t="s">
        <v>8234</v>
      </c>
      <c r="H373" t="s">
        <v>8226</v>
      </c>
      <c r="I373" t="s">
        <v>8214</v>
      </c>
      <c r="J373" t="s">
        <v>8215</v>
      </c>
      <c r="K373" t="s">
        <v>8224</v>
      </c>
      <c r="L373" t="s">
        <v>8216</v>
      </c>
    </row>
    <row r="374" spans="1:12" x14ac:dyDescent="0.35">
      <c r="A374" s="164" t="s">
        <v>19592</v>
      </c>
      <c r="B374" t="s">
        <v>12774</v>
      </c>
      <c r="C374" t="s">
        <v>19593</v>
      </c>
      <c r="D374" t="s">
        <v>264</v>
      </c>
      <c r="E374" t="s">
        <v>265</v>
      </c>
      <c r="F374">
        <v>489</v>
      </c>
      <c r="G374" t="s">
        <v>8307</v>
      </c>
      <c r="H374" t="s">
        <v>8226</v>
      </c>
      <c r="I374" t="s">
        <v>8214</v>
      </c>
      <c r="J374" t="s">
        <v>8215</v>
      </c>
      <c r="K374" t="s">
        <v>8224</v>
      </c>
      <c r="L374" t="s">
        <v>8216</v>
      </c>
    </row>
    <row r="375" spans="1:12" x14ac:dyDescent="0.35">
      <c r="A375" s="164" t="s">
        <v>16420</v>
      </c>
      <c r="B375" t="s">
        <v>16421</v>
      </c>
      <c r="C375" t="s">
        <v>16422</v>
      </c>
      <c r="D375" t="s">
        <v>10019</v>
      </c>
      <c r="E375" t="s">
        <v>265</v>
      </c>
      <c r="H375" t="s">
        <v>8226</v>
      </c>
      <c r="I375" t="s">
        <v>8214</v>
      </c>
      <c r="J375" t="s">
        <v>8215</v>
      </c>
      <c r="K375" t="s">
        <v>8224</v>
      </c>
      <c r="L375" t="s">
        <v>8216</v>
      </c>
    </row>
    <row r="376" spans="1:12" x14ac:dyDescent="0.35">
      <c r="A376" s="164" t="s">
        <v>30269</v>
      </c>
      <c r="B376" t="s">
        <v>30270</v>
      </c>
      <c r="C376" t="s">
        <v>30271</v>
      </c>
      <c r="D376" t="s">
        <v>10019</v>
      </c>
      <c r="E376" t="s">
        <v>265</v>
      </c>
      <c r="H376" t="s">
        <v>8226</v>
      </c>
      <c r="I376" t="s">
        <v>8214</v>
      </c>
      <c r="J376" t="s">
        <v>8215</v>
      </c>
      <c r="K376" t="s">
        <v>8224</v>
      </c>
      <c r="L376" t="s">
        <v>8216</v>
      </c>
    </row>
    <row r="377" spans="1:12" x14ac:dyDescent="0.35">
      <c r="A377" s="164" t="s">
        <v>14640</v>
      </c>
      <c r="B377" t="s">
        <v>14641</v>
      </c>
      <c r="C377" t="s">
        <v>14642</v>
      </c>
      <c r="D377" t="s">
        <v>8978</v>
      </c>
      <c r="E377" t="s">
        <v>265</v>
      </c>
      <c r="F377">
        <v>40</v>
      </c>
      <c r="G377" t="s">
        <v>8234</v>
      </c>
      <c r="H377" t="s">
        <v>8226</v>
      </c>
      <c r="I377" t="s">
        <v>8214</v>
      </c>
      <c r="J377" t="s">
        <v>8215</v>
      </c>
      <c r="K377" t="s">
        <v>8224</v>
      </c>
      <c r="L377" t="s">
        <v>8216</v>
      </c>
    </row>
    <row r="378" spans="1:12" x14ac:dyDescent="0.35">
      <c r="A378" s="164" t="s">
        <v>15057</v>
      </c>
      <c r="B378" t="s">
        <v>15058</v>
      </c>
      <c r="C378" t="s">
        <v>15059</v>
      </c>
      <c r="D378" t="s">
        <v>264</v>
      </c>
      <c r="E378" t="s">
        <v>265</v>
      </c>
      <c r="F378">
        <v>57</v>
      </c>
      <c r="G378" t="s">
        <v>8234</v>
      </c>
      <c r="H378" t="s">
        <v>8226</v>
      </c>
      <c r="I378" t="s">
        <v>8214</v>
      </c>
      <c r="J378" t="s">
        <v>8215</v>
      </c>
      <c r="K378" t="s">
        <v>8224</v>
      </c>
      <c r="L378" t="s">
        <v>8216</v>
      </c>
    </row>
    <row r="379" spans="1:12" x14ac:dyDescent="0.35">
      <c r="A379" s="164" t="s">
        <v>12773</v>
      </c>
      <c r="B379" t="s">
        <v>12774</v>
      </c>
      <c r="C379" t="s">
        <v>12775</v>
      </c>
      <c r="D379" t="s">
        <v>264</v>
      </c>
      <c r="E379" t="s">
        <v>265</v>
      </c>
      <c r="F379">
        <v>159</v>
      </c>
      <c r="G379" t="s">
        <v>8212</v>
      </c>
      <c r="H379" t="s">
        <v>8226</v>
      </c>
      <c r="I379" t="s">
        <v>8214</v>
      </c>
      <c r="J379" t="s">
        <v>8215</v>
      </c>
      <c r="K379" t="s">
        <v>8224</v>
      </c>
      <c r="L379" t="s">
        <v>8216</v>
      </c>
    </row>
    <row r="380" spans="1:12" x14ac:dyDescent="0.35">
      <c r="A380" s="164" t="s">
        <v>25238</v>
      </c>
      <c r="B380" t="s">
        <v>25239</v>
      </c>
      <c r="C380" t="s">
        <v>25240</v>
      </c>
      <c r="D380" t="s">
        <v>268</v>
      </c>
      <c r="E380" t="s">
        <v>265</v>
      </c>
      <c r="F380">
        <v>140</v>
      </c>
      <c r="G380" t="s">
        <v>8212</v>
      </c>
      <c r="H380" t="s">
        <v>8226</v>
      </c>
      <c r="I380" t="s">
        <v>8214</v>
      </c>
      <c r="J380" t="s">
        <v>8215</v>
      </c>
      <c r="K380" t="s">
        <v>8224</v>
      </c>
      <c r="L380" t="s">
        <v>8216</v>
      </c>
    </row>
    <row r="381" spans="1:12" x14ac:dyDescent="0.35">
      <c r="A381" s="164" t="s">
        <v>29188</v>
      </c>
      <c r="B381" t="s">
        <v>29189</v>
      </c>
      <c r="C381" t="s">
        <v>29190</v>
      </c>
      <c r="D381" t="s">
        <v>282</v>
      </c>
      <c r="E381" t="s">
        <v>265</v>
      </c>
      <c r="F381">
        <v>16</v>
      </c>
      <c r="G381" t="s">
        <v>8234</v>
      </c>
      <c r="H381" t="s">
        <v>8226</v>
      </c>
      <c r="I381" t="s">
        <v>8214</v>
      </c>
      <c r="J381" t="s">
        <v>8215</v>
      </c>
      <c r="K381" t="s">
        <v>8224</v>
      </c>
      <c r="L381" t="s">
        <v>8216</v>
      </c>
    </row>
    <row r="382" spans="1:12" x14ac:dyDescent="0.35">
      <c r="A382" s="164" t="s">
        <v>11061</v>
      </c>
      <c r="B382" t="s">
        <v>11062</v>
      </c>
      <c r="C382" t="s">
        <v>11063</v>
      </c>
      <c r="D382" t="s">
        <v>321</v>
      </c>
      <c r="E382" t="s">
        <v>265</v>
      </c>
      <c r="F382">
        <v>100</v>
      </c>
      <c r="G382" t="s">
        <v>8234</v>
      </c>
      <c r="H382" t="s">
        <v>8226</v>
      </c>
      <c r="I382" t="s">
        <v>8214</v>
      </c>
      <c r="J382" t="s">
        <v>8215</v>
      </c>
      <c r="K382" t="s">
        <v>8224</v>
      </c>
      <c r="L382" t="s">
        <v>8216</v>
      </c>
    </row>
    <row r="383" spans="1:12" x14ac:dyDescent="0.35">
      <c r="A383" s="164" t="s">
        <v>10350</v>
      </c>
      <c r="B383" t="s">
        <v>10351</v>
      </c>
      <c r="C383" t="s">
        <v>10352</v>
      </c>
      <c r="D383" t="s">
        <v>10341</v>
      </c>
      <c r="E383" t="s">
        <v>265</v>
      </c>
      <c r="F383">
        <v>16</v>
      </c>
      <c r="G383" t="s">
        <v>8234</v>
      </c>
      <c r="H383" t="s">
        <v>8226</v>
      </c>
      <c r="I383" t="s">
        <v>8214</v>
      </c>
      <c r="J383" t="s">
        <v>8215</v>
      </c>
      <c r="K383" t="s">
        <v>8224</v>
      </c>
      <c r="L383" t="s">
        <v>8216</v>
      </c>
    </row>
    <row r="384" spans="1:12" x14ac:dyDescent="0.35">
      <c r="A384" s="164" t="s">
        <v>14763</v>
      </c>
      <c r="B384" t="s">
        <v>14764</v>
      </c>
      <c r="C384" t="s">
        <v>14765</v>
      </c>
      <c r="D384" t="s">
        <v>264</v>
      </c>
      <c r="E384" t="s">
        <v>265</v>
      </c>
      <c r="F384">
        <v>122</v>
      </c>
      <c r="G384" t="s">
        <v>8212</v>
      </c>
      <c r="H384" t="s">
        <v>8226</v>
      </c>
      <c r="I384" t="s">
        <v>8214</v>
      </c>
      <c r="J384" t="s">
        <v>8215</v>
      </c>
      <c r="K384" t="s">
        <v>8224</v>
      </c>
      <c r="L384" t="s">
        <v>8216</v>
      </c>
    </row>
    <row r="385" spans="1:12" x14ac:dyDescent="0.35">
      <c r="A385" s="164" t="s">
        <v>8925</v>
      </c>
      <c r="B385" t="s">
        <v>8926</v>
      </c>
      <c r="C385" t="s">
        <v>8927</v>
      </c>
      <c r="D385" t="s">
        <v>8928</v>
      </c>
      <c r="E385" t="s">
        <v>265</v>
      </c>
      <c r="F385">
        <v>16</v>
      </c>
      <c r="G385" t="s">
        <v>8234</v>
      </c>
      <c r="H385" t="s">
        <v>8226</v>
      </c>
      <c r="I385" t="s">
        <v>8219</v>
      </c>
      <c r="J385" t="s">
        <v>8215</v>
      </c>
      <c r="K385" t="s">
        <v>8224</v>
      </c>
      <c r="L385" t="s">
        <v>8216</v>
      </c>
    </row>
    <row r="386" spans="1:12" x14ac:dyDescent="0.35">
      <c r="A386" s="164" t="s">
        <v>30619</v>
      </c>
      <c r="B386" t="s">
        <v>30620</v>
      </c>
      <c r="C386" t="s">
        <v>30621</v>
      </c>
      <c r="D386" t="s">
        <v>30622</v>
      </c>
      <c r="E386" t="s">
        <v>265</v>
      </c>
      <c r="F386">
        <v>138</v>
      </c>
      <c r="G386" t="s">
        <v>8212</v>
      </c>
      <c r="H386" t="s">
        <v>8226</v>
      </c>
      <c r="I386" t="s">
        <v>8214</v>
      </c>
      <c r="J386" t="s">
        <v>8215</v>
      </c>
      <c r="K386" t="s">
        <v>8224</v>
      </c>
      <c r="L386" t="s">
        <v>8216</v>
      </c>
    </row>
    <row r="387" spans="1:12" x14ac:dyDescent="0.35">
      <c r="A387" s="164" t="s">
        <v>13634</v>
      </c>
      <c r="B387" t="s">
        <v>13635</v>
      </c>
      <c r="C387" t="s">
        <v>13636</v>
      </c>
      <c r="D387" t="s">
        <v>287</v>
      </c>
      <c r="E387" t="s">
        <v>265</v>
      </c>
      <c r="F387">
        <v>82</v>
      </c>
      <c r="G387" t="s">
        <v>8234</v>
      </c>
      <c r="H387" t="s">
        <v>8226</v>
      </c>
      <c r="I387" t="s">
        <v>8214</v>
      </c>
      <c r="J387" t="s">
        <v>8215</v>
      </c>
      <c r="K387" t="s">
        <v>8224</v>
      </c>
      <c r="L387" t="s">
        <v>8216</v>
      </c>
    </row>
    <row r="388" spans="1:12" x14ac:dyDescent="0.35">
      <c r="A388" s="164" t="s">
        <v>22169</v>
      </c>
      <c r="B388" t="s">
        <v>22170</v>
      </c>
      <c r="C388" t="s">
        <v>22171</v>
      </c>
      <c r="D388" t="s">
        <v>268</v>
      </c>
      <c r="E388" t="s">
        <v>265</v>
      </c>
      <c r="F388">
        <v>84</v>
      </c>
      <c r="G388" t="s">
        <v>8234</v>
      </c>
      <c r="H388" t="s">
        <v>8226</v>
      </c>
      <c r="I388" t="s">
        <v>8214</v>
      </c>
      <c r="J388" t="s">
        <v>8215</v>
      </c>
      <c r="K388" t="s">
        <v>8224</v>
      </c>
      <c r="L388" t="s">
        <v>8216</v>
      </c>
    </row>
    <row r="389" spans="1:12" x14ac:dyDescent="0.35">
      <c r="A389" s="164" t="s">
        <v>13360</v>
      </c>
      <c r="B389" t="s">
        <v>13361</v>
      </c>
      <c r="C389" t="s">
        <v>13362</v>
      </c>
      <c r="D389" t="s">
        <v>264</v>
      </c>
      <c r="E389" t="s">
        <v>265</v>
      </c>
      <c r="F389">
        <v>102</v>
      </c>
      <c r="G389" t="s">
        <v>8212</v>
      </c>
      <c r="H389" t="s">
        <v>8226</v>
      </c>
      <c r="I389" t="s">
        <v>8214</v>
      </c>
      <c r="J389" t="s">
        <v>8215</v>
      </c>
      <c r="K389" t="s">
        <v>8224</v>
      </c>
      <c r="L389" t="s">
        <v>8216</v>
      </c>
    </row>
    <row r="390" spans="1:12" x14ac:dyDescent="0.35">
      <c r="A390" s="164" t="s">
        <v>22054</v>
      </c>
      <c r="B390" t="s">
        <v>22055</v>
      </c>
      <c r="C390" t="s">
        <v>22056</v>
      </c>
      <c r="D390" t="s">
        <v>22057</v>
      </c>
      <c r="E390" t="s">
        <v>265</v>
      </c>
      <c r="F390">
        <v>72</v>
      </c>
      <c r="G390" t="s">
        <v>8234</v>
      </c>
      <c r="H390" t="s">
        <v>8226</v>
      </c>
      <c r="I390" t="s">
        <v>8214</v>
      </c>
      <c r="J390" t="s">
        <v>8215</v>
      </c>
      <c r="K390" t="s">
        <v>8224</v>
      </c>
      <c r="L390" t="s">
        <v>8216</v>
      </c>
    </row>
    <row r="391" spans="1:12" x14ac:dyDescent="0.35">
      <c r="A391" s="164" t="s">
        <v>21965</v>
      </c>
      <c r="B391" t="s">
        <v>21966</v>
      </c>
      <c r="C391" t="s">
        <v>21967</v>
      </c>
      <c r="D391" t="s">
        <v>268</v>
      </c>
      <c r="E391" t="s">
        <v>265</v>
      </c>
      <c r="F391">
        <v>36</v>
      </c>
      <c r="G391" t="s">
        <v>8234</v>
      </c>
      <c r="H391" t="s">
        <v>8226</v>
      </c>
      <c r="I391" t="s">
        <v>8214</v>
      </c>
      <c r="J391" t="s">
        <v>8215</v>
      </c>
      <c r="K391" t="s">
        <v>8224</v>
      </c>
      <c r="L391" t="s">
        <v>8216</v>
      </c>
    </row>
    <row r="392" spans="1:12" x14ac:dyDescent="0.35">
      <c r="A392" s="164" t="s">
        <v>28491</v>
      </c>
      <c r="B392" t="s">
        <v>28492</v>
      </c>
      <c r="C392" t="s">
        <v>28493</v>
      </c>
      <c r="D392" t="s">
        <v>24476</v>
      </c>
      <c r="E392" t="s">
        <v>265</v>
      </c>
      <c r="F392">
        <v>0</v>
      </c>
      <c r="G392" t="s">
        <v>8234</v>
      </c>
      <c r="H392" t="s">
        <v>8226</v>
      </c>
      <c r="I392" t="s">
        <v>8214</v>
      </c>
      <c r="J392" t="s">
        <v>8215</v>
      </c>
      <c r="K392" t="s">
        <v>8224</v>
      </c>
      <c r="L392" t="s">
        <v>8216</v>
      </c>
    </row>
    <row r="393" spans="1:12" x14ac:dyDescent="0.35">
      <c r="A393" s="164" t="s">
        <v>24473</v>
      </c>
      <c r="B393" t="s">
        <v>24474</v>
      </c>
      <c r="C393" t="s">
        <v>24475</v>
      </c>
      <c r="D393" t="s">
        <v>24476</v>
      </c>
      <c r="E393" t="s">
        <v>265</v>
      </c>
      <c r="F393">
        <v>0</v>
      </c>
      <c r="G393" t="s">
        <v>8234</v>
      </c>
      <c r="H393" t="s">
        <v>8226</v>
      </c>
      <c r="I393" t="s">
        <v>8214</v>
      </c>
      <c r="J393" t="s">
        <v>8215</v>
      </c>
      <c r="K393" t="s">
        <v>8224</v>
      </c>
      <c r="L393" t="s">
        <v>8216</v>
      </c>
    </row>
    <row r="394" spans="1:12" x14ac:dyDescent="0.35">
      <c r="A394" s="164" t="s">
        <v>16336</v>
      </c>
      <c r="B394" t="s">
        <v>16337</v>
      </c>
      <c r="C394" t="s">
        <v>16338</v>
      </c>
      <c r="D394" t="s">
        <v>16339</v>
      </c>
      <c r="E394" t="s">
        <v>265</v>
      </c>
      <c r="H394" t="s">
        <v>8226</v>
      </c>
      <c r="I394" t="s">
        <v>8214</v>
      </c>
      <c r="J394" t="s">
        <v>8215</v>
      </c>
      <c r="K394" t="s">
        <v>8224</v>
      </c>
      <c r="L394" t="s">
        <v>8216</v>
      </c>
    </row>
    <row r="395" spans="1:12" x14ac:dyDescent="0.35">
      <c r="A395" s="164" t="s">
        <v>25427</v>
      </c>
      <c r="B395" t="s">
        <v>25428</v>
      </c>
      <c r="C395" t="s">
        <v>25429</v>
      </c>
      <c r="D395" t="s">
        <v>13301</v>
      </c>
      <c r="E395" t="s">
        <v>265</v>
      </c>
      <c r="H395" t="s">
        <v>8226</v>
      </c>
      <c r="I395" t="s">
        <v>8214</v>
      </c>
      <c r="J395" t="s">
        <v>8215</v>
      </c>
      <c r="K395" t="s">
        <v>8224</v>
      </c>
      <c r="L395" t="s">
        <v>8216</v>
      </c>
    </row>
    <row r="396" spans="1:12" x14ac:dyDescent="0.35">
      <c r="A396" s="164" t="s">
        <v>355</v>
      </c>
      <c r="B396" t="s">
        <v>6779</v>
      </c>
      <c r="C396" t="s">
        <v>15453</v>
      </c>
      <c r="D396" t="s">
        <v>356</v>
      </c>
      <c r="E396" t="s">
        <v>357</v>
      </c>
      <c r="F396">
        <v>44</v>
      </c>
      <c r="G396" t="s">
        <v>8234</v>
      </c>
      <c r="H396" t="s">
        <v>8213</v>
      </c>
      <c r="I396" t="s">
        <v>8214</v>
      </c>
      <c r="J396" t="s">
        <v>8215</v>
      </c>
      <c r="K396" t="s">
        <v>8224</v>
      </c>
      <c r="L396" t="s">
        <v>8216</v>
      </c>
    </row>
    <row r="397" spans="1:12" x14ac:dyDescent="0.35">
      <c r="A397" s="164" t="s">
        <v>359</v>
      </c>
      <c r="B397" t="s">
        <v>6782</v>
      </c>
      <c r="C397" t="s">
        <v>29886</v>
      </c>
      <c r="D397" t="s">
        <v>360</v>
      </c>
      <c r="E397" t="s">
        <v>357</v>
      </c>
      <c r="F397">
        <v>57</v>
      </c>
      <c r="G397" t="s">
        <v>8234</v>
      </c>
      <c r="H397" t="s">
        <v>8213</v>
      </c>
      <c r="I397" t="s">
        <v>8219</v>
      </c>
      <c r="J397" t="s">
        <v>8215</v>
      </c>
      <c r="K397" t="s">
        <v>5808</v>
      </c>
      <c r="L397" t="s">
        <v>8216</v>
      </c>
    </row>
    <row r="398" spans="1:12" x14ac:dyDescent="0.35">
      <c r="A398" s="164" t="s">
        <v>23894</v>
      </c>
      <c r="B398" t="s">
        <v>23895</v>
      </c>
      <c r="C398" t="s">
        <v>15551</v>
      </c>
      <c r="D398" t="s">
        <v>15552</v>
      </c>
      <c r="E398" t="s">
        <v>357</v>
      </c>
      <c r="F398">
        <v>33</v>
      </c>
      <c r="G398" t="s">
        <v>8234</v>
      </c>
      <c r="H398" t="s">
        <v>8213</v>
      </c>
      <c r="I398" t="s">
        <v>8219</v>
      </c>
      <c r="J398" t="s">
        <v>8215</v>
      </c>
      <c r="K398" t="s">
        <v>8224</v>
      </c>
      <c r="L398" t="s">
        <v>8216</v>
      </c>
    </row>
    <row r="399" spans="1:12" x14ac:dyDescent="0.35">
      <c r="A399" s="164" t="s">
        <v>361</v>
      </c>
      <c r="B399" t="s">
        <v>6776</v>
      </c>
      <c r="C399" t="s">
        <v>21791</v>
      </c>
      <c r="D399" t="s">
        <v>362</v>
      </c>
      <c r="E399" t="s">
        <v>357</v>
      </c>
      <c r="F399">
        <v>320</v>
      </c>
      <c r="G399" t="s">
        <v>8556</v>
      </c>
      <c r="H399" t="s">
        <v>8213</v>
      </c>
      <c r="I399" t="s">
        <v>8214</v>
      </c>
      <c r="J399" t="s">
        <v>8215</v>
      </c>
      <c r="K399" t="s">
        <v>5808</v>
      </c>
      <c r="L399" t="s">
        <v>8267</v>
      </c>
    </row>
    <row r="400" spans="1:12" x14ac:dyDescent="0.35">
      <c r="A400" s="164" t="s">
        <v>13028</v>
      </c>
      <c r="B400" t="s">
        <v>13029</v>
      </c>
      <c r="C400" t="s">
        <v>13030</v>
      </c>
      <c r="D400" t="s">
        <v>13031</v>
      </c>
      <c r="E400" t="s">
        <v>357</v>
      </c>
      <c r="F400">
        <v>17</v>
      </c>
      <c r="G400" t="s">
        <v>8234</v>
      </c>
      <c r="H400" t="s">
        <v>8213</v>
      </c>
      <c r="I400" t="s">
        <v>8219</v>
      </c>
      <c r="J400" t="s">
        <v>8215</v>
      </c>
      <c r="K400" t="s">
        <v>8224</v>
      </c>
      <c r="L400" t="s">
        <v>8216</v>
      </c>
    </row>
    <row r="401" spans="1:12" x14ac:dyDescent="0.35">
      <c r="A401" s="164" t="s">
        <v>25980</v>
      </c>
      <c r="B401" t="s">
        <v>25981</v>
      </c>
      <c r="C401" t="s">
        <v>25982</v>
      </c>
      <c r="D401" t="s">
        <v>25983</v>
      </c>
      <c r="E401" t="s">
        <v>357</v>
      </c>
      <c r="H401" t="s">
        <v>8213</v>
      </c>
      <c r="I401" t="s">
        <v>8219</v>
      </c>
      <c r="J401" t="s">
        <v>8215</v>
      </c>
      <c r="K401" t="s">
        <v>8224</v>
      </c>
      <c r="L401" t="s">
        <v>8216</v>
      </c>
    </row>
    <row r="402" spans="1:12" x14ac:dyDescent="0.35">
      <c r="A402" s="164" t="s">
        <v>364</v>
      </c>
      <c r="B402" t="s">
        <v>6761</v>
      </c>
      <c r="C402" t="s">
        <v>26984</v>
      </c>
      <c r="D402" t="s">
        <v>365</v>
      </c>
      <c r="E402" t="s">
        <v>357</v>
      </c>
      <c r="F402">
        <v>393</v>
      </c>
      <c r="G402" t="s">
        <v>8556</v>
      </c>
      <c r="H402" t="s">
        <v>8213</v>
      </c>
      <c r="I402" t="s">
        <v>8214</v>
      </c>
      <c r="J402" t="s">
        <v>8215</v>
      </c>
      <c r="K402" t="s">
        <v>8224</v>
      </c>
      <c r="L402" t="s">
        <v>8267</v>
      </c>
    </row>
    <row r="403" spans="1:12" x14ac:dyDescent="0.35">
      <c r="A403" s="164" t="s">
        <v>20406</v>
      </c>
      <c r="B403" t="s">
        <v>5040</v>
      </c>
      <c r="C403" t="s">
        <v>20407</v>
      </c>
      <c r="D403" t="s">
        <v>20408</v>
      </c>
      <c r="E403" t="s">
        <v>357</v>
      </c>
      <c r="F403">
        <v>48</v>
      </c>
      <c r="G403" t="s">
        <v>8234</v>
      </c>
      <c r="H403" t="s">
        <v>8213</v>
      </c>
      <c r="I403" t="s">
        <v>8219</v>
      </c>
      <c r="J403" t="s">
        <v>8215</v>
      </c>
      <c r="K403" t="s">
        <v>5808</v>
      </c>
      <c r="L403" t="s">
        <v>8216</v>
      </c>
    </row>
    <row r="404" spans="1:12" x14ac:dyDescent="0.35">
      <c r="A404" s="164" t="s">
        <v>9449</v>
      </c>
      <c r="B404" t="s">
        <v>9450</v>
      </c>
      <c r="C404" t="s">
        <v>9451</v>
      </c>
      <c r="D404" t="s">
        <v>9452</v>
      </c>
      <c r="E404" t="s">
        <v>357</v>
      </c>
      <c r="H404" t="s">
        <v>8213</v>
      </c>
      <c r="I404" t="s">
        <v>8219</v>
      </c>
      <c r="J404" t="s">
        <v>8215</v>
      </c>
      <c r="K404" t="s">
        <v>8224</v>
      </c>
      <c r="L404" t="s">
        <v>8216</v>
      </c>
    </row>
    <row r="405" spans="1:12" x14ac:dyDescent="0.35">
      <c r="A405" s="164" t="s">
        <v>367</v>
      </c>
      <c r="B405" t="s">
        <v>6778</v>
      </c>
      <c r="C405" t="s">
        <v>30027</v>
      </c>
      <c r="D405" t="s">
        <v>368</v>
      </c>
      <c r="E405" t="s">
        <v>357</v>
      </c>
      <c r="F405">
        <v>206</v>
      </c>
      <c r="G405" t="s">
        <v>8223</v>
      </c>
      <c r="H405" t="s">
        <v>8213</v>
      </c>
      <c r="I405" t="s">
        <v>8214</v>
      </c>
      <c r="J405" t="s">
        <v>8215</v>
      </c>
      <c r="K405" t="s">
        <v>8224</v>
      </c>
      <c r="L405" t="s">
        <v>8267</v>
      </c>
    </row>
    <row r="406" spans="1:12" x14ac:dyDescent="0.35">
      <c r="A406" s="164" t="s">
        <v>369</v>
      </c>
      <c r="B406" t="s">
        <v>6783</v>
      </c>
      <c r="C406" t="s">
        <v>13358</v>
      </c>
      <c r="D406" t="s">
        <v>370</v>
      </c>
      <c r="E406" t="s">
        <v>357</v>
      </c>
      <c r="F406">
        <v>30</v>
      </c>
      <c r="G406" t="s">
        <v>8234</v>
      </c>
      <c r="H406" t="s">
        <v>8213</v>
      </c>
      <c r="I406" t="s">
        <v>8219</v>
      </c>
      <c r="J406" t="s">
        <v>8215</v>
      </c>
      <c r="K406" t="s">
        <v>5808</v>
      </c>
      <c r="L406" t="s">
        <v>8216</v>
      </c>
    </row>
    <row r="407" spans="1:12" x14ac:dyDescent="0.35">
      <c r="A407" s="164" t="s">
        <v>18141</v>
      </c>
      <c r="B407" t="s">
        <v>18142</v>
      </c>
      <c r="C407" t="s">
        <v>18143</v>
      </c>
      <c r="D407" t="s">
        <v>13529</v>
      </c>
      <c r="E407" t="s">
        <v>357</v>
      </c>
      <c r="H407" t="s">
        <v>8213</v>
      </c>
      <c r="I407" t="s">
        <v>8214</v>
      </c>
      <c r="J407" t="s">
        <v>8215</v>
      </c>
      <c r="K407" t="s">
        <v>8224</v>
      </c>
      <c r="L407" t="s">
        <v>8216</v>
      </c>
    </row>
    <row r="408" spans="1:12" x14ac:dyDescent="0.35">
      <c r="A408" s="164" t="s">
        <v>371</v>
      </c>
      <c r="B408" t="s">
        <v>6757</v>
      </c>
      <c r="C408" t="s">
        <v>8835</v>
      </c>
      <c r="D408" t="s">
        <v>372</v>
      </c>
      <c r="E408" t="s">
        <v>357</v>
      </c>
      <c r="F408">
        <v>216</v>
      </c>
      <c r="G408" t="s">
        <v>8223</v>
      </c>
      <c r="H408" t="s">
        <v>8213</v>
      </c>
      <c r="I408" t="s">
        <v>8219</v>
      </c>
      <c r="J408" t="s">
        <v>8215</v>
      </c>
      <c r="K408" t="s">
        <v>8224</v>
      </c>
      <c r="L408" t="s">
        <v>8267</v>
      </c>
    </row>
    <row r="409" spans="1:12" x14ac:dyDescent="0.35">
      <c r="A409" s="164" t="s">
        <v>373</v>
      </c>
      <c r="B409" t="s">
        <v>6930</v>
      </c>
      <c r="C409" t="s">
        <v>20549</v>
      </c>
      <c r="D409" t="s">
        <v>374</v>
      </c>
      <c r="E409" t="s">
        <v>357</v>
      </c>
      <c r="F409">
        <v>41</v>
      </c>
      <c r="G409" t="s">
        <v>8234</v>
      </c>
      <c r="H409" t="s">
        <v>8213</v>
      </c>
      <c r="I409" t="s">
        <v>8219</v>
      </c>
      <c r="J409" t="s">
        <v>8215</v>
      </c>
      <c r="K409" t="s">
        <v>5808</v>
      </c>
      <c r="L409" t="s">
        <v>8216</v>
      </c>
    </row>
    <row r="410" spans="1:12" x14ac:dyDescent="0.35">
      <c r="A410" s="164" t="s">
        <v>375</v>
      </c>
      <c r="B410" t="s">
        <v>6759</v>
      </c>
      <c r="C410" t="s">
        <v>32029</v>
      </c>
      <c r="D410" t="s">
        <v>365</v>
      </c>
      <c r="E410" t="s">
        <v>357</v>
      </c>
      <c r="F410">
        <v>505</v>
      </c>
      <c r="G410" t="s">
        <v>8490</v>
      </c>
      <c r="H410" t="s">
        <v>8213</v>
      </c>
      <c r="I410" t="s">
        <v>8214</v>
      </c>
      <c r="J410" t="s">
        <v>8215</v>
      </c>
      <c r="K410" t="s">
        <v>8224</v>
      </c>
      <c r="L410" t="s">
        <v>8267</v>
      </c>
    </row>
    <row r="411" spans="1:12" x14ac:dyDescent="0.35">
      <c r="A411" s="164" t="s">
        <v>376</v>
      </c>
      <c r="B411" t="s">
        <v>6774</v>
      </c>
      <c r="C411" t="s">
        <v>15114</v>
      </c>
      <c r="D411" t="s">
        <v>377</v>
      </c>
      <c r="E411" t="s">
        <v>357</v>
      </c>
      <c r="F411">
        <v>120</v>
      </c>
      <c r="G411" t="s">
        <v>8212</v>
      </c>
      <c r="H411" t="s">
        <v>8213</v>
      </c>
      <c r="I411" t="s">
        <v>8219</v>
      </c>
      <c r="J411" t="s">
        <v>8215</v>
      </c>
      <c r="K411" t="s">
        <v>5808</v>
      </c>
      <c r="L411" t="s">
        <v>8216</v>
      </c>
    </row>
    <row r="412" spans="1:12" x14ac:dyDescent="0.35">
      <c r="A412" s="164" t="s">
        <v>379</v>
      </c>
      <c r="B412" t="s">
        <v>6937</v>
      </c>
      <c r="C412" t="s">
        <v>27181</v>
      </c>
      <c r="D412" t="s">
        <v>380</v>
      </c>
      <c r="E412" t="s">
        <v>357</v>
      </c>
      <c r="F412">
        <v>39</v>
      </c>
      <c r="G412" t="s">
        <v>8234</v>
      </c>
      <c r="H412" t="s">
        <v>8213</v>
      </c>
      <c r="I412" t="s">
        <v>8214</v>
      </c>
      <c r="J412" t="s">
        <v>8215</v>
      </c>
      <c r="K412" t="s">
        <v>8224</v>
      </c>
      <c r="L412" t="s">
        <v>8216</v>
      </c>
    </row>
    <row r="413" spans="1:12" x14ac:dyDescent="0.35">
      <c r="A413" s="164" t="s">
        <v>381</v>
      </c>
      <c r="B413" t="s">
        <v>6767</v>
      </c>
      <c r="C413" t="s">
        <v>31240</v>
      </c>
      <c r="D413" t="s">
        <v>382</v>
      </c>
      <c r="E413" t="s">
        <v>357</v>
      </c>
      <c r="F413">
        <v>56</v>
      </c>
      <c r="G413" t="s">
        <v>8234</v>
      </c>
      <c r="H413" t="s">
        <v>8213</v>
      </c>
      <c r="I413" t="s">
        <v>8219</v>
      </c>
      <c r="J413" t="s">
        <v>8215</v>
      </c>
      <c r="K413" t="s">
        <v>8224</v>
      </c>
      <c r="L413" t="s">
        <v>8216</v>
      </c>
    </row>
    <row r="414" spans="1:12" x14ac:dyDescent="0.35">
      <c r="A414" s="164" t="s">
        <v>383</v>
      </c>
      <c r="B414" t="s">
        <v>6769</v>
      </c>
      <c r="C414" t="s">
        <v>23711</v>
      </c>
      <c r="D414" t="s">
        <v>384</v>
      </c>
      <c r="E414" t="s">
        <v>357</v>
      </c>
      <c r="F414">
        <v>337</v>
      </c>
      <c r="G414" t="s">
        <v>8556</v>
      </c>
      <c r="H414" t="s">
        <v>8213</v>
      </c>
      <c r="I414" t="s">
        <v>8214</v>
      </c>
      <c r="J414" t="s">
        <v>8215</v>
      </c>
      <c r="K414" t="s">
        <v>8224</v>
      </c>
      <c r="L414" t="s">
        <v>8267</v>
      </c>
    </row>
    <row r="415" spans="1:12" x14ac:dyDescent="0.35">
      <c r="A415" s="164" t="s">
        <v>28551</v>
      </c>
      <c r="B415" t="s">
        <v>18560</v>
      </c>
      <c r="C415" t="s">
        <v>28552</v>
      </c>
      <c r="D415" t="s">
        <v>365</v>
      </c>
      <c r="E415" t="s">
        <v>357</v>
      </c>
      <c r="F415">
        <v>56</v>
      </c>
      <c r="G415" t="s">
        <v>8234</v>
      </c>
      <c r="H415" t="s">
        <v>8213</v>
      </c>
      <c r="I415" t="s">
        <v>8214</v>
      </c>
      <c r="J415" t="s">
        <v>8215</v>
      </c>
      <c r="K415" t="s">
        <v>8224</v>
      </c>
      <c r="L415" t="s">
        <v>8216</v>
      </c>
    </row>
    <row r="416" spans="1:12" x14ac:dyDescent="0.35">
      <c r="A416" s="164" t="s">
        <v>385</v>
      </c>
      <c r="B416" t="s">
        <v>6780</v>
      </c>
      <c r="C416" t="s">
        <v>25449</v>
      </c>
      <c r="D416" t="s">
        <v>386</v>
      </c>
      <c r="E416" t="s">
        <v>357</v>
      </c>
      <c r="F416">
        <v>283</v>
      </c>
      <c r="G416" t="s">
        <v>8223</v>
      </c>
      <c r="H416" t="s">
        <v>8213</v>
      </c>
      <c r="I416" t="s">
        <v>8214</v>
      </c>
      <c r="J416" t="s">
        <v>8215</v>
      </c>
      <c r="K416" t="s">
        <v>8224</v>
      </c>
      <c r="L416" t="s">
        <v>8267</v>
      </c>
    </row>
    <row r="417" spans="1:12" x14ac:dyDescent="0.35">
      <c r="A417" s="164" t="s">
        <v>20807</v>
      </c>
      <c r="B417" t="s">
        <v>20808</v>
      </c>
      <c r="C417" t="s">
        <v>20809</v>
      </c>
      <c r="D417" t="s">
        <v>20810</v>
      </c>
      <c r="E417" t="s">
        <v>357</v>
      </c>
      <c r="F417">
        <v>38</v>
      </c>
      <c r="G417" t="s">
        <v>8234</v>
      </c>
      <c r="H417" t="s">
        <v>8213</v>
      </c>
      <c r="I417" t="s">
        <v>8219</v>
      </c>
      <c r="J417" t="s">
        <v>8215</v>
      </c>
      <c r="K417" t="s">
        <v>5808</v>
      </c>
      <c r="L417" t="s">
        <v>8216</v>
      </c>
    </row>
    <row r="418" spans="1:12" x14ac:dyDescent="0.35">
      <c r="A418" s="164" t="s">
        <v>33125</v>
      </c>
      <c r="B418" t="s">
        <v>33126</v>
      </c>
      <c r="C418" t="s">
        <v>33127</v>
      </c>
      <c r="D418" t="s">
        <v>16101</v>
      </c>
      <c r="E418" t="s">
        <v>357</v>
      </c>
      <c r="F418">
        <v>53</v>
      </c>
      <c r="G418" t="s">
        <v>8234</v>
      </c>
      <c r="H418" t="s">
        <v>8213</v>
      </c>
      <c r="I418" t="s">
        <v>8219</v>
      </c>
      <c r="J418" t="s">
        <v>8215</v>
      </c>
      <c r="K418" t="s">
        <v>5808</v>
      </c>
      <c r="L418" t="s">
        <v>8216</v>
      </c>
    </row>
    <row r="419" spans="1:12" x14ac:dyDescent="0.35">
      <c r="A419" s="164" t="s">
        <v>387</v>
      </c>
      <c r="B419" t="s">
        <v>6929</v>
      </c>
      <c r="C419" t="s">
        <v>25351</v>
      </c>
      <c r="D419" t="s">
        <v>388</v>
      </c>
      <c r="E419" t="s">
        <v>357</v>
      </c>
      <c r="F419">
        <v>229</v>
      </c>
      <c r="G419" t="s">
        <v>8223</v>
      </c>
      <c r="H419" t="s">
        <v>8213</v>
      </c>
      <c r="I419" t="s">
        <v>8214</v>
      </c>
      <c r="J419" t="s">
        <v>8215</v>
      </c>
      <c r="K419" t="s">
        <v>8224</v>
      </c>
      <c r="L419" t="s">
        <v>8216</v>
      </c>
    </row>
    <row r="420" spans="1:12" x14ac:dyDescent="0.35">
      <c r="A420" s="164" t="s">
        <v>389</v>
      </c>
      <c r="B420" t="s">
        <v>6775</v>
      </c>
      <c r="C420" t="s">
        <v>31341</v>
      </c>
      <c r="D420" t="s">
        <v>390</v>
      </c>
      <c r="E420" t="s">
        <v>357</v>
      </c>
      <c r="F420">
        <v>170</v>
      </c>
      <c r="G420" t="s">
        <v>8212</v>
      </c>
      <c r="H420" t="s">
        <v>8213</v>
      </c>
      <c r="I420" t="s">
        <v>8219</v>
      </c>
      <c r="J420" t="s">
        <v>8215</v>
      </c>
      <c r="K420" t="s">
        <v>5808</v>
      </c>
      <c r="L420" t="s">
        <v>8216</v>
      </c>
    </row>
    <row r="421" spans="1:12" x14ac:dyDescent="0.35">
      <c r="A421" s="164" t="s">
        <v>12213</v>
      </c>
      <c r="B421" t="s">
        <v>12214</v>
      </c>
      <c r="C421" t="s">
        <v>12215</v>
      </c>
      <c r="D421" t="s">
        <v>2628</v>
      </c>
      <c r="E421" t="s">
        <v>357</v>
      </c>
      <c r="F421">
        <v>26</v>
      </c>
      <c r="G421" t="s">
        <v>8234</v>
      </c>
      <c r="H421" t="s">
        <v>8213</v>
      </c>
      <c r="I421" t="s">
        <v>8219</v>
      </c>
      <c r="J421" t="s">
        <v>8215</v>
      </c>
      <c r="K421" t="s">
        <v>5808</v>
      </c>
      <c r="L421" t="s">
        <v>8216</v>
      </c>
    </row>
    <row r="422" spans="1:12" x14ac:dyDescent="0.35">
      <c r="A422" s="164" t="s">
        <v>391</v>
      </c>
      <c r="B422" t="s">
        <v>6934</v>
      </c>
      <c r="C422" t="s">
        <v>22623</v>
      </c>
      <c r="D422" t="s">
        <v>392</v>
      </c>
      <c r="E422" t="s">
        <v>357</v>
      </c>
      <c r="F422">
        <v>139</v>
      </c>
      <c r="G422" t="s">
        <v>8212</v>
      </c>
      <c r="H422" t="s">
        <v>8213</v>
      </c>
      <c r="I422" t="s">
        <v>8214</v>
      </c>
      <c r="J422" t="s">
        <v>8215</v>
      </c>
      <c r="K422" t="s">
        <v>8224</v>
      </c>
      <c r="L422" t="s">
        <v>8216</v>
      </c>
    </row>
    <row r="423" spans="1:12" x14ac:dyDescent="0.35">
      <c r="A423" s="164" t="s">
        <v>21976</v>
      </c>
      <c r="B423" t="s">
        <v>21977</v>
      </c>
      <c r="C423" t="s">
        <v>21978</v>
      </c>
      <c r="D423" t="s">
        <v>21979</v>
      </c>
      <c r="E423" t="s">
        <v>357</v>
      </c>
      <c r="F423">
        <v>31</v>
      </c>
      <c r="G423" t="s">
        <v>8234</v>
      </c>
      <c r="H423" t="s">
        <v>8213</v>
      </c>
      <c r="I423" t="s">
        <v>8219</v>
      </c>
      <c r="J423" t="s">
        <v>8215</v>
      </c>
      <c r="K423" t="s">
        <v>5808</v>
      </c>
      <c r="L423" t="s">
        <v>8216</v>
      </c>
    </row>
    <row r="424" spans="1:12" x14ac:dyDescent="0.35">
      <c r="A424" s="164" t="s">
        <v>26903</v>
      </c>
      <c r="B424" t="s">
        <v>26904</v>
      </c>
      <c r="C424" t="s">
        <v>26905</v>
      </c>
      <c r="D424" t="s">
        <v>16682</v>
      </c>
      <c r="E424" t="s">
        <v>357</v>
      </c>
      <c r="H424" t="s">
        <v>8213</v>
      </c>
      <c r="I424" t="s">
        <v>8214</v>
      </c>
      <c r="J424" t="s">
        <v>8215</v>
      </c>
      <c r="K424" t="s">
        <v>8224</v>
      </c>
      <c r="L424" t="s">
        <v>8216</v>
      </c>
    </row>
    <row r="425" spans="1:12" x14ac:dyDescent="0.35">
      <c r="A425" s="164" t="s">
        <v>31734</v>
      </c>
      <c r="B425" t="s">
        <v>31735</v>
      </c>
      <c r="C425" t="s">
        <v>31736</v>
      </c>
      <c r="D425" t="s">
        <v>31737</v>
      </c>
      <c r="E425" t="s">
        <v>357</v>
      </c>
      <c r="F425">
        <v>40</v>
      </c>
      <c r="G425" t="s">
        <v>8234</v>
      </c>
      <c r="H425" t="s">
        <v>8213</v>
      </c>
      <c r="I425" t="s">
        <v>8214</v>
      </c>
      <c r="J425" t="s">
        <v>8215</v>
      </c>
      <c r="K425" t="s">
        <v>5808</v>
      </c>
      <c r="L425" t="s">
        <v>8216</v>
      </c>
    </row>
    <row r="426" spans="1:12" x14ac:dyDescent="0.35">
      <c r="A426" s="164" t="s">
        <v>15616</v>
      </c>
      <c r="B426" t="s">
        <v>15617</v>
      </c>
      <c r="C426" t="s">
        <v>15618</v>
      </c>
      <c r="D426" t="s">
        <v>15619</v>
      </c>
      <c r="E426" t="s">
        <v>357</v>
      </c>
      <c r="H426" t="s">
        <v>8213</v>
      </c>
      <c r="I426" t="s">
        <v>8219</v>
      </c>
      <c r="J426" t="s">
        <v>8215</v>
      </c>
      <c r="K426" t="s">
        <v>8224</v>
      </c>
      <c r="L426" t="s">
        <v>8216</v>
      </c>
    </row>
    <row r="427" spans="1:12" x14ac:dyDescent="0.35">
      <c r="A427" s="164" t="s">
        <v>13262</v>
      </c>
      <c r="B427" t="s">
        <v>13263</v>
      </c>
      <c r="C427" t="s">
        <v>13264</v>
      </c>
      <c r="D427" t="s">
        <v>10514</v>
      </c>
      <c r="E427" t="s">
        <v>357</v>
      </c>
      <c r="F427">
        <v>35</v>
      </c>
      <c r="G427" t="s">
        <v>8234</v>
      </c>
      <c r="H427" t="s">
        <v>8213</v>
      </c>
      <c r="I427" t="s">
        <v>8219</v>
      </c>
      <c r="J427" t="s">
        <v>8215</v>
      </c>
      <c r="K427" t="s">
        <v>5808</v>
      </c>
      <c r="L427" t="s">
        <v>8216</v>
      </c>
    </row>
    <row r="428" spans="1:12" x14ac:dyDescent="0.35">
      <c r="A428" s="164" t="s">
        <v>393</v>
      </c>
      <c r="B428" t="s">
        <v>6754</v>
      </c>
      <c r="C428" t="s">
        <v>17369</v>
      </c>
      <c r="D428" t="s">
        <v>394</v>
      </c>
      <c r="E428" t="s">
        <v>357</v>
      </c>
      <c r="F428">
        <v>177</v>
      </c>
      <c r="G428" t="s">
        <v>8212</v>
      </c>
      <c r="H428" t="s">
        <v>8213</v>
      </c>
      <c r="I428" t="s">
        <v>8214</v>
      </c>
      <c r="J428" t="s">
        <v>8215</v>
      </c>
      <c r="K428" t="s">
        <v>8224</v>
      </c>
      <c r="L428" t="s">
        <v>8216</v>
      </c>
    </row>
    <row r="429" spans="1:12" x14ac:dyDescent="0.35">
      <c r="A429" s="164" t="s">
        <v>13984</v>
      </c>
      <c r="B429" t="s">
        <v>13985</v>
      </c>
      <c r="C429" t="s">
        <v>13986</v>
      </c>
      <c r="D429" t="s">
        <v>13987</v>
      </c>
      <c r="E429" t="s">
        <v>357</v>
      </c>
      <c r="F429">
        <v>25</v>
      </c>
      <c r="G429" t="s">
        <v>8234</v>
      </c>
      <c r="H429" t="s">
        <v>8213</v>
      </c>
      <c r="I429" t="s">
        <v>8219</v>
      </c>
      <c r="J429" t="s">
        <v>8215</v>
      </c>
      <c r="K429" t="s">
        <v>5808</v>
      </c>
      <c r="L429" t="s">
        <v>8216</v>
      </c>
    </row>
    <row r="430" spans="1:12" x14ac:dyDescent="0.35">
      <c r="A430" s="164" t="s">
        <v>395</v>
      </c>
      <c r="B430" t="s">
        <v>6771</v>
      </c>
      <c r="C430" t="s">
        <v>32622</v>
      </c>
      <c r="D430" t="s">
        <v>396</v>
      </c>
      <c r="E430" t="s">
        <v>357</v>
      </c>
      <c r="F430">
        <v>114</v>
      </c>
      <c r="G430" t="s">
        <v>8212</v>
      </c>
      <c r="H430" t="s">
        <v>8213</v>
      </c>
      <c r="I430" t="s">
        <v>8219</v>
      </c>
      <c r="J430" t="s">
        <v>8215</v>
      </c>
      <c r="K430" t="s">
        <v>5808</v>
      </c>
      <c r="L430" t="s">
        <v>8216</v>
      </c>
    </row>
    <row r="431" spans="1:12" x14ac:dyDescent="0.35">
      <c r="A431" s="164" t="s">
        <v>18780</v>
      </c>
      <c r="B431" t="s">
        <v>18781</v>
      </c>
      <c r="C431" t="s">
        <v>18782</v>
      </c>
      <c r="D431" t="s">
        <v>18783</v>
      </c>
      <c r="E431" t="s">
        <v>357</v>
      </c>
      <c r="F431">
        <v>24</v>
      </c>
      <c r="G431" t="s">
        <v>8234</v>
      </c>
      <c r="H431" t="s">
        <v>8213</v>
      </c>
      <c r="I431" t="s">
        <v>8219</v>
      </c>
      <c r="J431" t="s">
        <v>8215</v>
      </c>
      <c r="K431" t="s">
        <v>8224</v>
      </c>
      <c r="L431" t="s">
        <v>8216</v>
      </c>
    </row>
    <row r="432" spans="1:12" x14ac:dyDescent="0.35">
      <c r="A432" s="164" t="s">
        <v>397</v>
      </c>
      <c r="B432" t="s">
        <v>6781</v>
      </c>
      <c r="C432" t="s">
        <v>32302</v>
      </c>
      <c r="D432" t="s">
        <v>243</v>
      </c>
      <c r="E432" t="s">
        <v>357</v>
      </c>
      <c r="F432">
        <v>137</v>
      </c>
      <c r="G432" t="s">
        <v>8212</v>
      </c>
      <c r="H432" t="s">
        <v>8213</v>
      </c>
      <c r="I432" t="s">
        <v>8219</v>
      </c>
      <c r="J432" t="s">
        <v>8215</v>
      </c>
      <c r="K432" t="s">
        <v>8224</v>
      </c>
      <c r="L432" t="s">
        <v>8216</v>
      </c>
    </row>
    <row r="433" spans="1:12" x14ac:dyDescent="0.35">
      <c r="A433" s="164" t="s">
        <v>28282</v>
      </c>
      <c r="B433" t="s">
        <v>28283</v>
      </c>
      <c r="C433" t="s">
        <v>28284</v>
      </c>
      <c r="D433" t="s">
        <v>6765</v>
      </c>
      <c r="E433" t="s">
        <v>357</v>
      </c>
      <c r="F433">
        <v>123</v>
      </c>
      <c r="G433" t="s">
        <v>8212</v>
      </c>
      <c r="H433" t="s">
        <v>8213</v>
      </c>
      <c r="I433" t="s">
        <v>8214</v>
      </c>
      <c r="J433" t="s">
        <v>8215</v>
      </c>
      <c r="K433" t="s">
        <v>5808</v>
      </c>
      <c r="L433" t="s">
        <v>8267</v>
      </c>
    </row>
    <row r="434" spans="1:12" x14ac:dyDescent="0.35">
      <c r="A434" s="164" t="s">
        <v>24741</v>
      </c>
      <c r="B434" t="s">
        <v>24742</v>
      </c>
      <c r="C434" t="s">
        <v>24743</v>
      </c>
      <c r="D434" t="s">
        <v>24744</v>
      </c>
      <c r="E434" t="s">
        <v>357</v>
      </c>
      <c r="H434" t="s">
        <v>8213</v>
      </c>
      <c r="I434" t="s">
        <v>8219</v>
      </c>
      <c r="J434" t="s">
        <v>8215</v>
      </c>
      <c r="K434" t="s">
        <v>8224</v>
      </c>
      <c r="L434" t="s">
        <v>8216</v>
      </c>
    </row>
    <row r="435" spans="1:12" x14ac:dyDescent="0.35">
      <c r="A435" s="164" t="s">
        <v>11043</v>
      </c>
      <c r="B435" t="s">
        <v>11044</v>
      </c>
      <c r="C435" t="s">
        <v>11045</v>
      </c>
      <c r="D435" t="s">
        <v>688</v>
      </c>
      <c r="E435" t="s">
        <v>357</v>
      </c>
      <c r="F435">
        <v>48</v>
      </c>
      <c r="G435" t="s">
        <v>8234</v>
      </c>
      <c r="H435" t="s">
        <v>8213</v>
      </c>
      <c r="I435" t="s">
        <v>8219</v>
      </c>
      <c r="J435" t="s">
        <v>8215</v>
      </c>
      <c r="K435" t="s">
        <v>8224</v>
      </c>
      <c r="L435" t="s">
        <v>8216</v>
      </c>
    </row>
    <row r="436" spans="1:12" x14ac:dyDescent="0.35">
      <c r="A436" s="164" t="s">
        <v>15382</v>
      </c>
      <c r="B436" t="s">
        <v>15383</v>
      </c>
      <c r="C436" t="s">
        <v>15384</v>
      </c>
      <c r="D436" t="s">
        <v>15385</v>
      </c>
      <c r="E436" t="s">
        <v>357</v>
      </c>
      <c r="F436">
        <v>35</v>
      </c>
      <c r="G436" t="s">
        <v>8234</v>
      </c>
      <c r="H436" t="s">
        <v>8213</v>
      </c>
      <c r="I436" t="s">
        <v>8219</v>
      </c>
      <c r="J436" t="s">
        <v>8215</v>
      </c>
      <c r="K436" t="s">
        <v>5808</v>
      </c>
      <c r="L436" t="s">
        <v>8216</v>
      </c>
    </row>
    <row r="437" spans="1:12" x14ac:dyDescent="0.35">
      <c r="A437" s="164" t="s">
        <v>398</v>
      </c>
      <c r="B437" t="s">
        <v>6772</v>
      </c>
      <c r="C437" t="s">
        <v>24192</v>
      </c>
      <c r="D437" t="s">
        <v>399</v>
      </c>
      <c r="E437" t="s">
        <v>357</v>
      </c>
      <c r="F437">
        <v>32</v>
      </c>
      <c r="G437" t="s">
        <v>8234</v>
      </c>
      <c r="H437" t="s">
        <v>8213</v>
      </c>
      <c r="I437" t="s">
        <v>8219</v>
      </c>
      <c r="J437" t="s">
        <v>8215</v>
      </c>
      <c r="K437" t="s">
        <v>5808</v>
      </c>
      <c r="L437" t="s">
        <v>8216</v>
      </c>
    </row>
    <row r="438" spans="1:12" x14ac:dyDescent="0.35">
      <c r="A438" s="164" t="s">
        <v>22452</v>
      </c>
      <c r="B438" t="s">
        <v>22453</v>
      </c>
      <c r="C438" t="s">
        <v>22454</v>
      </c>
      <c r="D438" t="s">
        <v>22455</v>
      </c>
      <c r="E438" t="s">
        <v>357</v>
      </c>
      <c r="H438" t="s">
        <v>8213</v>
      </c>
      <c r="I438" t="s">
        <v>8214</v>
      </c>
      <c r="J438" t="s">
        <v>8215</v>
      </c>
      <c r="K438" t="s">
        <v>8224</v>
      </c>
      <c r="L438" t="s">
        <v>8216</v>
      </c>
    </row>
    <row r="439" spans="1:12" x14ac:dyDescent="0.35">
      <c r="A439" s="164" t="s">
        <v>400</v>
      </c>
      <c r="B439" t="s">
        <v>6924</v>
      </c>
      <c r="C439" t="s">
        <v>31759</v>
      </c>
      <c r="D439" t="s">
        <v>198</v>
      </c>
      <c r="E439" t="s">
        <v>357</v>
      </c>
      <c r="F439">
        <v>87</v>
      </c>
      <c r="G439" t="s">
        <v>8234</v>
      </c>
      <c r="H439" t="s">
        <v>8213</v>
      </c>
      <c r="I439" t="s">
        <v>8219</v>
      </c>
      <c r="J439" t="s">
        <v>8215</v>
      </c>
      <c r="K439" t="s">
        <v>5808</v>
      </c>
      <c r="L439" t="s">
        <v>8216</v>
      </c>
    </row>
    <row r="440" spans="1:12" x14ac:dyDescent="0.35">
      <c r="A440" s="164" t="s">
        <v>401</v>
      </c>
      <c r="B440" t="s">
        <v>6923</v>
      </c>
      <c r="C440" t="s">
        <v>31999</v>
      </c>
      <c r="D440" t="s">
        <v>402</v>
      </c>
      <c r="E440" t="s">
        <v>357</v>
      </c>
      <c r="F440">
        <v>49</v>
      </c>
      <c r="G440" t="s">
        <v>8234</v>
      </c>
      <c r="H440" t="s">
        <v>8213</v>
      </c>
      <c r="I440" t="s">
        <v>8219</v>
      </c>
      <c r="J440" t="s">
        <v>8215</v>
      </c>
      <c r="K440" t="s">
        <v>5808</v>
      </c>
      <c r="L440" t="s">
        <v>8216</v>
      </c>
    </row>
    <row r="441" spans="1:12" x14ac:dyDescent="0.35">
      <c r="A441" s="164" t="s">
        <v>32385</v>
      </c>
      <c r="B441" t="s">
        <v>19188</v>
      </c>
      <c r="C441" t="s">
        <v>32386</v>
      </c>
      <c r="D441" t="s">
        <v>11569</v>
      </c>
      <c r="E441" t="s">
        <v>357</v>
      </c>
      <c r="F441">
        <v>40</v>
      </c>
      <c r="G441" t="s">
        <v>8234</v>
      </c>
      <c r="H441" t="s">
        <v>8213</v>
      </c>
      <c r="I441" t="s">
        <v>8219</v>
      </c>
      <c r="J441" t="s">
        <v>8215</v>
      </c>
      <c r="K441" t="s">
        <v>5808</v>
      </c>
      <c r="L441" t="s">
        <v>8216</v>
      </c>
    </row>
    <row r="442" spans="1:12" x14ac:dyDescent="0.35">
      <c r="A442" s="164" t="s">
        <v>18680</v>
      </c>
      <c r="B442" t="s">
        <v>5056</v>
      </c>
      <c r="C442" t="s">
        <v>18681</v>
      </c>
      <c r="D442" t="s">
        <v>420</v>
      </c>
      <c r="E442" t="s">
        <v>357</v>
      </c>
      <c r="F442">
        <v>86</v>
      </c>
      <c r="G442" t="s">
        <v>8234</v>
      </c>
      <c r="H442" t="s">
        <v>8213</v>
      </c>
      <c r="I442" t="s">
        <v>8219</v>
      </c>
      <c r="J442" t="s">
        <v>8215</v>
      </c>
      <c r="K442" t="s">
        <v>8224</v>
      </c>
      <c r="L442" t="s">
        <v>8216</v>
      </c>
    </row>
    <row r="443" spans="1:12" x14ac:dyDescent="0.35">
      <c r="A443" s="164" t="s">
        <v>403</v>
      </c>
      <c r="B443" t="s">
        <v>6784</v>
      </c>
      <c r="C443" t="s">
        <v>18012</v>
      </c>
      <c r="D443" t="s">
        <v>404</v>
      </c>
      <c r="E443" t="s">
        <v>357</v>
      </c>
      <c r="F443">
        <v>320</v>
      </c>
      <c r="G443" t="s">
        <v>8556</v>
      </c>
      <c r="H443" t="s">
        <v>8213</v>
      </c>
      <c r="I443" t="s">
        <v>8214</v>
      </c>
      <c r="J443" t="s">
        <v>8215</v>
      </c>
      <c r="K443" t="s">
        <v>8224</v>
      </c>
      <c r="L443" t="s">
        <v>8267</v>
      </c>
    </row>
    <row r="444" spans="1:12" x14ac:dyDescent="0.35">
      <c r="A444" s="164" t="s">
        <v>27400</v>
      </c>
      <c r="B444" t="s">
        <v>27401</v>
      </c>
      <c r="C444" t="s">
        <v>27402</v>
      </c>
      <c r="D444" t="s">
        <v>27403</v>
      </c>
      <c r="E444" t="s">
        <v>357</v>
      </c>
      <c r="F444">
        <v>39</v>
      </c>
      <c r="G444" t="s">
        <v>8234</v>
      </c>
      <c r="H444" t="s">
        <v>8213</v>
      </c>
      <c r="I444" t="s">
        <v>8214</v>
      </c>
      <c r="J444" t="s">
        <v>8215</v>
      </c>
      <c r="K444" t="s">
        <v>5808</v>
      </c>
      <c r="L444" t="s">
        <v>8216</v>
      </c>
    </row>
    <row r="445" spans="1:12" x14ac:dyDescent="0.35">
      <c r="A445" s="164" t="s">
        <v>20218</v>
      </c>
      <c r="B445" t="s">
        <v>20219</v>
      </c>
      <c r="C445" t="s">
        <v>20220</v>
      </c>
      <c r="D445" t="s">
        <v>1660</v>
      </c>
      <c r="E445" t="s">
        <v>357</v>
      </c>
      <c r="F445">
        <v>32</v>
      </c>
      <c r="G445" t="s">
        <v>8234</v>
      </c>
      <c r="H445" t="s">
        <v>8213</v>
      </c>
      <c r="I445" t="s">
        <v>8219</v>
      </c>
      <c r="J445" t="s">
        <v>8215</v>
      </c>
      <c r="K445" t="s">
        <v>5808</v>
      </c>
      <c r="L445" t="s">
        <v>8216</v>
      </c>
    </row>
    <row r="446" spans="1:12" x14ac:dyDescent="0.35">
      <c r="A446" s="164" t="s">
        <v>406</v>
      </c>
      <c r="B446" t="s">
        <v>6785</v>
      </c>
      <c r="C446" t="s">
        <v>26790</v>
      </c>
      <c r="D446" t="s">
        <v>404</v>
      </c>
      <c r="E446" t="s">
        <v>357</v>
      </c>
      <c r="F446">
        <v>343</v>
      </c>
      <c r="G446" t="s">
        <v>8556</v>
      </c>
      <c r="H446" t="s">
        <v>8213</v>
      </c>
      <c r="I446" t="s">
        <v>8214</v>
      </c>
      <c r="J446" t="s">
        <v>8215</v>
      </c>
      <c r="K446" t="s">
        <v>8224</v>
      </c>
      <c r="L446" t="s">
        <v>8216</v>
      </c>
    </row>
    <row r="447" spans="1:12" x14ac:dyDescent="0.35">
      <c r="A447" s="164" t="s">
        <v>17238</v>
      </c>
      <c r="B447" t="s">
        <v>17239</v>
      </c>
      <c r="C447" t="s">
        <v>17240</v>
      </c>
      <c r="D447" t="s">
        <v>10333</v>
      </c>
      <c r="E447" t="s">
        <v>357</v>
      </c>
      <c r="H447" t="s">
        <v>8213</v>
      </c>
      <c r="I447" t="s">
        <v>8214</v>
      </c>
      <c r="J447" t="s">
        <v>8215</v>
      </c>
      <c r="K447" t="s">
        <v>8224</v>
      </c>
      <c r="L447" t="s">
        <v>8216</v>
      </c>
    </row>
    <row r="448" spans="1:12" x14ac:dyDescent="0.35">
      <c r="A448" s="164" t="s">
        <v>12341</v>
      </c>
      <c r="B448" t="s">
        <v>12342</v>
      </c>
      <c r="C448" t="s">
        <v>12343</v>
      </c>
      <c r="D448" t="s">
        <v>12344</v>
      </c>
      <c r="E448" t="s">
        <v>357</v>
      </c>
      <c r="F448">
        <v>34</v>
      </c>
      <c r="G448" t="s">
        <v>8234</v>
      </c>
      <c r="H448" t="s">
        <v>8213</v>
      </c>
      <c r="I448" t="s">
        <v>8219</v>
      </c>
      <c r="J448" t="s">
        <v>8215</v>
      </c>
      <c r="K448" t="s">
        <v>5808</v>
      </c>
      <c r="L448" t="s">
        <v>8216</v>
      </c>
    </row>
    <row r="449" spans="1:12" x14ac:dyDescent="0.35">
      <c r="A449" s="164" t="s">
        <v>22713</v>
      </c>
      <c r="B449" t="s">
        <v>22714</v>
      </c>
      <c r="C449" t="s">
        <v>22715</v>
      </c>
      <c r="D449" t="s">
        <v>22716</v>
      </c>
      <c r="E449" t="s">
        <v>357</v>
      </c>
      <c r="F449">
        <v>25</v>
      </c>
      <c r="G449" t="s">
        <v>8234</v>
      </c>
      <c r="H449" t="s">
        <v>8213</v>
      </c>
      <c r="I449" t="s">
        <v>8219</v>
      </c>
      <c r="J449" t="s">
        <v>8215</v>
      </c>
      <c r="K449" t="s">
        <v>8224</v>
      </c>
      <c r="L449" t="s">
        <v>8216</v>
      </c>
    </row>
    <row r="450" spans="1:12" x14ac:dyDescent="0.35">
      <c r="A450" s="164" t="s">
        <v>407</v>
      </c>
      <c r="B450" t="s">
        <v>6926</v>
      </c>
      <c r="C450" t="s">
        <v>9701</v>
      </c>
      <c r="D450" t="s">
        <v>408</v>
      </c>
      <c r="E450" t="s">
        <v>357</v>
      </c>
      <c r="F450">
        <v>30</v>
      </c>
      <c r="G450" t="s">
        <v>8234</v>
      </c>
      <c r="H450" t="s">
        <v>8213</v>
      </c>
      <c r="I450" t="s">
        <v>8219</v>
      </c>
      <c r="J450" t="s">
        <v>8215</v>
      </c>
      <c r="K450" t="s">
        <v>5808</v>
      </c>
      <c r="L450" t="s">
        <v>8267</v>
      </c>
    </row>
    <row r="451" spans="1:12" x14ac:dyDescent="0.35">
      <c r="A451" s="164" t="s">
        <v>18920</v>
      </c>
      <c r="B451" t="s">
        <v>18921</v>
      </c>
      <c r="C451" t="s">
        <v>18922</v>
      </c>
      <c r="D451" t="s">
        <v>18923</v>
      </c>
      <c r="E451" t="s">
        <v>357</v>
      </c>
      <c r="H451" t="s">
        <v>8213</v>
      </c>
      <c r="I451" t="s">
        <v>8219</v>
      </c>
      <c r="J451" t="s">
        <v>8215</v>
      </c>
      <c r="K451" t="s">
        <v>8224</v>
      </c>
      <c r="L451" t="s">
        <v>8216</v>
      </c>
    </row>
    <row r="452" spans="1:12" x14ac:dyDescent="0.35">
      <c r="A452" s="164" t="s">
        <v>410</v>
      </c>
      <c r="B452" t="s">
        <v>6766</v>
      </c>
      <c r="C452" t="s">
        <v>10098</v>
      </c>
      <c r="D452" t="s">
        <v>411</v>
      </c>
      <c r="E452" t="s">
        <v>357</v>
      </c>
      <c r="F452">
        <v>33</v>
      </c>
      <c r="G452" t="s">
        <v>8234</v>
      </c>
      <c r="H452" t="s">
        <v>8213</v>
      </c>
      <c r="I452" t="s">
        <v>8219</v>
      </c>
      <c r="J452" t="s">
        <v>8215</v>
      </c>
      <c r="K452" t="s">
        <v>8224</v>
      </c>
      <c r="L452" t="s">
        <v>8216</v>
      </c>
    </row>
    <row r="453" spans="1:12" x14ac:dyDescent="0.35">
      <c r="A453" s="164" t="s">
        <v>23336</v>
      </c>
      <c r="B453" t="s">
        <v>23337</v>
      </c>
      <c r="C453" t="s">
        <v>23338</v>
      </c>
      <c r="D453" t="s">
        <v>23339</v>
      </c>
      <c r="E453" t="s">
        <v>357</v>
      </c>
      <c r="F453">
        <v>42</v>
      </c>
      <c r="G453" t="s">
        <v>8234</v>
      </c>
      <c r="H453" t="s">
        <v>8213</v>
      </c>
      <c r="I453" t="s">
        <v>8219</v>
      </c>
      <c r="J453" t="s">
        <v>8215</v>
      </c>
      <c r="K453" t="s">
        <v>5808</v>
      </c>
      <c r="L453" t="s">
        <v>8216</v>
      </c>
    </row>
    <row r="454" spans="1:12" x14ac:dyDescent="0.35">
      <c r="A454" s="164" t="s">
        <v>412</v>
      </c>
      <c r="B454" t="s">
        <v>6922</v>
      </c>
      <c r="C454" t="s">
        <v>26031</v>
      </c>
      <c r="D454" t="s">
        <v>413</v>
      </c>
      <c r="E454" t="s">
        <v>357</v>
      </c>
      <c r="F454">
        <v>271</v>
      </c>
      <c r="G454" t="s">
        <v>8223</v>
      </c>
      <c r="H454" t="s">
        <v>8213</v>
      </c>
      <c r="I454" t="s">
        <v>8214</v>
      </c>
      <c r="J454" t="s">
        <v>8215</v>
      </c>
      <c r="K454" t="s">
        <v>5808</v>
      </c>
      <c r="L454" t="s">
        <v>8267</v>
      </c>
    </row>
    <row r="455" spans="1:12" x14ac:dyDescent="0.35">
      <c r="A455" s="164" t="s">
        <v>414</v>
      </c>
      <c r="B455" t="s">
        <v>6758</v>
      </c>
      <c r="C455" t="s">
        <v>28241</v>
      </c>
      <c r="D455" t="s">
        <v>415</v>
      </c>
      <c r="E455" t="s">
        <v>357</v>
      </c>
      <c r="F455">
        <v>49</v>
      </c>
      <c r="G455" t="s">
        <v>8234</v>
      </c>
      <c r="H455" t="s">
        <v>8213</v>
      </c>
      <c r="I455" t="s">
        <v>8219</v>
      </c>
      <c r="J455" t="s">
        <v>8215</v>
      </c>
      <c r="K455" t="s">
        <v>8224</v>
      </c>
      <c r="L455" t="s">
        <v>8216</v>
      </c>
    </row>
    <row r="456" spans="1:12" x14ac:dyDescent="0.35">
      <c r="A456" s="164" t="s">
        <v>416</v>
      </c>
      <c r="B456" t="s">
        <v>6935</v>
      </c>
      <c r="C456" t="s">
        <v>8409</v>
      </c>
      <c r="D456" t="s">
        <v>234</v>
      </c>
      <c r="E456" t="s">
        <v>357</v>
      </c>
      <c r="F456">
        <v>47</v>
      </c>
      <c r="G456" t="s">
        <v>8234</v>
      </c>
      <c r="H456" t="s">
        <v>8213</v>
      </c>
      <c r="I456" t="s">
        <v>8214</v>
      </c>
      <c r="J456" t="s">
        <v>8215</v>
      </c>
      <c r="K456" t="s">
        <v>8224</v>
      </c>
      <c r="L456" t="s">
        <v>8216</v>
      </c>
    </row>
    <row r="457" spans="1:12" x14ac:dyDescent="0.35">
      <c r="A457" s="164" t="s">
        <v>10061</v>
      </c>
      <c r="B457" t="s">
        <v>10062</v>
      </c>
      <c r="C457" t="s">
        <v>10063</v>
      </c>
      <c r="D457" t="s">
        <v>10064</v>
      </c>
      <c r="E457" t="s">
        <v>357</v>
      </c>
      <c r="F457">
        <v>60</v>
      </c>
      <c r="G457" t="s">
        <v>8234</v>
      </c>
      <c r="H457" t="s">
        <v>8213</v>
      </c>
      <c r="I457" t="s">
        <v>8214</v>
      </c>
      <c r="J457" t="s">
        <v>8215</v>
      </c>
      <c r="K457" t="s">
        <v>5808</v>
      </c>
      <c r="L457" t="s">
        <v>8216</v>
      </c>
    </row>
    <row r="458" spans="1:12" x14ac:dyDescent="0.35">
      <c r="A458" s="164" t="s">
        <v>417</v>
      </c>
      <c r="B458" t="s">
        <v>6936</v>
      </c>
      <c r="C458" t="s">
        <v>19786</v>
      </c>
      <c r="D458" t="s">
        <v>418</v>
      </c>
      <c r="E458" t="s">
        <v>357</v>
      </c>
      <c r="F458">
        <v>64</v>
      </c>
      <c r="G458" t="s">
        <v>8234</v>
      </c>
      <c r="H458" t="s">
        <v>8213</v>
      </c>
      <c r="I458" t="s">
        <v>8219</v>
      </c>
      <c r="J458" t="s">
        <v>8215</v>
      </c>
      <c r="K458" t="s">
        <v>8224</v>
      </c>
      <c r="L458" t="s">
        <v>8216</v>
      </c>
    </row>
    <row r="459" spans="1:12" x14ac:dyDescent="0.35">
      <c r="A459" s="164" t="s">
        <v>26203</v>
      </c>
      <c r="B459" t="s">
        <v>22276</v>
      </c>
      <c r="C459" t="s">
        <v>22277</v>
      </c>
      <c r="D459" t="s">
        <v>2037</v>
      </c>
      <c r="E459" t="s">
        <v>357</v>
      </c>
      <c r="F459">
        <v>35</v>
      </c>
      <c r="G459" t="s">
        <v>8234</v>
      </c>
      <c r="H459" t="s">
        <v>8213</v>
      </c>
      <c r="I459" t="s">
        <v>8219</v>
      </c>
      <c r="J459" t="s">
        <v>8215</v>
      </c>
      <c r="K459" t="s">
        <v>5808</v>
      </c>
      <c r="L459" t="s">
        <v>8216</v>
      </c>
    </row>
    <row r="460" spans="1:12" x14ac:dyDescent="0.35">
      <c r="A460" s="164" t="s">
        <v>419</v>
      </c>
      <c r="B460" t="s">
        <v>6928</v>
      </c>
      <c r="C460" t="s">
        <v>25416</v>
      </c>
      <c r="D460" t="s">
        <v>388</v>
      </c>
      <c r="E460" t="s">
        <v>357</v>
      </c>
      <c r="F460">
        <v>126</v>
      </c>
      <c r="G460" t="s">
        <v>8212</v>
      </c>
      <c r="H460" t="s">
        <v>8213</v>
      </c>
      <c r="I460" t="s">
        <v>8214</v>
      </c>
      <c r="J460" t="s">
        <v>8215</v>
      </c>
      <c r="K460" t="s">
        <v>8224</v>
      </c>
      <c r="L460" t="s">
        <v>8216</v>
      </c>
    </row>
    <row r="461" spans="1:12" x14ac:dyDescent="0.35">
      <c r="A461" s="164" t="s">
        <v>18643</v>
      </c>
      <c r="B461" t="s">
        <v>18644</v>
      </c>
      <c r="C461" t="s">
        <v>18645</v>
      </c>
      <c r="D461" t="s">
        <v>420</v>
      </c>
      <c r="E461" t="s">
        <v>357</v>
      </c>
      <c r="F461">
        <v>109</v>
      </c>
      <c r="G461" t="s">
        <v>8212</v>
      </c>
      <c r="H461" t="s">
        <v>8213</v>
      </c>
      <c r="I461" t="s">
        <v>8219</v>
      </c>
      <c r="J461" t="s">
        <v>8215</v>
      </c>
      <c r="K461" t="s">
        <v>8224</v>
      </c>
      <c r="L461" t="s">
        <v>8216</v>
      </c>
    </row>
    <row r="462" spans="1:12" x14ac:dyDescent="0.35">
      <c r="A462" s="164" t="s">
        <v>27248</v>
      </c>
      <c r="B462" t="s">
        <v>22359</v>
      </c>
      <c r="C462" t="s">
        <v>27249</v>
      </c>
      <c r="D462" t="s">
        <v>4116</v>
      </c>
      <c r="E462" t="s">
        <v>357</v>
      </c>
      <c r="F462">
        <v>28</v>
      </c>
      <c r="G462" t="s">
        <v>8234</v>
      </c>
      <c r="H462" t="s">
        <v>8213</v>
      </c>
      <c r="I462" t="s">
        <v>8219</v>
      </c>
      <c r="J462" t="s">
        <v>8215</v>
      </c>
      <c r="K462" t="s">
        <v>5808</v>
      </c>
      <c r="L462" t="s">
        <v>8216</v>
      </c>
    </row>
    <row r="463" spans="1:12" x14ac:dyDescent="0.35">
      <c r="A463" s="164" t="s">
        <v>17523</v>
      </c>
      <c r="B463" t="s">
        <v>17524</v>
      </c>
      <c r="C463" t="s">
        <v>17525</v>
      </c>
      <c r="D463" t="s">
        <v>13108</v>
      </c>
      <c r="E463" t="s">
        <v>357</v>
      </c>
      <c r="F463">
        <v>53</v>
      </c>
      <c r="G463" t="s">
        <v>8234</v>
      </c>
      <c r="H463" t="s">
        <v>8213</v>
      </c>
      <c r="I463" t="s">
        <v>8219</v>
      </c>
      <c r="J463" t="s">
        <v>8215</v>
      </c>
      <c r="K463" t="s">
        <v>5808</v>
      </c>
      <c r="L463" t="s">
        <v>8216</v>
      </c>
    </row>
    <row r="464" spans="1:12" x14ac:dyDescent="0.35">
      <c r="A464" s="164" t="s">
        <v>421</v>
      </c>
      <c r="B464" t="s">
        <v>6931</v>
      </c>
      <c r="C464" t="s">
        <v>26264</v>
      </c>
      <c r="D464" t="s">
        <v>358</v>
      </c>
      <c r="E464" t="s">
        <v>357</v>
      </c>
      <c r="F464">
        <v>130</v>
      </c>
      <c r="G464" t="s">
        <v>8212</v>
      </c>
      <c r="H464" t="s">
        <v>8213</v>
      </c>
      <c r="I464" t="s">
        <v>8214</v>
      </c>
      <c r="J464" t="s">
        <v>8215</v>
      </c>
      <c r="K464" t="s">
        <v>5808</v>
      </c>
      <c r="L464" t="s">
        <v>8216</v>
      </c>
    </row>
    <row r="465" spans="1:12" x14ac:dyDescent="0.35">
      <c r="A465" s="164" t="s">
        <v>422</v>
      </c>
      <c r="B465" t="s">
        <v>6768</v>
      </c>
      <c r="C465" t="s">
        <v>27130</v>
      </c>
      <c r="D465" t="s">
        <v>423</v>
      </c>
      <c r="E465" t="s">
        <v>357</v>
      </c>
      <c r="F465">
        <v>127</v>
      </c>
      <c r="G465" t="s">
        <v>8212</v>
      </c>
      <c r="H465" t="s">
        <v>8213</v>
      </c>
      <c r="I465" t="s">
        <v>8219</v>
      </c>
      <c r="J465" t="s">
        <v>8215</v>
      </c>
      <c r="K465" t="s">
        <v>8224</v>
      </c>
      <c r="L465" t="s">
        <v>8216</v>
      </c>
    </row>
    <row r="466" spans="1:12" x14ac:dyDescent="0.35">
      <c r="A466" s="164" t="s">
        <v>11575</v>
      </c>
      <c r="B466" t="s">
        <v>11576</v>
      </c>
      <c r="C466" t="s">
        <v>11577</v>
      </c>
      <c r="D466" t="s">
        <v>11578</v>
      </c>
      <c r="E466" t="s">
        <v>357</v>
      </c>
      <c r="H466" t="s">
        <v>8213</v>
      </c>
      <c r="I466" t="s">
        <v>8219</v>
      </c>
      <c r="J466" t="s">
        <v>8215</v>
      </c>
      <c r="K466" t="s">
        <v>8224</v>
      </c>
      <c r="L466" t="s">
        <v>8216</v>
      </c>
    </row>
    <row r="467" spans="1:12" x14ac:dyDescent="0.35">
      <c r="A467" s="164" t="s">
        <v>424</v>
      </c>
      <c r="B467" t="s">
        <v>6925</v>
      </c>
      <c r="C467" t="s">
        <v>27203</v>
      </c>
      <c r="D467" t="s">
        <v>425</v>
      </c>
      <c r="E467" t="s">
        <v>357</v>
      </c>
      <c r="F467">
        <v>111</v>
      </c>
      <c r="G467" t="s">
        <v>8212</v>
      </c>
      <c r="H467" t="s">
        <v>8213</v>
      </c>
      <c r="I467" t="s">
        <v>8219</v>
      </c>
      <c r="J467" t="s">
        <v>8215</v>
      </c>
      <c r="K467" t="s">
        <v>8224</v>
      </c>
      <c r="L467" t="s">
        <v>8216</v>
      </c>
    </row>
    <row r="468" spans="1:12" x14ac:dyDescent="0.35">
      <c r="A468" s="164" t="s">
        <v>19735</v>
      </c>
      <c r="B468" t="s">
        <v>15790</v>
      </c>
      <c r="C468" t="s">
        <v>15791</v>
      </c>
      <c r="D468" t="s">
        <v>15792</v>
      </c>
      <c r="E468" t="s">
        <v>357</v>
      </c>
      <c r="F468">
        <v>39</v>
      </c>
      <c r="G468" t="s">
        <v>8234</v>
      </c>
      <c r="H468" t="s">
        <v>8213</v>
      </c>
      <c r="I468" t="s">
        <v>8219</v>
      </c>
      <c r="J468" t="s">
        <v>8215</v>
      </c>
      <c r="K468" t="s">
        <v>5808</v>
      </c>
      <c r="L468" t="s">
        <v>8216</v>
      </c>
    </row>
    <row r="469" spans="1:12" x14ac:dyDescent="0.35">
      <c r="A469" s="164" t="s">
        <v>19300</v>
      </c>
      <c r="B469" t="s">
        <v>6927</v>
      </c>
      <c r="C469" t="s">
        <v>19301</v>
      </c>
      <c r="D469" t="s">
        <v>438</v>
      </c>
      <c r="E469" t="s">
        <v>357</v>
      </c>
      <c r="F469">
        <v>66</v>
      </c>
      <c r="G469" t="s">
        <v>8234</v>
      </c>
      <c r="H469" t="s">
        <v>8213</v>
      </c>
      <c r="I469" t="s">
        <v>8219</v>
      </c>
      <c r="J469" t="s">
        <v>8215</v>
      </c>
      <c r="K469" t="s">
        <v>8224</v>
      </c>
      <c r="L469" t="s">
        <v>8216</v>
      </c>
    </row>
    <row r="470" spans="1:12" x14ac:dyDescent="0.35">
      <c r="A470" s="164" t="s">
        <v>12243</v>
      </c>
      <c r="B470" t="s">
        <v>12244</v>
      </c>
      <c r="C470" t="s">
        <v>12245</v>
      </c>
      <c r="D470" t="s">
        <v>12246</v>
      </c>
      <c r="E470" t="s">
        <v>357</v>
      </c>
      <c r="F470">
        <v>34</v>
      </c>
      <c r="G470" t="s">
        <v>8234</v>
      </c>
      <c r="H470" t="s">
        <v>8213</v>
      </c>
      <c r="I470" t="s">
        <v>8219</v>
      </c>
      <c r="J470" t="s">
        <v>8215</v>
      </c>
      <c r="K470" t="s">
        <v>5808</v>
      </c>
      <c r="L470" t="s">
        <v>8216</v>
      </c>
    </row>
    <row r="471" spans="1:12" x14ac:dyDescent="0.35">
      <c r="A471" s="164" t="s">
        <v>17893</v>
      </c>
      <c r="B471" t="s">
        <v>17894</v>
      </c>
      <c r="C471" t="s">
        <v>17895</v>
      </c>
      <c r="D471" t="s">
        <v>16339</v>
      </c>
      <c r="E471" t="s">
        <v>357</v>
      </c>
      <c r="H471" t="s">
        <v>8213</v>
      </c>
      <c r="I471" t="s">
        <v>8219</v>
      </c>
      <c r="J471" t="s">
        <v>8215</v>
      </c>
      <c r="K471" t="s">
        <v>8224</v>
      </c>
      <c r="L471" t="s">
        <v>8216</v>
      </c>
    </row>
    <row r="472" spans="1:12" x14ac:dyDescent="0.35">
      <c r="A472" s="164" t="s">
        <v>25707</v>
      </c>
      <c r="B472" t="s">
        <v>25708</v>
      </c>
      <c r="C472" t="s">
        <v>25709</v>
      </c>
      <c r="D472" t="s">
        <v>25710</v>
      </c>
      <c r="E472" t="s">
        <v>357</v>
      </c>
      <c r="H472" t="s">
        <v>8213</v>
      </c>
      <c r="I472" t="s">
        <v>8219</v>
      </c>
      <c r="J472" t="s">
        <v>8215</v>
      </c>
      <c r="K472" t="s">
        <v>8224</v>
      </c>
      <c r="L472" t="s">
        <v>8216</v>
      </c>
    </row>
    <row r="473" spans="1:12" x14ac:dyDescent="0.35">
      <c r="A473" s="164" t="s">
        <v>8833</v>
      </c>
      <c r="B473" t="s">
        <v>8834</v>
      </c>
      <c r="C473" t="s">
        <v>8835</v>
      </c>
      <c r="D473" t="s">
        <v>372</v>
      </c>
      <c r="E473" t="s">
        <v>357</v>
      </c>
      <c r="F473">
        <v>170</v>
      </c>
      <c r="G473" t="s">
        <v>8212</v>
      </c>
      <c r="H473" t="s">
        <v>8213</v>
      </c>
      <c r="I473" t="s">
        <v>8219</v>
      </c>
      <c r="J473" t="s">
        <v>8215</v>
      </c>
      <c r="K473" t="s">
        <v>5808</v>
      </c>
      <c r="L473" t="s">
        <v>8216</v>
      </c>
    </row>
    <row r="474" spans="1:12" x14ac:dyDescent="0.35">
      <c r="A474" s="164" t="s">
        <v>19545</v>
      </c>
      <c r="B474" t="s">
        <v>19546</v>
      </c>
      <c r="C474" t="s">
        <v>17612</v>
      </c>
      <c r="D474" t="s">
        <v>17613</v>
      </c>
      <c r="E474" t="s">
        <v>357</v>
      </c>
      <c r="F474">
        <v>47</v>
      </c>
      <c r="G474" t="s">
        <v>8234</v>
      </c>
      <c r="H474" t="s">
        <v>8213</v>
      </c>
      <c r="I474" t="s">
        <v>8219</v>
      </c>
      <c r="J474" t="s">
        <v>8215</v>
      </c>
      <c r="K474" t="s">
        <v>5808</v>
      </c>
      <c r="L474" t="s">
        <v>8216</v>
      </c>
    </row>
    <row r="475" spans="1:12" x14ac:dyDescent="0.35">
      <c r="A475" s="164" t="s">
        <v>22632</v>
      </c>
      <c r="B475" t="s">
        <v>22633</v>
      </c>
      <c r="C475" t="s">
        <v>22634</v>
      </c>
      <c r="D475" t="s">
        <v>22635</v>
      </c>
      <c r="E475" t="s">
        <v>357</v>
      </c>
      <c r="F475">
        <v>49</v>
      </c>
      <c r="G475" t="s">
        <v>8234</v>
      </c>
      <c r="H475" t="s">
        <v>8213</v>
      </c>
      <c r="I475" t="s">
        <v>8219</v>
      </c>
      <c r="J475" t="s">
        <v>8215</v>
      </c>
      <c r="K475" t="s">
        <v>8224</v>
      </c>
      <c r="L475" t="s">
        <v>8216</v>
      </c>
    </row>
    <row r="476" spans="1:12" x14ac:dyDescent="0.35">
      <c r="A476" s="164" t="s">
        <v>21801</v>
      </c>
      <c r="B476" t="s">
        <v>13102</v>
      </c>
      <c r="C476" t="s">
        <v>21802</v>
      </c>
      <c r="D476" t="s">
        <v>13104</v>
      </c>
      <c r="E476" t="s">
        <v>357</v>
      </c>
      <c r="F476">
        <v>94</v>
      </c>
      <c r="G476" t="s">
        <v>8234</v>
      </c>
      <c r="H476" t="s">
        <v>8213</v>
      </c>
      <c r="I476" t="s">
        <v>8219</v>
      </c>
      <c r="J476" t="s">
        <v>8215</v>
      </c>
      <c r="K476" t="s">
        <v>5808</v>
      </c>
      <c r="L476" t="s">
        <v>8216</v>
      </c>
    </row>
    <row r="477" spans="1:12" x14ac:dyDescent="0.35">
      <c r="A477" s="164" t="s">
        <v>30273</v>
      </c>
      <c r="B477" t="s">
        <v>30274</v>
      </c>
      <c r="C477" t="s">
        <v>30275</v>
      </c>
      <c r="D477" t="s">
        <v>30276</v>
      </c>
      <c r="E477" t="s">
        <v>357</v>
      </c>
      <c r="H477" t="s">
        <v>8213</v>
      </c>
      <c r="I477" t="s">
        <v>8219</v>
      </c>
      <c r="J477" t="s">
        <v>8215</v>
      </c>
      <c r="K477" t="s">
        <v>8224</v>
      </c>
      <c r="L477" t="s">
        <v>8216</v>
      </c>
    </row>
    <row r="478" spans="1:12" x14ac:dyDescent="0.35">
      <c r="A478" s="164" t="s">
        <v>31394</v>
      </c>
      <c r="B478" t="s">
        <v>31395</v>
      </c>
      <c r="C478" t="s">
        <v>13694</v>
      </c>
      <c r="D478" t="s">
        <v>13695</v>
      </c>
      <c r="E478" t="s">
        <v>357</v>
      </c>
      <c r="F478">
        <v>48</v>
      </c>
      <c r="G478" t="s">
        <v>8234</v>
      </c>
      <c r="H478" t="s">
        <v>8213</v>
      </c>
      <c r="I478" t="s">
        <v>8219</v>
      </c>
      <c r="J478" t="s">
        <v>8215</v>
      </c>
      <c r="K478" t="s">
        <v>8224</v>
      </c>
      <c r="L478" t="s">
        <v>8216</v>
      </c>
    </row>
    <row r="479" spans="1:12" x14ac:dyDescent="0.35">
      <c r="A479" s="164" t="s">
        <v>21748</v>
      </c>
      <c r="B479" t="s">
        <v>21749</v>
      </c>
      <c r="C479" t="s">
        <v>21750</v>
      </c>
      <c r="D479" t="s">
        <v>21751</v>
      </c>
      <c r="E479" t="s">
        <v>357</v>
      </c>
      <c r="H479" t="s">
        <v>8213</v>
      </c>
      <c r="I479" t="s">
        <v>8219</v>
      </c>
      <c r="J479" t="s">
        <v>8215</v>
      </c>
      <c r="K479" t="s">
        <v>8224</v>
      </c>
      <c r="L479" t="s">
        <v>8216</v>
      </c>
    </row>
    <row r="480" spans="1:12" x14ac:dyDescent="0.35">
      <c r="A480" s="164" t="s">
        <v>427</v>
      </c>
      <c r="B480" t="s">
        <v>6760</v>
      </c>
      <c r="C480" t="s">
        <v>27030</v>
      </c>
      <c r="D480" t="s">
        <v>365</v>
      </c>
      <c r="E480" t="s">
        <v>357</v>
      </c>
      <c r="F480">
        <v>683</v>
      </c>
      <c r="G480" t="s">
        <v>8490</v>
      </c>
      <c r="H480" t="s">
        <v>8213</v>
      </c>
      <c r="I480" t="s">
        <v>8214</v>
      </c>
      <c r="J480" t="s">
        <v>8215</v>
      </c>
      <c r="K480" t="s">
        <v>8224</v>
      </c>
      <c r="L480" t="s">
        <v>8267</v>
      </c>
    </row>
    <row r="481" spans="1:12" x14ac:dyDescent="0.35">
      <c r="A481" s="164" t="s">
        <v>26152</v>
      </c>
      <c r="B481" t="s">
        <v>26153</v>
      </c>
      <c r="C481" t="s">
        <v>26154</v>
      </c>
      <c r="D481" t="s">
        <v>26155</v>
      </c>
      <c r="E481" t="s">
        <v>357</v>
      </c>
      <c r="H481" t="s">
        <v>8213</v>
      </c>
      <c r="I481" t="s">
        <v>8219</v>
      </c>
      <c r="J481" t="s">
        <v>8215</v>
      </c>
      <c r="K481" t="s">
        <v>8224</v>
      </c>
      <c r="L481" t="s">
        <v>8216</v>
      </c>
    </row>
    <row r="482" spans="1:12" x14ac:dyDescent="0.35">
      <c r="A482" s="164" t="s">
        <v>16749</v>
      </c>
      <c r="B482" t="s">
        <v>16750</v>
      </c>
      <c r="C482" t="s">
        <v>16751</v>
      </c>
      <c r="D482" t="s">
        <v>365</v>
      </c>
      <c r="E482" t="s">
        <v>357</v>
      </c>
      <c r="F482">
        <v>231</v>
      </c>
      <c r="G482" t="s">
        <v>8223</v>
      </c>
      <c r="H482" t="s">
        <v>8213</v>
      </c>
      <c r="I482" t="s">
        <v>8214</v>
      </c>
      <c r="J482" t="s">
        <v>8215</v>
      </c>
      <c r="K482" t="s">
        <v>8224</v>
      </c>
      <c r="L482" t="s">
        <v>8216</v>
      </c>
    </row>
    <row r="483" spans="1:12" x14ac:dyDescent="0.35">
      <c r="A483" s="164" t="s">
        <v>428</v>
      </c>
      <c r="B483" t="s">
        <v>6770</v>
      </c>
      <c r="C483" t="s">
        <v>28202</v>
      </c>
      <c r="D483" t="s">
        <v>384</v>
      </c>
      <c r="E483" t="s">
        <v>357</v>
      </c>
      <c r="F483">
        <v>180</v>
      </c>
      <c r="G483" t="s">
        <v>8212</v>
      </c>
      <c r="H483" t="s">
        <v>8213</v>
      </c>
      <c r="I483" t="s">
        <v>8214</v>
      </c>
      <c r="J483" t="s">
        <v>8215</v>
      </c>
      <c r="K483" t="s">
        <v>8224</v>
      </c>
      <c r="L483" t="s">
        <v>8267</v>
      </c>
    </row>
    <row r="484" spans="1:12" x14ac:dyDescent="0.35">
      <c r="A484" s="164" t="s">
        <v>429</v>
      </c>
      <c r="B484" t="s">
        <v>6773</v>
      </c>
      <c r="C484" t="s">
        <v>24063</v>
      </c>
      <c r="D484" t="s">
        <v>430</v>
      </c>
      <c r="E484" t="s">
        <v>357</v>
      </c>
      <c r="F484">
        <v>170</v>
      </c>
      <c r="G484" t="s">
        <v>8212</v>
      </c>
      <c r="H484" t="s">
        <v>8213</v>
      </c>
      <c r="I484" t="s">
        <v>8219</v>
      </c>
      <c r="J484" t="s">
        <v>8215</v>
      </c>
      <c r="K484" t="s">
        <v>8224</v>
      </c>
      <c r="L484" t="s">
        <v>8267</v>
      </c>
    </row>
    <row r="485" spans="1:12" x14ac:dyDescent="0.35">
      <c r="A485" s="164" t="s">
        <v>11533</v>
      </c>
      <c r="B485" t="s">
        <v>11534</v>
      </c>
      <c r="C485" t="s">
        <v>11535</v>
      </c>
      <c r="D485" t="s">
        <v>11536</v>
      </c>
      <c r="E485" t="s">
        <v>357</v>
      </c>
      <c r="H485" t="s">
        <v>8213</v>
      </c>
      <c r="I485" t="s">
        <v>8219</v>
      </c>
      <c r="J485" t="s">
        <v>8215</v>
      </c>
      <c r="K485" t="s">
        <v>8224</v>
      </c>
      <c r="L485" t="s">
        <v>8216</v>
      </c>
    </row>
    <row r="486" spans="1:12" x14ac:dyDescent="0.35">
      <c r="A486" s="164" t="s">
        <v>33430</v>
      </c>
      <c r="B486" t="s">
        <v>31040</v>
      </c>
      <c r="C486" t="s">
        <v>33431</v>
      </c>
      <c r="D486" t="s">
        <v>31042</v>
      </c>
      <c r="E486" t="s">
        <v>357</v>
      </c>
      <c r="H486" t="s">
        <v>8213</v>
      </c>
      <c r="I486" t="s">
        <v>8219</v>
      </c>
      <c r="J486" t="s">
        <v>8215</v>
      </c>
      <c r="K486" t="s">
        <v>8224</v>
      </c>
      <c r="L486" t="s">
        <v>8216</v>
      </c>
    </row>
    <row r="487" spans="1:12" x14ac:dyDescent="0.35">
      <c r="A487" s="164" t="s">
        <v>24596</v>
      </c>
      <c r="B487" t="s">
        <v>24597</v>
      </c>
      <c r="C487" t="s">
        <v>24598</v>
      </c>
      <c r="D487" t="s">
        <v>24599</v>
      </c>
      <c r="E487" t="s">
        <v>357</v>
      </c>
      <c r="F487">
        <v>16</v>
      </c>
      <c r="G487" t="s">
        <v>8234</v>
      </c>
      <c r="H487" t="s">
        <v>8213</v>
      </c>
      <c r="I487" t="s">
        <v>8219</v>
      </c>
      <c r="J487" t="s">
        <v>8215</v>
      </c>
      <c r="K487" t="s">
        <v>8224</v>
      </c>
      <c r="L487" t="s">
        <v>8216</v>
      </c>
    </row>
    <row r="488" spans="1:12" x14ac:dyDescent="0.35">
      <c r="A488" s="164" t="s">
        <v>10906</v>
      </c>
      <c r="B488" t="s">
        <v>10907</v>
      </c>
      <c r="C488" t="s">
        <v>10908</v>
      </c>
      <c r="D488" t="s">
        <v>10909</v>
      </c>
      <c r="E488" t="s">
        <v>357</v>
      </c>
      <c r="F488">
        <v>40</v>
      </c>
      <c r="G488" t="s">
        <v>8234</v>
      </c>
      <c r="H488" t="s">
        <v>8213</v>
      </c>
      <c r="I488" t="s">
        <v>8219</v>
      </c>
      <c r="J488" t="s">
        <v>8215</v>
      </c>
      <c r="K488" t="s">
        <v>5808</v>
      </c>
      <c r="L488" t="s">
        <v>8216</v>
      </c>
    </row>
    <row r="489" spans="1:12" x14ac:dyDescent="0.35">
      <c r="A489" s="164" t="s">
        <v>29328</v>
      </c>
      <c r="B489" t="s">
        <v>29329</v>
      </c>
      <c r="C489" t="s">
        <v>29330</v>
      </c>
      <c r="D489" t="s">
        <v>29331</v>
      </c>
      <c r="E489" t="s">
        <v>357</v>
      </c>
      <c r="H489" t="s">
        <v>8213</v>
      </c>
      <c r="I489" t="s">
        <v>8214</v>
      </c>
      <c r="J489" t="s">
        <v>8215</v>
      </c>
      <c r="K489" t="s">
        <v>8224</v>
      </c>
      <c r="L489" t="s">
        <v>8216</v>
      </c>
    </row>
    <row r="490" spans="1:12" x14ac:dyDescent="0.35">
      <c r="A490" s="164" t="s">
        <v>33296</v>
      </c>
      <c r="B490" t="s">
        <v>33297</v>
      </c>
      <c r="C490" t="s">
        <v>33298</v>
      </c>
      <c r="D490" t="s">
        <v>33299</v>
      </c>
      <c r="E490" t="s">
        <v>357</v>
      </c>
      <c r="H490" t="s">
        <v>8213</v>
      </c>
      <c r="I490" t="s">
        <v>8219</v>
      </c>
      <c r="J490" t="s">
        <v>8215</v>
      </c>
      <c r="K490" t="s">
        <v>8224</v>
      </c>
      <c r="L490" t="s">
        <v>8216</v>
      </c>
    </row>
    <row r="491" spans="1:12" x14ac:dyDescent="0.35">
      <c r="A491" s="164" t="s">
        <v>26468</v>
      </c>
      <c r="B491" t="s">
        <v>9100</v>
      </c>
      <c r="C491" t="s">
        <v>26469</v>
      </c>
      <c r="D491" t="s">
        <v>18923</v>
      </c>
      <c r="E491" t="s">
        <v>357</v>
      </c>
      <c r="H491" t="s">
        <v>8213</v>
      </c>
      <c r="I491" t="s">
        <v>8219</v>
      </c>
      <c r="J491" t="s">
        <v>8215</v>
      </c>
      <c r="K491" t="s">
        <v>8224</v>
      </c>
      <c r="L491" t="s">
        <v>8216</v>
      </c>
    </row>
    <row r="492" spans="1:12" x14ac:dyDescent="0.35">
      <c r="A492" s="164" t="s">
        <v>31039</v>
      </c>
      <c r="B492" t="s">
        <v>31040</v>
      </c>
      <c r="C492" t="s">
        <v>31041</v>
      </c>
      <c r="D492" t="s">
        <v>31042</v>
      </c>
      <c r="E492" t="s">
        <v>357</v>
      </c>
      <c r="H492" t="s">
        <v>8213</v>
      </c>
      <c r="I492" t="s">
        <v>8219</v>
      </c>
      <c r="J492" t="s">
        <v>8215</v>
      </c>
      <c r="K492" t="s">
        <v>8224</v>
      </c>
      <c r="L492" t="s">
        <v>8216</v>
      </c>
    </row>
    <row r="493" spans="1:12" x14ac:dyDescent="0.35">
      <c r="A493" s="164" t="s">
        <v>32975</v>
      </c>
      <c r="B493" t="s">
        <v>32976</v>
      </c>
      <c r="C493" t="s">
        <v>32977</v>
      </c>
      <c r="D493" t="s">
        <v>32978</v>
      </c>
      <c r="E493" t="s">
        <v>357</v>
      </c>
      <c r="F493">
        <v>1</v>
      </c>
      <c r="G493" t="s">
        <v>8234</v>
      </c>
      <c r="H493" t="s">
        <v>8213</v>
      </c>
      <c r="I493" t="s">
        <v>8214</v>
      </c>
      <c r="J493" t="s">
        <v>8215</v>
      </c>
      <c r="K493" t="s">
        <v>8224</v>
      </c>
      <c r="L493" t="s">
        <v>8216</v>
      </c>
    </row>
    <row r="494" spans="1:12" x14ac:dyDescent="0.35">
      <c r="A494" s="164" t="s">
        <v>32985</v>
      </c>
      <c r="B494" t="s">
        <v>32986</v>
      </c>
      <c r="C494" t="s">
        <v>26154</v>
      </c>
      <c r="D494" t="s">
        <v>26155</v>
      </c>
      <c r="E494" t="s">
        <v>357</v>
      </c>
      <c r="H494" t="s">
        <v>8213</v>
      </c>
      <c r="I494" t="s">
        <v>8219</v>
      </c>
      <c r="J494" t="s">
        <v>8215</v>
      </c>
      <c r="K494" t="s">
        <v>8224</v>
      </c>
      <c r="L494" t="s">
        <v>8216</v>
      </c>
    </row>
    <row r="495" spans="1:12" x14ac:dyDescent="0.35">
      <c r="A495" s="164" t="s">
        <v>432</v>
      </c>
      <c r="B495" t="s">
        <v>6762</v>
      </c>
      <c r="C495" t="s">
        <v>27608</v>
      </c>
      <c r="D495" t="s">
        <v>365</v>
      </c>
      <c r="E495" t="s">
        <v>357</v>
      </c>
      <c r="F495">
        <v>112</v>
      </c>
      <c r="G495" t="s">
        <v>8212</v>
      </c>
      <c r="H495" t="s">
        <v>8213</v>
      </c>
      <c r="I495" t="s">
        <v>8214</v>
      </c>
      <c r="J495" t="s">
        <v>8215</v>
      </c>
      <c r="K495" t="s">
        <v>5808</v>
      </c>
      <c r="L495" t="s">
        <v>8216</v>
      </c>
    </row>
    <row r="496" spans="1:12" x14ac:dyDescent="0.35">
      <c r="A496" s="164" t="s">
        <v>28877</v>
      </c>
      <c r="B496" t="s">
        <v>28878</v>
      </c>
      <c r="C496" t="s">
        <v>28879</v>
      </c>
      <c r="D496" t="s">
        <v>9334</v>
      </c>
      <c r="E496" t="s">
        <v>357</v>
      </c>
      <c r="F496">
        <v>38</v>
      </c>
      <c r="G496" t="s">
        <v>8234</v>
      </c>
      <c r="H496" t="s">
        <v>8213</v>
      </c>
      <c r="I496" t="s">
        <v>8214</v>
      </c>
      <c r="J496" t="s">
        <v>8215</v>
      </c>
      <c r="K496" t="s">
        <v>5808</v>
      </c>
      <c r="L496" t="s">
        <v>8216</v>
      </c>
    </row>
    <row r="497" spans="1:12" x14ac:dyDescent="0.35">
      <c r="A497" s="164" t="s">
        <v>29030</v>
      </c>
      <c r="B497" t="s">
        <v>29031</v>
      </c>
      <c r="C497" t="s">
        <v>29032</v>
      </c>
      <c r="D497" t="s">
        <v>388</v>
      </c>
      <c r="E497" t="s">
        <v>357</v>
      </c>
      <c r="F497">
        <v>27</v>
      </c>
      <c r="G497" t="s">
        <v>8234</v>
      </c>
      <c r="H497" t="s">
        <v>8213</v>
      </c>
      <c r="I497" t="s">
        <v>8214</v>
      </c>
      <c r="J497" t="s">
        <v>8215</v>
      </c>
      <c r="K497" t="s">
        <v>8224</v>
      </c>
      <c r="L497" t="s">
        <v>8216</v>
      </c>
    </row>
    <row r="498" spans="1:12" x14ac:dyDescent="0.35">
      <c r="A498" s="164" t="s">
        <v>433</v>
      </c>
      <c r="B498" t="s">
        <v>6756</v>
      </c>
      <c r="C498" t="s">
        <v>29981</v>
      </c>
      <c r="D498" t="s">
        <v>434</v>
      </c>
      <c r="E498" t="s">
        <v>357</v>
      </c>
      <c r="F498">
        <v>59</v>
      </c>
      <c r="G498" t="s">
        <v>8234</v>
      </c>
      <c r="H498" t="s">
        <v>8213</v>
      </c>
      <c r="I498" t="s">
        <v>8214</v>
      </c>
      <c r="J498" t="s">
        <v>8215</v>
      </c>
      <c r="K498" t="s">
        <v>8224</v>
      </c>
      <c r="L498" t="s">
        <v>8216</v>
      </c>
    </row>
    <row r="499" spans="1:12" x14ac:dyDescent="0.35">
      <c r="A499" s="164" t="s">
        <v>22197</v>
      </c>
      <c r="B499" t="s">
        <v>22198</v>
      </c>
      <c r="C499" t="s">
        <v>22199</v>
      </c>
      <c r="D499" t="s">
        <v>22200</v>
      </c>
      <c r="E499" t="s">
        <v>357</v>
      </c>
      <c r="F499">
        <v>121</v>
      </c>
      <c r="G499" t="s">
        <v>8212</v>
      </c>
      <c r="H499" t="s">
        <v>8213</v>
      </c>
      <c r="I499" t="s">
        <v>8214</v>
      </c>
      <c r="J499" t="s">
        <v>8215</v>
      </c>
      <c r="K499" t="s">
        <v>8224</v>
      </c>
      <c r="L499" t="s">
        <v>8216</v>
      </c>
    </row>
    <row r="500" spans="1:12" x14ac:dyDescent="0.35">
      <c r="A500" s="164" t="s">
        <v>25943</v>
      </c>
      <c r="B500" t="s">
        <v>25944</v>
      </c>
      <c r="C500" t="s">
        <v>18164</v>
      </c>
      <c r="D500" t="s">
        <v>365</v>
      </c>
      <c r="E500" t="s">
        <v>357</v>
      </c>
      <c r="F500">
        <v>37</v>
      </c>
      <c r="G500" t="s">
        <v>8234</v>
      </c>
      <c r="H500" t="s">
        <v>8213</v>
      </c>
      <c r="I500" t="s">
        <v>8214</v>
      </c>
      <c r="J500" t="s">
        <v>8215</v>
      </c>
      <c r="K500" t="s">
        <v>5808</v>
      </c>
      <c r="L500" t="s">
        <v>8216</v>
      </c>
    </row>
    <row r="501" spans="1:12" x14ac:dyDescent="0.35">
      <c r="A501" s="164" t="s">
        <v>22235</v>
      </c>
      <c r="B501" t="s">
        <v>22236</v>
      </c>
      <c r="C501" t="s">
        <v>22237</v>
      </c>
      <c r="D501" t="s">
        <v>22238</v>
      </c>
      <c r="E501" t="s">
        <v>357</v>
      </c>
      <c r="F501">
        <v>36</v>
      </c>
      <c r="G501" t="s">
        <v>8234</v>
      </c>
      <c r="H501" t="s">
        <v>8213</v>
      </c>
      <c r="I501" t="s">
        <v>8214</v>
      </c>
      <c r="J501" t="s">
        <v>8215</v>
      </c>
      <c r="K501" t="s">
        <v>5808</v>
      </c>
      <c r="L501" t="s">
        <v>8216</v>
      </c>
    </row>
    <row r="502" spans="1:12" x14ac:dyDescent="0.35">
      <c r="A502" s="164" t="s">
        <v>21480</v>
      </c>
      <c r="B502" t="s">
        <v>21481</v>
      </c>
      <c r="C502" t="s">
        <v>21482</v>
      </c>
      <c r="D502" t="s">
        <v>21483</v>
      </c>
      <c r="E502" t="s">
        <v>357</v>
      </c>
      <c r="F502">
        <v>30</v>
      </c>
      <c r="G502" t="s">
        <v>8234</v>
      </c>
      <c r="H502" t="s">
        <v>8213</v>
      </c>
      <c r="I502" t="s">
        <v>8214</v>
      </c>
      <c r="J502" t="s">
        <v>8215</v>
      </c>
      <c r="K502" t="s">
        <v>8224</v>
      </c>
      <c r="L502" t="s">
        <v>8216</v>
      </c>
    </row>
    <row r="503" spans="1:12" x14ac:dyDescent="0.35">
      <c r="A503" s="164" t="s">
        <v>27553</v>
      </c>
      <c r="B503" t="s">
        <v>27554</v>
      </c>
      <c r="C503" t="s">
        <v>27555</v>
      </c>
      <c r="D503" t="s">
        <v>388</v>
      </c>
      <c r="E503" t="s">
        <v>357</v>
      </c>
      <c r="F503">
        <v>20</v>
      </c>
      <c r="G503" t="s">
        <v>8234</v>
      </c>
      <c r="H503" t="s">
        <v>8213</v>
      </c>
      <c r="I503" t="s">
        <v>8214</v>
      </c>
      <c r="J503" t="s">
        <v>8215</v>
      </c>
      <c r="K503" t="s">
        <v>8224</v>
      </c>
      <c r="L503" t="s">
        <v>8216</v>
      </c>
    </row>
    <row r="504" spans="1:12" x14ac:dyDescent="0.35">
      <c r="A504" s="164" t="s">
        <v>13745</v>
      </c>
      <c r="B504" t="s">
        <v>13746</v>
      </c>
      <c r="C504" t="s">
        <v>13747</v>
      </c>
      <c r="D504" t="s">
        <v>413</v>
      </c>
      <c r="E504" t="s">
        <v>357</v>
      </c>
      <c r="F504">
        <v>30</v>
      </c>
      <c r="G504" t="s">
        <v>8234</v>
      </c>
      <c r="H504" t="s">
        <v>8213</v>
      </c>
      <c r="I504" t="s">
        <v>8214</v>
      </c>
      <c r="J504" t="s">
        <v>8215</v>
      </c>
      <c r="K504" t="s">
        <v>8224</v>
      </c>
      <c r="L504" t="s">
        <v>8216</v>
      </c>
    </row>
    <row r="505" spans="1:12" x14ac:dyDescent="0.35">
      <c r="A505" s="164" t="s">
        <v>18005</v>
      </c>
      <c r="B505" t="s">
        <v>18006</v>
      </c>
      <c r="C505" t="s">
        <v>18007</v>
      </c>
      <c r="D505" t="s">
        <v>404</v>
      </c>
      <c r="E505" t="s">
        <v>357</v>
      </c>
      <c r="F505">
        <v>12</v>
      </c>
      <c r="G505" t="s">
        <v>8234</v>
      </c>
      <c r="H505" t="s">
        <v>8213</v>
      </c>
      <c r="I505" t="s">
        <v>8214</v>
      </c>
      <c r="J505" t="s">
        <v>8215</v>
      </c>
      <c r="K505" t="s">
        <v>8224</v>
      </c>
      <c r="L505" t="s">
        <v>8216</v>
      </c>
    </row>
    <row r="506" spans="1:12" x14ac:dyDescent="0.35">
      <c r="A506" s="164" t="s">
        <v>8695</v>
      </c>
      <c r="B506" t="s">
        <v>8696</v>
      </c>
      <c r="C506" t="s">
        <v>8697</v>
      </c>
      <c r="D506" t="s">
        <v>384</v>
      </c>
      <c r="E506" t="s">
        <v>357</v>
      </c>
      <c r="F506">
        <v>12</v>
      </c>
      <c r="G506" t="s">
        <v>8234</v>
      </c>
      <c r="H506" t="s">
        <v>8213</v>
      </c>
      <c r="I506" t="s">
        <v>8214</v>
      </c>
      <c r="J506" t="s">
        <v>8215</v>
      </c>
      <c r="K506" t="s">
        <v>8224</v>
      </c>
      <c r="L506" t="s">
        <v>8216</v>
      </c>
    </row>
    <row r="507" spans="1:12" x14ac:dyDescent="0.35">
      <c r="A507" s="164" t="s">
        <v>33047</v>
      </c>
      <c r="B507" t="s">
        <v>33048</v>
      </c>
      <c r="C507" t="s">
        <v>33049</v>
      </c>
      <c r="D507" t="s">
        <v>362</v>
      </c>
      <c r="E507" t="s">
        <v>357</v>
      </c>
      <c r="F507">
        <v>25</v>
      </c>
      <c r="G507" t="s">
        <v>8234</v>
      </c>
      <c r="H507" t="s">
        <v>8213</v>
      </c>
      <c r="I507" t="s">
        <v>8214</v>
      </c>
      <c r="J507" t="s">
        <v>8215</v>
      </c>
      <c r="K507" t="s">
        <v>8224</v>
      </c>
      <c r="L507" t="s">
        <v>8216</v>
      </c>
    </row>
    <row r="508" spans="1:12" x14ac:dyDescent="0.35">
      <c r="A508" s="164" t="s">
        <v>435</v>
      </c>
      <c r="B508" t="s">
        <v>6755</v>
      </c>
      <c r="C508" t="s">
        <v>15651</v>
      </c>
      <c r="D508" t="s">
        <v>394</v>
      </c>
      <c r="E508" t="s">
        <v>357</v>
      </c>
      <c r="F508">
        <v>49</v>
      </c>
      <c r="G508" t="s">
        <v>8234</v>
      </c>
      <c r="H508" t="s">
        <v>8213</v>
      </c>
      <c r="I508" t="s">
        <v>8214</v>
      </c>
      <c r="J508" t="s">
        <v>8215</v>
      </c>
      <c r="K508" t="s">
        <v>5808</v>
      </c>
      <c r="L508" t="s">
        <v>8216</v>
      </c>
    </row>
    <row r="509" spans="1:12" x14ac:dyDescent="0.35">
      <c r="A509" s="164" t="s">
        <v>30419</v>
      </c>
      <c r="B509" t="s">
        <v>30420</v>
      </c>
      <c r="C509" t="s">
        <v>30421</v>
      </c>
      <c r="D509" t="s">
        <v>365</v>
      </c>
      <c r="E509" t="s">
        <v>357</v>
      </c>
      <c r="F509">
        <v>40</v>
      </c>
      <c r="G509" t="s">
        <v>8234</v>
      </c>
      <c r="H509" t="s">
        <v>8213</v>
      </c>
      <c r="I509" t="s">
        <v>8214</v>
      </c>
      <c r="J509" t="s">
        <v>8215</v>
      </c>
      <c r="K509" t="s">
        <v>5808</v>
      </c>
      <c r="L509" t="s">
        <v>8216</v>
      </c>
    </row>
    <row r="510" spans="1:12" x14ac:dyDescent="0.35">
      <c r="A510" s="164" t="s">
        <v>9895</v>
      </c>
      <c r="B510" t="s">
        <v>9896</v>
      </c>
      <c r="C510" t="s">
        <v>9897</v>
      </c>
      <c r="D510" t="s">
        <v>372</v>
      </c>
      <c r="E510" t="s">
        <v>357</v>
      </c>
      <c r="F510">
        <v>27</v>
      </c>
      <c r="G510" t="s">
        <v>8234</v>
      </c>
      <c r="H510" t="s">
        <v>8213</v>
      </c>
      <c r="I510" t="s">
        <v>8219</v>
      </c>
      <c r="J510" t="s">
        <v>8215</v>
      </c>
      <c r="K510" t="s">
        <v>5808</v>
      </c>
      <c r="L510" t="s">
        <v>8216</v>
      </c>
    </row>
    <row r="511" spans="1:12" x14ac:dyDescent="0.35">
      <c r="A511" s="164" t="s">
        <v>18162</v>
      </c>
      <c r="B511" t="s">
        <v>18163</v>
      </c>
      <c r="C511" t="s">
        <v>18164</v>
      </c>
      <c r="D511" t="s">
        <v>365</v>
      </c>
      <c r="E511" t="s">
        <v>357</v>
      </c>
      <c r="F511">
        <v>36</v>
      </c>
      <c r="G511" t="s">
        <v>8234</v>
      </c>
      <c r="H511" t="s">
        <v>8213</v>
      </c>
      <c r="I511" t="s">
        <v>8214</v>
      </c>
      <c r="J511" t="s">
        <v>8215</v>
      </c>
      <c r="K511" t="s">
        <v>8224</v>
      </c>
      <c r="L511" t="s">
        <v>8216</v>
      </c>
    </row>
    <row r="512" spans="1:12" x14ac:dyDescent="0.35">
      <c r="A512" s="164" t="s">
        <v>16729</v>
      </c>
      <c r="B512" t="s">
        <v>16730</v>
      </c>
      <c r="C512" t="s">
        <v>16731</v>
      </c>
      <c r="D512" t="s">
        <v>10064</v>
      </c>
      <c r="E512" t="s">
        <v>357</v>
      </c>
      <c r="F512">
        <v>0</v>
      </c>
      <c r="G512" t="s">
        <v>8234</v>
      </c>
      <c r="H512" t="s">
        <v>8213</v>
      </c>
      <c r="I512" t="s">
        <v>8214</v>
      </c>
      <c r="J512" t="s">
        <v>8215</v>
      </c>
      <c r="K512" t="s">
        <v>8224</v>
      </c>
      <c r="L512" t="s">
        <v>8216</v>
      </c>
    </row>
    <row r="513" spans="1:12" x14ac:dyDescent="0.35">
      <c r="A513" s="164" t="s">
        <v>436</v>
      </c>
      <c r="B513" t="s">
        <v>6777</v>
      </c>
      <c r="C513" t="s">
        <v>17180</v>
      </c>
      <c r="D513" t="s">
        <v>362</v>
      </c>
      <c r="E513" t="s">
        <v>357</v>
      </c>
      <c r="F513">
        <v>20</v>
      </c>
      <c r="G513" t="s">
        <v>8234</v>
      </c>
      <c r="H513" t="s">
        <v>8213</v>
      </c>
      <c r="I513" t="s">
        <v>8214</v>
      </c>
      <c r="J513" t="s">
        <v>8215</v>
      </c>
      <c r="K513" t="s">
        <v>8224</v>
      </c>
      <c r="L513" t="s">
        <v>8216</v>
      </c>
    </row>
    <row r="514" spans="1:12" x14ac:dyDescent="0.35">
      <c r="A514" s="164" t="s">
        <v>437</v>
      </c>
      <c r="B514" t="s">
        <v>6927</v>
      </c>
      <c r="C514" t="s">
        <v>19816</v>
      </c>
      <c r="D514" t="s">
        <v>438</v>
      </c>
      <c r="E514" t="s">
        <v>357</v>
      </c>
      <c r="F514">
        <v>67</v>
      </c>
      <c r="G514" t="s">
        <v>8234</v>
      </c>
      <c r="H514" t="s">
        <v>8213</v>
      </c>
      <c r="I514" t="s">
        <v>8219</v>
      </c>
      <c r="J514" t="s">
        <v>8215</v>
      </c>
      <c r="K514" t="s">
        <v>8224</v>
      </c>
      <c r="L514" t="s">
        <v>8216</v>
      </c>
    </row>
    <row r="515" spans="1:12" x14ac:dyDescent="0.35">
      <c r="A515" s="164" t="s">
        <v>6932</v>
      </c>
      <c r="B515" t="s">
        <v>6933</v>
      </c>
      <c r="C515" t="s">
        <v>14153</v>
      </c>
      <c r="D515" t="s">
        <v>392</v>
      </c>
      <c r="E515" t="s">
        <v>357</v>
      </c>
      <c r="F515">
        <v>110</v>
      </c>
      <c r="G515" t="s">
        <v>8212</v>
      </c>
      <c r="H515" t="s">
        <v>8213</v>
      </c>
      <c r="I515" t="s">
        <v>8214</v>
      </c>
      <c r="J515" t="s">
        <v>8215</v>
      </c>
      <c r="K515" t="s">
        <v>8224</v>
      </c>
      <c r="L515" t="s">
        <v>8216</v>
      </c>
    </row>
    <row r="516" spans="1:12" x14ac:dyDescent="0.35">
      <c r="A516" s="164" t="s">
        <v>27242</v>
      </c>
      <c r="B516" t="s">
        <v>27243</v>
      </c>
      <c r="C516" t="s">
        <v>27244</v>
      </c>
      <c r="D516" t="s">
        <v>384</v>
      </c>
      <c r="E516" t="s">
        <v>357</v>
      </c>
      <c r="F516">
        <v>44</v>
      </c>
      <c r="G516" t="s">
        <v>8234</v>
      </c>
      <c r="H516" t="s">
        <v>8213</v>
      </c>
      <c r="I516" t="s">
        <v>8214</v>
      </c>
      <c r="J516" t="s">
        <v>8215</v>
      </c>
      <c r="K516" t="s">
        <v>5808</v>
      </c>
      <c r="L516" t="s">
        <v>8216</v>
      </c>
    </row>
    <row r="517" spans="1:12" x14ac:dyDescent="0.35">
      <c r="A517" s="164" t="s">
        <v>6763</v>
      </c>
      <c r="B517" t="s">
        <v>6764</v>
      </c>
      <c r="C517" t="s">
        <v>31014</v>
      </c>
      <c r="D517" t="s">
        <v>6765</v>
      </c>
      <c r="E517" t="s">
        <v>357</v>
      </c>
      <c r="F517">
        <v>11</v>
      </c>
      <c r="G517" t="s">
        <v>8234</v>
      </c>
      <c r="H517" t="s">
        <v>8213</v>
      </c>
      <c r="I517" t="s">
        <v>8214</v>
      </c>
      <c r="J517" t="s">
        <v>8215</v>
      </c>
      <c r="K517" t="s">
        <v>8224</v>
      </c>
      <c r="L517" t="s">
        <v>8216</v>
      </c>
    </row>
    <row r="518" spans="1:12" x14ac:dyDescent="0.35">
      <c r="A518" s="164" t="s">
        <v>9331</v>
      </c>
      <c r="B518" t="s">
        <v>9332</v>
      </c>
      <c r="C518" t="s">
        <v>9333</v>
      </c>
      <c r="D518" t="s">
        <v>9334</v>
      </c>
      <c r="E518" t="s">
        <v>357</v>
      </c>
      <c r="H518" t="s">
        <v>8213</v>
      </c>
      <c r="I518" t="s">
        <v>8214</v>
      </c>
      <c r="J518" t="s">
        <v>8215</v>
      </c>
      <c r="K518" t="s">
        <v>8224</v>
      </c>
      <c r="L518" t="s">
        <v>8216</v>
      </c>
    </row>
    <row r="519" spans="1:12" x14ac:dyDescent="0.35">
      <c r="A519" s="164" t="s">
        <v>10129</v>
      </c>
      <c r="B519" t="s">
        <v>10130</v>
      </c>
      <c r="C519" t="s">
        <v>10131</v>
      </c>
      <c r="D519" t="s">
        <v>9334</v>
      </c>
      <c r="E519" t="s">
        <v>357</v>
      </c>
      <c r="H519" t="s">
        <v>8213</v>
      </c>
      <c r="I519" t="s">
        <v>8214</v>
      </c>
      <c r="J519" t="s">
        <v>8215</v>
      </c>
      <c r="K519" t="s">
        <v>8224</v>
      </c>
      <c r="L519" t="s">
        <v>8216</v>
      </c>
    </row>
    <row r="520" spans="1:12" x14ac:dyDescent="0.35">
      <c r="A520" s="164" t="s">
        <v>12171</v>
      </c>
      <c r="B520" t="s">
        <v>12172</v>
      </c>
      <c r="C520" t="s">
        <v>12173</v>
      </c>
      <c r="D520" t="s">
        <v>9334</v>
      </c>
      <c r="E520" t="s">
        <v>357</v>
      </c>
      <c r="H520" t="s">
        <v>8213</v>
      </c>
      <c r="I520" t="s">
        <v>8214</v>
      </c>
      <c r="J520" t="s">
        <v>8215</v>
      </c>
      <c r="K520" t="s">
        <v>8224</v>
      </c>
      <c r="L520" t="s">
        <v>8216</v>
      </c>
    </row>
    <row r="521" spans="1:12" x14ac:dyDescent="0.35">
      <c r="A521" s="164" t="s">
        <v>33100</v>
      </c>
      <c r="B521" t="s">
        <v>33101</v>
      </c>
      <c r="C521" t="s">
        <v>33102</v>
      </c>
      <c r="D521" t="s">
        <v>9334</v>
      </c>
      <c r="E521" t="s">
        <v>357</v>
      </c>
      <c r="H521" t="s">
        <v>8213</v>
      </c>
      <c r="I521" t="s">
        <v>8214</v>
      </c>
      <c r="J521" t="s">
        <v>8215</v>
      </c>
      <c r="K521" t="s">
        <v>8224</v>
      </c>
      <c r="L521" t="s">
        <v>8216</v>
      </c>
    </row>
    <row r="522" spans="1:12" x14ac:dyDescent="0.35">
      <c r="A522" s="164" t="s">
        <v>14165</v>
      </c>
      <c r="B522" t="s">
        <v>14166</v>
      </c>
      <c r="C522" t="s">
        <v>14167</v>
      </c>
      <c r="D522" t="s">
        <v>2064</v>
      </c>
      <c r="E522" t="s">
        <v>357</v>
      </c>
      <c r="F522">
        <v>16</v>
      </c>
      <c r="G522" t="s">
        <v>8234</v>
      </c>
      <c r="H522" t="s">
        <v>8213</v>
      </c>
      <c r="I522" t="s">
        <v>8219</v>
      </c>
      <c r="J522" t="s">
        <v>8272</v>
      </c>
      <c r="K522" t="s">
        <v>8224</v>
      </c>
      <c r="L522" t="s">
        <v>8216</v>
      </c>
    </row>
    <row r="523" spans="1:12" x14ac:dyDescent="0.35">
      <c r="A523" s="164" t="s">
        <v>15789</v>
      </c>
      <c r="B523" t="s">
        <v>15790</v>
      </c>
      <c r="C523" t="s">
        <v>15791</v>
      </c>
      <c r="D523" t="s">
        <v>15792</v>
      </c>
      <c r="E523" t="s">
        <v>357</v>
      </c>
      <c r="F523">
        <v>15</v>
      </c>
      <c r="G523" t="s">
        <v>8234</v>
      </c>
      <c r="H523" t="s">
        <v>8213</v>
      </c>
      <c r="I523" t="s">
        <v>8219</v>
      </c>
      <c r="J523" t="s">
        <v>8272</v>
      </c>
      <c r="K523" t="s">
        <v>8224</v>
      </c>
      <c r="L523" t="s">
        <v>8216</v>
      </c>
    </row>
    <row r="524" spans="1:12" x14ac:dyDescent="0.35">
      <c r="A524" s="164" t="s">
        <v>16643</v>
      </c>
      <c r="B524" t="s">
        <v>16644</v>
      </c>
      <c r="C524" t="s">
        <v>16645</v>
      </c>
      <c r="D524" t="s">
        <v>16646</v>
      </c>
      <c r="E524" t="s">
        <v>357</v>
      </c>
      <c r="F524">
        <v>25</v>
      </c>
      <c r="G524" t="s">
        <v>8234</v>
      </c>
      <c r="H524" t="s">
        <v>8213</v>
      </c>
      <c r="I524" t="s">
        <v>8219</v>
      </c>
      <c r="J524" t="s">
        <v>8272</v>
      </c>
      <c r="K524" t="s">
        <v>8224</v>
      </c>
      <c r="L524" t="s">
        <v>8216</v>
      </c>
    </row>
    <row r="525" spans="1:12" x14ac:dyDescent="0.35">
      <c r="A525" s="164" t="s">
        <v>17332</v>
      </c>
      <c r="B525" t="s">
        <v>17333</v>
      </c>
      <c r="C525" t="s">
        <v>17334</v>
      </c>
      <c r="D525" t="s">
        <v>114</v>
      </c>
      <c r="E525" t="s">
        <v>357</v>
      </c>
      <c r="F525">
        <v>25</v>
      </c>
      <c r="G525" t="s">
        <v>8234</v>
      </c>
      <c r="H525" t="s">
        <v>8213</v>
      </c>
      <c r="I525" t="s">
        <v>8214</v>
      </c>
      <c r="J525" t="s">
        <v>8272</v>
      </c>
      <c r="K525" t="s">
        <v>8224</v>
      </c>
      <c r="L525" t="s">
        <v>8216</v>
      </c>
    </row>
    <row r="526" spans="1:12" x14ac:dyDescent="0.35">
      <c r="A526" s="164" t="s">
        <v>12482</v>
      </c>
      <c r="B526" t="s">
        <v>12483</v>
      </c>
      <c r="C526" t="s">
        <v>12484</v>
      </c>
      <c r="D526" t="s">
        <v>12485</v>
      </c>
      <c r="E526" t="s">
        <v>357</v>
      </c>
      <c r="F526">
        <v>15</v>
      </c>
      <c r="G526" t="s">
        <v>8234</v>
      </c>
      <c r="H526" t="s">
        <v>8213</v>
      </c>
      <c r="I526" t="s">
        <v>8219</v>
      </c>
      <c r="J526" t="s">
        <v>8272</v>
      </c>
      <c r="K526" t="s">
        <v>8224</v>
      </c>
      <c r="L526" t="s">
        <v>8216</v>
      </c>
    </row>
    <row r="527" spans="1:12" x14ac:dyDescent="0.35">
      <c r="A527" s="164" t="s">
        <v>25151</v>
      </c>
      <c r="B527" t="s">
        <v>25152</v>
      </c>
      <c r="C527" t="s">
        <v>25153</v>
      </c>
      <c r="D527" t="s">
        <v>25154</v>
      </c>
      <c r="E527" t="s">
        <v>357</v>
      </c>
      <c r="F527">
        <v>24</v>
      </c>
      <c r="G527" t="s">
        <v>8234</v>
      </c>
      <c r="H527" t="s">
        <v>8213</v>
      </c>
      <c r="I527" t="s">
        <v>8219</v>
      </c>
      <c r="J527" t="s">
        <v>8272</v>
      </c>
      <c r="K527" t="s">
        <v>8224</v>
      </c>
      <c r="L527" t="s">
        <v>8216</v>
      </c>
    </row>
    <row r="528" spans="1:12" x14ac:dyDescent="0.35">
      <c r="A528" s="164" t="s">
        <v>18835</v>
      </c>
      <c r="B528" t="s">
        <v>18836</v>
      </c>
      <c r="C528" t="s">
        <v>18837</v>
      </c>
      <c r="D528" t="s">
        <v>18838</v>
      </c>
      <c r="E528" t="s">
        <v>357</v>
      </c>
      <c r="F528">
        <v>25</v>
      </c>
      <c r="G528" t="s">
        <v>8234</v>
      </c>
      <c r="H528" t="s">
        <v>8213</v>
      </c>
      <c r="I528" t="s">
        <v>8219</v>
      </c>
      <c r="J528" t="s">
        <v>8272</v>
      </c>
      <c r="K528" t="s">
        <v>8224</v>
      </c>
      <c r="L528" t="s">
        <v>8216</v>
      </c>
    </row>
    <row r="529" spans="1:12" x14ac:dyDescent="0.35">
      <c r="A529" s="164" t="s">
        <v>16098</v>
      </c>
      <c r="B529" t="s">
        <v>16099</v>
      </c>
      <c r="C529" t="s">
        <v>16100</v>
      </c>
      <c r="D529" t="s">
        <v>16101</v>
      </c>
      <c r="E529" t="s">
        <v>357</v>
      </c>
      <c r="F529">
        <v>15</v>
      </c>
      <c r="G529" t="s">
        <v>8234</v>
      </c>
      <c r="H529" t="s">
        <v>8213</v>
      </c>
      <c r="I529" t="s">
        <v>8219</v>
      </c>
      <c r="J529" t="s">
        <v>8272</v>
      </c>
      <c r="K529" t="s">
        <v>8224</v>
      </c>
      <c r="L529" t="s">
        <v>8216</v>
      </c>
    </row>
    <row r="530" spans="1:12" x14ac:dyDescent="0.35">
      <c r="A530" s="164" t="s">
        <v>8583</v>
      </c>
      <c r="B530" t="s">
        <v>8584</v>
      </c>
      <c r="C530" t="s">
        <v>8585</v>
      </c>
      <c r="D530" t="s">
        <v>8586</v>
      </c>
      <c r="E530" t="s">
        <v>357</v>
      </c>
      <c r="F530">
        <v>25</v>
      </c>
      <c r="G530" t="s">
        <v>8234</v>
      </c>
      <c r="H530" t="s">
        <v>8213</v>
      </c>
      <c r="I530" t="s">
        <v>8219</v>
      </c>
      <c r="J530" t="s">
        <v>8272</v>
      </c>
      <c r="K530" t="s">
        <v>5808</v>
      </c>
      <c r="L530" t="s">
        <v>8216</v>
      </c>
    </row>
    <row r="531" spans="1:12" x14ac:dyDescent="0.35">
      <c r="A531" s="164" t="s">
        <v>21762</v>
      </c>
      <c r="B531" t="s">
        <v>5040</v>
      </c>
      <c r="C531" t="s">
        <v>21763</v>
      </c>
      <c r="D531" t="s">
        <v>20408</v>
      </c>
      <c r="E531" t="s">
        <v>357</v>
      </c>
      <c r="F531">
        <v>25</v>
      </c>
      <c r="G531" t="s">
        <v>8234</v>
      </c>
      <c r="H531" t="s">
        <v>8213</v>
      </c>
      <c r="I531" t="s">
        <v>8219</v>
      </c>
      <c r="J531" t="s">
        <v>8272</v>
      </c>
      <c r="K531" t="s">
        <v>5808</v>
      </c>
      <c r="L531" t="s">
        <v>8216</v>
      </c>
    </row>
    <row r="532" spans="1:12" x14ac:dyDescent="0.35">
      <c r="A532" s="164" t="s">
        <v>19402</v>
      </c>
      <c r="B532" t="s">
        <v>11044</v>
      </c>
      <c r="C532" t="s">
        <v>19403</v>
      </c>
      <c r="D532" t="s">
        <v>688</v>
      </c>
      <c r="E532" t="s">
        <v>357</v>
      </c>
      <c r="F532">
        <v>25</v>
      </c>
      <c r="G532" t="s">
        <v>8234</v>
      </c>
      <c r="H532" t="s">
        <v>8213</v>
      </c>
      <c r="I532" t="s">
        <v>8219</v>
      </c>
      <c r="J532" t="s">
        <v>8272</v>
      </c>
      <c r="K532" t="s">
        <v>8224</v>
      </c>
      <c r="L532" t="s">
        <v>8216</v>
      </c>
    </row>
    <row r="533" spans="1:12" x14ac:dyDescent="0.35">
      <c r="A533" s="164" t="s">
        <v>17318</v>
      </c>
      <c r="B533" t="s">
        <v>17319</v>
      </c>
      <c r="C533" t="s">
        <v>17320</v>
      </c>
      <c r="D533" t="s">
        <v>1511</v>
      </c>
      <c r="E533" t="s">
        <v>357</v>
      </c>
      <c r="F533">
        <v>25</v>
      </c>
      <c r="G533" t="s">
        <v>8234</v>
      </c>
      <c r="H533" t="s">
        <v>8213</v>
      </c>
      <c r="I533" t="s">
        <v>8219</v>
      </c>
      <c r="J533" t="s">
        <v>8272</v>
      </c>
      <c r="K533" t="s">
        <v>5808</v>
      </c>
      <c r="L533" t="s">
        <v>8216</v>
      </c>
    </row>
    <row r="534" spans="1:12" x14ac:dyDescent="0.35">
      <c r="A534" s="164" t="s">
        <v>30774</v>
      </c>
      <c r="B534" t="s">
        <v>30775</v>
      </c>
      <c r="C534" t="s">
        <v>30776</v>
      </c>
      <c r="D534" t="s">
        <v>22635</v>
      </c>
      <c r="E534" t="s">
        <v>357</v>
      </c>
      <c r="F534">
        <v>25</v>
      </c>
      <c r="G534" t="s">
        <v>8234</v>
      </c>
      <c r="H534" t="s">
        <v>8213</v>
      </c>
      <c r="I534" t="s">
        <v>8219</v>
      </c>
      <c r="J534" t="s">
        <v>8272</v>
      </c>
      <c r="K534" t="s">
        <v>8224</v>
      </c>
      <c r="L534" t="s">
        <v>8216</v>
      </c>
    </row>
    <row r="535" spans="1:12" x14ac:dyDescent="0.35">
      <c r="A535" s="164" t="s">
        <v>26248</v>
      </c>
      <c r="B535" t="s">
        <v>20219</v>
      </c>
      <c r="C535" t="s">
        <v>26249</v>
      </c>
      <c r="D535" t="s">
        <v>1660</v>
      </c>
      <c r="E535" t="s">
        <v>357</v>
      </c>
      <c r="F535">
        <v>25</v>
      </c>
      <c r="G535" t="s">
        <v>8234</v>
      </c>
      <c r="H535" t="s">
        <v>8213</v>
      </c>
      <c r="I535" t="s">
        <v>8219</v>
      </c>
      <c r="J535" t="s">
        <v>8272</v>
      </c>
      <c r="K535" t="s">
        <v>5808</v>
      </c>
      <c r="L535" t="s">
        <v>8216</v>
      </c>
    </row>
    <row r="536" spans="1:12" x14ac:dyDescent="0.35">
      <c r="A536" s="164" t="s">
        <v>23627</v>
      </c>
      <c r="B536" t="s">
        <v>23628</v>
      </c>
      <c r="C536" t="s">
        <v>23629</v>
      </c>
      <c r="D536" t="s">
        <v>23630</v>
      </c>
      <c r="E536" t="s">
        <v>357</v>
      </c>
      <c r="F536">
        <v>25</v>
      </c>
      <c r="G536" t="s">
        <v>8234</v>
      </c>
      <c r="H536" t="s">
        <v>8213</v>
      </c>
      <c r="I536" t="s">
        <v>8219</v>
      </c>
      <c r="J536" t="s">
        <v>8272</v>
      </c>
      <c r="K536" t="s">
        <v>5808</v>
      </c>
      <c r="L536" t="s">
        <v>8216</v>
      </c>
    </row>
    <row r="537" spans="1:12" x14ac:dyDescent="0.35">
      <c r="A537" s="164" t="s">
        <v>18839</v>
      </c>
      <c r="B537" t="s">
        <v>12214</v>
      </c>
      <c r="C537" t="s">
        <v>17898</v>
      </c>
      <c r="D537" t="s">
        <v>2628</v>
      </c>
      <c r="E537" t="s">
        <v>357</v>
      </c>
      <c r="F537">
        <v>25</v>
      </c>
      <c r="G537" t="s">
        <v>8234</v>
      </c>
      <c r="H537" t="s">
        <v>8213</v>
      </c>
      <c r="I537" t="s">
        <v>8219</v>
      </c>
      <c r="J537" t="s">
        <v>8272</v>
      </c>
      <c r="K537" t="s">
        <v>5808</v>
      </c>
      <c r="L537" t="s">
        <v>8216</v>
      </c>
    </row>
    <row r="538" spans="1:12" x14ac:dyDescent="0.35">
      <c r="A538" s="164" t="s">
        <v>29771</v>
      </c>
      <c r="B538" t="s">
        <v>29772</v>
      </c>
      <c r="C538" t="s">
        <v>29773</v>
      </c>
      <c r="D538" t="s">
        <v>8894</v>
      </c>
      <c r="E538" t="s">
        <v>357</v>
      </c>
      <c r="F538">
        <v>25</v>
      </c>
      <c r="G538" t="s">
        <v>8234</v>
      </c>
      <c r="H538" t="s">
        <v>8213</v>
      </c>
      <c r="I538" t="s">
        <v>8219</v>
      </c>
      <c r="J538" t="s">
        <v>8272</v>
      </c>
      <c r="K538" t="s">
        <v>8224</v>
      </c>
      <c r="L538" t="s">
        <v>8216</v>
      </c>
    </row>
    <row r="539" spans="1:12" x14ac:dyDescent="0.35">
      <c r="A539" s="164" t="s">
        <v>21940</v>
      </c>
      <c r="B539" t="s">
        <v>21941</v>
      </c>
      <c r="C539" t="s">
        <v>21942</v>
      </c>
      <c r="D539" t="s">
        <v>21943</v>
      </c>
      <c r="E539" t="s">
        <v>357</v>
      </c>
      <c r="F539">
        <v>22</v>
      </c>
      <c r="G539" t="s">
        <v>8234</v>
      </c>
      <c r="H539" t="s">
        <v>8213</v>
      </c>
      <c r="I539" t="s">
        <v>8219</v>
      </c>
      <c r="J539" t="s">
        <v>8272</v>
      </c>
      <c r="K539" t="s">
        <v>8224</v>
      </c>
      <c r="L539" t="s">
        <v>8216</v>
      </c>
    </row>
    <row r="540" spans="1:12" x14ac:dyDescent="0.35">
      <c r="A540" s="164" t="s">
        <v>17896</v>
      </c>
      <c r="B540" t="s">
        <v>17897</v>
      </c>
      <c r="C540" t="s">
        <v>17898</v>
      </c>
      <c r="D540" t="s">
        <v>2628</v>
      </c>
      <c r="E540" t="s">
        <v>357</v>
      </c>
      <c r="F540">
        <v>24</v>
      </c>
      <c r="G540" t="s">
        <v>8234</v>
      </c>
      <c r="H540" t="s">
        <v>8213</v>
      </c>
      <c r="I540" t="s">
        <v>8219</v>
      </c>
      <c r="J540" t="s">
        <v>8272</v>
      </c>
      <c r="K540" t="s">
        <v>8224</v>
      </c>
      <c r="L540" t="s">
        <v>8216</v>
      </c>
    </row>
    <row r="541" spans="1:12" x14ac:dyDescent="0.35">
      <c r="A541" s="164" t="s">
        <v>13101</v>
      </c>
      <c r="B541" t="s">
        <v>13102</v>
      </c>
      <c r="C541" t="s">
        <v>13103</v>
      </c>
      <c r="D541" t="s">
        <v>13104</v>
      </c>
      <c r="E541" t="s">
        <v>357</v>
      </c>
      <c r="F541">
        <v>25</v>
      </c>
      <c r="G541" t="s">
        <v>8234</v>
      </c>
      <c r="H541" t="s">
        <v>8213</v>
      </c>
      <c r="I541" t="s">
        <v>8219</v>
      </c>
      <c r="J541" t="s">
        <v>8272</v>
      </c>
      <c r="K541" t="s">
        <v>5808</v>
      </c>
      <c r="L541" t="s">
        <v>8216</v>
      </c>
    </row>
    <row r="542" spans="1:12" x14ac:dyDescent="0.35">
      <c r="A542" s="164" t="s">
        <v>19487</v>
      </c>
      <c r="B542" t="s">
        <v>19488</v>
      </c>
      <c r="C542" t="s">
        <v>19489</v>
      </c>
      <c r="D542" t="s">
        <v>19490</v>
      </c>
      <c r="E542" t="s">
        <v>357</v>
      </c>
      <c r="F542">
        <v>25</v>
      </c>
      <c r="G542" t="s">
        <v>8234</v>
      </c>
      <c r="H542" t="s">
        <v>8213</v>
      </c>
      <c r="I542" t="s">
        <v>8214</v>
      </c>
      <c r="J542" t="s">
        <v>8272</v>
      </c>
      <c r="K542" t="s">
        <v>5808</v>
      </c>
      <c r="L542" t="s">
        <v>8216</v>
      </c>
    </row>
    <row r="543" spans="1:12" x14ac:dyDescent="0.35">
      <c r="A543" s="164" t="s">
        <v>25373</v>
      </c>
      <c r="B543" t="s">
        <v>22714</v>
      </c>
      <c r="C543" t="s">
        <v>22715</v>
      </c>
      <c r="D543" t="s">
        <v>22716</v>
      </c>
      <c r="E543" t="s">
        <v>357</v>
      </c>
      <c r="F543">
        <v>25</v>
      </c>
      <c r="G543" t="s">
        <v>8234</v>
      </c>
      <c r="H543" t="s">
        <v>8213</v>
      </c>
      <c r="I543" t="s">
        <v>8219</v>
      </c>
      <c r="J543" t="s">
        <v>8272</v>
      </c>
      <c r="K543" t="s">
        <v>8224</v>
      </c>
      <c r="L543" t="s">
        <v>8216</v>
      </c>
    </row>
    <row r="544" spans="1:12" x14ac:dyDescent="0.35">
      <c r="A544" s="164" t="s">
        <v>33262</v>
      </c>
      <c r="B544" t="s">
        <v>33263</v>
      </c>
      <c r="C544" t="s">
        <v>33264</v>
      </c>
      <c r="D544" t="s">
        <v>2307</v>
      </c>
      <c r="E544" t="s">
        <v>357</v>
      </c>
      <c r="F544">
        <v>25</v>
      </c>
      <c r="G544" t="s">
        <v>8234</v>
      </c>
      <c r="H544" t="s">
        <v>8213</v>
      </c>
      <c r="I544" t="s">
        <v>8219</v>
      </c>
      <c r="J544" t="s">
        <v>8272</v>
      </c>
      <c r="K544" t="s">
        <v>5808</v>
      </c>
      <c r="L544" t="s">
        <v>8216</v>
      </c>
    </row>
    <row r="545" spans="1:12" x14ac:dyDescent="0.35">
      <c r="A545" s="164" t="s">
        <v>23517</v>
      </c>
      <c r="B545" t="s">
        <v>20808</v>
      </c>
      <c r="C545" t="s">
        <v>20809</v>
      </c>
      <c r="D545" t="s">
        <v>20810</v>
      </c>
      <c r="E545" t="s">
        <v>357</v>
      </c>
      <c r="F545">
        <v>25</v>
      </c>
      <c r="G545" t="s">
        <v>8234</v>
      </c>
      <c r="H545" t="s">
        <v>8213</v>
      </c>
      <c r="I545" t="s">
        <v>8219</v>
      </c>
      <c r="J545" t="s">
        <v>8272</v>
      </c>
      <c r="K545" t="s">
        <v>5808</v>
      </c>
      <c r="L545" t="s">
        <v>8216</v>
      </c>
    </row>
    <row r="546" spans="1:12" x14ac:dyDescent="0.35">
      <c r="A546" s="164" t="s">
        <v>15549</v>
      </c>
      <c r="B546" t="s">
        <v>15550</v>
      </c>
      <c r="C546" t="s">
        <v>15551</v>
      </c>
      <c r="D546" t="s">
        <v>15552</v>
      </c>
      <c r="E546" t="s">
        <v>357</v>
      </c>
      <c r="F546">
        <v>25</v>
      </c>
      <c r="G546" t="s">
        <v>8234</v>
      </c>
      <c r="H546" t="s">
        <v>8213</v>
      </c>
      <c r="I546" t="s">
        <v>8219</v>
      </c>
      <c r="J546" t="s">
        <v>8272</v>
      </c>
      <c r="K546" t="s">
        <v>8224</v>
      </c>
      <c r="L546" t="s">
        <v>8216</v>
      </c>
    </row>
    <row r="547" spans="1:12" x14ac:dyDescent="0.35">
      <c r="A547" s="164" t="s">
        <v>25343</v>
      </c>
      <c r="B547" t="s">
        <v>10062</v>
      </c>
      <c r="C547" t="s">
        <v>25344</v>
      </c>
      <c r="D547" t="s">
        <v>10064</v>
      </c>
      <c r="E547" t="s">
        <v>357</v>
      </c>
      <c r="F547">
        <v>25</v>
      </c>
      <c r="G547" t="s">
        <v>8234</v>
      </c>
      <c r="H547" t="s">
        <v>8213</v>
      </c>
      <c r="I547" t="s">
        <v>8214</v>
      </c>
      <c r="J547" t="s">
        <v>8272</v>
      </c>
      <c r="K547" t="s">
        <v>5808</v>
      </c>
      <c r="L547" t="s">
        <v>8216</v>
      </c>
    </row>
    <row r="548" spans="1:12" x14ac:dyDescent="0.35">
      <c r="A548" s="164" t="s">
        <v>19187</v>
      </c>
      <c r="B548" t="s">
        <v>19188</v>
      </c>
      <c r="C548" t="s">
        <v>19189</v>
      </c>
      <c r="D548" t="s">
        <v>11569</v>
      </c>
      <c r="E548" t="s">
        <v>357</v>
      </c>
      <c r="F548">
        <v>25</v>
      </c>
      <c r="G548" t="s">
        <v>8234</v>
      </c>
      <c r="H548" t="s">
        <v>8213</v>
      </c>
      <c r="I548" t="s">
        <v>8219</v>
      </c>
      <c r="J548" t="s">
        <v>8272</v>
      </c>
      <c r="K548" t="s">
        <v>5808</v>
      </c>
      <c r="L548" t="s">
        <v>8216</v>
      </c>
    </row>
    <row r="549" spans="1:12" x14ac:dyDescent="0.35">
      <c r="A549" s="164" t="s">
        <v>22275</v>
      </c>
      <c r="B549" t="s">
        <v>22276</v>
      </c>
      <c r="C549" t="s">
        <v>22277</v>
      </c>
      <c r="D549" t="s">
        <v>2037</v>
      </c>
      <c r="E549" t="s">
        <v>357</v>
      </c>
      <c r="F549">
        <v>25</v>
      </c>
      <c r="G549" t="s">
        <v>8234</v>
      </c>
      <c r="H549" t="s">
        <v>8213</v>
      </c>
      <c r="I549" t="s">
        <v>8219</v>
      </c>
      <c r="J549" t="s">
        <v>8272</v>
      </c>
      <c r="K549" t="s">
        <v>5808</v>
      </c>
      <c r="L549" t="s">
        <v>8216</v>
      </c>
    </row>
    <row r="550" spans="1:12" x14ac:dyDescent="0.35">
      <c r="A550" s="164" t="s">
        <v>17610</v>
      </c>
      <c r="B550" t="s">
        <v>17611</v>
      </c>
      <c r="C550" t="s">
        <v>17612</v>
      </c>
      <c r="D550" t="s">
        <v>17613</v>
      </c>
      <c r="E550" t="s">
        <v>357</v>
      </c>
      <c r="F550">
        <v>25</v>
      </c>
      <c r="G550" t="s">
        <v>8234</v>
      </c>
      <c r="H550" t="s">
        <v>8213</v>
      </c>
      <c r="I550" t="s">
        <v>8219</v>
      </c>
      <c r="J550" t="s">
        <v>8272</v>
      </c>
      <c r="K550" t="s">
        <v>5808</v>
      </c>
      <c r="L550" t="s">
        <v>8216</v>
      </c>
    </row>
    <row r="551" spans="1:12" x14ac:dyDescent="0.35">
      <c r="A551" s="164" t="s">
        <v>13692</v>
      </c>
      <c r="B551" t="s">
        <v>13693</v>
      </c>
      <c r="C551" t="s">
        <v>13694</v>
      </c>
      <c r="D551" t="s">
        <v>13695</v>
      </c>
      <c r="E551" t="s">
        <v>357</v>
      </c>
      <c r="F551">
        <v>25</v>
      </c>
      <c r="G551" t="s">
        <v>8234</v>
      </c>
      <c r="H551" t="s">
        <v>8213</v>
      </c>
      <c r="I551" t="s">
        <v>8219</v>
      </c>
      <c r="J551" t="s">
        <v>8272</v>
      </c>
      <c r="K551" t="s">
        <v>8224</v>
      </c>
      <c r="L551" t="s">
        <v>8216</v>
      </c>
    </row>
    <row r="552" spans="1:12" x14ac:dyDescent="0.35">
      <c r="A552" s="164" t="s">
        <v>18888</v>
      </c>
      <c r="B552" t="s">
        <v>15383</v>
      </c>
      <c r="C552" t="s">
        <v>15384</v>
      </c>
      <c r="D552" t="s">
        <v>15385</v>
      </c>
      <c r="E552" t="s">
        <v>357</v>
      </c>
      <c r="F552">
        <v>25</v>
      </c>
      <c r="G552" t="s">
        <v>8234</v>
      </c>
      <c r="H552" t="s">
        <v>8213</v>
      </c>
      <c r="I552" t="s">
        <v>8219</v>
      </c>
      <c r="J552" t="s">
        <v>8272</v>
      </c>
      <c r="K552" t="s">
        <v>5808</v>
      </c>
      <c r="L552" t="s">
        <v>8216</v>
      </c>
    </row>
    <row r="553" spans="1:12" x14ac:dyDescent="0.35">
      <c r="A553" s="164" t="s">
        <v>31004</v>
      </c>
      <c r="B553" t="s">
        <v>16730</v>
      </c>
      <c r="C553" t="s">
        <v>16731</v>
      </c>
      <c r="D553" t="s">
        <v>10064</v>
      </c>
      <c r="E553" t="s">
        <v>357</v>
      </c>
      <c r="F553">
        <v>25</v>
      </c>
      <c r="G553" t="s">
        <v>8234</v>
      </c>
      <c r="H553" t="s">
        <v>8213</v>
      </c>
      <c r="I553" t="s">
        <v>8214</v>
      </c>
      <c r="J553" t="s">
        <v>8272</v>
      </c>
      <c r="K553" t="s">
        <v>5808</v>
      </c>
      <c r="L553" t="s">
        <v>8216</v>
      </c>
    </row>
    <row r="554" spans="1:12" x14ac:dyDescent="0.35">
      <c r="A554" s="164" t="s">
        <v>28308</v>
      </c>
      <c r="B554" t="s">
        <v>28309</v>
      </c>
      <c r="C554" t="s">
        <v>28310</v>
      </c>
      <c r="D554" t="s">
        <v>9334</v>
      </c>
      <c r="E554" t="s">
        <v>357</v>
      </c>
      <c r="H554" t="s">
        <v>8213</v>
      </c>
      <c r="I554" t="s">
        <v>8214</v>
      </c>
      <c r="J554" t="s">
        <v>8215</v>
      </c>
      <c r="K554" t="s">
        <v>8224</v>
      </c>
      <c r="L554" t="s">
        <v>8216</v>
      </c>
    </row>
    <row r="555" spans="1:12" x14ac:dyDescent="0.35">
      <c r="A555" s="164" t="s">
        <v>19969</v>
      </c>
      <c r="B555" t="s">
        <v>19970</v>
      </c>
      <c r="C555" t="s">
        <v>19971</v>
      </c>
      <c r="D555" t="s">
        <v>19972</v>
      </c>
      <c r="E555" t="s">
        <v>357</v>
      </c>
      <c r="H555" t="s">
        <v>8213</v>
      </c>
      <c r="I555" t="s">
        <v>8214</v>
      </c>
      <c r="J555" t="s">
        <v>8215</v>
      </c>
      <c r="K555" t="s">
        <v>8224</v>
      </c>
      <c r="L555" t="s">
        <v>8216</v>
      </c>
    </row>
    <row r="556" spans="1:12" x14ac:dyDescent="0.35">
      <c r="A556" s="164" t="s">
        <v>32967</v>
      </c>
      <c r="B556" t="s">
        <v>32968</v>
      </c>
      <c r="C556" t="s">
        <v>32969</v>
      </c>
      <c r="D556" t="s">
        <v>362</v>
      </c>
      <c r="E556" t="s">
        <v>357</v>
      </c>
      <c r="F556">
        <v>70</v>
      </c>
      <c r="G556" t="s">
        <v>8234</v>
      </c>
      <c r="H556" t="s">
        <v>8213</v>
      </c>
      <c r="I556" t="s">
        <v>8214</v>
      </c>
      <c r="J556" t="s">
        <v>8215</v>
      </c>
      <c r="K556" t="s">
        <v>8224</v>
      </c>
      <c r="L556" t="s">
        <v>8216</v>
      </c>
    </row>
    <row r="557" spans="1:12" x14ac:dyDescent="0.35">
      <c r="A557" s="164" t="s">
        <v>19090</v>
      </c>
      <c r="B557" t="s">
        <v>19091</v>
      </c>
      <c r="C557" t="s">
        <v>19092</v>
      </c>
      <c r="D557" t="s">
        <v>394</v>
      </c>
      <c r="E557" t="s">
        <v>357</v>
      </c>
      <c r="F557">
        <v>116</v>
      </c>
      <c r="G557" t="s">
        <v>8212</v>
      </c>
      <c r="H557" t="s">
        <v>8213</v>
      </c>
      <c r="I557" t="s">
        <v>8214</v>
      </c>
      <c r="J557" t="s">
        <v>8215</v>
      </c>
      <c r="K557" t="s">
        <v>8224</v>
      </c>
      <c r="L557" t="s">
        <v>8216</v>
      </c>
    </row>
    <row r="558" spans="1:12" x14ac:dyDescent="0.35">
      <c r="A558" s="164" t="s">
        <v>25873</v>
      </c>
      <c r="B558" t="s">
        <v>25874</v>
      </c>
      <c r="C558" t="s">
        <v>25875</v>
      </c>
      <c r="D558" t="s">
        <v>25876</v>
      </c>
      <c r="E558" t="s">
        <v>357</v>
      </c>
      <c r="F558">
        <v>68</v>
      </c>
      <c r="G558" t="s">
        <v>8234</v>
      </c>
      <c r="H558" t="s">
        <v>8213</v>
      </c>
      <c r="I558" t="s">
        <v>8214</v>
      </c>
      <c r="J558" t="s">
        <v>8215</v>
      </c>
      <c r="K558" t="s">
        <v>8224</v>
      </c>
      <c r="L558" t="s">
        <v>8216</v>
      </c>
    </row>
    <row r="559" spans="1:12" x14ac:dyDescent="0.35">
      <c r="A559" s="164" t="s">
        <v>13780</v>
      </c>
      <c r="B559" t="s">
        <v>13781</v>
      </c>
      <c r="C559" t="s">
        <v>13782</v>
      </c>
      <c r="D559" t="s">
        <v>358</v>
      </c>
      <c r="E559" t="s">
        <v>357</v>
      </c>
      <c r="F559">
        <v>80</v>
      </c>
      <c r="G559" t="s">
        <v>8234</v>
      </c>
      <c r="H559" t="s">
        <v>8213</v>
      </c>
      <c r="I559" t="s">
        <v>8214</v>
      </c>
      <c r="J559" t="s">
        <v>8215</v>
      </c>
      <c r="K559" t="s">
        <v>8224</v>
      </c>
      <c r="L559" t="s">
        <v>8216</v>
      </c>
    </row>
    <row r="560" spans="1:12" x14ac:dyDescent="0.35">
      <c r="A560" s="164" t="s">
        <v>15520</v>
      </c>
      <c r="B560" t="s">
        <v>15521</v>
      </c>
      <c r="C560" t="s">
        <v>15522</v>
      </c>
      <c r="D560" t="s">
        <v>10333</v>
      </c>
      <c r="E560" t="s">
        <v>357</v>
      </c>
      <c r="H560" t="s">
        <v>8213</v>
      </c>
      <c r="I560" t="s">
        <v>8214</v>
      </c>
      <c r="J560" t="s">
        <v>8215</v>
      </c>
      <c r="K560" t="s">
        <v>8224</v>
      </c>
      <c r="L560" t="s">
        <v>8216</v>
      </c>
    </row>
    <row r="561" spans="1:12" x14ac:dyDescent="0.35">
      <c r="A561" s="164" t="s">
        <v>28375</v>
      </c>
      <c r="B561" t="s">
        <v>28376</v>
      </c>
      <c r="C561" t="s">
        <v>28377</v>
      </c>
      <c r="D561" t="s">
        <v>384</v>
      </c>
      <c r="E561" t="s">
        <v>357</v>
      </c>
      <c r="F561">
        <v>60</v>
      </c>
      <c r="G561" t="s">
        <v>8234</v>
      </c>
      <c r="H561" t="s">
        <v>8213</v>
      </c>
      <c r="I561" t="s">
        <v>8214</v>
      </c>
      <c r="J561" t="s">
        <v>8215</v>
      </c>
      <c r="K561" t="s">
        <v>8224</v>
      </c>
      <c r="L561" t="s">
        <v>8216</v>
      </c>
    </row>
    <row r="562" spans="1:12" x14ac:dyDescent="0.35">
      <c r="A562" s="164" t="s">
        <v>29826</v>
      </c>
      <c r="B562" t="s">
        <v>29827</v>
      </c>
      <c r="C562" t="s">
        <v>29828</v>
      </c>
      <c r="D562" t="s">
        <v>365</v>
      </c>
      <c r="E562" t="s">
        <v>357</v>
      </c>
      <c r="F562">
        <v>230</v>
      </c>
      <c r="G562" t="s">
        <v>8223</v>
      </c>
      <c r="H562" t="s">
        <v>8213</v>
      </c>
      <c r="I562" t="s">
        <v>8214</v>
      </c>
      <c r="J562" t="s">
        <v>8215</v>
      </c>
      <c r="K562" t="s">
        <v>8224</v>
      </c>
      <c r="L562" t="s">
        <v>8216</v>
      </c>
    </row>
    <row r="563" spans="1:12" x14ac:dyDescent="0.35">
      <c r="A563" s="164" t="s">
        <v>20379</v>
      </c>
      <c r="B563" t="s">
        <v>20380</v>
      </c>
      <c r="C563" t="s">
        <v>20381</v>
      </c>
      <c r="D563" t="s">
        <v>20382</v>
      </c>
      <c r="E563" t="s">
        <v>357</v>
      </c>
      <c r="F563">
        <v>45</v>
      </c>
      <c r="G563" t="s">
        <v>8234</v>
      </c>
      <c r="H563" t="s">
        <v>8213</v>
      </c>
      <c r="I563" t="s">
        <v>8214</v>
      </c>
      <c r="J563" t="s">
        <v>8215</v>
      </c>
      <c r="K563" t="s">
        <v>8224</v>
      </c>
      <c r="L563" t="s">
        <v>8216</v>
      </c>
    </row>
    <row r="564" spans="1:12" x14ac:dyDescent="0.35">
      <c r="A564" s="164" t="s">
        <v>20844</v>
      </c>
      <c r="B564" t="s">
        <v>20845</v>
      </c>
      <c r="C564" t="s">
        <v>20846</v>
      </c>
      <c r="D564" t="s">
        <v>365</v>
      </c>
      <c r="E564" t="s">
        <v>357</v>
      </c>
      <c r="F564">
        <v>0</v>
      </c>
      <c r="G564" t="s">
        <v>8234</v>
      </c>
      <c r="H564" t="s">
        <v>8213</v>
      </c>
      <c r="I564" t="s">
        <v>8214</v>
      </c>
      <c r="J564" t="s">
        <v>8215</v>
      </c>
      <c r="K564" t="s">
        <v>8224</v>
      </c>
      <c r="L564" t="s">
        <v>8216</v>
      </c>
    </row>
    <row r="565" spans="1:12" x14ac:dyDescent="0.35">
      <c r="A565" s="164" t="s">
        <v>20872</v>
      </c>
      <c r="B565" t="s">
        <v>20873</v>
      </c>
      <c r="C565" t="s">
        <v>20874</v>
      </c>
      <c r="D565" t="s">
        <v>362</v>
      </c>
      <c r="E565" t="s">
        <v>357</v>
      </c>
      <c r="F565">
        <v>10</v>
      </c>
      <c r="G565" t="s">
        <v>8234</v>
      </c>
      <c r="H565" t="s">
        <v>8213</v>
      </c>
      <c r="I565" t="s">
        <v>8214</v>
      </c>
      <c r="J565" t="s">
        <v>8215</v>
      </c>
      <c r="K565" t="s">
        <v>8224</v>
      </c>
      <c r="L565" t="s">
        <v>8216</v>
      </c>
    </row>
    <row r="566" spans="1:12" x14ac:dyDescent="0.35">
      <c r="A566" s="164" t="s">
        <v>23453</v>
      </c>
      <c r="B566" t="s">
        <v>23454</v>
      </c>
      <c r="C566" t="s">
        <v>23455</v>
      </c>
      <c r="D566" t="s">
        <v>4292</v>
      </c>
      <c r="E566" t="s">
        <v>357</v>
      </c>
      <c r="F566">
        <v>62</v>
      </c>
      <c r="G566" t="s">
        <v>8234</v>
      </c>
      <c r="H566" t="s">
        <v>8213</v>
      </c>
      <c r="I566" t="s">
        <v>8214</v>
      </c>
      <c r="J566" t="s">
        <v>8215</v>
      </c>
      <c r="K566" t="s">
        <v>8224</v>
      </c>
      <c r="L566" t="s">
        <v>8216</v>
      </c>
    </row>
    <row r="567" spans="1:12" x14ac:dyDescent="0.35">
      <c r="A567" s="164" t="s">
        <v>19769</v>
      </c>
      <c r="B567" t="s">
        <v>19770</v>
      </c>
      <c r="C567" t="s">
        <v>19771</v>
      </c>
      <c r="D567" t="s">
        <v>19772</v>
      </c>
      <c r="E567" t="s">
        <v>357</v>
      </c>
      <c r="F567">
        <v>0</v>
      </c>
      <c r="G567" t="s">
        <v>8234</v>
      </c>
      <c r="H567" t="s">
        <v>8213</v>
      </c>
      <c r="I567" t="s">
        <v>8214</v>
      </c>
      <c r="J567" t="s">
        <v>8215</v>
      </c>
      <c r="K567" t="s">
        <v>8224</v>
      </c>
      <c r="L567" t="s">
        <v>8216</v>
      </c>
    </row>
    <row r="568" spans="1:12" x14ac:dyDescent="0.35">
      <c r="A568" s="164" t="s">
        <v>30922</v>
      </c>
      <c r="B568" t="s">
        <v>30923</v>
      </c>
      <c r="C568" t="s">
        <v>30924</v>
      </c>
      <c r="D568" t="s">
        <v>365</v>
      </c>
      <c r="E568" t="s">
        <v>357</v>
      </c>
      <c r="F568">
        <v>30</v>
      </c>
      <c r="G568" t="s">
        <v>8234</v>
      </c>
      <c r="H568" t="s">
        <v>8213</v>
      </c>
      <c r="I568" t="s">
        <v>8214</v>
      </c>
      <c r="J568" t="s">
        <v>8215</v>
      </c>
      <c r="K568" t="s">
        <v>8224</v>
      </c>
      <c r="L568" t="s">
        <v>8216</v>
      </c>
    </row>
    <row r="569" spans="1:12" x14ac:dyDescent="0.35">
      <c r="A569" s="164" t="s">
        <v>19353</v>
      </c>
      <c r="B569" t="s">
        <v>19354</v>
      </c>
      <c r="C569" t="s">
        <v>19355</v>
      </c>
      <c r="D569" t="s">
        <v>362</v>
      </c>
      <c r="E569" t="s">
        <v>357</v>
      </c>
      <c r="F569">
        <v>80</v>
      </c>
      <c r="G569" t="s">
        <v>8234</v>
      </c>
      <c r="H569" t="s">
        <v>8213</v>
      </c>
      <c r="I569" t="s">
        <v>8214</v>
      </c>
      <c r="J569" t="s">
        <v>8215</v>
      </c>
      <c r="K569" t="s">
        <v>8224</v>
      </c>
      <c r="L569" t="s">
        <v>8216</v>
      </c>
    </row>
    <row r="570" spans="1:12" x14ac:dyDescent="0.35">
      <c r="A570" s="164" t="s">
        <v>32346</v>
      </c>
      <c r="B570" t="s">
        <v>32347</v>
      </c>
      <c r="C570" t="s">
        <v>32348</v>
      </c>
      <c r="D570" t="s">
        <v>4292</v>
      </c>
      <c r="E570" t="s">
        <v>357</v>
      </c>
      <c r="F570">
        <v>54</v>
      </c>
      <c r="G570" t="s">
        <v>8234</v>
      </c>
      <c r="H570" t="s">
        <v>8213</v>
      </c>
      <c r="I570" t="s">
        <v>8214</v>
      </c>
      <c r="J570" t="s">
        <v>8215</v>
      </c>
      <c r="K570" t="s">
        <v>8224</v>
      </c>
      <c r="L570" t="s">
        <v>8216</v>
      </c>
    </row>
    <row r="571" spans="1:12" x14ac:dyDescent="0.35">
      <c r="A571" s="164" t="s">
        <v>31132</v>
      </c>
      <c r="B571" t="s">
        <v>31133</v>
      </c>
      <c r="C571" t="s">
        <v>31134</v>
      </c>
      <c r="D571" t="s">
        <v>6765</v>
      </c>
      <c r="E571" t="s">
        <v>357</v>
      </c>
      <c r="F571">
        <v>0</v>
      </c>
      <c r="G571" t="s">
        <v>8234</v>
      </c>
      <c r="H571" t="s">
        <v>8213</v>
      </c>
      <c r="I571" t="s">
        <v>8214</v>
      </c>
      <c r="J571" t="s">
        <v>8215</v>
      </c>
      <c r="K571" t="s">
        <v>8224</v>
      </c>
      <c r="L571" t="s">
        <v>8216</v>
      </c>
    </row>
    <row r="572" spans="1:12" x14ac:dyDescent="0.35">
      <c r="A572" s="164" t="s">
        <v>32982</v>
      </c>
      <c r="B572" t="s">
        <v>32983</v>
      </c>
      <c r="C572" t="s">
        <v>32984</v>
      </c>
      <c r="D572" t="s">
        <v>392</v>
      </c>
      <c r="E572" t="s">
        <v>357</v>
      </c>
      <c r="F572">
        <v>80</v>
      </c>
      <c r="G572" t="s">
        <v>8234</v>
      </c>
      <c r="H572" t="s">
        <v>8213</v>
      </c>
      <c r="I572" t="s">
        <v>8214</v>
      </c>
      <c r="J572" t="s">
        <v>8215</v>
      </c>
      <c r="K572" t="s">
        <v>8224</v>
      </c>
      <c r="L572" t="s">
        <v>8216</v>
      </c>
    </row>
    <row r="573" spans="1:12" x14ac:dyDescent="0.35">
      <c r="A573" s="164" t="s">
        <v>11398</v>
      </c>
      <c r="B573" t="s">
        <v>11399</v>
      </c>
      <c r="C573" t="s">
        <v>11400</v>
      </c>
      <c r="D573" t="s">
        <v>10626</v>
      </c>
      <c r="E573" t="s">
        <v>357</v>
      </c>
      <c r="H573" t="s">
        <v>8213</v>
      </c>
      <c r="I573" t="s">
        <v>8214</v>
      </c>
      <c r="J573" t="s">
        <v>8215</v>
      </c>
      <c r="K573" t="s">
        <v>8224</v>
      </c>
      <c r="L573" t="s">
        <v>8216</v>
      </c>
    </row>
    <row r="574" spans="1:12" x14ac:dyDescent="0.35">
      <c r="A574" s="164" t="s">
        <v>439</v>
      </c>
      <c r="B574" t="s">
        <v>7190</v>
      </c>
      <c r="C574" t="s">
        <v>26156</v>
      </c>
      <c r="D574" t="s">
        <v>440</v>
      </c>
      <c r="E574" t="s">
        <v>441</v>
      </c>
      <c r="F574">
        <v>195</v>
      </c>
      <c r="G574" t="s">
        <v>8212</v>
      </c>
      <c r="H574" t="s">
        <v>8226</v>
      </c>
      <c r="I574" t="s">
        <v>8214</v>
      </c>
      <c r="J574" t="s">
        <v>8215</v>
      </c>
      <c r="K574" t="s">
        <v>8224</v>
      </c>
      <c r="L574" t="s">
        <v>8216</v>
      </c>
    </row>
    <row r="575" spans="1:12" x14ac:dyDescent="0.35">
      <c r="A575" s="164" t="s">
        <v>16223</v>
      </c>
      <c r="B575" t="s">
        <v>16224</v>
      </c>
      <c r="C575" t="s">
        <v>16225</v>
      </c>
      <c r="D575" t="s">
        <v>16226</v>
      </c>
      <c r="E575" t="s">
        <v>441</v>
      </c>
      <c r="H575" t="s">
        <v>8226</v>
      </c>
      <c r="I575" t="s">
        <v>8214</v>
      </c>
      <c r="J575" t="s">
        <v>8215</v>
      </c>
      <c r="K575" t="s">
        <v>8224</v>
      </c>
      <c r="L575" t="s">
        <v>8216</v>
      </c>
    </row>
    <row r="576" spans="1:12" x14ac:dyDescent="0.35">
      <c r="A576" s="164" t="s">
        <v>443</v>
      </c>
      <c r="B576" t="s">
        <v>7539</v>
      </c>
      <c r="C576" t="s">
        <v>27359</v>
      </c>
      <c r="D576" t="s">
        <v>444</v>
      </c>
      <c r="E576" t="s">
        <v>441</v>
      </c>
      <c r="F576">
        <v>134</v>
      </c>
      <c r="G576" t="s">
        <v>8212</v>
      </c>
      <c r="H576" t="s">
        <v>8226</v>
      </c>
      <c r="I576" t="s">
        <v>8219</v>
      </c>
      <c r="J576" t="s">
        <v>8215</v>
      </c>
      <c r="K576" t="s">
        <v>8224</v>
      </c>
      <c r="L576" t="s">
        <v>8216</v>
      </c>
    </row>
    <row r="577" spans="1:12" x14ac:dyDescent="0.35">
      <c r="A577" s="164" t="s">
        <v>445</v>
      </c>
      <c r="B577" t="s">
        <v>7168</v>
      </c>
      <c r="C577" t="s">
        <v>22505</v>
      </c>
      <c r="D577" t="s">
        <v>446</v>
      </c>
      <c r="E577" t="s">
        <v>441</v>
      </c>
      <c r="F577">
        <v>241</v>
      </c>
      <c r="G577" t="s">
        <v>8223</v>
      </c>
      <c r="H577" t="s">
        <v>8226</v>
      </c>
      <c r="I577" t="s">
        <v>8214</v>
      </c>
      <c r="J577" t="s">
        <v>8215</v>
      </c>
      <c r="K577" t="s">
        <v>8224</v>
      </c>
      <c r="L577" t="s">
        <v>8216</v>
      </c>
    </row>
    <row r="578" spans="1:12" x14ac:dyDescent="0.35">
      <c r="A578" s="164" t="s">
        <v>448</v>
      </c>
      <c r="B578" t="s">
        <v>7177</v>
      </c>
      <c r="C578" t="s">
        <v>28784</v>
      </c>
      <c r="D578" t="s">
        <v>449</v>
      </c>
      <c r="E578" t="s">
        <v>441</v>
      </c>
      <c r="F578">
        <v>137</v>
      </c>
      <c r="G578" t="s">
        <v>8212</v>
      </c>
      <c r="H578" t="s">
        <v>8226</v>
      </c>
      <c r="I578" t="s">
        <v>8214</v>
      </c>
      <c r="J578" t="s">
        <v>8215</v>
      </c>
      <c r="K578" t="s">
        <v>8224</v>
      </c>
      <c r="L578" t="s">
        <v>8267</v>
      </c>
    </row>
    <row r="579" spans="1:12" x14ac:dyDescent="0.35">
      <c r="A579" s="164" t="s">
        <v>450</v>
      </c>
      <c r="B579" t="s">
        <v>7195</v>
      </c>
      <c r="C579" t="s">
        <v>22220</v>
      </c>
      <c r="D579" t="s">
        <v>451</v>
      </c>
      <c r="E579" t="s">
        <v>441</v>
      </c>
      <c r="F579">
        <v>152</v>
      </c>
      <c r="G579" t="s">
        <v>8212</v>
      </c>
      <c r="H579" t="s">
        <v>8226</v>
      </c>
      <c r="I579" t="s">
        <v>8214</v>
      </c>
      <c r="J579" t="s">
        <v>8215</v>
      </c>
      <c r="K579" t="s">
        <v>8224</v>
      </c>
      <c r="L579" t="s">
        <v>8216</v>
      </c>
    </row>
    <row r="580" spans="1:12" x14ac:dyDescent="0.35">
      <c r="A580" s="164" t="s">
        <v>23518</v>
      </c>
      <c r="B580" t="s">
        <v>23519</v>
      </c>
      <c r="C580" t="s">
        <v>23520</v>
      </c>
      <c r="D580" t="s">
        <v>9178</v>
      </c>
      <c r="E580" t="s">
        <v>441</v>
      </c>
      <c r="H580" t="s">
        <v>8226</v>
      </c>
      <c r="I580" t="s">
        <v>8214</v>
      </c>
      <c r="J580" t="s">
        <v>8215</v>
      </c>
      <c r="K580" t="s">
        <v>8224</v>
      </c>
      <c r="L580" t="s">
        <v>8216</v>
      </c>
    </row>
    <row r="581" spans="1:12" x14ac:dyDescent="0.35">
      <c r="A581" s="164" t="s">
        <v>8475</v>
      </c>
      <c r="B581" t="s">
        <v>8476</v>
      </c>
      <c r="C581" t="s">
        <v>8477</v>
      </c>
      <c r="D581" t="s">
        <v>8478</v>
      </c>
      <c r="E581" t="s">
        <v>441</v>
      </c>
      <c r="H581" t="s">
        <v>8226</v>
      </c>
      <c r="I581" t="s">
        <v>8214</v>
      </c>
      <c r="J581" t="s">
        <v>8215</v>
      </c>
      <c r="K581" t="s">
        <v>8224</v>
      </c>
      <c r="L581" t="s">
        <v>8216</v>
      </c>
    </row>
    <row r="582" spans="1:12" x14ac:dyDescent="0.35">
      <c r="A582" s="164" t="s">
        <v>452</v>
      </c>
      <c r="B582" t="s">
        <v>7196</v>
      </c>
      <c r="C582" t="s">
        <v>29012</v>
      </c>
      <c r="D582" t="s">
        <v>453</v>
      </c>
      <c r="E582" t="s">
        <v>441</v>
      </c>
      <c r="F582">
        <v>138</v>
      </c>
      <c r="G582" t="s">
        <v>8212</v>
      </c>
      <c r="H582" t="s">
        <v>8226</v>
      </c>
      <c r="I582" t="s">
        <v>8214</v>
      </c>
      <c r="J582" t="s">
        <v>8215</v>
      </c>
      <c r="K582" t="s">
        <v>8224</v>
      </c>
      <c r="L582" t="s">
        <v>8216</v>
      </c>
    </row>
    <row r="583" spans="1:12" x14ac:dyDescent="0.35">
      <c r="A583" s="164" t="s">
        <v>454</v>
      </c>
      <c r="B583" t="s">
        <v>7546</v>
      </c>
      <c r="C583" t="s">
        <v>25072</v>
      </c>
      <c r="D583" t="s">
        <v>160</v>
      </c>
      <c r="E583" t="s">
        <v>441</v>
      </c>
      <c r="F583">
        <v>52</v>
      </c>
      <c r="G583" t="s">
        <v>8234</v>
      </c>
      <c r="H583" t="s">
        <v>8226</v>
      </c>
      <c r="I583" t="s">
        <v>8219</v>
      </c>
      <c r="J583" t="s">
        <v>8215</v>
      </c>
      <c r="K583" t="s">
        <v>8224</v>
      </c>
      <c r="L583" t="s">
        <v>8216</v>
      </c>
    </row>
    <row r="584" spans="1:12" x14ac:dyDescent="0.35">
      <c r="A584" s="164" t="s">
        <v>11028</v>
      </c>
      <c r="B584" t="s">
        <v>11029</v>
      </c>
      <c r="C584" t="s">
        <v>11030</v>
      </c>
      <c r="D584" t="s">
        <v>11031</v>
      </c>
      <c r="E584" t="s">
        <v>441</v>
      </c>
      <c r="F584">
        <v>40</v>
      </c>
      <c r="G584" t="s">
        <v>8234</v>
      </c>
      <c r="H584" t="s">
        <v>8226</v>
      </c>
      <c r="I584" t="s">
        <v>8219</v>
      </c>
      <c r="J584" t="s">
        <v>8215</v>
      </c>
      <c r="K584" t="s">
        <v>5808</v>
      </c>
      <c r="L584" t="s">
        <v>8216</v>
      </c>
    </row>
    <row r="585" spans="1:12" x14ac:dyDescent="0.35">
      <c r="A585" s="164" t="s">
        <v>10426</v>
      </c>
      <c r="B585" t="s">
        <v>10427</v>
      </c>
      <c r="C585" t="s">
        <v>10428</v>
      </c>
      <c r="D585" t="s">
        <v>10429</v>
      </c>
      <c r="E585" t="s">
        <v>441</v>
      </c>
      <c r="F585">
        <v>53</v>
      </c>
      <c r="G585" t="s">
        <v>8234</v>
      </c>
      <c r="H585" t="s">
        <v>8226</v>
      </c>
      <c r="I585" t="s">
        <v>8214</v>
      </c>
      <c r="J585" t="s">
        <v>8215</v>
      </c>
      <c r="K585" t="s">
        <v>8224</v>
      </c>
      <c r="L585" t="s">
        <v>8216</v>
      </c>
    </row>
    <row r="586" spans="1:12" x14ac:dyDescent="0.35">
      <c r="A586" s="164" t="s">
        <v>455</v>
      </c>
      <c r="B586" t="s">
        <v>7554</v>
      </c>
      <c r="C586" t="s">
        <v>14551</v>
      </c>
      <c r="D586" t="s">
        <v>456</v>
      </c>
      <c r="E586" t="s">
        <v>441</v>
      </c>
      <c r="F586">
        <v>389</v>
      </c>
      <c r="G586" t="s">
        <v>8556</v>
      </c>
      <c r="H586" t="s">
        <v>8226</v>
      </c>
      <c r="I586" t="s">
        <v>8214</v>
      </c>
      <c r="J586" t="s">
        <v>8215</v>
      </c>
      <c r="K586" t="s">
        <v>8224</v>
      </c>
      <c r="L586" t="s">
        <v>8267</v>
      </c>
    </row>
    <row r="587" spans="1:12" x14ac:dyDescent="0.35">
      <c r="A587" s="164" t="s">
        <v>24278</v>
      </c>
      <c r="B587" t="s">
        <v>24279</v>
      </c>
      <c r="C587" t="s">
        <v>24280</v>
      </c>
      <c r="D587" t="s">
        <v>457</v>
      </c>
      <c r="E587" t="s">
        <v>441</v>
      </c>
      <c r="F587">
        <v>138</v>
      </c>
      <c r="G587" t="s">
        <v>8212</v>
      </c>
      <c r="H587" t="s">
        <v>8226</v>
      </c>
      <c r="I587" t="s">
        <v>8214</v>
      </c>
      <c r="J587" t="s">
        <v>8215</v>
      </c>
      <c r="K587" t="s">
        <v>5808</v>
      </c>
      <c r="L587" t="s">
        <v>8216</v>
      </c>
    </row>
    <row r="588" spans="1:12" x14ac:dyDescent="0.35">
      <c r="A588" s="164" t="s">
        <v>32498</v>
      </c>
      <c r="B588" t="s">
        <v>32499</v>
      </c>
      <c r="C588" t="s">
        <v>32500</v>
      </c>
      <c r="D588" t="s">
        <v>32501</v>
      </c>
      <c r="E588" t="s">
        <v>441</v>
      </c>
      <c r="H588" t="s">
        <v>8226</v>
      </c>
      <c r="I588" t="s">
        <v>8214</v>
      </c>
      <c r="J588" t="s">
        <v>8215</v>
      </c>
      <c r="K588" t="s">
        <v>8224</v>
      </c>
      <c r="L588" t="s">
        <v>8216</v>
      </c>
    </row>
    <row r="589" spans="1:12" x14ac:dyDescent="0.35">
      <c r="A589" s="164" t="s">
        <v>9868</v>
      </c>
      <c r="B589" t="s">
        <v>9869</v>
      </c>
      <c r="C589" t="s">
        <v>9870</v>
      </c>
      <c r="D589" t="s">
        <v>9578</v>
      </c>
      <c r="E589" t="s">
        <v>441</v>
      </c>
      <c r="F589">
        <v>76</v>
      </c>
      <c r="G589" t="s">
        <v>8234</v>
      </c>
      <c r="H589" t="s">
        <v>8226</v>
      </c>
      <c r="I589" t="s">
        <v>8214</v>
      </c>
      <c r="J589" t="s">
        <v>8215</v>
      </c>
      <c r="K589" t="s">
        <v>5808</v>
      </c>
      <c r="L589" t="s">
        <v>8216</v>
      </c>
    </row>
    <row r="590" spans="1:12" x14ac:dyDescent="0.35">
      <c r="A590" s="164" t="s">
        <v>458</v>
      </c>
      <c r="B590" t="s">
        <v>7464</v>
      </c>
      <c r="C590" t="s">
        <v>31448</v>
      </c>
      <c r="D590" t="s">
        <v>459</v>
      </c>
      <c r="E590" t="s">
        <v>441</v>
      </c>
      <c r="F590">
        <v>478</v>
      </c>
      <c r="G590" t="s">
        <v>8307</v>
      </c>
      <c r="H590" t="s">
        <v>8226</v>
      </c>
      <c r="I590" t="s">
        <v>8214</v>
      </c>
      <c r="J590" t="s">
        <v>8215</v>
      </c>
      <c r="K590" t="s">
        <v>8224</v>
      </c>
      <c r="L590" t="s">
        <v>8267</v>
      </c>
    </row>
    <row r="591" spans="1:12" x14ac:dyDescent="0.35">
      <c r="A591" s="164" t="s">
        <v>460</v>
      </c>
      <c r="B591" t="s">
        <v>7434</v>
      </c>
      <c r="C591" t="s">
        <v>31924</v>
      </c>
      <c r="D591" t="s">
        <v>461</v>
      </c>
      <c r="E591" t="s">
        <v>441</v>
      </c>
      <c r="F591">
        <v>230</v>
      </c>
      <c r="G591" t="s">
        <v>8223</v>
      </c>
      <c r="H591" t="s">
        <v>8226</v>
      </c>
      <c r="I591" t="s">
        <v>8214</v>
      </c>
      <c r="J591" t="s">
        <v>8215</v>
      </c>
      <c r="K591" t="s">
        <v>8224</v>
      </c>
      <c r="L591" t="s">
        <v>8216</v>
      </c>
    </row>
    <row r="592" spans="1:12" x14ac:dyDescent="0.35">
      <c r="A592" s="164" t="s">
        <v>463</v>
      </c>
      <c r="B592" t="s">
        <v>7441</v>
      </c>
      <c r="C592" t="s">
        <v>24622</v>
      </c>
      <c r="D592" t="s">
        <v>462</v>
      </c>
      <c r="E592" t="s">
        <v>441</v>
      </c>
      <c r="F592">
        <v>669</v>
      </c>
      <c r="G592" t="s">
        <v>8490</v>
      </c>
      <c r="H592" t="s">
        <v>8226</v>
      </c>
      <c r="I592" t="s">
        <v>8214</v>
      </c>
      <c r="J592" t="s">
        <v>8215</v>
      </c>
      <c r="K592" t="s">
        <v>8224</v>
      </c>
      <c r="L592" t="s">
        <v>8267</v>
      </c>
    </row>
    <row r="593" spans="1:12" x14ac:dyDescent="0.35">
      <c r="A593" s="164" t="s">
        <v>464</v>
      </c>
      <c r="B593" t="s">
        <v>7433</v>
      </c>
      <c r="C593" t="s">
        <v>31256</v>
      </c>
      <c r="D593" t="s">
        <v>465</v>
      </c>
      <c r="E593" t="s">
        <v>441</v>
      </c>
      <c r="F593">
        <v>430</v>
      </c>
      <c r="G593" t="s">
        <v>8307</v>
      </c>
      <c r="H593" t="s">
        <v>8226</v>
      </c>
      <c r="I593" t="s">
        <v>8214</v>
      </c>
      <c r="J593" t="s">
        <v>8215</v>
      </c>
      <c r="K593" t="s">
        <v>8224</v>
      </c>
      <c r="L593" t="s">
        <v>8216</v>
      </c>
    </row>
    <row r="594" spans="1:12" x14ac:dyDescent="0.35">
      <c r="A594" s="164" t="s">
        <v>466</v>
      </c>
      <c r="B594" t="s">
        <v>7540</v>
      </c>
      <c r="C594" t="s">
        <v>8589</v>
      </c>
      <c r="D594" t="s">
        <v>467</v>
      </c>
      <c r="E594" t="s">
        <v>441</v>
      </c>
      <c r="F594">
        <v>49</v>
      </c>
      <c r="G594" t="s">
        <v>8234</v>
      </c>
      <c r="H594" t="s">
        <v>8226</v>
      </c>
      <c r="I594" t="s">
        <v>8219</v>
      </c>
      <c r="J594" t="s">
        <v>8215</v>
      </c>
      <c r="K594" t="s">
        <v>5808</v>
      </c>
      <c r="L594" t="s">
        <v>8216</v>
      </c>
    </row>
    <row r="595" spans="1:12" x14ac:dyDescent="0.35">
      <c r="A595" s="164" t="s">
        <v>17449</v>
      </c>
      <c r="B595" t="s">
        <v>17450</v>
      </c>
      <c r="C595" t="s">
        <v>17451</v>
      </c>
      <c r="D595" t="s">
        <v>749</v>
      </c>
      <c r="E595" t="s">
        <v>441</v>
      </c>
      <c r="F595">
        <v>119</v>
      </c>
      <c r="G595" t="s">
        <v>8212</v>
      </c>
      <c r="H595" t="s">
        <v>8226</v>
      </c>
      <c r="I595" t="s">
        <v>8214</v>
      </c>
      <c r="J595" t="s">
        <v>8215</v>
      </c>
      <c r="K595" t="s">
        <v>8224</v>
      </c>
      <c r="L595" t="s">
        <v>8267</v>
      </c>
    </row>
    <row r="596" spans="1:12" x14ac:dyDescent="0.35">
      <c r="A596" s="164" t="s">
        <v>468</v>
      </c>
      <c r="B596" t="s">
        <v>7702</v>
      </c>
      <c r="C596" t="s">
        <v>20309</v>
      </c>
      <c r="D596" t="s">
        <v>469</v>
      </c>
      <c r="E596" t="s">
        <v>441</v>
      </c>
      <c r="F596">
        <v>153</v>
      </c>
      <c r="G596" t="s">
        <v>8212</v>
      </c>
      <c r="H596" t="s">
        <v>8226</v>
      </c>
      <c r="I596" t="s">
        <v>8214</v>
      </c>
      <c r="J596" t="s">
        <v>8215</v>
      </c>
      <c r="K596" t="s">
        <v>5808</v>
      </c>
      <c r="L596" t="s">
        <v>8216</v>
      </c>
    </row>
    <row r="597" spans="1:12" x14ac:dyDescent="0.35">
      <c r="A597" s="164" t="s">
        <v>17818</v>
      </c>
      <c r="B597" t="s">
        <v>11789</v>
      </c>
      <c r="C597" t="s">
        <v>11790</v>
      </c>
      <c r="D597" t="s">
        <v>598</v>
      </c>
      <c r="E597" t="s">
        <v>441</v>
      </c>
      <c r="F597">
        <v>79</v>
      </c>
      <c r="G597" t="s">
        <v>8234</v>
      </c>
      <c r="H597" t="s">
        <v>8226</v>
      </c>
      <c r="I597" t="s">
        <v>8214</v>
      </c>
      <c r="J597" t="s">
        <v>8215</v>
      </c>
      <c r="K597" t="s">
        <v>8224</v>
      </c>
      <c r="L597" t="s">
        <v>8216</v>
      </c>
    </row>
    <row r="598" spans="1:12" x14ac:dyDescent="0.35">
      <c r="A598" s="164" t="s">
        <v>21179</v>
      </c>
      <c r="B598" t="s">
        <v>21180</v>
      </c>
      <c r="C598" t="s">
        <v>21181</v>
      </c>
      <c r="D598" t="s">
        <v>449</v>
      </c>
      <c r="E598" t="s">
        <v>441</v>
      </c>
      <c r="F598">
        <v>152</v>
      </c>
      <c r="G598" t="s">
        <v>8212</v>
      </c>
      <c r="H598" t="s">
        <v>8226</v>
      </c>
      <c r="I598" t="s">
        <v>8214</v>
      </c>
      <c r="J598" t="s">
        <v>8215</v>
      </c>
      <c r="K598" t="s">
        <v>5808</v>
      </c>
      <c r="L598" t="s">
        <v>8267</v>
      </c>
    </row>
    <row r="599" spans="1:12" x14ac:dyDescent="0.35">
      <c r="A599" s="164" t="s">
        <v>15096</v>
      </c>
      <c r="B599" t="s">
        <v>15097</v>
      </c>
      <c r="C599" t="s">
        <v>15098</v>
      </c>
      <c r="D599" t="s">
        <v>9578</v>
      </c>
      <c r="E599" t="s">
        <v>441</v>
      </c>
      <c r="H599" t="s">
        <v>8226</v>
      </c>
      <c r="I599" t="s">
        <v>8214</v>
      </c>
      <c r="J599" t="s">
        <v>8215</v>
      </c>
      <c r="K599" t="s">
        <v>8224</v>
      </c>
      <c r="L599" t="s">
        <v>8216</v>
      </c>
    </row>
    <row r="600" spans="1:12" x14ac:dyDescent="0.35">
      <c r="A600" s="164" t="s">
        <v>471</v>
      </c>
      <c r="B600" t="s">
        <v>7514</v>
      </c>
      <c r="C600" t="s">
        <v>19938</v>
      </c>
      <c r="D600" t="s">
        <v>472</v>
      </c>
      <c r="E600" t="s">
        <v>441</v>
      </c>
      <c r="F600">
        <v>421</v>
      </c>
      <c r="G600" t="s">
        <v>8307</v>
      </c>
      <c r="H600" t="s">
        <v>8226</v>
      </c>
      <c r="I600" t="s">
        <v>8214</v>
      </c>
      <c r="J600" t="s">
        <v>8215</v>
      </c>
      <c r="K600" t="s">
        <v>8224</v>
      </c>
      <c r="L600" t="s">
        <v>8216</v>
      </c>
    </row>
    <row r="601" spans="1:12" x14ac:dyDescent="0.35">
      <c r="A601" s="164" t="s">
        <v>473</v>
      </c>
      <c r="B601" t="s">
        <v>7522</v>
      </c>
      <c r="C601" t="s">
        <v>18977</v>
      </c>
      <c r="D601" t="s">
        <v>474</v>
      </c>
      <c r="E601" t="s">
        <v>441</v>
      </c>
      <c r="F601">
        <v>852</v>
      </c>
      <c r="G601" t="s">
        <v>8490</v>
      </c>
      <c r="H601" t="s">
        <v>8226</v>
      </c>
      <c r="I601" t="s">
        <v>8214</v>
      </c>
      <c r="J601" t="s">
        <v>8215</v>
      </c>
      <c r="K601" t="s">
        <v>8224</v>
      </c>
      <c r="L601" t="s">
        <v>8267</v>
      </c>
    </row>
    <row r="602" spans="1:12" x14ac:dyDescent="0.35">
      <c r="A602" s="164" t="s">
        <v>476</v>
      </c>
      <c r="B602" t="s">
        <v>7559</v>
      </c>
      <c r="C602" t="s">
        <v>27005</v>
      </c>
      <c r="D602" t="s">
        <v>477</v>
      </c>
      <c r="E602" t="s">
        <v>441</v>
      </c>
      <c r="F602">
        <v>298</v>
      </c>
      <c r="G602" t="s">
        <v>8223</v>
      </c>
      <c r="H602" t="s">
        <v>8226</v>
      </c>
      <c r="I602" t="s">
        <v>8214</v>
      </c>
      <c r="J602" t="s">
        <v>8215</v>
      </c>
      <c r="K602" t="s">
        <v>5808</v>
      </c>
      <c r="L602" t="s">
        <v>8216</v>
      </c>
    </row>
    <row r="603" spans="1:12" x14ac:dyDescent="0.35">
      <c r="A603" s="164" t="s">
        <v>478</v>
      </c>
      <c r="B603" t="s">
        <v>7404</v>
      </c>
      <c r="C603" t="s">
        <v>21014</v>
      </c>
      <c r="D603" t="s">
        <v>479</v>
      </c>
      <c r="E603" t="s">
        <v>441</v>
      </c>
      <c r="F603">
        <v>270</v>
      </c>
      <c r="G603" t="s">
        <v>8223</v>
      </c>
      <c r="H603" t="s">
        <v>8226</v>
      </c>
      <c r="I603" t="s">
        <v>8214</v>
      </c>
      <c r="J603" t="s">
        <v>8215</v>
      </c>
      <c r="K603" t="s">
        <v>8224</v>
      </c>
      <c r="L603" t="s">
        <v>8267</v>
      </c>
    </row>
    <row r="604" spans="1:12" x14ac:dyDescent="0.35">
      <c r="A604" s="164" t="s">
        <v>26632</v>
      </c>
      <c r="B604" t="s">
        <v>26633</v>
      </c>
      <c r="C604" t="s">
        <v>26634</v>
      </c>
      <c r="D604" t="s">
        <v>26635</v>
      </c>
      <c r="E604" t="s">
        <v>441</v>
      </c>
      <c r="H604" t="s">
        <v>8226</v>
      </c>
      <c r="I604" t="s">
        <v>8214</v>
      </c>
      <c r="J604" t="s">
        <v>8215</v>
      </c>
      <c r="K604" t="s">
        <v>8224</v>
      </c>
      <c r="L604" t="s">
        <v>8216</v>
      </c>
    </row>
    <row r="605" spans="1:12" x14ac:dyDescent="0.35">
      <c r="A605" s="164" t="s">
        <v>480</v>
      </c>
      <c r="B605" t="s">
        <v>7708</v>
      </c>
      <c r="C605" t="s">
        <v>31932</v>
      </c>
      <c r="D605" t="s">
        <v>481</v>
      </c>
      <c r="E605" t="s">
        <v>441</v>
      </c>
      <c r="F605">
        <v>49</v>
      </c>
      <c r="G605" t="s">
        <v>8234</v>
      </c>
      <c r="H605" t="s">
        <v>8226</v>
      </c>
      <c r="I605" t="s">
        <v>8219</v>
      </c>
      <c r="J605" t="s">
        <v>8215</v>
      </c>
      <c r="K605" t="s">
        <v>8224</v>
      </c>
      <c r="L605" t="s">
        <v>8216</v>
      </c>
    </row>
    <row r="606" spans="1:12" x14ac:dyDescent="0.35">
      <c r="A606" s="164" t="s">
        <v>482</v>
      </c>
      <c r="B606" t="s">
        <v>7202</v>
      </c>
      <c r="C606" t="s">
        <v>10656</v>
      </c>
      <c r="D606" t="s">
        <v>483</v>
      </c>
      <c r="E606" t="s">
        <v>441</v>
      </c>
      <c r="F606">
        <v>296</v>
      </c>
      <c r="G606" t="s">
        <v>8223</v>
      </c>
      <c r="H606" t="s">
        <v>8226</v>
      </c>
      <c r="I606" t="s">
        <v>8214</v>
      </c>
      <c r="J606" t="s">
        <v>8215</v>
      </c>
      <c r="K606" t="s">
        <v>8224</v>
      </c>
      <c r="L606" t="s">
        <v>8216</v>
      </c>
    </row>
    <row r="607" spans="1:12" x14ac:dyDescent="0.35">
      <c r="A607" s="164" t="s">
        <v>484</v>
      </c>
      <c r="B607" t="s">
        <v>7451</v>
      </c>
      <c r="C607" t="s">
        <v>9694</v>
      </c>
      <c r="D607" t="s">
        <v>485</v>
      </c>
      <c r="E607" t="s">
        <v>441</v>
      </c>
      <c r="F607">
        <v>161</v>
      </c>
      <c r="G607" t="s">
        <v>8212</v>
      </c>
      <c r="H607" t="s">
        <v>8226</v>
      </c>
      <c r="I607" t="s">
        <v>8214</v>
      </c>
      <c r="J607" t="s">
        <v>8215</v>
      </c>
      <c r="K607" t="s">
        <v>5808</v>
      </c>
      <c r="L607" t="s">
        <v>8216</v>
      </c>
    </row>
    <row r="608" spans="1:12" x14ac:dyDescent="0.35">
      <c r="A608" s="164" t="s">
        <v>22619</v>
      </c>
      <c r="B608" t="s">
        <v>22620</v>
      </c>
      <c r="C608" t="s">
        <v>22621</v>
      </c>
      <c r="D608" t="s">
        <v>22622</v>
      </c>
      <c r="E608" t="s">
        <v>441</v>
      </c>
      <c r="F608">
        <v>37</v>
      </c>
      <c r="G608" t="s">
        <v>8234</v>
      </c>
      <c r="H608" t="s">
        <v>8226</v>
      </c>
      <c r="I608" t="s">
        <v>8214</v>
      </c>
      <c r="J608" t="s">
        <v>8215</v>
      </c>
      <c r="K608" t="s">
        <v>8224</v>
      </c>
      <c r="L608" t="s">
        <v>8216</v>
      </c>
    </row>
    <row r="609" spans="1:12" x14ac:dyDescent="0.35">
      <c r="A609" s="164" t="s">
        <v>486</v>
      </c>
      <c r="B609" t="s">
        <v>7178</v>
      </c>
      <c r="C609" t="s">
        <v>16862</v>
      </c>
      <c r="D609" t="s">
        <v>449</v>
      </c>
      <c r="E609" t="s">
        <v>441</v>
      </c>
      <c r="F609">
        <v>464</v>
      </c>
      <c r="G609" t="s">
        <v>8307</v>
      </c>
      <c r="H609" t="s">
        <v>8226</v>
      </c>
      <c r="I609" t="s">
        <v>8214</v>
      </c>
      <c r="J609" t="s">
        <v>8215</v>
      </c>
      <c r="K609" t="s">
        <v>8224</v>
      </c>
      <c r="L609" t="s">
        <v>8267</v>
      </c>
    </row>
    <row r="610" spans="1:12" x14ac:dyDescent="0.35">
      <c r="A610" s="164" t="s">
        <v>25949</v>
      </c>
      <c r="B610" t="s">
        <v>25950</v>
      </c>
      <c r="C610" t="s">
        <v>25951</v>
      </c>
      <c r="D610" t="s">
        <v>8478</v>
      </c>
      <c r="E610" t="s">
        <v>441</v>
      </c>
      <c r="H610" t="s">
        <v>8226</v>
      </c>
      <c r="I610" t="s">
        <v>8214</v>
      </c>
      <c r="J610" t="s">
        <v>8215</v>
      </c>
      <c r="K610" t="s">
        <v>8224</v>
      </c>
      <c r="L610" t="s">
        <v>8216</v>
      </c>
    </row>
    <row r="611" spans="1:12" x14ac:dyDescent="0.35">
      <c r="A611" s="164" t="s">
        <v>33209</v>
      </c>
      <c r="B611" t="s">
        <v>33210</v>
      </c>
      <c r="C611" t="s">
        <v>33211</v>
      </c>
      <c r="D611" t="s">
        <v>33212</v>
      </c>
      <c r="E611" t="s">
        <v>441</v>
      </c>
      <c r="F611">
        <v>32</v>
      </c>
      <c r="G611" t="s">
        <v>8234</v>
      </c>
      <c r="H611" t="s">
        <v>8226</v>
      </c>
      <c r="I611" t="s">
        <v>8214</v>
      </c>
      <c r="J611" t="s">
        <v>8215</v>
      </c>
      <c r="K611" t="s">
        <v>5808</v>
      </c>
      <c r="L611" t="s">
        <v>8216</v>
      </c>
    </row>
    <row r="612" spans="1:12" x14ac:dyDescent="0.35">
      <c r="A612" s="164" t="s">
        <v>16344</v>
      </c>
      <c r="B612" t="s">
        <v>16345</v>
      </c>
      <c r="C612" t="s">
        <v>16346</v>
      </c>
      <c r="D612" t="s">
        <v>9184</v>
      </c>
      <c r="E612" t="s">
        <v>441</v>
      </c>
      <c r="H612" t="s">
        <v>8226</v>
      </c>
      <c r="I612" t="s">
        <v>8214</v>
      </c>
      <c r="J612" t="s">
        <v>8215</v>
      </c>
      <c r="K612" t="s">
        <v>8224</v>
      </c>
      <c r="L612" t="s">
        <v>8216</v>
      </c>
    </row>
    <row r="613" spans="1:12" x14ac:dyDescent="0.35">
      <c r="A613" s="164" t="s">
        <v>20294</v>
      </c>
      <c r="B613" t="s">
        <v>20295</v>
      </c>
      <c r="C613" t="s">
        <v>20296</v>
      </c>
      <c r="D613" t="s">
        <v>16226</v>
      </c>
      <c r="E613" t="s">
        <v>441</v>
      </c>
      <c r="H613" t="s">
        <v>8226</v>
      </c>
      <c r="I613" t="s">
        <v>8214</v>
      </c>
      <c r="J613" t="s">
        <v>8215</v>
      </c>
      <c r="K613" t="s">
        <v>8224</v>
      </c>
      <c r="L613" t="s">
        <v>8216</v>
      </c>
    </row>
    <row r="614" spans="1:12" x14ac:dyDescent="0.35">
      <c r="A614" s="164" t="s">
        <v>487</v>
      </c>
      <c r="B614" t="s">
        <v>7448</v>
      </c>
      <c r="C614" t="s">
        <v>13238</v>
      </c>
      <c r="D614" t="s">
        <v>488</v>
      </c>
      <c r="E614" t="s">
        <v>441</v>
      </c>
      <c r="F614">
        <v>61</v>
      </c>
      <c r="G614" t="s">
        <v>8234</v>
      </c>
      <c r="H614" t="s">
        <v>8226</v>
      </c>
      <c r="I614" t="s">
        <v>8214</v>
      </c>
      <c r="J614" t="s">
        <v>8215</v>
      </c>
      <c r="K614" t="s">
        <v>5808</v>
      </c>
      <c r="L614" t="s">
        <v>8216</v>
      </c>
    </row>
    <row r="615" spans="1:12" x14ac:dyDescent="0.35">
      <c r="A615" s="164" t="s">
        <v>489</v>
      </c>
      <c r="B615" t="s">
        <v>7175</v>
      </c>
      <c r="C615" t="s">
        <v>15025</v>
      </c>
      <c r="D615" t="s">
        <v>449</v>
      </c>
      <c r="E615" t="s">
        <v>441</v>
      </c>
      <c r="F615">
        <v>120</v>
      </c>
      <c r="G615" t="s">
        <v>8212</v>
      </c>
      <c r="H615" t="s">
        <v>8226</v>
      </c>
      <c r="I615" t="s">
        <v>8214</v>
      </c>
      <c r="J615" t="s">
        <v>8215</v>
      </c>
      <c r="K615" t="s">
        <v>8224</v>
      </c>
      <c r="L615" t="s">
        <v>8267</v>
      </c>
    </row>
    <row r="616" spans="1:12" x14ac:dyDescent="0.35">
      <c r="A616" s="164" t="s">
        <v>490</v>
      </c>
      <c r="B616" t="s">
        <v>7154</v>
      </c>
      <c r="C616" t="s">
        <v>14614</v>
      </c>
      <c r="D616" t="s">
        <v>491</v>
      </c>
      <c r="E616" t="s">
        <v>441</v>
      </c>
      <c r="F616">
        <v>393</v>
      </c>
      <c r="G616" t="s">
        <v>8556</v>
      </c>
      <c r="H616" t="s">
        <v>8226</v>
      </c>
      <c r="I616" t="s">
        <v>8214</v>
      </c>
      <c r="J616" t="s">
        <v>8215</v>
      </c>
      <c r="K616" t="s">
        <v>5808</v>
      </c>
      <c r="L616" t="s">
        <v>8216</v>
      </c>
    </row>
    <row r="617" spans="1:12" x14ac:dyDescent="0.35">
      <c r="A617" s="164" t="s">
        <v>492</v>
      </c>
      <c r="B617" t="s">
        <v>7512</v>
      </c>
      <c r="C617" t="s">
        <v>29742</v>
      </c>
      <c r="D617" t="s">
        <v>493</v>
      </c>
      <c r="E617" t="s">
        <v>441</v>
      </c>
      <c r="F617">
        <v>403</v>
      </c>
      <c r="G617" t="s">
        <v>8307</v>
      </c>
      <c r="H617" t="s">
        <v>8226</v>
      </c>
      <c r="I617" t="s">
        <v>8214</v>
      </c>
      <c r="J617" t="s">
        <v>8215</v>
      </c>
      <c r="K617" t="s">
        <v>8224</v>
      </c>
      <c r="L617" t="s">
        <v>8267</v>
      </c>
    </row>
    <row r="618" spans="1:12" x14ac:dyDescent="0.35">
      <c r="A618" s="164" t="s">
        <v>495</v>
      </c>
      <c r="B618" t="s">
        <v>7400</v>
      </c>
      <c r="C618" t="s">
        <v>28252</v>
      </c>
      <c r="D618" t="s">
        <v>321</v>
      </c>
      <c r="E618" t="s">
        <v>441</v>
      </c>
      <c r="F618">
        <v>241</v>
      </c>
      <c r="G618" t="s">
        <v>8223</v>
      </c>
      <c r="H618" t="s">
        <v>8226</v>
      </c>
      <c r="I618" t="s">
        <v>8214</v>
      </c>
      <c r="J618" t="s">
        <v>8215</v>
      </c>
      <c r="K618" t="s">
        <v>8224</v>
      </c>
      <c r="L618" t="s">
        <v>8216</v>
      </c>
    </row>
    <row r="619" spans="1:12" x14ac:dyDescent="0.35">
      <c r="A619" s="164" t="s">
        <v>496</v>
      </c>
      <c r="B619" t="s">
        <v>7163</v>
      </c>
      <c r="C619" t="s">
        <v>8761</v>
      </c>
      <c r="D619" t="s">
        <v>497</v>
      </c>
      <c r="E619" t="s">
        <v>441</v>
      </c>
      <c r="F619">
        <v>777</v>
      </c>
      <c r="G619" t="s">
        <v>8490</v>
      </c>
      <c r="H619" t="s">
        <v>8226</v>
      </c>
      <c r="I619" t="s">
        <v>8214</v>
      </c>
      <c r="J619" t="s">
        <v>8215</v>
      </c>
      <c r="K619" t="s">
        <v>8224</v>
      </c>
      <c r="L619" t="s">
        <v>8267</v>
      </c>
    </row>
    <row r="620" spans="1:12" x14ac:dyDescent="0.35">
      <c r="A620" s="164" t="s">
        <v>12842</v>
      </c>
      <c r="B620" t="s">
        <v>5344</v>
      </c>
      <c r="C620" t="s">
        <v>12843</v>
      </c>
      <c r="D620" t="s">
        <v>539</v>
      </c>
      <c r="E620" t="s">
        <v>441</v>
      </c>
      <c r="F620">
        <v>48</v>
      </c>
      <c r="G620" t="s">
        <v>8234</v>
      </c>
      <c r="H620" t="s">
        <v>8226</v>
      </c>
      <c r="I620" t="s">
        <v>8214</v>
      </c>
      <c r="J620" t="s">
        <v>8215</v>
      </c>
      <c r="K620" t="s">
        <v>5808</v>
      </c>
      <c r="L620" t="s">
        <v>8216</v>
      </c>
    </row>
    <row r="621" spans="1:12" x14ac:dyDescent="0.35">
      <c r="A621" s="164" t="s">
        <v>498</v>
      </c>
      <c r="B621" t="s">
        <v>7298</v>
      </c>
      <c r="C621" t="s">
        <v>11180</v>
      </c>
      <c r="D621" t="s">
        <v>457</v>
      </c>
      <c r="E621" t="s">
        <v>441</v>
      </c>
      <c r="F621">
        <v>317</v>
      </c>
      <c r="G621" t="s">
        <v>8556</v>
      </c>
      <c r="H621" t="s">
        <v>8226</v>
      </c>
      <c r="I621" t="s">
        <v>8214</v>
      </c>
      <c r="J621" t="s">
        <v>8215</v>
      </c>
      <c r="K621" t="s">
        <v>5808</v>
      </c>
      <c r="L621" t="s">
        <v>8267</v>
      </c>
    </row>
    <row r="622" spans="1:12" x14ac:dyDescent="0.35">
      <c r="A622" s="164" t="s">
        <v>21898</v>
      </c>
      <c r="B622" t="s">
        <v>21899</v>
      </c>
      <c r="C622" t="s">
        <v>11909</v>
      </c>
      <c r="D622" t="s">
        <v>883</v>
      </c>
      <c r="E622" t="s">
        <v>441</v>
      </c>
      <c r="F622">
        <v>254</v>
      </c>
      <c r="G622" t="s">
        <v>8223</v>
      </c>
      <c r="H622" t="s">
        <v>8226</v>
      </c>
      <c r="I622" t="s">
        <v>8214</v>
      </c>
      <c r="J622" t="s">
        <v>8215</v>
      </c>
      <c r="K622" t="s">
        <v>8224</v>
      </c>
      <c r="L622" t="s">
        <v>8267</v>
      </c>
    </row>
    <row r="623" spans="1:12" x14ac:dyDescent="0.35">
      <c r="A623" s="164" t="s">
        <v>21578</v>
      </c>
      <c r="B623" t="s">
        <v>21579</v>
      </c>
      <c r="C623" t="s">
        <v>21580</v>
      </c>
      <c r="D623" t="s">
        <v>21581</v>
      </c>
      <c r="E623" t="s">
        <v>441</v>
      </c>
      <c r="F623">
        <v>130</v>
      </c>
      <c r="G623" t="s">
        <v>8212</v>
      </c>
      <c r="H623" t="s">
        <v>8226</v>
      </c>
      <c r="I623" t="s">
        <v>8214</v>
      </c>
      <c r="J623" t="s">
        <v>8215</v>
      </c>
      <c r="K623" t="s">
        <v>5808</v>
      </c>
      <c r="L623" t="s">
        <v>8267</v>
      </c>
    </row>
    <row r="624" spans="1:12" x14ac:dyDescent="0.35">
      <c r="A624" s="164" t="s">
        <v>499</v>
      </c>
      <c r="B624" t="s">
        <v>7530</v>
      </c>
      <c r="C624" t="s">
        <v>19764</v>
      </c>
      <c r="D624" t="s">
        <v>500</v>
      </c>
      <c r="E624" t="s">
        <v>441</v>
      </c>
      <c r="F624">
        <v>35</v>
      </c>
      <c r="G624" t="s">
        <v>8234</v>
      </c>
      <c r="H624" t="s">
        <v>8226</v>
      </c>
      <c r="I624" t="s">
        <v>8214</v>
      </c>
      <c r="J624" t="s">
        <v>8215</v>
      </c>
      <c r="K624" t="s">
        <v>5808</v>
      </c>
      <c r="L624" t="s">
        <v>8216</v>
      </c>
    </row>
    <row r="625" spans="1:12" x14ac:dyDescent="0.35">
      <c r="A625" s="164" t="s">
        <v>24868</v>
      </c>
      <c r="B625" t="s">
        <v>24869</v>
      </c>
      <c r="C625" t="s">
        <v>24870</v>
      </c>
      <c r="D625" t="s">
        <v>24603</v>
      </c>
      <c r="E625" t="s">
        <v>441</v>
      </c>
      <c r="F625">
        <v>49</v>
      </c>
      <c r="G625" t="s">
        <v>8234</v>
      </c>
      <c r="H625" t="s">
        <v>8226</v>
      </c>
      <c r="I625" t="s">
        <v>8214</v>
      </c>
      <c r="J625" t="s">
        <v>8215</v>
      </c>
      <c r="K625" t="s">
        <v>5808</v>
      </c>
      <c r="L625" t="s">
        <v>8216</v>
      </c>
    </row>
    <row r="626" spans="1:12" x14ac:dyDescent="0.35">
      <c r="A626" s="164" t="s">
        <v>501</v>
      </c>
      <c r="B626" t="s">
        <v>7493</v>
      </c>
      <c r="C626" t="s">
        <v>23060</v>
      </c>
      <c r="D626" t="s">
        <v>502</v>
      </c>
      <c r="E626" t="s">
        <v>441</v>
      </c>
      <c r="F626">
        <v>409</v>
      </c>
      <c r="G626" t="s">
        <v>8307</v>
      </c>
      <c r="H626" t="s">
        <v>8226</v>
      </c>
      <c r="I626" t="s">
        <v>8214</v>
      </c>
      <c r="J626" t="s">
        <v>8215</v>
      </c>
      <c r="K626" t="s">
        <v>8224</v>
      </c>
      <c r="L626" t="s">
        <v>8216</v>
      </c>
    </row>
    <row r="627" spans="1:12" x14ac:dyDescent="0.35">
      <c r="A627" s="164" t="s">
        <v>503</v>
      </c>
      <c r="B627" t="s">
        <v>7173</v>
      </c>
      <c r="C627" t="s">
        <v>32149</v>
      </c>
      <c r="D627" t="s">
        <v>504</v>
      </c>
      <c r="E627" t="s">
        <v>441</v>
      </c>
      <c r="F627">
        <v>120</v>
      </c>
      <c r="G627" t="s">
        <v>8212</v>
      </c>
      <c r="H627" t="s">
        <v>8226</v>
      </c>
      <c r="I627" t="s">
        <v>8214</v>
      </c>
      <c r="J627" t="s">
        <v>8215</v>
      </c>
      <c r="K627" t="s">
        <v>8224</v>
      </c>
      <c r="L627" t="s">
        <v>8267</v>
      </c>
    </row>
    <row r="628" spans="1:12" x14ac:dyDescent="0.35">
      <c r="A628" s="164" t="s">
        <v>505</v>
      </c>
      <c r="B628" t="s">
        <v>7516</v>
      </c>
      <c r="C628" t="s">
        <v>11601</v>
      </c>
      <c r="D628" t="s">
        <v>475</v>
      </c>
      <c r="E628" t="s">
        <v>441</v>
      </c>
      <c r="F628">
        <v>327</v>
      </c>
      <c r="G628" t="s">
        <v>8556</v>
      </c>
      <c r="H628" t="s">
        <v>8226</v>
      </c>
      <c r="I628" t="s">
        <v>8214</v>
      </c>
      <c r="J628" t="s">
        <v>8215</v>
      </c>
      <c r="K628" t="s">
        <v>8224</v>
      </c>
      <c r="L628" t="s">
        <v>8267</v>
      </c>
    </row>
    <row r="629" spans="1:12" x14ac:dyDescent="0.35">
      <c r="A629" s="164" t="s">
        <v>506</v>
      </c>
      <c r="B629" t="s">
        <v>7201</v>
      </c>
      <c r="C629" t="s">
        <v>25802</v>
      </c>
      <c r="D629" t="s">
        <v>507</v>
      </c>
      <c r="E629" t="s">
        <v>441</v>
      </c>
      <c r="F629">
        <v>233</v>
      </c>
      <c r="G629" t="s">
        <v>8223</v>
      </c>
      <c r="H629" t="s">
        <v>8226</v>
      </c>
      <c r="I629" t="s">
        <v>8214</v>
      </c>
      <c r="J629" t="s">
        <v>8215</v>
      </c>
      <c r="K629" t="s">
        <v>8224</v>
      </c>
      <c r="L629" t="s">
        <v>8267</v>
      </c>
    </row>
    <row r="630" spans="1:12" x14ac:dyDescent="0.35">
      <c r="A630" s="164" t="s">
        <v>508</v>
      </c>
      <c r="B630" t="s">
        <v>7199</v>
      </c>
      <c r="C630" t="s">
        <v>11271</v>
      </c>
      <c r="D630" t="s">
        <v>509</v>
      </c>
      <c r="E630" t="s">
        <v>441</v>
      </c>
      <c r="F630">
        <v>200</v>
      </c>
      <c r="G630" t="s">
        <v>8212</v>
      </c>
      <c r="H630" t="s">
        <v>8226</v>
      </c>
      <c r="I630" t="s">
        <v>8214</v>
      </c>
      <c r="J630" t="s">
        <v>8215</v>
      </c>
      <c r="K630" t="s">
        <v>8224</v>
      </c>
      <c r="L630" t="s">
        <v>8267</v>
      </c>
    </row>
    <row r="631" spans="1:12" x14ac:dyDescent="0.35">
      <c r="A631" s="164" t="s">
        <v>27213</v>
      </c>
      <c r="B631" t="s">
        <v>27214</v>
      </c>
      <c r="C631" t="s">
        <v>27215</v>
      </c>
      <c r="D631" t="s">
        <v>14120</v>
      </c>
      <c r="E631" t="s">
        <v>441</v>
      </c>
      <c r="H631" t="s">
        <v>8226</v>
      </c>
      <c r="I631" t="s">
        <v>8214</v>
      </c>
      <c r="J631" t="s">
        <v>8215</v>
      </c>
      <c r="K631" t="s">
        <v>8224</v>
      </c>
      <c r="L631" t="s">
        <v>8216</v>
      </c>
    </row>
    <row r="632" spans="1:12" x14ac:dyDescent="0.35">
      <c r="A632" s="164" t="s">
        <v>510</v>
      </c>
      <c r="B632" t="s">
        <v>7203</v>
      </c>
      <c r="C632" t="s">
        <v>26476</v>
      </c>
      <c r="D632" t="s">
        <v>483</v>
      </c>
      <c r="E632" t="s">
        <v>441</v>
      </c>
      <c r="F632">
        <v>365</v>
      </c>
      <c r="G632" t="s">
        <v>8556</v>
      </c>
      <c r="H632" t="s">
        <v>8226</v>
      </c>
      <c r="I632" t="s">
        <v>8214</v>
      </c>
      <c r="J632" t="s">
        <v>8215</v>
      </c>
      <c r="K632" t="s">
        <v>8224</v>
      </c>
      <c r="L632" t="s">
        <v>8267</v>
      </c>
    </row>
    <row r="633" spans="1:12" x14ac:dyDescent="0.35">
      <c r="A633" s="164" t="s">
        <v>511</v>
      </c>
      <c r="B633" t="s">
        <v>7179</v>
      </c>
      <c r="C633" t="s">
        <v>21059</v>
      </c>
      <c r="D633" t="s">
        <v>449</v>
      </c>
      <c r="E633" t="s">
        <v>441</v>
      </c>
      <c r="F633">
        <v>239</v>
      </c>
      <c r="G633" t="s">
        <v>8223</v>
      </c>
      <c r="H633" t="s">
        <v>8226</v>
      </c>
      <c r="I633" t="s">
        <v>8214</v>
      </c>
      <c r="J633" t="s">
        <v>8215</v>
      </c>
      <c r="K633" t="s">
        <v>8224</v>
      </c>
      <c r="L633" t="s">
        <v>8267</v>
      </c>
    </row>
    <row r="634" spans="1:12" x14ac:dyDescent="0.35">
      <c r="A634" s="164" t="s">
        <v>512</v>
      </c>
      <c r="B634" t="s">
        <v>7442</v>
      </c>
      <c r="C634" t="s">
        <v>13696</v>
      </c>
      <c r="D634" t="s">
        <v>462</v>
      </c>
      <c r="E634" t="s">
        <v>441</v>
      </c>
      <c r="F634">
        <v>487</v>
      </c>
      <c r="G634" t="s">
        <v>8307</v>
      </c>
      <c r="H634" t="s">
        <v>8226</v>
      </c>
      <c r="I634" t="s">
        <v>8214</v>
      </c>
      <c r="J634" t="s">
        <v>8215</v>
      </c>
      <c r="K634" t="s">
        <v>8224</v>
      </c>
      <c r="L634" t="s">
        <v>8267</v>
      </c>
    </row>
    <row r="635" spans="1:12" x14ac:dyDescent="0.35">
      <c r="A635" s="164" t="s">
        <v>513</v>
      </c>
      <c r="B635" t="s">
        <v>7396</v>
      </c>
      <c r="C635" t="s">
        <v>18617</v>
      </c>
      <c r="D635" t="s">
        <v>514</v>
      </c>
      <c r="E635" t="s">
        <v>441</v>
      </c>
      <c r="F635">
        <v>186</v>
      </c>
      <c r="G635" t="s">
        <v>8212</v>
      </c>
      <c r="H635" t="s">
        <v>8226</v>
      </c>
      <c r="I635" t="s">
        <v>8214</v>
      </c>
      <c r="J635" t="s">
        <v>8215</v>
      </c>
      <c r="K635" t="s">
        <v>8224</v>
      </c>
      <c r="L635" t="s">
        <v>8216</v>
      </c>
    </row>
    <row r="636" spans="1:12" x14ac:dyDescent="0.35">
      <c r="A636" s="164" t="s">
        <v>10073</v>
      </c>
      <c r="B636" t="s">
        <v>10074</v>
      </c>
      <c r="C636" t="s">
        <v>10075</v>
      </c>
      <c r="D636" t="s">
        <v>10076</v>
      </c>
      <c r="E636" t="s">
        <v>441</v>
      </c>
      <c r="F636">
        <v>176</v>
      </c>
      <c r="G636" t="s">
        <v>8212</v>
      </c>
      <c r="H636" t="s">
        <v>8226</v>
      </c>
      <c r="I636" t="s">
        <v>8214</v>
      </c>
      <c r="J636" t="s">
        <v>8215</v>
      </c>
      <c r="K636" t="s">
        <v>5808</v>
      </c>
      <c r="L636" t="s">
        <v>8216</v>
      </c>
    </row>
    <row r="637" spans="1:12" x14ac:dyDescent="0.35">
      <c r="A637" s="164" t="s">
        <v>26763</v>
      </c>
      <c r="B637" t="s">
        <v>26764</v>
      </c>
      <c r="C637" t="s">
        <v>26765</v>
      </c>
      <c r="D637" t="s">
        <v>638</v>
      </c>
      <c r="E637" t="s">
        <v>441</v>
      </c>
      <c r="F637">
        <v>105</v>
      </c>
      <c r="G637" t="s">
        <v>8212</v>
      </c>
      <c r="H637" t="s">
        <v>8226</v>
      </c>
      <c r="I637" t="s">
        <v>8214</v>
      </c>
      <c r="J637" t="s">
        <v>8215</v>
      </c>
      <c r="K637" t="s">
        <v>5808</v>
      </c>
      <c r="L637" t="s">
        <v>8216</v>
      </c>
    </row>
    <row r="638" spans="1:12" x14ac:dyDescent="0.35">
      <c r="A638" s="164" t="s">
        <v>16044</v>
      </c>
      <c r="B638" t="s">
        <v>16045</v>
      </c>
      <c r="C638" t="s">
        <v>16046</v>
      </c>
      <c r="D638" t="s">
        <v>16047</v>
      </c>
      <c r="E638" t="s">
        <v>441</v>
      </c>
      <c r="H638" t="s">
        <v>8226</v>
      </c>
      <c r="I638" t="s">
        <v>8214</v>
      </c>
      <c r="J638" t="s">
        <v>8215</v>
      </c>
      <c r="K638" t="s">
        <v>8224</v>
      </c>
      <c r="L638" t="s">
        <v>8216</v>
      </c>
    </row>
    <row r="639" spans="1:12" x14ac:dyDescent="0.35">
      <c r="A639" s="164" t="s">
        <v>515</v>
      </c>
      <c r="B639" t="s">
        <v>7501</v>
      </c>
      <c r="C639" t="s">
        <v>27618</v>
      </c>
      <c r="D639" t="s">
        <v>516</v>
      </c>
      <c r="E639" t="s">
        <v>441</v>
      </c>
      <c r="F639">
        <v>242</v>
      </c>
      <c r="G639" t="s">
        <v>8223</v>
      </c>
      <c r="H639" t="s">
        <v>8226</v>
      </c>
      <c r="I639" t="s">
        <v>8214</v>
      </c>
      <c r="J639" t="s">
        <v>8215</v>
      </c>
      <c r="K639" t="s">
        <v>8224</v>
      </c>
      <c r="L639" t="s">
        <v>8216</v>
      </c>
    </row>
    <row r="640" spans="1:12" x14ac:dyDescent="0.35">
      <c r="A640" s="164" t="s">
        <v>518</v>
      </c>
      <c r="B640" t="s">
        <v>5623</v>
      </c>
      <c r="C640" t="s">
        <v>30593</v>
      </c>
      <c r="D640" t="s">
        <v>519</v>
      </c>
      <c r="E640" t="s">
        <v>441</v>
      </c>
      <c r="F640">
        <v>348</v>
      </c>
      <c r="G640" t="s">
        <v>8556</v>
      </c>
      <c r="H640" t="s">
        <v>8226</v>
      </c>
      <c r="I640" t="s">
        <v>8214</v>
      </c>
      <c r="J640" t="s">
        <v>8215</v>
      </c>
      <c r="K640" t="s">
        <v>8224</v>
      </c>
      <c r="L640" t="s">
        <v>8267</v>
      </c>
    </row>
    <row r="641" spans="1:12" x14ac:dyDescent="0.35">
      <c r="A641" s="164" t="s">
        <v>33137</v>
      </c>
      <c r="B641" t="s">
        <v>33138</v>
      </c>
      <c r="C641" t="s">
        <v>33139</v>
      </c>
      <c r="D641" t="s">
        <v>8478</v>
      </c>
      <c r="E641" t="s">
        <v>441</v>
      </c>
      <c r="H641" t="s">
        <v>8226</v>
      </c>
      <c r="I641" t="s">
        <v>8214</v>
      </c>
      <c r="J641" t="s">
        <v>8215</v>
      </c>
      <c r="K641" t="s">
        <v>8224</v>
      </c>
      <c r="L641" t="s">
        <v>8216</v>
      </c>
    </row>
    <row r="642" spans="1:12" x14ac:dyDescent="0.35">
      <c r="A642" s="164" t="s">
        <v>21846</v>
      </c>
      <c r="B642" t="s">
        <v>21847</v>
      </c>
      <c r="C642" t="s">
        <v>21848</v>
      </c>
      <c r="D642" t="s">
        <v>21849</v>
      </c>
      <c r="E642" t="s">
        <v>441</v>
      </c>
      <c r="H642" t="s">
        <v>8226</v>
      </c>
      <c r="I642" t="s">
        <v>8214</v>
      </c>
      <c r="J642" t="s">
        <v>8215</v>
      </c>
      <c r="K642" t="s">
        <v>8224</v>
      </c>
      <c r="L642" t="s">
        <v>8216</v>
      </c>
    </row>
    <row r="643" spans="1:12" x14ac:dyDescent="0.35">
      <c r="A643" s="164" t="s">
        <v>30050</v>
      </c>
      <c r="B643" t="s">
        <v>30051</v>
      </c>
      <c r="C643" t="s">
        <v>30052</v>
      </c>
      <c r="D643" t="s">
        <v>30053</v>
      </c>
      <c r="E643" t="s">
        <v>441</v>
      </c>
      <c r="F643">
        <v>60</v>
      </c>
      <c r="G643" t="s">
        <v>8234</v>
      </c>
      <c r="H643" t="s">
        <v>8226</v>
      </c>
      <c r="I643" t="s">
        <v>8214</v>
      </c>
      <c r="J643" t="s">
        <v>8215</v>
      </c>
      <c r="K643" t="s">
        <v>5808</v>
      </c>
      <c r="L643" t="s">
        <v>8216</v>
      </c>
    </row>
    <row r="644" spans="1:12" x14ac:dyDescent="0.35">
      <c r="A644" s="164" t="s">
        <v>520</v>
      </c>
      <c r="B644" t="s">
        <v>7463</v>
      </c>
      <c r="C644" t="s">
        <v>24356</v>
      </c>
      <c r="D644" t="s">
        <v>521</v>
      </c>
      <c r="E644" t="s">
        <v>441</v>
      </c>
      <c r="F644">
        <v>185</v>
      </c>
      <c r="G644" t="s">
        <v>8212</v>
      </c>
      <c r="H644" t="s">
        <v>8226</v>
      </c>
      <c r="I644" t="s">
        <v>8214</v>
      </c>
      <c r="J644" t="s">
        <v>8215</v>
      </c>
      <c r="K644" t="s">
        <v>8224</v>
      </c>
      <c r="L644" t="s">
        <v>8216</v>
      </c>
    </row>
    <row r="645" spans="1:12" x14ac:dyDescent="0.35">
      <c r="A645" s="164" t="s">
        <v>522</v>
      </c>
      <c r="B645" t="s">
        <v>7537</v>
      </c>
      <c r="C645" t="s">
        <v>32647</v>
      </c>
      <c r="D645" t="s">
        <v>523</v>
      </c>
      <c r="E645" t="s">
        <v>441</v>
      </c>
      <c r="F645">
        <v>48</v>
      </c>
      <c r="G645" t="s">
        <v>8234</v>
      </c>
      <c r="H645" t="s">
        <v>8226</v>
      </c>
      <c r="I645" t="s">
        <v>8214</v>
      </c>
      <c r="J645" t="s">
        <v>8215</v>
      </c>
      <c r="K645" t="s">
        <v>5808</v>
      </c>
      <c r="L645" t="s">
        <v>8216</v>
      </c>
    </row>
    <row r="646" spans="1:12" x14ac:dyDescent="0.35">
      <c r="A646" s="164" t="s">
        <v>524</v>
      </c>
      <c r="B646" t="s">
        <v>7382</v>
      </c>
      <c r="C646" t="s">
        <v>27920</v>
      </c>
      <c r="D646" t="s">
        <v>525</v>
      </c>
      <c r="E646" t="s">
        <v>441</v>
      </c>
      <c r="F646">
        <v>81</v>
      </c>
      <c r="G646" t="s">
        <v>8234</v>
      </c>
      <c r="H646" t="s">
        <v>8226</v>
      </c>
      <c r="I646" t="s">
        <v>8214</v>
      </c>
      <c r="J646" t="s">
        <v>8215</v>
      </c>
      <c r="K646" t="s">
        <v>8224</v>
      </c>
      <c r="L646" t="s">
        <v>8216</v>
      </c>
    </row>
    <row r="647" spans="1:12" x14ac:dyDescent="0.35">
      <c r="A647" s="164" t="s">
        <v>33083</v>
      </c>
      <c r="B647" t="s">
        <v>33084</v>
      </c>
      <c r="C647" t="s">
        <v>33085</v>
      </c>
      <c r="D647" t="s">
        <v>33086</v>
      </c>
      <c r="E647" t="s">
        <v>441</v>
      </c>
      <c r="F647">
        <v>49</v>
      </c>
      <c r="G647" t="s">
        <v>8234</v>
      </c>
      <c r="H647" t="s">
        <v>8226</v>
      </c>
      <c r="I647" t="s">
        <v>8219</v>
      </c>
      <c r="J647" t="s">
        <v>8215</v>
      </c>
      <c r="K647" t="s">
        <v>5808</v>
      </c>
      <c r="L647" t="s">
        <v>8216</v>
      </c>
    </row>
    <row r="648" spans="1:12" x14ac:dyDescent="0.35">
      <c r="A648" s="164" t="s">
        <v>526</v>
      </c>
      <c r="B648" t="s">
        <v>7162</v>
      </c>
      <c r="C648" t="s">
        <v>24953</v>
      </c>
      <c r="D648" t="s">
        <v>497</v>
      </c>
      <c r="E648" t="s">
        <v>441</v>
      </c>
      <c r="F648">
        <v>385</v>
      </c>
      <c r="G648" t="s">
        <v>8556</v>
      </c>
      <c r="H648" t="s">
        <v>8226</v>
      </c>
      <c r="I648" t="s">
        <v>8214</v>
      </c>
      <c r="J648" t="s">
        <v>8215</v>
      </c>
      <c r="K648" t="s">
        <v>8224</v>
      </c>
      <c r="L648" t="s">
        <v>8267</v>
      </c>
    </row>
    <row r="649" spans="1:12" x14ac:dyDescent="0.35">
      <c r="A649" s="164" t="s">
        <v>22544</v>
      </c>
      <c r="B649" t="s">
        <v>22545</v>
      </c>
      <c r="C649" t="s">
        <v>22546</v>
      </c>
      <c r="D649" t="s">
        <v>766</v>
      </c>
      <c r="E649" t="s">
        <v>441</v>
      </c>
      <c r="F649">
        <v>0</v>
      </c>
      <c r="G649" t="s">
        <v>8234</v>
      </c>
      <c r="H649" t="s">
        <v>8226</v>
      </c>
      <c r="I649" t="s">
        <v>8214</v>
      </c>
      <c r="J649" t="s">
        <v>8215</v>
      </c>
      <c r="K649" t="s">
        <v>8224</v>
      </c>
      <c r="L649" t="s">
        <v>8216</v>
      </c>
    </row>
    <row r="650" spans="1:12" x14ac:dyDescent="0.35">
      <c r="A650" s="164" t="s">
        <v>527</v>
      </c>
      <c r="B650" t="s">
        <v>7430</v>
      </c>
      <c r="C650" t="s">
        <v>28087</v>
      </c>
      <c r="D650" t="s">
        <v>528</v>
      </c>
      <c r="E650" t="s">
        <v>441</v>
      </c>
      <c r="F650">
        <v>13</v>
      </c>
      <c r="G650" t="s">
        <v>8234</v>
      </c>
      <c r="H650" t="s">
        <v>8226</v>
      </c>
      <c r="I650" t="s">
        <v>8214</v>
      </c>
      <c r="J650" t="s">
        <v>8215</v>
      </c>
      <c r="K650" t="s">
        <v>8224</v>
      </c>
      <c r="L650" t="s">
        <v>8267</v>
      </c>
    </row>
    <row r="651" spans="1:12" x14ac:dyDescent="0.35">
      <c r="A651" s="164" t="s">
        <v>32859</v>
      </c>
      <c r="B651" t="s">
        <v>32860</v>
      </c>
      <c r="C651" t="s">
        <v>32861</v>
      </c>
      <c r="D651" t="s">
        <v>32862</v>
      </c>
      <c r="E651" t="s">
        <v>441</v>
      </c>
      <c r="F651">
        <v>48</v>
      </c>
      <c r="G651" t="s">
        <v>8234</v>
      </c>
      <c r="H651" t="s">
        <v>8226</v>
      </c>
      <c r="I651" t="s">
        <v>8219</v>
      </c>
      <c r="J651" t="s">
        <v>8215</v>
      </c>
      <c r="K651" t="s">
        <v>5808</v>
      </c>
      <c r="L651" t="s">
        <v>8216</v>
      </c>
    </row>
    <row r="652" spans="1:12" x14ac:dyDescent="0.35">
      <c r="A652" s="164" t="s">
        <v>23840</v>
      </c>
      <c r="B652" t="s">
        <v>23841</v>
      </c>
      <c r="C652" t="s">
        <v>23842</v>
      </c>
      <c r="D652" t="s">
        <v>23843</v>
      </c>
      <c r="E652" t="s">
        <v>441</v>
      </c>
      <c r="H652" t="s">
        <v>8226</v>
      </c>
      <c r="I652" t="s">
        <v>8214</v>
      </c>
      <c r="J652" t="s">
        <v>8215</v>
      </c>
      <c r="K652" t="s">
        <v>8224</v>
      </c>
      <c r="L652" t="s">
        <v>8216</v>
      </c>
    </row>
    <row r="653" spans="1:12" x14ac:dyDescent="0.35">
      <c r="A653" s="164" t="s">
        <v>529</v>
      </c>
      <c r="B653" t="s">
        <v>7429</v>
      </c>
      <c r="C653" t="s">
        <v>14805</v>
      </c>
      <c r="D653" t="s">
        <v>530</v>
      </c>
      <c r="E653" t="s">
        <v>441</v>
      </c>
      <c r="F653">
        <v>363</v>
      </c>
      <c r="G653" t="s">
        <v>8556</v>
      </c>
      <c r="H653" t="s">
        <v>8226</v>
      </c>
      <c r="I653" t="s">
        <v>8214</v>
      </c>
      <c r="J653" t="s">
        <v>8215</v>
      </c>
      <c r="K653" t="s">
        <v>5808</v>
      </c>
      <c r="L653" t="s">
        <v>8216</v>
      </c>
    </row>
    <row r="654" spans="1:12" x14ac:dyDescent="0.35">
      <c r="A654" s="164" t="s">
        <v>531</v>
      </c>
      <c r="B654" t="s">
        <v>7446</v>
      </c>
      <c r="C654" t="s">
        <v>33252</v>
      </c>
      <c r="D654" t="s">
        <v>462</v>
      </c>
      <c r="E654" t="s">
        <v>441</v>
      </c>
      <c r="F654">
        <v>832</v>
      </c>
      <c r="G654" t="s">
        <v>8490</v>
      </c>
      <c r="H654" t="s">
        <v>8226</v>
      </c>
      <c r="I654" t="s">
        <v>8214</v>
      </c>
      <c r="J654" t="s">
        <v>8215</v>
      </c>
      <c r="K654" t="s">
        <v>8224</v>
      </c>
      <c r="L654" t="s">
        <v>8216</v>
      </c>
    </row>
    <row r="655" spans="1:12" x14ac:dyDescent="0.35">
      <c r="A655" s="164" t="s">
        <v>532</v>
      </c>
      <c r="B655" t="s">
        <v>7200</v>
      </c>
      <c r="C655" t="s">
        <v>26666</v>
      </c>
      <c r="D655" t="s">
        <v>509</v>
      </c>
      <c r="E655" t="s">
        <v>441</v>
      </c>
      <c r="F655">
        <v>106</v>
      </c>
      <c r="G655" t="s">
        <v>8212</v>
      </c>
      <c r="H655" t="s">
        <v>8226</v>
      </c>
      <c r="I655" t="s">
        <v>8214</v>
      </c>
      <c r="J655" t="s">
        <v>8215</v>
      </c>
      <c r="K655" t="s">
        <v>8224</v>
      </c>
      <c r="L655" t="s">
        <v>8216</v>
      </c>
    </row>
    <row r="656" spans="1:12" x14ac:dyDescent="0.35">
      <c r="A656" s="164" t="s">
        <v>533</v>
      </c>
      <c r="B656" t="s">
        <v>7465</v>
      </c>
      <c r="C656" t="s">
        <v>20157</v>
      </c>
      <c r="D656" t="s">
        <v>459</v>
      </c>
      <c r="E656" t="s">
        <v>441</v>
      </c>
      <c r="F656">
        <v>191</v>
      </c>
      <c r="G656" t="s">
        <v>8212</v>
      </c>
      <c r="H656" t="s">
        <v>8226</v>
      </c>
      <c r="I656" t="s">
        <v>8214</v>
      </c>
      <c r="J656" t="s">
        <v>8215</v>
      </c>
      <c r="K656" t="s">
        <v>8224</v>
      </c>
      <c r="L656" t="s">
        <v>8216</v>
      </c>
    </row>
    <row r="657" spans="1:12" x14ac:dyDescent="0.35">
      <c r="A657" s="164" t="s">
        <v>534</v>
      </c>
      <c r="B657" t="s">
        <v>7301</v>
      </c>
      <c r="C657" t="s">
        <v>17359</v>
      </c>
      <c r="D657" t="s">
        <v>457</v>
      </c>
      <c r="E657" t="s">
        <v>441</v>
      </c>
      <c r="F657">
        <v>310</v>
      </c>
      <c r="G657" t="s">
        <v>8556</v>
      </c>
      <c r="H657" t="s">
        <v>8226</v>
      </c>
      <c r="I657" t="s">
        <v>8214</v>
      </c>
      <c r="J657" t="s">
        <v>8215</v>
      </c>
      <c r="K657" t="s">
        <v>8224</v>
      </c>
      <c r="L657" t="s">
        <v>8267</v>
      </c>
    </row>
    <row r="658" spans="1:12" x14ac:dyDescent="0.35">
      <c r="A658" s="164" t="s">
        <v>535</v>
      </c>
      <c r="B658" t="s">
        <v>5344</v>
      </c>
      <c r="C658" t="s">
        <v>30169</v>
      </c>
      <c r="D658" t="s">
        <v>536</v>
      </c>
      <c r="E658" t="s">
        <v>441</v>
      </c>
      <c r="F658">
        <v>344</v>
      </c>
      <c r="G658" t="s">
        <v>8556</v>
      </c>
      <c r="H658" t="s">
        <v>8226</v>
      </c>
      <c r="I658" t="s">
        <v>8214</v>
      </c>
      <c r="J658" t="s">
        <v>8215</v>
      </c>
      <c r="K658" t="s">
        <v>8224</v>
      </c>
      <c r="L658" t="s">
        <v>8216</v>
      </c>
    </row>
    <row r="659" spans="1:12" x14ac:dyDescent="0.35">
      <c r="A659" s="164" t="s">
        <v>537</v>
      </c>
      <c r="B659" t="s">
        <v>7152</v>
      </c>
      <c r="C659" t="s">
        <v>33113</v>
      </c>
      <c r="D659" t="s">
        <v>538</v>
      </c>
      <c r="E659" t="s">
        <v>441</v>
      </c>
      <c r="F659">
        <v>273</v>
      </c>
      <c r="G659" t="s">
        <v>8223</v>
      </c>
      <c r="H659" t="s">
        <v>8226</v>
      </c>
      <c r="I659" t="s">
        <v>8214</v>
      </c>
      <c r="J659" t="s">
        <v>8215</v>
      </c>
      <c r="K659" t="s">
        <v>8224</v>
      </c>
      <c r="L659" t="s">
        <v>8267</v>
      </c>
    </row>
    <row r="660" spans="1:12" x14ac:dyDescent="0.35">
      <c r="A660" s="164" t="s">
        <v>540</v>
      </c>
      <c r="B660" t="s">
        <v>7552</v>
      </c>
      <c r="C660" t="s">
        <v>17665</v>
      </c>
      <c r="D660" t="s">
        <v>456</v>
      </c>
      <c r="E660" t="s">
        <v>441</v>
      </c>
      <c r="F660">
        <v>523</v>
      </c>
      <c r="G660" t="s">
        <v>8490</v>
      </c>
      <c r="H660" t="s">
        <v>8226</v>
      </c>
      <c r="I660" t="s">
        <v>8214</v>
      </c>
      <c r="J660" t="s">
        <v>8215</v>
      </c>
      <c r="K660" t="s">
        <v>8224</v>
      </c>
      <c r="L660" t="s">
        <v>8267</v>
      </c>
    </row>
    <row r="661" spans="1:12" x14ac:dyDescent="0.35">
      <c r="A661" s="164" t="s">
        <v>26510</v>
      </c>
      <c r="B661" t="s">
        <v>26511</v>
      </c>
      <c r="C661" t="s">
        <v>26512</v>
      </c>
      <c r="D661" t="s">
        <v>23107</v>
      </c>
      <c r="E661" t="s">
        <v>441</v>
      </c>
      <c r="H661" t="s">
        <v>8226</v>
      </c>
      <c r="I661" t="s">
        <v>8214</v>
      </c>
      <c r="J661" t="s">
        <v>8215</v>
      </c>
      <c r="K661" t="s">
        <v>8224</v>
      </c>
      <c r="L661" t="s">
        <v>8216</v>
      </c>
    </row>
    <row r="662" spans="1:12" x14ac:dyDescent="0.35">
      <c r="A662" s="164" t="s">
        <v>541</v>
      </c>
      <c r="B662" t="s">
        <v>7151</v>
      </c>
      <c r="C662" t="s">
        <v>30861</v>
      </c>
      <c r="D662" t="s">
        <v>542</v>
      </c>
      <c r="E662" t="s">
        <v>441</v>
      </c>
      <c r="F662">
        <v>60</v>
      </c>
      <c r="G662" t="s">
        <v>8234</v>
      </c>
      <c r="H662" t="s">
        <v>8226</v>
      </c>
      <c r="I662" t="s">
        <v>8214</v>
      </c>
      <c r="J662" t="s">
        <v>8215</v>
      </c>
      <c r="K662" t="s">
        <v>5808</v>
      </c>
      <c r="L662" t="s">
        <v>8216</v>
      </c>
    </row>
    <row r="663" spans="1:12" x14ac:dyDescent="0.35">
      <c r="A663" s="164" t="s">
        <v>29394</v>
      </c>
      <c r="B663" t="s">
        <v>29395</v>
      </c>
      <c r="C663" t="s">
        <v>29396</v>
      </c>
      <c r="D663" t="s">
        <v>457</v>
      </c>
      <c r="E663" t="s">
        <v>441</v>
      </c>
      <c r="F663">
        <v>150</v>
      </c>
      <c r="G663" t="s">
        <v>8212</v>
      </c>
      <c r="H663" t="s">
        <v>8226</v>
      </c>
      <c r="I663" t="s">
        <v>8214</v>
      </c>
      <c r="J663" t="s">
        <v>8215</v>
      </c>
      <c r="K663" t="s">
        <v>5808</v>
      </c>
      <c r="L663" t="s">
        <v>8216</v>
      </c>
    </row>
    <row r="664" spans="1:12" x14ac:dyDescent="0.35">
      <c r="A664" s="164" t="s">
        <v>543</v>
      </c>
      <c r="B664" t="s">
        <v>7385</v>
      </c>
      <c r="C664" t="s">
        <v>20710</v>
      </c>
      <c r="D664" t="s">
        <v>544</v>
      </c>
      <c r="E664" t="s">
        <v>441</v>
      </c>
      <c r="F664">
        <v>281</v>
      </c>
      <c r="G664" t="s">
        <v>8223</v>
      </c>
      <c r="H664" t="s">
        <v>8226</v>
      </c>
      <c r="I664" t="s">
        <v>8214</v>
      </c>
      <c r="J664" t="s">
        <v>8215</v>
      </c>
      <c r="K664" t="s">
        <v>8224</v>
      </c>
      <c r="L664" t="s">
        <v>8267</v>
      </c>
    </row>
    <row r="665" spans="1:12" x14ac:dyDescent="0.35">
      <c r="A665" s="164" t="s">
        <v>545</v>
      </c>
      <c r="B665" t="s">
        <v>7183</v>
      </c>
      <c r="C665" t="s">
        <v>15159</v>
      </c>
      <c r="D665" t="s">
        <v>447</v>
      </c>
      <c r="E665" t="s">
        <v>441</v>
      </c>
      <c r="F665">
        <v>69</v>
      </c>
      <c r="G665" t="s">
        <v>8234</v>
      </c>
      <c r="H665" t="s">
        <v>8226</v>
      </c>
      <c r="I665" t="s">
        <v>8214</v>
      </c>
      <c r="J665" t="s">
        <v>8215</v>
      </c>
      <c r="K665" t="s">
        <v>5808</v>
      </c>
      <c r="L665" t="s">
        <v>8267</v>
      </c>
    </row>
    <row r="666" spans="1:12" x14ac:dyDescent="0.35">
      <c r="A666" s="164" t="s">
        <v>8265</v>
      </c>
      <c r="B666" t="s">
        <v>7413</v>
      </c>
      <c r="C666" t="s">
        <v>8266</v>
      </c>
      <c r="D666" t="s">
        <v>887</v>
      </c>
      <c r="E666" t="s">
        <v>441</v>
      </c>
      <c r="F666">
        <v>112</v>
      </c>
      <c r="G666" t="s">
        <v>8212</v>
      </c>
      <c r="H666" t="s">
        <v>8226</v>
      </c>
      <c r="I666" t="s">
        <v>8214</v>
      </c>
      <c r="J666" t="s">
        <v>8215</v>
      </c>
      <c r="K666" t="s">
        <v>8224</v>
      </c>
      <c r="L666" t="s">
        <v>8267</v>
      </c>
    </row>
    <row r="667" spans="1:12" x14ac:dyDescent="0.35">
      <c r="A667" s="164" t="s">
        <v>546</v>
      </c>
      <c r="B667" t="s">
        <v>7436</v>
      </c>
      <c r="C667" t="s">
        <v>11217</v>
      </c>
      <c r="D667" t="s">
        <v>547</v>
      </c>
      <c r="E667" t="s">
        <v>441</v>
      </c>
      <c r="F667">
        <v>286</v>
      </c>
      <c r="G667" t="s">
        <v>8223</v>
      </c>
      <c r="H667" t="s">
        <v>8226</v>
      </c>
      <c r="I667" t="s">
        <v>8214</v>
      </c>
      <c r="J667" t="s">
        <v>8215</v>
      </c>
      <c r="K667" t="s">
        <v>8224</v>
      </c>
      <c r="L667" t="s">
        <v>8267</v>
      </c>
    </row>
    <row r="668" spans="1:12" x14ac:dyDescent="0.35">
      <c r="A668" s="164" t="s">
        <v>548</v>
      </c>
      <c r="B668" t="s">
        <v>8050</v>
      </c>
      <c r="C668" t="s">
        <v>25624</v>
      </c>
      <c r="D668" t="s">
        <v>549</v>
      </c>
      <c r="E668" t="s">
        <v>441</v>
      </c>
      <c r="F668">
        <v>300</v>
      </c>
      <c r="G668" t="s">
        <v>8223</v>
      </c>
      <c r="H668" t="s">
        <v>8226</v>
      </c>
      <c r="I668" t="s">
        <v>8214</v>
      </c>
      <c r="J668" t="s">
        <v>8215</v>
      </c>
      <c r="K668" t="s">
        <v>8224</v>
      </c>
      <c r="L668" t="s">
        <v>8267</v>
      </c>
    </row>
    <row r="669" spans="1:12" x14ac:dyDescent="0.35">
      <c r="A669" s="164" t="s">
        <v>24892</v>
      </c>
      <c r="B669" t="s">
        <v>24893</v>
      </c>
      <c r="C669" t="s">
        <v>24894</v>
      </c>
      <c r="D669" t="s">
        <v>753</v>
      </c>
      <c r="E669" t="s">
        <v>441</v>
      </c>
      <c r="F669">
        <v>26</v>
      </c>
      <c r="G669" t="s">
        <v>8234</v>
      </c>
      <c r="H669" t="s">
        <v>8226</v>
      </c>
      <c r="I669" t="s">
        <v>8214</v>
      </c>
      <c r="J669" t="s">
        <v>8215</v>
      </c>
      <c r="K669" t="s">
        <v>8224</v>
      </c>
      <c r="L669" t="s">
        <v>8216</v>
      </c>
    </row>
    <row r="670" spans="1:12" x14ac:dyDescent="0.35">
      <c r="A670" s="164" t="s">
        <v>550</v>
      </c>
      <c r="B670" t="s">
        <v>7526</v>
      </c>
      <c r="C670" t="s">
        <v>16558</v>
      </c>
      <c r="D670" t="s">
        <v>551</v>
      </c>
      <c r="E670" t="s">
        <v>441</v>
      </c>
      <c r="F670">
        <v>73</v>
      </c>
      <c r="G670" t="s">
        <v>8234</v>
      </c>
      <c r="H670" t="s">
        <v>8226</v>
      </c>
      <c r="I670" t="s">
        <v>8214</v>
      </c>
      <c r="J670" t="s">
        <v>8215</v>
      </c>
      <c r="K670" t="s">
        <v>8224</v>
      </c>
      <c r="L670" t="s">
        <v>8216</v>
      </c>
    </row>
    <row r="671" spans="1:12" x14ac:dyDescent="0.35">
      <c r="A671" s="164" t="s">
        <v>17300</v>
      </c>
      <c r="B671" t="s">
        <v>17301</v>
      </c>
      <c r="C671" t="s">
        <v>17302</v>
      </c>
      <c r="D671" t="s">
        <v>17303</v>
      </c>
      <c r="E671" t="s">
        <v>441</v>
      </c>
      <c r="H671" t="s">
        <v>8226</v>
      </c>
      <c r="I671" t="s">
        <v>8214</v>
      </c>
      <c r="J671" t="s">
        <v>8215</v>
      </c>
      <c r="K671" t="s">
        <v>8224</v>
      </c>
      <c r="L671" t="s">
        <v>8216</v>
      </c>
    </row>
    <row r="672" spans="1:12" x14ac:dyDescent="0.35">
      <c r="A672" s="164" t="s">
        <v>552</v>
      </c>
      <c r="B672" t="s">
        <v>7507</v>
      </c>
      <c r="C672" t="s">
        <v>14742</v>
      </c>
      <c r="D672" t="s">
        <v>553</v>
      </c>
      <c r="E672" t="s">
        <v>441</v>
      </c>
      <c r="F672">
        <v>230</v>
      </c>
      <c r="G672" t="s">
        <v>8223</v>
      </c>
      <c r="H672" t="s">
        <v>8226</v>
      </c>
      <c r="I672" t="s">
        <v>8214</v>
      </c>
      <c r="J672" t="s">
        <v>8215</v>
      </c>
      <c r="K672" t="s">
        <v>8224</v>
      </c>
      <c r="L672" t="s">
        <v>8267</v>
      </c>
    </row>
    <row r="673" spans="1:12" x14ac:dyDescent="0.35">
      <c r="A673" s="164" t="s">
        <v>554</v>
      </c>
      <c r="B673" t="s">
        <v>7523</v>
      </c>
      <c r="C673" t="s">
        <v>22656</v>
      </c>
      <c r="D673" t="s">
        <v>519</v>
      </c>
      <c r="E673" t="s">
        <v>441</v>
      </c>
      <c r="F673">
        <v>170</v>
      </c>
      <c r="G673" t="s">
        <v>8212</v>
      </c>
      <c r="H673" t="s">
        <v>8226</v>
      </c>
      <c r="I673" t="s">
        <v>8214</v>
      </c>
      <c r="J673" t="s">
        <v>8215</v>
      </c>
      <c r="K673" t="s">
        <v>5808</v>
      </c>
      <c r="L673" t="s">
        <v>8216</v>
      </c>
    </row>
    <row r="674" spans="1:12" x14ac:dyDescent="0.35">
      <c r="A674" s="164" t="s">
        <v>555</v>
      </c>
      <c r="B674" t="s">
        <v>7402</v>
      </c>
      <c r="C674" t="s">
        <v>26111</v>
      </c>
      <c r="D674" t="s">
        <v>321</v>
      </c>
      <c r="E674" t="s">
        <v>441</v>
      </c>
      <c r="F674">
        <v>123</v>
      </c>
      <c r="G674" t="s">
        <v>8212</v>
      </c>
      <c r="H674" t="s">
        <v>8226</v>
      </c>
      <c r="I674" t="s">
        <v>8214</v>
      </c>
      <c r="J674" t="s">
        <v>8215</v>
      </c>
      <c r="K674" t="s">
        <v>8224</v>
      </c>
      <c r="L674" t="s">
        <v>8267</v>
      </c>
    </row>
    <row r="675" spans="1:12" x14ac:dyDescent="0.35">
      <c r="A675" s="164" t="s">
        <v>556</v>
      </c>
      <c r="B675" t="s">
        <v>7520</v>
      </c>
      <c r="C675" t="s">
        <v>15431</v>
      </c>
      <c r="D675" t="s">
        <v>474</v>
      </c>
      <c r="E675" t="s">
        <v>441</v>
      </c>
      <c r="F675">
        <v>258</v>
      </c>
      <c r="G675" t="s">
        <v>8223</v>
      </c>
      <c r="H675" t="s">
        <v>8226</v>
      </c>
      <c r="I675" t="s">
        <v>8214</v>
      </c>
      <c r="J675" t="s">
        <v>8215</v>
      </c>
      <c r="K675" t="s">
        <v>8224</v>
      </c>
      <c r="L675" t="s">
        <v>8216</v>
      </c>
    </row>
    <row r="676" spans="1:12" x14ac:dyDescent="0.35">
      <c r="A676" s="164" t="s">
        <v>557</v>
      </c>
      <c r="B676" t="s">
        <v>7414</v>
      </c>
      <c r="C676" t="s">
        <v>8647</v>
      </c>
      <c r="D676" t="s">
        <v>558</v>
      </c>
      <c r="E676" t="s">
        <v>441</v>
      </c>
      <c r="F676">
        <v>333</v>
      </c>
      <c r="G676" t="s">
        <v>8556</v>
      </c>
      <c r="H676" t="s">
        <v>8226</v>
      </c>
      <c r="I676" t="s">
        <v>8214</v>
      </c>
      <c r="J676" t="s">
        <v>8215</v>
      </c>
      <c r="K676" t="s">
        <v>5808</v>
      </c>
      <c r="L676" t="s">
        <v>8216</v>
      </c>
    </row>
    <row r="677" spans="1:12" x14ac:dyDescent="0.35">
      <c r="A677" s="164" t="s">
        <v>559</v>
      </c>
      <c r="B677" t="s">
        <v>7551</v>
      </c>
      <c r="C677" t="s">
        <v>32384</v>
      </c>
      <c r="D677" t="s">
        <v>560</v>
      </c>
      <c r="E677" t="s">
        <v>441</v>
      </c>
      <c r="F677">
        <v>77</v>
      </c>
      <c r="G677" t="s">
        <v>8234</v>
      </c>
      <c r="H677" t="s">
        <v>8226</v>
      </c>
      <c r="I677" t="s">
        <v>8214</v>
      </c>
      <c r="J677" t="s">
        <v>8215</v>
      </c>
      <c r="K677" t="s">
        <v>8224</v>
      </c>
      <c r="L677" t="s">
        <v>8216</v>
      </c>
    </row>
    <row r="678" spans="1:12" x14ac:dyDescent="0.35">
      <c r="A678" s="164" t="s">
        <v>561</v>
      </c>
      <c r="B678" t="s">
        <v>7439</v>
      </c>
      <c r="C678" t="s">
        <v>32615</v>
      </c>
      <c r="D678" t="s">
        <v>562</v>
      </c>
      <c r="E678" t="s">
        <v>441</v>
      </c>
      <c r="F678">
        <v>290</v>
      </c>
      <c r="G678" t="s">
        <v>8223</v>
      </c>
      <c r="H678" t="s">
        <v>8226</v>
      </c>
      <c r="I678" t="s">
        <v>8214</v>
      </c>
      <c r="J678" t="s">
        <v>8215</v>
      </c>
      <c r="K678" t="s">
        <v>5808</v>
      </c>
      <c r="L678" t="s">
        <v>8267</v>
      </c>
    </row>
    <row r="679" spans="1:12" x14ac:dyDescent="0.35">
      <c r="A679" s="164" t="s">
        <v>563</v>
      </c>
      <c r="B679" t="s">
        <v>7462</v>
      </c>
      <c r="C679" t="s">
        <v>19798</v>
      </c>
      <c r="D679" t="s">
        <v>521</v>
      </c>
      <c r="E679" t="s">
        <v>441</v>
      </c>
      <c r="F679">
        <v>328</v>
      </c>
      <c r="G679" t="s">
        <v>8556</v>
      </c>
      <c r="H679" t="s">
        <v>8226</v>
      </c>
      <c r="I679" t="s">
        <v>8214</v>
      </c>
      <c r="J679" t="s">
        <v>8215</v>
      </c>
      <c r="K679" t="s">
        <v>8224</v>
      </c>
      <c r="L679" t="s">
        <v>8267</v>
      </c>
    </row>
    <row r="680" spans="1:12" x14ac:dyDescent="0.35">
      <c r="A680" s="164" t="s">
        <v>564</v>
      </c>
      <c r="B680" t="s">
        <v>7207</v>
      </c>
      <c r="C680" t="s">
        <v>26953</v>
      </c>
      <c r="D680" t="s">
        <v>565</v>
      </c>
      <c r="E680" t="s">
        <v>441</v>
      </c>
      <c r="F680">
        <v>47</v>
      </c>
      <c r="G680" t="s">
        <v>8234</v>
      </c>
      <c r="H680" t="s">
        <v>8226</v>
      </c>
      <c r="I680" t="s">
        <v>8214</v>
      </c>
      <c r="J680" t="s">
        <v>8215</v>
      </c>
      <c r="K680" t="s">
        <v>8224</v>
      </c>
      <c r="L680" t="s">
        <v>8216</v>
      </c>
    </row>
    <row r="681" spans="1:12" x14ac:dyDescent="0.35">
      <c r="A681" s="164" t="s">
        <v>566</v>
      </c>
      <c r="B681" t="s">
        <v>7428</v>
      </c>
      <c r="C681" t="s">
        <v>29489</v>
      </c>
      <c r="D681" t="s">
        <v>567</v>
      </c>
      <c r="E681" t="s">
        <v>441</v>
      </c>
      <c r="F681">
        <v>187</v>
      </c>
      <c r="G681" t="s">
        <v>8212</v>
      </c>
      <c r="H681" t="s">
        <v>8226</v>
      </c>
      <c r="I681" t="s">
        <v>8214</v>
      </c>
      <c r="J681" t="s">
        <v>8215</v>
      </c>
      <c r="K681" t="s">
        <v>8224</v>
      </c>
      <c r="L681" t="s">
        <v>8216</v>
      </c>
    </row>
    <row r="682" spans="1:12" x14ac:dyDescent="0.35">
      <c r="A682" s="164" t="s">
        <v>568</v>
      </c>
      <c r="B682" t="s">
        <v>7558</v>
      </c>
      <c r="C682" t="s">
        <v>21194</v>
      </c>
      <c r="D682" t="s">
        <v>569</v>
      </c>
      <c r="E682" t="s">
        <v>441</v>
      </c>
      <c r="F682">
        <v>209</v>
      </c>
      <c r="G682" t="s">
        <v>8223</v>
      </c>
      <c r="H682" t="s">
        <v>8226</v>
      </c>
      <c r="I682" t="s">
        <v>8214</v>
      </c>
      <c r="J682" t="s">
        <v>8215</v>
      </c>
      <c r="K682" t="s">
        <v>8224</v>
      </c>
      <c r="L682" t="s">
        <v>8216</v>
      </c>
    </row>
    <row r="683" spans="1:12" x14ac:dyDescent="0.35">
      <c r="A683" s="164" t="s">
        <v>31257</v>
      </c>
      <c r="B683" t="s">
        <v>28788</v>
      </c>
      <c r="C683" t="s">
        <v>31258</v>
      </c>
      <c r="D683" t="s">
        <v>31259</v>
      </c>
      <c r="E683" t="s">
        <v>441</v>
      </c>
      <c r="H683" t="s">
        <v>8226</v>
      </c>
      <c r="I683" t="s">
        <v>8214</v>
      </c>
      <c r="J683" t="s">
        <v>8215</v>
      </c>
      <c r="K683" t="s">
        <v>8224</v>
      </c>
      <c r="L683" t="s">
        <v>8216</v>
      </c>
    </row>
    <row r="684" spans="1:12" x14ac:dyDescent="0.35">
      <c r="A684" s="164" t="s">
        <v>570</v>
      </c>
      <c r="B684" t="s">
        <v>7299</v>
      </c>
      <c r="C684" t="s">
        <v>22587</v>
      </c>
      <c r="D684" t="s">
        <v>571</v>
      </c>
      <c r="E684" t="s">
        <v>441</v>
      </c>
      <c r="F684">
        <v>559</v>
      </c>
      <c r="G684" t="s">
        <v>8490</v>
      </c>
      <c r="H684" t="s">
        <v>8226</v>
      </c>
      <c r="I684" t="s">
        <v>8214</v>
      </c>
      <c r="J684" t="s">
        <v>8215</v>
      </c>
      <c r="K684" t="s">
        <v>8224</v>
      </c>
      <c r="L684" t="s">
        <v>8216</v>
      </c>
    </row>
    <row r="685" spans="1:12" x14ac:dyDescent="0.35">
      <c r="A685" s="164" t="s">
        <v>572</v>
      </c>
      <c r="B685" t="s">
        <v>7208</v>
      </c>
      <c r="C685" t="s">
        <v>19364</v>
      </c>
      <c r="D685" t="s">
        <v>573</v>
      </c>
      <c r="E685" t="s">
        <v>441</v>
      </c>
      <c r="F685">
        <v>80</v>
      </c>
      <c r="G685" t="s">
        <v>8234</v>
      </c>
      <c r="H685" t="s">
        <v>8226</v>
      </c>
      <c r="I685" t="s">
        <v>8214</v>
      </c>
      <c r="J685" t="s">
        <v>8215</v>
      </c>
      <c r="K685" t="s">
        <v>5808</v>
      </c>
      <c r="L685" t="s">
        <v>8216</v>
      </c>
    </row>
    <row r="686" spans="1:12" x14ac:dyDescent="0.35">
      <c r="A686" s="164" t="s">
        <v>574</v>
      </c>
      <c r="B686" t="s">
        <v>7411</v>
      </c>
      <c r="C686" t="s">
        <v>27186</v>
      </c>
      <c r="D686" t="s">
        <v>575</v>
      </c>
      <c r="E686" t="s">
        <v>441</v>
      </c>
      <c r="F686">
        <v>218</v>
      </c>
      <c r="G686" t="s">
        <v>8223</v>
      </c>
      <c r="H686" t="s">
        <v>8226</v>
      </c>
      <c r="I686" t="s">
        <v>8214</v>
      </c>
      <c r="J686" t="s">
        <v>8215</v>
      </c>
      <c r="K686" t="s">
        <v>8224</v>
      </c>
      <c r="L686" t="s">
        <v>8267</v>
      </c>
    </row>
    <row r="687" spans="1:12" x14ac:dyDescent="0.35">
      <c r="A687" s="164" t="s">
        <v>576</v>
      </c>
      <c r="B687" t="s">
        <v>7297</v>
      </c>
      <c r="C687" t="s">
        <v>20613</v>
      </c>
      <c r="D687" t="s">
        <v>457</v>
      </c>
      <c r="E687" t="s">
        <v>441</v>
      </c>
      <c r="F687">
        <v>460</v>
      </c>
      <c r="G687" t="s">
        <v>8307</v>
      </c>
      <c r="H687" t="s">
        <v>8226</v>
      </c>
      <c r="I687" t="s">
        <v>8214</v>
      </c>
      <c r="J687" t="s">
        <v>8215</v>
      </c>
      <c r="K687" t="s">
        <v>8224</v>
      </c>
      <c r="L687" t="s">
        <v>8267</v>
      </c>
    </row>
    <row r="688" spans="1:12" x14ac:dyDescent="0.35">
      <c r="A688" s="164" t="s">
        <v>577</v>
      </c>
      <c r="B688" t="s">
        <v>7379</v>
      </c>
      <c r="C688" t="s">
        <v>21771</v>
      </c>
      <c r="D688" t="s">
        <v>578</v>
      </c>
      <c r="E688" t="s">
        <v>441</v>
      </c>
      <c r="F688">
        <v>352</v>
      </c>
      <c r="G688" t="s">
        <v>8556</v>
      </c>
      <c r="H688" t="s">
        <v>8226</v>
      </c>
      <c r="I688" t="s">
        <v>8214</v>
      </c>
      <c r="J688" t="s">
        <v>8215</v>
      </c>
      <c r="K688" t="s">
        <v>8224</v>
      </c>
      <c r="L688" t="s">
        <v>8267</v>
      </c>
    </row>
    <row r="689" spans="1:12" x14ac:dyDescent="0.35">
      <c r="A689" s="164" t="s">
        <v>579</v>
      </c>
      <c r="B689" t="s">
        <v>7457</v>
      </c>
      <c r="C689" t="s">
        <v>21490</v>
      </c>
      <c r="D689" t="s">
        <v>580</v>
      </c>
      <c r="E689" t="s">
        <v>441</v>
      </c>
      <c r="F689">
        <v>626</v>
      </c>
      <c r="G689" t="s">
        <v>8490</v>
      </c>
      <c r="H689" t="s">
        <v>8226</v>
      </c>
      <c r="I689" t="s">
        <v>8214</v>
      </c>
      <c r="J689" t="s">
        <v>8215</v>
      </c>
      <c r="K689" t="s">
        <v>8224</v>
      </c>
      <c r="L689" t="s">
        <v>8267</v>
      </c>
    </row>
    <row r="690" spans="1:12" x14ac:dyDescent="0.35">
      <c r="A690" s="164" t="s">
        <v>20129</v>
      </c>
      <c r="B690" t="s">
        <v>20130</v>
      </c>
      <c r="C690" t="s">
        <v>20131</v>
      </c>
      <c r="D690" t="s">
        <v>10311</v>
      </c>
      <c r="E690" t="s">
        <v>441</v>
      </c>
      <c r="H690" t="s">
        <v>8226</v>
      </c>
      <c r="I690" t="s">
        <v>8214</v>
      </c>
      <c r="J690" t="s">
        <v>8215</v>
      </c>
      <c r="K690" t="s">
        <v>8224</v>
      </c>
      <c r="L690" t="s">
        <v>8216</v>
      </c>
    </row>
    <row r="691" spans="1:12" x14ac:dyDescent="0.35">
      <c r="A691" s="164" t="s">
        <v>32745</v>
      </c>
      <c r="B691" t="s">
        <v>26805</v>
      </c>
      <c r="C691" t="s">
        <v>32746</v>
      </c>
      <c r="D691" t="s">
        <v>15990</v>
      </c>
      <c r="E691" t="s">
        <v>441</v>
      </c>
      <c r="H691" t="s">
        <v>8226</v>
      </c>
      <c r="I691" t="s">
        <v>8214</v>
      </c>
      <c r="J691" t="s">
        <v>8215</v>
      </c>
      <c r="K691" t="s">
        <v>8224</v>
      </c>
      <c r="L691" t="s">
        <v>8216</v>
      </c>
    </row>
    <row r="692" spans="1:12" x14ac:dyDescent="0.35">
      <c r="A692" s="164" t="s">
        <v>29140</v>
      </c>
      <c r="B692" t="s">
        <v>29141</v>
      </c>
      <c r="C692" t="s">
        <v>9297</v>
      </c>
      <c r="D692" t="s">
        <v>9298</v>
      </c>
      <c r="E692" t="s">
        <v>441</v>
      </c>
      <c r="F692">
        <v>283</v>
      </c>
      <c r="G692" t="s">
        <v>8223</v>
      </c>
      <c r="H692" t="s">
        <v>8226</v>
      </c>
      <c r="I692" t="s">
        <v>8214</v>
      </c>
      <c r="J692" t="s">
        <v>8215</v>
      </c>
      <c r="K692" t="s">
        <v>5808</v>
      </c>
      <c r="L692" t="s">
        <v>8216</v>
      </c>
    </row>
    <row r="693" spans="1:12" x14ac:dyDescent="0.35">
      <c r="A693" s="164" t="s">
        <v>581</v>
      </c>
      <c r="B693" t="s">
        <v>7167</v>
      </c>
      <c r="C693" t="s">
        <v>27760</v>
      </c>
      <c r="D693" t="s">
        <v>582</v>
      </c>
      <c r="E693" t="s">
        <v>441</v>
      </c>
      <c r="F693">
        <v>227</v>
      </c>
      <c r="G693" t="s">
        <v>8223</v>
      </c>
      <c r="H693" t="s">
        <v>8226</v>
      </c>
      <c r="I693" t="s">
        <v>8214</v>
      </c>
      <c r="J693" t="s">
        <v>8215</v>
      </c>
      <c r="K693" t="s">
        <v>5808</v>
      </c>
      <c r="L693" t="s">
        <v>8216</v>
      </c>
    </row>
    <row r="694" spans="1:12" x14ac:dyDescent="0.35">
      <c r="A694" s="164" t="s">
        <v>22190</v>
      </c>
      <c r="B694" t="s">
        <v>22191</v>
      </c>
      <c r="C694" t="s">
        <v>22192</v>
      </c>
      <c r="D694" t="s">
        <v>22193</v>
      </c>
      <c r="E694" t="s">
        <v>441</v>
      </c>
      <c r="F694">
        <v>217</v>
      </c>
      <c r="G694" t="s">
        <v>8223</v>
      </c>
      <c r="H694" t="s">
        <v>8226</v>
      </c>
      <c r="I694" t="s">
        <v>8214</v>
      </c>
      <c r="J694" t="s">
        <v>8215</v>
      </c>
      <c r="K694" t="s">
        <v>5808</v>
      </c>
      <c r="L694" t="s">
        <v>8267</v>
      </c>
    </row>
    <row r="695" spans="1:12" x14ac:dyDescent="0.35">
      <c r="A695" s="164" t="s">
        <v>11910</v>
      </c>
      <c r="B695" t="s">
        <v>11911</v>
      </c>
      <c r="C695" t="s">
        <v>11912</v>
      </c>
      <c r="D695" t="s">
        <v>11913</v>
      </c>
      <c r="E695" t="s">
        <v>441</v>
      </c>
      <c r="H695" t="s">
        <v>8226</v>
      </c>
      <c r="I695" t="s">
        <v>8214</v>
      </c>
      <c r="J695" t="s">
        <v>8215</v>
      </c>
      <c r="K695" t="s">
        <v>8224</v>
      </c>
      <c r="L695" t="s">
        <v>8216</v>
      </c>
    </row>
    <row r="696" spans="1:12" x14ac:dyDescent="0.35">
      <c r="A696" s="164" t="s">
        <v>15744</v>
      </c>
      <c r="B696" t="s">
        <v>15745</v>
      </c>
      <c r="C696" t="s">
        <v>15746</v>
      </c>
      <c r="D696" t="s">
        <v>1576</v>
      </c>
      <c r="E696" t="s">
        <v>441</v>
      </c>
      <c r="F696">
        <v>24</v>
      </c>
      <c r="G696" t="s">
        <v>8234</v>
      </c>
      <c r="H696" t="s">
        <v>8226</v>
      </c>
      <c r="I696" t="s">
        <v>8219</v>
      </c>
      <c r="J696" t="s">
        <v>8215</v>
      </c>
      <c r="K696" t="s">
        <v>8224</v>
      </c>
      <c r="L696" t="s">
        <v>8216</v>
      </c>
    </row>
    <row r="697" spans="1:12" x14ac:dyDescent="0.35">
      <c r="A697" s="164" t="s">
        <v>583</v>
      </c>
      <c r="B697" t="s">
        <v>7292</v>
      </c>
      <c r="C697" t="s">
        <v>18282</v>
      </c>
      <c r="D697" t="s">
        <v>457</v>
      </c>
      <c r="E697" t="s">
        <v>441</v>
      </c>
      <c r="F697">
        <v>318</v>
      </c>
      <c r="G697" t="s">
        <v>8556</v>
      </c>
      <c r="H697" t="s">
        <v>8226</v>
      </c>
      <c r="I697" t="s">
        <v>8214</v>
      </c>
      <c r="J697" t="s">
        <v>8215</v>
      </c>
      <c r="K697" t="s">
        <v>8224</v>
      </c>
      <c r="L697" t="s">
        <v>8267</v>
      </c>
    </row>
    <row r="698" spans="1:12" x14ac:dyDescent="0.35">
      <c r="A698" s="164" t="s">
        <v>584</v>
      </c>
      <c r="B698" t="s">
        <v>7701</v>
      </c>
      <c r="C698" t="s">
        <v>28029</v>
      </c>
      <c r="D698" t="s">
        <v>585</v>
      </c>
      <c r="E698" t="s">
        <v>441</v>
      </c>
      <c r="F698">
        <v>104</v>
      </c>
      <c r="G698" t="s">
        <v>8212</v>
      </c>
      <c r="H698" t="s">
        <v>8226</v>
      </c>
      <c r="I698" t="s">
        <v>8219</v>
      </c>
      <c r="J698" t="s">
        <v>8215</v>
      </c>
      <c r="K698" t="s">
        <v>8224</v>
      </c>
      <c r="L698" t="s">
        <v>8216</v>
      </c>
    </row>
    <row r="699" spans="1:12" x14ac:dyDescent="0.35">
      <c r="A699" s="164" t="s">
        <v>28807</v>
      </c>
      <c r="B699" t="s">
        <v>28808</v>
      </c>
      <c r="C699" t="s">
        <v>28809</v>
      </c>
      <c r="D699" t="s">
        <v>12206</v>
      </c>
      <c r="E699" t="s">
        <v>441</v>
      </c>
      <c r="H699" t="s">
        <v>8226</v>
      </c>
      <c r="I699" t="s">
        <v>8214</v>
      </c>
      <c r="J699" t="s">
        <v>8215</v>
      </c>
      <c r="K699" t="s">
        <v>8224</v>
      </c>
      <c r="L699" t="s">
        <v>8216</v>
      </c>
    </row>
    <row r="700" spans="1:12" x14ac:dyDescent="0.35">
      <c r="A700" s="164" t="s">
        <v>587</v>
      </c>
      <c r="B700" t="s">
        <v>7174</v>
      </c>
      <c r="C700" t="s">
        <v>9580</v>
      </c>
      <c r="D700" t="s">
        <v>449</v>
      </c>
      <c r="E700" t="s">
        <v>441</v>
      </c>
      <c r="F700">
        <v>156</v>
      </c>
      <c r="G700" t="s">
        <v>8212</v>
      </c>
      <c r="H700" t="s">
        <v>8226</v>
      </c>
      <c r="I700" t="s">
        <v>8214</v>
      </c>
      <c r="J700" t="s">
        <v>8215</v>
      </c>
      <c r="K700" t="s">
        <v>8224</v>
      </c>
      <c r="L700" t="s">
        <v>8267</v>
      </c>
    </row>
    <row r="701" spans="1:12" x14ac:dyDescent="0.35">
      <c r="A701" s="164" t="s">
        <v>23784</v>
      </c>
      <c r="B701" t="s">
        <v>8338</v>
      </c>
      <c r="C701" t="s">
        <v>23785</v>
      </c>
      <c r="D701" t="s">
        <v>474</v>
      </c>
      <c r="E701" t="s">
        <v>441</v>
      </c>
      <c r="F701">
        <v>324</v>
      </c>
      <c r="G701" t="s">
        <v>8556</v>
      </c>
      <c r="H701" t="s">
        <v>8226</v>
      </c>
      <c r="I701" t="s">
        <v>8214</v>
      </c>
      <c r="J701" t="s">
        <v>8215</v>
      </c>
      <c r="K701" t="s">
        <v>8224</v>
      </c>
      <c r="L701" t="s">
        <v>8267</v>
      </c>
    </row>
    <row r="702" spans="1:12" x14ac:dyDescent="0.35">
      <c r="A702" s="164" t="s">
        <v>19506</v>
      </c>
      <c r="B702" t="s">
        <v>19507</v>
      </c>
      <c r="C702" t="s">
        <v>19508</v>
      </c>
      <c r="D702" t="s">
        <v>19509</v>
      </c>
      <c r="E702" t="s">
        <v>441</v>
      </c>
      <c r="H702" t="s">
        <v>8226</v>
      </c>
      <c r="I702" t="s">
        <v>8214</v>
      </c>
      <c r="J702" t="s">
        <v>8215</v>
      </c>
      <c r="K702" t="s">
        <v>8224</v>
      </c>
      <c r="L702" t="s">
        <v>8216</v>
      </c>
    </row>
    <row r="703" spans="1:12" x14ac:dyDescent="0.35">
      <c r="A703" s="164" t="s">
        <v>23920</v>
      </c>
      <c r="B703" t="s">
        <v>23921</v>
      </c>
      <c r="C703" t="s">
        <v>23922</v>
      </c>
      <c r="D703" t="s">
        <v>23923</v>
      </c>
      <c r="E703" t="s">
        <v>441</v>
      </c>
      <c r="F703">
        <v>49</v>
      </c>
      <c r="G703" t="s">
        <v>8234</v>
      </c>
      <c r="H703" t="s">
        <v>8226</v>
      </c>
      <c r="I703" t="s">
        <v>8214</v>
      </c>
      <c r="J703" t="s">
        <v>8215</v>
      </c>
      <c r="K703" t="s">
        <v>5808</v>
      </c>
      <c r="L703" t="s">
        <v>8216</v>
      </c>
    </row>
    <row r="704" spans="1:12" x14ac:dyDescent="0.35">
      <c r="A704" s="164" t="s">
        <v>9575</v>
      </c>
      <c r="B704" t="s">
        <v>9576</v>
      </c>
      <c r="C704" t="s">
        <v>9577</v>
      </c>
      <c r="D704" t="s">
        <v>9578</v>
      </c>
      <c r="E704" t="s">
        <v>441</v>
      </c>
      <c r="H704" t="s">
        <v>8226</v>
      </c>
      <c r="I704" t="s">
        <v>8214</v>
      </c>
      <c r="J704" t="s">
        <v>8215</v>
      </c>
      <c r="K704" t="s">
        <v>8224</v>
      </c>
      <c r="L704" t="s">
        <v>8216</v>
      </c>
    </row>
    <row r="705" spans="1:12" x14ac:dyDescent="0.35">
      <c r="A705" s="164" t="s">
        <v>588</v>
      </c>
      <c r="B705" t="s">
        <v>7415</v>
      </c>
      <c r="C705" t="s">
        <v>24590</v>
      </c>
      <c r="D705" t="s">
        <v>589</v>
      </c>
      <c r="E705" t="s">
        <v>441</v>
      </c>
      <c r="F705">
        <v>82</v>
      </c>
      <c r="G705" t="s">
        <v>8234</v>
      </c>
      <c r="H705" t="s">
        <v>8226</v>
      </c>
      <c r="I705" t="s">
        <v>8214</v>
      </c>
      <c r="J705" t="s">
        <v>8215</v>
      </c>
      <c r="K705" t="s">
        <v>8224</v>
      </c>
      <c r="L705" t="s">
        <v>8216</v>
      </c>
    </row>
    <row r="706" spans="1:12" x14ac:dyDescent="0.35">
      <c r="A706" s="164" t="s">
        <v>590</v>
      </c>
      <c r="B706" t="s">
        <v>7499</v>
      </c>
      <c r="C706" t="s">
        <v>17576</v>
      </c>
      <c r="D706" t="s">
        <v>517</v>
      </c>
      <c r="E706" t="s">
        <v>441</v>
      </c>
      <c r="F706">
        <v>272</v>
      </c>
      <c r="G706" t="s">
        <v>8223</v>
      </c>
      <c r="H706" t="s">
        <v>8226</v>
      </c>
      <c r="I706" t="s">
        <v>8214</v>
      </c>
      <c r="J706" t="s">
        <v>8215</v>
      </c>
      <c r="K706" t="s">
        <v>5808</v>
      </c>
      <c r="L706" t="s">
        <v>8267</v>
      </c>
    </row>
    <row r="707" spans="1:12" x14ac:dyDescent="0.35">
      <c r="A707" s="164" t="s">
        <v>28769</v>
      </c>
      <c r="B707" t="s">
        <v>28770</v>
      </c>
      <c r="C707" t="s">
        <v>23443</v>
      </c>
      <c r="D707" t="s">
        <v>23444</v>
      </c>
      <c r="E707" t="s">
        <v>441</v>
      </c>
      <c r="H707" t="s">
        <v>8226</v>
      </c>
      <c r="I707" t="s">
        <v>8214</v>
      </c>
      <c r="J707" t="s">
        <v>8215</v>
      </c>
      <c r="K707" t="s">
        <v>8224</v>
      </c>
      <c r="L707" t="s">
        <v>8216</v>
      </c>
    </row>
    <row r="708" spans="1:12" x14ac:dyDescent="0.35">
      <c r="A708" s="164" t="s">
        <v>30770</v>
      </c>
      <c r="B708" t="s">
        <v>30771</v>
      </c>
      <c r="C708" t="s">
        <v>30772</v>
      </c>
      <c r="D708" t="s">
        <v>30773</v>
      </c>
      <c r="E708" t="s">
        <v>441</v>
      </c>
      <c r="H708" t="s">
        <v>8226</v>
      </c>
      <c r="I708" t="s">
        <v>8214</v>
      </c>
      <c r="J708" t="s">
        <v>8215</v>
      </c>
      <c r="K708" t="s">
        <v>8224</v>
      </c>
      <c r="L708" t="s">
        <v>8216</v>
      </c>
    </row>
    <row r="709" spans="1:12" x14ac:dyDescent="0.35">
      <c r="A709" s="164" t="s">
        <v>24101</v>
      </c>
      <c r="B709" t="s">
        <v>24102</v>
      </c>
      <c r="C709" t="s">
        <v>24103</v>
      </c>
      <c r="D709" t="s">
        <v>24104</v>
      </c>
      <c r="E709" t="s">
        <v>441</v>
      </c>
      <c r="H709" t="s">
        <v>8226</v>
      </c>
      <c r="I709" t="s">
        <v>8214</v>
      </c>
      <c r="J709" t="s">
        <v>8215</v>
      </c>
      <c r="K709" t="s">
        <v>8224</v>
      </c>
      <c r="L709" t="s">
        <v>8216</v>
      </c>
    </row>
    <row r="710" spans="1:12" x14ac:dyDescent="0.35">
      <c r="A710" s="164" t="s">
        <v>591</v>
      </c>
      <c r="B710" t="s">
        <v>7524</v>
      </c>
      <c r="C710" t="s">
        <v>8435</v>
      </c>
      <c r="D710" t="s">
        <v>592</v>
      </c>
      <c r="E710" t="s">
        <v>441</v>
      </c>
      <c r="F710">
        <v>196</v>
      </c>
      <c r="G710" t="s">
        <v>8212</v>
      </c>
      <c r="H710" t="s">
        <v>8226</v>
      </c>
      <c r="I710" t="s">
        <v>8214</v>
      </c>
      <c r="J710" t="s">
        <v>8215</v>
      </c>
      <c r="K710" t="s">
        <v>5808</v>
      </c>
      <c r="L710" t="s">
        <v>8267</v>
      </c>
    </row>
    <row r="711" spans="1:12" x14ac:dyDescent="0.35">
      <c r="A711" s="164" t="s">
        <v>593</v>
      </c>
      <c r="B711" t="s">
        <v>7491</v>
      </c>
      <c r="C711" t="s">
        <v>26534</v>
      </c>
      <c r="D711" t="s">
        <v>594</v>
      </c>
      <c r="E711" t="s">
        <v>441</v>
      </c>
      <c r="F711">
        <v>290</v>
      </c>
      <c r="G711" t="s">
        <v>8223</v>
      </c>
      <c r="H711" t="s">
        <v>8226</v>
      </c>
      <c r="I711" t="s">
        <v>8214</v>
      </c>
      <c r="J711" t="s">
        <v>8215</v>
      </c>
      <c r="K711" t="s">
        <v>8224</v>
      </c>
      <c r="L711" t="s">
        <v>8216</v>
      </c>
    </row>
    <row r="712" spans="1:12" x14ac:dyDescent="0.35">
      <c r="A712" s="164" t="s">
        <v>595</v>
      </c>
      <c r="B712" t="s">
        <v>7389</v>
      </c>
      <c r="C712" t="s">
        <v>18929</v>
      </c>
      <c r="D712" t="s">
        <v>596</v>
      </c>
      <c r="E712" t="s">
        <v>441</v>
      </c>
      <c r="F712">
        <v>352</v>
      </c>
      <c r="G712" t="s">
        <v>8556</v>
      </c>
      <c r="H712" t="s">
        <v>8226</v>
      </c>
      <c r="I712" t="s">
        <v>8214</v>
      </c>
      <c r="J712" t="s">
        <v>8215</v>
      </c>
      <c r="K712" t="s">
        <v>8224</v>
      </c>
      <c r="L712" t="s">
        <v>8267</v>
      </c>
    </row>
    <row r="713" spans="1:12" x14ac:dyDescent="0.35">
      <c r="A713" s="164" t="s">
        <v>28011</v>
      </c>
      <c r="B713" t="s">
        <v>28012</v>
      </c>
      <c r="C713" t="s">
        <v>28013</v>
      </c>
      <c r="D713" t="s">
        <v>605</v>
      </c>
      <c r="E713" t="s">
        <v>441</v>
      </c>
      <c r="F713">
        <v>186</v>
      </c>
      <c r="G713" t="s">
        <v>8212</v>
      </c>
      <c r="H713" t="s">
        <v>8226</v>
      </c>
      <c r="I713" t="s">
        <v>8214</v>
      </c>
      <c r="J713" t="s">
        <v>8215</v>
      </c>
      <c r="K713" t="s">
        <v>5808</v>
      </c>
      <c r="L713" t="s">
        <v>8216</v>
      </c>
    </row>
    <row r="714" spans="1:12" x14ac:dyDescent="0.35">
      <c r="A714" s="164" t="s">
        <v>24819</v>
      </c>
      <c r="B714" t="s">
        <v>20416</v>
      </c>
      <c r="C714" t="s">
        <v>20417</v>
      </c>
      <c r="D714" t="s">
        <v>20418</v>
      </c>
      <c r="E714" t="s">
        <v>441</v>
      </c>
      <c r="F714">
        <v>46</v>
      </c>
      <c r="G714" t="s">
        <v>8234</v>
      </c>
      <c r="H714" t="s">
        <v>8226</v>
      </c>
      <c r="I714" t="s">
        <v>8219</v>
      </c>
      <c r="J714" t="s">
        <v>8215</v>
      </c>
      <c r="K714" t="s">
        <v>8224</v>
      </c>
      <c r="L714" t="s">
        <v>8216</v>
      </c>
    </row>
    <row r="715" spans="1:12" x14ac:dyDescent="0.35">
      <c r="A715" s="164" t="s">
        <v>19683</v>
      </c>
      <c r="B715" t="s">
        <v>17188</v>
      </c>
      <c r="C715" t="s">
        <v>17189</v>
      </c>
      <c r="D715" t="s">
        <v>627</v>
      </c>
      <c r="E715" t="s">
        <v>441</v>
      </c>
      <c r="F715">
        <v>101</v>
      </c>
      <c r="G715" t="s">
        <v>8212</v>
      </c>
      <c r="H715" t="s">
        <v>8226</v>
      </c>
      <c r="I715" t="s">
        <v>8214</v>
      </c>
      <c r="J715" t="s">
        <v>8215</v>
      </c>
      <c r="K715" t="s">
        <v>5808</v>
      </c>
      <c r="L715" t="s">
        <v>8216</v>
      </c>
    </row>
    <row r="716" spans="1:12" x14ac:dyDescent="0.35">
      <c r="A716" s="164" t="s">
        <v>597</v>
      </c>
      <c r="B716" t="s">
        <v>7535</v>
      </c>
      <c r="C716" t="s">
        <v>26626</v>
      </c>
      <c r="D716" t="s">
        <v>598</v>
      </c>
      <c r="E716" t="s">
        <v>441</v>
      </c>
      <c r="F716">
        <v>282</v>
      </c>
      <c r="G716" t="s">
        <v>8223</v>
      </c>
      <c r="H716" t="s">
        <v>8226</v>
      </c>
      <c r="I716" t="s">
        <v>8214</v>
      </c>
      <c r="J716" t="s">
        <v>8215</v>
      </c>
      <c r="K716" t="s">
        <v>8224</v>
      </c>
      <c r="L716" t="s">
        <v>8216</v>
      </c>
    </row>
    <row r="717" spans="1:12" x14ac:dyDescent="0.35">
      <c r="A717" s="164" t="s">
        <v>31904</v>
      </c>
      <c r="B717" t="s">
        <v>7390</v>
      </c>
      <c r="C717" t="s">
        <v>27924</v>
      </c>
      <c r="D717" t="s">
        <v>596</v>
      </c>
      <c r="E717" t="s">
        <v>441</v>
      </c>
      <c r="F717">
        <v>159</v>
      </c>
      <c r="G717" t="s">
        <v>8212</v>
      </c>
      <c r="H717" t="s">
        <v>8226</v>
      </c>
      <c r="I717" t="s">
        <v>8214</v>
      </c>
      <c r="J717" t="s">
        <v>8215</v>
      </c>
      <c r="K717" t="s">
        <v>8224</v>
      </c>
      <c r="L717" t="s">
        <v>8267</v>
      </c>
    </row>
    <row r="718" spans="1:12" x14ac:dyDescent="0.35">
      <c r="A718" s="164" t="s">
        <v>21810</v>
      </c>
      <c r="B718" t="s">
        <v>21811</v>
      </c>
      <c r="C718" t="s">
        <v>21812</v>
      </c>
      <c r="D718" t="s">
        <v>21813</v>
      </c>
      <c r="E718" t="s">
        <v>441</v>
      </c>
      <c r="F718">
        <v>49</v>
      </c>
      <c r="G718" t="s">
        <v>8234</v>
      </c>
      <c r="H718" t="s">
        <v>8226</v>
      </c>
      <c r="I718" t="s">
        <v>8214</v>
      </c>
      <c r="J718" t="s">
        <v>8215</v>
      </c>
      <c r="K718" t="s">
        <v>5808</v>
      </c>
      <c r="L718" t="s">
        <v>8216</v>
      </c>
    </row>
    <row r="719" spans="1:12" x14ac:dyDescent="0.35">
      <c r="A719" s="164" t="s">
        <v>599</v>
      </c>
      <c r="B719" t="s">
        <v>5457</v>
      </c>
      <c r="C719" t="s">
        <v>20765</v>
      </c>
      <c r="D719" t="s">
        <v>600</v>
      </c>
      <c r="E719" t="s">
        <v>441</v>
      </c>
      <c r="F719">
        <v>209</v>
      </c>
      <c r="G719" t="s">
        <v>8223</v>
      </c>
      <c r="H719" t="s">
        <v>8226</v>
      </c>
      <c r="I719" t="s">
        <v>8214</v>
      </c>
      <c r="J719" t="s">
        <v>8215</v>
      </c>
      <c r="K719" t="s">
        <v>8224</v>
      </c>
      <c r="L719" t="s">
        <v>8216</v>
      </c>
    </row>
    <row r="720" spans="1:12" x14ac:dyDescent="0.35">
      <c r="A720" s="164" t="s">
        <v>601</v>
      </c>
      <c r="B720" t="s">
        <v>7201</v>
      </c>
      <c r="C720" t="s">
        <v>20830</v>
      </c>
      <c r="D720" t="s">
        <v>507</v>
      </c>
      <c r="E720" t="s">
        <v>441</v>
      </c>
      <c r="F720">
        <v>506</v>
      </c>
      <c r="G720" t="s">
        <v>8490</v>
      </c>
      <c r="H720" t="s">
        <v>8226</v>
      </c>
      <c r="I720" t="s">
        <v>8214</v>
      </c>
      <c r="J720" t="s">
        <v>8215</v>
      </c>
      <c r="K720" t="s">
        <v>8224</v>
      </c>
      <c r="L720" t="s">
        <v>8267</v>
      </c>
    </row>
    <row r="721" spans="1:12" x14ac:dyDescent="0.35">
      <c r="A721" s="164" t="s">
        <v>28962</v>
      </c>
      <c r="B721" t="s">
        <v>28963</v>
      </c>
      <c r="C721" t="s">
        <v>28964</v>
      </c>
      <c r="D721" t="s">
        <v>28965</v>
      </c>
      <c r="E721" t="s">
        <v>441</v>
      </c>
      <c r="H721" t="s">
        <v>8226</v>
      </c>
      <c r="I721" t="s">
        <v>8214</v>
      </c>
      <c r="J721" t="s">
        <v>8215</v>
      </c>
      <c r="K721" t="s">
        <v>8224</v>
      </c>
      <c r="L721" t="s">
        <v>8216</v>
      </c>
    </row>
    <row r="722" spans="1:12" x14ac:dyDescent="0.35">
      <c r="A722" s="164" t="s">
        <v>29868</v>
      </c>
      <c r="B722" t="s">
        <v>29869</v>
      </c>
      <c r="C722" t="s">
        <v>29870</v>
      </c>
      <c r="D722" t="s">
        <v>16491</v>
      </c>
      <c r="E722" t="s">
        <v>441</v>
      </c>
      <c r="F722">
        <v>199</v>
      </c>
      <c r="G722" t="s">
        <v>8212</v>
      </c>
      <c r="H722" t="s">
        <v>8226</v>
      </c>
      <c r="I722" t="s">
        <v>8214</v>
      </c>
      <c r="J722" t="s">
        <v>8215</v>
      </c>
      <c r="K722" t="s">
        <v>5808</v>
      </c>
      <c r="L722" t="s">
        <v>8267</v>
      </c>
    </row>
    <row r="723" spans="1:12" x14ac:dyDescent="0.35">
      <c r="A723" s="164" t="s">
        <v>12625</v>
      </c>
      <c r="B723" t="s">
        <v>12626</v>
      </c>
      <c r="C723" t="s">
        <v>12627</v>
      </c>
      <c r="D723" t="s">
        <v>12628</v>
      </c>
      <c r="E723" t="s">
        <v>441</v>
      </c>
      <c r="F723">
        <v>106</v>
      </c>
      <c r="G723" t="s">
        <v>8212</v>
      </c>
      <c r="H723" t="s">
        <v>8226</v>
      </c>
      <c r="I723" t="s">
        <v>8214</v>
      </c>
      <c r="J723" t="s">
        <v>8215</v>
      </c>
      <c r="K723" t="s">
        <v>5808</v>
      </c>
      <c r="L723" t="s">
        <v>8216</v>
      </c>
    </row>
    <row r="724" spans="1:12" x14ac:dyDescent="0.35">
      <c r="A724" s="164" t="s">
        <v>11554</v>
      </c>
      <c r="B724" t="s">
        <v>11555</v>
      </c>
      <c r="C724" t="s">
        <v>11556</v>
      </c>
      <c r="D724" t="s">
        <v>11536</v>
      </c>
      <c r="E724" t="s">
        <v>441</v>
      </c>
      <c r="H724" t="s">
        <v>8226</v>
      </c>
      <c r="I724" t="s">
        <v>8219</v>
      </c>
      <c r="J724" t="s">
        <v>8215</v>
      </c>
      <c r="K724" t="s">
        <v>8224</v>
      </c>
      <c r="L724" t="s">
        <v>8216</v>
      </c>
    </row>
    <row r="725" spans="1:12" x14ac:dyDescent="0.35">
      <c r="A725" s="164" t="s">
        <v>31856</v>
      </c>
      <c r="B725" t="s">
        <v>31857</v>
      </c>
      <c r="C725" t="s">
        <v>31858</v>
      </c>
      <c r="D725" t="s">
        <v>31859</v>
      </c>
      <c r="E725" t="s">
        <v>441</v>
      </c>
      <c r="F725">
        <v>113</v>
      </c>
      <c r="G725" t="s">
        <v>8212</v>
      </c>
      <c r="H725" t="s">
        <v>8226</v>
      </c>
      <c r="I725" t="s">
        <v>8214</v>
      </c>
      <c r="J725" t="s">
        <v>8215</v>
      </c>
      <c r="K725" t="s">
        <v>8224</v>
      </c>
      <c r="L725" t="s">
        <v>8216</v>
      </c>
    </row>
    <row r="726" spans="1:12" x14ac:dyDescent="0.35">
      <c r="A726" s="164" t="s">
        <v>602</v>
      </c>
      <c r="B726" t="s">
        <v>7166</v>
      </c>
      <c r="C726" t="s">
        <v>28054</v>
      </c>
      <c r="D726" t="s">
        <v>603</v>
      </c>
      <c r="E726" t="s">
        <v>441</v>
      </c>
      <c r="F726">
        <v>21</v>
      </c>
      <c r="G726" t="s">
        <v>8234</v>
      </c>
      <c r="H726" t="s">
        <v>8226</v>
      </c>
      <c r="I726" t="s">
        <v>8214</v>
      </c>
      <c r="J726" t="s">
        <v>8215</v>
      </c>
      <c r="K726" t="s">
        <v>8224</v>
      </c>
      <c r="L726" t="s">
        <v>8216</v>
      </c>
    </row>
    <row r="727" spans="1:12" x14ac:dyDescent="0.35">
      <c r="A727" s="164" t="s">
        <v>9078</v>
      </c>
      <c r="B727" t="s">
        <v>9079</v>
      </c>
      <c r="C727" t="s">
        <v>9080</v>
      </c>
      <c r="D727" t="s">
        <v>9081</v>
      </c>
      <c r="E727" t="s">
        <v>441</v>
      </c>
      <c r="H727" t="s">
        <v>8226</v>
      </c>
      <c r="I727" t="s">
        <v>8214</v>
      </c>
      <c r="J727" t="s">
        <v>8215</v>
      </c>
      <c r="K727" t="s">
        <v>8224</v>
      </c>
      <c r="L727" t="s">
        <v>8216</v>
      </c>
    </row>
    <row r="728" spans="1:12" x14ac:dyDescent="0.35">
      <c r="A728" s="164" t="s">
        <v>604</v>
      </c>
      <c r="B728" t="s">
        <v>7399</v>
      </c>
      <c r="C728" t="s">
        <v>30151</v>
      </c>
      <c r="D728" t="s">
        <v>605</v>
      </c>
      <c r="E728" t="s">
        <v>441</v>
      </c>
      <c r="F728">
        <v>250</v>
      </c>
      <c r="G728" t="s">
        <v>8223</v>
      </c>
      <c r="H728" t="s">
        <v>8226</v>
      </c>
      <c r="I728" t="s">
        <v>8214</v>
      </c>
      <c r="J728" t="s">
        <v>8215</v>
      </c>
      <c r="K728" t="s">
        <v>8224</v>
      </c>
      <c r="L728" t="s">
        <v>8267</v>
      </c>
    </row>
    <row r="729" spans="1:12" x14ac:dyDescent="0.35">
      <c r="A729" s="164" t="s">
        <v>606</v>
      </c>
      <c r="B729" t="s">
        <v>7159</v>
      </c>
      <c r="C729" t="s">
        <v>13454</v>
      </c>
      <c r="D729" t="s">
        <v>607</v>
      </c>
      <c r="E729" t="s">
        <v>441</v>
      </c>
      <c r="F729">
        <v>49</v>
      </c>
      <c r="G729" t="s">
        <v>8234</v>
      </c>
      <c r="H729" t="s">
        <v>8226</v>
      </c>
      <c r="I729" t="s">
        <v>8214</v>
      </c>
      <c r="J729" t="s">
        <v>8215</v>
      </c>
      <c r="K729" t="s">
        <v>8224</v>
      </c>
      <c r="L729" t="s">
        <v>8267</v>
      </c>
    </row>
    <row r="730" spans="1:12" x14ac:dyDescent="0.35">
      <c r="A730" s="164" t="s">
        <v>16227</v>
      </c>
      <c r="B730" t="s">
        <v>16228</v>
      </c>
      <c r="C730" t="s">
        <v>16229</v>
      </c>
      <c r="D730" t="s">
        <v>16230</v>
      </c>
      <c r="E730" t="s">
        <v>441</v>
      </c>
      <c r="F730">
        <v>124</v>
      </c>
      <c r="G730" t="s">
        <v>8212</v>
      </c>
      <c r="H730" t="s">
        <v>8226</v>
      </c>
      <c r="I730" t="s">
        <v>8214</v>
      </c>
      <c r="J730" t="s">
        <v>8215</v>
      </c>
      <c r="K730" t="s">
        <v>8224</v>
      </c>
      <c r="L730" t="s">
        <v>8216</v>
      </c>
    </row>
    <row r="731" spans="1:12" x14ac:dyDescent="0.35">
      <c r="A731" s="164" t="s">
        <v>608</v>
      </c>
      <c r="B731" t="s">
        <v>7519</v>
      </c>
      <c r="C731" t="s">
        <v>26351</v>
      </c>
      <c r="D731" t="s">
        <v>609</v>
      </c>
      <c r="E731" t="s">
        <v>441</v>
      </c>
      <c r="F731">
        <v>106</v>
      </c>
      <c r="G731" t="s">
        <v>8212</v>
      </c>
      <c r="H731" t="s">
        <v>8226</v>
      </c>
      <c r="I731" t="s">
        <v>8214</v>
      </c>
      <c r="J731" t="s">
        <v>8215</v>
      </c>
      <c r="K731" t="s">
        <v>5808</v>
      </c>
      <c r="L731" t="s">
        <v>8216</v>
      </c>
    </row>
    <row r="732" spans="1:12" x14ac:dyDescent="0.35">
      <c r="A732" s="164" t="s">
        <v>611</v>
      </c>
      <c r="B732" t="s">
        <v>5324</v>
      </c>
      <c r="C732" t="s">
        <v>16425</v>
      </c>
      <c r="D732" t="s">
        <v>612</v>
      </c>
      <c r="E732" t="s">
        <v>441</v>
      </c>
      <c r="F732">
        <v>320</v>
      </c>
      <c r="G732" t="s">
        <v>8556</v>
      </c>
      <c r="H732" t="s">
        <v>8226</v>
      </c>
      <c r="I732" t="s">
        <v>8214</v>
      </c>
      <c r="J732" t="s">
        <v>8215</v>
      </c>
      <c r="K732" t="s">
        <v>5808</v>
      </c>
      <c r="L732" t="s">
        <v>8216</v>
      </c>
    </row>
    <row r="733" spans="1:12" x14ac:dyDescent="0.35">
      <c r="A733" s="164" t="s">
        <v>32553</v>
      </c>
      <c r="B733" t="s">
        <v>32554</v>
      </c>
      <c r="C733" t="s">
        <v>32555</v>
      </c>
      <c r="D733" t="s">
        <v>553</v>
      </c>
      <c r="E733" t="s">
        <v>441</v>
      </c>
      <c r="F733">
        <v>49</v>
      </c>
      <c r="G733" t="s">
        <v>8234</v>
      </c>
      <c r="H733" t="s">
        <v>8226</v>
      </c>
      <c r="I733" t="s">
        <v>8214</v>
      </c>
      <c r="J733" t="s">
        <v>8215</v>
      </c>
      <c r="K733" t="s">
        <v>8224</v>
      </c>
      <c r="L733" t="s">
        <v>8267</v>
      </c>
    </row>
    <row r="734" spans="1:12" x14ac:dyDescent="0.35">
      <c r="A734" s="164" t="s">
        <v>613</v>
      </c>
      <c r="B734" t="s">
        <v>7171</v>
      </c>
      <c r="C734" t="s">
        <v>22759</v>
      </c>
      <c r="D734" t="s">
        <v>614</v>
      </c>
      <c r="E734" t="s">
        <v>441</v>
      </c>
      <c r="F734">
        <v>208</v>
      </c>
      <c r="G734" t="s">
        <v>8223</v>
      </c>
      <c r="H734" t="s">
        <v>8226</v>
      </c>
      <c r="I734" t="s">
        <v>8214</v>
      </c>
      <c r="J734" t="s">
        <v>8215</v>
      </c>
      <c r="K734" t="s">
        <v>8224</v>
      </c>
      <c r="L734" t="s">
        <v>8216</v>
      </c>
    </row>
    <row r="735" spans="1:12" x14ac:dyDescent="0.35">
      <c r="A735" s="164" t="s">
        <v>23183</v>
      </c>
      <c r="B735" t="s">
        <v>23184</v>
      </c>
      <c r="C735" t="s">
        <v>23185</v>
      </c>
      <c r="D735" t="s">
        <v>23186</v>
      </c>
      <c r="E735" t="s">
        <v>441</v>
      </c>
      <c r="H735" t="s">
        <v>8226</v>
      </c>
      <c r="I735" t="s">
        <v>8214</v>
      </c>
      <c r="J735" t="s">
        <v>8215</v>
      </c>
      <c r="K735" t="s">
        <v>8224</v>
      </c>
      <c r="L735" t="s">
        <v>8216</v>
      </c>
    </row>
    <row r="736" spans="1:12" x14ac:dyDescent="0.35">
      <c r="A736" s="164" t="s">
        <v>30644</v>
      </c>
      <c r="B736" t="s">
        <v>30645</v>
      </c>
      <c r="C736" t="s">
        <v>30646</v>
      </c>
      <c r="D736" t="s">
        <v>30647</v>
      </c>
      <c r="E736" t="s">
        <v>441</v>
      </c>
      <c r="H736" t="s">
        <v>8226</v>
      </c>
      <c r="I736" t="s">
        <v>8214</v>
      </c>
      <c r="J736" t="s">
        <v>8215</v>
      </c>
      <c r="K736" t="s">
        <v>8224</v>
      </c>
      <c r="L736" t="s">
        <v>8216</v>
      </c>
    </row>
    <row r="737" spans="1:12" x14ac:dyDescent="0.35">
      <c r="A737" s="164" t="s">
        <v>14041</v>
      </c>
      <c r="B737" t="s">
        <v>14042</v>
      </c>
      <c r="C737" t="s">
        <v>14043</v>
      </c>
      <c r="D737" t="s">
        <v>14044</v>
      </c>
      <c r="E737" t="s">
        <v>441</v>
      </c>
      <c r="H737" t="s">
        <v>8226</v>
      </c>
      <c r="I737" t="s">
        <v>8214</v>
      </c>
      <c r="J737" t="s">
        <v>8215</v>
      </c>
      <c r="K737" t="s">
        <v>8224</v>
      </c>
      <c r="L737" t="s">
        <v>8216</v>
      </c>
    </row>
    <row r="738" spans="1:12" x14ac:dyDescent="0.35">
      <c r="A738" s="164" t="s">
        <v>17959</v>
      </c>
      <c r="B738" t="s">
        <v>17960</v>
      </c>
      <c r="C738" t="s">
        <v>17961</v>
      </c>
      <c r="D738" t="s">
        <v>16226</v>
      </c>
      <c r="E738" t="s">
        <v>441</v>
      </c>
      <c r="H738" t="s">
        <v>8226</v>
      </c>
      <c r="I738" t="s">
        <v>8214</v>
      </c>
      <c r="J738" t="s">
        <v>8215</v>
      </c>
      <c r="K738" t="s">
        <v>8224</v>
      </c>
      <c r="L738" t="s">
        <v>8216</v>
      </c>
    </row>
    <row r="739" spans="1:12" x14ac:dyDescent="0.35">
      <c r="A739" s="164" t="s">
        <v>615</v>
      </c>
      <c r="B739" t="s">
        <v>7155</v>
      </c>
      <c r="C739" t="s">
        <v>28893</v>
      </c>
      <c r="D739" t="s">
        <v>616</v>
      </c>
      <c r="E739" t="s">
        <v>441</v>
      </c>
      <c r="F739">
        <v>157</v>
      </c>
      <c r="G739" t="s">
        <v>8212</v>
      </c>
      <c r="H739" t="s">
        <v>8226</v>
      </c>
      <c r="I739" t="s">
        <v>8214</v>
      </c>
      <c r="J739" t="s">
        <v>8215</v>
      </c>
      <c r="K739" t="s">
        <v>8224</v>
      </c>
      <c r="L739" t="s">
        <v>8216</v>
      </c>
    </row>
    <row r="740" spans="1:12" x14ac:dyDescent="0.35">
      <c r="A740" s="164" t="s">
        <v>617</v>
      </c>
      <c r="B740" t="s">
        <v>7421</v>
      </c>
      <c r="C740" t="s">
        <v>27263</v>
      </c>
      <c r="D740" t="s">
        <v>618</v>
      </c>
      <c r="E740" t="s">
        <v>441</v>
      </c>
      <c r="F740">
        <v>107</v>
      </c>
      <c r="G740" t="s">
        <v>8212</v>
      </c>
      <c r="H740" t="s">
        <v>8226</v>
      </c>
      <c r="I740" t="s">
        <v>8214</v>
      </c>
      <c r="J740" t="s">
        <v>8215</v>
      </c>
      <c r="K740" t="s">
        <v>8224</v>
      </c>
      <c r="L740" t="s">
        <v>8216</v>
      </c>
    </row>
    <row r="741" spans="1:12" x14ac:dyDescent="0.35">
      <c r="A741" s="164" t="s">
        <v>24768</v>
      </c>
      <c r="B741" t="s">
        <v>24769</v>
      </c>
      <c r="C741" t="s">
        <v>24770</v>
      </c>
      <c r="D741" t="s">
        <v>898</v>
      </c>
      <c r="E741" t="s">
        <v>441</v>
      </c>
      <c r="F741">
        <v>132</v>
      </c>
      <c r="G741" t="s">
        <v>8212</v>
      </c>
      <c r="H741" t="s">
        <v>8226</v>
      </c>
      <c r="I741" t="s">
        <v>8214</v>
      </c>
      <c r="J741" t="s">
        <v>8215</v>
      </c>
      <c r="K741" t="s">
        <v>8224</v>
      </c>
      <c r="L741" t="s">
        <v>8216</v>
      </c>
    </row>
    <row r="742" spans="1:12" x14ac:dyDescent="0.35">
      <c r="A742" s="164" t="s">
        <v>26435</v>
      </c>
      <c r="B742" t="s">
        <v>26436</v>
      </c>
      <c r="C742" t="s">
        <v>26437</v>
      </c>
      <c r="D742" t="s">
        <v>12206</v>
      </c>
      <c r="E742" t="s">
        <v>441</v>
      </c>
      <c r="H742" t="s">
        <v>8226</v>
      </c>
      <c r="I742" t="s">
        <v>8214</v>
      </c>
      <c r="J742" t="s">
        <v>8215</v>
      </c>
      <c r="K742" t="s">
        <v>8224</v>
      </c>
      <c r="L742" t="s">
        <v>8216</v>
      </c>
    </row>
    <row r="743" spans="1:12" x14ac:dyDescent="0.35">
      <c r="A743" s="164" t="s">
        <v>10859</v>
      </c>
      <c r="B743" t="s">
        <v>10860</v>
      </c>
      <c r="C743" t="s">
        <v>10861</v>
      </c>
      <c r="D743" t="s">
        <v>8478</v>
      </c>
      <c r="E743" t="s">
        <v>441</v>
      </c>
      <c r="H743" t="s">
        <v>8226</v>
      </c>
      <c r="I743" t="s">
        <v>8214</v>
      </c>
      <c r="J743" t="s">
        <v>8215</v>
      </c>
      <c r="K743" t="s">
        <v>8224</v>
      </c>
      <c r="L743" t="s">
        <v>8216</v>
      </c>
    </row>
    <row r="744" spans="1:12" x14ac:dyDescent="0.35">
      <c r="A744" s="164" t="s">
        <v>619</v>
      </c>
      <c r="B744" t="s">
        <v>7184</v>
      </c>
      <c r="C744" t="s">
        <v>26972</v>
      </c>
      <c r="D744" t="s">
        <v>442</v>
      </c>
      <c r="E744" t="s">
        <v>441</v>
      </c>
      <c r="F744">
        <v>37</v>
      </c>
      <c r="G744" t="s">
        <v>8234</v>
      </c>
      <c r="H744" t="s">
        <v>8226</v>
      </c>
      <c r="I744" t="s">
        <v>8214</v>
      </c>
      <c r="J744" t="s">
        <v>8215</v>
      </c>
      <c r="K744" t="s">
        <v>8224</v>
      </c>
      <c r="L744" t="s">
        <v>8216</v>
      </c>
    </row>
    <row r="745" spans="1:12" x14ac:dyDescent="0.35">
      <c r="A745" s="164" t="s">
        <v>8873</v>
      </c>
      <c r="B745" t="s">
        <v>8874</v>
      </c>
      <c r="C745" t="s">
        <v>8875</v>
      </c>
      <c r="D745" t="s">
        <v>8876</v>
      </c>
      <c r="E745" t="s">
        <v>441</v>
      </c>
      <c r="H745" t="s">
        <v>8226</v>
      </c>
      <c r="I745" t="s">
        <v>8214</v>
      </c>
      <c r="J745" t="s">
        <v>8215</v>
      </c>
      <c r="K745" t="s">
        <v>8224</v>
      </c>
      <c r="L745" t="s">
        <v>8216</v>
      </c>
    </row>
    <row r="746" spans="1:12" x14ac:dyDescent="0.35">
      <c r="A746" s="164" t="s">
        <v>12846</v>
      </c>
      <c r="B746" t="s">
        <v>7274</v>
      </c>
      <c r="C746" t="s">
        <v>12847</v>
      </c>
      <c r="D746" t="s">
        <v>497</v>
      </c>
      <c r="E746" t="s">
        <v>441</v>
      </c>
      <c r="F746">
        <v>257</v>
      </c>
      <c r="G746" t="s">
        <v>8223</v>
      </c>
      <c r="H746" t="s">
        <v>8226</v>
      </c>
      <c r="I746" t="s">
        <v>8214</v>
      </c>
      <c r="J746" t="s">
        <v>8215</v>
      </c>
      <c r="K746" t="s">
        <v>8224</v>
      </c>
      <c r="L746" t="s">
        <v>8267</v>
      </c>
    </row>
    <row r="747" spans="1:12" x14ac:dyDescent="0.35">
      <c r="A747" s="164" t="s">
        <v>21838</v>
      </c>
      <c r="B747" t="s">
        <v>21839</v>
      </c>
      <c r="C747" t="s">
        <v>21840</v>
      </c>
      <c r="D747" t="s">
        <v>21841</v>
      </c>
      <c r="E747" t="s">
        <v>441</v>
      </c>
      <c r="F747">
        <v>118</v>
      </c>
      <c r="G747" t="s">
        <v>8212</v>
      </c>
      <c r="H747" t="s">
        <v>8226</v>
      </c>
      <c r="I747" t="s">
        <v>8214</v>
      </c>
      <c r="J747" t="s">
        <v>8215</v>
      </c>
      <c r="K747" t="s">
        <v>5808</v>
      </c>
      <c r="L747" t="s">
        <v>8216</v>
      </c>
    </row>
    <row r="748" spans="1:12" x14ac:dyDescent="0.35">
      <c r="A748" s="164" t="s">
        <v>27119</v>
      </c>
      <c r="B748" t="s">
        <v>27120</v>
      </c>
      <c r="C748" t="s">
        <v>27121</v>
      </c>
      <c r="D748" t="s">
        <v>474</v>
      </c>
      <c r="E748" t="s">
        <v>441</v>
      </c>
      <c r="F748">
        <v>237</v>
      </c>
      <c r="G748" t="s">
        <v>8223</v>
      </c>
      <c r="H748" t="s">
        <v>8226</v>
      </c>
      <c r="I748" t="s">
        <v>8214</v>
      </c>
      <c r="J748" t="s">
        <v>8215</v>
      </c>
      <c r="K748" t="s">
        <v>8224</v>
      </c>
      <c r="L748" t="s">
        <v>8267</v>
      </c>
    </row>
    <row r="749" spans="1:12" x14ac:dyDescent="0.35">
      <c r="A749" s="164" t="s">
        <v>25211</v>
      </c>
      <c r="B749" t="s">
        <v>25212</v>
      </c>
      <c r="C749" t="s">
        <v>25213</v>
      </c>
      <c r="D749" t="s">
        <v>25214</v>
      </c>
      <c r="E749" t="s">
        <v>441</v>
      </c>
      <c r="F749">
        <v>28</v>
      </c>
      <c r="G749" t="s">
        <v>8234</v>
      </c>
      <c r="H749" t="s">
        <v>8226</v>
      </c>
      <c r="I749" t="s">
        <v>8219</v>
      </c>
      <c r="J749" t="s">
        <v>8215</v>
      </c>
      <c r="K749" t="s">
        <v>5808</v>
      </c>
      <c r="L749" t="s">
        <v>8216</v>
      </c>
    </row>
    <row r="750" spans="1:12" x14ac:dyDescent="0.35">
      <c r="A750" s="164" t="s">
        <v>15935</v>
      </c>
      <c r="B750" t="s">
        <v>7392</v>
      </c>
      <c r="C750" t="s">
        <v>15936</v>
      </c>
      <c r="D750" t="s">
        <v>905</v>
      </c>
      <c r="E750" t="s">
        <v>441</v>
      </c>
      <c r="F750">
        <v>105</v>
      </c>
      <c r="G750" t="s">
        <v>8212</v>
      </c>
      <c r="H750" t="s">
        <v>8226</v>
      </c>
      <c r="I750" t="s">
        <v>8214</v>
      </c>
      <c r="J750" t="s">
        <v>8215</v>
      </c>
      <c r="K750" t="s">
        <v>8224</v>
      </c>
      <c r="L750" t="s">
        <v>8267</v>
      </c>
    </row>
    <row r="751" spans="1:12" x14ac:dyDescent="0.35">
      <c r="A751" s="164" t="s">
        <v>26022</v>
      </c>
      <c r="B751" t="s">
        <v>26023</v>
      </c>
      <c r="C751" t="s">
        <v>26024</v>
      </c>
      <c r="D751" t="s">
        <v>10311</v>
      </c>
      <c r="E751" t="s">
        <v>441</v>
      </c>
      <c r="H751" t="s">
        <v>8226</v>
      </c>
      <c r="I751" t="s">
        <v>8214</v>
      </c>
      <c r="J751" t="s">
        <v>8215</v>
      </c>
      <c r="K751" t="s">
        <v>8224</v>
      </c>
      <c r="L751" t="s">
        <v>8216</v>
      </c>
    </row>
    <row r="752" spans="1:12" x14ac:dyDescent="0.35">
      <c r="A752" s="164" t="s">
        <v>29467</v>
      </c>
      <c r="B752" t="s">
        <v>29468</v>
      </c>
      <c r="C752" t="s">
        <v>29469</v>
      </c>
      <c r="D752" t="s">
        <v>16491</v>
      </c>
      <c r="E752" t="s">
        <v>441</v>
      </c>
      <c r="H752" t="s">
        <v>8226</v>
      </c>
      <c r="I752" t="s">
        <v>8214</v>
      </c>
      <c r="J752" t="s">
        <v>8215</v>
      </c>
      <c r="K752" t="s">
        <v>8224</v>
      </c>
      <c r="L752" t="s">
        <v>8216</v>
      </c>
    </row>
    <row r="753" spans="1:12" x14ac:dyDescent="0.35">
      <c r="A753" s="164" t="s">
        <v>620</v>
      </c>
      <c r="B753" t="s">
        <v>7432</v>
      </c>
      <c r="C753" t="s">
        <v>11213</v>
      </c>
      <c r="D753" t="s">
        <v>621</v>
      </c>
      <c r="E753" t="s">
        <v>441</v>
      </c>
      <c r="F753">
        <v>243</v>
      </c>
      <c r="G753" t="s">
        <v>8223</v>
      </c>
      <c r="H753" t="s">
        <v>8226</v>
      </c>
      <c r="I753" t="s">
        <v>8214</v>
      </c>
      <c r="J753" t="s">
        <v>8215</v>
      </c>
      <c r="K753" t="s">
        <v>8224</v>
      </c>
      <c r="L753" t="s">
        <v>8216</v>
      </c>
    </row>
    <row r="754" spans="1:12" x14ac:dyDescent="0.35">
      <c r="A754" s="164" t="s">
        <v>622</v>
      </c>
      <c r="B754" t="s">
        <v>7478</v>
      </c>
      <c r="C754" t="s">
        <v>18380</v>
      </c>
      <c r="D754" t="s">
        <v>623</v>
      </c>
      <c r="E754" t="s">
        <v>441</v>
      </c>
      <c r="F754">
        <v>518</v>
      </c>
      <c r="G754" t="s">
        <v>8490</v>
      </c>
      <c r="H754" t="s">
        <v>8226</v>
      </c>
      <c r="I754" t="s">
        <v>8214</v>
      </c>
      <c r="J754" t="s">
        <v>8215</v>
      </c>
      <c r="K754" t="s">
        <v>8224</v>
      </c>
      <c r="L754" t="s">
        <v>8216</v>
      </c>
    </row>
    <row r="755" spans="1:12" x14ac:dyDescent="0.35">
      <c r="A755" s="164" t="s">
        <v>624</v>
      </c>
      <c r="B755" t="s">
        <v>7703</v>
      </c>
      <c r="C755" t="s">
        <v>14239</v>
      </c>
      <c r="D755" t="s">
        <v>625</v>
      </c>
      <c r="E755" t="s">
        <v>441</v>
      </c>
      <c r="F755">
        <v>0</v>
      </c>
      <c r="G755" t="s">
        <v>8234</v>
      </c>
      <c r="H755" t="s">
        <v>8226</v>
      </c>
      <c r="I755" t="s">
        <v>8214</v>
      </c>
      <c r="J755" t="s">
        <v>8215</v>
      </c>
      <c r="K755" t="s">
        <v>8224</v>
      </c>
      <c r="L755" t="s">
        <v>8216</v>
      </c>
    </row>
    <row r="756" spans="1:12" x14ac:dyDescent="0.35">
      <c r="A756" s="164" t="s">
        <v>626</v>
      </c>
      <c r="B756" t="s">
        <v>7487</v>
      </c>
      <c r="C756" t="s">
        <v>16806</v>
      </c>
      <c r="D756" t="s">
        <v>627</v>
      </c>
      <c r="E756" t="s">
        <v>441</v>
      </c>
      <c r="F756">
        <v>223</v>
      </c>
      <c r="G756" t="s">
        <v>8223</v>
      </c>
      <c r="H756" t="s">
        <v>8226</v>
      </c>
      <c r="I756" t="s">
        <v>8214</v>
      </c>
      <c r="J756" t="s">
        <v>8215</v>
      </c>
      <c r="K756" t="s">
        <v>8224</v>
      </c>
      <c r="L756" t="s">
        <v>8216</v>
      </c>
    </row>
    <row r="757" spans="1:12" x14ac:dyDescent="0.35">
      <c r="A757" s="164" t="s">
        <v>628</v>
      </c>
      <c r="B757" t="s">
        <v>7176</v>
      </c>
      <c r="C757" t="s">
        <v>29673</v>
      </c>
      <c r="D757" t="s">
        <v>449</v>
      </c>
      <c r="E757" t="s">
        <v>441</v>
      </c>
      <c r="F757">
        <v>284</v>
      </c>
      <c r="G757" t="s">
        <v>8223</v>
      </c>
      <c r="H757" t="s">
        <v>8226</v>
      </c>
      <c r="I757" t="s">
        <v>8214</v>
      </c>
      <c r="J757" t="s">
        <v>8215</v>
      </c>
      <c r="K757" t="s">
        <v>8224</v>
      </c>
      <c r="L757" t="s">
        <v>8267</v>
      </c>
    </row>
    <row r="758" spans="1:12" x14ac:dyDescent="0.35">
      <c r="A758" s="164" t="s">
        <v>27900</v>
      </c>
      <c r="B758" t="s">
        <v>27901</v>
      </c>
      <c r="C758" t="s">
        <v>27902</v>
      </c>
      <c r="D758" t="s">
        <v>23843</v>
      </c>
      <c r="E758" t="s">
        <v>441</v>
      </c>
      <c r="H758" t="s">
        <v>8226</v>
      </c>
      <c r="I758" t="s">
        <v>8214</v>
      </c>
      <c r="J758" t="s">
        <v>8215</v>
      </c>
      <c r="K758" t="s">
        <v>8224</v>
      </c>
      <c r="L758" t="s">
        <v>8216</v>
      </c>
    </row>
    <row r="759" spans="1:12" x14ac:dyDescent="0.35">
      <c r="A759" s="164" t="s">
        <v>629</v>
      </c>
      <c r="B759" t="s">
        <v>7492</v>
      </c>
      <c r="C759" t="s">
        <v>25460</v>
      </c>
      <c r="D759" t="s">
        <v>630</v>
      </c>
      <c r="E759" t="s">
        <v>441</v>
      </c>
      <c r="F759">
        <v>167</v>
      </c>
      <c r="G759" t="s">
        <v>8212</v>
      </c>
      <c r="H759" t="s">
        <v>8226</v>
      </c>
      <c r="I759" t="s">
        <v>8214</v>
      </c>
      <c r="J759" t="s">
        <v>8215</v>
      </c>
      <c r="K759" t="s">
        <v>8224</v>
      </c>
      <c r="L759" t="s">
        <v>8216</v>
      </c>
    </row>
    <row r="760" spans="1:12" x14ac:dyDescent="0.35">
      <c r="A760" s="164" t="s">
        <v>631</v>
      </c>
      <c r="B760" t="s">
        <v>7426</v>
      </c>
      <c r="C760" t="s">
        <v>13096</v>
      </c>
      <c r="D760" t="s">
        <v>632</v>
      </c>
      <c r="E760" t="s">
        <v>441</v>
      </c>
      <c r="F760">
        <v>412</v>
      </c>
      <c r="G760" t="s">
        <v>8307</v>
      </c>
      <c r="H760" t="s">
        <v>8226</v>
      </c>
      <c r="I760" t="s">
        <v>8214</v>
      </c>
      <c r="J760" t="s">
        <v>8215</v>
      </c>
      <c r="K760" t="s">
        <v>8224</v>
      </c>
      <c r="L760" t="s">
        <v>8267</v>
      </c>
    </row>
    <row r="761" spans="1:12" x14ac:dyDescent="0.35">
      <c r="A761" s="164" t="s">
        <v>633</v>
      </c>
      <c r="B761" t="s">
        <v>7149</v>
      </c>
      <c r="C761" t="s">
        <v>15502</v>
      </c>
      <c r="D761" t="s">
        <v>634</v>
      </c>
      <c r="E761" t="s">
        <v>441</v>
      </c>
      <c r="F761">
        <v>98</v>
      </c>
      <c r="G761" t="s">
        <v>8234</v>
      </c>
      <c r="H761" t="s">
        <v>8226</v>
      </c>
      <c r="I761" t="s">
        <v>8214</v>
      </c>
      <c r="J761" t="s">
        <v>8215</v>
      </c>
      <c r="K761" t="s">
        <v>8224</v>
      </c>
      <c r="L761" t="s">
        <v>8216</v>
      </c>
    </row>
    <row r="762" spans="1:12" x14ac:dyDescent="0.35">
      <c r="A762" s="164" t="s">
        <v>24427</v>
      </c>
      <c r="B762" t="s">
        <v>24428</v>
      </c>
      <c r="C762" t="s">
        <v>23625</v>
      </c>
      <c r="D762" t="s">
        <v>10311</v>
      </c>
      <c r="E762" t="s">
        <v>441</v>
      </c>
      <c r="H762" t="s">
        <v>8226</v>
      </c>
      <c r="I762" t="s">
        <v>8214</v>
      </c>
      <c r="J762" t="s">
        <v>8215</v>
      </c>
      <c r="K762" t="s">
        <v>8224</v>
      </c>
      <c r="L762" t="s">
        <v>8216</v>
      </c>
    </row>
    <row r="763" spans="1:12" x14ac:dyDescent="0.35">
      <c r="A763" s="164" t="s">
        <v>635</v>
      </c>
      <c r="B763" t="s">
        <v>7443</v>
      </c>
      <c r="C763" t="s">
        <v>19312</v>
      </c>
      <c r="D763" t="s">
        <v>636</v>
      </c>
      <c r="E763" t="s">
        <v>441</v>
      </c>
      <c r="F763">
        <v>59</v>
      </c>
      <c r="G763" t="s">
        <v>8234</v>
      </c>
      <c r="H763" t="s">
        <v>8226</v>
      </c>
      <c r="I763" t="s">
        <v>8214</v>
      </c>
      <c r="J763" t="s">
        <v>8215</v>
      </c>
      <c r="K763" t="s">
        <v>8224</v>
      </c>
      <c r="L763" t="s">
        <v>8216</v>
      </c>
    </row>
    <row r="764" spans="1:12" x14ac:dyDescent="0.35">
      <c r="A764" s="164" t="s">
        <v>637</v>
      </c>
      <c r="B764" t="s">
        <v>7416</v>
      </c>
      <c r="C764" t="s">
        <v>24123</v>
      </c>
      <c r="D764" t="s">
        <v>638</v>
      </c>
      <c r="E764" t="s">
        <v>441</v>
      </c>
      <c r="F764">
        <v>377</v>
      </c>
      <c r="G764" t="s">
        <v>8556</v>
      </c>
      <c r="H764" t="s">
        <v>8226</v>
      </c>
      <c r="I764" t="s">
        <v>8214</v>
      </c>
      <c r="J764" t="s">
        <v>8215</v>
      </c>
      <c r="K764" t="s">
        <v>8224</v>
      </c>
      <c r="L764" t="s">
        <v>8216</v>
      </c>
    </row>
    <row r="765" spans="1:12" x14ac:dyDescent="0.35">
      <c r="A765" s="164" t="s">
        <v>639</v>
      </c>
      <c r="B765" t="s">
        <v>7502</v>
      </c>
      <c r="C765" t="s">
        <v>15090</v>
      </c>
      <c r="D765" t="s">
        <v>640</v>
      </c>
      <c r="E765" t="s">
        <v>441</v>
      </c>
      <c r="F765">
        <v>144</v>
      </c>
      <c r="G765" t="s">
        <v>8212</v>
      </c>
      <c r="H765" t="s">
        <v>8226</v>
      </c>
      <c r="I765" t="s">
        <v>8214</v>
      </c>
      <c r="J765" t="s">
        <v>8215</v>
      </c>
      <c r="K765" t="s">
        <v>8224</v>
      </c>
      <c r="L765" t="s">
        <v>8216</v>
      </c>
    </row>
    <row r="766" spans="1:12" x14ac:dyDescent="0.35">
      <c r="A766" s="164" t="s">
        <v>641</v>
      </c>
      <c r="B766" t="s">
        <v>6709</v>
      </c>
      <c r="C766" t="s">
        <v>13871</v>
      </c>
      <c r="D766" t="s">
        <v>642</v>
      </c>
      <c r="E766" t="s">
        <v>441</v>
      </c>
      <c r="F766">
        <v>318</v>
      </c>
      <c r="G766" t="s">
        <v>8556</v>
      </c>
      <c r="H766" t="s">
        <v>8226</v>
      </c>
      <c r="I766" t="s">
        <v>8214</v>
      </c>
      <c r="J766" t="s">
        <v>8215</v>
      </c>
      <c r="K766" t="s">
        <v>5808</v>
      </c>
      <c r="L766" t="s">
        <v>8216</v>
      </c>
    </row>
    <row r="767" spans="1:12" x14ac:dyDescent="0.35">
      <c r="A767" s="164" t="s">
        <v>643</v>
      </c>
      <c r="B767" t="s">
        <v>7401</v>
      </c>
      <c r="C767" t="s">
        <v>10139</v>
      </c>
      <c r="D767" t="s">
        <v>321</v>
      </c>
      <c r="E767" t="s">
        <v>441</v>
      </c>
      <c r="F767">
        <v>323</v>
      </c>
      <c r="G767" t="s">
        <v>8556</v>
      </c>
      <c r="H767" t="s">
        <v>8226</v>
      </c>
      <c r="I767" t="s">
        <v>8214</v>
      </c>
      <c r="J767" t="s">
        <v>8215</v>
      </c>
      <c r="K767" t="s">
        <v>8224</v>
      </c>
      <c r="L767" t="s">
        <v>8267</v>
      </c>
    </row>
    <row r="768" spans="1:12" x14ac:dyDescent="0.35">
      <c r="A768" s="164" t="s">
        <v>10460</v>
      </c>
      <c r="B768" t="s">
        <v>10461</v>
      </c>
      <c r="C768" t="s">
        <v>10462</v>
      </c>
      <c r="D768" t="s">
        <v>876</v>
      </c>
      <c r="E768" t="s">
        <v>441</v>
      </c>
      <c r="F768">
        <v>278</v>
      </c>
      <c r="G768" t="s">
        <v>8223</v>
      </c>
      <c r="H768" t="s">
        <v>8226</v>
      </c>
      <c r="I768" t="s">
        <v>8214</v>
      </c>
      <c r="J768" t="s">
        <v>8215</v>
      </c>
      <c r="K768" t="s">
        <v>5808</v>
      </c>
      <c r="L768" t="s">
        <v>8267</v>
      </c>
    </row>
    <row r="769" spans="1:12" x14ac:dyDescent="0.35">
      <c r="A769" s="164" t="s">
        <v>12856</v>
      </c>
      <c r="B769" t="s">
        <v>12857</v>
      </c>
      <c r="C769" t="s">
        <v>12858</v>
      </c>
      <c r="D769" t="s">
        <v>12859</v>
      </c>
      <c r="E769" t="s">
        <v>441</v>
      </c>
      <c r="F769">
        <v>113</v>
      </c>
      <c r="G769" t="s">
        <v>8212</v>
      </c>
      <c r="H769" t="s">
        <v>8226</v>
      </c>
      <c r="I769" t="s">
        <v>8214</v>
      </c>
      <c r="J769" t="s">
        <v>8215</v>
      </c>
      <c r="K769" t="s">
        <v>5808</v>
      </c>
      <c r="L769" t="s">
        <v>8267</v>
      </c>
    </row>
    <row r="770" spans="1:12" x14ac:dyDescent="0.35">
      <c r="A770" s="164" t="s">
        <v>644</v>
      </c>
      <c r="B770" t="s">
        <v>7517</v>
      </c>
      <c r="C770" t="s">
        <v>20648</v>
      </c>
      <c r="D770" t="s">
        <v>610</v>
      </c>
      <c r="E770" t="s">
        <v>441</v>
      </c>
      <c r="F770">
        <v>202</v>
      </c>
      <c r="G770" t="s">
        <v>8223</v>
      </c>
      <c r="H770" t="s">
        <v>8226</v>
      </c>
      <c r="I770" t="s">
        <v>8214</v>
      </c>
      <c r="J770" t="s">
        <v>8215</v>
      </c>
      <c r="K770" t="s">
        <v>8224</v>
      </c>
      <c r="L770" t="s">
        <v>8216</v>
      </c>
    </row>
    <row r="771" spans="1:12" x14ac:dyDescent="0.35">
      <c r="A771" s="164" t="s">
        <v>645</v>
      </c>
      <c r="B771" t="s">
        <v>7453</v>
      </c>
      <c r="C771" t="s">
        <v>26737</v>
      </c>
      <c r="D771" t="s">
        <v>646</v>
      </c>
      <c r="E771" t="s">
        <v>441</v>
      </c>
      <c r="F771">
        <v>325</v>
      </c>
      <c r="G771" t="s">
        <v>8556</v>
      </c>
      <c r="H771" t="s">
        <v>8226</v>
      </c>
      <c r="I771" t="s">
        <v>8214</v>
      </c>
      <c r="J771" t="s">
        <v>8215</v>
      </c>
      <c r="K771" t="s">
        <v>5808</v>
      </c>
      <c r="L771" t="s">
        <v>8267</v>
      </c>
    </row>
    <row r="772" spans="1:12" x14ac:dyDescent="0.35">
      <c r="A772" s="164" t="s">
        <v>647</v>
      </c>
      <c r="B772" t="s">
        <v>7456</v>
      </c>
      <c r="C772" t="s">
        <v>22345</v>
      </c>
      <c r="D772" t="s">
        <v>648</v>
      </c>
      <c r="E772" t="s">
        <v>441</v>
      </c>
      <c r="F772">
        <v>366</v>
      </c>
      <c r="G772" t="s">
        <v>8556</v>
      </c>
      <c r="H772" t="s">
        <v>8226</v>
      </c>
      <c r="I772" t="s">
        <v>8214</v>
      </c>
      <c r="J772" t="s">
        <v>8215</v>
      </c>
      <c r="K772" t="s">
        <v>5808</v>
      </c>
      <c r="L772" t="s">
        <v>8267</v>
      </c>
    </row>
    <row r="773" spans="1:12" x14ac:dyDescent="0.35">
      <c r="A773" s="164" t="s">
        <v>649</v>
      </c>
      <c r="B773" t="s">
        <v>7165</v>
      </c>
      <c r="C773" t="s">
        <v>21182</v>
      </c>
      <c r="D773" t="s">
        <v>650</v>
      </c>
      <c r="E773" t="s">
        <v>441</v>
      </c>
      <c r="F773">
        <v>148</v>
      </c>
      <c r="G773" t="s">
        <v>8212</v>
      </c>
      <c r="H773" t="s">
        <v>8226</v>
      </c>
      <c r="I773" t="s">
        <v>8214</v>
      </c>
      <c r="J773" t="s">
        <v>8215</v>
      </c>
      <c r="K773" t="s">
        <v>5808</v>
      </c>
      <c r="L773" t="s">
        <v>8267</v>
      </c>
    </row>
    <row r="774" spans="1:12" x14ac:dyDescent="0.35">
      <c r="A774" s="164" t="s">
        <v>14168</v>
      </c>
      <c r="B774" t="s">
        <v>14169</v>
      </c>
      <c r="C774" t="s">
        <v>14170</v>
      </c>
      <c r="D774" t="s">
        <v>14171</v>
      </c>
      <c r="E774" t="s">
        <v>441</v>
      </c>
      <c r="F774">
        <v>22</v>
      </c>
      <c r="G774" t="s">
        <v>8234</v>
      </c>
      <c r="H774" t="s">
        <v>8226</v>
      </c>
      <c r="I774" t="s">
        <v>8219</v>
      </c>
      <c r="J774" t="s">
        <v>8215</v>
      </c>
      <c r="K774" t="s">
        <v>8224</v>
      </c>
      <c r="L774" t="s">
        <v>8216</v>
      </c>
    </row>
    <row r="775" spans="1:12" x14ac:dyDescent="0.35">
      <c r="A775" s="164" t="s">
        <v>22983</v>
      </c>
      <c r="B775" t="s">
        <v>10920</v>
      </c>
      <c r="C775" t="s">
        <v>22984</v>
      </c>
      <c r="D775" t="s">
        <v>10922</v>
      </c>
      <c r="E775" t="s">
        <v>441</v>
      </c>
      <c r="F775">
        <v>138</v>
      </c>
      <c r="G775" t="s">
        <v>8212</v>
      </c>
      <c r="H775" t="s">
        <v>8226</v>
      </c>
      <c r="I775" t="s">
        <v>8214</v>
      </c>
      <c r="J775" t="s">
        <v>8215</v>
      </c>
      <c r="K775" t="s">
        <v>5808</v>
      </c>
      <c r="L775" t="s">
        <v>8267</v>
      </c>
    </row>
    <row r="776" spans="1:12" x14ac:dyDescent="0.35">
      <c r="A776" s="164" t="s">
        <v>651</v>
      </c>
      <c r="B776" t="s">
        <v>7549</v>
      </c>
      <c r="C776" t="s">
        <v>24642</v>
      </c>
      <c r="D776" t="s">
        <v>652</v>
      </c>
      <c r="E776" t="s">
        <v>441</v>
      </c>
      <c r="F776">
        <v>110</v>
      </c>
      <c r="G776" t="s">
        <v>8212</v>
      </c>
      <c r="H776" t="s">
        <v>8226</v>
      </c>
      <c r="I776" t="s">
        <v>8214</v>
      </c>
      <c r="J776" t="s">
        <v>8215</v>
      </c>
      <c r="K776" t="s">
        <v>5808</v>
      </c>
      <c r="L776" t="s">
        <v>8216</v>
      </c>
    </row>
    <row r="777" spans="1:12" x14ac:dyDescent="0.35">
      <c r="A777" s="164" t="s">
        <v>20935</v>
      </c>
      <c r="B777" t="s">
        <v>20936</v>
      </c>
      <c r="C777" t="s">
        <v>20937</v>
      </c>
      <c r="D777" t="s">
        <v>457</v>
      </c>
      <c r="E777" t="s">
        <v>441</v>
      </c>
      <c r="F777">
        <v>112</v>
      </c>
      <c r="G777" t="s">
        <v>8212</v>
      </c>
      <c r="H777" t="s">
        <v>8226</v>
      </c>
      <c r="I777" t="s">
        <v>8214</v>
      </c>
      <c r="J777" t="s">
        <v>8215</v>
      </c>
      <c r="K777" t="s">
        <v>5808</v>
      </c>
      <c r="L777" t="s">
        <v>8267</v>
      </c>
    </row>
    <row r="778" spans="1:12" x14ac:dyDescent="0.35">
      <c r="A778" s="164" t="s">
        <v>653</v>
      </c>
      <c r="B778" t="s">
        <v>7147</v>
      </c>
      <c r="C778" t="s">
        <v>27945</v>
      </c>
      <c r="D778" t="s">
        <v>472</v>
      </c>
      <c r="E778" t="s">
        <v>441</v>
      </c>
      <c r="F778">
        <v>43</v>
      </c>
      <c r="G778" t="s">
        <v>8234</v>
      </c>
      <c r="H778" t="s">
        <v>8226</v>
      </c>
      <c r="I778" t="s">
        <v>8214</v>
      </c>
      <c r="J778" t="s">
        <v>8215</v>
      </c>
      <c r="K778" t="s">
        <v>5808</v>
      </c>
      <c r="L778" t="s">
        <v>8216</v>
      </c>
    </row>
    <row r="779" spans="1:12" x14ac:dyDescent="0.35">
      <c r="A779" s="164" t="s">
        <v>10197</v>
      </c>
      <c r="B779" t="s">
        <v>10198</v>
      </c>
      <c r="C779" t="s">
        <v>10199</v>
      </c>
      <c r="D779" t="s">
        <v>10200</v>
      </c>
      <c r="E779" t="s">
        <v>441</v>
      </c>
      <c r="H779" t="s">
        <v>8226</v>
      </c>
      <c r="I779" t="s">
        <v>8214</v>
      </c>
      <c r="J779" t="s">
        <v>8215</v>
      </c>
      <c r="K779" t="s">
        <v>8224</v>
      </c>
      <c r="L779" t="s">
        <v>8216</v>
      </c>
    </row>
    <row r="780" spans="1:12" x14ac:dyDescent="0.35">
      <c r="A780" s="164" t="s">
        <v>21702</v>
      </c>
      <c r="B780" t="s">
        <v>21703</v>
      </c>
      <c r="C780" t="s">
        <v>21704</v>
      </c>
      <c r="D780" t="s">
        <v>21705</v>
      </c>
      <c r="E780" t="s">
        <v>441</v>
      </c>
      <c r="F780">
        <v>17</v>
      </c>
      <c r="G780" t="s">
        <v>8234</v>
      </c>
      <c r="H780" t="s">
        <v>8226</v>
      </c>
      <c r="I780" t="s">
        <v>8214</v>
      </c>
      <c r="J780" t="s">
        <v>8215</v>
      </c>
      <c r="K780" t="s">
        <v>8224</v>
      </c>
      <c r="L780" t="s">
        <v>8216</v>
      </c>
    </row>
    <row r="781" spans="1:12" x14ac:dyDescent="0.35">
      <c r="A781" s="164" t="s">
        <v>654</v>
      </c>
      <c r="B781" t="s">
        <v>7508</v>
      </c>
      <c r="C781" t="s">
        <v>29770</v>
      </c>
      <c r="D781" t="s">
        <v>655</v>
      </c>
      <c r="E781" t="s">
        <v>441</v>
      </c>
      <c r="F781">
        <v>128</v>
      </c>
      <c r="G781" t="s">
        <v>8212</v>
      </c>
      <c r="H781" t="s">
        <v>8226</v>
      </c>
      <c r="I781" t="s">
        <v>8214</v>
      </c>
      <c r="J781" t="s">
        <v>8215</v>
      </c>
      <c r="K781" t="s">
        <v>5808</v>
      </c>
      <c r="L781" t="s">
        <v>8216</v>
      </c>
    </row>
    <row r="782" spans="1:12" x14ac:dyDescent="0.35">
      <c r="A782" s="164" t="s">
        <v>656</v>
      </c>
      <c r="B782" t="s">
        <v>7377</v>
      </c>
      <c r="C782" t="s">
        <v>22529</v>
      </c>
      <c r="D782" t="s">
        <v>457</v>
      </c>
      <c r="E782" t="s">
        <v>441</v>
      </c>
      <c r="F782">
        <v>445</v>
      </c>
      <c r="G782" t="s">
        <v>8307</v>
      </c>
      <c r="H782" t="s">
        <v>8226</v>
      </c>
      <c r="I782" t="s">
        <v>8214</v>
      </c>
      <c r="J782" t="s">
        <v>8215</v>
      </c>
      <c r="K782" t="s">
        <v>8224</v>
      </c>
      <c r="L782" t="s">
        <v>8267</v>
      </c>
    </row>
    <row r="783" spans="1:12" x14ac:dyDescent="0.35">
      <c r="A783" s="164" t="s">
        <v>33152</v>
      </c>
      <c r="B783" t="s">
        <v>33153</v>
      </c>
      <c r="C783" t="s">
        <v>33154</v>
      </c>
      <c r="D783" t="s">
        <v>23843</v>
      </c>
      <c r="E783" t="s">
        <v>441</v>
      </c>
      <c r="H783" t="s">
        <v>8226</v>
      </c>
      <c r="I783" t="s">
        <v>8214</v>
      </c>
      <c r="J783" t="s">
        <v>8215</v>
      </c>
      <c r="K783" t="s">
        <v>8224</v>
      </c>
      <c r="L783" t="s">
        <v>8216</v>
      </c>
    </row>
    <row r="784" spans="1:12" x14ac:dyDescent="0.35">
      <c r="A784" s="164" t="s">
        <v>14154</v>
      </c>
      <c r="B784" t="s">
        <v>14155</v>
      </c>
      <c r="C784" t="s">
        <v>14156</v>
      </c>
      <c r="D784" t="s">
        <v>907</v>
      </c>
      <c r="E784" t="s">
        <v>441</v>
      </c>
      <c r="F784">
        <v>93</v>
      </c>
      <c r="G784" t="s">
        <v>8234</v>
      </c>
      <c r="H784" t="s">
        <v>8226</v>
      </c>
      <c r="I784" t="s">
        <v>8214</v>
      </c>
      <c r="J784" t="s">
        <v>8215</v>
      </c>
      <c r="K784" t="s">
        <v>8224</v>
      </c>
      <c r="L784" t="s">
        <v>8216</v>
      </c>
    </row>
    <row r="785" spans="1:12" x14ac:dyDescent="0.35">
      <c r="A785" s="164" t="s">
        <v>25598</v>
      </c>
      <c r="B785" t="s">
        <v>11405</v>
      </c>
      <c r="C785" t="s">
        <v>11406</v>
      </c>
      <c r="D785" t="s">
        <v>876</v>
      </c>
      <c r="E785" t="s">
        <v>441</v>
      </c>
      <c r="F785">
        <v>263</v>
      </c>
      <c r="G785" t="s">
        <v>8223</v>
      </c>
      <c r="H785" t="s">
        <v>8226</v>
      </c>
      <c r="I785" t="s">
        <v>8214</v>
      </c>
      <c r="J785" t="s">
        <v>8215</v>
      </c>
      <c r="K785" t="s">
        <v>5808</v>
      </c>
      <c r="L785" t="s">
        <v>8216</v>
      </c>
    </row>
    <row r="786" spans="1:12" x14ac:dyDescent="0.35">
      <c r="A786" s="164" t="s">
        <v>22325</v>
      </c>
      <c r="B786" t="s">
        <v>22326</v>
      </c>
      <c r="C786" t="s">
        <v>22327</v>
      </c>
      <c r="D786" t="s">
        <v>8478</v>
      </c>
      <c r="E786" t="s">
        <v>441</v>
      </c>
      <c r="H786" t="s">
        <v>8226</v>
      </c>
      <c r="I786" t="s">
        <v>8214</v>
      </c>
      <c r="J786" t="s">
        <v>8215</v>
      </c>
      <c r="K786" t="s">
        <v>8224</v>
      </c>
      <c r="L786" t="s">
        <v>8216</v>
      </c>
    </row>
    <row r="787" spans="1:12" x14ac:dyDescent="0.35">
      <c r="A787" s="164" t="s">
        <v>27736</v>
      </c>
      <c r="B787" t="s">
        <v>27737</v>
      </c>
      <c r="C787" t="s">
        <v>27738</v>
      </c>
      <c r="D787" t="s">
        <v>27739</v>
      </c>
      <c r="E787" t="s">
        <v>441</v>
      </c>
      <c r="H787" t="s">
        <v>8226</v>
      </c>
      <c r="I787" t="s">
        <v>8214</v>
      </c>
      <c r="J787" t="s">
        <v>8215</v>
      </c>
      <c r="K787" t="s">
        <v>8224</v>
      </c>
      <c r="L787" t="s">
        <v>8216</v>
      </c>
    </row>
    <row r="788" spans="1:12" x14ac:dyDescent="0.35">
      <c r="A788" s="164" t="s">
        <v>29025</v>
      </c>
      <c r="B788" t="s">
        <v>29026</v>
      </c>
      <c r="C788" t="s">
        <v>29027</v>
      </c>
      <c r="D788" t="s">
        <v>621</v>
      </c>
      <c r="E788" t="s">
        <v>441</v>
      </c>
      <c r="F788">
        <v>173</v>
      </c>
      <c r="G788" t="s">
        <v>8212</v>
      </c>
      <c r="H788" t="s">
        <v>8226</v>
      </c>
      <c r="I788" t="s">
        <v>8214</v>
      </c>
      <c r="J788" t="s">
        <v>8215</v>
      </c>
      <c r="K788" t="s">
        <v>8224</v>
      </c>
      <c r="L788" t="s">
        <v>8267</v>
      </c>
    </row>
    <row r="789" spans="1:12" x14ac:dyDescent="0.35">
      <c r="A789" s="164" t="s">
        <v>657</v>
      </c>
      <c r="B789" t="s">
        <v>7459</v>
      </c>
      <c r="C789" t="s">
        <v>19397</v>
      </c>
      <c r="D789" t="s">
        <v>658</v>
      </c>
      <c r="E789" t="s">
        <v>441</v>
      </c>
      <c r="F789">
        <v>195</v>
      </c>
      <c r="G789" t="s">
        <v>8212</v>
      </c>
      <c r="H789" t="s">
        <v>8226</v>
      </c>
      <c r="I789" t="s">
        <v>8214</v>
      </c>
      <c r="J789" t="s">
        <v>8215</v>
      </c>
      <c r="K789" t="s">
        <v>5808</v>
      </c>
      <c r="L789" t="s">
        <v>8216</v>
      </c>
    </row>
    <row r="790" spans="1:12" x14ac:dyDescent="0.35">
      <c r="A790" s="164" t="s">
        <v>21198</v>
      </c>
      <c r="B790" t="s">
        <v>21199</v>
      </c>
      <c r="C790" t="s">
        <v>21200</v>
      </c>
      <c r="D790" t="s">
        <v>21201</v>
      </c>
      <c r="E790" t="s">
        <v>441</v>
      </c>
      <c r="H790" t="s">
        <v>8226</v>
      </c>
      <c r="I790" t="s">
        <v>8219</v>
      </c>
      <c r="J790" t="s">
        <v>8215</v>
      </c>
      <c r="K790" t="s">
        <v>8224</v>
      </c>
      <c r="L790" t="s">
        <v>8216</v>
      </c>
    </row>
    <row r="791" spans="1:12" x14ac:dyDescent="0.35">
      <c r="A791" s="164" t="s">
        <v>33197</v>
      </c>
      <c r="B791" t="s">
        <v>33198</v>
      </c>
      <c r="C791" t="s">
        <v>33199</v>
      </c>
      <c r="D791" t="s">
        <v>33200</v>
      </c>
      <c r="E791" t="s">
        <v>441</v>
      </c>
      <c r="F791">
        <v>17</v>
      </c>
      <c r="G791" t="s">
        <v>8234</v>
      </c>
      <c r="H791" t="s">
        <v>8226</v>
      </c>
      <c r="I791" t="s">
        <v>8214</v>
      </c>
      <c r="J791" t="s">
        <v>8215</v>
      </c>
      <c r="K791" t="s">
        <v>8224</v>
      </c>
      <c r="L791" t="s">
        <v>8216</v>
      </c>
    </row>
    <row r="792" spans="1:12" x14ac:dyDescent="0.35">
      <c r="A792" s="164" t="s">
        <v>659</v>
      </c>
      <c r="B792" t="s">
        <v>7194</v>
      </c>
      <c r="C792" t="s">
        <v>29275</v>
      </c>
      <c r="D792" t="s">
        <v>660</v>
      </c>
      <c r="E792" t="s">
        <v>441</v>
      </c>
      <c r="F792">
        <v>124</v>
      </c>
      <c r="G792" t="s">
        <v>8212</v>
      </c>
      <c r="H792" t="s">
        <v>8226</v>
      </c>
      <c r="I792" t="s">
        <v>8214</v>
      </c>
      <c r="J792" t="s">
        <v>8215</v>
      </c>
      <c r="K792" t="s">
        <v>5808</v>
      </c>
      <c r="L792" t="s">
        <v>8267</v>
      </c>
    </row>
    <row r="793" spans="1:12" x14ac:dyDescent="0.35">
      <c r="A793" s="164" t="s">
        <v>19433</v>
      </c>
      <c r="B793" t="s">
        <v>7398</v>
      </c>
      <c r="C793" t="s">
        <v>17997</v>
      </c>
      <c r="D793" t="s">
        <v>605</v>
      </c>
      <c r="E793" t="s">
        <v>441</v>
      </c>
      <c r="F793">
        <v>157</v>
      </c>
      <c r="G793" t="s">
        <v>8212</v>
      </c>
      <c r="H793" t="s">
        <v>8226</v>
      </c>
      <c r="I793" t="s">
        <v>8214</v>
      </c>
      <c r="J793" t="s">
        <v>8215</v>
      </c>
      <c r="K793" t="s">
        <v>8224</v>
      </c>
      <c r="L793" t="s">
        <v>8267</v>
      </c>
    </row>
    <row r="794" spans="1:12" x14ac:dyDescent="0.35">
      <c r="A794" s="164" t="s">
        <v>661</v>
      </c>
      <c r="B794" t="s">
        <v>7405</v>
      </c>
      <c r="C794" t="s">
        <v>9477</v>
      </c>
      <c r="D794" t="s">
        <v>662</v>
      </c>
      <c r="E794" t="s">
        <v>441</v>
      </c>
      <c r="F794">
        <v>316</v>
      </c>
      <c r="G794" t="s">
        <v>8556</v>
      </c>
      <c r="H794" t="s">
        <v>8226</v>
      </c>
      <c r="I794" t="s">
        <v>8214</v>
      </c>
      <c r="J794" t="s">
        <v>8215</v>
      </c>
      <c r="K794" t="s">
        <v>8224</v>
      </c>
      <c r="L794" t="s">
        <v>8216</v>
      </c>
    </row>
    <row r="795" spans="1:12" x14ac:dyDescent="0.35">
      <c r="A795" s="164" t="s">
        <v>663</v>
      </c>
      <c r="B795" t="s">
        <v>7452</v>
      </c>
      <c r="C795" t="s">
        <v>17028</v>
      </c>
      <c r="D795" t="s">
        <v>664</v>
      </c>
      <c r="E795" t="s">
        <v>441</v>
      </c>
      <c r="F795">
        <v>55</v>
      </c>
      <c r="G795" t="s">
        <v>8234</v>
      </c>
      <c r="H795" t="s">
        <v>8226</v>
      </c>
      <c r="I795" t="s">
        <v>8214</v>
      </c>
      <c r="J795" t="s">
        <v>8215</v>
      </c>
      <c r="K795" t="s">
        <v>5808</v>
      </c>
      <c r="L795" t="s">
        <v>8216</v>
      </c>
    </row>
    <row r="796" spans="1:12" x14ac:dyDescent="0.35">
      <c r="A796" s="164" t="s">
        <v>665</v>
      </c>
      <c r="B796" t="s">
        <v>7706</v>
      </c>
      <c r="C796" t="s">
        <v>29157</v>
      </c>
      <c r="D796" t="s">
        <v>666</v>
      </c>
      <c r="E796" t="s">
        <v>441</v>
      </c>
      <c r="F796">
        <v>267</v>
      </c>
      <c r="G796" t="s">
        <v>8223</v>
      </c>
      <c r="H796" t="s">
        <v>8226</v>
      </c>
      <c r="I796" t="s">
        <v>8214</v>
      </c>
      <c r="J796" t="s">
        <v>8215</v>
      </c>
      <c r="K796" t="s">
        <v>8224</v>
      </c>
      <c r="L796" t="s">
        <v>8267</v>
      </c>
    </row>
    <row r="797" spans="1:12" x14ac:dyDescent="0.35">
      <c r="A797" s="164" t="s">
        <v>667</v>
      </c>
      <c r="B797" t="s">
        <v>7431</v>
      </c>
      <c r="C797" t="s">
        <v>17889</v>
      </c>
      <c r="D797" t="s">
        <v>668</v>
      </c>
      <c r="E797" t="s">
        <v>441</v>
      </c>
      <c r="F797">
        <v>101</v>
      </c>
      <c r="G797" t="s">
        <v>8212</v>
      </c>
      <c r="H797" t="s">
        <v>8226</v>
      </c>
      <c r="I797" t="s">
        <v>8214</v>
      </c>
      <c r="J797" t="s">
        <v>8215</v>
      </c>
      <c r="K797" t="s">
        <v>5808</v>
      </c>
      <c r="L797" t="s">
        <v>8216</v>
      </c>
    </row>
    <row r="798" spans="1:12" x14ac:dyDescent="0.35">
      <c r="A798" s="164" t="s">
        <v>20480</v>
      </c>
      <c r="B798" t="s">
        <v>20481</v>
      </c>
      <c r="C798" t="s">
        <v>20482</v>
      </c>
      <c r="D798" t="s">
        <v>627</v>
      </c>
      <c r="E798" t="s">
        <v>441</v>
      </c>
      <c r="F798">
        <v>183</v>
      </c>
      <c r="G798" t="s">
        <v>8212</v>
      </c>
      <c r="H798" t="s">
        <v>8226</v>
      </c>
      <c r="I798" t="s">
        <v>8214</v>
      </c>
      <c r="J798" t="s">
        <v>8215</v>
      </c>
      <c r="K798" t="s">
        <v>5808</v>
      </c>
      <c r="L798" t="s">
        <v>8216</v>
      </c>
    </row>
    <row r="799" spans="1:12" x14ac:dyDescent="0.35">
      <c r="A799" s="164" t="s">
        <v>669</v>
      </c>
      <c r="B799" t="s">
        <v>7192</v>
      </c>
      <c r="C799" t="s">
        <v>25306</v>
      </c>
      <c r="D799" t="s">
        <v>7193</v>
      </c>
      <c r="E799" t="s">
        <v>441</v>
      </c>
      <c r="F799">
        <v>167</v>
      </c>
      <c r="G799" t="s">
        <v>8212</v>
      </c>
      <c r="H799" t="s">
        <v>8226</v>
      </c>
      <c r="I799" t="s">
        <v>8214</v>
      </c>
      <c r="J799" t="s">
        <v>8215</v>
      </c>
      <c r="K799" t="s">
        <v>8224</v>
      </c>
      <c r="L799" t="s">
        <v>8216</v>
      </c>
    </row>
    <row r="800" spans="1:12" x14ac:dyDescent="0.35">
      <c r="A800" s="164" t="s">
        <v>21372</v>
      </c>
      <c r="B800" t="s">
        <v>21373</v>
      </c>
      <c r="C800" t="s">
        <v>21374</v>
      </c>
      <c r="D800" t="s">
        <v>21375</v>
      </c>
      <c r="E800" t="s">
        <v>441</v>
      </c>
      <c r="F800">
        <v>14</v>
      </c>
      <c r="G800" t="s">
        <v>8234</v>
      </c>
      <c r="H800" t="s">
        <v>8226</v>
      </c>
      <c r="I800" t="s">
        <v>8214</v>
      </c>
      <c r="J800" t="s">
        <v>8215</v>
      </c>
      <c r="K800" t="s">
        <v>8224</v>
      </c>
      <c r="L800" t="s">
        <v>8216</v>
      </c>
    </row>
    <row r="801" spans="1:12" x14ac:dyDescent="0.35">
      <c r="A801" s="164" t="s">
        <v>670</v>
      </c>
      <c r="B801" t="s">
        <v>7169</v>
      </c>
      <c r="C801" t="s">
        <v>22539</v>
      </c>
      <c r="D801" t="s">
        <v>671</v>
      </c>
      <c r="E801" t="s">
        <v>441</v>
      </c>
      <c r="F801">
        <v>255</v>
      </c>
      <c r="G801" t="s">
        <v>8223</v>
      </c>
      <c r="H801" t="s">
        <v>8226</v>
      </c>
      <c r="I801" t="s">
        <v>8214</v>
      </c>
      <c r="J801" t="s">
        <v>8215</v>
      </c>
      <c r="K801" t="s">
        <v>8224</v>
      </c>
      <c r="L801" t="s">
        <v>8267</v>
      </c>
    </row>
    <row r="802" spans="1:12" x14ac:dyDescent="0.35">
      <c r="A802" s="164" t="s">
        <v>672</v>
      </c>
      <c r="B802" t="s">
        <v>7386</v>
      </c>
      <c r="C802" t="s">
        <v>8442</v>
      </c>
      <c r="D802" t="s">
        <v>544</v>
      </c>
      <c r="E802" t="s">
        <v>441</v>
      </c>
      <c r="F802">
        <v>266</v>
      </c>
      <c r="G802" t="s">
        <v>8223</v>
      </c>
      <c r="H802" t="s">
        <v>8226</v>
      </c>
      <c r="I802" t="s">
        <v>8214</v>
      </c>
      <c r="J802" t="s">
        <v>8215</v>
      </c>
      <c r="K802" t="s">
        <v>8224</v>
      </c>
      <c r="L802" t="s">
        <v>8216</v>
      </c>
    </row>
    <row r="803" spans="1:12" x14ac:dyDescent="0.35">
      <c r="A803" s="164" t="s">
        <v>673</v>
      </c>
      <c r="B803" t="s">
        <v>7533</v>
      </c>
      <c r="C803" t="s">
        <v>21441</v>
      </c>
      <c r="D803" t="s">
        <v>598</v>
      </c>
      <c r="E803" t="s">
        <v>441</v>
      </c>
      <c r="F803">
        <v>84</v>
      </c>
      <c r="G803" t="s">
        <v>8234</v>
      </c>
      <c r="H803" t="s">
        <v>8226</v>
      </c>
      <c r="I803" t="s">
        <v>8214</v>
      </c>
      <c r="J803" t="s">
        <v>8215</v>
      </c>
      <c r="K803" t="s">
        <v>8224</v>
      </c>
      <c r="L803" t="s">
        <v>8267</v>
      </c>
    </row>
    <row r="804" spans="1:12" x14ac:dyDescent="0.35">
      <c r="A804" s="164" t="s">
        <v>674</v>
      </c>
      <c r="B804" t="s">
        <v>7467</v>
      </c>
      <c r="C804" t="s">
        <v>21521</v>
      </c>
      <c r="D804" t="s">
        <v>675</v>
      </c>
      <c r="E804" t="s">
        <v>441</v>
      </c>
      <c r="F804">
        <v>423</v>
      </c>
      <c r="G804" t="s">
        <v>8307</v>
      </c>
      <c r="H804" t="s">
        <v>8226</v>
      </c>
      <c r="I804" t="s">
        <v>8214</v>
      </c>
      <c r="J804" t="s">
        <v>8215</v>
      </c>
      <c r="K804" t="s">
        <v>8224</v>
      </c>
      <c r="L804" t="s">
        <v>8267</v>
      </c>
    </row>
    <row r="805" spans="1:12" x14ac:dyDescent="0.35">
      <c r="A805" s="164" t="s">
        <v>27539</v>
      </c>
      <c r="B805" t="s">
        <v>27540</v>
      </c>
      <c r="C805" t="s">
        <v>27541</v>
      </c>
      <c r="D805" t="s">
        <v>12206</v>
      </c>
      <c r="E805" t="s">
        <v>441</v>
      </c>
      <c r="F805">
        <v>20</v>
      </c>
      <c r="G805" t="s">
        <v>8234</v>
      </c>
      <c r="H805" t="s">
        <v>8226</v>
      </c>
      <c r="I805" t="s">
        <v>8214</v>
      </c>
      <c r="J805" t="s">
        <v>8215</v>
      </c>
      <c r="K805" t="s">
        <v>8224</v>
      </c>
      <c r="L805" t="s">
        <v>8267</v>
      </c>
    </row>
    <row r="806" spans="1:12" x14ac:dyDescent="0.35">
      <c r="A806" s="164" t="s">
        <v>676</v>
      </c>
      <c r="B806" t="s">
        <v>7515</v>
      </c>
      <c r="C806" t="s">
        <v>30869</v>
      </c>
      <c r="D806" t="s">
        <v>472</v>
      </c>
      <c r="E806" t="s">
        <v>441</v>
      </c>
      <c r="F806">
        <v>226</v>
      </c>
      <c r="G806" t="s">
        <v>8223</v>
      </c>
      <c r="H806" t="s">
        <v>8226</v>
      </c>
      <c r="I806" t="s">
        <v>8214</v>
      </c>
      <c r="J806" t="s">
        <v>8215</v>
      </c>
      <c r="K806" t="s">
        <v>8224</v>
      </c>
      <c r="L806" t="s">
        <v>8216</v>
      </c>
    </row>
    <row r="807" spans="1:12" x14ac:dyDescent="0.35">
      <c r="A807" s="164" t="s">
        <v>677</v>
      </c>
      <c r="B807" t="s">
        <v>7209</v>
      </c>
      <c r="C807" t="s">
        <v>22266</v>
      </c>
      <c r="D807" t="s">
        <v>678</v>
      </c>
      <c r="E807" t="s">
        <v>441</v>
      </c>
      <c r="F807">
        <v>49</v>
      </c>
      <c r="G807" t="s">
        <v>8234</v>
      </c>
      <c r="H807" t="s">
        <v>8226</v>
      </c>
      <c r="I807" t="s">
        <v>8214</v>
      </c>
      <c r="J807" t="s">
        <v>8215</v>
      </c>
      <c r="K807" t="s">
        <v>5808</v>
      </c>
      <c r="L807" t="s">
        <v>8216</v>
      </c>
    </row>
    <row r="808" spans="1:12" x14ac:dyDescent="0.35">
      <c r="A808" s="164" t="s">
        <v>679</v>
      </c>
      <c r="B808" t="s">
        <v>7455</v>
      </c>
      <c r="C808" t="s">
        <v>10710</v>
      </c>
      <c r="D808" t="s">
        <v>680</v>
      </c>
      <c r="E808" t="s">
        <v>441</v>
      </c>
      <c r="F808">
        <v>30</v>
      </c>
      <c r="G808" t="s">
        <v>8234</v>
      </c>
      <c r="H808" t="s">
        <v>8226</v>
      </c>
      <c r="I808" t="s">
        <v>8214</v>
      </c>
      <c r="J808" t="s">
        <v>8215</v>
      </c>
      <c r="K808" t="s">
        <v>8224</v>
      </c>
      <c r="L808" t="s">
        <v>8216</v>
      </c>
    </row>
    <row r="809" spans="1:12" x14ac:dyDescent="0.35">
      <c r="A809" s="164" t="s">
        <v>21260</v>
      </c>
      <c r="B809" t="s">
        <v>21261</v>
      </c>
      <c r="C809" t="s">
        <v>21262</v>
      </c>
      <c r="D809" t="s">
        <v>21263</v>
      </c>
      <c r="E809" t="s">
        <v>441</v>
      </c>
      <c r="F809">
        <v>127</v>
      </c>
      <c r="G809" t="s">
        <v>8212</v>
      </c>
      <c r="H809" t="s">
        <v>8226</v>
      </c>
      <c r="I809" t="s">
        <v>8214</v>
      </c>
      <c r="J809" t="s">
        <v>8215</v>
      </c>
      <c r="K809" t="s">
        <v>5808</v>
      </c>
      <c r="L809" t="s">
        <v>8267</v>
      </c>
    </row>
    <row r="810" spans="1:12" x14ac:dyDescent="0.35">
      <c r="A810" s="164" t="s">
        <v>681</v>
      </c>
      <c r="B810" t="s">
        <v>5111</v>
      </c>
      <c r="C810" t="s">
        <v>15239</v>
      </c>
      <c r="D810" t="s">
        <v>682</v>
      </c>
      <c r="E810" t="s">
        <v>441</v>
      </c>
      <c r="F810">
        <v>212</v>
      </c>
      <c r="G810" t="s">
        <v>8223</v>
      </c>
      <c r="H810" t="s">
        <v>8226</v>
      </c>
      <c r="I810" t="s">
        <v>8214</v>
      </c>
      <c r="J810" t="s">
        <v>8215</v>
      </c>
      <c r="K810" t="s">
        <v>8224</v>
      </c>
      <c r="L810" t="s">
        <v>8216</v>
      </c>
    </row>
    <row r="811" spans="1:12" x14ac:dyDescent="0.35">
      <c r="A811" s="164" t="s">
        <v>683</v>
      </c>
      <c r="B811" t="s">
        <v>7538</v>
      </c>
      <c r="C811" t="s">
        <v>25466</v>
      </c>
      <c r="D811" t="s">
        <v>684</v>
      </c>
      <c r="E811" t="s">
        <v>441</v>
      </c>
      <c r="F811">
        <v>50</v>
      </c>
      <c r="G811" t="s">
        <v>8234</v>
      </c>
      <c r="H811" t="s">
        <v>8226</v>
      </c>
      <c r="I811" t="s">
        <v>8219</v>
      </c>
      <c r="J811" t="s">
        <v>8215</v>
      </c>
      <c r="K811" t="s">
        <v>8224</v>
      </c>
      <c r="L811" t="s">
        <v>8216</v>
      </c>
    </row>
    <row r="812" spans="1:12" x14ac:dyDescent="0.35">
      <c r="A812" s="164" t="s">
        <v>16360</v>
      </c>
      <c r="B812" t="s">
        <v>16361</v>
      </c>
      <c r="C812" t="s">
        <v>16362</v>
      </c>
      <c r="D812" t="s">
        <v>447</v>
      </c>
      <c r="E812" t="s">
        <v>441</v>
      </c>
      <c r="F812">
        <v>116</v>
      </c>
      <c r="G812" t="s">
        <v>8212</v>
      </c>
      <c r="H812" t="s">
        <v>8226</v>
      </c>
      <c r="I812" t="s">
        <v>8214</v>
      </c>
      <c r="J812" t="s">
        <v>8215</v>
      </c>
      <c r="K812" t="s">
        <v>8224</v>
      </c>
      <c r="L812" t="s">
        <v>8216</v>
      </c>
    </row>
    <row r="813" spans="1:12" x14ac:dyDescent="0.35">
      <c r="A813" s="164" t="s">
        <v>23889</v>
      </c>
      <c r="B813" t="s">
        <v>23890</v>
      </c>
      <c r="C813" t="s">
        <v>23891</v>
      </c>
      <c r="D813" t="s">
        <v>8478</v>
      </c>
      <c r="E813" t="s">
        <v>441</v>
      </c>
      <c r="H813" t="s">
        <v>8226</v>
      </c>
      <c r="I813" t="s">
        <v>8214</v>
      </c>
      <c r="J813" t="s">
        <v>8215</v>
      </c>
      <c r="K813" t="s">
        <v>8224</v>
      </c>
      <c r="L813" t="s">
        <v>8216</v>
      </c>
    </row>
    <row r="814" spans="1:12" x14ac:dyDescent="0.35">
      <c r="A814" s="164" t="s">
        <v>685</v>
      </c>
      <c r="B814" t="s">
        <v>7204</v>
      </c>
      <c r="C814" t="s">
        <v>31710</v>
      </c>
      <c r="D814" t="s">
        <v>686</v>
      </c>
      <c r="E814" t="s">
        <v>441</v>
      </c>
      <c r="F814">
        <v>337</v>
      </c>
      <c r="G814" t="s">
        <v>8556</v>
      </c>
      <c r="H814" t="s">
        <v>8226</v>
      </c>
      <c r="I814" t="s">
        <v>8214</v>
      </c>
      <c r="J814" t="s">
        <v>8215</v>
      </c>
      <c r="K814" t="s">
        <v>8224</v>
      </c>
      <c r="L814" t="s">
        <v>8216</v>
      </c>
    </row>
    <row r="815" spans="1:12" x14ac:dyDescent="0.35">
      <c r="A815" s="164" t="s">
        <v>31552</v>
      </c>
      <c r="B815" t="s">
        <v>31553</v>
      </c>
      <c r="C815" t="s">
        <v>31554</v>
      </c>
      <c r="D815" t="s">
        <v>31555</v>
      </c>
      <c r="E815" t="s">
        <v>441</v>
      </c>
      <c r="F815">
        <v>80</v>
      </c>
      <c r="G815" t="s">
        <v>8234</v>
      </c>
      <c r="H815" t="s">
        <v>8226</v>
      </c>
      <c r="I815" t="s">
        <v>8214</v>
      </c>
      <c r="J815" t="s">
        <v>8215</v>
      </c>
      <c r="K815" t="s">
        <v>5808</v>
      </c>
      <c r="L815" t="s">
        <v>8216</v>
      </c>
    </row>
    <row r="816" spans="1:12" x14ac:dyDescent="0.35">
      <c r="A816" s="164" t="s">
        <v>687</v>
      </c>
      <c r="B816" t="s">
        <v>7170</v>
      </c>
      <c r="C816" t="s">
        <v>32075</v>
      </c>
      <c r="D816" t="s">
        <v>688</v>
      </c>
      <c r="E816" t="s">
        <v>441</v>
      </c>
      <c r="F816">
        <v>388</v>
      </c>
      <c r="G816" t="s">
        <v>8556</v>
      </c>
      <c r="H816" t="s">
        <v>8226</v>
      </c>
      <c r="I816" t="s">
        <v>8214</v>
      </c>
      <c r="J816" t="s">
        <v>8215</v>
      </c>
      <c r="K816" t="s">
        <v>8224</v>
      </c>
      <c r="L816" t="s">
        <v>8216</v>
      </c>
    </row>
    <row r="817" spans="1:12" x14ac:dyDescent="0.35">
      <c r="A817" s="164" t="s">
        <v>689</v>
      </c>
      <c r="B817" t="s">
        <v>7547</v>
      </c>
      <c r="C817" t="s">
        <v>22589</v>
      </c>
      <c r="D817" t="s">
        <v>690</v>
      </c>
      <c r="E817" t="s">
        <v>441</v>
      </c>
      <c r="F817">
        <v>273</v>
      </c>
      <c r="G817" t="s">
        <v>8223</v>
      </c>
      <c r="H817" t="s">
        <v>8226</v>
      </c>
      <c r="I817" t="s">
        <v>8214</v>
      </c>
      <c r="J817" t="s">
        <v>8215</v>
      </c>
      <c r="K817" t="s">
        <v>8224</v>
      </c>
      <c r="L817" t="s">
        <v>8216</v>
      </c>
    </row>
    <row r="818" spans="1:12" x14ac:dyDescent="0.35">
      <c r="A818" s="164" t="s">
        <v>9909</v>
      </c>
      <c r="B818" t="s">
        <v>9910</v>
      </c>
      <c r="C818" t="s">
        <v>9911</v>
      </c>
      <c r="D818" t="s">
        <v>9912</v>
      </c>
      <c r="E818" t="s">
        <v>441</v>
      </c>
      <c r="F818">
        <v>73</v>
      </c>
      <c r="G818" t="s">
        <v>8234</v>
      </c>
      <c r="H818" t="s">
        <v>8226</v>
      </c>
      <c r="I818" t="s">
        <v>8214</v>
      </c>
      <c r="J818" t="s">
        <v>8215</v>
      </c>
      <c r="K818" t="s">
        <v>5808</v>
      </c>
      <c r="L818" t="s">
        <v>8267</v>
      </c>
    </row>
    <row r="819" spans="1:12" x14ac:dyDescent="0.35">
      <c r="A819" s="164" t="s">
        <v>17241</v>
      </c>
      <c r="B819" t="s">
        <v>7707</v>
      </c>
      <c r="C819" t="s">
        <v>8568</v>
      </c>
      <c r="D819" t="s">
        <v>666</v>
      </c>
      <c r="E819" t="s">
        <v>441</v>
      </c>
      <c r="F819">
        <v>216</v>
      </c>
      <c r="G819" t="s">
        <v>8223</v>
      </c>
      <c r="H819" t="s">
        <v>8226</v>
      </c>
      <c r="I819" t="s">
        <v>8214</v>
      </c>
      <c r="J819" t="s">
        <v>8215</v>
      </c>
      <c r="K819" t="s">
        <v>5808</v>
      </c>
      <c r="L819" t="s">
        <v>8216</v>
      </c>
    </row>
    <row r="820" spans="1:12" x14ac:dyDescent="0.35">
      <c r="A820" s="164" t="s">
        <v>691</v>
      </c>
      <c r="B820" t="s">
        <v>7532</v>
      </c>
      <c r="C820" t="s">
        <v>23187</v>
      </c>
      <c r="D820" t="s">
        <v>692</v>
      </c>
      <c r="E820" t="s">
        <v>441</v>
      </c>
      <c r="F820">
        <v>77</v>
      </c>
      <c r="G820" t="s">
        <v>8234</v>
      </c>
      <c r="H820" t="s">
        <v>8226</v>
      </c>
      <c r="I820" t="s">
        <v>8214</v>
      </c>
      <c r="J820" t="s">
        <v>8215</v>
      </c>
      <c r="K820" t="s">
        <v>8224</v>
      </c>
      <c r="L820" t="s">
        <v>8216</v>
      </c>
    </row>
    <row r="821" spans="1:12" x14ac:dyDescent="0.35">
      <c r="A821" s="164" t="s">
        <v>693</v>
      </c>
      <c r="B821" t="s">
        <v>7146</v>
      </c>
      <c r="C821" t="s">
        <v>23552</v>
      </c>
      <c r="D821" t="s">
        <v>472</v>
      </c>
      <c r="E821" t="s">
        <v>441</v>
      </c>
      <c r="F821">
        <v>222</v>
      </c>
      <c r="G821" t="s">
        <v>8223</v>
      </c>
      <c r="H821" t="s">
        <v>8226</v>
      </c>
      <c r="I821" t="s">
        <v>8214</v>
      </c>
      <c r="J821" t="s">
        <v>8215</v>
      </c>
      <c r="K821" t="s">
        <v>5808</v>
      </c>
      <c r="L821" t="s">
        <v>8267</v>
      </c>
    </row>
    <row r="822" spans="1:12" x14ac:dyDescent="0.35">
      <c r="A822" s="164" t="s">
        <v>14907</v>
      </c>
      <c r="B822" t="s">
        <v>14908</v>
      </c>
      <c r="C822" t="s">
        <v>14909</v>
      </c>
      <c r="D822" t="s">
        <v>14910</v>
      </c>
      <c r="E822" t="s">
        <v>441</v>
      </c>
      <c r="F822">
        <v>99</v>
      </c>
      <c r="G822" t="s">
        <v>8234</v>
      </c>
      <c r="H822" t="s">
        <v>8226</v>
      </c>
      <c r="I822" t="s">
        <v>8214</v>
      </c>
      <c r="J822" t="s">
        <v>8215</v>
      </c>
      <c r="K822" t="s">
        <v>5808</v>
      </c>
      <c r="L822" t="s">
        <v>8216</v>
      </c>
    </row>
    <row r="823" spans="1:12" x14ac:dyDescent="0.35">
      <c r="A823" s="164" t="s">
        <v>23128</v>
      </c>
      <c r="B823" t="s">
        <v>23129</v>
      </c>
      <c r="C823" t="s">
        <v>23130</v>
      </c>
      <c r="D823" t="s">
        <v>23131</v>
      </c>
      <c r="E823" t="s">
        <v>441</v>
      </c>
      <c r="H823" t="s">
        <v>8226</v>
      </c>
      <c r="I823" t="s">
        <v>8214</v>
      </c>
      <c r="J823" t="s">
        <v>8215</v>
      </c>
      <c r="K823" t="s">
        <v>8224</v>
      </c>
      <c r="L823" t="s">
        <v>8216</v>
      </c>
    </row>
    <row r="824" spans="1:12" x14ac:dyDescent="0.35">
      <c r="A824" s="164" t="s">
        <v>24492</v>
      </c>
      <c r="B824" t="s">
        <v>24493</v>
      </c>
      <c r="C824" t="s">
        <v>24494</v>
      </c>
      <c r="D824" t="s">
        <v>24495</v>
      </c>
      <c r="E824" t="s">
        <v>441</v>
      </c>
      <c r="H824" t="s">
        <v>8226</v>
      </c>
      <c r="I824" t="s">
        <v>8214</v>
      </c>
      <c r="J824" t="s">
        <v>8215</v>
      </c>
      <c r="K824" t="s">
        <v>8224</v>
      </c>
      <c r="L824" t="s">
        <v>8216</v>
      </c>
    </row>
    <row r="825" spans="1:12" x14ac:dyDescent="0.35">
      <c r="A825" s="164" t="s">
        <v>694</v>
      </c>
      <c r="B825" t="s">
        <v>5292</v>
      </c>
      <c r="C825" t="s">
        <v>14845</v>
      </c>
      <c r="D825" t="s">
        <v>483</v>
      </c>
      <c r="E825" t="s">
        <v>441</v>
      </c>
      <c r="F825">
        <v>169</v>
      </c>
      <c r="G825" t="s">
        <v>8212</v>
      </c>
      <c r="H825" t="s">
        <v>8226</v>
      </c>
      <c r="I825" t="s">
        <v>8214</v>
      </c>
      <c r="J825" t="s">
        <v>8215</v>
      </c>
      <c r="K825" t="s">
        <v>8224</v>
      </c>
      <c r="L825" t="s">
        <v>8267</v>
      </c>
    </row>
    <row r="826" spans="1:12" x14ac:dyDescent="0.35">
      <c r="A826" s="164" t="s">
        <v>695</v>
      </c>
      <c r="B826" t="s">
        <v>7437</v>
      </c>
      <c r="C826" t="s">
        <v>18731</v>
      </c>
      <c r="D826" t="s">
        <v>696</v>
      </c>
      <c r="E826" t="s">
        <v>441</v>
      </c>
      <c r="F826">
        <v>365</v>
      </c>
      <c r="G826" t="s">
        <v>8556</v>
      </c>
      <c r="H826" t="s">
        <v>8226</v>
      </c>
      <c r="I826" t="s">
        <v>8214</v>
      </c>
      <c r="J826" t="s">
        <v>8215</v>
      </c>
      <c r="K826" t="s">
        <v>8224</v>
      </c>
      <c r="L826" t="s">
        <v>8216</v>
      </c>
    </row>
    <row r="827" spans="1:12" x14ac:dyDescent="0.35">
      <c r="A827" s="164" t="s">
        <v>9519</v>
      </c>
      <c r="B827" t="s">
        <v>9520</v>
      </c>
      <c r="C827" t="s">
        <v>9521</v>
      </c>
      <c r="D827" t="s">
        <v>703</v>
      </c>
      <c r="E827" t="s">
        <v>441</v>
      </c>
      <c r="F827">
        <v>0</v>
      </c>
      <c r="G827" t="s">
        <v>8234</v>
      </c>
      <c r="H827" t="s">
        <v>8226</v>
      </c>
      <c r="I827" t="s">
        <v>8219</v>
      </c>
      <c r="J827" t="s">
        <v>8215</v>
      </c>
      <c r="K827" t="s">
        <v>8224</v>
      </c>
      <c r="L827" t="s">
        <v>8216</v>
      </c>
    </row>
    <row r="828" spans="1:12" x14ac:dyDescent="0.35">
      <c r="A828" s="164" t="s">
        <v>30472</v>
      </c>
      <c r="B828" t="s">
        <v>30473</v>
      </c>
      <c r="C828" t="s">
        <v>30474</v>
      </c>
      <c r="D828" t="s">
        <v>21263</v>
      </c>
      <c r="E828" t="s">
        <v>441</v>
      </c>
      <c r="H828" t="s">
        <v>8226</v>
      </c>
      <c r="I828" t="s">
        <v>8214</v>
      </c>
      <c r="J828" t="s">
        <v>8215</v>
      </c>
      <c r="K828" t="s">
        <v>8224</v>
      </c>
      <c r="L828" t="s">
        <v>8216</v>
      </c>
    </row>
    <row r="829" spans="1:12" x14ac:dyDescent="0.35">
      <c r="A829" s="164" t="s">
        <v>697</v>
      </c>
      <c r="B829" t="s">
        <v>7458</v>
      </c>
      <c r="C829" t="s">
        <v>13946</v>
      </c>
      <c r="D829" t="s">
        <v>698</v>
      </c>
      <c r="E829" t="s">
        <v>441</v>
      </c>
      <c r="F829">
        <v>413</v>
      </c>
      <c r="G829" t="s">
        <v>8307</v>
      </c>
      <c r="H829" t="s">
        <v>8226</v>
      </c>
      <c r="I829" t="s">
        <v>8214</v>
      </c>
      <c r="J829" t="s">
        <v>8215</v>
      </c>
      <c r="K829" t="s">
        <v>8224</v>
      </c>
      <c r="L829" t="s">
        <v>8267</v>
      </c>
    </row>
    <row r="830" spans="1:12" x14ac:dyDescent="0.35">
      <c r="A830" s="164" t="s">
        <v>17743</v>
      </c>
      <c r="B830" t="s">
        <v>17744</v>
      </c>
      <c r="C830" t="s">
        <v>17745</v>
      </c>
      <c r="D830" t="s">
        <v>8478</v>
      </c>
      <c r="E830" t="s">
        <v>441</v>
      </c>
      <c r="F830">
        <v>57</v>
      </c>
      <c r="G830" t="s">
        <v>8234</v>
      </c>
      <c r="H830" t="s">
        <v>8226</v>
      </c>
      <c r="I830" t="s">
        <v>8214</v>
      </c>
      <c r="J830" t="s">
        <v>8215</v>
      </c>
      <c r="K830" t="s">
        <v>5808</v>
      </c>
      <c r="L830" t="s">
        <v>8216</v>
      </c>
    </row>
    <row r="831" spans="1:12" x14ac:dyDescent="0.35">
      <c r="A831" s="164" t="s">
        <v>699</v>
      </c>
      <c r="B831" t="s">
        <v>7497</v>
      </c>
      <c r="C831" t="s">
        <v>28673</v>
      </c>
      <c r="D831" t="s">
        <v>700</v>
      </c>
      <c r="E831" t="s">
        <v>441</v>
      </c>
      <c r="F831">
        <v>160</v>
      </c>
      <c r="G831" t="s">
        <v>8212</v>
      </c>
      <c r="H831" t="s">
        <v>8226</v>
      </c>
      <c r="I831" t="s">
        <v>8214</v>
      </c>
      <c r="J831" t="s">
        <v>8215</v>
      </c>
      <c r="K831" t="s">
        <v>8224</v>
      </c>
      <c r="L831" t="s">
        <v>8216</v>
      </c>
    </row>
    <row r="832" spans="1:12" x14ac:dyDescent="0.35">
      <c r="A832" s="164" t="s">
        <v>15532</v>
      </c>
      <c r="B832" t="s">
        <v>15533</v>
      </c>
      <c r="C832" t="s">
        <v>15534</v>
      </c>
      <c r="D832" t="s">
        <v>15535</v>
      </c>
      <c r="E832" t="s">
        <v>441</v>
      </c>
      <c r="F832">
        <v>34</v>
      </c>
      <c r="G832" t="s">
        <v>8234</v>
      </c>
      <c r="H832" t="s">
        <v>8226</v>
      </c>
      <c r="I832" t="s">
        <v>8214</v>
      </c>
      <c r="J832" t="s">
        <v>8215</v>
      </c>
      <c r="K832" t="s">
        <v>5808</v>
      </c>
      <c r="L832" t="s">
        <v>8216</v>
      </c>
    </row>
    <row r="833" spans="1:12" x14ac:dyDescent="0.35">
      <c r="A833" s="164" t="s">
        <v>15469</v>
      </c>
      <c r="B833" t="s">
        <v>15470</v>
      </c>
      <c r="C833" t="s">
        <v>15471</v>
      </c>
      <c r="D833" t="s">
        <v>3807</v>
      </c>
      <c r="E833" t="s">
        <v>441</v>
      </c>
      <c r="F833">
        <v>10</v>
      </c>
      <c r="G833" t="s">
        <v>8234</v>
      </c>
      <c r="H833" t="s">
        <v>8226</v>
      </c>
      <c r="I833" t="s">
        <v>8219</v>
      </c>
      <c r="J833" t="s">
        <v>8215</v>
      </c>
      <c r="K833" t="s">
        <v>8224</v>
      </c>
      <c r="L833" t="s">
        <v>8216</v>
      </c>
    </row>
    <row r="834" spans="1:12" x14ac:dyDescent="0.35">
      <c r="A834" s="164" t="s">
        <v>701</v>
      </c>
      <c r="B834" t="s">
        <v>7164</v>
      </c>
      <c r="C834" t="s">
        <v>12449</v>
      </c>
      <c r="D834" t="s">
        <v>650</v>
      </c>
      <c r="E834" t="s">
        <v>441</v>
      </c>
      <c r="F834">
        <v>240</v>
      </c>
      <c r="G834" t="s">
        <v>8223</v>
      </c>
      <c r="H834" t="s">
        <v>8226</v>
      </c>
      <c r="I834" t="s">
        <v>8214</v>
      </c>
      <c r="J834" t="s">
        <v>8215</v>
      </c>
      <c r="K834" t="s">
        <v>5808</v>
      </c>
      <c r="L834" t="s">
        <v>8216</v>
      </c>
    </row>
    <row r="835" spans="1:12" x14ac:dyDescent="0.35">
      <c r="A835" s="164" t="s">
        <v>702</v>
      </c>
      <c r="B835" t="s">
        <v>7531</v>
      </c>
      <c r="C835" t="s">
        <v>21957</v>
      </c>
      <c r="D835" t="s">
        <v>703</v>
      </c>
      <c r="E835" t="s">
        <v>441</v>
      </c>
      <c r="F835">
        <v>84</v>
      </c>
      <c r="G835" t="s">
        <v>8234</v>
      </c>
      <c r="H835" t="s">
        <v>8226</v>
      </c>
      <c r="I835" t="s">
        <v>8219</v>
      </c>
      <c r="J835" t="s">
        <v>8215</v>
      </c>
      <c r="K835" t="s">
        <v>8224</v>
      </c>
      <c r="L835" t="s">
        <v>8216</v>
      </c>
    </row>
    <row r="836" spans="1:12" x14ac:dyDescent="0.35">
      <c r="A836" s="164" t="s">
        <v>704</v>
      </c>
      <c r="B836" t="s">
        <v>7525</v>
      </c>
      <c r="C836" t="s">
        <v>15501</v>
      </c>
      <c r="D836" t="s">
        <v>705</v>
      </c>
      <c r="E836" t="s">
        <v>441</v>
      </c>
      <c r="F836">
        <v>182</v>
      </c>
      <c r="G836" t="s">
        <v>8212</v>
      </c>
      <c r="H836" t="s">
        <v>8226</v>
      </c>
      <c r="I836" t="s">
        <v>8214</v>
      </c>
      <c r="J836" t="s">
        <v>8215</v>
      </c>
      <c r="K836" t="s">
        <v>8224</v>
      </c>
      <c r="L836" t="s">
        <v>8216</v>
      </c>
    </row>
    <row r="837" spans="1:12" x14ac:dyDescent="0.35">
      <c r="A837" s="164" t="s">
        <v>12048</v>
      </c>
      <c r="B837" t="s">
        <v>12049</v>
      </c>
      <c r="C837" t="s">
        <v>12050</v>
      </c>
      <c r="D837" t="s">
        <v>12051</v>
      </c>
      <c r="E837" t="s">
        <v>441</v>
      </c>
      <c r="H837" t="s">
        <v>8226</v>
      </c>
      <c r="I837" t="s">
        <v>8214</v>
      </c>
      <c r="J837" t="s">
        <v>8215</v>
      </c>
      <c r="K837" t="s">
        <v>8224</v>
      </c>
      <c r="L837" t="s">
        <v>8216</v>
      </c>
    </row>
    <row r="838" spans="1:12" x14ac:dyDescent="0.35">
      <c r="A838" s="164" t="s">
        <v>30757</v>
      </c>
      <c r="B838" t="s">
        <v>30758</v>
      </c>
      <c r="C838" t="s">
        <v>30759</v>
      </c>
      <c r="D838" t="s">
        <v>30760</v>
      </c>
      <c r="E838" t="s">
        <v>441</v>
      </c>
      <c r="H838" t="s">
        <v>8226</v>
      </c>
      <c r="I838" t="s">
        <v>8214</v>
      </c>
      <c r="J838" t="s">
        <v>8215</v>
      </c>
      <c r="K838" t="s">
        <v>8224</v>
      </c>
      <c r="L838" t="s">
        <v>8216</v>
      </c>
    </row>
    <row r="839" spans="1:12" x14ac:dyDescent="0.35">
      <c r="A839" s="164" t="s">
        <v>706</v>
      </c>
      <c r="B839" t="s">
        <v>7450</v>
      </c>
      <c r="C839" t="s">
        <v>12682</v>
      </c>
      <c r="D839" t="s">
        <v>707</v>
      </c>
      <c r="E839" t="s">
        <v>441</v>
      </c>
      <c r="F839">
        <v>107</v>
      </c>
      <c r="G839" t="s">
        <v>8212</v>
      </c>
      <c r="H839" t="s">
        <v>8226</v>
      </c>
      <c r="I839" t="s">
        <v>8214</v>
      </c>
      <c r="J839" t="s">
        <v>8215</v>
      </c>
      <c r="K839" t="s">
        <v>5808</v>
      </c>
      <c r="L839" t="s">
        <v>8216</v>
      </c>
    </row>
    <row r="840" spans="1:12" x14ac:dyDescent="0.35">
      <c r="A840" s="164" t="s">
        <v>14478</v>
      </c>
      <c r="B840" t="s">
        <v>14479</v>
      </c>
      <c r="C840" t="s">
        <v>14480</v>
      </c>
      <c r="D840" t="s">
        <v>9578</v>
      </c>
      <c r="E840" t="s">
        <v>441</v>
      </c>
      <c r="F840">
        <v>43</v>
      </c>
      <c r="G840" t="s">
        <v>8234</v>
      </c>
      <c r="H840" t="s">
        <v>8226</v>
      </c>
      <c r="I840" t="s">
        <v>8214</v>
      </c>
      <c r="J840" t="s">
        <v>8215</v>
      </c>
      <c r="K840" t="s">
        <v>5808</v>
      </c>
      <c r="L840" t="s">
        <v>8216</v>
      </c>
    </row>
    <row r="841" spans="1:12" x14ac:dyDescent="0.35">
      <c r="A841" s="164" t="s">
        <v>30963</v>
      </c>
      <c r="B841" t="s">
        <v>30964</v>
      </c>
      <c r="C841" t="s">
        <v>30965</v>
      </c>
      <c r="D841" t="s">
        <v>24509</v>
      </c>
      <c r="E841" t="s">
        <v>441</v>
      </c>
      <c r="H841" t="s">
        <v>8226</v>
      </c>
      <c r="I841" t="s">
        <v>8214</v>
      </c>
      <c r="J841" t="s">
        <v>8215</v>
      </c>
      <c r="K841" t="s">
        <v>8224</v>
      </c>
      <c r="L841" t="s">
        <v>8216</v>
      </c>
    </row>
    <row r="842" spans="1:12" x14ac:dyDescent="0.35">
      <c r="A842" s="164" t="s">
        <v>708</v>
      </c>
      <c r="B842" t="s">
        <v>7494</v>
      </c>
      <c r="C842" t="s">
        <v>29435</v>
      </c>
      <c r="D842" t="s">
        <v>502</v>
      </c>
      <c r="E842" t="s">
        <v>441</v>
      </c>
      <c r="F842">
        <v>352</v>
      </c>
      <c r="G842" t="s">
        <v>8556</v>
      </c>
      <c r="H842" t="s">
        <v>8226</v>
      </c>
      <c r="I842" t="s">
        <v>8214</v>
      </c>
      <c r="J842" t="s">
        <v>8215</v>
      </c>
      <c r="K842" t="s">
        <v>8224</v>
      </c>
      <c r="L842" t="s">
        <v>8267</v>
      </c>
    </row>
    <row r="843" spans="1:12" x14ac:dyDescent="0.35">
      <c r="A843" s="164" t="s">
        <v>10378</v>
      </c>
      <c r="B843" t="s">
        <v>10379</v>
      </c>
      <c r="C843" t="s">
        <v>10380</v>
      </c>
      <c r="D843" t="s">
        <v>10381</v>
      </c>
      <c r="E843" t="s">
        <v>441</v>
      </c>
      <c r="F843">
        <v>32</v>
      </c>
      <c r="G843" t="s">
        <v>8234</v>
      </c>
      <c r="H843" t="s">
        <v>8226</v>
      </c>
      <c r="I843" t="s">
        <v>8214</v>
      </c>
      <c r="J843" t="s">
        <v>8215</v>
      </c>
      <c r="K843" t="s">
        <v>5808</v>
      </c>
      <c r="L843" t="s">
        <v>8216</v>
      </c>
    </row>
    <row r="844" spans="1:12" x14ac:dyDescent="0.35">
      <c r="A844" s="164" t="s">
        <v>709</v>
      </c>
      <c r="B844" t="s">
        <v>5025</v>
      </c>
      <c r="C844" t="s">
        <v>23014</v>
      </c>
      <c r="D844" t="s">
        <v>710</v>
      </c>
      <c r="E844" t="s">
        <v>441</v>
      </c>
      <c r="F844">
        <v>202</v>
      </c>
      <c r="G844" t="s">
        <v>8223</v>
      </c>
      <c r="H844" t="s">
        <v>8226</v>
      </c>
      <c r="I844" t="s">
        <v>8214</v>
      </c>
      <c r="J844" t="s">
        <v>8215</v>
      </c>
      <c r="K844" t="s">
        <v>5808</v>
      </c>
      <c r="L844" t="s">
        <v>8216</v>
      </c>
    </row>
    <row r="845" spans="1:12" x14ac:dyDescent="0.35">
      <c r="A845" s="164" t="s">
        <v>711</v>
      </c>
      <c r="B845" t="s">
        <v>7388</v>
      </c>
      <c r="C845" t="s">
        <v>29991</v>
      </c>
      <c r="D845" t="s">
        <v>712</v>
      </c>
      <c r="E845" t="s">
        <v>441</v>
      </c>
      <c r="F845">
        <v>493</v>
      </c>
      <c r="G845" t="s">
        <v>8307</v>
      </c>
      <c r="H845" t="s">
        <v>8226</v>
      </c>
      <c r="I845" t="s">
        <v>8214</v>
      </c>
      <c r="J845" t="s">
        <v>8215</v>
      </c>
      <c r="K845" t="s">
        <v>8224</v>
      </c>
      <c r="L845" t="s">
        <v>8216</v>
      </c>
    </row>
    <row r="846" spans="1:12" x14ac:dyDescent="0.35">
      <c r="A846" s="164" t="s">
        <v>713</v>
      </c>
      <c r="B846" t="s">
        <v>7709</v>
      </c>
      <c r="C846" t="s">
        <v>26803</v>
      </c>
      <c r="D846" t="s">
        <v>714</v>
      </c>
      <c r="E846" t="s">
        <v>441</v>
      </c>
      <c r="F846">
        <v>63</v>
      </c>
      <c r="G846" t="s">
        <v>8234</v>
      </c>
      <c r="H846" t="s">
        <v>8226</v>
      </c>
      <c r="I846" t="s">
        <v>8214</v>
      </c>
      <c r="J846" t="s">
        <v>8215</v>
      </c>
      <c r="K846" t="s">
        <v>5808</v>
      </c>
      <c r="L846" t="s">
        <v>8216</v>
      </c>
    </row>
    <row r="847" spans="1:12" x14ac:dyDescent="0.35">
      <c r="A847" s="164" t="s">
        <v>715</v>
      </c>
      <c r="B847" t="s">
        <v>7387</v>
      </c>
      <c r="C847" t="s">
        <v>19935</v>
      </c>
      <c r="D847" t="s">
        <v>712</v>
      </c>
      <c r="E847" t="s">
        <v>441</v>
      </c>
      <c r="F847">
        <v>327</v>
      </c>
      <c r="G847" t="s">
        <v>8556</v>
      </c>
      <c r="H847" t="s">
        <v>8226</v>
      </c>
      <c r="I847" t="s">
        <v>8214</v>
      </c>
      <c r="J847" t="s">
        <v>8215</v>
      </c>
      <c r="K847" t="s">
        <v>8224</v>
      </c>
      <c r="L847" t="s">
        <v>8216</v>
      </c>
    </row>
    <row r="848" spans="1:12" x14ac:dyDescent="0.35">
      <c r="A848" s="164" t="s">
        <v>10135</v>
      </c>
      <c r="B848" t="s">
        <v>10136</v>
      </c>
      <c r="C848" t="s">
        <v>10137</v>
      </c>
      <c r="D848" t="s">
        <v>10138</v>
      </c>
      <c r="E848" t="s">
        <v>441</v>
      </c>
      <c r="F848">
        <v>6</v>
      </c>
      <c r="G848" t="s">
        <v>8234</v>
      </c>
      <c r="H848" t="s">
        <v>8226</v>
      </c>
      <c r="I848" t="s">
        <v>8219</v>
      </c>
      <c r="J848" t="s">
        <v>8215</v>
      </c>
      <c r="K848" t="s">
        <v>8224</v>
      </c>
      <c r="L848" t="s">
        <v>8216</v>
      </c>
    </row>
    <row r="849" spans="1:12" x14ac:dyDescent="0.35">
      <c r="A849" s="164" t="s">
        <v>716</v>
      </c>
      <c r="B849" t="s">
        <v>7504</v>
      </c>
      <c r="C849" t="s">
        <v>19498</v>
      </c>
      <c r="D849" t="s">
        <v>539</v>
      </c>
      <c r="E849" t="s">
        <v>441</v>
      </c>
      <c r="F849">
        <v>28</v>
      </c>
      <c r="G849" t="s">
        <v>8234</v>
      </c>
      <c r="H849" t="s">
        <v>8226</v>
      </c>
      <c r="I849" t="s">
        <v>8214</v>
      </c>
      <c r="J849" t="s">
        <v>8215</v>
      </c>
      <c r="K849" t="s">
        <v>8224</v>
      </c>
      <c r="L849" t="s">
        <v>8216</v>
      </c>
    </row>
    <row r="850" spans="1:12" x14ac:dyDescent="0.35">
      <c r="A850" s="164" t="s">
        <v>13081</v>
      </c>
      <c r="B850" t="s">
        <v>13082</v>
      </c>
      <c r="C850" t="s">
        <v>10692</v>
      </c>
      <c r="D850" t="s">
        <v>494</v>
      </c>
      <c r="E850" t="s">
        <v>441</v>
      </c>
      <c r="F850">
        <v>108</v>
      </c>
      <c r="G850" t="s">
        <v>8212</v>
      </c>
      <c r="H850" t="s">
        <v>8226</v>
      </c>
      <c r="I850" t="s">
        <v>8214</v>
      </c>
      <c r="J850" t="s">
        <v>8215</v>
      </c>
      <c r="K850" t="s">
        <v>5808</v>
      </c>
      <c r="L850" t="s">
        <v>8216</v>
      </c>
    </row>
    <row r="851" spans="1:12" x14ac:dyDescent="0.35">
      <c r="A851" s="164" t="s">
        <v>717</v>
      </c>
      <c r="B851" t="s">
        <v>7206</v>
      </c>
      <c r="C851" t="s">
        <v>33379</v>
      </c>
      <c r="D851" t="s">
        <v>718</v>
      </c>
      <c r="E851" t="s">
        <v>441</v>
      </c>
      <c r="F851">
        <v>218</v>
      </c>
      <c r="G851" t="s">
        <v>8223</v>
      </c>
      <c r="H851" t="s">
        <v>8226</v>
      </c>
      <c r="I851" t="s">
        <v>8214</v>
      </c>
      <c r="J851" t="s">
        <v>8215</v>
      </c>
      <c r="K851" t="s">
        <v>5808</v>
      </c>
      <c r="L851" t="s">
        <v>8216</v>
      </c>
    </row>
    <row r="852" spans="1:12" x14ac:dyDescent="0.35">
      <c r="A852" s="164" t="s">
        <v>25514</v>
      </c>
      <c r="B852" t="s">
        <v>25515</v>
      </c>
      <c r="C852" t="s">
        <v>25516</v>
      </c>
      <c r="D852" t="s">
        <v>25517</v>
      </c>
      <c r="E852" t="s">
        <v>441</v>
      </c>
      <c r="H852" t="s">
        <v>8226</v>
      </c>
      <c r="I852" t="s">
        <v>8214</v>
      </c>
      <c r="J852" t="s">
        <v>8215</v>
      </c>
      <c r="K852" t="s">
        <v>8224</v>
      </c>
      <c r="L852" t="s">
        <v>8216</v>
      </c>
    </row>
    <row r="853" spans="1:12" x14ac:dyDescent="0.35">
      <c r="A853" s="164" t="s">
        <v>28775</v>
      </c>
      <c r="B853" t="s">
        <v>28776</v>
      </c>
      <c r="C853" t="s">
        <v>28777</v>
      </c>
      <c r="D853" t="s">
        <v>28778</v>
      </c>
      <c r="E853" t="s">
        <v>441</v>
      </c>
      <c r="H853" t="s">
        <v>8226</v>
      </c>
      <c r="I853" t="s">
        <v>8214</v>
      </c>
      <c r="J853" t="s">
        <v>8215</v>
      </c>
      <c r="K853" t="s">
        <v>8224</v>
      </c>
      <c r="L853" t="s">
        <v>8216</v>
      </c>
    </row>
    <row r="854" spans="1:12" x14ac:dyDescent="0.35">
      <c r="A854" s="164" t="s">
        <v>26005</v>
      </c>
      <c r="B854" t="s">
        <v>26006</v>
      </c>
      <c r="C854" t="s">
        <v>26007</v>
      </c>
      <c r="D854" t="s">
        <v>26008</v>
      </c>
      <c r="E854" t="s">
        <v>441</v>
      </c>
      <c r="H854" t="s">
        <v>8226</v>
      </c>
      <c r="I854" t="s">
        <v>8214</v>
      </c>
      <c r="J854" t="s">
        <v>8215</v>
      </c>
      <c r="K854" t="s">
        <v>8224</v>
      </c>
      <c r="L854" t="s">
        <v>8216</v>
      </c>
    </row>
    <row r="855" spans="1:12" x14ac:dyDescent="0.35">
      <c r="A855" s="164" t="s">
        <v>30152</v>
      </c>
      <c r="B855" t="s">
        <v>30153</v>
      </c>
      <c r="C855" t="s">
        <v>11118</v>
      </c>
      <c r="D855" t="s">
        <v>11119</v>
      </c>
      <c r="E855" t="s">
        <v>441</v>
      </c>
      <c r="F855">
        <v>44</v>
      </c>
      <c r="G855" t="s">
        <v>8234</v>
      </c>
      <c r="H855" t="s">
        <v>8226</v>
      </c>
      <c r="I855" t="s">
        <v>8219</v>
      </c>
      <c r="J855" t="s">
        <v>8215</v>
      </c>
      <c r="K855" t="s">
        <v>8224</v>
      </c>
      <c r="L855" t="s">
        <v>8216</v>
      </c>
    </row>
    <row r="856" spans="1:12" x14ac:dyDescent="0.35">
      <c r="A856" s="164" t="s">
        <v>719</v>
      </c>
      <c r="B856" t="s">
        <v>7188</v>
      </c>
      <c r="C856" t="s">
        <v>26900</v>
      </c>
      <c r="D856" t="s">
        <v>720</v>
      </c>
      <c r="E856" t="s">
        <v>441</v>
      </c>
      <c r="F856">
        <v>182</v>
      </c>
      <c r="G856" t="s">
        <v>8212</v>
      </c>
      <c r="H856" t="s">
        <v>8226</v>
      </c>
      <c r="I856" t="s">
        <v>8214</v>
      </c>
      <c r="J856" t="s">
        <v>8215</v>
      </c>
      <c r="K856" t="s">
        <v>8224</v>
      </c>
      <c r="L856" t="s">
        <v>8216</v>
      </c>
    </row>
    <row r="857" spans="1:12" x14ac:dyDescent="0.35">
      <c r="A857" s="164" t="s">
        <v>29481</v>
      </c>
      <c r="B857" t="s">
        <v>29482</v>
      </c>
      <c r="C857" t="s">
        <v>29483</v>
      </c>
      <c r="D857" t="s">
        <v>528</v>
      </c>
      <c r="E857" t="s">
        <v>441</v>
      </c>
      <c r="F857">
        <v>290</v>
      </c>
      <c r="G857" t="s">
        <v>8223</v>
      </c>
      <c r="H857" t="s">
        <v>8226</v>
      </c>
      <c r="I857" t="s">
        <v>8214</v>
      </c>
      <c r="J857" t="s">
        <v>8215</v>
      </c>
      <c r="K857" t="s">
        <v>8224</v>
      </c>
      <c r="L857" t="s">
        <v>8216</v>
      </c>
    </row>
    <row r="858" spans="1:12" x14ac:dyDescent="0.35">
      <c r="A858" s="164" t="s">
        <v>29137</v>
      </c>
      <c r="B858" t="s">
        <v>29138</v>
      </c>
      <c r="C858" t="s">
        <v>29139</v>
      </c>
      <c r="D858" t="s">
        <v>23107</v>
      </c>
      <c r="E858" t="s">
        <v>441</v>
      </c>
      <c r="H858" t="s">
        <v>8226</v>
      </c>
      <c r="I858" t="s">
        <v>8214</v>
      </c>
      <c r="J858" t="s">
        <v>8215</v>
      </c>
      <c r="K858" t="s">
        <v>8224</v>
      </c>
      <c r="L858" t="s">
        <v>8216</v>
      </c>
    </row>
    <row r="859" spans="1:12" x14ac:dyDescent="0.35">
      <c r="A859" s="164" t="s">
        <v>24264</v>
      </c>
      <c r="B859" t="s">
        <v>24265</v>
      </c>
      <c r="C859" t="s">
        <v>24266</v>
      </c>
      <c r="D859" t="s">
        <v>23019</v>
      </c>
      <c r="E859" t="s">
        <v>441</v>
      </c>
      <c r="H859" t="s">
        <v>8226</v>
      </c>
      <c r="I859" t="s">
        <v>8214</v>
      </c>
      <c r="J859" t="s">
        <v>8215</v>
      </c>
      <c r="K859" t="s">
        <v>8224</v>
      </c>
      <c r="L859" t="s">
        <v>8216</v>
      </c>
    </row>
    <row r="860" spans="1:12" x14ac:dyDescent="0.35">
      <c r="A860" s="164" t="s">
        <v>721</v>
      </c>
      <c r="B860" t="s">
        <v>7302</v>
      </c>
      <c r="C860" t="s">
        <v>32507</v>
      </c>
      <c r="D860" t="s">
        <v>457</v>
      </c>
      <c r="E860" t="s">
        <v>441</v>
      </c>
      <c r="F860">
        <v>594</v>
      </c>
      <c r="G860" t="s">
        <v>8490</v>
      </c>
      <c r="H860" t="s">
        <v>8226</v>
      </c>
      <c r="I860" t="s">
        <v>8214</v>
      </c>
      <c r="J860" t="s">
        <v>8215</v>
      </c>
      <c r="K860" t="s">
        <v>8224</v>
      </c>
      <c r="L860" t="s">
        <v>8267</v>
      </c>
    </row>
    <row r="861" spans="1:12" x14ac:dyDescent="0.35">
      <c r="A861" s="164" t="s">
        <v>722</v>
      </c>
      <c r="B861" t="s">
        <v>7974</v>
      </c>
      <c r="C861" t="s">
        <v>22779</v>
      </c>
      <c r="D861" t="s">
        <v>712</v>
      </c>
      <c r="E861" t="s">
        <v>441</v>
      </c>
      <c r="F861">
        <v>390</v>
      </c>
      <c r="G861" t="s">
        <v>8556</v>
      </c>
      <c r="H861" t="s">
        <v>8226</v>
      </c>
      <c r="I861" t="s">
        <v>8214</v>
      </c>
      <c r="J861" t="s">
        <v>8215</v>
      </c>
      <c r="K861" t="s">
        <v>8224</v>
      </c>
      <c r="L861" t="s">
        <v>8267</v>
      </c>
    </row>
    <row r="862" spans="1:12" x14ac:dyDescent="0.35">
      <c r="A862" s="164" t="s">
        <v>15690</v>
      </c>
      <c r="B862" t="s">
        <v>15691</v>
      </c>
      <c r="C862" t="s">
        <v>15692</v>
      </c>
      <c r="D862" t="s">
        <v>15693</v>
      </c>
      <c r="E862" t="s">
        <v>441</v>
      </c>
      <c r="F862">
        <v>1</v>
      </c>
      <c r="G862" t="s">
        <v>8234</v>
      </c>
      <c r="H862" t="s">
        <v>8226</v>
      </c>
      <c r="I862" t="s">
        <v>8214</v>
      </c>
      <c r="J862" t="s">
        <v>8215</v>
      </c>
      <c r="K862" t="s">
        <v>8224</v>
      </c>
      <c r="L862" t="s">
        <v>8216</v>
      </c>
    </row>
    <row r="863" spans="1:12" x14ac:dyDescent="0.35">
      <c r="A863" s="164" t="s">
        <v>723</v>
      </c>
      <c r="B863" t="s">
        <v>7406</v>
      </c>
      <c r="C863" t="s">
        <v>20121</v>
      </c>
      <c r="D863" t="s">
        <v>724</v>
      </c>
      <c r="E863" t="s">
        <v>441</v>
      </c>
      <c r="F863">
        <v>133</v>
      </c>
      <c r="G863" t="s">
        <v>8212</v>
      </c>
      <c r="H863" t="s">
        <v>8226</v>
      </c>
      <c r="I863" t="s">
        <v>8214</v>
      </c>
      <c r="J863" t="s">
        <v>8215</v>
      </c>
      <c r="K863" t="s">
        <v>5808</v>
      </c>
      <c r="L863" t="s">
        <v>8216</v>
      </c>
    </row>
    <row r="864" spans="1:12" x14ac:dyDescent="0.35">
      <c r="A864" s="164" t="s">
        <v>14806</v>
      </c>
      <c r="B864" t="s">
        <v>14807</v>
      </c>
      <c r="C864" t="s">
        <v>14808</v>
      </c>
      <c r="D864" t="s">
        <v>14809</v>
      </c>
      <c r="E864" t="s">
        <v>441</v>
      </c>
      <c r="F864">
        <v>0</v>
      </c>
      <c r="G864" t="s">
        <v>8234</v>
      </c>
      <c r="H864" t="s">
        <v>8226</v>
      </c>
      <c r="I864" t="s">
        <v>8214</v>
      </c>
      <c r="J864" t="s">
        <v>8215</v>
      </c>
      <c r="K864" t="s">
        <v>8224</v>
      </c>
      <c r="L864" t="s">
        <v>8216</v>
      </c>
    </row>
    <row r="865" spans="1:12" x14ac:dyDescent="0.35">
      <c r="A865" s="164" t="s">
        <v>725</v>
      </c>
      <c r="B865" t="s">
        <v>5625</v>
      </c>
      <c r="C865" t="s">
        <v>10329</v>
      </c>
      <c r="D865" t="s">
        <v>474</v>
      </c>
      <c r="E865" t="s">
        <v>441</v>
      </c>
      <c r="F865">
        <v>309</v>
      </c>
      <c r="G865" t="s">
        <v>8556</v>
      </c>
      <c r="H865" t="s">
        <v>8226</v>
      </c>
      <c r="I865" t="s">
        <v>8214</v>
      </c>
      <c r="J865" t="s">
        <v>8215</v>
      </c>
      <c r="K865" t="s">
        <v>8224</v>
      </c>
      <c r="L865" t="s">
        <v>8216</v>
      </c>
    </row>
    <row r="866" spans="1:12" x14ac:dyDescent="0.35">
      <c r="A866" s="164" t="s">
        <v>13043</v>
      </c>
      <c r="B866" t="s">
        <v>13044</v>
      </c>
      <c r="C866" t="s">
        <v>13045</v>
      </c>
      <c r="D866" t="s">
        <v>13046</v>
      </c>
      <c r="E866" t="s">
        <v>441</v>
      </c>
      <c r="H866" t="s">
        <v>8226</v>
      </c>
      <c r="I866" t="s">
        <v>8219</v>
      </c>
      <c r="J866" t="s">
        <v>8215</v>
      </c>
      <c r="K866" t="s">
        <v>8224</v>
      </c>
      <c r="L866" t="s">
        <v>8216</v>
      </c>
    </row>
    <row r="867" spans="1:12" x14ac:dyDescent="0.35">
      <c r="A867" s="164" t="s">
        <v>726</v>
      </c>
      <c r="B867" t="s">
        <v>7419</v>
      </c>
      <c r="C867" t="s">
        <v>9324</v>
      </c>
      <c r="D867" t="s">
        <v>727</v>
      </c>
      <c r="E867" t="s">
        <v>441</v>
      </c>
      <c r="F867">
        <v>481</v>
      </c>
      <c r="G867" t="s">
        <v>8307</v>
      </c>
      <c r="H867" t="s">
        <v>8226</v>
      </c>
      <c r="I867" t="s">
        <v>8214</v>
      </c>
      <c r="J867" t="s">
        <v>8215</v>
      </c>
      <c r="K867" t="s">
        <v>8224</v>
      </c>
      <c r="L867" t="s">
        <v>8267</v>
      </c>
    </row>
    <row r="868" spans="1:12" x14ac:dyDescent="0.35">
      <c r="A868" s="164" t="s">
        <v>31067</v>
      </c>
      <c r="B868" t="s">
        <v>31068</v>
      </c>
      <c r="C868" t="s">
        <v>31069</v>
      </c>
      <c r="D868" t="s">
        <v>8478</v>
      </c>
      <c r="E868" t="s">
        <v>441</v>
      </c>
      <c r="H868" t="s">
        <v>8226</v>
      </c>
      <c r="I868" t="s">
        <v>8214</v>
      </c>
      <c r="J868" t="s">
        <v>8215</v>
      </c>
      <c r="K868" t="s">
        <v>8224</v>
      </c>
      <c r="L868" t="s">
        <v>8216</v>
      </c>
    </row>
    <row r="869" spans="1:12" x14ac:dyDescent="0.35">
      <c r="A869" s="164" t="s">
        <v>24490</v>
      </c>
      <c r="B869" t="s">
        <v>24491</v>
      </c>
      <c r="C869" t="s">
        <v>9424</v>
      </c>
      <c r="D869" t="s">
        <v>9425</v>
      </c>
      <c r="E869" t="s">
        <v>441</v>
      </c>
      <c r="F869">
        <v>37</v>
      </c>
      <c r="G869" t="s">
        <v>8234</v>
      </c>
      <c r="H869" t="s">
        <v>8226</v>
      </c>
      <c r="I869" t="s">
        <v>8214</v>
      </c>
      <c r="J869" t="s">
        <v>8215</v>
      </c>
      <c r="K869" t="s">
        <v>5808</v>
      </c>
      <c r="L869" t="s">
        <v>8216</v>
      </c>
    </row>
    <row r="870" spans="1:12" x14ac:dyDescent="0.35">
      <c r="A870" s="164" t="s">
        <v>14878</v>
      </c>
      <c r="B870" t="s">
        <v>14879</v>
      </c>
      <c r="C870" t="s">
        <v>14880</v>
      </c>
      <c r="D870" t="s">
        <v>14881</v>
      </c>
      <c r="E870" t="s">
        <v>441</v>
      </c>
      <c r="H870" t="s">
        <v>8226</v>
      </c>
      <c r="I870" t="s">
        <v>8214</v>
      </c>
      <c r="J870" t="s">
        <v>8215</v>
      </c>
      <c r="K870" t="s">
        <v>8224</v>
      </c>
      <c r="L870" t="s">
        <v>8216</v>
      </c>
    </row>
    <row r="871" spans="1:12" x14ac:dyDescent="0.35">
      <c r="A871" s="164" t="s">
        <v>24334</v>
      </c>
      <c r="B871" t="s">
        <v>24335</v>
      </c>
      <c r="C871" t="s">
        <v>10170</v>
      </c>
      <c r="D871" t="s">
        <v>10171</v>
      </c>
      <c r="E871" t="s">
        <v>441</v>
      </c>
      <c r="F871">
        <v>4</v>
      </c>
      <c r="G871" t="s">
        <v>8234</v>
      </c>
      <c r="H871" t="s">
        <v>8226</v>
      </c>
      <c r="I871" t="s">
        <v>8219</v>
      </c>
      <c r="J871" t="s">
        <v>8215</v>
      </c>
      <c r="K871" t="s">
        <v>8224</v>
      </c>
      <c r="L871" t="s">
        <v>8216</v>
      </c>
    </row>
    <row r="872" spans="1:12" x14ac:dyDescent="0.35">
      <c r="A872" s="164" t="s">
        <v>728</v>
      </c>
      <c r="B872" t="s">
        <v>7466</v>
      </c>
      <c r="C872" t="s">
        <v>19845</v>
      </c>
      <c r="D872" t="s">
        <v>729</v>
      </c>
      <c r="E872" t="s">
        <v>441</v>
      </c>
      <c r="F872">
        <v>304</v>
      </c>
      <c r="G872" t="s">
        <v>8556</v>
      </c>
      <c r="H872" t="s">
        <v>8226</v>
      </c>
      <c r="I872" t="s">
        <v>8214</v>
      </c>
      <c r="J872" t="s">
        <v>8215</v>
      </c>
      <c r="K872" t="s">
        <v>8224</v>
      </c>
      <c r="L872" t="s">
        <v>8267</v>
      </c>
    </row>
    <row r="873" spans="1:12" x14ac:dyDescent="0.35">
      <c r="A873" s="164" t="s">
        <v>30984</v>
      </c>
      <c r="B873" t="s">
        <v>30985</v>
      </c>
      <c r="C873" t="s">
        <v>30986</v>
      </c>
      <c r="D873" t="s">
        <v>30987</v>
      </c>
      <c r="E873" t="s">
        <v>441</v>
      </c>
      <c r="F873">
        <v>78</v>
      </c>
      <c r="G873" t="s">
        <v>8234</v>
      </c>
      <c r="H873" t="s">
        <v>8226</v>
      </c>
      <c r="I873" t="s">
        <v>8214</v>
      </c>
      <c r="J873" t="s">
        <v>8215</v>
      </c>
      <c r="K873" t="s">
        <v>5808</v>
      </c>
      <c r="L873" t="s">
        <v>8216</v>
      </c>
    </row>
    <row r="874" spans="1:12" x14ac:dyDescent="0.35">
      <c r="A874" s="164" t="s">
        <v>28409</v>
      </c>
      <c r="B874" t="s">
        <v>28410</v>
      </c>
      <c r="C874" t="s">
        <v>28411</v>
      </c>
      <c r="D874" t="s">
        <v>23427</v>
      </c>
      <c r="E874" t="s">
        <v>441</v>
      </c>
      <c r="F874">
        <v>15</v>
      </c>
      <c r="G874" t="s">
        <v>8234</v>
      </c>
      <c r="H874" t="s">
        <v>8226</v>
      </c>
      <c r="I874" t="s">
        <v>8219</v>
      </c>
      <c r="J874" t="s">
        <v>8215</v>
      </c>
      <c r="K874" t="s">
        <v>8224</v>
      </c>
      <c r="L874" t="s">
        <v>8216</v>
      </c>
    </row>
    <row r="875" spans="1:12" x14ac:dyDescent="0.35">
      <c r="A875" s="164" t="s">
        <v>730</v>
      </c>
      <c r="B875" t="s">
        <v>7378</v>
      </c>
      <c r="C875" t="s">
        <v>18154</v>
      </c>
      <c r="D875" t="s">
        <v>578</v>
      </c>
      <c r="E875" t="s">
        <v>441</v>
      </c>
      <c r="F875">
        <v>199</v>
      </c>
      <c r="G875" t="s">
        <v>8212</v>
      </c>
      <c r="H875" t="s">
        <v>8226</v>
      </c>
      <c r="I875" t="s">
        <v>8214</v>
      </c>
      <c r="J875" t="s">
        <v>8215</v>
      </c>
      <c r="K875" t="s">
        <v>8224</v>
      </c>
      <c r="L875" t="s">
        <v>8267</v>
      </c>
    </row>
    <row r="876" spans="1:12" x14ac:dyDescent="0.35">
      <c r="A876" s="164" t="s">
        <v>731</v>
      </c>
      <c r="B876" t="s">
        <v>7498</v>
      </c>
      <c r="C876" t="s">
        <v>19957</v>
      </c>
      <c r="D876" t="s">
        <v>517</v>
      </c>
      <c r="E876" t="s">
        <v>441</v>
      </c>
      <c r="F876">
        <v>201</v>
      </c>
      <c r="G876" t="s">
        <v>8223</v>
      </c>
      <c r="H876" t="s">
        <v>8226</v>
      </c>
      <c r="I876" t="s">
        <v>8214</v>
      </c>
      <c r="J876" t="s">
        <v>8215</v>
      </c>
      <c r="K876" t="s">
        <v>8224</v>
      </c>
      <c r="L876" t="s">
        <v>8267</v>
      </c>
    </row>
    <row r="877" spans="1:12" x14ac:dyDescent="0.35">
      <c r="A877" s="164" t="s">
        <v>26670</v>
      </c>
      <c r="B877" t="s">
        <v>26671</v>
      </c>
      <c r="C877" t="s">
        <v>26672</v>
      </c>
      <c r="D877" t="s">
        <v>26538</v>
      </c>
      <c r="E877" t="s">
        <v>441</v>
      </c>
      <c r="H877" t="s">
        <v>8226</v>
      </c>
      <c r="I877" t="s">
        <v>8214</v>
      </c>
      <c r="J877" t="s">
        <v>8215</v>
      </c>
      <c r="K877" t="s">
        <v>8224</v>
      </c>
      <c r="L877" t="s">
        <v>8216</v>
      </c>
    </row>
    <row r="878" spans="1:12" x14ac:dyDescent="0.35">
      <c r="A878" s="164" t="s">
        <v>732</v>
      </c>
      <c r="B878" t="s">
        <v>7503</v>
      </c>
      <c r="C878" t="s">
        <v>10600</v>
      </c>
      <c r="D878" t="s">
        <v>539</v>
      </c>
      <c r="E878" t="s">
        <v>441</v>
      </c>
      <c r="F878">
        <v>325</v>
      </c>
      <c r="G878" t="s">
        <v>8556</v>
      </c>
      <c r="H878" t="s">
        <v>8226</v>
      </c>
      <c r="I878" t="s">
        <v>8214</v>
      </c>
      <c r="J878" t="s">
        <v>8215</v>
      </c>
      <c r="K878" t="s">
        <v>8224</v>
      </c>
      <c r="L878" t="s">
        <v>8267</v>
      </c>
    </row>
    <row r="879" spans="1:12" x14ac:dyDescent="0.35">
      <c r="A879" s="164" t="s">
        <v>733</v>
      </c>
      <c r="B879" t="s">
        <v>7505</v>
      </c>
      <c r="C879" t="s">
        <v>29265</v>
      </c>
      <c r="D879" t="s">
        <v>734</v>
      </c>
      <c r="E879" t="s">
        <v>441</v>
      </c>
      <c r="F879">
        <v>22</v>
      </c>
      <c r="G879" t="s">
        <v>8234</v>
      </c>
      <c r="H879" t="s">
        <v>8226</v>
      </c>
      <c r="I879" t="s">
        <v>8214</v>
      </c>
      <c r="J879" t="s">
        <v>8215</v>
      </c>
      <c r="K879" t="s">
        <v>8224</v>
      </c>
      <c r="L879" t="s">
        <v>8216</v>
      </c>
    </row>
    <row r="880" spans="1:12" x14ac:dyDescent="0.35">
      <c r="A880" s="164" t="s">
        <v>31436</v>
      </c>
      <c r="B880" t="s">
        <v>31437</v>
      </c>
      <c r="C880" t="s">
        <v>31438</v>
      </c>
      <c r="D880" t="s">
        <v>9298</v>
      </c>
      <c r="E880" t="s">
        <v>441</v>
      </c>
      <c r="F880">
        <v>81</v>
      </c>
      <c r="G880" t="s">
        <v>8234</v>
      </c>
      <c r="H880" t="s">
        <v>8226</v>
      </c>
      <c r="I880" t="s">
        <v>8214</v>
      </c>
      <c r="J880" t="s">
        <v>8215</v>
      </c>
      <c r="K880" t="s">
        <v>5808</v>
      </c>
      <c r="L880" t="s">
        <v>8216</v>
      </c>
    </row>
    <row r="881" spans="1:12" x14ac:dyDescent="0.35">
      <c r="A881" s="164" t="s">
        <v>14100</v>
      </c>
      <c r="B881" t="s">
        <v>14101</v>
      </c>
      <c r="C881" t="s">
        <v>14102</v>
      </c>
      <c r="D881" t="s">
        <v>8478</v>
      </c>
      <c r="E881" t="s">
        <v>441</v>
      </c>
      <c r="H881" t="s">
        <v>8226</v>
      </c>
      <c r="I881" t="s">
        <v>8214</v>
      </c>
      <c r="J881" t="s">
        <v>8215</v>
      </c>
      <c r="K881" t="s">
        <v>8224</v>
      </c>
      <c r="L881" t="s">
        <v>8216</v>
      </c>
    </row>
    <row r="882" spans="1:12" x14ac:dyDescent="0.35">
      <c r="A882" s="164" t="s">
        <v>11615</v>
      </c>
      <c r="B882" t="s">
        <v>11616</v>
      </c>
      <c r="C882" t="s">
        <v>11617</v>
      </c>
      <c r="D882" t="s">
        <v>11618</v>
      </c>
      <c r="E882" t="s">
        <v>441</v>
      </c>
      <c r="F882">
        <v>28</v>
      </c>
      <c r="G882" t="s">
        <v>8234</v>
      </c>
      <c r="H882" t="s">
        <v>8226</v>
      </c>
      <c r="I882" t="s">
        <v>8214</v>
      </c>
      <c r="J882" t="s">
        <v>8215</v>
      </c>
      <c r="K882" t="s">
        <v>5808</v>
      </c>
      <c r="L882" t="s">
        <v>8216</v>
      </c>
    </row>
    <row r="883" spans="1:12" x14ac:dyDescent="0.35">
      <c r="A883" s="164" t="s">
        <v>18585</v>
      </c>
      <c r="B883" t="s">
        <v>18586</v>
      </c>
      <c r="C883" t="s">
        <v>18587</v>
      </c>
      <c r="D883" t="s">
        <v>18588</v>
      </c>
      <c r="E883" t="s">
        <v>441</v>
      </c>
      <c r="H883" t="s">
        <v>8226</v>
      </c>
      <c r="I883" t="s">
        <v>8214</v>
      </c>
      <c r="J883" t="s">
        <v>8215</v>
      </c>
      <c r="K883" t="s">
        <v>8224</v>
      </c>
      <c r="L883" t="s">
        <v>8216</v>
      </c>
    </row>
    <row r="884" spans="1:12" x14ac:dyDescent="0.35">
      <c r="A884" s="164" t="s">
        <v>12061</v>
      </c>
      <c r="B884" t="s">
        <v>12062</v>
      </c>
      <c r="C884" t="s">
        <v>12063</v>
      </c>
      <c r="D884" t="s">
        <v>12064</v>
      </c>
      <c r="E884" t="s">
        <v>441</v>
      </c>
      <c r="F884">
        <v>20</v>
      </c>
      <c r="G884" t="s">
        <v>8234</v>
      </c>
      <c r="H884" t="s">
        <v>8226</v>
      </c>
      <c r="I884" t="s">
        <v>8214</v>
      </c>
      <c r="J884" t="s">
        <v>8215</v>
      </c>
      <c r="K884" t="s">
        <v>8224</v>
      </c>
      <c r="L884" t="s">
        <v>8216</v>
      </c>
    </row>
    <row r="885" spans="1:12" x14ac:dyDescent="0.35">
      <c r="A885" s="164" t="s">
        <v>735</v>
      </c>
      <c r="B885" t="s">
        <v>7181</v>
      </c>
      <c r="C885" t="s">
        <v>20025</v>
      </c>
      <c r="D885" t="s">
        <v>449</v>
      </c>
      <c r="E885" t="s">
        <v>441</v>
      </c>
      <c r="F885">
        <v>65</v>
      </c>
      <c r="G885" t="s">
        <v>8234</v>
      </c>
      <c r="H885" t="s">
        <v>8226</v>
      </c>
      <c r="I885" t="s">
        <v>8214</v>
      </c>
      <c r="J885" t="s">
        <v>8215</v>
      </c>
      <c r="K885" t="s">
        <v>5808</v>
      </c>
      <c r="L885" t="s">
        <v>8216</v>
      </c>
    </row>
    <row r="886" spans="1:12" x14ac:dyDescent="0.35">
      <c r="A886" s="164" t="s">
        <v>28228</v>
      </c>
      <c r="B886" t="s">
        <v>28229</v>
      </c>
      <c r="C886" t="s">
        <v>28230</v>
      </c>
      <c r="D886" t="s">
        <v>28231</v>
      </c>
      <c r="E886" t="s">
        <v>441</v>
      </c>
      <c r="F886">
        <v>48</v>
      </c>
      <c r="G886" t="s">
        <v>8234</v>
      </c>
      <c r="H886" t="s">
        <v>8226</v>
      </c>
      <c r="I886" t="s">
        <v>8214</v>
      </c>
      <c r="J886" t="s">
        <v>8215</v>
      </c>
      <c r="K886" t="s">
        <v>5808</v>
      </c>
      <c r="L886" t="s">
        <v>8216</v>
      </c>
    </row>
    <row r="887" spans="1:12" x14ac:dyDescent="0.35">
      <c r="A887" s="164" t="s">
        <v>736</v>
      </c>
      <c r="B887" t="s">
        <v>7393</v>
      </c>
      <c r="C887" t="s">
        <v>31481</v>
      </c>
      <c r="D887" t="s">
        <v>737</v>
      </c>
      <c r="E887" t="s">
        <v>441</v>
      </c>
      <c r="F887">
        <v>257</v>
      </c>
      <c r="G887" t="s">
        <v>8223</v>
      </c>
      <c r="H887" t="s">
        <v>8226</v>
      </c>
      <c r="I887" t="s">
        <v>8214</v>
      </c>
      <c r="J887" t="s">
        <v>8215</v>
      </c>
      <c r="K887" t="s">
        <v>8224</v>
      </c>
      <c r="L887" t="s">
        <v>8267</v>
      </c>
    </row>
    <row r="888" spans="1:12" x14ac:dyDescent="0.35">
      <c r="A888" s="164" t="s">
        <v>32997</v>
      </c>
      <c r="B888" t="s">
        <v>32998</v>
      </c>
      <c r="C888" t="s">
        <v>32999</v>
      </c>
      <c r="D888" t="s">
        <v>12206</v>
      </c>
      <c r="E888" t="s">
        <v>441</v>
      </c>
      <c r="H888" t="s">
        <v>8226</v>
      </c>
      <c r="I888" t="s">
        <v>8214</v>
      </c>
      <c r="J888" t="s">
        <v>8215</v>
      </c>
      <c r="K888" t="s">
        <v>8224</v>
      </c>
      <c r="L888" t="s">
        <v>8216</v>
      </c>
    </row>
    <row r="889" spans="1:12" x14ac:dyDescent="0.35">
      <c r="A889" s="164" t="s">
        <v>738</v>
      </c>
      <c r="B889" t="s">
        <v>7545</v>
      </c>
      <c r="C889" t="s">
        <v>19491</v>
      </c>
      <c r="D889" t="s">
        <v>739</v>
      </c>
      <c r="E889" t="s">
        <v>441</v>
      </c>
      <c r="F889">
        <v>106</v>
      </c>
      <c r="G889" t="s">
        <v>8212</v>
      </c>
      <c r="H889" t="s">
        <v>8226</v>
      </c>
      <c r="I889" t="s">
        <v>8214</v>
      </c>
      <c r="J889" t="s">
        <v>8215</v>
      </c>
      <c r="K889" t="s">
        <v>8224</v>
      </c>
      <c r="L889" t="s">
        <v>8216</v>
      </c>
    </row>
    <row r="890" spans="1:12" x14ac:dyDescent="0.35">
      <c r="A890" s="164" t="s">
        <v>31752</v>
      </c>
      <c r="B890" t="s">
        <v>31753</v>
      </c>
      <c r="C890" t="s">
        <v>31754</v>
      </c>
      <c r="D890" t="s">
        <v>8478</v>
      </c>
      <c r="E890" t="s">
        <v>441</v>
      </c>
      <c r="H890" t="s">
        <v>8226</v>
      </c>
      <c r="I890" t="s">
        <v>8214</v>
      </c>
      <c r="J890" t="s">
        <v>8215</v>
      </c>
      <c r="K890" t="s">
        <v>8224</v>
      </c>
      <c r="L890" t="s">
        <v>8216</v>
      </c>
    </row>
    <row r="891" spans="1:12" x14ac:dyDescent="0.35">
      <c r="A891" s="164" t="s">
        <v>740</v>
      </c>
      <c r="B891" t="s">
        <v>7541</v>
      </c>
      <c r="C891" t="s">
        <v>27087</v>
      </c>
      <c r="D891" t="s">
        <v>741</v>
      </c>
      <c r="E891" t="s">
        <v>441</v>
      </c>
      <c r="F891">
        <v>39</v>
      </c>
      <c r="G891" t="s">
        <v>8234</v>
      </c>
      <c r="H891" t="s">
        <v>8226</v>
      </c>
      <c r="I891" t="s">
        <v>8219</v>
      </c>
      <c r="J891" t="s">
        <v>8215</v>
      </c>
      <c r="K891" t="s">
        <v>8224</v>
      </c>
      <c r="L891" t="s">
        <v>8216</v>
      </c>
    </row>
    <row r="892" spans="1:12" x14ac:dyDescent="0.35">
      <c r="A892" s="164" t="s">
        <v>19695</v>
      </c>
      <c r="B892" t="s">
        <v>19696</v>
      </c>
      <c r="C892" t="s">
        <v>19697</v>
      </c>
      <c r="D892" t="s">
        <v>19698</v>
      </c>
      <c r="E892" t="s">
        <v>441</v>
      </c>
      <c r="H892" t="s">
        <v>8226</v>
      </c>
      <c r="I892" t="s">
        <v>8214</v>
      </c>
      <c r="J892" t="s">
        <v>8215</v>
      </c>
      <c r="K892" t="s">
        <v>8224</v>
      </c>
      <c r="L892" t="s">
        <v>8216</v>
      </c>
    </row>
    <row r="893" spans="1:12" x14ac:dyDescent="0.35">
      <c r="A893" s="164" t="s">
        <v>30256</v>
      </c>
      <c r="B893" t="s">
        <v>12427</v>
      </c>
      <c r="C893" t="s">
        <v>12428</v>
      </c>
      <c r="D893" t="s">
        <v>12429</v>
      </c>
      <c r="E893" t="s">
        <v>441</v>
      </c>
      <c r="F893">
        <v>25</v>
      </c>
      <c r="G893" t="s">
        <v>8234</v>
      </c>
      <c r="H893" t="s">
        <v>8226</v>
      </c>
      <c r="I893" t="s">
        <v>8219</v>
      </c>
      <c r="J893" t="s">
        <v>8215</v>
      </c>
      <c r="K893" t="s">
        <v>8224</v>
      </c>
      <c r="L893" t="s">
        <v>8216</v>
      </c>
    </row>
    <row r="894" spans="1:12" x14ac:dyDescent="0.35">
      <c r="A894" s="164" t="s">
        <v>19327</v>
      </c>
      <c r="B894" t="s">
        <v>19328</v>
      </c>
      <c r="C894" t="s">
        <v>19329</v>
      </c>
      <c r="D894" t="s">
        <v>9912</v>
      </c>
      <c r="E894" t="s">
        <v>441</v>
      </c>
      <c r="F894">
        <v>195</v>
      </c>
      <c r="G894" t="s">
        <v>8212</v>
      </c>
      <c r="H894" t="s">
        <v>8226</v>
      </c>
      <c r="I894" t="s">
        <v>8214</v>
      </c>
      <c r="J894" t="s">
        <v>8215</v>
      </c>
      <c r="K894" t="s">
        <v>5808</v>
      </c>
      <c r="L894" t="s">
        <v>8216</v>
      </c>
    </row>
    <row r="895" spans="1:12" x14ac:dyDescent="0.35">
      <c r="A895" s="164" t="s">
        <v>13509</v>
      </c>
      <c r="B895" t="s">
        <v>13510</v>
      </c>
      <c r="C895" t="s">
        <v>13511</v>
      </c>
      <c r="D895" t="s">
        <v>13512</v>
      </c>
      <c r="E895" t="s">
        <v>441</v>
      </c>
      <c r="F895">
        <v>165</v>
      </c>
      <c r="G895" t="s">
        <v>8212</v>
      </c>
      <c r="H895" t="s">
        <v>8226</v>
      </c>
      <c r="I895" t="s">
        <v>8214</v>
      </c>
      <c r="J895" t="s">
        <v>8215</v>
      </c>
      <c r="K895" t="s">
        <v>5808</v>
      </c>
      <c r="L895" t="s">
        <v>8216</v>
      </c>
    </row>
    <row r="896" spans="1:12" x14ac:dyDescent="0.35">
      <c r="A896" s="164" t="s">
        <v>742</v>
      </c>
      <c r="B896" t="s">
        <v>7449</v>
      </c>
      <c r="C896" t="s">
        <v>25931</v>
      </c>
      <c r="D896" t="s">
        <v>743</v>
      </c>
      <c r="E896" t="s">
        <v>441</v>
      </c>
      <c r="F896">
        <v>51</v>
      </c>
      <c r="G896" t="s">
        <v>8234</v>
      </c>
      <c r="H896" t="s">
        <v>8226</v>
      </c>
      <c r="I896" t="s">
        <v>8214</v>
      </c>
      <c r="J896" t="s">
        <v>8215</v>
      </c>
      <c r="K896" t="s">
        <v>5808</v>
      </c>
      <c r="L896" t="s">
        <v>8216</v>
      </c>
    </row>
    <row r="897" spans="1:12" x14ac:dyDescent="0.35">
      <c r="A897" s="164" t="s">
        <v>744</v>
      </c>
      <c r="B897" t="s">
        <v>7438</v>
      </c>
      <c r="C897" t="s">
        <v>12972</v>
      </c>
      <c r="D897" t="s">
        <v>696</v>
      </c>
      <c r="E897" t="s">
        <v>441</v>
      </c>
      <c r="F897">
        <v>150</v>
      </c>
      <c r="G897" t="s">
        <v>8212</v>
      </c>
      <c r="H897" t="s">
        <v>8226</v>
      </c>
      <c r="I897" t="s">
        <v>8214</v>
      </c>
      <c r="J897" t="s">
        <v>8215</v>
      </c>
      <c r="K897" t="s">
        <v>8224</v>
      </c>
      <c r="L897" t="s">
        <v>8267</v>
      </c>
    </row>
    <row r="898" spans="1:12" x14ac:dyDescent="0.35">
      <c r="A898" s="164" t="s">
        <v>745</v>
      </c>
      <c r="B898" t="s">
        <v>7557</v>
      </c>
      <c r="C898" t="s">
        <v>8986</v>
      </c>
      <c r="D898" t="s">
        <v>456</v>
      </c>
      <c r="E898" t="s">
        <v>441</v>
      </c>
      <c r="F898">
        <v>287</v>
      </c>
      <c r="G898" t="s">
        <v>8223</v>
      </c>
      <c r="H898" t="s">
        <v>8226</v>
      </c>
      <c r="I898" t="s">
        <v>8214</v>
      </c>
      <c r="J898" t="s">
        <v>8215</v>
      </c>
      <c r="K898" t="s">
        <v>8224</v>
      </c>
      <c r="L898" t="s">
        <v>8267</v>
      </c>
    </row>
    <row r="899" spans="1:12" x14ac:dyDescent="0.35">
      <c r="A899" s="164" t="s">
        <v>746</v>
      </c>
      <c r="B899" t="s">
        <v>7488</v>
      </c>
      <c r="C899" t="s">
        <v>27704</v>
      </c>
      <c r="D899" t="s">
        <v>627</v>
      </c>
      <c r="E899" t="s">
        <v>441</v>
      </c>
      <c r="F899">
        <v>167</v>
      </c>
      <c r="G899" t="s">
        <v>8212</v>
      </c>
      <c r="H899" t="s">
        <v>8226</v>
      </c>
      <c r="I899" t="s">
        <v>8214</v>
      </c>
      <c r="J899" t="s">
        <v>8215</v>
      </c>
      <c r="K899" t="s">
        <v>8224</v>
      </c>
      <c r="L899" t="s">
        <v>8267</v>
      </c>
    </row>
    <row r="900" spans="1:12" x14ac:dyDescent="0.35">
      <c r="A900" s="164" t="s">
        <v>14275</v>
      </c>
      <c r="B900" t="s">
        <v>14276</v>
      </c>
      <c r="C900" t="s">
        <v>14277</v>
      </c>
      <c r="D900" t="s">
        <v>14278</v>
      </c>
      <c r="E900" t="s">
        <v>441</v>
      </c>
      <c r="F900">
        <v>8</v>
      </c>
      <c r="G900" t="s">
        <v>8234</v>
      </c>
      <c r="H900" t="s">
        <v>8226</v>
      </c>
      <c r="I900" t="s">
        <v>8214</v>
      </c>
      <c r="J900" t="s">
        <v>8215</v>
      </c>
      <c r="K900" t="s">
        <v>8224</v>
      </c>
      <c r="L900" t="s">
        <v>8216</v>
      </c>
    </row>
    <row r="901" spans="1:12" x14ac:dyDescent="0.35">
      <c r="A901" s="164" t="s">
        <v>18292</v>
      </c>
      <c r="B901" t="s">
        <v>18293</v>
      </c>
      <c r="C901" t="s">
        <v>18294</v>
      </c>
      <c r="D901" t="s">
        <v>8478</v>
      </c>
      <c r="E901" t="s">
        <v>441</v>
      </c>
      <c r="H901" t="s">
        <v>8226</v>
      </c>
      <c r="I901" t="s">
        <v>8214</v>
      </c>
      <c r="J901" t="s">
        <v>8215</v>
      </c>
      <c r="K901" t="s">
        <v>8224</v>
      </c>
      <c r="L901" t="s">
        <v>8216</v>
      </c>
    </row>
    <row r="902" spans="1:12" x14ac:dyDescent="0.35">
      <c r="A902" s="164" t="s">
        <v>26029</v>
      </c>
      <c r="B902" t="s">
        <v>13441</v>
      </c>
      <c r="C902" t="s">
        <v>26030</v>
      </c>
      <c r="D902" t="s">
        <v>13443</v>
      </c>
      <c r="E902" t="s">
        <v>441</v>
      </c>
      <c r="F902">
        <v>16</v>
      </c>
      <c r="G902" t="s">
        <v>8234</v>
      </c>
      <c r="H902" t="s">
        <v>8226</v>
      </c>
      <c r="I902" t="s">
        <v>8219</v>
      </c>
      <c r="J902" t="s">
        <v>8215</v>
      </c>
      <c r="K902" t="s">
        <v>8224</v>
      </c>
      <c r="L902" t="s">
        <v>8216</v>
      </c>
    </row>
    <row r="903" spans="1:12" x14ac:dyDescent="0.35">
      <c r="A903" s="164" t="s">
        <v>26256</v>
      </c>
      <c r="B903" t="s">
        <v>26257</v>
      </c>
      <c r="C903" t="s">
        <v>26258</v>
      </c>
      <c r="D903" t="s">
        <v>26259</v>
      </c>
      <c r="E903" t="s">
        <v>441</v>
      </c>
      <c r="H903" t="s">
        <v>8226</v>
      </c>
      <c r="I903" t="s">
        <v>8214</v>
      </c>
      <c r="J903" t="s">
        <v>8215</v>
      </c>
      <c r="K903" t="s">
        <v>8224</v>
      </c>
      <c r="L903" t="s">
        <v>8216</v>
      </c>
    </row>
    <row r="904" spans="1:12" x14ac:dyDescent="0.35">
      <c r="A904" s="164" t="s">
        <v>23051</v>
      </c>
      <c r="B904" t="s">
        <v>7424</v>
      </c>
      <c r="C904" t="s">
        <v>23052</v>
      </c>
      <c r="D904" t="s">
        <v>871</v>
      </c>
      <c r="E904" t="s">
        <v>441</v>
      </c>
      <c r="F904">
        <v>180</v>
      </c>
      <c r="G904" t="s">
        <v>8212</v>
      </c>
      <c r="H904" t="s">
        <v>8226</v>
      </c>
      <c r="I904" t="s">
        <v>8214</v>
      </c>
      <c r="J904" t="s">
        <v>8215</v>
      </c>
      <c r="K904" t="s">
        <v>8224</v>
      </c>
      <c r="L904" t="s">
        <v>8216</v>
      </c>
    </row>
    <row r="905" spans="1:12" x14ac:dyDescent="0.35">
      <c r="A905" s="164" t="s">
        <v>31386</v>
      </c>
      <c r="B905" t="s">
        <v>31387</v>
      </c>
      <c r="C905" t="s">
        <v>31388</v>
      </c>
      <c r="D905" t="s">
        <v>239</v>
      </c>
      <c r="E905" t="s">
        <v>441</v>
      </c>
      <c r="F905">
        <v>0</v>
      </c>
      <c r="G905" t="s">
        <v>8234</v>
      </c>
      <c r="H905" t="s">
        <v>8226</v>
      </c>
      <c r="I905" t="s">
        <v>8219</v>
      </c>
      <c r="J905" t="s">
        <v>8215</v>
      </c>
      <c r="K905" t="s">
        <v>8224</v>
      </c>
      <c r="L905" t="s">
        <v>8216</v>
      </c>
    </row>
    <row r="906" spans="1:12" x14ac:dyDescent="0.35">
      <c r="A906" s="164" t="s">
        <v>22931</v>
      </c>
      <c r="B906" t="s">
        <v>22932</v>
      </c>
      <c r="C906" t="s">
        <v>22933</v>
      </c>
      <c r="D906" t="s">
        <v>747</v>
      </c>
      <c r="E906" t="s">
        <v>441</v>
      </c>
      <c r="F906">
        <v>42</v>
      </c>
      <c r="G906" t="s">
        <v>8234</v>
      </c>
      <c r="H906" t="s">
        <v>8226</v>
      </c>
      <c r="I906" t="s">
        <v>8219</v>
      </c>
      <c r="J906" t="s">
        <v>8215</v>
      </c>
      <c r="K906" t="s">
        <v>5808</v>
      </c>
      <c r="L906" t="s">
        <v>8216</v>
      </c>
    </row>
    <row r="907" spans="1:12" x14ac:dyDescent="0.35">
      <c r="A907" s="164" t="s">
        <v>32667</v>
      </c>
      <c r="B907" t="s">
        <v>32668</v>
      </c>
      <c r="C907" t="s">
        <v>32669</v>
      </c>
      <c r="D907" t="s">
        <v>32670</v>
      </c>
      <c r="E907" t="s">
        <v>441</v>
      </c>
      <c r="F907">
        <v>0</v>
      </c>
      <c r="G907" t="s">
        <v>8234</v>
      </c>
      <c r="H907" t="s">
        <v>8226</v>
      </c>
      <c r="I907" t="s">
        <v>8214</v>
      </c>
      <c r="J907" t="s">
        <v>8215</v>
      </c>
      <c r="K907" t="s">
        <v>8224</v>
      </c>
      <c r="L907" t="s">
        <v>8216</v>
      </c>
    </row>
    <row r="908" spans="1:12" x14ac:dyDescent="0.35">
      <c r="A908" s="164" t="s">
        <v>32787</v>
      </c>
      <c r="B908" t="s">
        <v>32788</v>
      </c>
      <c r="C908" t="s">
        <v>32789</v>
      </c>
      <c r="D908" t="s">
        <v>32790</v>
      </c>
      <c r="E908" t="s">
        <v>441</v>
      </c>
      <c r="F908">
        <v>23</v>
      </c>
      <c r="G908" t="s">
        <v>8234</v>
      </c>
      <c r="H908" t="s">
        <v>8226</v>
      </c>
      <c r="I908" t="s">
        <v>8214</v>
      </c>
      <c r="J908" t="s">
        <v>8215</v>
      </c>
      <c r="K908" t="s">
        <v>8224</v>
      </c>
      <c r="L908" t="s">
        <v>8216</v>
      </c>
    </row>
    <row r="909" spans="1:12" x14ac:dyDescent="0.35">
      <c r="A909" s="164" t="s">
        <v>748</v>
      </c>
      <c r="B909" t="s">
        <v>5655</v>
      </c>
      <c r="C909" t="s">
        <v>23372</v>
      </c>
      <c r="D909" t="s">
        <v>749</v>
      </c>
      <c r="E909" t="s">
        <v>441</v>
      </c>
      <c r="F909">
        <v>503</v>
      </c>
      <c r="G909" t="s">
        <v>8490</v>
      </c>
      <c r="H909" t="s">
        <v>8226</v>
      </c>
      <c r="I909" t="s">
        <v>8214</v>
      </c>
      <c r="J909" t="s">
        <v>8215</v>
      </c>
      <c r="K909" t="s">
        <v>8224</v>
      </c>
      <c r="L909" t="s">
        <v>8267</v>
      </c>
    </row>
    <row r="910" spans="1:12" x14ac:dyDescent="0.35">
      <c r="A910" s="164" t="s">
        <v>19194</v>
      </c>
      <c r="B910" t="s">
        <v>19195</v>
      </c>
      <c r="C910" t="s">
        <v>19196</v>
      </c>
      <c r="D910" t="s">
        <v>19197</v>
      </c>
      <c r="E910" t="s">
        <v>441</v>
      </c>
      <c r="F910">
        <v>28</v>
      </c>
      <c r="G910" t="s">
        <v>8234</v>
      </c>
      <c r="H910" t="s">
        <v>8226</v>
      </c>
      <c r="I910" t="s">
        <v>8219</v>
      </c>
      <c r="J910" t="s">
        <v>8215</v>
      </c>
      <c r="K910" t="s">
        <v>8224</v>
      </c>
      <c r="L910" t="s">
        <v>8216</v>
      </c>
    </row>
    <row r="911" spans="1:12" x14ac:dyDescent="0.35">
      <c r="A911" s="164" t="s">
        <v>750</v>
      </c>
      <c r="B911" t="s">
        <v>7182</v>
      </c>
      <c r="C911" t="s">
        <v>27511</v>
      </c>
      <c r="D911" t="s">
        <v>751</v>
      </c>
      <c r="E911" t="s">
        <v>441</v>
      </c>
      <c r="F911">
        <v>447</v>
      </c>
      <c r="G911" t="s">
        <v>8307</v>
      </c>
      <c r="H911" t="s">
        <v>8226</v>
      </c>
      <c r="I911" t="s">
        <v>8214</v>
      </c>
      <c r="J911" t="s">
        <v>8215</v>
      </c>
      <c r="K911" t="s">
        <v>8224</v>
      </c>
      <c r="L911" t="s">
        <v>8267</v>
      </c>
    </row>
    <row r="912" spans="1:12" x14ac:dyDescent="0.35">
      <c r="A912" s="164" t="s">
        <v>13796</v>
      </c>
      <c r="B912" t="s">
        <v>13797</v>
      </c>
      <c r="C912" t="s">
        <v>13798</v>
      </c>
      <c r="D912" t="s">
        <v>13799</v>
      </c>
      <c r="E912" t="s">
        <v>441</v>
      </c>
      <c r="H912" t="s">
        <v>8226</v>
      </c>
      <c r="I912" t="s">
        <v>8214</v>
      </c>
      <c r="J912" t="s">
        <v>8215</v>
      </c>
      <c r="K912" t="s">
        <v>8224</v>
      </c>
      <c r="L912" t="s">
        <v>8216</v>
      </c>
    </row>
    <row r="913" spans="1:12" x14ac:dyDescent="0.35">
      <c r="A913" s="164" t="s">
        <v>23373</v>
      </c>
      <c r="B913" t="s">
        <v>23374</v>
      </c>
      <c r="C913" t="s">
        <v>12668</v>
      </c>
      <c r="D913" t="s">
        <v>12669</v>
      </c>
      <c r="E913" t="s">
        <v>441</v>
      </c>
      <c r="F913">
        <v>18</v>
      </c>
      <c r="G913" t="s">
        <v>8234</v>
      </c>
      <c r="H913" t="s">
        <v>8226</v>
      </c>
      <c r="I913" t="s">
        <v>8219</v>
      </c>
      <c r="J913" t="s">
        <v>8215</v>
      </c>
      <c r="K913" t="s">
        <v>8224</v>
      </c>
      <c r="L913" t="s">
        <v>8216</v>
      </c>
    </row>
    <row r="914" spans="1:12" x14ac:dyDescent="0.35">
      <c r="A914" s="164" t="s">
        <v>752</v>
      </c>
      <c r="B914" t="s">
        <v>5008</v>
      </c>
      <c r="C914" t="s">
        <v>31485</v>
      </c>
      <c r="D914" t="s">
        <v>753</v>
      </c>
      <c r="E914" t="s">
        <v>441</v>
      </c>
      <c r="F914">
        <v>186</v>
      </c>
      <c r="G914" t="s">
        <v>8212</v>
      </c>
      <c r="H914" t="s">
        <v>8226</v>
      </c>
      <c r="I914" t="s">
        <v>8214</v>
      </c>
      <c r="J914" t="s">
        <v>8215</v>
      </c>
      <c r="K914" t="s">
        <v>8224</v>
      </c>
      <c r="L914" t="s">
        <v>8267</v>
      </c>
    </row>
    <row r="915" spans="1:12" x14ac:dyDescent="0.35">
      <c r="A915" s="164" t="s">
        <v>19246</v>
      </c>
      <c r="B915" t="s">
        <v>19247</v>
      </c>
      <c r="C915" t="s">
        <v>19248</v>
      </c>
      <c r="D915" t="s">
        <v>19249</v>
      </c>
      <c r="E915" t="s">
        <v>441</v>
      </c>
      <c r="F915">
        <v>28</v>
      </c>
      <c r="G915" t="s">
        <v>8234</v>
      </c>
      <c r="H915" t="s">
        <v>8226</v>
      </c>
      <c r="I915" t="s">
        <v>8214</v>
      </c>
      <c r="J915" t="s">
        <v>8215</v>
      </c>
      <c r="K915" t="s">
        <v>5808</v>
      </c>
      <c r="L915" t="s">
        <v>8216</v>
      </c>
    </row>
    <row r="916" spans="1:12" x14ac:dyDescent="0.35">
      <c r="A916" s="164" t="s">
        <v>15295</v>
      </c>
      <c r="B916" t="s">
        <v>15296</v>
      </c>
      <c r="C916" t="s">
        <v>15297</v>
      </c>
      <c r="D916" t="s">
        <v>462</v>
      </c>
      <c r="E916" t="s">
        <v>441</v>
      </c>
      <c r="F916">
        <v>100</v>
      </c>
      <c r="G916" t="s">
        <v>8234</v>
      </c>
      <c r="H916" t="s">
        <v>8226</v>
      </c>
      <c r="I916" t="s">
        <v>8214</v>
      </c>
      <c r="J916" t="s">
        <v>8215</v>
      </c>
      <c r="K916" t="s">
        <v>5808</v>
      </c>
      <c r="L916" t="s">
        <v>8216</v>
      </c>
    </row>
    <row r="917" spans="1:12" x14ac:dyDescent="0.35">
      <c r="A917" s="164" t="s">
        <v>13121</v>
      </c>
      <c r="B917" t="s">
        <v>13122</v>
      </c>
      <c r="C917" t="s">
        <v>13123</v>
      </c>
      <c r="D917" t="s">
        <v>13124</v>
      </c>
      <c r="E917" t="s">
        <v>441</v>
      </c>
      <c r="F917">
        <v>72</v>
      </c>
      <c r="G917" t="s">
        <v>8234</v>
      </c>
      <c r="H917" t="s">
        <v>8226</v>
      </c>
      <c r="I917" t="s">
        <v>8214</v>
      </c>
      <c r="J917" t="s">
        <v>8215</v>
      </c>
      <c r="K917" t="s">
        <v>5808</v>
      </c>
      <c r="L917" t="s">
        <v>8216</v>
      </c>
    </row>
    <row r="918" spans="1:12" x14ac:dyDescent="0.35">
      <c r="A918" s="164" t="s">
        <v>13685</v>
      </c>
      <c r="B918" t="s">
        <v>13686</v>
      </c>
      <c r="C918" t="s">
        <v>13687</v>
      </c>
      <c r="D918" t="s">
        <v>13688</v>
      </c>
      <c r="E918" t="s">
        <v>441</v>
      </c>
      <c r="F918">
        <v>58</v>
      </c>
      <c r="G918" t="s">
        <v>8234</v>
      </c>
      <c r="H918" t="s">
        <v>8226</v>
      </c>
      <c r="I918" t="s">
        <v>8214</v>
      </c>
      <c r="J918" t="s">
        <v>8215</v>
      </c>
      <c r="K918" t="s">
        <v>5808</v>
      </c>
      <c r="L918" t="s">
        <v>8216</v>
      </c>
    </row>
    <row r="919" spans="1:12" x14ac:dyDescent="0.35">
      <c r="A919" s="164" t="s">
        <v>16089</v>
      </c>
      <c r="B919" t="s">
        <v>16090</v>
      </c>
      <c r="C919" t="s">
        <v>16091</v>
      </c>
      <c r="D919" t="s">
        <v>14890</v>
      </c>
      <c r="E919" t="s">
        <v>441</v>
      </c>
      <c r="H919" t="s">
        <v>8226</v>
      </c>
      <c r="I919" t="s">
        <v>8219</v>
      </c>
      <c r="J919" t="s">
        <v>8215</v>
      </c>
      <c r="K919" t="s">
        <v>8224</v>
      </c>
      <c r="L919" t="s">
        <v>8216</v>
      </c>
    </row>
    <row r="920" spans="1:12" x14ac:dyDescent="0.35">
      <c r="A920" s="164" t="s">
        <v>17288</v>
      </c>
      <c r="B920" t="s">
        <v>17289</v>
      </c>
      <c r="C920" t="s">
        <v>17290</v>
      </c>
      <c r="D920" t="s">
        <v>17291</v>
      </c>
      <c r="E920" t="s">
        <v>441</v>
      </c>
      <c r="H920" t="s">
        <v>8226</v>
      </c>
      <c r="I920" t="s">
        <v>8214</v>
      </c>
      <c r="J920" t="s">
        <v>8215</v>
      </c>
      <c r="K920" t="s">
        <v>8224</v>
      </c>
      <c r="L920" t="s">
        <v>8216</v>
      </c>
    </row>
    <row r="921" spans="1:12" x14ac:dyDescent="0.35">
      <c r="A921" s="164" t="s">
        <v>754</v>
      </c>
      <c r="B921" t="s">
        <v>8095</v>
      </c>
      <c r="C921" t="s">
        <v>32407</v>
      </c>
      <c r="D921" t="s">
        <v>449</v>
      </c>
      <c r="E921" t="s">
        <v>441</v>
      </c>
      <c r="F921">
        <v>769</v>
      </c>
      <c r="G921" t="s">
        <v>8490</v>
      </c>
      <c r="H921" t="s">
        <v>8226</v>
      </c>
      <c r="I921" t="s">
        <v>8214</v>
      </c>
      <c r="J921" t="s">
        <v>8215</v>
      </c>
      <c r="K921" t="s">
        <v>8224</v>
      </c>
      <c r="L921" t="s">
        <v>8267</v>
      </c>
    </row>
    <row r="922" spans="1:12" x14ac:dyDescent="0.35">
      <c r="A922" s="164" t="s">
        <v>755</v>
      </c>
      <c r="B922" t="s">
        <v>7513</v>
      </c>
      <c r="C922" t="s">
        <v>23605</v>
      </c>
      <c r="D922" t="s">
        <v>472</v>
      </c>
      <c r="E922" t="s">
        <v>441</v>
      </c>
      <c r="F922">
        <v>254</v>
      </c>
      <c r="G922" t="s">
        <v>8223</v>
      </c>
      <c r="H922" t="s">
        <v>8226</v>
      </c>
      <c r="I922" t="s">
        <v>8214</v>
      </c>
      <c r="J922" t="s">
        <v>8215</v>
      </c>
      <c r="K922" t="s">
        <v>8224</v>
      </c>
      <c r="L922" t="s">
        <v>8216</v>
      </c>
    </row>
    <row r="923" spans="1:12" x14ac:dyDescent="0.35">
      <c r="A923" s="164" t="s">
        <v>15447</v>
      </c>
      <c r="B923" t="s">
        <v>15448</v>
      </c>
      <c r="C923" t="s">
        <v>15449</v>
      </c>
      <c r="D923" t="s">
        <v>760</v>
      </c>
      <c r="E923" t="s">
        <v>441</v>
      </c>
      <c r="F923">
        <v>38</v>
      </c>
      <c r="G923" t="s">
        <v>8234</v>
      </c>
      <c r="H923" t="s">
        <v>8226</v>
      </c>
      <c r="I923" t="s">
        <v>8214</v>
      </c>
      <c r="J923" t="s">
        <v>8215</v>
      </c>
      <c r="K923" t="s">
        <v>5808</v>
      </c>
      <c r="L923" t="s">
        <v>8267</v>
      </c>
    </row>
    <row r="924" spans="1:12" x14ac:dyDescent="0.35">
      <c r="A924" s="164" t="s">
        <v>756</v>
      </c>
      <c r="B924" t="s">
        <v>5760</v>
      </c>
      <c r="C924" t="s">
        <v>26095</v>
      </c>
      <c r="D924" t="s">
        <v>449</v>
      </c>
      <c r="E924" t="s">
        <v>441</v>
      </c>
      <c r="F924">
        <v>113</v>
      </c>
      <c r="G924" t="s">
        <v>8212</v>
      </c>
      <c r="H924" t="s">
        <v>8226</v>
      </c>
      <c r="I924" t="s">
        <v>8214</v>
      </c>
      <c r="J924" t="s">
        <v>8215</v>
      </c>
      <c r="K924" t="s">
        <v>8224</v>
      </c>
      <c r="L924" t="s">
        <v>8267</v>
      </c>
    </row>
    <row r="925" spans="1:12" x14ac:dyDescent="0.35">
      <c r="A925" s="164" t="s">
        <v>32453</v>
      </c>
      <c r="B925" t="s">
        <v>32454</v>
      </c>
      <c r="C925" t="s">
        <v>32455</v>
      </c>
      <c r="D925" t="s">
        <v>32456</v>
      </c>
      <c r="E925" t="s">
        <v>441</v>
      </c>
      <c r="H925" t="s">
        <v>8226</v>
      </c>
      <c r="I925" t="s">
        <v>8214</v>
      </c>
      <c r="J925" t="s">
        <v>8215</v>
      </c>
      <c r="K925" t="s">
        <v>8224</v>
      </c>
      <c r="L925" t="s">
        <v>8216</v>
      </c>
    </row>
    <row r="926" spans="1:12" x14ac:dyDescent="0.35">
      <c r="A926" s="164" t="s">
        <v>31107</v>
      </c>
      <c r="B926" t="s">
        <v>31108</v>
      </c>
      <c r="C926" t="s">
        <v>31109</v>
      </c>
      <c r="D926" t="s">
        <v>31110</v>
      </c>
      <c r="E926" t="s">
        <v>441</v>
      </c>
      <c r="F926">
        <v>136</v>
      </c>
      <c r="G926" t="s">
        <v>8212</v>
      </c>
      <c r="H926" t="s">
        <v>8226</v>
      </c>
      <c r="I926" t="s">
        <v>8214</v>
      </c>
      <c r="J926" t="s">
        <v>8215</v>
      </c>
      <c r="K926" t="s">
        <v>5808</v>
      </c>
      <c r="L926" t="s">
        <v>8216</v>
      </c>
    </row>
    <row r="927" spans="1:12" x14ac:dyDescent="0.35">
      <c r="A927" s="164" t="s">
        <v>757</v>
      </c>
      <c r="B927" t="s">
        <v>7528</v>
      </c>
      <c r="C927" t="s">
        <v>20303</v>
      </c>
      <c r="D927" t="s">
        <v>758</v>
      </c>
      <c r="E927" t="s">
        <v>441</v>
      </c>
      <c r="F927">
        <v>372</v>
      </c>
      <c r="G927" t="s">
        <v>8556</v>
      </c>
      <c r="H927" t="s">
        <v>8226</v>
      </c>
      <c r="I927" t="s">
        <v>8214</v>
      </c>
      <c r="J927" t="s">
        <v>8215</v>
      </c>
      <c r="K927" t="s">
        <v>8224</v>
      </c>
      <c r="L927" t="s">
        <v>8267</v>
      </c>
    </row>
    <row r="928" spans="1:12" x14ac:dyDescent="0.35">
      <c r="A928" s="164" t="s">
        <v>32003</v>
      </c>
      <c r="B928" t="s">
        <v>32004</v>
      </c>
      <c r="C928" t="s">
        <v>32005</v>
      </c>
      <c r="D928" t="s">
        <v>32006</v>
      </c>
      <c r="E928" t="s">
        <v>441</v>
      </c>
      <c r="H928" t="s">
        <v>8226</v>
      </c>
      <c r="I928" t="s">
        <v>8214</v>
      </c>
      <c r="J928" t="s">
        <v>8215</v>
      </c>
      <c r="K928" t="s">
        <v>8224</v>
      </c>
      <c r="L928" t="s">
        <v>8216</v>
      </c>
    </row>
    <row r="929" spans="1:12" x14ac:dyDescent="0.35">
      <c r="A929" s="164" t="s">
        <v>759</v>
      </c>
      <c r="B929" t="s">
        <v>7381</v>
      </c>
      <c r="C929" t="s">
        <v>32959</v>
      </c>
      <c r="D929" t="s">
        <v>760</v>
      </c>
      <c r="E929" t="s">
        <v>441</v>
      </c>
      <c r="F929">
        <v>103</v>
      </c>
      <c r="G929" t="s">
        <v>8212</v>
      </c>
      <c r="H929" t="s">
        <v>8226</v>
      </c>
      <c r="I929" t="s">
        <v>8214</v>
      </c>
      <c r="J929" t="s">
        <v>8215</v>
      </c>
      <c r="K929" t="s">
        <v>8224</v>
      </c>
      <c r="L929" t="s">
        <v>8216</v>
      </c>
    </row>
    <row r="930" spans="1:12" x14ac:dyDescent="0.35">
      <c r="A930" s="164" t="s">
        <v>22044</v>
      </c>
      <c r="B930" t="s">
        <v>13459</v>
      </c>
      <c r="C930" t="s">
        <v>13460</v>
      </c>
      <c r="D930" t="s">
        <v>13461</v>
      </c>
      <c r="E930" t="s">
        <v>441</v>
      </c>
      <c r="F930">
        <v>39</v>
      </c>
      <c r="G930" t="s">
        <v>8234</v>
      </c>
      <c r="H930" t="s">
        <v>8226</v>
      </c>
      <c r="I930" t="s">
        <v>8214</v>
      </c>
      <c r="J930" t="s">
        <v>8215</v>
      </c>
      <c r="K930" t="s">
        <v>8224</v>
      </c>
      <c r="L930" t="s">
        <v>8216</v>
      </c>
    </row>
    <row r="931" spans="1:12" x14ac:dyDescent="0.35">
      <c r="A931" s="164" t="s">
        <v>20970</v>
      </c>
      <c r="B931" t="s">
        <v>20971</v>
      </c>
      <c r="C931" t="s">
        <v>20972</v>
      </c>
      <c r="D931" t="s">
        <v>214</v>
      </c>
      <c r="E931" t="s">
        <v>441</v>
      </c>
      <c r="F931">
        <v>55</v>
      </c>
      <c r="G931" t="s">
        <v>8234</v>
      </c>
      <c r="H931" t="s">
        <v>8226</v>
      </c>
      <c r="I931" t="s">
        <v>8214</v>
      </c>
      <c r="J931" t="s">
        <v>8215</v>
      </c>
      <c r="K931" t="s">
        <v>8224</v>
      </c>
      <c r="L931" t="s">
        <v>8267</v>
      </c>
    </row>
    <row r="932" spans="1:12" x14ac:dyDescent="0.35">
      <c r="A932" s="164" t="s">
        <v>761</v>
      </c>
      <c r="B932" t="s">
        <v>7293</v>
      </c>
      <c r="C932" t="s">
        <v>16087</v>
      </c>
      <c r="D932" t="s">
        <v>457</v>
      </c>
      <c r="E932" t="s">
        <v>441</v>
      </c>
      <c r="F932">
        <v>310</v>
      </c>
      <c r="G932" t="s">
        <v>8556</v>
      </c>
      <c r="H932" t="s">
        <v>8226</v>
      </c>
      <c r="I932" t="s">
        <v>8214</v>
      </c>
      <c r="J932" t="s">
        <v>8215</v>
      </c>
      <c r="K932" t="s">
        <v>8224</v>
      </c>
      <c r="L932" t="s">
        <v>8267</v>
      </c>
    </row>
    <row r="933" spans="1:12" x14ac:dyDescent="0.35">
      <c r="A933" s="164" t="s">
        <v>20148</v>
      </c>
      <c r="B933" t="s">
        <v>20149</v>
      </c>
      <c r="C933" t="s">
        <v>20150</v>
      </c>
      <c r="D933" t="s">
        <v>13046</v>
      </c>
      <c r="E933" t="s">
        <v>441</v>
      </c>
      <c r="H933" t="s">
        <v>8226</v>
      </c>
      <c r="I933" t="s">
        <v>8219</v>
      </c>
      <c r="J933" t="s">
        <v>8215</v>
      </c>
      <c r="K933" t="s">
        <v>8224</v>
      </c>
      <c r="L933" t="s">
        <v>8216</v>
      </c>
    </row>
    <row r="934" spans="1:12" x14ac:dyDescent="0.35">
      <c r="A934" s="164" t="s">
        <v>25028</v>
      </c>
      <c r="B934" t="s">
        <v>10507</v>
      </c>
      <c r="C934" t="s">
        <v>10508</v>
      </c>
      <c r="D934" t="s">
        <v>10509</v>
      </c>
      <c r="E934" t="s">
        <v>441</v>
      </c>
      <c r="F934">
        <v>25</v>
      </c>
      <c r="G934" t="s">
        <v>8234</v>
      </c>
      <c r="H934" t="s">
        <v>8226</v>
      </c>
      <c r="I934" t="s">
        <v>8219</v>
      </c>
      <c r="J934" t="s">
        <v>8215</v>
      </c>
      <c r="K934" t="s">
        <v>8224</v>
      </c>
      <c r="L934" t="s">
        <v>8216</v>
      </c>
    </row>
    <row r="935" spans="1:12" x14ac:dyDescent="0.35">
      <c r="A935" s="164" t="s">
        <v>17317</v>
      </c>
      <c r="B935" t="s">
        <v>7304</v>
      </c>
      <c r="C935" t="s">
        <v>12644</v>
      </c>
      <c r="D935" t="s">
        <v>457</v>
      </c>
      <c r="E935" t="s">
        <v>441</v>
      </c>
      <c r="F935">
        <v>204</v>
      </c>
      <c r="G935" t="s">
        <v>8223</v>
      </c>
      <c r="H935" t="s">
        <v>8226</v>
      </c>
      <c r="I935" t="s">
        <v>8214</v>
      </c>
      <c r="J935" t="s">
        <v>8215</v>
      </c>
      <c r="K935" t="s">
        <v>5808</v>
      </c>
      <c r="L935" t="s">
        <v>8267</v>
      </c>
    </row>
    <row r="936" spans="1:12" x14ac:dyDescent="0.35">
      <c r="A936" s="164" t="s">
        <v>19533</v>
      </c>
      <c r="B936" t="s">
        <v>19534</v>
      </c>
      <c r="C936" t="s">
        <v>19535</v>
      </c>
      <c r="D936" t="s">
        <v>19536</v>
      </c>
      <c r="E936" t="s">
        <v>441</v>
      </c>
      <c r="F936">
        <v>10</v>
      </c>
      <c r="G936" t="s">
        <v>8234</v>
      </c>
      <c r="H936" t="s">
        <v>8226</v>
      </c>
      <c r="I936" t="s">
        <v>8214</v>
      </c>
      <c r="J936" t="s">
        <v>8215</v>
      </c>
      <c r="K936" t="s">
        <v>8224</v>
      </c>
      <c r="L936" t="s">
        <v>8216</v>
      </c>
    </row>
    <row r="937" spans="1:12" x14ac:dyDescent="0.35">
      <c r="A937" s="164" t="s">
        <v>762</v>
      </c>
      <c r="B937" t="s">
        <v>7403</v>
      </c>
      <c r="C937" t="s">
        <v>12556</v>
      </c>
      <c r="D937" t="s">
        <v>763</v>
      </c>
      <c r="E937" t="s">
        <v>441</v>
      </c>
      <c r="F937">
        <v>228</v>
      </c>
      <c r="G937" t="s">
        <v>8223</v>
      </c>
      <c r="H937" t="s">
        <v>8226</v>
      </c>
      <c r="I937" t="s">
        <v>8214</v>
      </c>
      <c r="J937" t="s">
        <v>8215</v>
      </c>
      <c r="K937" t="s">
        <v>8224</v>
      </c>
      <c r="L937" t="s">
        <v>8216</v>
      </c>
    </row>
    <row r="938" spans="1:12" x14ac:dyDescent="0.35">
      <c r="A938" s="164" t="s">
        <v>32699</v>
      </c>
      <c r="B938" t="s">
        <v>31864</v>
      </c>
      <c r="C938" t="s">
        <v>31865</v>
      </c>
      <c r="D938" t="s">
        <v>31866</v>
      </c>
      <c r="E938" t="s">
        <v>441</v>
      </c>
      <c r="F938">
        <v>7</v>
      </c>
      <c r="G938" t="s">
        <v>8234</v>
      </c>
      <c r="H938" t="s">
        <v>8226</v>
      </c>
      <c r="I938" t="s">
        <v>8219</v>
      </c>
      <c r="J938" t="s">
        <v>8215</v>
      </c>
      <c r="K938" t="s">
        <v>8224</v>
      </c>
      <c r="L938" t="s">
        <v>8216</v>
      </c>
    </row>
    <row r="939" spans="1:12" x14ac:dyDescent="0.35">
      <c r="A939" s="164" t="s">
        <v>27685</v>
      </c>
      <c r="B939" t="s">
        <v>27686</v>
      </c>
      <c r="C939" t="s">
        <v>27687</v>
      </c>
      <c r="D939" t="s">
        <v>27688</v>
      </c>
      <c r="E939" t="s">
        <v>441</v>
      </c>
      <c r="F939">
        <v>76</v>
      </c>
      <c r="G939" t="s">
        <v>8234</v>
      </c>
      <c r="H939" t="s">
        <v>8226</v>
      </c>
      <c r="I939" t="s">
        <v>8214</v>
      </c>
      <c r="J939" t="s">
        <v>8215</v>
      </c>
      <c r="K939" t="s">
        <v>5808</v>
      </c>
      <c r="L939" t="s">
        <v>8216</v>
      </c>
    </row>
    <row r="940" spans="1:12" x14ac:dyDescent="0.35">
      <c r="A940" s="164" t="s">
        <v>764</v>
      </c>
      <c r="B940" t="s">
        <v>7397</v>
      </c>
      <c r="C940" t="s">
        <v>27708</v>
      </c>
      <c r="D940" t="s">
        <v>605</v>
      </c>
      <c r="E940" t="s">
        <v>441</v>
      </c>
      <c r="F940">
        <v>369</v>
      </c>
      <c r="G940" t="s">
        <v>8556</v>
      </c>
      <c r="H940" t="s">
        <v>8226</v>
      </c>
      <c r="I940" t="s">
        <v>8214</v>
      </c>
      <c r="J940" t="s">
        <v>8215</v>
      </c>
      <c r="K940" t="s">
        <v>8224</v>
      </c>
      <c r="L940" t="s">
        <v>8267</v>
      </c>
    </row>
    <row r="941" spans="1:12" x14ac:dyDescent="0.35">
      <c r="A941" s="164" t="s">
        <v>10919</v>
      </c>
      <c r="B941" t="s">
        <v>10920</v>
      </c>
      <c r="C941" t="s">
        <v>10921</v>
      </c>
      <c r="D941" t="s">
        <v>10922</v>
      </c>
      <c r="E941" t="s">
        <v>441</v>
      </c>
      <c r="H941" t="s">
        <v>8226</v>
      </c>
      <c r="I941" t="s">
        <v>8214</v>
      </c>
      <c r="J941" t="s">
        <v>8215</v>
      </c>
      <c r="K941" t="s">
        <v>8224</v>
      </c>
      <c r="L941" t="s">
        <v>8216</v>
      </c>
    </row>
    <row r="942" spans="1:12" x14ac:dyDescent="0.35">
      <c r="A942" s="164" t="s">
        <v>25066</v>
      </c>
      <c r="B942" t="s">
        <v>25067</v>
      </c>
      <c r="C942" t="s">
        <v>25068</v>
      </c>
      <c r="D942" t="s">
        <v>20838</v>
      </c>
      <c r="E942" t="s">
        <v>441</v>
      </c>
      <c r="H942" t="s">
        <v>8226</v>
      </c>
      <c r="I942" t="s">
        <v>8214</v>
      </c>
      <c r="J942" t="s">
        <v>8215</v>
      </c>
      <c r="K942" t="s">
        <v>8224</v>
      </c>
      <c r="L942" t="s">
        <v>8216</v>
      </c>
    </row>
    <row r="943" spans="1:12" x14ac:dyDescent="0.35">
      <c r="A943" s="164" t="s">
        <v>765</v>
      </c>
      <c r="B943" t="s">
        <v>7191</v>
      </c>
      <c r="C943" t="s">
        <v>23604</v>
      </c>
      <c r="D943" t="s">
        <v>766</v>
      </c>
      <c r="E943" t="s">
        <v>441</v>
      </c>
      <c r="F943">
        <v>130</v>
      </c>
      <c r="G943" t="s">
        <v>8212</v>
      </c>
      <c r="H943" t="s">
        <v>8226</v>
      </c>
      <c r="I943" t="s">
        <v>8214</v>
      </c>
      <c r="J943" t="s">
        <v>8215</v>
      </c>
      <c r="K943" t="s">
        <v>8224</v>
      </c>
      <c r="L943" t="s">
        <v>8216</v>
      </c>
    </row>
    <row r="944" spans="1:12" x14ac:dyDescent="0.35">
      <c r="A944" s="164" t="s">
        <v>27079</v>
      </c>
      <c r="B944" t="s">
        <v>27080</v>
      </c>
      <c r="C944" t="s">
        <v>27081</v>
      </c>
      <c r="D944" t="s">
        <v>27082</v>
      </c>
      <c r="E944" t="s">
        <v>441</v>
      </c>
      <c r="H944" t="s">
        <v>8226</v>
      </c>
      <c r="I944" t="s">
        <v>8214</v>
      </c>
      <c r="J944" t="s">
        <v>8215</v>
      </c>
      <c r="K944" t="s">
        <v>8224</v>
      </c>
      <c r="L944" t="s">
        <v>8216</v>
      </c>
    </row>
    <row r="945" spans="1:12" x14ac:dyDescent="0.35">
      <c r="A945" s="164" t="s">
        <v>31695</v>
      </c>
      <c r="B945" t="s">
        <v>31696</v>
      </c>
      <c r="C945" t="s">
        <v>31697</v>
      </c>
      <c r="D945" t="s">
        <v>12324</v>
      </c>
      <c r="E945" t="s">
        <v>441</v>
      </c>
      <c r="F945">
        <v>69</v>
      </c>
      <c r="G945" t="s">
        <v>8234</v>
      </c>
      <c r="H945" t="s">
        <v>8226</v>
      </c>
      <c r="I945" t="s">
        <v>8214</v>
      </c>
      <c r="J945" t="s">
        <v>8215</v>
      </c>
      <c r="K945" t="s">
        <v>5808</v>
      </c>
      <c r="L945" t="s">
        <v>8216</v>
      </c>
    </row>
    <row r="946" spans="1:12" x14ac:dyDescent="0.35">
      <c r="A946" s="164" t="s">
        <v>767</v>
      </c>
      <c r="B946" t="s">
        <v>7156</v>
      </c>
      <c r="C946" t="s">
        <v>22397</v>
      </c>
      <c r="D946" t="s">
        <v>768</v>
      </c>
      <c r="E946" t="s">
        <v>441</v>
      </c>
      <c r="F946">
        <v>208</v>
      </c>
      <c r="G946" t="s">
        <v>8223</v>
      </c>
      <c r="H946" t="s">
        <v>8226</v>
      </c>
      <c r="I946" t="s">
        <v>8214</v>
      </c>
      <c r="J946" t="s">
        <v>8215</v>
      </c>
      <c r="K946" t="s">
        <v>8224</v>
      </c>
      <c r="L946" t="s">
        <v>8216</v>
      </c>
    </row>
    <row r="947" spans="1:12" x14ac:dyDescent="0.35">
      <c r="A947" s="164" t="s">
        <v>12788</v>
      </c>
      <c r="B947" t="s">
        <v>12789</v>
      </c>
      <c r="C947" t="s">
        <v>12790</v>
      </c>
      <c r="D947" t="s">
        <v>12791</v>
      </c>
      <c r="E947" t="s">
        <v>441</v>
      </c>
      <c r="F947">
        <v>35</v>
      </c>
      <c r="G947" t="s">
        <v>8234</v>
      </c>
      <c r="H947" t="s">
        <v>8226</v>
      </c>
      <c r="I947" t="s">
        <v>8219</v>
      </c>
      <c r="J947" t="s">
        <v>8215</v>
      </c>
      <c r="K947" t="s">
        <v>8224</v>
      </c>
      <c r="L947" t="s">
        <v>8216</v>
      </c>
    </row>
    <row r="948" spans="1:12" x14ac:dyDescent="0.35">
      <c r="A948" s="164" t="s">
        <v>769</v>
      </c>
      <c r="B948" t="s">
        <v>7186</v>
      </c>
      <c r="C948" t="s">
        <v>8757</v>
      </c>
      <c r="D948" t="s">
        <v>770</v>
      </c>
      <c r="E948" t="s">
        <v>441</v>
      </c>
      <c r="F948">
        <v>244</v>
      </c>
      <c r="G948" t="s">
        <v>8223</v>
      </c>
      <c r="H948" t="s">
        <v>8226</v>
      </c>
      <c r="I948" t="s">
        <v>8214</v>
      </c>
      <c r="J948" t="s">
        <v>8215</v>
      </c>
      <c r="K948" t="s">
        <v>8224</v>
      </c>
      <c r="L948" t="s">
        <v>8267</v>
      </c>
    </row>
    <row r="949" spans="1:12" x14ac:dyDescent="0.35">
      <c r="A949" s="164" t="s">
        <v>27122</v>
      </c>
      <c r="B949" t="s">
        <v>27123</v>
      </c>
      <c r="C949" t="s">
        <v>27124</v>
      </c>
      <c r="D949" t="s">
        <v>27125</v>
      </c>
      <c r="E949" t="s">
        <v>441</v>
      </c>
      <c r="F949">
        <v>0</v>
      </c>
      <c r="G949" t="s">
        <v>8234</v>
      </c>
      <c r="H949" t="s">
        <v>8226</v>
      </c>
      <c r="I949" t="s">
        <v>8214</v>
      </c>
      <c r="J949" t="s">
        <v>8215</v>
      </c>
      <c r="K949" t="s">
        <v>8224</v>
      </c>
      <c r="L949" t="s">
        <v>8216</v>
      </c>
    </row>
    <row r="950" spans="1:12" x14ac:dyDescent="0.35">
      <c r="A950" s="164" t="s">
        <v>771</v>
      </c>
      <c r="B950" t="s">
        <v>7542</v>
      </c>
      <c r="C950" t="s">
        <v>28444</v>
      </c>
      <c r="D950" t="s">
        <v>772</v>
      </c>
      <c r="E950" t="s">
        <v>441</v>
      </c>
      <c r="F950">
        <v>64</v>
      </c>
      <c r="G950" t="s">
        <v>8234</v>
      </c>
      <c r="H950" t="s">
        <v>8226</v>
      </c>
      <c r="I950" t="s">
        <v>8214</v>
      </c>
      <c r="J950" t="s">
        <v>8215</v>
      </c>
      <c r="K950" t="s">
        <v>8224</v>
      </c>
      <c r="L950" t="s">
        <v>8216</v>
      </c>
    </row>
    <row r="951" spans="1:12" x14ac:dyDescent="0.35">
      <c r="A951" s="164" t="s">
        <v>773</v>
      </c>
      <c r="B951" t="s">
        <v>7306</v>
      </c>
      <c r="C951" t="s">
        <v>21269</v>
      </c>
      <c r="D951" t="s">
        <v>457</v>
      </c>
      <c r="E951" t="s">
        <v>441</v>
      </c>
      <c r="F951">
        <v>320</v>
      </c>
      <c r="G951" t="s">
        <v>8556</v>
      </c>
      <c r="H951" t="s">
        <v>8226</v>
      </c>
      <c r="I951" t="s">
        <v>8214</v>
      </c>
      <c r="J951" t="s">
        <v>8215</v>
      </c>
      <c r="K951" t="s">
        <v>5808</v>
      </c>
      <c r="L951" t="s">
        <v>8267</v>
      </c>
    </row>
    <row r="952" spans="1:12" x14ac:dyDescent="0.35">
      <c r="A952" s="164" t="s">
        <v>774</v>
      </c>
      <c r="B952" t="s">
        <v>7435</v>
      </c>
      <c r="C952" t="s">
        <v>9754</v>
      </c>
      <c r="D952" t="s">
        <v>775</v>
      </c>
      <c r="E952" t="s">
        <v>441</v>
      </c>
      <c r="F952">
        <v>171</v>
      </c>
      <c r="G952" t="s">
        <v>8212</v>
      </c>
      <c r="H952" t="s">
        <v>8226</v>
      </c>
      <c r="I952" t="s">
        <v>8214</v>
      </c>
      <c r="J952" t="s">
        <v>8215</v>
      </c>
      <c r="K952" t="s">
        <v>8224</v>
      </c>
      <c r="L952" t="s">
        <v>8267</v>
      </c>
    </row>
    <row r="953" spans="1:12" x14ac:dyDescent="0.35">
      <c r="A953" s="164" t="s">
        <v>776</v>
      </c>
      <c r="B953" t="s">
        <v>7150</v>
      </c>
      <c r="C953" t="s">
        <v>32732</v>
      </c>
      <c r="D953" t="s">
        <v>634</v>
      </c>
      <c r="E953" t="s">
        <v>441</v>
      </c>
      <c r="F953">
        <v>162</v>
      </c>
      <c r="G953" t="s">
        <v>8212</v>
      </c>
      <c r="H953" t="s">
        <v>8226</v>
      </c>
      <c r="I953" t="s">
        <v>8214</v>
      </c>
      <c r="J953" t="s">
        <v>8215</v>
      </c>
      <c r="K953" t="s">
        <v>8224</v>
      </c>
      <c r="L953" t="s">
        <v>8216</v>
      </c>
    </row>
    <row r="954" spans="1:12" x14ac:dyDescent="0.35">
      <c r="A954" s="164" t="s">
        <v>777</v>
      </c>
      <c r="B954" t="s">
        <v>7205</v>
      </c>
      <c r="C954" t="s">
        <v>21106</v>
      </c>
      <c r="D954" t="s">
        <v>778</v>
      </c>
      <c r="E954" t="s">
        <v>441</v>
      </c>
      <c r="F954">
        <v>116</v>
      </c>
      <c r="G954" t="s">
        <v>8212</v>
      </c>
      <c r="H954" t="s">
        <v>8226</v>
      </c>
      <c r="I954" t="s">
        <v>8214</v>
      </c>
      <c r="J954" t="s">
        <v>8215</v>
      </c>
      <c r="K954" t="s">
        <v>8224</v>
      </c>
      <c r="L954" t="s">
        <v>8267</v>
      </c>
    </row>
    <row r="955" spans="1:12" x14ac:dyDescent="0.35">
      <c r="A955" s="164" t="s">
        <v>779</v>
      </c>
      <c r="B955" t="s">
        <v>7189</v>
      </c>
      <c r="C955" t="s">
        <v>9179</v>
      </c>
      <c r="D955" t="s">
        <v>612</v>
      </c>
      <c r="E955" t="s">
        <v>441</v>
      </c>
      <c r="F955">
        <v>106</v>
      </c>
      <c r="G955" t="s">
        <v>8212</v>
      </c>
      <c r="H955" t="s">
        <v>8226</v>
      </c>
      <c r="I955" t="s">
        <v>8214</v>
      </c>
      <c r="J955" t="s">
        <v>8215</v>
      </c>
      <c r="K955" t="s">
        <v>8224</v>
      </c>
      <c r="L955" t="s">
        <v>8267</v>
      </c>
    </row>
    <row r="956" spans="1:12" x14ac:dyDescent="0.35">
      <c r="A956" s="164" t="s">
        <v>780</v>
      </c>
      <c r="B956" t="s">
        <v>7444</v>
      </c>
      <c r="C956" t="s">
        <v>17783</v>
      </c>
      <c r="D956" t="s">
        <v>462</v>
      </c>
      <c r="E956" t="s">
        <v>441</v>
      </c>
      <c r="F956">
        <v>536</v>
      </c>
      <c r="G956" t="s">
        <v>8490</v>
      </c>
      <c r="H956" t="s">
        <v>8226</v>
      </c>
      <c r="I956" t="s">
        <v>8214</v>
      </c>
      <c r="J956" t="s">
        <v>8215</v>
      </c>
      <c r="K956" t="s">
        <v>8224</v>
      </c>
      <c r="L956" t="s">
        <v>8267</v>
      </c>
    </row>
    <row r="957" spans="1:12" x14ac:dyDescent="0.35">
      <c r="A957" s="164" t="s">
        <v>781</v>
      </c>
      <c r="B957" t="s">
        <v>7543</v>
      </c>
      <c r="C957" t="s">
        <v>29241</v>
      </c>
      <c r="D957" t="s">
        <v>782</v>
      </c>
      <c r="E957" t="s">
        <v>441</v>
      </c>
      <c r="F957">
        <v>370</v>
      </c>
      <c r="G957" t="s">
        <v>8556</v>
      </c>
      <c r="H957" t="s">
        <v>8226</v>
      </c>
      <c r="I957" t="s">
        <v>8214</v>
      </c>
      <c r="J957" t="s">
        <v>8215</v>
      </c>
      <c r="K957" t="s">
        <v>8224</v>
      </c>
      <c r="L957" t="s">
        <v>8267</v>
      </c>
    </row>
    <row r="958" spans="1:12" x14ac:dyDescent="0.35">
      <c r="A958" s="164" t="s">
        <v>783</v>
      </c>
      <c r="B958" t="s">
        <v>7461</v>
      </c>
      <c r="C958" t="s">
        <v>31597</v>
      </c>
      <c r="D958" t="s">
        <v>784</v>
      </c>
      <c r="E958" t="s">
        <v>441</v>
      </c>
      <c r="F958">
        <v>101</v>
      </c>
      <c r="G958" t="s">
        <v>8212</v>
      </c>
      <c r="H958" t="s">
        <v>8226</v>
      </c>
      <c r="I958" t="s">
        <v>8214</v>
      </c>
      <c r="J958" t="s">
        <v>8215</v>
      </c>
      <c r="K958" t="s">
        <v>5808</v>
      </c>
      <c r="L958" t="s">
        <v>8216</v>
      </c>
    </row>
    <row r="959" spans="1:12" x14ac:dyDescent="0.35">
      <c r="A959" s="164" t="s">
        <v>15578</v>
      </c>
      <c r="B959" t="s">
        <v>15579</v>
      </c>
      <c r="C959" t="s">
        <v>15580</v>
      </c>
      <c r="D959" t="s">
        <v>15581</v>
      </c>
      <c r="E959" t="s">
        <v>441</v>
      </c>
      <c r="F959">
        <v>70</v>
      </c>
      <c r="G959" t="s">
        <v>8234</v>
      </c>
      <c r="H959" t="s">
        <v>8226</v>
      </c>
      <c r="I959" t="s">
        <v>8214</v>
      </c>
      <c r="J959" t="s">
        <v>8215</v>
      </c>
      <c r="K959" t="s">
        <v>5808</v>
      </c>
      <c r="L959" t="s">
        <v>8216</v>
      </c>
    </row>
    <row r="960" spans="1:12" x14ac:dyDescent="0.35">
      <c r="A960" s="164" t="s">
        <v>785</v>
      </c>
      <c r="B960" t="s">
        <v>7185</v>
      </c>
      <c r="C960" t="s">
        <v>32140</v>
      </c>
      <c r="D960" t="s">
        <v>786</v>
      </c>
      <c r="E960" t="s">
        <v>441</v>
      </c>
      <c r="F960">
        <v>145</v>
      </c>
      <c r="G960" t="s">
        <v>8212</v>
      </c>
      <c r="H960" t="s">
        <v>8226</v>
      </c>
      <c r="I960" t="s">
        <v>8214</v>
      </c>
      <c r="J960" t="s">
        <v>8215</v>
      </c>
      <c r="K960" t="s">
        <v>8224</v>
      </c>
      <c r="L960" t="s">
        <v>8216</v>
      </c>
    </row>
    <row r="961" spans="1:12" x14ac:dyDescent="0.35">
      <c r="A961" s="164" t="s">
        <v>787</v>
      </c>
      <c r="B961" t="s">
        <v>7476</v>
      </c>
      <c r="C961" t="s">
        <v>9204</v>
      </c>
      <c r="D961" t="s">
        <v>788</v>
      </c>
      <c r="E961" t="s">
        <v>441</v>
      </c>
      <c r="F961">
        <v>82</v>
      </c>
      <c r="G961" t="s">
        <v>8234</v>
      </c>
      <c r="H961" t="s">
        <v>8226</v>
      </c>
      <c r="I961" t="s">
        <v>8214</v>
      </c>
      <c r="J961" t="s">
        <v>8215</v>
      </c>
      <c r="K961" t="s">
        <v>8224</v>
      </c>
      <c r="L961" t="s">
        <v>8216</v>
      </c>
    </row>
    <row r="962" spans="1:12" x14ac:dyDescent="0.35">
      <c r="A962" s="164" t="s">
        <v>12321</v>
      </c>
      <c r="B962" t="s">
        <v>12322</v>
      </c>
      <c r="C962" t="s">
        <v>12323</v>
      </c>
      <c r="D962" t="s">
        <v>12324</v>
      </c>
      <c r="E962" t="s">
        <v>441</v>
      </c>
      <c r="H962" t="s">
        <v>8226</v>
      </c>
      <c r="I962" t="s">
        <v>8214</v>
      </c>
      <c r="J962" t="s">
        <v>8215</v>
      </c>
      <c r="K962" t="s">
        <v>8224</v>
      </c>
      <c r="L962" t="s">
        <v>8216</v>
      </c>
    </row>
    <row r="963" spans="1:12" x14ac:dyDescent="0.35">
      <c r="A963" s="164" t="s">
        <v>789</v>
      </c>
      <c r="B963" t="s">
        <v>7157</v>
      </c>
      <c r="C963" t="s">
        <v>11076</v>
      </c>
      <c r="D963" t="s">
        <v>790</v>
      </c>
      <c r="E963" t="s">
        <v>441</v>
      </c>
      <c r="F963">
        <v>40</v>
      </c>
      <c r="G963" t="s">
        <v>8234</v>
      </c>
      <c r="H963" t="s">
        <v>8226</v>
      </c>
      <c r="I963" t="s">
        <v>8214</v>
      </c>
      <c r="J963" t="s">
        <v>8215</v>
      </c>
      <c r="K963" t="s">
        <v>8224</v>
      </c>
      <c r="L963" t="s">
        <v>8216</v>
      </c>
    </row>
    <row r="964" spans="1:12" x14ac:dyDescent="0.35">
      <c r="A964" s="164" t="s">
        <v>11596</v>
      </c>
      <c r="B964" t="s">
        <v>11597</v>
      </c>
      <c r="C964" t="s">
        <v>11598</v>
      </c>
      <c r="D964" t="s">
        <v>11599</v>
      </c>
      <c r="E964" t="s">
        <v>441</v>
      </c>
      <c r="H964" t="s">
        <v>8226</v>
      </c>
      <c r="I964" t="s">
        <v>8214</v>
      </c>
      <c r="J964" t="s">
        <v>8215</v>
      </c>
      <c r="K964" t="s">
        <v>8224</v>
      </c>
      <c r="L964" t="s">
        <v>8216</v>
      </c>
    </row>
    <row r="965" spans="1:12" x14ac:dyDescent="0.35">
      <c r="A965" s="164" t="s">
        <v>17101</v>
      </c>
      <c r="B965" t="s">
        <v>17102</v>
      </c>
      <c r="C965" t="s">
        <v>17103</v>
      </c>
      <c r="D965" t="s">
        <v>17104</v>
      </c>
      <c r="E965" t="s">
        <v>441</v>
      </c>
      <c r="F965">
        <v>144</v>
      </c>
      <c r="G965" t="s">
        <v>8212</v>
      </c>
      <c r="H965" t="s">
        <v>8226</v>
      </c>
      <c r="I965" t="s">
        <v>8214</v>
      </c>
      <c r="J965" t="s">
        <v>8215</v>
      </c>
      <c r="K965" t="s">
        <v>8224</v>
      </c>
      <c r="L965" t="s">
        <v>8216</v>
      </c>
    </row>
    <row r="966" spans="1:12" x14ac:dyDescent="0.35">
      <c r="A966" s="164" t="s">
        <v>791</v>
      </c>
      <c r="B966" t="s">
        <v>7447</v>
      </c>
      <c r="C966" t="s">
        <v>25141</v>
      </c>
      <c r="D966" t="s">
        <v>792</v>
      </c>
      <c r="E966" t="s">
        <v>441</v>
      </c>
      <c r="F966">
        <v>130</v>
      </c>
      <c r="G966" t="s">
        <v>8212</v>
      </c>
      <c r="H966" t="s">
        <v>8226</v>
      </c>
      <c r="I966" t="s">
        <v>8214</v>
      </c>
      <c r="J966" t="s">
        <v>8215</v>
      </c>
      <c r="K966" t="s">
        <v>8224</v>
      </c>
      <c r="L966" t="s">
        <v>8216</v>
      </c>
    </row>
    <row r="967" spans="1:12" x14ac:dyDescent="0.35">
      <c r="A967" s="164" t="s">
        <v>23868</v>
      </c>
      <c r="B967" t="s">
        <v>23869</v>
      </c>
      <c r="C967" t="s">
        <v>11694</v>
      </c>
      <c r="D967" t="s">
        <v>883</v>
      </c>
      <c r="E967" t="s">
        <v>441</v>
      </c>
      <c r="F967">
        <v>109</v>
      </c>
      <c r="G967" t="s">
        <v>8212</v>
      </c>
      <c r="H967" t="s">
        <v>8226</v>
      </c>
      <c r="I967" t="s">
        <v>8214</v>
      </c>
      <c r="J967" t="s">
        <v>8215</v>
      </c>
      <c r="K967" t="s">
        <v>8224</v>
      </c>
      <c r="L967" t="s">
        <v>8216</v>
      </c>
    </row>
    <row r="968" spans="1:12" x14ac:dyDescent="0.35">
      <c r="A968" s="164" t="s">
        <v>793</v>
      </c>
      <c r="B968" t="s">
        <v>7544</v>
      </c>
      <c r="C968" t="s">
        <v>9288</v>
      </c>
      <c r="D968" t="s">
        <v>794</v>
      </c>
      <c r="E968" t="s">
        <v>441</v>
      </c>
      <c r="F968">
        <v>48</v>
      </c>
      <c r="G968" t="s">
        <v>8234</v>
      </c>
      <c r="H968" t="s">
        <v>8226</v>
      </c>
      <c r="I968" t="s">
        <v>8214</v>
      </c>
      <c r="J968" t="s">
        <v>8215</v>
      </c>
      <c r="K968" t="s">
        <v>8224</v>
      </c>
      <c r="L968" t="s">
        <v>8267</v>
      </c>
    </row>
    <row r="969" spans="1:12" x14ac:dyDescent="0.35">
      <c r="A969" s="164" t="s">
        <v>22176</v>
      </c>
      <c r="B969" t="s">
        <v>22177</v>
      </c>
      <c r="C969" t="s">
        <v>18918</v>
      </c>
      <c r="D969" t="s">
        <v>18919</v>
      </c>
      <c r="E969" t="s">
        <v>441</v>
      </c>
      <c r="F969">
        <v>32</v>
      </c>
      <c r="G969" t="s">
        <v>8234</v>
      </c>
      <c r="H969" t="s">
        <v>8226</v>
      </c>
      <c r="I969" t="s">
        <v>8219</v>
      </c>
      <c r="J969" t="s">
        <v>8215</v>
      </c>
      <c r="K969" t="s">
        <v>8224</v>
      </c>
      <c r="L969" t="s">
        <v>8216</v>
      </c>
    </row>
    <row r="970" spans="1:12" x14ac:dyDescent="0.35">
      <c r="A970" s="164" t="s">
        <v>795</v>
      </c>
      <c r="B970" t="s">
        <v>7172</v>
      </c>
      <c r="C970" t="s">
        <v>10020</v>
      </c>
      <c r="D970" t="s">
        <v>614</v>
      </c>
      <c r="E970" t="s">
        <v>441</v>
      </c>
      <c r="F970">
        <v>149</v>
      </c>
      <c r="G970" t="s">
        <v>8212</v>
      </c>
      <c r="H970" t="s">
        <v>8226</v>
      </c>
      <c r="I970" t="s">
        <v>8214</v>
      </c>
      <c r="J970" t="s">
        <v>8215</v>
      </c>
      <c r="K970" t="s">
        <v>8224</v>
      </c>
      <c r="L970" t="s">
        <v>8267</v>
      </c>
    </row>
    <row r="971" spans="1:12" x14ac:dyDescent="0.35">
      <c r="A971" s="164" t="s">
        <v>12528</v>
      </c>
      <c r="B971" t="s">
        <v>12529</v>
      </c>
      <c r="C971" t="s">
        <v>12530</v>
      </c>
      <c r="D971" t="s">
        <v>12531</v>
      </c>
      <c r="E971" t="s">
        <v>441</v>
      </c>
      <c r="F971">
        <v>27</v>
      </c>
      <c r="G971" t="s">
        <v>8234</v>
      </c>
      <c r="H971" t="s">
        <v>8226</v>
      </c>
      <c r="I971" t="s">
        <v>8214</v>
      </c>
      <c r="J971" t="s">
        <v>8215</v>
      </c>
      <c r="K971" t="s">
        <v>5808</v>
      </c>
      <c r="L971" t="s">
        <v>8216</v>
      </c>
    </row>
    <row r="972" spans="1:12" x14ac:dyDescent="0.35">
      <c r="A972" s="164" t="s">
        <v>8783</v>
      </c>
      <c r="B972" t="s">
        <v>8784</v>
      </c>
      <c r="C972" t="s">
        <v>8785</v>
      </c>
      <c r="D972" t="s">
        <v>796</v>
      </c>
      <c r="E972" t="s">
        <v>441</v>
      </c>
      <c r="F972">
        <v>122</v>
      </c>
      <c r="G972" t="s">
        <v>8212</v>
      </c>
      <c r="H972" t="s">
        <v>8226</v>
      </c>
      <c r="I972" t="s">
        <v>8214</v>
      </c>
      <c r="J972" t="s">
        <v>8215</v>
      </c>
      <c r="K972" t="s">
        <v>8224</v>
      </c>
      <c r="L972" t="s">
        <v>8216</v>
      </c>
    </row>
    <row r="973" spans="1:12" x14ac:dyDescent="0.35">
      <c r="A973" s="164" t="s">
        <v>18300</v>
      </c>
      <c r="B973" t="s">
        <v>18301</v>
      </c>
      <c r="C973" t="s">
        <v>18302</v>
      </c>
      <c r="D973" t="s">
        <v>18303</v>
      </c>
      <c r="E973" t="s">
        <v>441</v>
      </c>
      <c r="H973" t="s">
        <v>8226</v>
      </c>
      <c r="I973" t="s">
        <v>8214</v>
      </c>
      <c r="J973" t="s">
        <v>8215</v>
      </c>
      <c r="K973" t="s">
        <v>8224</v>
      </c>
      <c r="L973" t="s">
        <v>8216</v>
      </c>
    </row>
    <row r="974" spans="1:12" x14ac:dyDescent="0.35">
      <c r="A974" s="164" t="s">
        <v>11411</v>
      </c>
      <c r="B974" t="s">
        <v>11412</v>
      </c>
      <c r="C974" t="s">
        <v>11413</v>
      </c>
      <c r="D974" t="s">
        <v>632</v>
      </c>
      <c r="E974" t="s">
        <v>441</v>
      </c>
      <c r="F974">
        <v>67</v>
      </c>
      <c r="G974" t="s">
        <v>8234</v>
      </c>
      <c r="H974" t="s">
        <v>8226</v>
      </c>
      <c r="I974" t="s">
        <v>8214</v>
      </c>
      <c r="J974" t="s">
        <v>8215</v>
      </c>
      <c r="K974" t="s">
        <v>8224</v>
      </c>
      <c r="L974" t="s">
        <v>8216</v>
      </c>
    </row>
    <row r="975" spans="1:12" x14ac:dyDescent="0.35">
      <c r="A975" s="164" t="s">
        <v>797</v>
      </c>
      <c r="B975" t="s">
        <v>7509</v>
      </c>
      <c r="C975" t="s">
        <v>31794</v>
      </c>
      <c r="D975" t="s">
        <v>655</v>
      </c>
      <c r="E975" t="s">
        <v>441</v>
      </c>
      <c r="F975">
        <v>44</v>
      </c>
      <c r="G975" t="s">
        <v>8234</v>
      </c>
      <c r="H975" t="s">
        <v>8226</v>
      </c>
      <c r="I975" t="s">
        <v>8214</v>
      </c>
      <c r="J975" t="s">
        <v>8215</v>
      </c>
      <c r="K975" t="s">
        <v>8224</v>
      </c>
      <c r="L975" t="s">
        <v>8216</v>
      </c>
    </row>
    <row r="976" spans="1:12" x14ac:dyDescent="0.35">
      <c r="A976" s="164" t="s">
        <v>798</v>
      </c>
      <c r="B976" t="s">
        <v>7536</v>
      </c>
      <c r="C976" t="s">
        <v>23190</v>
      </c>
      <c r="D976" t="s">
        <v>799</v>
      </c>
      <c r="E976" t="s">
        <v>441</v>
      </c>
      <c r="F976">
        <v>13</v>
      </c>
      <c r="G976" t="s">
        <v>8234</v>
      </c>
      <c r="H976" t="s">
        <v>8226</v>
      </c>
      <c r="I976" t="s">
        <v>8214</v>
      </c>
      <c r="J976" t="s">
        <v>8215</v>
      </c>
      <c r="K976" t="s">
        <v>8224</v>
      </c>
      <c r="L976" t="s">
        <v>8216</v>
      </c>
    </row>
    <row r="977" spans="1:12" x14ac:dyDescent="0.35">
      <c r="A977" s="164" t="s">
        <v>800</v>
      </c>
      <c r="B977" t="s">
        <v>7475</v>
      </c>
      <c r="C977" t="s">
        <v>18386</v>
      </c>
      <c r="D977" t="s">
        <v>796</v>
      </c>
      <c r="E977" t="s">
        <v>441</v>
      </c>
      <c r="F977">
        <v>30</v>
      </c>
      <c r="G977" t="s">
        <v>8234</v>
      </c>
      <c r="H977" t="s">
        <v>8226</v>
      </c>
      <c r="I977" t="s">
        <v>8214</v>
      </c>
      <c r="J977" t="s">
        <v>8215</v>
      </c>
      <c r="K977" t="s">
        <v>8224</v>
      </c>
      <c r="L977" t="s">
        <v>8216</v>
      </c>
    </row>
    <row r="978" spans="1:12" x14ac:dyDescent="0.35">
      <c r="A978" s="164" t="s">
        <v>801</v>
      </c>
      <c r="B978" t="s">
        <v>7409</v>
      </c>
      <c r="C978" t="s">
        <v>32191</v>
      </c>
      <c r="D978" t="s">
        <v>802</v>
      </c>
      <c r="E978" t="s">
        <v>441</v>
      </c>
      <c r="F978">
        <v>287</v>
      </c>
      <c r="G978" t="s">
        <v>8223</v>
      </c>
      <c r="H978" t="s">
        <v>8226</v>
      </c>
      <c r="I978" t="s">
        <v>8214</v>
      </c>
      <c r="J978" t="s">
        <v>8215</v>
      </c>
      <c r="K978" t="s">
        <v>8224</v>
      </c>
      <c r="L978" t="s">
        <v>8216</v>
      </c>
    </row>
    <row r="979" spans="1:12" x14ac:dyDescent="0.35">
      <c r="A979" s="164" t="s">
        <v>19620</v>
      </c>
      <c r="B979" t="s">
        <v>19621</v>
      </c>
      <c r="C979" t="s">
        <v>16554</v>
      </c>
      <c r="D979" t="s">
        <v>502</v>
      </c>
      <c r="E979" t="s">
        <v>441</v>
      </c>
      <c r="F979">
        <v>71</v>
      </c>
      <c r="G979" t="s">
        <v>8234</v>
      </c>
      <c r="H979" t="s">
        <v>8226</v>
      </c>
      <c r="I979" t="s">
        <v>8214</v>
      </c>
      <c r="J979" t="s">
        <v>8215</v>
      </c>
      <c r="K979" t="s">
        <v>8224</v>
      </c>
      <c r="L979" t="s">
        <v>8216</v>
      </c>
    </row>
    <row r="980" spans="1:12" x14ac:dyDescent="0.35">
      <c r="A980" s="164" t="s">
        <v>803</v>
      </c>
      <c r="B980" t="s">
        <v>7395</v>
      </c>
      <c r="C980" t="s">
        <v>20239</v>
      </c>
      <c r="D980" t="s">
        <v>804</v>
      </c>
      <c r="E980" t="s">
        <v>441</v>
      </c>
      <c r="F980">
        <v>146</v>
      </c>
      <c r="G980" t="s">
        <v>8212</v>
      </c>
      <c r="H980" t="s">
        <v>8226</v>
      </c>
      <c r="I980" t="s">
        <v>8214</v>
      </c>
      <c r="J980" t="s">
        <v>8215</v>
      </c>
      <c r="K980" t="s">
        <v>8224</v>
      </c>
      <c r="L980" t="s">
        <v>8216</v>
      </c>
    </row>
    <row r="981" spans="1:12" x14ac:dyDescent="0.35">
      <c r="A981" s="164" t="s">
        <v>24706</v>
      </c>
      <c r="B981" t="s">
        <v>15824</v>
      </c>
      <c r="C981" t="s">
        <v>15825</v>
      </c>
      <c r="D981" t="s">
        <v>805</v>
      </c>
      <c r="E981" t="s">
        <v>441</v>
      </c>
      <c r="F981">
        <v>0</v>
      </c>
      <c r="G981" t="s">
        <v>8234</v>
      </c>
      <c r="H981" t="s">
        <v>8226</v>
      </c>
      <c r="I981" t="s">
        <v>8214</v>
      </c>
      <c r="J981" t="s">
        <v>8215</v>
      </c>
      <c r="K981" t="s">
        <v>8224</v>
      </c>
      <c r="L981" t="s">
        <v>8216</v>
      </c>
    </row>
    <row r="982" spans="1:12" x14ac:dyDescent="0.35">
      <c r="A982" s="164" t="s">
        <v>806</v>
      </c>
      <c r="B982" t="s">
        <v>7255</v>
      </c>
      <c r="C982" t="s">
        <v>26770</v>
      </c>
      <c r="D982" t="s">
        <v>758</v>
      </c>
      <c r="E982" t="s">
        <v>441</v>
      </c>
      <c r="F982">
        <v>419</v>
      </c>
      <c r="G982" t="s">
        <v>8307</v>
      </c>
      <c r="H982" t="s">
        <v>8226</v>
      </c>
      <c r="I982" t="s">
        <v>8214</v>
      </c>
      <c r="J982" t="s">
        <v>8215</v>
      </c>
      <c r="K982" t="s">
        <v>8224</v>
      </c>
      <c r="L982" t="s">
        <v>8216</v>
      </c>
    </row>
    <row r="983" spans="1:12" x14ac:dyDescent="0.35">
      <c r="A983" s="164" t="s">
        <v>30780</v>
      </c>
      <c r="B983" t="s">
        <v>30781</v>
      </c>
      <c r="C983" t="s">
        <v>17199</v>
      </c>
      <c r="D983" t="s">
        <v>878</v>
      </c>
      <c r="E983" t="s">
        <v>441</v>
      </c>
      <c r="F983">
        <v>105</v>
      </c>
      <c r="G983" t="s">
        <v>8212</v>
      </c>
      <c r="H983" t="s">
        <v>8226</v>
      </c>
      <c r="I983" t="s">
        <v>8214</v>
      </c>
      <c r="J983" t="s">
        <v>8215</v>
      </c>
      <c r="K983" t="s">
        <v>5808</v>
      </c>
      <c r="L983" t="s">
        <v>8216</v>
      </c>
    </row>
    <row r="984" spans="1:12" x14ac:dyDescent="0.35">
      <c r="A984" s="164" t="s">
        <v>12754</v>
      </c>
      <c r="B984" t="s">
        <v>12755</v>
      </c>
      <c r="C984" t="s">
        <v>12756</v>
      </c>
      <c r="D984" t="s">
        <v>12757</v>
      </c>
      <c r="E984" t="s">
        <v>441</v>
      </c>
      <c r="H984" t="s">
        <v>8226</v>
      </c>
      <c r="I984" t="s">
        <v>8214</v>
      </c>
      <c r="J984" t="s">
        <v>8215</v>
      </c>
      <c r="K984" t="s">
        <v>8224</v>
      </c>
      <c r="L984" t="s">
        <v>8216</v>
      </c>
    </row>
    <row r="985" spans="1:12" x14ac:dyDescent="0.35">
      <c r="A985" s="164" t="s">
        <v>807</v>
      </c>
      <c r="B985" t="s">
        <v>7303</v>
      </c>
      <c r="C985" t="s">
        <v>31602</v>
      </c>
      <c r="D985" t="s">
        <v>457</v>
      </c>
      <c r="E985" t="s">
        <v>441</v>
      </c>
      <c r="F985">
        <v>265</v>
      </c>
      <c r="G985" t="s">
        <v>8223</v>
      </c>
      <c r="H985" t="s">
        <v>8226</v>
      </c>
      <c r="I985" t="s">
        <v>8214</v>
      </c>
      <c r="J985" t="s">
        <v>8215</v>
      </c>
      <c r="K985" t="s">
        <v>8224</v>
      </c>
      <c r="L985" t="s">
        <v>8267</v>
      </c>
    </row>
    <row r="986" spans="1:12" x14ac:dyDescent="0.35">
      <c r="A986" s="164" t="s">
        <v>20923</v>
      </c>
      <c r="B986" t="s">
        <v>20924</v>
      </c>
      <c r="C986" t="s">
        <v>20925</v>
      </c>
      <c r="D986" t="s">
        <v>20926</v>
      </c>
      <c r="E986" t="s">
        <v>441</v>
      </c>
      <c r="H986" t="s">
        <v>8226</v>
      </c>
      <c r="I986" t="s">
        <v>8214</v>
      </c>
      <c r="J986" t="s">
        <v>8215</v>
      </c>
      <c r="K986" t="s">
        <v>8224</v>
      </c>
      <c r="L986" t="s">
        <v>8216</v>
      </c>
    </row>
    <row r="987" spans="1:12" x14ac:dyDescent="0.35">
      <c r="A987" s="164" t="s">
        <v>12237</v>
      </c>
      <c r="B987" t="s">
        <v>12238</v>
      </c>
      <c r="C987" t="s">
        <v>12239</v>
      </c>
      <c r="D987" t="s">
        <v>12240</v>
      </c>
      <c r="E987" t="s">
        <v>441</v>
      </c>
      <c r="F987">
        <v>47</v>
      </c>
      <c r="G987" t="s">
        <v>8234</v>
      </c>
      <c r="H987" t="s">
        <v>8226</v>
      </c>
      <c r="I987" t="s">
        <v>8214</v>
      </c>
      <c r="J987" t="s">
        <v>8215</v>
      </c>
      <c r="K987" t="s">
        <v>5808</v>
      </c>
      <c r="L987" t="s">
        <v>8216</v>
      </c>
    </row>
    <row r="988" spans="1:12" x14ac:dyDescent="0.35">
      <c r="A988" s="164" t="s">
        <v>10029</v>
      </c>
      <c r="B988" t="s">
        <v>10030</v>
      </c>
      <c r="C988" t="s">
        <v>10031</v>
      </c>
      <c r="D988" t="s">
        <v>10032</v>
      </c>
      <c r="E988" t="s">
        <v>441</v>
      </c>
      <c r="F988">
        <v>226</v>
      </c>
      <c r="G988" t="s">
        <v>8223</v>
      </c>
      <c r="H988" t="s">
        <v>8226</v>
      </c>
      <c r="I988" t="s">
        <v>8214</v>
      </c>
      <c r="J988" t="s">
        <v>8215</v>
      </c>
      <c r="K988" t="s">
        <v>5808</v>
      </c>
      <c r="L988" t="s">
        <v>8216</v>
      </c>
    </row>
    <row r="989" spans="1:12" x14ac:dyDescent="0.35">
      <c r="A989" s="164" t="s">
        <v>13910</v>
      </c>
      <c r="B989" t="s">
        <v>13911</v>
      </c>
      <c r="C989" t="s">
        <v>13912</v>
      </c>
      <c r="D989" t="s">
        <v>13913</v>
      </c>
      <c r="E989" t="s">
        <v>441</v>
      </c>
      <c r="F989">
        <v>8</v>
      </c>
      <c r="G989" t="s">
        <v>8234</v>
      </c>
      <c r="H989" t="s">
        <v>8226</v>
      </c>
      <c r="I989" t="s">
        <v>8219</v>
      </c>
      <c r="J989" t="s">
        <v>8215</v>
      </c>
      <c r="K989" t="s">
        <v>8224</v>
      </c>
      <c r="L989" t="s">
        <v>8216</v>
      </c>
    </row>
    <row r="990" spans="1:12" x14ac:dyDescent="0.35">
      <c r="A990" s="164" t="s">
        <v>808</v>
      </c>
      <c r="B990" t="s">
        <v>7479</v>
      </c>
      <c r="C990" t="s">
        <v>22322</v>
      </c>
      <c r="D990" t="s">
        <v>809</v>
      </c>
      <c r="E990" t="s">
        <v>441</v>
      </c>
      <c r="F990">
        <v>465</v>
      </c>
      <c r="G990" t="s">
        <v>8307</v>
      </c>
      <c r="H990" t="s">
        <v>8226</v>
      </c>
      <c r="I990" t="s">
        <v>8214</v>
      </c>
      <c r="J990" t="s">
        <v>8215</v>
      </c>
      <c r="K990" t="s">
        <v>8224</v>
      </c>
      <c r="L990" t="s">
        <v>8216</v>
      </c>
    </row>
    <row r="991" spans="1:12" x14ac:dyDescent="0.35">
      <c r="A991" s="164" t="s">
        <v>810</v>
      </c>
      <c r="B991" t="s">
        <v>7158</v>
      </c>
      <c r="C991" t="s">
        <v>14202</v>
      </c>
      <c r="D991" t="s">
        <v>811</v>
      </c>
      <c r="E991" t="s">
        <v>441</v>
      </c>
      <c r="F991">
        <v>106</v>
      </c>
      <c r="G991" t="s">
        <v>8212</v>
      </c>
      <c r="H991" t="s">
        <v>8226</v>
      </c>
      <c r="I991" t="s">
        <v>8214</v>
      </c>
      <c r="J991" t="s">
        <v>8215</v>
      </c>
      <c r="K991" t="s">
        <v>5808</v>
      </c>
      <c r="L991" t="s">
        <v>8216</v>
      </c>
    </row>
    <row r="992" spans="1:12" x14ac:dyDescent="0.35">
      <c r="A992" s="164" t="s">
        <v>21335</v>
      </c>
      <c r="B992" t="s">
        <v>21336</v>
      </c>
      <c r="C992" t="s">
        <v>12287</v>
      </c>
      <c r="D992" t="s">
        <v>12288</v>
      </c>
      <c r="E992" t="s">
        <v>441</v>
      </c>
      <c r="F992">
        <v>45</v>
      </c>
      <c r="G992" t="s">
        <v>8234</v>
      </c>
      <c r="H992" t="s">
        <v>8226</v>
      </c>
      <c r="I992" t="s">
        <v>8219</v>
      </c>
      <c r="J992" t="s">
        <v>8215</v>
      </c>
      <c r="K992" t="s">
        <v>5808</v>
      </c>
      <c r="L992" t="s">
        <v>8216</v>
      </c>
    </row>
    <row r="993" spans="1:12" x14ac:dyDescent="0.35">
      <c r="A993" s="164" t="s">
        <v>812</v>
      </c>
      <c r="B993" t="s">
        <v>7482</v>
      </c>
      <c r="C993" t="s">
        <v>31358</v>
      </c>
      <c r="D993" t="s">
        <v>813</v>
      </c>
      <c r="E993" t="s">
        <v>441</v>
      </c>
      <c r="F993">
        <v>400</v>
      </c>
      <c r="G993" t="s">
        <v>8556</v>
      </c>
      <c r="H993" t="s">
        <v>8226</v>
      </c>
      <c r="I993" t="s">
        <v>8214</v>
      </c>
      <c r="J993" t="s">
        <v>8215</v>
      </c>
      <c r="K993" t="s">
        <v>8224</v>
      </c>
      <c r="L993" t="s">
        <v>8267</v>
      </c>
    </row>
    <row r="994" spans="1:12" x14ac:dyDescent="0.35">
      <c r="A994" s="164" t="s">
        <v>22663</v>
      </c>
      <c r="B994" t="s">
        <v>13377</v>
      </c>
      <c r="C994" t="s">
        <v>13378</v>
      </c>
      <c r="D994" t="s">
        <v>13379</v>
      </c>
      <c r="E994" t="s">
        <v>441</v>
      </c>
      <c r="F994">
        <v>148</v>
      </c>
      <c r="G994" t="s">
        <v>8212</v>
      </c>
      <c r="H994" t="s">
        <v>8226</v>
      </c>
      <c r="I994" t="s">
        <v>8214</v>
      </c>
      <c r="J994" t="s">
        <v>8215</v>
      </c>
      <c r="K994" t="s">
        <v>5808</v>
      </c>
      <c r="L994" t="s">
        <v>8216</v>
      </c>
    </row>
    <row r="995" spans="1:12" x14ac:dyDescent="0.35">
      <c r="A995" s="164" t="s">
        <v>814</v>
      </c>
      <c r="B995" t="s">
        <v>7454</v>
      </c>
      <c r="C995" t="s">
        <v>31741</v>
      </c>
      <c r="D995" t="s">
        <v>815</v>
      </c>
      <c r="E995" t="s">
        <v>441</v>
      </c>
      <c r="F995">
        <v>345</v>
      </c>
      <c r="G995" t="s">
        <v>8556</v>
      </c>
      <c r="H995" t="s">
        <v>8226</v>
      </c>
      <c r="I995" t="s">
        <v>8214</v>
      </c>
      <c r="J995" t="s">
        <v>8215</v>
      </c>
      <c r="K995" t="s">
        <v>5808</v>
      </c>
      <c r="L995" t="s">
        <v>8267</v>
      </c>
    </row>
    <row r="996" spans="1:12" x14ac:dyDescent="0.35">
      <c r="A996" s="164" t="s">
        <v>26180</v>
      </c>
      <c r="B996" t="s">
        <v>26181</v>
      </c>
      <c r="C996" t="s">
        <v>26182</v>
      </c>
      <c r="D996" t="s">
        <v>26183</v>
      </c>
      <c r="E996" t="s">
        <v>441</v>
      </c>
      <c r="F996">
        <v>132</v>
      </c>
      <c r="G996" t="s">
        <v>8212</v>
      </c>
      <c r="H996" t="s">
        <v>8226</v>
      </c>
      <c r="I996" t="s">
        <v>8214</v>
      </c>
      <c r="J996" t="s">
        <v>8215</v>
      </c>
      <c r="K996" t="s">
        <v>5808</v>
      </c>
      <c r="L996" t="s">
        <v>8216</v>
      </c>
    </row>
    <row r="997" spans="1:12" x14ac:dyDescent="0.35">
      <c r="A997" s="164" t="s">
        <v>11674</v>
      </c>
      <c r="B997" t="s">
        <v>11675</v>
      </c>
      <c r="C997" t="s">
        <v>11676</v>
      </c>
      <c r="D997" t="s">
        <v>11677</v>
      </c>
      <c r="E997" t="s">
        <v>441</v>
      </c>
      <c r="H997" t="s">
        <v>8226</v>
      </c>
      <c r="I997" t="s">
        <v>8214</v>
      </c>
      <c r="J997" t="s">
        <v>8215</v>
      </c>
      <c r="K997" t="s">
        <v>8224</v>
      </c>
      <c r="L997" t="s">
        <v>8216</v>
      </c>
    </row>
    <row r="998" spans="1:12" x14ac:dyDescent="0.35">
      <c r="A998" s="164" t="s">
        <v>9209</v>
      </c>
      <c r="B998" t="s">
        <v>9210</v>
      </c>
      <c r="C998" t="s">
        <v>9211</v>
      </c>
      <c r="D998" t="s">
        <v>8478</v>
      </c>
      <c r="E998" t="s">
        <v>441</v>
      </c>
      <c r="F998">
        <v>110</v>
      </c>
      <c r="G998" t="s">
        <v>8212</v>
      </c>
      <c r="H998" t="s">
        <v>8226</v>
      </c>
      <c r="I998" t="s">
        <v>8214</v>
      </c>
      <c r="J998" t="s">
        <v>8215</v>
      </c>
      <c r="K998" t="s">
        <v>5808</v>
      </c>
      <c r="L998" t="s">
        <v>8216</v>
      </c>
    </row>
    <row r="999" spans="1:12" x14ac:dyDescent="0.35">
      <c r="A999" s="164" t="s">
        <v>13491</v>
      </c>
      <c r="B999" t="s">
        <v>13492</v>
      </c>
      <c r="C999" t="s">
        <v>13493</v>
      </c>
      <c r="D999" t="s">
        <v>457</v>
      </c>
      <c r="E999" t="s">
        <v>441</v>
      </c>
      <c r="F999">
        <v>0</v>
      </c>
      <c r="G999" t="s">
        <v>8234</v>
      </c>
      <c r="H999" t="s">
        <v>8226</v>
      </c>
      <c r="I999" t="s">
        <v>8214</v>
      </c>
      <c r="J999" t="s">
        <v>8215</v>
      </c>
      <c r="K999" t="s">
        <v>8224</v>
      </c>
      <c r="L999" t="s">
        <v>8216</v>
      </c>
    </row>
    <row r="1000" spans="1:12" x14ac:dyDescent="0.35">
      <c r="A1000" s="164" t="s">
        <v>10323</v>
      </c>
      <c r="B1000" t="s">
        <v>10324</v>
      </c>
      <c r="C1000" t="s">
        <v>10325</v>
      </c>
      <c r="D1000" t="s">
        <v>457</v>
      </c>
      <c r="E1000" t="s">
        <v>441</v>
      </c>
      <c r="F1000">
        <v>143</v>
      </c>
      <c r="G1000" t="s">
        <v>8212</v>
      </c>
      <c r="H1000" t="s">
        <v>8226</v>
      </c>
      <c r="I1000" t="s">
        <v>8214</v>
      </c>
      <c r="J1000" t="s">
        <v>8215</v>
      </c>
      <c r="K1000" t="s">
        <v>5808</v>
      </c>
      <c r="L1000" t="s">
        <v>8267</v>
      </c>
    </row>
    <row r="1001" spans="1:12" x14ac:dyDescent="0.35">
      <c r="A1001" s="164" t="s">
        <v>816</v>
      </c>
      <c r="B1001" t="s">
        <v>7391</v>
      </c>
      <c r="C1001" t="s">
        <v>33257</v>
      </c>
      <c r="D1001" t="s">
        <v>817</v>
      </c>
      <c r="E1001" t="s">
        <v>441</v>
      </c>
      <c r="F1001">
        <v>124</v>
      </c>
      <c r="G1001" t="s">
        <v>8212</v>
      </c>
      <c r="H1001" t="s">
        <v>8226</v>
      </c>
      <c r="I1001" t="s">
        <v>8214</v>
      </c>
      <c r="J1001" t="s">
        <v>8215</v>
      </c>
      <c r="K1001" t="s">
        <v>8224</v>
      </c>
      <c r="L1001" t="s">
        <v>8216</v>
      </c>
    </row>
    <row r="1002" spans="1:12" x14ac:dyDescent="0.35">
      <c r="A1002" s="164" t="s">
        <v>818</v>
      </c>
      <c r="B1002" t="s">
        <v>7394</v>
      </c>
      <c r="C1002" t="s">
        <v>30168</v>
      </c>
      <c r="D1002" t="s">
        <v>819</v>
      </c>
      <c r="E1002" t="s">
        <v>441</v>
      </c>
      <c r="F1002">
        <v>172</v>
      </c>
      <c r="G1002" t="s">
        <v>8212</v>
      </c>
      <c r="H1002" t="s">
        <v>8226</v>
      </c>
      <c r="I1002" t="s">
        <v>8214</v>
      </c>
      <c r="J1002" t="s">
        <v>8215</v>
      </c>
      <c r="K1002" t="s">
        <v>8224</v>
      </c>
      <c r="L1002" t="s">
        <v>8267</v>
      </c>
    </row>
    <row r="1003" spans="1:12" x14ac:dyDescent="0.35">
      <c r="A1003" s="164" t="s">
        <v>30265</v>
      </c>
      <c r="B1003" t="s">
        <v>7445</v>
      </c>
      <c r="C1003" t="s">
        <v>28096</v>
      </c>
      <c r="D1003" t="s">
        <v>462</v>
      </c>
      <c r="E1003" t="s">
        <v>441</v>
      </c>
      <c r="F1003">
        <v>226</v>
      </c>
      <c r="G1003" t="s">
        <v>8223</v>
      </c>
      <c r="H1003" t="s">
        <v>8226</v>
      </c>
      <c r="I1003" t="s">
        <v>8214</v>
      </c>
      <c r="J1003" t="s">
        <v>8215</v>
      </c>
      <c r="K1003" t="s">
        <v>5808</v>
      </c>
      <c r="L1003" t="s">
        <v>8216</v>
      </c>
    </row>
    <row r="1004" spans="1:12" x14ac:dyDescent="0.35">
      <c r="A1004" s="164" t="s">
        <v>31492</v>
      </c>
      <c r="B1004" t="s">
        <v>7425</v>
      </c>
      <c r="C1004" t="s">
        <v>18904</v>
      </c>
      <c r="D1004" t="s">
        <v>890</v>
      </c>
      <c r="E1004" t="s">
        <v>441</v>
      </c>
      <c r="F1004">
        <v>102</v>
      </c>
      <c r="G1004" t="s">
        <v>8212</v>
      </c>
      <c r="H1004" t="s">
        <v>8226</v>
      </c>
      <c r="I1004" t="s">
        <v>8214</v>
      </c>
      <c r="J1004" t="s">
        <v>8215</v>
      </c>
      <c r="K1004" t="s">
        <v>8224</v>
      </c>
      <c r="L1004" t="s">
        <v>8267</v>
      </c>
    </row>
    <row r="1005" spans="1:12" x14ac:dyDescent="0.35">
      <c r="A1005" s="164" t="s">
        <v>24777</v>
      </c>
      <c r="B1005" t="s">
        <v>24778</v>
      </c>
      <c r="C1005" t="s">
        <v>24779</v>
      </c>
      <c r="D1005" t="s">
        <v>24780</v>
      </c>
      <c r="E1005" t="s">
        <v>441</v>
      </c>
      <c r="F1005">
        <v>63</v>
      </c>
      <c r="G1005" t="s">
        <v>8234</v>
      </c>
      <c r="H1005" t="s">
        <v>8226</v>
      </c>
      <c r="I1005" t="s">
        <v>8214</v>
      </c>
      <c r="J1005" t="s">
        <v>8215</v>
      </c>
      <c r="K1005" t="s">
        <v>8224</v>
      </c>
      <c r="L1005" t="s">
        <v>8216</v>
      </c>
    </row>
    <row r="1006" spans="1:12" x14ac:dyDescent="0.35">
      <c r="A1006" s="164" t="s">
        <v>820</v>
      </c>
      <c r="B1006" t="s">
        <v>7418</v>
      </c>
      <c r="C1006" t="s">
        <v>8577</v>
      </c>
      <c r="D1006" t="s">
        <v>821</v>
      </c>
      <c r="E1006" t="s">
        <v>441</v>
      </c>
      <c r="F1006">
        <v>112</v>
      </c>
      <c r="G1006" t="s">
        <v>8212</v>
      </c>
      <c r="H1006" t="s">
        <v>8226</v>
      </c>
      <c r="I1006" t="s">
        <v>8214</v>
      </c>
      <c r="J1006" t="s">
        <v>8215</v>
      </c>
      <c r="K1006" t="s">
        <v>8224</v>
      </c>
      <c r="L1006" t="s">
        <v>8267</v>
      </c>
    </row>
    <row r="1007" spans="1:12" x14ac:dyDescent="0.35">
      <c r="A1007" s="164" t="s">
        <v>8401</v>
      </c>
      <c r="B1007" t="s">
        <v>8402</v>
      </c>
      <c r="C1007" t="s">
        <v>8403</v>
      </c>
      <c r="D1007" t="s">
        <v>8404</v>
      </c>
      <c r="E1007" t="s">
        <v>441</v>
      </c>
      <c r="H1007" t="s">
        <v>8226</v>
      </c>
      <c r="I1007" t="s">
        <v>8214</v>
      </c>
      <c r="J1007" t="s">
        <v>8215</v>
      </c>
      <c r="K1007" t="s">
        <v>8224</v>
      </c>
      <c r="L1007" t="s">
        <v>8216</v>
      </c>
    </row>
    <row r="1008" spans="1:12" x14ac:dyDescent="0.35">
      <c r="A1008" s="164" t="s">
        <v>822</v>
      </c>
      <c r="B1008" t="s">
        <v>7427</v>
      </c>
      <c r="C1008" t="s">
        <v>28119</v>
      </c>
      <c r="D1008" t="s">
        <v>823</v>
      </c>
      <c r="E1008" t="s">
        <v>441</v>
      </c>
      <c r="F1008">
        <v>95</v>
      </c>
      <c r="G1008" t="s">
        <v>8234</v>
      </c>
      <c r="H1008" t="s">
        <v>8226</v>
      </c>
      <c r="I1008" t="s">
        <v>8214</v>
      </c>
      <c r="J1008" t="s">
        <v>8215</v>
      </c>
      <c r="K1008" t="s">
        <v>8224</v>
      </c>
      <c r="L1008" t="s">
        <v>8216</v>
      </c>
    </row>
    <row r="1009" spans="1:12" x14ac:dyDescent="0.35">
      <c r="A1009" s="164" t="s">
        <v>824</v>
      </c>
      <c r="B1009" t="s">
        <v>7496</v>
      </c>
      <c r="C1009" t="s">
        <v>24256</v>
      </c>
      <c r="D1009" t="s">
        <v>825</v>
      </c>
      <c r="E1009" t="s">
        <v>441</v>
      </c>
      <c r="F1009">
        <v>114</v>
      </c>
      <c r="G1009" t="s">
        <v>8212</v>
      </c>
      <c r="H1009" t="s">
        <v>8226</v>
      </c>
      <c r="I1009" t="s">
        <v>8214</v>
      </c>
      <c r="J1009" t="s">
        <v>8215</v>
      </c>
      <c r="K1009" t="s">
        <v>8224</v>
      </c>
      <c r="L1009" t="s">
        <v>8216</v>
      </c>
    </row>
    <row r="1010" spans="1:12" x14ac:dyDescent="0.35">
      <c r="A1010" s="164" t="s">
        <v>826</v>
      </c>
      <c r="B1010" t="s">
        <v>7555</v>
      </c>
      <c r="C1010" t="s">
        <v>30230</v>
      </c>
      <c r="D1010" t="s">
        <v>456</v>
      </c>
      <c r="E1010" t="s">
        <v>441</v>
      </c>
      <c r="F1010">
        <v>158</v>
      </c>
      <c r="G1010" t="s">
        <v>8212</v>
      </c>
      <c r="H1010" t="s">
        <v>8226</v>
      </c>
      <c r="I1010" t="s">
        <v>8214</v>
      </c>
      <c r="J1010" t="s">
        <v>8215</v>
      </c>
      <c r="K1010" t="s">
        <v>8224</v>
      </c>
      <c r="L1010" t="s">
        <v>8267</v>
      </c>
    </row>
    <row r="1011" spans="1:12" x14ac:dyDescent="0.35">
      <c r="A1011" s="164" t="s">
        <v>27752</v>
      </c>
      <c r="B1011" t="s">
        <v>7423</v>
      </c>
      <c r="C1011" t="s">
        <v>20366</v>
      </c>
      <c r="D1011" t="s">
        <v>871</v>
      </c>
      <c r="E1011" t="s">
        <v>441</v>
      </c>
      <c r="F1011">
        <v>101</v>
      </c>
      <c r="G1011" t="s">
        <v>8212</v>
      </c>
      <c r="H1011" t="s">
        <v>8226</v>
      </c>
      <c r="I1011" t="s">
        <v>8214</v>
      </c>
      <c r="J1011" t="s">
        <v>8215</v>
      </c>
      <c r="K1011" t="s">
        <v>8224</v>
      </c>
      <c r="L1011" t="s">
        <v>8267</v>
      </c>
    </row>
    <row r="1012" spans="1:12" x14ac:dyDescent="0.35">
      <c r="A1012" s="164" t="s">
        <v>20503</v>
      </c>
      <c r="B1012" t="s">
        <v>20504</v>
      </c>
      <c r="C1012" t="s">
        <v>20505</v>
      </c>
      <c r="D1012" t="s">
        <v>20506</v>
      </c>
      <c r="E1012" t="s">
        <v>441</v>
      </c>
      <c r="F1012">
        <v>116</v>
      </c>
      <c r="G1012" t="s">
        <v>8212</v>
      </c>
      <c r="H1012" t="s">
        <v>8226</v>
      </c>
      <c r="I1012" t="s">
        <v>8214</v>
      </c>
      <c r="J1012" t="s">
        <v>8215</v>
      </c>
      <c r="K1012" t="s">
        <v>5808</v>
      </c>
      <c r="L1012" t="s">
        <v>8216</v>
      </c>
    </row>
    <row r="1013" spans="1:12" x14ac:dyDescent="0.35">
      <c r="A1013" s="164" t="s">
        <v>14853</v>
      </c>
      <c r="B1013" t="s">
        <v>14854</v>
      </c>
      <c r="C1013" t="s">
        <v>14855</v>
      </c>
      <c r="D1013" t="s">
        <v>14856</v>
      </c>
      <c r="E1013" t="s">
        <v>441</v>
      </c>
      <c r="F1013">
        <v>75</v>
      </c>
      <c r="G1013" t="s">
        <v>8234</v>
      </c>
      <c r="H1013" t="s">
        <v>8226</v>
      </c>
      <c r="I1013" t="s">
        <v>8214</v>
      </c>
      <c r="J1013" t="s">
        <v>8215</v>
      </c>
      <c r="K1013" t="s">
        <v>5808</v>
      </c>
      <c r="L1013" t="s">
        <v>8216</v>
      </c>
    </row>
    <row r="1014" spans="1:12" x14ac:dyDescent="0.35">
      <c r="A1014" s="164" t="s">
        <v>33194</v>
      </c>
      <c r="B1014" t="s">
        <v>33195</v>
      </c>
      <c r="C1014" t="s">
        <v>18070</v>
      </c>
      <c r="D1014" t="s">
        <v>627</v>
      </c>
      <c r="E1014" t="s">
        <v>441</v>
      </c>
      <c r="F1014">
        <v>108</v>
      </c>
      <c r="G1014" t="s">
        <v>8212</v>
      </c>
      <c r="H1014" t="s">
        <v>8226</v>
      </c>
      <c r="I1014" t="s">
        <v>8214</v>
      </c>
      <c r="J1014" t="s">
        <v>8215</v>
      </c>
      <c r="K1014" t="s">
        <v>8224</v>
      </c>
      <c r="L1014" t="s">
        <v>8216</v>
      </c>
    </row>
    <row r="1015" spans="1:12" x14ac:dyDescent="0.35">
      <c r="A1015" s="164" t="s">
        <v>827</v>
      </c>
      <c r="B1015" t="s">
        <v>7422</v>
      </c>
      <c r="C1015" t="s">
        <v>31883</v>
      </c>
      <c r="D1015" t="s">
        <v>618</v>
      </c>
      <c r="E1015" t="s">
        <v>441</v>
      </c>
      <c r="F1015">
        <v>105</v>
      </c>
      <c r="G1015" t="s">
        <v>8212</v>
      </c>
      <c r="H1015" t="s">
        <v>8226</v>
      </c>
      <c r="I1015" t="s">
        <v>8214</v>
      </c>
      <c r="J1015" t="s">
        <v>8215</v>
      </c>
      <c r="K1015" t="s">
        <v>8224</v>
      </c>
      <c r="L1015" t="s">
        <v>8267</v>
      </c>
    </row>
    <row r="1016" spans="1:12" x14ac:dyDescent="0.35">
      <c r="A1016" s="164" t="s">
        <v>10308</v>
      </c>
      <c r="B1016" t="s">
        <v>10309</v>
      </c>
      <c r="C1016" t="s">
        <v>10310</v>
      </c>
      <c r="D1016" t="s">
        <v>10311</v>
      </c>
      <c r="E1016" t="s">
        <v>441</v>
      </c>
      <c r="F1016">
        <v>90</v>
      </c>
      <c r="G1016" t="s">
        <v>8234</v>
      </c>
      <c r="H1016" t="s">
        <v>8226</v>
      </c>
      <c r="I1016" t="s">
        <v>8214</v>
      </c>
      <c r="J1016" t="s">
        <v>8215</v>
      </c>
      <c r="K1016" t="s">
        <v>5808</v>
      </c>
      <c r="L1016" t="s">
        <v>8216</v>
      </c>
    </row>
    <row r="1017" spans="1:12" x14ac:dyDescent="0.35">
      <c r="A1017" s="164" t="s">
        <v>828</v>
      </c>
      <c r="B1017" t="s">
        <v>7553</v>
      </c>
      <c r="C1017" t="s">
        <v>18422</v>
      </c>
      <c r="D1017" t="s">
        <v>456</v>
      </c>
      <c r="E1017" t="s">
        <v>441</v>
      </c>
      <c r="F1017">
        <v>598</v>
      </c>
      <c r="G1017" t="s">
        <v>8490</v>
      </c>
      <c r="H1017" t="s">
        <v>8226</v>
      </c>
      <c r="I1017" t="s">
        <v>8214</v>
      </c>
      <c r="J1017" t="s">
        <v>8215</v>
      </c>
      <c r="K1017" t="s">
        <v>8224</v>
      </c>
      <c r="L1017" t="s">
        <v>8267</v>
      </c>
    </row>
    <row r="1018" spans="1:12" x14ac:dyDescent="0.35">
      <c r="A1018" s="164" t="s">
        <v>16214</v>
      </c>
      <c r="B1018" t="s">
        <v>16215</v>
      </c>
      <c r="C1018" t="s">
        <v>16216</v>
      </c>
      <c r="D1018" t="s">
        <v>893</v>
      </c>
      <c r="E1018" t="s">
        <v>441</v>
      </c>
      <c r="F1018">
        <v>245</v>
      </c>
      <c r="G1018" t="s">
        <v>8223</v>
      </c>
      <c r="H1018" t="s">
        <v>8226</v>
      </c>
      <c r="I1018" t="s">
        <v>8214</v>
      </c>
      <c r="J1018" t="s">
        <v>8215</v>
      </c>
      <c r="K1018" t="s">
        <v>8224</v>
      </c>
      <c r="L1018" t="s">
        <v>8267</v>
      </c>
    </row>
    <row r="1019" spans="1:12" x14ac:dyDescent="0.35">
      <c r="A1019" s="164" t="s">
        <v>829</v>
      </c>
      <c r="B1019" t="s">
        <v>7477</v>
      </c>
      <c r="C1019" t="s">
        <v>16218</v>
      </c>
      <c r="D1019" t="s">
        <v>830</v>
      </c>
      <c r="E1019" t="s">
        <v>441</v>
      </c>
      <c r="F1019">
        <v>248</v>
      </c>
      <c r="G1019" t="s">
        <v>8223</v>
      </c>
      <c r="H1019" t="s">
        <v>8226</v>
      </c>
      <c r="I1019" t="s">
        <v>8214</v>
      </c>
      <c r="J1019" t="s">
        <v>8215</v>
      </c>
      <c r="K1019" t="s">
        <v>8224</v>
      </c>
      <c r="L1019" t="s">
        <v>8267</v>
      </c>
    </row>
    <row r="1020" spans="1:12" x14ac:dyDescent="0.35">
      <c r="A1020" s="164" t="s">
        <v>831</v>
      </c>
      <c r="B1020" t="s">
        <v>7521</v>
      </c>
      <c r="C1020" t="s">
        <v>13858</v>
      </c>
      <c r="D1020" t="s">
        <v>474</v>
      </c>
      <c r="E1020" t="s">
        <v>441</v>
      </c>
      <c r="F1020">
        <v>235</v>
      </c>
      <c r="G1020" t="s">
        <v>8223</v>
      </c>
      <c r="H1020" t="s">
        <v>8226</v>
      </c>
      <c r="I1020" t="s">
        <v>8214</v>
      </c>
      <c r="J1020" t="s">
        <v>8215</v>
      </c>
      <c r="K1020" t="s">
        <v>8224</v>
      </c>
      <c r="L1020" t="s">
        <v>8267</v>
      </c>
    </row>
    <row r="1021" spans="1:12" x14ac:dyDescent="0.35">
      <c r="A1021" s="164" t="s">
        <v>18304</v>
      </c>
      <c r="B1021" t="s">
        <v>18305</v>
      </c>
      <c r="C1021" t="s">
        <v>18306</v>
      </c>
      <c r="D1021" t="s">
        <v>8383</v>
      </c>
      <c r="E1021" t="s">
        <v>441</v>
      </c>
      <c r="H1021" t="s">
        <v>8226</v>
      </c>
      <c r="I1021" t="s">
        <v>8214</v>
      </c>
      <c r="J1021" t="s">
        <v>8215</v>
      </c>
      <c r="K1021" t="s">
        <v>8224</v>
      </c>
      <c r="L1021" t="s">
        <v>8216</v>
      </c>
    </row>
    <row r="1022" spans="1:12" x14ac:dyDescent="0.35">
      <c r="A1022" s="164" t="s">
        <v>27191</v>
      </c>
      <c r="B1022" t="s">
        <v>27192</v>
      </c>
      <c r="C1022" t="s">
        <v>27193</v>
      </c>
      <c r="D1022" t="s">
        <v>10311</v>
      </c>
      <c r="E1022" t="s">
        <v>441</v>
      </c>
      <c r="F1022">
        <v>156</v>
      </c>
      <c r="G1022" t="s">
        <v>8212</v>
      </c>
      <c r="H1022" t="s">
        <v>8226</v>
      </c>
      <c r="I1022" t="s">
        <v>8214</v>
      </c>
      <c r="J1022" t="s">
        <v>8215</v>
      </c>
      <c r="K1022" t="s">
        <v>5808</v>
      </c>
      <c r="L1022" t="s">
        <v>8216</v>
      </c>
    </row>
    <row r="1023" spans="1:12" x14ac:dyDescent="0.35">
      <c r="A1023" s="164" t="s">
        <v>832</v>
      </c>
      <c r="B1023" t="s">
        <v>7506</v>
      </c>
      <c r="C1023" t="s">
        <v>14450</v>
      </c>
      <c r="D1023" t="s">
        <v>833</v>
      </c>
      <c r="E1023" t="s">
        <v>441</v>
      </c>
      <c r="F1023">
        <v>105</v>
      </c>
      <c r="G1023" t="s">
        <v>8212</v>
      </c>
      <c r="H1023" t="s">
        <v>8226</v>
      </c>
      <c r="I1023" t="s">
        <v>8214</v>
      </c>
      <c r="J1023" t="s">
        <v>8215</v>
      </c>
      <c r="K1023" t="s">
        <v>8224</v>
      </c>
      <c r="L1023" t="s">
        <v>8216</v>
      </c>
    </row>
    <row r="1024" spans="1:12" x14ac:dyDescent="0.35">
      <c r="A1024" s="164" t="s">
        <v>834</v>
      </c>
      <c r="B1024" t="s">
        <v>7490</v>
      </c>
      <c r="C1024" t="s">
        <v>22695</v>
      </c>
      <c r="D1024" t="s">
        <v>627</v>
      </c>
      <c r="E1024" t="s">
        <v>441</v>
      </c>
      <c r="F1024">
        <v>484</v>
      </c>
      <c r="G1024" t="s">
        <v>8307</v>
      </c>
      <c r="H1024" t="s">
        <v>8226</v>
      </c>
      <c r="I1024" t="s">
        <v>8214</v>
      </c>
      <c r="J1024" t="s">
        <v>8215</v>
      </c>
      <c r="K1024" t="s">
        <v>8224</v>
      </c>
      <c r="L1024" t="s">
        <v>8267</v>
      </c>
    </row>
    <row r="1025" spans="1:12" x14ac:dyDescent="0.35">
      <c r="A1025" s="164" t="s">
        <v>32388</v>
      </c>
      <c r="B1025" t="s">
        <v>32389</v>
      </c>
      <c r="C1025" t="s">
        <v>32390</v>
      </c>
      <c r="D1025" t="s">
        <v>32391</v>
      </c>
      <c r="E1025" t="s">
        <v>441</v>
      </c>
      <c r="F1025">
        <v>5</v>
      </c>
      <c r="G1025" t="s">
        <v>8234</v>
      </c>
      <c r="H1025" t="s">
        <v>8226</v>
      </c>
      <c r="I1025" t="s">
        <v>8214</v>
      </c>
      <c r="J1025" t="s">
        <v>8215</v>
      </c>
      <c r="K1025" t="s">
        <v>8224</v>
      </c>
      <c r="L1025" t="s">
        <v>8216</v>
      </c>
    </row>
    <row r="1026" spans="1:12" x14ac:dyDescent="0.35">
      <c r="A1026" s="164" t="s">
        <v>27262</v>
      </c>
      <c r="B1026" t="s">
        <v>7420</v>
      </c>
      <c r="C1026" t="s">
        <v>10601</v>
      </c>
      <c r="D1026" t="s">
        <v>874</v>
      </c>
      <c r="E1026" t="s">
        <v>441</v>
      </c>
      <c r="F1026">
        <v>104</v>
      </c>
      <c r="G1026" t="s">
        <v>8212</v>
      </c>
      <c r="H1026" t="s">
        <v>8226</v>
      </c>
      <c r="I1026" t="s">
        <v>8214</v>
      </c>
      <c r="J1026" t="s">
        <v>8215</v>
      </c>
      <c r="K1026" t="s">
        <v>8224</v>
      </c>
      <c r="L1026" t="s">
        <v>8216</v>
      </c>
    </row>
    <row r="1027" spans="1:12" x14ac:dyDescent="0.35">
      <c r="A1027" s="164" t="s">
        <v>835</v>
      </c>
      <c r="B1027" t="s">
        <v>7500</v>
      </c>
      <c r="C1027" t="s">
        <v>19763</v>
      </c>
      <c r="D1027" t="s">
        <v>836</v>
      </c>
      <c r="E1027" t="s">
        <v>441</v>
      </c>
      <c r="F1027">
        <v>81</v>
      </c>
      <c r="G1027" t="s">
        <v>8234</v>
      </c>
      <c r="H1027" t="s">
        <v>8226</v>
      </c>
      <c r="I1027" t="s">
        <v>8214</v>
      </c>
      <c r="J1027" t="s">
        <v>8215</v>
      </c>
      <c r="K1027" t="s">
        <v>8224</v>
      </c>
      <c r="L1027" t="s">
        <v>8216</v>
      </c>
    </row>
    <row r="1028" spans="1:12" x14ac:dyDescent="0.35">
      <c r="A1028" s="164" t="s">
        <v>23303</v>
      </c>
      <c r="B1028" t="s">
        <v>23304</v>
      </c>
      <c r="C1028" t="s">
        <v>23305</v>
      </c>
      <c r="D1028" t="s">
        <v>23306</v>
      </c>
      <c r="E1028" t="s">
        <v>441</v>
      </c>
      <c r="F1028">
        <v>9</v>
      </c>
      <c r="G1028" t="s">
        <v>8234</v>
      </c>
      <c r="H1028" t="s">
        <v>8226</v>
      </c>
      <c r="I1028" t="s">
        <v>8214</v>
      </c>
      <c r="J1028" t="s">
        <v>8215</v>
      </c>
      <c r="K1028" t="s">
        <v>8224</v>
      </c>
      <c r="L1028" t="s">
        <v>8216</v>
      </c>
    </row>
    <row r="1029" spans="1:12" x14ac:dyDescent="0.35">
      <c r="A1029" s="164" t="s">
        <v>15323</v>
      </c>
      <c r="B1029" t="s">
        <v>15324</v>
      </c>
      <c r="C1029" t="s">
        <v>15325</v>
      </c>
      <c r="D1029" t="s">
        <v>8478</v>
      </c>
      <c r="E1029" t="s">
        <v>441</v>
      </c>
      <c r="H1029" t="s">
        <v>8226</v>
      </c>
      <c r="I1029" t="s">
        <v>8214</v>
      </c>
      <c r="J1029" t="s">
        <v>8215</v>
      </c>
      <c r="K1029" t="s">
        <v>8224</v>
      </c>
      <c r="L1029" t="s">
        <v>8216</v>
      </c>
    </row>
    <row r="1030" spans="1:12" x14ac:dyDescent="0.35">
      <c r="A1030" s="164" t="s">
        <v>17720</v>
      </c>
      <c r="B1030" t="s">
        <v>17721</v>
      </c>
      <c r="C1030" t="s">
        <v>17722</v>
      </c>
      <c r="D1030" t="s">
        <v>8478</v>
      </c>
      <c r="E1030" t="s">
        <v>441</v>
      </c>
      <c r="H1030" t="s">
        <v>8226</v>
      </c>
      <c r="I1030" t="s">
        <v>8214</v>
      </c>
      <c r="J1030" t="s">
        <v>8215</v>
      </c>
      <c r="K1030" t="s">
        <v>8224</v>
      </c>
      <c r="L1030" t="s">
        <v>8216</v>
      </c>
    </row>
    <row r="1031" spans="1:12" x14ac:dyDescent="0.35">
      <c r="A1031" s="164" t="s">
        <v>20722</v>
      </c>
      <c r="B1031" t="s">
        <v>20723</v>
      </c>
      <c r="C1031" t="s">
        <v>20724</v>
      </c>
      <c r="D1031" t="s">
        <v>491</v>
      </c>
      <c r="E1031" t="s">
        <v>441</v>
      </c>
      <c r="F1031">
        <v>28</v>
      </c>
      <c r="G1031" t="s">
        <v>8234</v>
      </c>
      <c r="H1031" t="s">
        <v>8226</v>
      </c>
      <c r="I1031" t="s">
        <v>8214</v>
      </c>
      <c r="J1031" t="s">
        <v>8215</v>
      </c>
      <c r="K1031" t="s">
        <v>8224</v>
      </c>
      <c r="L1031" t="s">
        <v>8216</v>
      </c>
    </row>
    <row r="1032" spans="1:12" x14ac:dyDescent="0.35">
      <c r="A1032" s="164" t="s">
        <v>837</v>
      </c>
      <c r="B1032" t="s">
        <v>7407</v>
      </c>
      <c r="C1032" t="s">
        <v>14439</v>
      </c>
      <c r="D1032" t="s">
        <v>838</v>
      </c>
      <c r="E1032" t="s">
        <v>441</v>
      </c>
      <c r="F1032">
        <v>196</v>
      </c>
      <c r="G1032" t="s">
        <v>8212</v>
      </c>
      <c r="H1032" t="s">
        <v>8226</v>
      </c>
      <c r="I1032" t="s">
        <v>8214</v>
      </c>
      <c r="J1032" t="s">
        <v>8215</v>
      </c>
      <c r="K1032" t="s">
        <v>5808</v>
      </c>
      <c r="L1032" t="s">
        <v>8216</v>
      </c>
    </row>
    <row r="1033" spans="1:12" x14ac:dyDescent="0.35">
      <c r="A1033" s="164" t="s">
        <v>839</v>
      </c>
      <c r="B1033" t="s">
        <v>7305</v>
      </c>
      <c r="C1033" t="s">
        <v>31556</v>
      </c>
      <c r="D1033" t="s">
        <v>457</v>
      </c>
      <c r="E1033" t="s">
        <v>441</v>
      </c>
      <c r="F1033">
        <v>880</v>
      </c>
      <c r="G1033" t="s">
        <v>8490</v>
      </c>
      <c r="H1033" t="s">
        <v>8226</v>
      </c>
      <c r="I1033" t="s">
        <v>8214</v>
      </c>
      <c r="J1033" t="s">
        <v>8215</v>
      </c>
      <c r="K1033" t="s">
        <v>8224</v>
      </c>
      <c r="L1033" t="s">
        <v>8267</v>
      </c>
    </row>
    <row r="1034" spans="1:12" x14ac:dyDescent="0.35">
      <c r="A1034" s="164" t="s">
        <v>24394</v>
      </c>
      <c r="B1034" t="s">
        <v>24395</v>
      </c>
      <c r="C1034" t="s">
        <v>24396</v>
      </c>
      <c r="D1034" t="s">
        <v>24397</v>
      </c>
      <c r="E1034" t="s">
        <v>441</v>
      </c>
      <c r="H1034" t="s">
        <v>8226</v>
      </c>
      <c r="I1034" t="s">
        <v>8214</v>
      </c>
      <c r="J1034" t="s">
        <v>8215</v>
      </c>
      <c r="K1034" t="s">
        <v>8224</v>
      </c>
      <c r="L1034" t="s">
        <v>8216</v>
      </c>
    </row>
    <row r="1035" spans="1:12" x14ac:dyDescent="0.35">
      <c r="A1035" s="164" t="s">
        <v>8573</v>
      </c>
      <c r="B1035" t="s">
        <v>8574</v>
      </c>
      <c r="C1035" t="s">
        <v>8575</v>
      </c>
      <c r="D1035" t="s">
        <v>8576</v>
      </c>
      <c r="E1035" t="s">
        <v>441</v>
      </c>
      <c r="F1035">
        <v>80</v>
      </c>
      <c r="G1035" t="s">
        <v>8234</v>
      </c>
      <c r="H1035" t="s">
        <v>8226</v>
      </c>
      <c r="I1035" t="s">
        <v>8214</v>
      </c>
      <c r="J1035" t="s">
        <v>8215</v>
      </c>
      <c r="K1035" t="s">
        <v>8224</v>
      </c>
      <c r="L1035" t="s">
        <v>8216</v>
      </c>
    </row>
    <row r="1036" spans="1:12" x14ac:dyDescent="0.35">
      <c r="A1036" s="164" t="s">
        <v>29150</v>
      </c>
      <c r="B1036" t="s">
        <v>29151</v>
      </c>
      <c r="C1036" t="s">
        <v>29152</v>
      </c>
      <c r="D1036" t="s">
        <v>9184</v>
      </c>
      <c r="E1036" t="s">
        <v>441</v>
      </c>
      <c r="H1036" t="s">
        <v>8226</v>
      </c>
      <c r="I1036" t="s">
        <v>8214</v>
      </c>
      <c r="J1036" t="s">
        <v>8215</v>
      </c>
      <c r="K1036" t="s">
        <v>8224</v>
      </c>
      <c r="L1036" t="s">
        <v>8216</v>
      </c>
    </row>
    <row r="1037" spans="1:12" x14ac:dyDescent="0.35">
      <c r="A1037" s="164" t="s">
        <v>840</v>
      </c>
      <c r="B1037" t="s">
        <v>7153</v>
      </c>
      <c r="C1037" t="s">
        <v>23483</v>
      </c>
      <c r="D1037" t="s">
        <v>841</v>
      </c>
      <c r="E1037" t="s">
        <v>441</v>
      </c>
      <c r="F1037">
        <v>122</v>
      </c>
      <c r="G1037" t="s">
        <v>8212</v>
      </c>
      <c r="H1037" t="s">
        <v>8226</v>
      </c>
      <c r="I1037" t="s">
        <v>8214</v>
      </c>
      <c r="J1037" t="s">
        <v>8215</v>
      </c>
      <c r="K1037" t="s">
        <v>8224</v>
      </c>
      <c r="L1037" t="s">
        <v>8216</v>
      </c>
    </row>
    <row r="1038" spans="1:12" x14ac:dyDescent="0.35">
      <c r="A1038" s="164" t="s">
        <v>27252</v>
      </c>
      <c r="B1038" t="s">
        <v>21658</v>
      </c>
      <c r="C1038" t="s">
        <v>27253</v>
      </c>
      <c r="D1038" t="s">
        <v>27254</v>
      </c>
      <c r="E1038" t="s">
        <v>441</v>
      </c>
      <c r="H1038" t="s">
        <v>8226</v>
      </c>
      <c r="I1038" t="s">
        <v>8214</v>
      </c>
      <c r="J1038" t="s">
        <v>8215</v>
      </c>
      <c r="K1038" t="s">
        <v>8224</v>
      </c>
      <c r="L1038" t="s">
        <v>8216</v>
      </c>
    </row>
    <row r="1039" spans="1:12" x14ac:dyDescent="0.35">
      <c r="A1039" s="164" t="s">
        <v>842</v>
      </c>
      <c r="B1039" t="s">
        <v>7440</v>
      </c>
      <c r="C1039" t="s">
        <v>30133</v>
      </c>
      <c r="D1039" t="s">
        <v>843</v>
      </c>
      <c r="E1039" t="s">
        <v>441</v>
      </c>
      <c r="F1039">
        <v>95</v>
      </c>
      <c r="G1039" t="s">
        <v>8234</v>
      </c>
      <c r="H1039" t="s">
        <v>8226</v>
      </c>
      <c r="I1039" t="s">
        <v>8214</v>
      </c>
      <c r="J1039" t="s">
        <v>8215</v>
      </c>
      <c r="K1039" t="s">
        <v>8224</v>
      </c>
      <c r="L1039" t="s">
        <v>8216</v>
      </c>
    </row>
    <row r="1040" spans="1:12" x14ac:dyDescent="0.35">
      <c r="A1040" s="164" t="s">
        <v>18132</v>
      </c>
      <c r="B1040" t="s">
        <v>18133</v>
      </c>
      <c r="C1040" t="s">
        <v>18134</v>
      </c>
      <c r="D1040" t="s">
        <v>18135</v>
      </c>
      <c r="E1040" t="s">
        <v>441</v>
      </c>
      <c r="H1040" t="s">
        <v>8226</v>
      </c>
      <c r="I1040" t="s">
        <v>8214</v>
      </c>
      <c r="J1040" t="s">
        <v>8215</v>
      </c>
      <c r="K1040" t="s">
        <v>8224</v>
      </c>
      <c r="L1040" t="s">
        <v>8216</v>
      </c>
    </row>
    <row r="1041" spans="1:12" x14ac:dyDescent="0.35">
      <c r="A1041" s="164" t="s">
        <v>29685</v>
      </c>
      <c r="B1041" t="s">
        <v>13566</v>
      </c>
      <c r="C1041" t="s">
        <v>13567</v>
      </c>
      <c r="D1041" t="s">
        <v>13568</v>
      </c>
      <c r="E1041" t="s">
        <v>441</v>
      </c>
      <c r="F1041">
        <v>15</v>
      </c>
      <c r="G1041" t="s">
        <v>8234</v>
      </c>
      <c r="H1041" t="s">
        <v>8226</v>
      </c>
      <c r="I1041" t="s">
        <v>8219</v>
      </c>
      <c r="J1041" t="s">
        <v>8215</v>
      </c>
      <c r="K1041" t="s">
        <v>8224</v>
      </c>
      <c r="L1041" t="s">
        <v>8216</v>
      </c>
    </row>
    <row r="1042" spans="1:12" x14ac:dyDescent="0.35">
      <c r="A1042" s="164" t="s">
        <v>844</v>
      </c>
      <c r="B1042" t="s">
        <v>7295</v>
      </c>
      <c r="C1042" t="s">
        <v>31297</v>
      </c>
      <c r="D1042" t="s">
        <v>457</v>
      </c>
      <c r="E1042" t="s">
        <v>441</v>
      </c>
      <c r="F1042">
        <v>102</v>
      </c>
      <c r="G1042" t="s">
        <v>8212</v>
      </c>
      <c r="H1042" t="s">
        <v>8226</v>
      </c>
      <c r="I1042" t="s">
        <v>8214</v>
      </c>
      <c r="J1042" t="s">
        <v>8215</v>
      </c>
      <c r="K1042" t="s">
        <v>8224</v>
      </c>
      <c r="L1042" t="s">
        <v>8216</v>
      </c>
    </row>
    <row r="1043" spans="1:12" x14ac:dyDescent="0.35">
      <c r="A1043" s="164" t="s">
        <v>27776</v>
      </c>
      <c r="B1043" t="s">
        <v>27777</v>
      </c>
      <c r="D1043" t="s">
        <v>27778</v>
      </c>
      <c r="E1043" t="s">
        <v>441</v>
      </c>
      <c r="F1043">
        <v>0</v>
      </c>
      <c r="G1043" t="s">
        <v>8234</v>
      </c>
      <c r="H1043" t="s">
        <v>8226</v>
      </c>
      <c r="I1043" t="s">
        <v>8214</v>
      </c>
      <c r="J1043" t="s">
        <v>8215</v>
      </c>
      <c r="K1043" t="s">
        <v>8224</v>
      </c>
      <c r="L1043" t="s">
        <v>8216</v>
      </c>
    </row>
    <row r="1044" spans="1:12" x14ac:dyDescent="0.35">
      <c r="A1044" s="164" t="s">
        <v>12601</v>
      </c>
      <c r="B1044" t="s">
        <v>12602</v>
      </c>
      <c r="C1044" t="s">
        <v>12603</v>
      </c>
      <c r="D1044" t="s">
        <v>457</v>
      </c>
      <c r="E1044" t="s">
        <v>441</v>
      </c>
      <c r="F1044">
        <v>157</v>
      </c>
      <c r="G1044" t="s">
        <v>8212</v>
      </c>
      <c r="H1044" t="s">
        <v>8226</v>
      </c>
      <c r="I1044" t="s">
        <v>8214</v>
      </c>
      <c r="J1044" t="s">
        <v>8215</v>
      </c>
      <c r="K1044" t="s">
        <v>5808</v>
      </c>
      <c r="L1044" t="s">
        <v>8216</v>
      </c>
    </row>
    <row r="1045" spans="1:12" x14ac:dyDescent="0.35">
      <c r="A1045" s="164" t="s">
        <v>12989</v>
      </c>
      <c r="B1045" t="s">
        <v>12990</v>
      </c>
      <c r="C1045" t="s">
        <v>12991</v>
      </c>
      <c r="D1045" t="s">
        <v>10922</v>
      </c>
      <c r="E1045" t="s">
        <v>441</v>
      </c>
      <c r="H1045" t="s">
        <v>8226</v>
      </c>
      <c r="I1045" t="s">
        <v>8214</v>
      </c>
      <c r="J1045" t="s">
        <v>8215</v>
      </c>
      <c r="K1045" t="s">
        <v>8224</v>
      </c>
      <c r="L1045" t="s">
        <v>8216</v>
      </c>
    </row>
    <row r="1046" spans="1:12" x14ac:dyDescent="0.35">
      <c r="A1046" s="164" t="s">
        <v>14416</v>
      </c>
      <c r="B1046" t="s">
        <v>14417</v>
      </c>
      <c r="C1046" t="s">
        <v>14418</v>
      </c>
      <c r="D1046" t="s">
        <v>10311</v>
      </c>
      <c r="E1046" t="s">
        <v>441</v>
      </c>
      <c r="H1046" t="s">
        <v>8226</v>
      </c>
      <c r="I1046" t="s">
        <v>8214</v>
      </c>
      <c r="J1046" t="s">
        <v>8215</v>
      </c>
      <c r="K1046" t="s">
        <v>8224</v>
      </c>
      <c r="L1046" t="s">
        <v>8216</v>
      </c>
    </row>
    <row r="1047" spans="1:12" x14ac:dyDescent="0.35">
      <c r="A1047" s="164" t="s">
        <v>28779</v>
      </c>
      <c r="B1047" t="s">
        <v>28780</v>
      </c>
      <c r="C1047" t="s">
        <v>28781</v>
      </c>
      <c r="D1047" t="s">
        <v>28782</v>
      </c>
      <c r="E1047" t="s">
        <v>441</v>
      </c>
      <c r="H1047" t="s">
        <v>8226</v>
      </c>
      <c r="I1047" t="s">
        <v>8214</v>
      </c>
      <c r="J1047" t="s">
        <v>8215</v>
      </c>
      <c r="K1047" t="s">
        <v>8224</v>
      </c>
      <c r="L1047" t="s">
        <v>8216</v>
      </c>
    </row>
    <row r="1048" spans="1:12" x14ac:dyDescent="0.35">
      <c r="A1048" s="164" t="s">
        <v>22172</v>
      </c>
      <c r="B1048" t="s">
        <v>22173</v>
      </c>
      <c r="C1048" t="s">
        <v>22174</v>
      </c>
      <c r="D1048" t="s">
        <v>22175</v>
      </c>
      <c r="E1048" t="s">
        <v>441</v>
      </c>
      <c r="H1048" t="s">
        <v>8226</v>
      </c>
      <c r="I1048" t="s">
        <v>8214</v>
      </c>
      <c r="J1048" t="s">
        <v>8215</v>
      </c>
      <c r="K1048" t="s">
        <v>8224</v>
      </c>
      <c r="L1048" t="s">
        <v>8216</v>
      </c>
    </row>
    <row r="1049" spans="1:12" x14ac:dyDescent="0.35">
      <c r="A1049" s="164" t="s">
        <v>21533</v>
      </c>
      <c r="B1049" t="s">
        <v>21534</v>
      </c>
      <c r="C1049" t="s">
        <v>21535</v>
      </c>
      <c r="D1049" t="s">
        <v>9259</v>
      </c>
      <c r="E1049" t="s">
        <v>441</v>
      </c>
      <c r="H1049" t="s">
        <v>8226</v>
      </c>
      <c r="I1049" t="s">
        <v>8214</v>
      </c>
      <c r="J1049" t="s">
        <v>8215</v>
      </c>
      <c r="K1049" t="s">
        <v>8224</v>
      </c>
      <c r="L1049" t="s">
        <v>8216</v>
      </c>
    </row>
    <row r="1050" spans="1:12" x14ac:dyDescent="0.35">
      <c r="A1050" s="164" t="s">
        <v>24314</v>
      </c>
      <c r="B1050" t="s">
        <v>24315</v>
      </c>
      <c r="C1050" t="s">
        <v>24316</v>
      </c>
      <c r="D1050" t="s">
        <v>8383</v>
      </c>
      <c r="E1050" t="s">
        <v>441</v>
      </c>
      <c r="H1050" t="s">
        <v>8226</v>
      </c>
      <c r="I1050" t="s">
        <v>8214</v>
      </c>
      <c r="J1050" t="s">
        <v>8215</v>
      </c>
      <c r="K1050" t="s">
        <v>8224</v>
      </c>
      <c r="L1050" t="s">
        <v>8216</v>
      </c>
    </row>
    <row r="1051" spans="1:12" x14ac:dyDescent="0.35">
      <c r="A1051" s="164" t="s">
        <v>17884</v>
      </c>
      <c r="B1051" t="s">
        <v>17885</v>
      </c>
      <c r="C1051" t="s">
        <v>17886</v>
      </c>
      <c r="D1051" t="s">
        <v>12859</v>
      </c>
      <c r="E1051" t="s">
        <v>441</v>
      </c>
      <c r="H1051" t="s">
        <v>8226</v>
      </c>
      <c r="I1051" t="s">
        <v>8214</v>
      </c>
      <c r="J1051" t="s">
        <v>8215</v>
      </c>
      <c r="K1051" t="s">
        <v>8224</v>
      </c>
      <c r="L1051" t="s">
        <v>8216</v>
      </c>
    </row>
    <row r="1052" spans="1:12" x14ac:dyDescent="0.35">
      <c r="A1052" s="164" t="s">
        <v>12945</v>
      </c>
      <c r="B1052" t="s">
        <v>12946</v>
      </c>
      <c r="C1052" t="s">
        <v>12947</v>
      </c>
      <c r="D1052" t="s">
        <v>8478</v>
      </c>
      <c r="E1052" t="s">
        <v>441</v>
      </c>
      <c r="H1052" t="s">
        <v>8226</v>
      </c>
      <c r="I1052" t="s">
        <v>8214</v>
      </c>
      <c r="J1052" t="s">
        <v>8215</v>
      </c>
      <c r="K1052" t="s">
        <v>8224</v>
      </c>
      <c r="L1052" t="s">
        <v>8216</v>
      </c>
    </row>
    <row r="1053" spans="1:12" x14ac:dyDescent="0.35">
      <c r="A1053" s="164" t="s">
        <v>15494</v>
      </c>
      <c r="B1053" t="s">
        <v>15495</v>
      </c>
      <c r="C1053" t="s">
        <v>15496</v>
      </c>
      <c r="D1053" t="s">
        <v>457</v>
      </c>
      <c r="E1053" t="s">
        <v>441</v>
      </c>
      <c r="F1053">
        <v>60</v>
      </c>
      <c r="G1053" t="s">
        <v>8234</v>
      </c>
      <c r="H1053" t="s">
        <v>8226</v>
      </c>
      <c r="I1053" t="s">
        <v>8214</v>
      </c>
      <c r="J1053" t="s">
        <v>8215</v>
      </c>
      <c r="K1053" t="s">
        <v>8224</v>
      </c>
      <c r="L1053" t="s">
        <v>8267</v>
      </c>
    </row>
    <row r="1054" spans="1:12" x14ac:dyDescent="0.35">
      <c r="A1054" s="164" t="s">
        <v>18653</v>
      </c>
      <c r="B1054" t="s">
        <v>18654</v>
      </c>
      <c r="C1054" t="s">
        <v>18655</v>
      </c>
      <c r="D1054" t="s">
        <v>14120</v>
      </c>
      <c r="E1054" t="s">
        <v>441</v>
      </c>
      <c r="F1054">
        <v>87</v>
      </c>
      <c r="G1054" t="s">
        <v>8234</v>
      </c>
      <c r="H1054" t="s">
        <v>8226</v>
      </c>
      <c r="I1054" t="s">
        <v>8214</v>
      </c>
      <c r="J1054" t="s">
        <v>8215</v>
      </c>
      <c r="K1054" t="s">
        <v>5808</v>
      </c>
      <c r="L1054" t="s">
        <v>8216</v>
      </c>
    </row>
    <row r="1055" spans="1:12" x14ac:dyDescent="0.35">
      <c r="A1055" s="164" t="s">
        <v>17335</v>
      </c>
      <c r="B1055" t="s">
        <v>17336</v>
      </c>
      <c r="C1055" t="s">
        <v>17337</v>
      </c>
      <c r="D1055" t="s">
        <v>474</v>
      </c>
      <c r="E1055" t="s">
        <v>441</v>
      </c>
      <c r="F1055">
        <v>0</v>
      </c>
      <c r="G1055" t="s">
        <v>8234</v>
      </c>
      <c r="H1055" t="s">
        <v>8226</v>
      </c>
      <c r="I1055" t="s">
        <v>8214</v>
      </c>
      <c r="J1055" t="s">
        <v>8215</v>
      </c>
      <c r="K1055" t="s">
        <v>8224</v>
      </c>
      <c r="L1055" t="s">
        <v>8216</v>
      </c>
    </row>
    <row r="1056" spans="1:12" x14ac:dyDescent="0.35">
      <c r="A1056" s="164" t="s">
        <v>845</v>
      </c>
      <c r="B1056" t="s">
        <v>7294</v>
      </c>
      <c r="C1056" t="s">
        <v>13537</v>
      </c>
      <c r="D1056" t="s">
        <v>457</v>
      </c>
      <c r="E1056" t="s">
        <v>441</v>
      </c>
      <c r="F1056">
        <v>285</v>
      </c>
      <c r="G1056" t="s">
        <v>8223</v>
      </c>
      <c r="H1056" t="s">
        <v>8226</v>
      </c>
      <c r="I1056" t="s">
        <v>8214</v>
      </c>
      <c r="J1056" t="s">
        <v>8215</v>
      </c>
      <c r="K1056" t="s">
        <v>8224</v>
      </c>
      <c r="L1056" t="s">
        <v>8216</v>
      </c>
    </row>
    <row r="1057" spans="1:12" x14ac:dyDescent="0.35">
      <c r="A1057" s="164" t="s">
        <v>15987</v>
      </c>
      <c r="B1057" t="s">
        <v>15988</v>
      </c>
      <c r="C1057" t="s">
        <v>15989</v>
      </c>
      <c r="D1057" t="s">
        <v>15990</v>
      </c>
      <c r="E1057" t="s">
        <v>441</v>
      </c>
      <c r="H1057" t="s">
        <v>8226</v>
      </c>
      <c r="I1057" t="s">
        <v>8214</v>
      </c>
      <c r="J1057" t="s">
        <v>8215</v>
      </c>
      <c r="K1057" t="s">
        <v>8224</v>
      </c>
      <c r="L1057" t="s">
        <v>8216</v>
      </c>
    </row>
    <row r="1058" spans="1:12" x14ac:dyDescent="0.35">
      <c r="A1058" s="164" t="s">
        <v>21202</v>
      </c>
      <c r="B1058" t="s">
        <v>21203</v>
      </c>
      <c r="C1058" t="s">
        <v>21204</v>
      </c>
      <c r="D1058" t="s">
        <v>11984</v>
      </c>
      <c r="E1058" t="s">
        <v>441</v>
      </c>
      <c r="F1058">
        <v>0</v>
      </c>
      <c r="G1058" t="s">
        <v>8234</v>
      </c>
      <c r="H1058" t="s">
        <v>8226</v>
      </c>
      <c r="I1058" t="s">
        <v>8214</v>
      </c>
      <c r="J1058" t="s">
        <v>8215</v>
      </c>
      <c r="K1058" t="s">
        <v>8224</v>
      </c>
      <c r="L1058" t="s">
        <v>8216</v>
      </c>
    </row>
    <row r="1059" spans="1:12" x14ac:dyDescent="0.35">
      <c r="A1059" s="164" t="s">
        <v>21023</v>
      </c>
      <c r="B1059" t="s">
        <v>21024</v>
      </c>
      <c r="C1059" t="s">
        <v>21025</v>
      </c>
      <c r="D1059" t="s">
        <v>21026</v>
      </c>
      <c r="E1059" t="s">
        <v>441</v>
      </c>
      <c r="F1059">
        <v>20</v>
      </c>
      <c r="G1059" t="s">
        <v>8234</v>
      </c>
      <c r="H1059" t="s">
        <v>8226</v>
      </c>
      <c r="I1059" t="s">
        <v>8214</v>
      </c>
      <c r="J1059" t="s">
        <v>8215</v>
      </c>
      <c r="K1059" t="s">
        <v>8224</v>
      </c>
      <c r="L1059" t="s">
        <v>8216</v>
      </c>
    </row>
    <row r="1060" spans="1:12" x14ac:dyDescent="0.35">
      <c r="A1060" s="164" t="s">
        <v>846</v>
      </c>
      <c r="B1060" t="s">
        <v>7180</v>
      </c>
      <c r="C1060" t="s">
        <v>31875</v>
      </c>
      <c r="D1060" t="s">
        <v>449</v>
      </c>
      <c r="E1060" t="s">
        <v>441</v>
      </c>
      <c r="F1060">
        <v>6</v>
      </c>
      <c r="G1060" t="s">
        <v>8234</v>
      </c>
      <c r="H1060" t="s">
        <v>8226</v>
      </c>
      <c r="I1060" t="s">
        <v>8214</v>
      </c>
      <c r="J1060" t="s">
        <v>8215</v>
      </c>
      <c r="K1060" t="s">
        <v>8224</v>
      </c>
      <c r="L1060" t="s">
        <v>8216</v>
      </c>
    </row>
    <row r="1061" spans="1:12" x14ac:dyDescent="0.35">
      <c r="A1061" s="164" t="s">
        <v>30883</v>
      </c>
      <c r="B1061" t="s">
        <v>30884</v>
      </c>
      <c r="C1061" t="s">
        <v>30885</v>
      </c>
      <c r="D1061" t="s">
        <v>9178</v>
      </c>
      <c r="E1061" t="s">
        <v>441</v>
      </c>
      <c r="H1061" t="s">
        <v>8226</v>
      </c>
      <c r="I1061" t="s">
        <v>8214</v>
      </c>
      <c r="J1061" t="s">
        <v>8215</v>
      </c>
      <c r="K1061" t="s">
        <v>8224</v>
      </c>
      <c r="L1061" t="s">
        <v>8216</v>
      </c>
    </row>
    <row r="1062" spans="1:12" x14ac:dyDescent="0.35">
      <c r="A1062" s="164" t="s">
        <v>15478</v>
      </c>
      <c r="B1062" t="s">
        <v>15479</v>
      </c>
      <c r="C1062" t="s">
        <v>15480</v>
      </c>
      <c r="D1062" t="s">
        <v>15481</v>
      </c>
      <c r="E1062" t="s">
        <v>441</v>
      </c>
      <c r="F1062">
        <v>1</v>
      </c>
      <c r="G1062" t="s">
        <v>8234</v>
      </c>
      <c r="H1062" t="s">
        <v>8226</v>
      </c>
      <c r="I1062" t="s">
        <v>8214</v>
      </c>
      <c r="J1062" t="s">
        <v>8215</v>
      </c>
      <c r="K1062" t="s">
        <v>8224</v>
      </c>
      <c r="L1062" t="s">
        <v>8216</v>
      </c>
    </row>
    <row r="1063" spans="1:12" x14ac:dyDescent="0.35">
      <c r="A1063" s="164" t="s">
        <v>16935</v>
      </c>
      <c r="B1063" t="s">
        <v>16936</v>
      </c>
      <c r="C1063" t="s">
        <v>16937</v>
      </c>
      <c r="D1063" t="s">
        <v>907</v>
      </c>
      <c r="E1063" t="s">
        <v>441</v>
      </c>
      <c r="F1063">
        <v>0</v>
      </c>
      <c r="G1063" t="s">
        <v>8234</v>
      </c>
      <c r="H1063" t="s">
        <v>8226</v>
      </c>
      <c r="I1063" t="s">
        <v>8214</v>
      </c>
      <c r="J1063" t="s">
        <v>8215</v>
      </c>
      <c r="K1063" t="s">
        <v>8224</v>
      </c>
      <c r="L1063" t="s">
        <v>8216</v>
      </c>
    </row>
    <row r="1064" spans="1:12" x14ac:dyDescent="0.35">
      <c r="A1064" s="164" t="s">
        <v>18890</v>
      </c>
      <c r="B1064" t="s">
        <v>18891</v>
      </c>
      <c r="C1064" t="s">
        <v>18892</v>
      </c>
      <c r="D1064" t="s">
        <v>8478</v>
      </c>
      <c r="E1064" t="s">
        <v>441</v>
      </c>
      <c r="H1064" t="s">
        <v>8226</v>
      </c>
      <c r="I1064" t="s">
        <v>8214</v>
      </c>
      <c r="J1064" t="s">
        <v>8215</v>
      </c>
      <c r="K1064" t="s">
        <v>8224</v>
      </c>
      <c r="L1064" t="s">
        <v>8216</v>
      </c>
    </row>
    <row r="1065" spans="1:12" x14ac:dyDescent="0.35">
      <c r="A1065" s="164" t="s">
        <v>847</v>
      </c>
      <c r="B1065" t="s">
        <v>7556</v>
      </c>
      <c r="C1065" t="s">
        <v>33424</v>
      </c>
      <c r="D1065" t="s">
        <v>456</v>
      </c>
      <c r="E1065" t="s">
        <v>441</v>
      </c>
      <c r="F1065">
        <v>209</v>
      </c>
      <c r="G1065" t="s">
        <v>8223</v>
      </c>
      <c r="H1065" t="s">
        <v>8226</v>
      </c>
      <c r="I1065" t="s">
        <v>8214</v>
      </c>
      <c r="J1065" t="s">
        <v>8215</v>
      </c>
      <c r="K1065" t="s">
        <v>8224</v>
      </c>
      <c r="L1065" t="s">
        <v>8267</v>
      </c>
    </row>
    <row r="1066" spans="1:12" x14ac:dyDescent="0.35">
      <c r="A1066" s="164" t="s">
        <v>20835</v>
      </c>
      <c r="B1066" t="s">
        <v>20836</v>
      </c>
      <c r="C1066" t="s">
        <v>20837</v>
      </c>
      <c r="D1066" t="s">
        <v>20838</v>
      </c>
      <c r="E1066" t="s">
        <v>441</v>
      </c>
      <c r="F1066">
        <v>14</v>
      </c>
      <c r="G1066" t="s">
        <v>8234</v>
      </c>
      <c r="H1066" t="s">
        <v>8226</v>
      </c>
      <c r="I1066" t="s">
        <v>8214</v>
      </c>
      <c r="J1066" t="s">
        <v>8215</v>
      </c>
      <c r="K1066" t="s">
        <v>8224</v>
      </c>
      <c r="L1066" t="s">
        <v>8216</v>
      </c>
    </row>
    <row r="1067" spans="1:12" x14ac:dyDescent="0.35">
      <c r="A1067" s="164" t="s">
        <v>16686</v>
      </c>
      <c r="B1067" t="s">
        <v>16687</v>
      </c>
      <c r="C1067" t="s">
        <v>16688</v>
      </c>
      <c r="D1067" t="s">
        <v>16689</v>
      </c>
      <c r="E1067" t="s">
        <v>441</v>
      </c>
      <c r="F1067">
        <v>4</v>
      </c>
      <c r="G1067" t="s">
        <v>8234</v>
      </c>
      <c r="H1067" t="s">
        <v>8226</v>
      </c>
      <c r="I1067" t="s">
        <v>8219</v>
      </c>
      <c r="J1067" t="s">
        <v>8215</v>
      </c>
      <c r="K1067" t="s">
        <v>8224</v>
      </c>
      <c r="L1067" t="s">
        <v>8216</v>
      </c>
    </row>
    <row r="1068" spans="1:12" x14ac:dyDescent="0.35">
      <c r="A1068" s="164" t="s">
        <v>848</v>
      </c>
      <c r="B1068" t="s">
        <v>7410</v>
      </c>
      <c r="C1068" t="s">
        <v>32528</v>
      </c>
      <c r="D1068" t="s">
        <v>805</v>
      </c>
      <c r="E1068" t="s">
        <v>441</v>
      </c>
      <c r="F1068">
        <v>252</v>
      </c>
      <c r="G1068" t="s">
        <v>8223</v>
      </c>
      <c r="H1068" t="s">
        <v>8226</v>
      </c>
      <c r="I1068" t="s">
        <v>8214</v>
      </c>
      <c r="J1068" t="s">
        <v>8215</v>
      </c>
      <c r="K1068" t="s">
        <v>8224</v>
      </c>
      <c r="L1068" t="s">
        <v>8267</v>
      </c>
    </row>
    <row r="1069" spans="1:12" x14ac:dyDescent="0.35">
      <c r="A1069" s="164" t="s">
        <v>849</v>
      </c>
      <c r="B1069" t="s">
        <v>7483</v>
      </c>
      <c r="C1069" t="s">
        <v>24578</v>
      </c>
      <c r="D1069" t="s">
        <v>813</v>
      </c>
      <c r="E1069" t="s">
        <v>441</v>
      </c>
      <c r="F1069">
        <v>218</v>
      </c>
      <c r="G1069" t="s">
        <v>8223</v>
      </c>
      <c r="H1069" t="s">
        <v>8226</v>
      </c>
      <c r="I1069" t="s">
        <v>8214</v>
      </c>
      <c r="J1069" t="s">
        <v>8215</v>
      </c>
      <c r="K1069" t="s">
        <v>8224</v>
      </c>
      <c r="L1069" t="s">
        <v>8216</v>
      </c>
    </row>
    <row r="1070" spans="1:12" x14ac:dyDescent="0.35">
      <c r="A1070" s="164" t="s">
        <v>14971</v>
      </c>
      <c r="B1070" t="s">
        <v>14972</v>
      </c>
      <c r="C1070" t="s">
        <v>14973</v>
      </c>
      <c r="D1070" t="s">
        <v>14974</v>
      </c>
      <c r="E1070" t="s">
        <v>441</v>
      </c>
      <c r="H1070" t="s">
        <v>8226</v>
      </c>
      <c r="I1070" t="s">
        <v>8214</v>
      </c>
      <c r="J1070" t="s">
        <v>8215</v>
      </c>
      <c r="K1070" t="s">
        <v>8224</v>
      </c>
      <c r="L1070" t="s">
        <v>8216</v>
      </c>
    </row>
    <row r="1071" spans="1:12" x14ac:dyDescent="0.35">
      <c r="A1071" s="164" t="s">
        <v>15613</v>
      </c>
      <c r="B1071" t="s">
        <v>15614</v>
      </c>
      <c r="C1071" t="s">
        <v>15615</v>
      </c>
      <c r="D1071" t="s">
        <v>900</v>
      </c>
      <c r="E1071" t="s">
        <v>441</v>
      </c>
      <c r="F1071">
        <v>50</v>
      </c>
      <c r="G1071" t="s">
        <v>8234</v>
      </c>
      <c r="H1071" t="s">
        <v>8226</v>
      </c>
      <c r="I1071" t="s">
        <v>8214</v>
      </c>
      <c r="J1071" t="s">
        <v>8215</v>
      </c>
      <c r="K1071" t="s">
        <v>8224</v>
      </c>
      <c r="L1071" t="s">
        <v>8216</v>
      </c>
    </row>
    <row r="1072" spans="1:12" x14ac:dyDescent="0.35">
      <c r="A1072" s="164" t="s">
        <v>25940</v>
      </c>
      <c r="B1072" t="s">
        <v>25941</v>
      </c>
      <c r="C1072" t="s">
        <v>25942</v>
      </c>
      <c r="D1072" t="s">
        <v>457</v>
      </c>
      <c r="E1072" t="s">
        <v>441</v>
      </c>
      <c r="F1072">
        <v>0</v>
      </c>
      <c r="G1072" t="s">
        <v>8234</v>
      </c>
      <c r="H1072" t="s">
        <v>8226</v>
      </c>
      <c r="I1072" t="s">
        <v>8214</v>
      </c>
      <c r="J1072" t="s">
        <v>8215</v>
      </c>
      <c r="K1072" t="s">
        <v>8224</v>
      </c>
      <c r="L1072" t="s">
        <v>8216</v>
      </c>
    </row>
    <row r="1073" spans="1:12" x14ac:dyDescent="0.35">
      <c r="A1073" s="164" t="s">
        <v>26943</v>
      </c>
      <c r="B1073" t="s">
        <v>26944</v>
      </c>
      <c r="C1073" t="s">
        <v>26945</v>
      </c>
      <c r="D1073" t="s">
        <v>26946</v>
      </c>
      <c r="E1073" t="s">
        <v>441</v>
      </c>
      <c r="F1073">
        <v>15</v>
      </c>
      <c r="G1073" t="s">
        <v>8234</v>
      </c>
      <c r="H1073" t="s">
        <v>8226</v>
      </c>
      <c r="I1073" t="s">
        <v>8214</v>
      </c>
      <c r="J1073" t="s">
        <v>8215</v>
      </c>
      <c r="K1073" t="s">
        <v>8224</v>
      </c>
      <c r="L1073" t="s">
        <v>8216</v>
      </c>
    </row>
    <row r="1074" spans="1:12" x14ac:dyDescent="0.35">
      <c r="A1074" s="164" t="s">
        <v>31135</v>
      </c>
      <c r="B1074" t="s">
        <v>11555</v>
      </c>
      <c r="C1074" t="s">
        <v>31136</v>
      </c>
      <c r="D1074" t="s">
        <v>11536</v>
      </c>
      <c r="E1074" t="s">
        <v>441</v>
      </c>
      <c r="H1074" t="s">
        <v>8226</v>
      </c>
      <c r="I1074" t="s">
        <v>8219</v>
      </c>
      <c r="J1074" t="s">
        <v>8215</v>
      </c>
      <c r="K1074" t="s">
        <v>8224</v>
      </c>
      <c r="L1074" t="s">
        <v>8216</v>
      </c>
    </row>
    <row r="1075" spans="1:12" x14ac:dyDescent="0.35">
      <c r="A1075" s="164" t="s">
        <v>850</v>
      </c>
      <c r="B1075" t="s">
        <v>7471</v>
      </c>
      <c r="C1075" t="s">
        <v>18090</v>
      </c>
      <c r="D1075" t="s">
        <v>7472</v>
      </c>
      <c r="E1075" t="s">
        <v>441</v>
      </c>
      <c r="F1075">
        <v>84</v>
      </c>
      <c r="G1075" t="s">
        <v>8234</v>
      </c>
      <c r="H1075" t="s">
        <v>8226</v>
      </c>
      <c r="I1075" t="s">
        <v>8214</v>
      </c>
      <c r="J1075" t="s">
        <v>8215</v>
      </c>
      <c r="K1075" t="s">
        <v>8224</v>
      </c>
      <c r="L1075" t="s">
        <v>8216</v>
      </c>
    </row>
    <row r="1076" spans="1:12" x14ac:dyDescent="0.35">
      <c r="A1076" s="164" t="s">
        <v>23016</v>
      </c>
      <c r="B1076" t="s">
        <v>23017</v>
      </c>
      <c r="C1076" t="s">
        <v>23018</v>
      </c>
      <c r="D1076" t="s">
        <v>23019</v>
      </c>
      <c r="E1076" t="s">
        <v>441</v>
      </c>
      <c r="F1076">
        <v>54</v>
      </c>
      <c r="G1076" t="s">
        <v>8234</v>
      </c>
      <c r="H1076" t="s">
        <v>8226</v>
      </c>
      <c r="I1076" t="s">
        <v>8214</v>
      </c>
      <c r="J1076" t="s">
        <v>8215</v>
      </c>
      <c r="K1076" t="s">
        <v>5808</v>
      </c>
      <c r="L1076" t="s">
        <v>8216</v>
      </c>
    </row>
    <row r="1077" spans="1:12" x14ac:dyDescent="0.35">
      <c r="A1077" s="164" t="s">
        <v>851</v>
      </c>
      <c r="B1077" t="s">
        <v>6633</v>
      </c>
      <c r="C1077" t="s">
        <v>25513</v>
      </c>
      <c r="D1077" t="s">
        <v>459</v>
      </c>
      <c r="E1077" t="s">
        <v>441</v>
      </c>
      <c r="F1077">
        <v>226</v>
      </c>
      <c r="G1077" t="s">
        <v>8223</v>
      </c>
      <c r="H1077" t="s">
        <v>8226</v>
      </c>
      <c r="I1077" t="s">
        <v>8214</v>
      </c>
      <c r="J1077" t="s">
        <v>8215</v>
      </c>
      <c r="K1077" t="s">
        <v>8224</v>
      </c>
      <c r="L1077" t="s">
        <v>8267</v>
      </c>
    </row>
    <row r="1078" spans="1:12" x14ac:dyDescent="0.35">
      <c r="A1078" s="164" t="s">
        <v>23104</v>
      </c>
      <c r="B1078" t="s">
        <v>23105</v>
      </c>
      <c r="C1078" t="s">
        <v>23106</v>
      </c>
      <c r="D1078" t="s">
        <v>23107</v>
      </c>
      <c r="E1078" t="s">
        <v>441</v>
      </c>
      <c r="H1078" t="s">
        <v>8226</v>
      </c>
      <c r="I1078" t="s">
        <v>8214</v>
      </c>
      <c r="J1078" t="s">
        <v>8215</v>
      </c>
      <c r="K1078" t="s">
        <v>8224</v>
      </c>
      <c r="L1078" t="s">
        <v>8216</v>
      </c>
    </row>
    <row r="1079" spans="1:12" x14ac:dyDescent="0.35">
      <c r="A1079" s="164" t="s">
        <v>30573</v>
      </c>
      <c r="B1079" t="s">
        <v>30574</v>
      </c>
      <c r="C1079" t="s">
        <v>30575</v>
      </c>
      <c r="D1079" t="s">
        <v>30576</v>
      </c>
      <c r="E1079" t="s">
        <v>441</v>
      </c>
      <c r="F1079">
        <v>72</v>
      </c>
      <c r="G1079" t="s">
        <v>8234</v>
      </c>
      <c r="H1079" t="s">
        <v>8226</v>
      </c>
      <c r="I1079" t="s">
        <v>8214</v>
      </c>
      <c r="J1079" t="s">
        <v>8215</v>
      </c>
      <c r="K1079" t="s">
        <v>8224</v>
      </c>
      <c r="L1079" t="s">
        <v>8216</v>
      </c>
    </row>
    <row r="1080" spans="1:12" x14ac:dyDescent="0.35">
      <c r="A1080" s="164" t="s">
        <v>852</v>
      </c>
      <c r="B1080" t="s">
        <v>7198</v>
      </c>
      <c r="C1080" t="s">
        <v>11326</v>
      </c>
      <c r="D1080" t="s">
        <v>853</v>
      </c>
      <c r="E1080" t="s">
        <v>441</v>
      </c>
      <c r="F1080">
        <v>123</v>
      </c>
      <c r="G1080" t="s">
        <v>8212</v>
      </c>
      <c r="H1080" t="s">
        <v>8226</v>
      </c>
      <c r="I1080" t="s">
        <v>8214</v>
      </c>
      <c r="J1080" t="s">
        <v>8215</v>
      </c>
      <c r="K1080" t="s">
        <v>8224</v>
      </c>
      <c r="L1080" t="s">
        <v>8216</v>
      </c>
    </row>
    <row r="1081" spans="1:12" x14ac:dyDescent="0.35">
      <c r="A1081" s="164" t="s">
        <v>854</v>
      </c>
      <c r="B1081" t="s">
        <v>7534</v>
      </c>
      <c r="C1081" t="s">
        <v>31469</v>
      </c>
      <c r="D1081" t="s">
        <v>598</v>
      </c>
      <c r="E1081" t="s">
        <v>441</v>
      </c>
      <c r="F1081">
        <v>173</v>
      </c>
      <c r="G1081" t="s">
        <v>8212</v>
      </c>
      <c r="H1081" t="s">
        <v>8226</v>
      </c>
      <c r="I1081" t="s">
        <v>8214</v>
      </c>
      <c r="J1081" t="s">
        <v>8215</v>
      </c>
      <c r="K1081" t="s">
        <v>8224</v>
      </c>
      <c r="L1081" t="s">
        <v>8267</v>
      </c>
    </row>
    <row r="1082" spans="1:12" x14ac:dyDescent="0.35">
      <c r="A1082" s="164" t="s">
        <v>8672</v>
      </c>
      <c r="B1082" t="s">
        <v>8673</v>
      </c>
      <c r="C1082" t="s">
        <v>8674</v>
      </c>
      <c r="D1082" t="s">
        <v>8675</v>
      </c>
      <c r="E1082" t="s">
        <v>441</v>
      </c>
      <c r="H1082" t="s">
        <v>8226</v>
      </c>
      <c r="I1082" t="s">
        <v>8214</v>
      </c>
      <c r="J1082" t="s">
        <v>8215</v>
      </c>
      <c r="K1082" t="s">
        <v>8224</v>
      </c>
      <c r="L1082" t="s">
        <v>8216</v>
      </c>
    </row>
    <row r="1083" spans="1:12" x14ac:dyDescent="0.35">
      <c r="A1083" s="164" t="s">
        <v>21286</v>
      </c>
      <c r="B1083" t="s">
        <v>21287</v>
      </c>
      <c r="C1083" t="s">
        <v>21288</v>
      </c>
      <c r="D1083" t="s">
        <v>21289</v>
      </c>
      <c r="E1083" t="s">
        <v>441</v>
      </c>
      <c r="H1083" t="s">
        <v>8226</v>
      </c>
      <c r="I1083" t="s">
        <v>8214</v>
      </c>
      <c r="J1083" t="s">
        <v>8215</v>
      </c>
      <c r="K1083" t="s">
        <v>8224</v>
      </c>
      <c r="L1083" t="s">
        <v>8216</v>
      </c>
    </row>
    <row r="1084" spans="1:12" x14ac:dyDescent="0.35">
      <c r="A1084" s="164" t="s">
        <v>15705</v>
      </c>
      <c r="B1084" t="s">
        <v>15706</v>
      </c>
      <c r="C1084" t="s">
        <v>15707</v>
      </c>
      <c r="D1084" t="s">
        <v>902</v>
      </c>
      <c r="E1084" t="s">
        <v>441</v>
      </c>
      <c r="F1084">
        <v>176</v>
      </c>
      <c r="G1084" t="s">
        <v>8212</v>
      </c>
      <c r="H1084" t="s">
        <v>8226</v>
      </c>
      <c r="I1084" t="s">
        <v>8214</v>
      </c>
      <c r="J1084" t="s">
        <v>8215</v>
      </c>
      <c r="K1084" t="s">
        <v>8224</v>
      </c>
      <c r="L1084" t="s">
        <v>8216</v>
      </c>
    </row>
    <row r="1085" spans="1:12" x14ac:dyDescent="0.35">
      <c r="A1085" s="164" t="s">
        <v>30423</v>
      </c>
      <c r="B1085" t="s">
        <v>30424</v>
      </c>
      <c r="C1085" t="s">
        <v>15197</v>
      </c>
      <c r="D1085" t="s">
        <v>675</v>
      </c>
      <c r="E1085" t="s">
        <v>441</v>
      </c>
      <c r="F1085">
        <v>101</v>
      </c>
      <c r="G1085" t="s">
        <v>8212</v>
      </c>
      <c r="H1085" t="s">
        <v>8226</v>
      </c>
      <c r="I1085" t="s">
        <v>8214</v>
      </c>
      <c r="J1085" t="s">
        <v>8215</v>
      </c>
      <c r="K1085" t="s">
        <v>8224</v>
      </c>
      <c r="L1085" t="s">
        <v>8216</v>
      </c>
    </row>
    <row r="1086" spans="1:12" x14ac:dyDescent="0.35">
      <c r="A1086" s="164" t="s">
        <v>12657</v>
      </c>
      <c r="B1086" t="s">
        <v>7527</v>
      </c>
      <c r="C1086" t="s">
        <v>12658</v>
      </c>
      <c r="D1086" t="s">
        <v>551</v>
      </c>
      <c r="E1086" t="s">
        <v>441</v>
      </c>
      <c r="F1086">
        <v>27</v>
      </c>
      <c r="G1086" t="s">
        <v>8234</v>
      </c>
      <c r="H1086" t="s">
        <v>8226</v>
      </c>
      <c r="I1086" t="s">
        <v>8214</v>
      </c>
      <c r="J1086" t="s">
        <v>8215</v>
      </c>
      <c r="K1086" t="s">
        <v>8224</v>
      </c>
      <c r="L1086" t="s">
        <v>8216</v>
      </c>
    </row>
    <row r="1087" spans="1:12" x14ac:dyDescent="0.35">
      <c r="A1087" s="164" t="s">
        <v>855</v>
      </c>
      <c r="B1087" t="s">
        <v>7300</v>
      </c>
      <c r="C1087" t="s">
        <v>18431</v>
      </c>
      <c r="D1087" t="s">
        <v>457</v>
      </c>
      <c r="E1087" t="s">
        <v>441</v>
      </c>
      <c r="F1087">
        <v>301</v>
      </c>
      <c r="G1087" t="s">
        <v>8556</v>
      </c>
      <c r="H1087" t="s">
        <v>8226</v>
      </c>
      <c r="I1087" t="s">
        <v>8214</v>
      </c>
      <c r="J1087" t="s">
        <v>8215</v>
      </c>
      <c r="K1087" t="s">
        <v>8224</v>
      </c>
      <c r="L1087" t="s">
        <v>8267</v>
      </c>
    </row>
    <row r="1088" spans="1:12" x14ac:dyDescent="0.35">
      <c r="A1088" s="164" t="s">
        <v>856</v>
      </c>
      <c r="B1088" t="s">
        <v>7705</v>
      </c>
      <c r="C1088" t="s">
        <v>30154</v>
      </c>
      <c r="D1088" t="s">
        <v>666</v>
      </c>
      <c r="E1088" t="s">
        <v>441</v>
      </c>
      <c r="F1088">
        <v>10</v>
      </c>
      <c r="G1088" t="s">
        <v>8234</v>
      </c>
      <c r="H1088" t="s">
        <v>8226</v>
      </c>
      <c r="I1088" t="s">
        <v>8214</v>
      </c>
      <c r="J1088" t="s">
        <v>8215</v>
      </c>
      <c r="K1088" t="s">
        <v>8224</v>
      </c>
      <c r="L1088" t="s">
        <v>8216</v>
      </c>
    </row>
    <row r="1089" spans="1:12" x14ac:dyDescent="0.35">
      <c r="A1089" s="164" t="s">
        <v>12386</v>
      </c>
      <c r="B1089" t="s">
        <v>12387</v>
      </c>
      <c r="C1089" t="s">
        <v>12388</v>
      </c>
      <c r="D1089" t="s">
        <v>462</v>
      </c>
      <c r="E1089" t="s">
        <v>441</v>
      </c>
      <c r="F1089">
        <v>0</v>
      </c>
      <c r="G1089" t="s">
        <v>8234</v>
      </c>
      <c r="H1089" t="s">
        <v>8226</v>
      </c>
      <c r="I1089" t="s">
        <v>8214</v>
      </c>
      <c r="J1089" t="s">
        <v>8215</v>
      </c>
      <c r="K1089" t="s">
        <v>8224</v>
      </c>
      <c r="L1089" t="s">
        <v>8216</v>
      </c>
    </row>
    <row r="1090" spans="1:12" x14ac:dyDescent="0.35">
      <c r="A1090" s="164" t="s">
        <v>23669</v>
      </c>
      <c r="B1090" t="s">
        <v>23670</v>
      </c>
      <c r="C1090" t="s">
        <v>23671</v>
      </c>
      <c r="D1090" t="s">
        <v>666</v>
      </c>
      <c r="E1090" t="s">
        <v>441</v>
      </c>
      <c r="F1090">
        <v>14</v>
      </c>
      <c r="G1090" t="s">
        <v>8234</v>
      </c>
      <c r="H1090" t="s">
        <v>8226</v>
      </c>
      <c r="I1090" t="s">
        <v>8214</v>
      </c>
      <c r="J1090" t="s">
        <v>8215</v>
      </c>
      <c r="K1090" t="s">
        <v>8224</v>
      </c>
      <c r="L1090" t="s">
        <v>8216</v>
      </c>
    </row>
    <row r="1091" spans="1:12" x14ac:dyDescent="0.35">
      <c r="A1091" s="164" t="s">
        <v>14049</v>
      </c>
      <c r="B1091" t="s">
        <v>14050</v>
      </c>
      <c r="C1091" t="s">
        <v>14051</v>
      </c>
      <c r="D1091" t="s">
        <v>14052</v>
      </c>
      <c r="E1091" t="s">
        <v>441</v>
      </c>
      <c r="F1091">
        <v>66</v>
      </c>
      <c r="G1091" t="s">
        <v>8234</v>
      </c>
      <c r="H1091" t="s">
        <v>8226</v>
      </c>
      <c r="I1091" t="s">
        <v>8214</v>
      </c>
      <c r="J1091" t="s">
        <v>8215</v>
      </c>
      <c r="K1091" t="s">
        <v>5808</v>
      </c>
      <c r="L1091" t="s">
        <v>8216</v>
      </c>
    </row>
    <row r="1092" spans="1:12" x14ac:dyDescent="0.35">
      <c r="A1092" s="164" t="s">
        <v>857</v>
      </c>
      <c r="B1092" t="s">
        <v>7469</v>
      </c>
      <c r="C1092" t="s">
        <v>28188</v>
      </c>
      <c r="D1092" t="s">
        <v>858</v>
      </c>
      <c r="E1092" t="s">
        <v>441</v>
      </c>
      <c r="F1092">
        <v>240</v>
      </c>
      <c r="G1092" t="s">
        <v>8223</v>
      </c>
      <c r="H1092" t="s">
        <v>8226</v>
      </c>
      <c r="I1092" t="s">
        <v>8214</v>
      </c>
      <c r="J1092" t="s">
        <v>8215</v>
      </c>
      <c r="K1092" t="s">
        <v>8224</v>
      </c>
      <c r="L1092" t="s">
        <v>8216</v>
      </c>
    </row>
    <row r="1093" spans="1:12" x14ac:dyDescent="0.35">
      <c r="A1093" s="164" t="s">
        <v>24199</v>
      </c>
      <c r="B1093" t="s">
        <v>24200</v>
      </c>
      <c r="C1093" t="s">
        <v>24201</v>
      </c>
      <c r="D1093" t="s">
        <v>22175</v>
      </c>
      <c r="E1093" t="s">
        <v>441</v>
      </c>
      <c r="H1093" t="s">
        <v>8226</v>
      </c>
      <c r="I1093" t="s">
        <v>8214</v>
      </c>
      <c r="J1093" t="s">
        <v>8215</v>
      </c>
      <c r="K1093" t="s">
        <v>8224</v>
      </c>
      <c r="L1093" t="s">
        <v>8216</v>
      </c>
    </row>
    <row r="1094" spans="1:12" x14ac:dyDescent="0.35">
      <c r="A1094" s="164" t="s">
        <v>12209</v>
      </c>
      <c r="B1094" t="s">
        <v>12210</v>
      </c>
      <c r="C1094" t="s">
        <v>12211</v>
      </c>
      <c r="D1094" t="s">
        <v>12212</v>
      </c>
      <c r="E1094" t="s">
        <v>441</v>
      </c>
      <c r="H1094" t="s">
        <v>8226</v>
      </c>
      <c r="I1094" t="s">
        <v>8214</v>
      </c>
      <c r="J1094" t="s">
        <v>8215</v>
      </c>
      <c r="K1094" t="s">
        <v>8224</v>
      </c>
      <c r="L1094" t="s">
        <v>8216</v>
      </c>
    </row>
    <row r="1095" spans="1:12" x14ac:dyDescent="0.35">
      <c r="A1095" s="164" t="s">
        <v>859</v>
      </c>
      <c r="B1095" t="s">
        <v>7412</v>
      </c>
      <c r="C1095" t="s">
        <v>28178</v>
      </c>
      <c r="D1095" t="s">
        <v>575</v>
      </c>
      <c r="E1095" t="s">
        <v>441</v>
      </c>
      <c r="F1095">
        <v>145</v>
      </c>
      <c r="G1095" t="s">
        <v>8212</v>
      </c>
      <c r="H1095" t="s">
        <v>8226</v>
      </c>
      <c r="I1095" t="s">
        <v>8214</v>
      </c>
      <c r="J1095" t="s">
        <v>8215</v>
      </c>
      <c r="K1095" t="s">
        <v>5808</v>
      </c>
      <c r="L1095" t="s">
        <v>8216</v>
      </c>
    </row>
    <row r="1096" spans="1:12" x14ac:dyDescent="0.35">
      <c r="A1096" s="164" t="s">
        <v>16396</v>
      </c>
      <c r="B1096" t="s">
        <v>16397</v>
      </c>
      <c r="C1096" t="s">
        <v>16398</v>
      </c>
      <c r="D1096" t="s">
        <v>15990</v>
      </c>
      <c r="E1096" t="s">
        <v>441</v>
      </c>
      <c r="H1096" t="s">
        <v>8226</v>
      </c>
      <c r="I1096" t="s">
        <v>8214</v>
      </c>
      <c r="J1096" t="s">
        <v>8215</v>
      </c>
      <c r="K1096" t="s">
        <v>8224</v>
      </c>
      <c r="L1096" t="s">
        <v>8216</v>
      </c>
    </row>
    <row r="1097" spans="1:12" x14ac:dyDescent="0.35">
      <c r="A1097" s="164" t="s">
        <v>27478</v>
      </c>
      <c r="B1097" t="s">
        <v>14879</v>
      </c>
      <c r="C1097" t="s">
        <v>14880</v>
      </c>
      <c r="D1097" t="s">
        <v>14881</v>
      </c>
      <c r="E1097" t="s">
        <v>441</v>
      </c>
      <c r="H1097" t="s">
        <v>8226</v>
      </c>
      <c r="I1097" t="s">
        <v>8214</v>
      </c>
      <c r="J1097" t="s">
        <v>8215</v>
      </c>
      <c r="K1097" t="s">
        <v>8224</v>
      </c>
      <c r="L1097" t="s">
        <v>8216</v>
      </c>
    </row>
    <row r="1098" spans="1:12" x14ac:dyDescent="0.35">
      <c r="A1098" s="164" t="s">
        <v>17571</v>
      </c>
      <c r="B1098" t="s">
        <v>17070</v>
      </c>
      <c r="C1098" t="s">
        <v>17071</v>
      </c>
      <c r="D1098" t="s">
        <v>17072</v>
      </c>
      <c r="E1098" t="s">
        <v>441</v>
      </c>
      <c r="F1098">
        <v>16</v>
      </c>
      <c r="G1098" t="s">
        <v>8234</v>
      </c>
      <c r="H1098" t="s">
        <v>8226</v>
      </c>
      <c r="I1098" t="s">
        <v>8214</v>
      </c>
      <c r="J1098" t="s">
        <v>8215</v>
      </c>
      <c r="K1098" t="s">
        <v>8224</v>
      </c>
      <c r="L1098" t="s">
        <v>8216</v>
      </c>
    </row>
    <row r="1099" spans="1:12" x14ac:dyDescent="0.35">
      <c r="A1099" s="164" t="s">
        <v>860</v>
      </c>
      <c r="B1099" t="s">
        <v>7160</v>
      </c>
      <c r="C1099" t="s">
        <v>26299</v>
      </c>
      <c r="D1099" t="s">
        <v>497</v>
      </c>
      <c r="E1099" t="s">
        <v>441</v>
      </c>
      <c r="F1099">
        <v>27</v>
      </c>
      <c r="G1099" t="s">
        <v>8234</v>
      </c>
      <c r="H1099" t="s">
        <v>8226</v>
      </c>
      <c r="I1099" t="s">
        <v>8214</v>
      </c>
      <c r="J1099" t="s">
        <v>8215</v>
      </c>
      <c r="K1099" t="s">
        <v>5808</v>
      </c>
      <c r="L1099" t="s">
        <v>8216</v>
      </c>
    </row>
    <row r="1100" spans="1:12" x14ac:dyDescent="0.35">
      <c r="A1100" s="164" t="s">
        <v>861</v>
      </c>
      <c r="B1100" t="s">
        <v>7460</v>
      </c>
      <c r="C1100" t="s">
        <v>17259</v>
      </c>
      <c r="D1100" t="s">
        <v>784</v>
      </c>
      <c r="E1100" t="s">
        <v>441</v>
      </c>
      <c r="F1100">
        <v>138</v>
      </c>
      <c r="G1100" t="s">
        <v>8212</v>
      </c>
      <c r="H1100" t="s">
        <v>8226</v>
      </c>
      <c r="I1100" t="s">
        <v>8214</v>
      </c>
      <c r="J1100" t="s">
        <v>8215</v>
      </c>
      <c r="K1100" t="s">
        <v>8224</v>
      </c>
      <c r="L1100" t="s">
        <v>8216</v>
      </c>
    </row>
    <row r="1101" spans="1:12" x14ac:dyDescent="0.35">
      <c r="A1101" s="164" t="s">
        <v>862</v>
      </c>
      <c r="B1101" t="s">
        <v>7161</v>
      </c>
      <c r="C1101" t="s">
        <v>27528</v>
      </c>
      <c r="D1101" t="s">
        <v>497</v>
      </c>
      <c r="E1101" t="s">
        <v>441</v>
      </c>
      <c r="F1101">
        <v>169</v>
      </c>
      <c r="G1101" t="s">
        <v>8212</v>
      </c>
      <c r="H1101" t="s">
        <v>8226</v>
      </c>
      <c r="I1101" t="s">
        <v>8214</v>
      </c>
      <c r="J1101" t="s">
        <v>8215</v>
      </c>
      <c r="K1101" t="s">
        <v>8224</v>
      </c>
      <c r="L1101" t="s">
        <v>8267</v>
      </c>
    </row>
    <row r="1102" spans="1:12" x14ac:dyDescent="0.35">
      <c r="A1102" s="164" t="s">
        <v>29276</v>
      </c>
      <c r="B1102" t="s">
        <v>29277</v>
      </c>
      <c r="C1102" t="s">
        <v>29278</v>
      </c>
      <c r="D1102" t="s">
        <v>29279</v>
      </c>
      <c r="E1102" t="s">
        <v>441</v>
      </c>
      <c r="H1102" t="s">
        <v>8226</v>
      </c>
      <c r="I1102" t="s">
        <v>8214</v>
      </c>
      <c r="J1102" t="s">
        <v>8215</v>
      </c>
      <c r="K1102" t="s">
        <v>8224</v>
      </c>
      <c r="L1102" t="s">
        <v>8216</v>
      </c>
    </row>
    <row r="1103" spans="1:12" x14ac:dyDescent="0.35">
      <c r="A1103" s="164" t="s">
        <v>23441</v>
      </c>
      <c r="B1103" t="s">
        <v>23442</v>
      </c>
      <c r="C1103" t="s">
        <v>23443</v>
      </c>
      <c r="D1103" t="s">
        <v>23444</v>
      </c>
      <c r="E1103" t="s">
        <v>441</v>
      </c>
      <c r="H1103" t="s">
        <v>8226</v>
      </c>
      <c r="I1103" t="s">
        <v>8214</v>
      </c>
      <c r="J1103" t="s">
        <v>8215</v>
      </c>
      <c r="K1103" t="s">
        <v>8224</v>
      </c>
      <c r="L1103" t="s">
        <v>8216</v>
      </c>
    </row>
    <row r="1104" spans="1:12" x14ac:dyDescent="0.35">
      <c r="A1104" s="164" t="s">
        <v>9783</v>
      </c>
      <c r="B1104" t="s">
        <v>9784</v>
      </c>
      <c r="C1104" t="s">
        <v>9785</v>
      </c>
      <c r="D1104" t="s">
        <v>457</v>
      </c>
      <c r="E1104" t="s">
        <v>441</v>
      </c>
      <c r="F1104">
        <v>36</v>
      </c>
      <c r="G1104" t="s">
        <v>8234</v>
      </c>
      <c r="H1104" t="s">
        <v>8226</v>
      </c>
      <c r="I1104" t="s">
        <v>8214</v>
      </c>
      <c r="J1104" t="s">
        <v>8215</v>
      </c>
      <c r="K1104" t="s">
        <v>5808</v>
      </c>
      <c r="L1104" t="s">
        <v>8216</v>
      </c>
    </row>
    <row r="1105" spans="1:12" x14ac:dyDescent="0.35">
      <c r="A1105" s="164" t="s">
        <v>863</v>
      </c>
      <c r="B1105" t="s">
        <v>7518</v>
      </c>
      <c r="C1105" t="s">
        <v>29664</v>
      </c>
      <c r="D1105" t="s">
        <v>610</v>
      </c>
      <c r="E1105" t="s">
        <v>441</v>
      </c>
      <c r="F1105">
        <v>30</v>
      </c>
      <c r="G1105" t="s">
        <v>8234</v>
      </c>
      <c r="H1105" t="s">
        <v>8226</v>
      </c>
      <c r="I1105" t="s">
        <v>8214</v>
      </c>
      <c r="J1105" t="s">
        <v>8215</v>
      </c>
      <c r="K1105" t="s">
        <v>8224</v>
      </c>
      <c r="L1105" t="s">
        <v>8216</v>
      </c>
    </row>
    <row r="1106" spans="1:12" x14ac:dyDescent="0.35">
      <c r="A1106" s="164" t="s">
        <v>31583</v>
      </c>
      <c r="B1106" t="s">
        <v>26912</v>
      </c>
      <c r="C1106" t="s">
        <v>31584</v>
      </c>
      <c r="D1106" t="s">
        <v>17923</v>
      </c>
      <c r="E1106" t="s">
        <v>441</v>
      </c>
      <c r="F1106">
        <v>24</v>
      </c>
      <c r="G1106" t="s">
        <v>8234</v>
      </c>
      <c r="H1106" t="s">
        <v>8226</v>
      </c>
      <c r="I1106" t="s">
        <v>8214</v>
      </c>
      <c r="J1106" t="s">
        <v>8215</v>
      </c>
      <c r="K1106" t="s">
        <v>8224</v>
      </c>
      <c r="L1106" t="s">
        <v>8216</v>
      </c>
    </row>
    <row r="1107" spans="1:12" x14ac:dyDescent="0.35">
      <c r="A1107" s="164" t="s">
        <v>23623</v>
      </c>
      <c r="B1107" t="s">
        <v>23624</v>
      </c>
      <c r="C1107" t="s">
        <v>23625</v>
      </c>
      <c r="D1107" t="s">
        <v>10311</v>
      </c>
      <c r="E1107" t="s">
        <v>441</v>
      </c>
      <c r="F1107">
        <v>10</v>
      </c>
      <c r="G1107" t="s">
        <v>8234</v>
      </c>
      <c r="H1107" t="s">
        <v>8226</v>
      </c>
      <c r="I1107" t="s">
        <v>8214</v>
      </c>
      <c r="J1107" t="s">
        <v>8215</v>
      </c>
      <c r="K1107" t="s">
        <v>8224</v>
      </c>
      <c r="L1107" t="s">
        <v>8216</v>
      </c>
    </row>
    <row r="1108" spans="1:12" x14ac:dyDescent="0.35">
      <c r="A1108" s="164" t="s">
        <v>864</v>
      </c>
      <c r="B1108" t="s">
        <v>7380</v>
      </c>
      <c r="C1108" t="s">
        <v>19027</v>
      </c>
      <c r="D1108" t="s">
        <v>578</v>
      </c>
      <c r="E1108" t="s">
        <v>441</v>
      </c>
      <c r="F1108">
        <v>114</v>
      </c>
      <c r="G1108" t="s">
        <v>8212</v>
      </c>
      <c r="H1108" t="s">
        <v>8226</v>
      </c>
      <c r="I1108" t="s">
        <v>8214</v>
      </c>
      <c r="J1108" t="s">
        <v>8215</v>
      </c>
      <c r="K1108" t="s">
        <v>8224</v>
      </c>
      <c r="L1108" t="s">
        <v>8267</v>
      </c>
    </row>
    <row r="1109" spans="1:12" x14ac:dyDescent="0.35">
      <c r="A1109" s="164" t="s">
        <v>32700</v>
      </c>
      <c r="B1109" t="s">
        <v>32701</v>
      </c>
      <c r="C1109" t="s">
        <v>32702</v>
      </c>
      <c r="D1109" t="s">
        <v>22175</v>
      </c>
      <c r="E1109" t="s">
        <v>441</v>
      </c>
      <c r="F1109">
        <v>41</v>
      </c>
      <c r="G1109" t="s">
        <v>8234</v>
      </c>
      <c r="H1109" t="s">
        <v>8226</v>
      </c>
      <c r="I1109" t="s">
        <v>8214</v>
      </c>
      <c r="J1109" t="s">
        <v>8215</v>
      </c>
      <c r="K1109" t="s">
        <v>5808</v>
      </c>
      <c r="L1109" t="s">
        <v>8216</v>
      </c>
    </row>
    <row r="1110" spans="1:12" x14ac:dyDescent="0.35">
      <c r="A1110" s="164" t="s">
        <v>30186</v>
      </c>
      <c r="B1110" t="s">
        <v>30187</v>
      </c>
      <c r="C1110" t="s">
        <v>30188</v>
      </c>
      <c r="D1110" t="s">
        <v>30189</v>
      </c>
      <c r="E1110" t="s">
        <v>441</v>
      </c>
      <c r="F1110">
        <v>12</v>
      </c>
      <c r="G1110" t="s">
        <v>8234</v>
      </c>
      <c r="H1110" t="s">
        <v>8226</v>
      </c>
      <c r="I1110" t="s">
        <v>8214</v>
      </c>
      <c r="J1110" t="s">
        <v>8215</v>
      </c>
      <c r="K1110" t="s">
        <v>8224</v>
      </c>
      <c r="L1110" t="s">
        <v>8216</v>
      </c>
    </row>
    <row r="1111" spans="1:12" x14ac:dyDescent="0.35">
      <c r="A1111" s="164" t="s">
        <v>26430</v>
      </c>
      <c r="B1111" t="s">
        <v>26431</v>
      </c>
      <c r="C1111" t="s">
        <v>14021</v>
      </c>
      <c r="D1111" t="s">
        <v>7486</v>
      </c>
      <c r="E1111" t="s">
        <v>441</v>
      </c>
      <c r="F1111">
        <v>135</v>
      </c>
      <c r="G1111" t="s">
        <v>8212</v>
      </c>
      <c r="H1111" t="s">
        <v>8226</v>
      </c>
      <c r="I1111" t="s">
        <v>8214</v>
      </c>
      <c r="J1111" t="s">
        <v>8215</v>
      </c>
      <c r="K1111" t="s">
        <v>5808</v>
      </c>
      <c r="L1111" t="s">
        <v>8216</v>
      </c>
    </row>
    <row r="1112" spans="1:12" x14ac:dyDescent="0.35">
      <c r="A1112" s="164" t="s">
        <v>19594</v>
      </c>
      <c r="B1112" t="s">
        <v>19595</v>
      </c>
      <c r="C1112" t="s">
        <v>19596</v>
      </c>
      <c r="D1112" t="s">
        <v>19597</v>
      </c>
      <c r="E1112" t="s">
        <v>441</v>
      </c>
      <c r="F1112">
        <v>0</v>
      </c>
      <c r="G1112" t="s">
        <v>8234</v>
      </c>
      <c r="H1112" t="s">
        <v>8226</v>
      </c>
      <c r="I1112" t="s">
        <v>8214</v>
      </c>
      <c r="J1112" t="s">
        <v>8215</v>
      </c>
      <c r="K1112" t="s">
        <v>8224</v>
      </c>
      <c r="L1112" t="s">
        <v>8216</v>
      </c>
    </row>
    <row r="1113" spans="1:12" x14ac:dyDescent="0.35">
      <c r="A1113" s="164" t="s">
        <v>18480</v>
      </c>
      <c r="B1113" t="s">
        <v>18481</v>
      </c>
      <c r="C1113" t="s">
        <v>18482</v>
      </c>
      <c r="D1113" t="s">
        <v>462</v>
      </c>
      <c r="E1113" t="s">
        <v>441</v>
      </c>
      <c r="F1113">
        <v>0</v>
      </c>
      <c r="G1113" t="s">
        <v>8234</v>
      </c>
      <c r="H1113" t="s">
        <v>8226</v>
      </c>
      <c r="I1113" t="s">
        <v>8214</v>
      </c>
      <c r="J1113" t="s">
        <v>8215</v>
      </c>
      <c r="K1113" t="s">
        <v>8224</v>
      </c>
      <c r="L1113" t="s">
        <v>8216</v>
      </c>
    </row>
    <row r="1114" spans="1:12" x14ac:dyDescent="0.35">
      <c r="A1114" s="164" t="s">
        <v>865</v>
      </c>
      <c r="B1114" t="s">
        <v>7417</v>
      </c>
      <c r="C1114" t="s">
        <v>10842</v>
      </c>
      <c r="D1114" t="s">
        <v>866</v>
      </c>
      <c r="E1114" t="s">
        <v>441</v>
      </c>
      <c r="F1114">
        <v>257</v>
      </c>
      <c r="G1114" t="s">
        <v>8223</v>
      </c>
      <c r="H1114" t="s">
        <v>8226</v>
      </c>
      <c r="I1114" t="s">
        <v>8214</v>
      </c>
      <c r="J1114" t="s">
        <v>8215</v>
      </c>
      <c r="K1114" t="s">
        <v>8224</v>
      </c>
      <c r="L1114" t="s">
        <v>8267</v>
      </c>
    </row>
    <row r="1115" spans="1:12" x14ac:dyDescent="0.35">
      <c r="A1115" s="164" t="s">
        <v>867</v>
      </c>
      <c r="B1115" t="s">
        <v>7148</v>
      </c>
      <c r="C1115" t="s">
        <v>21101</v>
      </c>
      <c r="D1115" t="s">
        <v>472</v>
      </c>
      <c r="E1115" t="s">
        <v>441</v>
      </c>
      <c r="F1115">
        <v>47</v>
      </c>
      <c r="G1115" t="s">
        <v>8234</v>
      </c>
      <c r="H1115" t="s">
        <v>8226</v>
      </c>
      <c r="I1115" t="s">
        <v>8214</v>
      </c>
      <c r="J1115" t="s">
        <v>8215</v>
      </c>
      <c r="K1115" t="s">
        <v>5808</v>
      </c>
      <c r="L1115" t="s">
        <v>8216</v>
      </c>
    </row>
    <row r="1116" spans="1:12" x14ac:dyDescent="0.35">
      <c r="A1116" s="164" t="s">
        <v>27611</v>
      </c>
      <c r="B1116" t="s">
        <v>27612</v>
      </c>
      <c r="C1116" t="s">
        <v>18379</v>
      </c>
      <c r="D1116" t="s">
        <v>457</v>
      </c>
      <c r="E1116" t="s">
        <v>441</v>
      </c>
      <c r="F1116">
        <v>187</v>
      </c>
      <c r="G1116" t="s">
        <v>8212</v>
      </c>
      <c r="H1116" t="s">
        <v>8226</v>
      </c>
      <c r="I1116" t="s">
        <v>8214</v>
      </c>
      <c r="J1116" t="s">
        <v>8215</v>
      </c>
      <c r="K1116" t="s">
        <v>5808</v>
      </c>
      <c r="L1116" t="s">
        <v>8216</v>
      </c>
    </row>
    <row r="1117" spans="1:12" x14ac:dyDescent="0.35">
      <c r="A1117" s="164" t="s">
        <v>868</v>
      </c>
      <c r="B1117" t="s">
        <v>7529</v>
      </c>
      <c r="C1117" t="s">
        <v>32577</v>
      </c>
      <c r="D1117" t="s">
        <v>758</v>
      </c>
      <c r="E1117" t="s">
        <v>441</v>
      </c>
      <c r="F1117">
        <v>23</v>
      </c>
      <c r="G1117" t="s">
        <v>8234</v>
      </c>
      <c r="H1117" t="s">
        <v>8226</v>
      </c>
      <c r="I1117" t="s">
        <v>8214</v>
      </c>
      <c r="J1117" t="s">
        <v>8215</v>
      </c>
      <c r="K1117" t="s">
        <v>8224</v>
      </c>
      <c r="L1117" t="s">
        <v>8216</v>
      </c>
    </row>
    <row r="1118" spans="1:12" x14ac:dyDescent="0.35">
      <c r="A1118" s="164" t="s">
        <v>29102</v>
      </c>
      <c r="B1118" t="s">
        <v>29103</v>
      </c>
      <c r="C1118" t="s">
        <v>28013</v>
      </c>
      <c r="D1118" t="s">
        <v>605</v>
      </c>
      <c r="E1118" t="s">
        <v>441</v>
      </c>
      <c r="F1118">
        <v>97</v>
      </c>
      <c r="G1118" t="s">
        <v>8234</v>
      </c>
      <c r="H1118" t="s">
        <v>8226</v>
      </c>
      <c r="I1118" t="s">
        <v>8214</v>
      </c>
      <c r="J1118" t="s">
        <v>8215</v>
      </c>
      <c r="K1118" t="s">
        <v>8224</v>
      </c>
      <c r="L1118" t="s">
        <v>8216</v>
      </c>
    </row>
    <row r="1119" spans="1:12" x14ac:dyDescent="0.35">
      <c r="A1119" s="164" t="s">
        <v>11788</v>
      </c>
      <c r="B1119" t="s">
        <v>11789</v>
      </c>
      <c r="C1119" t="s">
        <v>11790</v>
      </c>
      <c r="D1119" t="s">
        <v>598</v>
      </c>
      <c r="E1119" t="s">
        <v>441</v>
      </c>
      <c r="F1119">
        <v>26</v>
      </c>
      <c r="G1119" t="s">
        <v>8234</v>
      </c>
      <c r="H1119" t="s">
        <v>8226</v>
      </c>
      <c r="I1119" t="s">
        <v>8214</v>
      </c>
      <c r="J1119" t="s">
        <v>8215</v>
      </c>
      <c r="K1119" t="s">
        <v>8224</v>
      </c>
      <c r="L1119" t="s">
        <v>8216</v>
      </c>
    </row>
    <row r="1120" spans="1:12" x14ac:dyDescent="0.35">
      <c r="A1120" s="164" t="s">
        <v>11404</v>
      </c>
      <c r="B1120" t="s">
        <v>11405</v>
      </c>
      <c r="C1120" t="s">
        <v>11406</v>
      </c>
      <c r="D1120" t="s">
        <v>876</v>
      </c>
      <c r="E1120" t="s">
        <v>441</v>
      </c>
      <c r="F1120">
        <v>276</v>
      </c>
      <c r="G1120" t="s">
        <v>8223</v>
      </c>
      <c r="H1120" t="s">
        <v>8226</v>
      </c>
      <c r="I1120" t="s">
        <v>8214</v>
      </c>
      <c r="J1120" t="s">
        <v>8215</v>
      </c>
      <c r="K1120" t="s">
        <v>5808</v>
      </c>
      <c r="L1120" t="s">
        <v>8216</v>
      </c>
    </row>
    <row r="1121" spans="1:12" x14ac:dyDescent="0.35">
      <c r="A1121" s="164" t="s">
        <v>26211</v>
      </c>
      <c r="B1121" t="s">
        <v>26212</v>
      </c>
      <c r="C1121" t="s">
        <v>17199</v>
      </c>
      <c r="D1121" t="s">
        <v>878</v>
      </c>
      <c r="E1121" t="s">
        <v>441</v>
      </c>
      <c r="F1121">
        <v>90</v>
      </c>
      <c r="G1121" t="s">
        <v>8234</v>
      </c>
      <c r="H1121" t="s">
        <v>8226</v>
      </c>
      <c r="I1121" t="s">
        <v>8214</v>
      </c>
      <c r="J1121" t="s">
        <v>8215</v>
      </c>
      <c r="K1121" t="s">
        <v>5808</v>
      </c>
      <c r="L1121" t="s">
        <v>8216</v>
      </c>
    </row>
    <row r="1122" spans="1:12" x14ac:dyDescent="0.35">
      <c r="A1122" s="164" t="s">
        <v>17920</v>
      </c>
      <c r="B1122" t="s">
        <v>17921</v>
      </c>
      <c r="C1122" t="s">
        <v>17922</v>
      </c>
      <c r="D1122" t="s">
        <v>17923</v>
      </c>
      <c r="E1122" t="s">
        <v>441</v>
      </c>
      <c r="H1122" t="s">
        <v>8226</v>
      </c>
      <c r="I1122" t="s">
        <v>8214</v>
      </c>
      <c r="J1122" t="s">
        <v>8215</v>
      </c>
      <c r="K1122" t="s">
        <v>8224</v>
      </c>
      <c r="L1122" t="s">
        <v>8216</v>
      </c>
    </row>
    <row r="1123" spans="1:12" x14ac:dyDescent="0.35">
      <c r="A1123" s="164" t="s">
        <v>9750</v>
      </c>
      <c r="B1123" t="s">
        <v>9751</v>
      </c>
      <c r="C1123" t="s">
        <v>9752</v>
      </c>
      <c r="D1123" t="s">
        <v>497</v>
      </c>
      <c r="E1123" t="s">
        <v>441</v>
      </c>
      <c r="F1123">
        <v>57</v>
      </c>
      <c r="G1123" t="s">
        <v>8234</v>
      </c>
      <c r="H1123" t="s">
        <v>8226</v>
      </c>
      <c r="I1123" t="s">
        <v>8214</v>
      </c>
      <c r="J1123" t="s">
        <v>8215</v>
      </c>
      <c r="K1123" t="s">
        <v>8224</v>
      </c>
      <c r="L1123" t="s">
        <v>8216</v>
      </c>
    </row>
    <row r="1124" spans="1:12" x14ac:dyDescent="0.35">
      <c r="A1124" s="164" t="s">
        <v>8567</v>
      </c>
      <c r="B1124" t="s">
        <v>7707</v>
      </c>
      <c r="C1124" t="s">
        <v>8568</v>
      </c>
      <c r="D1124" t="s">
        <v>666</v>
      </c>
      <c r="E1124" t="s">
        <v>441</v>
      </c>
      <c r="F1124">
        <v>183</v>
      </c>
      <c r="G1124" t="s">
        <v>8212</v>
      </c>
      <c r="H1124" t="s">
        <v>8226</v>
      </c>
      <c r="I1124" t="s">
        <v>8214</v>
      </c>
      <c r="J1124" t="s">
        <v>8215</v>
      </c>
      <c r="K1124" t="s">
        <v>8224</v>
      </c>
      <c r="L1124" t="s">
        <v>8216</v>
      </c>
    </row>
    <row r="1125" spans="1:12" x14ac:dyDescent="0.35">
      <c r="A1125" s="164" t="s">
        <v>20202</v>
      </c>
      <c r="B1125" t="s">
        <v>20203</v>
      </c>
      <c r="C1125" t="s">
        <v>20204</v>
      </c>
      <c r="D1125" t="s">
        <v>866</v>
      </c>
      <c r="E1125" t="s">
        <v>441</v>
      </c>
      <c r="F1125">
        <v>32</v>
      </c>
      <c r="G1125" t="s">
        <v>8234</v>
      </c>
      <c r="H1125" t="s">
        <v>8226</v>
      </c>
      <c r="I1125" t="s">
        <v>8214</v>
      </c>
      <c r="J1125" t="s">
        <v>8215</v>
      </c>
      <c r="K1125" t="s">
        <v>5808</v>
      </c>
      <c r="L1125" t="s">
        <v>8216</v>
      </c>
    </row>
    <row r="1126" spans="1:12" x14ac:dyDescent="0.35">
      <c r="A1126" s="164" t="s">
        <v>869</v>
      </c>
      <c r="B1126" t="s">
        <v>7390</v>
      </c>
      <c r="C1126" t="s">
        <v>27924</v>
      </c>
      <c r="D1126" t="s">
        <v>596</v>
      </c>
      <c r="E1126" t="s">
        <v>441</v>
      </c>
      <c r="F1126">
        <v>156</v>
      </c>
      <c r="G1126" t="s">
        <v>8212</v>
      </c>
      <c r="H1126" t="s">
        <v>8226</v>
      </c>
      <c r="I1126" t="s">
        <v>8214</v>
      </c>
      <c r="J1126" t="s">
        <v>8215</v>
      </c>
      <c r="K1126" t="s">
        <v>8224</v>
      </c>
      <c r="L1126" t="s">
        <v>8216</v>
      </c>
    </row>
    <row r="1127" spans="1:12" x14ac:dyDescent="0.35">
      <c r="A1127" s="164" t="s">
        <v>870</v>
      </c>
      <c r="B1127" t="s">
        <v>7423</v>
      </c>
      <c r="C1127" t="s">
        <v>20366</v>
      </c>
      <c r="D1127" t="s">
        <v>871</v>
      </c>
      <c r="E1127" t="s">
        <v>441</v>
      </c>
      <c r="F1127">
        <v>101</v>
      </c>
      <c r="G1127" t="s">
        <v>8212</v>
      </c>
      <c r="H1127" t="s">
        <v>8226</v>
      </c>
      <c r="I1127" t="s">
        <v>8214</v>
      </c>
      <c r="J1127" t="s">
        <v>8215</v>
      </c>
      <c r="K1127" t="s">
        <v>8224</v>
      </c>
      <c r="L1127" t="s">
        <v>8216</v>
      </c>
    </row>
    <row r="1128" spans="1:12" x14ac:dyDescent="0.35">
      <c r="A1128" s="164" t="s">
        <v>872</v>
      </c>
      <c r="B1128" t="s">
        <v>7424</v>
      </c>
      <c r="C1128" t="s">
        <v>23052</v>
      </c>
      <c r="D1128" t="s">
        <v>871</v>
      </c>
      <c r="E1128" t="s">
        <v>441</v>
      </c>
      <c r="F1128">
        <v>182</v>
      </c>
      <c r="G1128" t="s">
        <v>8212</v>
      </c>
      <c r="H1128" t="s">
        <v>8226</v>
      </c>
      <c r="I1128" t="s">
        <v>8214</v>
      </c>
      <c r="J1128" t="s">
        <v>8215</v>
      </c>
      <c r="K1128" t="s">
        <v>8224</v>
      </c>
      <c r="L1128" t="s">
        <v>8216</v>
      </c>
    </row>
    <row r="1129" spans="1:12" x14ac:dyDescent="0.35">
      <c r="A1129" s="164" t="s">
        <v>873</v>
      </c>
      <c r="B1129" t="s">
        <v>7420</v>
      </c>
      <c r="C1129" t="s">
        <v>10601</v>
      </c>
      <c r="D1129" t="s">
        <v>874</v>
      </c>
      <c r="E1129" t="s">
        <v>441</v>
      </c>
      <c r="F1129">
        <v>104</v>
      </c>
      <c r="G1129" t="s">
        <v>8212</v>
      </c>
      <c r="H1129" t="s">
        <v>8226</v>
      </c>
      <c r="I1129" t="s">
        <v>8214</v>
      </c>
      <c r="J1129" t="s">
        <v>8215</v>
      </c>
      <c r="K1129" t="s">
        <v>8224</v>
      </c>
      <c r="L1129" t="s">
        <v>8216</v>
      </c>
    </row>
    <row r="1130" spans="1:12" x14ac:dyDescent="0.35">
      <c r="A1130" s="164" t="s">
        <v>875</v>
      </c>
      <c r="B1130" t="s">
        <v>7384</v>
      </c>
      <c r="C1130" t="s">
        <v>10462</v>
      </c>
      <c r="D1130" t="s">
        <v>876</v>
      </c>
      <c r="E1130" t="s">
        <v>441</v>
      </c>
      <c r="F1130">
        <v>313</v>
      </c>
      <c r="G1130" t="s">
        <v>8556</v>
      </c>
      <c r="H1130" t="s">
        <v>8226</v>
      </c>
      <c r="I1130" t="s">
        <v>8214</v>
      </c>
      <c r="J1130" t="s">
        <v>8215</v>
      </c>
      <c r="K1130" t="s">
        <v>8224</v>
      </c>
      <c r="L1130" t="s">
        <v>8216</v>
      </c>
    </row>
    <row r="1131" spans="1:12" x14ac:dyDescent="0.35">
      <c r="A1131" s="164" t="s">
        <v>877</v>
      </c>
      <c r="B1131" t="s">
        <v>7383</v>
      </c>
      <c r="C1131" t="s">
        <v>17199</v>
      </c>
      <c r="D1131" t="s">
        <v>878</v>
      </c>
      <c r="E1131" t="s">
        <v>441</v>
      </c>
      <c r="F1131">
        <v>103</v>
      </c>
      <c r="G1131" t="s">
        <v>8212</v>
      </c>
      <c r="H1131" t="s">
        <v>8226</v>
      </c>
      <c r="I1131" t="s">
        <v>8214</v>
      </c>
      <c r="J1131" t="s">
        <v>8215</v>
      </c>
      <c r="K1131" t="s">
        <v>8224</v>
      </c>
      <c r="L1131" t="s">
        <v>8216</v>
      </c>
    </row>
    <row r="1132" spans="1:12" x14ac:dyDescent="0.35">
      <c r="A1132" s="164" t="s">
        <v>30301</v>
      </c>
      <c r="B1132" t="s">
        <v>30302</v>
      </c>
      <c r="C1132" t="s">
        <v>11406</v>
      </c>
      <c r="D1132" t="s">
        <v>876</v>
      </c>
      <c r="E1132" t="s">
        <v>441</v>
      </c>
      <c r="F1132">
        <v>132</v>
      </c>
      <c r="G1132" t="s">
        <v>8212</v>
      </c>
      <c r="H1132" t="s">
        <v>8226</v>
      </c>
      <c r="I1132" t="s">
        <v>8214</v>
      </c>
      <c r="J1132" t="s">
        <v>8215</v>
      </c>
      <c r="K1132" t="s">
        <v>5808</v>
      </c>
      <c r="L1132" t="s">
        <v>8216</v>
      </c>
    </row>
    <row r="1133" spans="1:12" x14ac:dyDescent="0.35">
      <c r="A1133" s="164" t="s">
        <v>879</v>
      </c>
      <c r="B1133" t="s">
        <v>7304</v>
      </c>
      <c r="C1133" t="s">
        <v>12644</v>
      </c>
      <c r="D1133" t="s">
        <v>457</v>
      </c>
      <c r="E1133" t="s">
        <v>441</v>
      </c>
      <c r="F1133">
        <v>204</v>
      </c>
      <c r="G1133" t="s">
        <v>8223</v>
      </c>
      <c r="H1133" t="s">
        <v>8226</v>
      </c>
      <c r="I1133" t="s">
        <v>8214</v>
      </c>
      <c r="J1133" t="s">
        <v>8215</v>
      </c>
      <c r="K1133" t="s">
        <v>8224</v>
      </c>
      <c r="L1133" t="s">
        <v>8216</v>
      </c>
    </row>
    <row r="1134" spans="1:12" x14ac:dyDescent="0.35">
      <c r="A1134" s="164" t="s">
        <v>13376</v>
      </c>
      <c r="B1134" t="s">
        <v>13377</v>
      </c>
      <c r="C1134" t="s">
        <v>13378</v>
      </c>
      <c r="D1134" t="s">
        <v>13379</v>
      </c>
      <c r="E1134" t="s">
        <v>441</v>
      </c>
      <c r="F1134">
        <v>143</v>
      </c>
      <c r="G1134" t="s">
        <v>8212</v>
      </c>
      <c r="H1134" t="s">
        <v>8226</v>
      </c>
      <c r="I1134" t="s">
        <v>8214</v>
      </c>
      <c r="J1134" t="s">
        <v>8215</v>
      </c>
      <c r="K1134" t="s">
        <v>5808</v>
      </c>
      <c r="L1134" t="s">
        <v>8216</v>
      </c>
    </row>
    <row r="1135" spans="1:12" x14ac:dyDescent="0.35">
      <c r="A1135" s="164" t="s">
        <v>880</v>
      </c>
      <c r="B1135" t="s">
        <v>7489</v>
      </c>
      <c r="C1135" t="s">
        <v>18070</v>
      </c>
      <c r="D1135" t="s">
        <v>627</v>
      </c>
      <c r="E1135" t="s">
        <v>441</v>
      </c>
      <c r="F1135">
        <v>103</v>
      </c>
      <c r="G1135" t="s">
        <v>8212</v>
      </c>
      <c r="H1135" t="s">
        <v>8226</v>
      </c>
      <c r="I1135" t="s">
        <v>8214</v>
      </c>
      <c r="J1135" t="s">
        <v>8215</v>
      </c>
      <c r="K1135" t="s">
        <v>8224</v>
      </c>
      <c r="L1135" t="s">
        <v>8216</v>
      </c>
    </row>
    <row r="1136" spans="1:12" x14ac:dyDescent="0.35">
      <c r="A1136" s="164" t="s">
        <v>881</v>
      </c>
      <c r="B1136" t="s">
        <v>7495</v>
      </c>
      <c r="C1136" t="s">
        <v>16554</v>
      </c>
      <c r="D1136" t="s">
        <v>502</v>
      </c>
      <c r="E1136" t="s">
        <v>441</v>
      </c>
      <c r="F1136">
        <v>75</v>
      </c>
      <c r="G1136" t="s">
        <v>8234</v>
      </c>
      <c r="H1136" t="s">
        <v>8226</v>
      </c>
      <c r="I1136" t="s">
        <v>8214</v>
      </c>
      <c r="J1136" t="s">
        <v>8215</v>
      </c>
      <c r="K1136" t="s">
        <v>8224</v>
      </c>
      <c r="L1136" t="s">
        <v>8216</v>
      </c>
    </row>
    <row r="1137" spans="1:12" x14ac:dyDescent="0.35">
      <c r="A1137" s="164" t="s">
        <v>882</v>
      </c>
      <c r="B1137" t="s">
        <v>7481</v>
      </c>
      <c r="C1137" t="s">
        <v>11909</v>
      </c>
      <c r="D1137" t="s">
        <v>883</v>
      </c>
      <c r="E1137" t="s">
        <v>441</v>
      </c>
      <c r="F1137">
        <v>254</v>
      </c>
      <c r="G1137" t="s">
        <v>8223</v>
      </c>
      <c r="H1137" t="s">
        <v>8226</v>
      </c>
      <c r="I1137" t="s">
        <v>8214</v>
      </c>
      <c r="J1137" t="s">
        <v>8215</v>
      </c>
      <c r="K1137" t="s">
        <v>8224</v>
      </c>
      <c r="L1137" t="s">
        <v>8267</v>
      </c>
    </row>
    <row r="1138" spans="1:12" x14ac:dyDescent="0.35">
      <c r="A1138" s="164" t="s">
        <v>884</v>
      </c>
      <c r="B1138" t="s">
        <v>7480</v>
      </c>
      <c r="C1138" t="s">
        <v>11694</v>
      </c>
      <c r="D1138" t="s">
        <v>883</v>
      </c>
      <c r="E1138" t="s">
        <v>441</v>
      </c>
      <c r="F1138">
        <v>109</v>
      </c>
      <c r="G1138" t="s">
        <v>8212</v>
      </c>
      <c r="H1138" t="s">
        <v>8226</v>
      </c>
      <c r="I1138" t="s">
        <v>8214</v>
      </c>
      <c r="J1138" t="s">
        <v>8215</v>
      </c>
      <c r="K1138" t="s">
        <v>8224</v>
      </c>
      <c r="L1138" t="s">
        <v>8216</v>
      </c>
    </row>
    <row r="1139" spans="1:12" x14ac:dyDescent="0.35">
      <c r="A1139" s="164" t="s">
        <v>885</v>
      </c>
      <c r="B1139" t="s">
        <v>7527</v>
      </c>
      <c r="C1139" t="s">
        <v>12658</v>
      </c>
      <c r="D1139" t="s">
        <v>551</v>
      </c>
      <c r="E1139" t="s">
        <v>441</v>
      </c>
      <c r="F1139">
        <v>213</v>
      </c>
      <c r="G1139" t="s">
        <v>8223</v>
      </c>
      <c r="H1139" t="s">
        <v>8226</v>
      </c>
      <c r="I1139" t="s">
        <v>8214</v>
      </c>
      <c r="J1139" t="s">
        <v>8215</v>
      </c>
      <c r="K1139" t="s">
        <v>8224</v>
      </c>
      <c r="L1139" t="s">
        <v>8267</v>
      </c>
    </row>
    <row r="1140" spans="1:12" x14ac:dyDescent="0.35">
      <c r="A1140" s="164" t="s">
        <v>19766</v>
      </c>
      <c r="B1140" t="s">
        <v>19767</v>
      </c>
      <c r="C1140" t="s">
        <v>19768</v>
      </c>
      <c r="D1140" t="s">
        <v>802</v>
      </c>
      <c r="E1140" t="s">
        <v>441</v>
      </c>
      <c r="F1140">
        <v>21</v>
      </c>
      <c r="G1140" t="s">
        <v>8234</v>
      </c>
      <c r="H1140" t="s">
        <v>8226</v>
      </c>
      <c r="I1140" t="s">
        <v>8214</v>
      </c>
      <c r="J1140" t="s">
        <v>8215</v>
      </c>
      <c r="K1140" t="s">
        <v>8224</v>
      </c>
      <c r="L1140" t="s">
        <v>8216</v>
      </c>
    </row>
    <row r="1141" spans="1:12" x14ac:dyDescent="0.35">
      <c r="A1141" s="164" t="s">
        <v>18597</v>
      </c>
      <c r="B1141" t="s">
        <v>18598</v>
      </c>
      <c r="C1141" t="s">
        <v>18599</v>
      </c>
      <c r="D1141" t="s">
        <v>758</v>
      </c>
      <c r="E1141" t="s">
        <v>441</v>
      </c>
      <c r="F1141">
        <v>36</v>
      </c>
      <c r="G1141" t="s">
        <v>8234</v>
      </c>
      <c r="H1141" t="s">
        <v>8226</v>
      </c>
      <c r="I1141" t="s">
        <v>8214</v>
      </c>
      <c r="J1141" t="s">
        <v>8215</v>
      </c>
      <c r="K1141" t="s">
        <v>8224</v>
      </c>
      <c r="L1141" t="s">
        <v>8216</v>
      </c>
    </row>
    <row r="1142" spans="1:12" x14ac:dyDescent="0.35">
      <c r="A1142" s="164" t="s">
        <v>27016</v>
      </c>
      <c r="B1142" t="s">
        <v>27017</v>
      </c>
      <c r="C1142" t="s">
        <v>27018</v>
      </c>
      <c r="D1142" t="s">
        <v>457</v>
      </c>
      <c r="E1142" t="s">
        <v>441</v>
      </c>
      <c r="F1142">
        <v>17</v>
      </c>
      <c r="G1142" t="s">
        <v>8234</v>
      </c>
      <c r="H1142" t="s">
        <v>8226</v>
      </c>
      <c r="I1142" t="s">
        <v>8214</v>
      </c>
      <c r="J1142" t="s">
        <v>8215</v>
      </c>
      <c r="K1142" t="s">
        <v>8224</v>
      </c>
      <c r="L1142" t="s">
        <v>8216</v>
      </c>
    </row>
    <row r="1143" spans="1:12" x14ac:dyDescent="0.35">
      <c r="A1143" s="164" t="s">
        <v>9295</v>
      </c>
      <c r="B1143" t="s">
        <v>9296</v>
      </c>
      <c r="C1143" t="s">
        <v>9297</v>
      </c>
      <c r="D1143" t="s">
        <v>9298</v>
      </c>
      <c r="E1143" t="s">
        <v>441</v>
      </c>
      <c r="F1143">
        <v>283</v>
      </c>
      <c r="G1143" t="s">
        <v>8223</v>
      </c>
      <c r="H1143" t="s">
        <v>8226</v>
      </c>
      <c r="I1143" t="s">
        <v>8214</v>
      </c>
      <c r="J1143" t="s">
        <v>8215</v>
      </c>
      <c r="K1143" t="s">
        <v>8224</v>
      </c>
      <c r="L1143" t="s">
        <v>8216</v>
      </c>
    </row>
    <row r="1144" spans="1:12" x14ac:dyDescent="0.35">
      <c r="A1144" s="164" t="s">
        <v>25406</v>
      </c>
      <c r="B1144" t="s">
        <v>10324</v>
      </c>
      <c r="C1144" t="s">
        <v>10325</v>
      </c>
      <c r="D1144" t="s">
        <v>457</v>
      </c>
      <c r="E1144" t="s">
        <v>441</v>
      </c>
      <c r="F1144">
        <v>142</v>
      </c>
      <c r="G1144" t="s">
        <v>8212</v>
      </c>
      <c r="H1144" t="s">
        <v>8226</v>
      </c>
      <c r="I1144" t="s">
        <v>8214</v>
      </c>
      <c r="J1144" t="s">
        <v>8215</v>
      </c>
      <c r="K1144" t="s">
        <v>5808</v>
      </c>
      <c r="L1144" t="s">
        <v>8216</v>
      </c>
    </row>
    <row r="1145" spans="1:12" x14ac:dyDescent="0.35">
      <c r="A1145" s="164" t="s">
        <v>17069</v>
      </c>
      <c r="B1145" t="s">
        <v>17070</v>
      </c>
      <c r="C1145" t="s">
        <v>17071</v>
      </c>
      <c r="D1145" t="s">
        <v>17072</v>
      </c>
      <c r="E1145" t="s">
        <v>441</v>
      </c>
      <c r="F1145">
        <v>16</v>
      </c>
      <c r="G1145" t="s">
        <v>8234</v>
      </c>
      <c r="H1145" t="s">
        <v>8226</v>
      </c>
      <c r="I1145" t="s">
        <v>8214</v>
      </c>
      <c r="J1145" t="s">
        <v>8215</v>
      </c>
      <c r="K1145" t="s">
        <v>8224</v>
      </c>
      <c r="L1145" t="s">
        <v>8216</v>
      </c>
    </row>
    <row r="1146" spans="1:12" x14ac:dyDescent="0.35">
      <c r="A1146" s="164" t="s">
        <v>886</v>
      </c>
      <c r="B1146" t="s">
        <v>7413</v>
      </c>
      <c r="C1146" t="s">
        <v>8266</v>
      </c>
      <c r="D1146" t="s">
        <v>887</v>
      </c>
      <c r="E1146" t="s">
        <v>441</v>
      </c>
      <c r="F1146">
        <v>112</v>
      </c>
      <c r="G1146" t="s">
        <v>8212</v>
      </c>
      <c r="H1146" t="s">
        <v>8226</v>
      </c>
      <c r="I1146" t="s">
        <v>8214</v>
      </c>
      <c r="J1146" t="s">
        <v>8215</v>
      </c>
      <c r="K1146" t="s">
        <v>8224</v>
      </c>
      <c r="L1146" t="s">
        <v>8216</v>
      </c>
    </row>
    <row r="1147" spans="1:12" x14ac:dyDescent="0.35">
      <c r="A1147" s="164" t="s">
        <v>20747</v>
      </c>
      <c r="B1147" t="s">
        <v>20748</v>
      </c>
      <c r="C1147" t="s">
        <v>20749</v>
      </c>
      <c r="D1147" t="s">
        <v>20750</v>
      </c>
      <c r="E1147" t="s">
        <v>441</v>
      </c>
      <c r="F1147">
        <v>55</v>
      </c>
      <c r="G1147" t="s">
        <v>8234</v>
      </c>
      <c r="H1147" t="s">
        <v>8226</v>
      </c>
      <c r="I1147" t="s">
        <v>8214</v>
      </c>
      <c r="J1147" t="s">
        <v>8215</v>
      </c>
      <c r="K1147" t="s">
        <v>8224</v>
      </c>
      <c r="L1147" t="s">
        <v>8216</v>
      </c>
    </row>
    <row r="1148" spans="1:12" x14ac:dyDescent="0.35">
      <c r="A1148" s="164" t="s">
        <v>888</v>
      </c>
      <c r="B1148" t="s">
        <v>7445</v>
      </c>
      <c r="C1148" t="s">
        <v>28096</v>
      </c>
      <c r="D1148" t="s">
        <v>462</v>
      </c>
      <c r="E1148" t="s">
        <v>441</v>
      </c>
      <c r="F1148">
        <v>254</v>
      </c>
      <c r="G1148" t="s">
        <v>8223</v>
      </c>
      <c r="H1148" t="s">
        <v>8226</v>
      </c>
      <c r="I1148" t="s">
        <v>8214</v>
      </c>
      <c r="J1148" t="s">
        <v>8215</v>
      </c>
      <c r="K1148" t="s">
        <v>8224</v>
      </c>
      <c r="L1148" t="s">
        <v>8216</v>
      </c>
    </row>
    <row r="1149" spans="1:12" x14ac:dyDescent="0.35">
      <c r="A1149" s="164" t="s">
        <v>889</v>
      </c>
      <c r="B1149" t="s">
        <v>7425</v>
      </c>
      <c r="C1149" t="s">
        <v>18904</v>
      </c>
      <c r="D1149" t="s">
        <v>890</v>
      </c>
      <c r="E1149" t="s">
        <v>441</v>
      </c>
      <c r="F1149">
        <v>106</v>
      </c>
      <c r="G1149" t="s">
        <v>8212</v>
      </c>
      <c r="H1149" t="s">
        <v>8226</v>
      </c>
      <c r="I1149" t="s">
        <v>8214</v>
      </c>
      <c r="J1149" t="s">
        <v>8215</v>
      </c>
      <c r="K1149" t="s">
        <v>8224</v>
      </c>
      <c r="L1149" t="s">
        <v>8267</v>
      </c>
    </row>
    <row r="1150" spans="1:12" x14ac:dyDescent="0.35">
      <c r="A1150" s="164" t="s">
        <v>15630</v>
      </c>
      <c r="B1150" t="s">
        <v>15631</v>
      </c>
      <c r="C1150" t="s">
        <v>15632</v>
      </c>
      <c r="D1150" t="s">
        <v>15633</v>
      </c>
      <c r="E1150" t="s">
        <v>441</v>
      </c>
      <c r="F1150">
        <v>40</v>
      </c>
      <c r="G1150" t="s">
        <v>8234</v>
      </c>
      <c r="H1150" t="s">
        <v>8226</v>
      </c>
      <c r="I1150" t="s">
        <v>8214</v>
      </c>
      <c r="J1150" t="s">
        <v>8215</v>
      </c>
      <c r="K1150" t="s">
        <v>8224</v>
      </c>
      <c r="L1150" t="s">
        <v>8216</v>
      </c>
    </row>
    <row r="1151" spans="1:12" x14ac:dyDescent="0.35">
      <c r="A1151" s="164" t="s">
        <v>891</v>
      </c>
      <c r="B1151" t="s">
        <v>7187</v>
      </c>
      <c r="C1151" t="s">
        <v>33226</v>
      </c>
      <c r="D1151" t="s">
        <v>786</v>
      </c>
      <c r="E1151" t="s">
        <v>441</v>
      </c>
      <c r="F1151">
        <v>138</v>
      </c>
      <c r="G1151" t="s">
        <v>8212</v>
      </c>
      <c r="H1151" t="s">
        <v>8226</v>
      </c>
      <c r="I1151" t="s">
        <v>8214</v>
      </c>
      <c r="J1151" t="s">
        <v>8215</v>
      </c>
      <c r="K1151" t="s">
        <v>8224</v>
      </c>
      <c r="L1151" t="s">
        <v>8267</v>
      </c>
    </row>
    <row r="1152" spans="1:12" x14ac:dyDescent="0.35">
      <c r="A1152" s="164" t="s">
        <v>892</v>
      </c>
      <c r="B1152" t="s">
        <v>7408</v>
      </c>
      <c r="C1152" t="s">
        <v>16216</v>
      </c>
      <c r="D1152" t="s">
        <v>893</v>
      </c>
      <c r="E1152" t="s">
        <v>441</v>
      </c>
      <c r="F1152">
        <v>246</v>
      </c>
      <c r="G1152" t="s">
        <v>8223</v>
      </c>
      <c r="H1152" t="s">
        <v>8226</v>
      </c>
      <c r="I1152" t="s">
        <v>8214</v>
      </c>
      <c r="J1152" t="s">
        <v>8215</v>
      </c>
      <c r="K1152" t="s">
        <v>8224</v>
      </c>
      <c r="L1152" t="s">
        <v>8216</v>
      </c>
    </row>
    <row r="1153" spans="1:12" x14ac:dyDescent="0.35">
      <c r="A1153" s="164" t="s">
        <v>10592</v>
      </c>
      <c r="B1153" t="s">
        <v>10593</v>
      </c>
      <c r="C1153" t="s">
        <v>10594</v>
      </c>
      <c r="D1153" t="s">
        <v>10595</v>
      </c>
      <c r="E1153" t="s">
        <v>441</v>
      </c>
      <c r="F1153">
        <v>46</v>
      </c>
      <c r="G1153" t="s">
        <v>8234</v>
      </c>
      <c r="H1153" t="s">
        <v>8226</v>
      </c>
      <c r="I1153" t="s">
        <v>8214</v>
      </c>
      <c r="J1153" t="s">
        <v>8215</v>
      </c>
      <c r="K1153" t="s">
        <v>5808</v>
      </c>
      <c r="L1153" t="s">
        <v>8216</v>
      </c>
    </row>
    <row r="1154" spans="1:12" x14ac:dyDescent="0.35">
      <c r="A1154" s="164" t="s">
        <v>894</v>
      </c>
      <c r="B1154" t="s">
        <v>7296</v>
      </c>
      <c r="C1154" t="s">
        <v>18379</v>
      </c>
      <c r="D1154" t="s">
        <v>457</v>
      </c>
      <c r="E1154" t="s">
        <v>441</v>
      </c>
      <c r="F1154">
        <v>234</v>
      </c>
      <c r="G1154" t="s">
        <v>8223</v>
      </c>
      <c r="H1154" t="s">
        <v>8226</v>
      </c>
      <c r="I1154" t="s">
        <v>8214</v>
      </c>
      <c r="J1154" t="s">
        <v>8215</v>
      </c>
      <c r="K1154" t="s">
        <v>5808</v>
      </c>
      <c r="L1154" t="s">
        <v>8267</v>
      </c>
    </row>
    <row r="1155" spans="1:12" x14ac:dyDescent="0.35">
      <c r="A1155" s="164" t="s">
        <v>895</v>
      </c>
      <c r="B1155" t="s">
        <v>7707</v>
      </c>
      <c r="C1155" t="s">
        <v>8568</v>
      </c>
      <c r="D1155" t="s">
        <v>666</v>
      </c>
      <c r="E1155" t="s">
        <v>441</v>
      </c>
      <c r="F1155">
        <v>205</v>
      </c>
      <c r="G1155" t="s">
        <v>8223</v>
      </c>
      <c r="H1155" t="s">
        <v>8226</v>
      </c>
      <c r="I1155" t="s">
        <v>8214</v>
      </c>
      <c r="J1155" t="s">
        <v>8215</v>
      </c>
      <c r="K1155" t="s">
        <v>8224</v>
      </c>
      <c r="L1155" t="s">
        <v>8216</v>
      </c>
    </row>
    <row r="1156" spans="1:12" x14ac:dyDescent="0.35">
      <c r="A1156" s="164" t="s">
        <v>896</v>
      </c>
      <c r="B1156" t="s">
        <v>7468</v>
      </c>
      <c r="C1156" t="s">
        <v>15197</v>
      </c>
      <c r="D1156" t="s">
        <v>675</v>
      </c>
      <c r="E1156" t="s">
        <v>441</v>
      </c>
      <c r="F1156">
        <v>94</v>
      </c>
      <c r="G1156" t="s">
        <v>8234</v>
      </c>
      <c r="H1156" t="s">
        <v>8226</v>
      </c>
      <c r="I1156" t="s">
        <v>8214</v>
      </c>
      <c r="J1156" t="s">
        <v>8215</v>
      </c>
      <c r="K1156" t="s">
        <v>8224</v>
      </c>
      <c r="L1156" t="s">
        <v>8267</v>
      </c>
    </row>
    <row r="1157" spans="1:12" x14ac:dyDescent="0.35">
      <c r="A1157" s="164" t="s">
        <v>897</v>
      </c>
      <c r="B1157" t="s">
        <v>7704</v>
      </c>
      <c r="C1157" t="s">
        <v>24155</v>
      </c>
      <c r="D1157" t="s">
        <v>898</v>
      </c>
      <c r="E1157" t="s">
        <v>441</v>
      </c>
      <c r="F1157">
        <v>14</v>
      </c>
      <c r="G1157" t="s">
        <v>8234</v>
      </c>
      <c r="H1157" t="s">
        <v>8226</v>
      </c>
      <c r="I1157" t="s">
        <v>8214</v>
      </c>
      <c r="J1157" t="s">
        <v>8215</v>
      </c>
      <c r="K1157" t="s">
        <v>8224</v>
      </c>
      <c r="L1157" t="s">
        <v>8216</v>
      </c>
    </row>
    <row r="1158" spans="1:12" x14ac:dyDescent="0.35">
      <c r="A1158" s="164" t="s">
        <v>899</v>
      </c>
      <c r="B1158" t="s">
        <v>7550</v>
      </c>
      <c r="C1158" t="s">
        <v>8488</v>
      </c>
      <c r="D1158" t="s">
        <v>900</v>
      </c>
      <c r="E1158" t="s">
        <v>441</v>
      </c>
      <c r="F1158">
        <v>140</v>
      </c>
      <c r="G1158" t="s">
        <v>8212</v>
      </c>
      <c r="H1158" t="s">
        <v>8226</v>
      </c>
      <c r="I1158" t="s">
        <v>8214</v>
      </c>
      <c r="J1158" t="s">
        <v>8215</v>
      </c>
      <c r="K1158" t="s">
        <v>8224</v>
      </c>
      <c r="L1158" t="s">
        <v>8267</v>
      </c>
    </row>
    <row r="1159" spans="1:12" x14ac:dyDescent="0.35">
      <c r="A1159" s="164" t="s">
        <v>17187</v>
      </c>
      <c r="B1159" t="s">
        <v>17188</v>
      </c>
      <c r="C1159" t="s">
        <v>17189</v>
      </c>
      <c r="D1159" t="s">
        <v>627</v>
      </c>
      <c r="E1159" t="s">
        <v>441</v>
      </c>
      <c r="F1159">
        <v>112</v>
      </c>
      <c r="G1159" t="s">
        <v>8212</v>
      </c>
      <c r="H1159" t="s">
        <v>8226</v>
      </c>
      <c r="I1159" t="s">
        <v>8214</v>
      </c>
      <c r="J1159" t="s">
        <v>8215</v>
      </c>
      <c r="K1159" t="s">
        <v>5808</v>
      </c>
      <c r="L1159" t="s">
        <v>8216</v>
      </c>
    </row>
    <row r="1160" spans="1:12" x14ac:dyDescent="0.35">
      <c r="A1160" s="164" t="s">
        <v>901</v>
      </c>
      <c r="B1160" t="s">
        <v>7474</v>
      </c>
      <c r="C1160" t="s">
        <v>28598</v>
      </c>
      <c r="D1160" t="s">
        <v>902</v>
      </c>
      <c r="E1160" t="s">
        <v>441</v>
      </c>
      <c r="F1160">
        <v>70</v>
      </c>
      <c r="G1160" t="s">
        <v>8234</v>
      </c>
      <c r="H1160" t="s">
        <v>8226</v>
      </c>
      <c r="I1160" t="s">
        <v>8214</v>
      </c>
      <c r="J1160" t="s">
        <v>8215</v>
      </c>
      <c r="K1160" t="s">
        <v>8224</v>
      </c>
      <c r="L1160" t="s">
        <v>8216</v>
      </c>
    </row>
    <row r="1161" spans="1:12" x14ac:dyDescent="0.35">
      <c r="A1161" s="164" t="s">
        <v>903</v>
      </c>
      <c r="B1161" t="s">
        <v>7470</v>
      </c>
      <c r="C1161" t="s">
        <v>25753</v>
      </c>
      <c r="D1161" t="s">
        <v>858</v>
      </c>
      <c r="E1161" t="s">
        <v>441</v>
      </c>
      <c r="F1161">
        <v>111</v>
      </c>
      <c r="G1161" t="s">
        <v>8212</v>
      </c>
      <c r="H1161" t="s">
        <v>8226</v>
      </c>
      <c r="I1161" t="s">
        <v>8214</v>
      </c>
      <c r="J1161" t="s">
        <v>8215</v>
      </c>
      <c r="K1161" t="s">
        <v>8224</v>
      </c>
      <c r="L1161" t="s">
        <v>8216</v>
      </c>
    </row>
    <row r="1162" spans="1:12" x14ac:dyDescent="0.35">
      <c r="A1162" s="164" t="s">
        <v>904</v>
      </c>
      <c r="B1162" t="s">
        <v>7392</v>
      </c>
      <c r="C1162" t="s">
        <v>15936</v>
      </c>
      <c r="D1162" t="s">
        <v>905</v>
      </c>
      <c r="E1162" t="s">
        <v>441</v>
      </c>
      <c r="F1162">
        <v>117</v>
      </c>
      <c r="G1162" t="s">
        <v>8212</v>
      </c>
      <c r="H1162" t="s">
        <v>8226</v>
      </c>
      <c r="I1162" t="s">
        <v>8214</v>
      </c>
      <c r="J1162" t="s">
        <v>8215</v>
      </c>
      <c r="K1162" t="s">
        <v>8224</v>
      </c>
      <c r="L1162" t="s">
        <v>8216</v>
      </c>
    </row>
    <row r="1163" spans="1:12" x14ac:dyDescent="0.35">
      <c r="A1163" s="164" t="s">
        <v>906</v>
      </c>
      <c r="B1163" t="s">
        <v>7548</v>
      </c>
      <c r="C1163" t="s">
        <v>16379</v>
      </c>
      <c r="D1163" t="s">
        <v>690</v>
      </c>
      <c r="E1163" t="s">
        <v>441</v>
      </c>
      <c r="F1163">
        <v>340</v>
      </c>
      <c r="G1163" t="s">
        <v>8556</v>
      </c>
      <c r="H1163" t="s">
        <v>8226</v>
      </c>
      <c r="I1163" t="s">
        <v>8214</v>
      </c>
      <c r="J1163" t="s">
        <v>8215</v>
      </c>
      <c r="K1163" t="s">
        <v>8224</v>
      </c>
      <c r="L1163" t="s">
        <v>8267</v>
      </c>
    </row>
    <row r="1164" spans="1:12" x14ac:dyDescent="0.35">
      <c r="A1164" s="164" t="s">
        <v>17011</v>
      </c>
      <c r="B1164" t="s">
        <v>14155</v>
      </c>
      <c r="C1164" t="s">
        <v>14156</v>
      </c>
      <c r="D1164" t="s">
        <v>907</v>
      </c>
      <c r="E1164" t="s">
        <v>441</v>
      </c>
      <c r="F1164">
        <v>48</v>
      </c>
      <c r="G1164" t="s">
        <v>8234</v>
      </c>
      <c r="H1164" t="s">
        <v>8226</v>
      </c>
      <c r="I1164" t="s">
        <v>8214</v>
      </c>
      <c r="J1164" t="s">
        <v>8215</v>
      </c>
      <c r="K1164" t="s">
        <v>8224</v>
      </c>
      <c r="L1164" t="s">
        <v>8216</v>
      </c>
    </row>
    <row r="1165" spans="1:12" x14ac:dyDescent="0.35">
      <c r="A1165" s="164" t="s">
        <v>908</v>
      </c>
      <c r="B1165" t="s">
        <v>7473</v>
      </c>
      <c r="C1165" t="s">
        <v>17948</v>
      </c>
      <c r="D1165" t="s">
        <v>909</v>
      </c>
      <c r="E1165" t="s">
        <v>441</v>
      </c>
      <c r="F1165">
        <v>140</v>
      </c>
      <c r="G1165" t="s">
        <v>8212</v>
      </c>
      <c r="H1165" t="s">
        <v>8226</v>
      </c>
      <c r="I1165" t="s">
        <v>8214</v>
      </c>
      <c r="J1165" t="s">
        <v>8215</v>
      </c>
      <c r="K1165" t="s">
        <v>8224</v>
      </c>
      <c r="L1165" t="s">
        <v>8216</v>
      </c>
    </row>
    <row r="1166" spans="1:12" x14ac:dyDescent="0.35">
      <c r="A1166" s="164" t="s">
        <v>910</v>
      </c>
      <c r="B1166" t="s">
        <v>7398</v>
      </c>
      <c r="C1166" t="s">
        <v>17997</v>
      </c>
      <c r="D1166" t="s">
        <v>605</v>
      </c>
      <c r="E1166" t="s">
        <v>441</v>
      </c>
      <c r="F1166">
        <v>221</v>
      </c>
      <c r="G1166" t="s">
        <v>8223</v>
      </c>
      <c r="H1166" t="s">
        <v>8226</v>
      </c>
      <c r="I1166" t="s">
        <v>8214</v>
      </c>
      <c r="J1166" t="s">
        <v>8215</v>
      </c>
      <c r="K1166" t="s">
        <v>8224</v>
      </c>
      <c r="L1166" t="s">
        <v>8267</v>
      </c>
    </row>
    <row r="1167" spans="1:12" x14ac:dyDescent="0.35">
      <c r="A1167" s="164" t="s">
        <v>911</v>
      </c>
      <c r="B1167" t="s">
        <v>7197</v>
      </c>
      <c r="C1167" t="s">
        <v>21471</v>
      </c>
      <c r="D1167" t="s">
        <v>907</v>
      </c>
      <c r="E1167" t="s">
        <v>441</v>
      </c>
      <c r="F1167">
        <v>206</v>
      </c>
      <c r="G1167" t="s">
        <v>8223</v>
      </c>
      <c r="H1167" t="s">
        <v>8226</v>
      </c>
      <c r="I1167" t="s">
        <v>8214</v>
      </c>
      <c r="J1167" t="s">
        <v>8215</v>
      </c>
      <c r="K1167" t="s">
        <v>8224</v>
      </c>
      <c r="L1167" t="s">
        <v>8267</v>
      </c>
    </row>
    <row r="1168" spans="1:12" x14ac:dyDescent="0.35">
      <c r="A1168" s="164" t="s">
        <v>13944</v>
      </c>
      <c r="B1168" t="s">
        <v>13945</v>
      </c>
      <c r="C1168" t="s">
        <v>13946</v>
      </c>
      <c r="D1168" t="s">
        <v>698</v>
      </c>
      <c r="E1168" t="s">
        <v>441</v>
      </c>
      <c r="F1168">
        <v>343</v>
      </c>
      <c r="G1168" t="s">
        <v>8556</v>
      </c>
      <c r="H1168" t="s">
        <v>8226</v>
      </c>
      <c r="I1168" t="s">
        <v>8214</v>
      </c>
      <c r="J1168" t="s">
        <v>8215</v>
      </c>
      <c r="K1168" t="s">
        <v>8224</v>
      </c>
      <c r="L1168" t="s">
        <v>8216</v>
      </c>
    </row>
    <row r="1169" spans="1:12" x14ac:dyDescent="0.35">
      <c r="A1169" s="164" t="s">
        <v>912</v>
      </c>
      <c r="B1169" t="s">
        <v>7307</v>
      </c>
      <c r="C1169" t="s">
        <v>20997</v>
      </c>
      <c r="D1169" t="s">
        <v>457</v>
      </c>
      <c r="E1169" t="s">
        <v>441</v>
      </c>
      <c r="F1169">
        <v>131</v>
      </c>
      <c r="G1169" t="s">
        <v>8212</v>
      </c>
      <c r="H1169" t="s">
        <v>8226</v>
      </c>
      <c r="I1169" t="s">
        <v>8214</v>
      </c>
      <c r="J1169" t="s">
        <v>8215</v>
      </c>
      <c r="K1169" t="s">
        <v>5808</v>
      </c>
      <c r="L1169" t="s">
        <v>8267</v>
      </c>
    </row>
    <row r="1170" spans="1:12" x14ac:dyDescent="0.35">
      <c r="A1170" s="164" t="s">
        <v>7484</v>
      </c>
      <c r="B1170" t="s">
        <v>7485</v>
      </c>
      <c r="C1170" t="s">
        <v>14021</v>
      </c>
      <c r="D1170" t="s">
        <v>7486</v>
      </c>
      <c r="E1170" t="s">
        <v>441</v>
      </c>
      <c r="F1170">
        <v>135</v>
      </c>
      <c r="G1170" t="s">
        <v>8212</v>
      </c>
      <c r="H1170" t="s">
        <v>8226</v>
      </c>
      <c r="I1170" t="s">
        <v>8214</v>
      </c>
      <c r="J1170" t="s">
        <v>8215</v>
      </c>
      <c r="K1170" t="s">
        <v>8224</v>
      </c>
      <c r="L1170" t="s">
        <v>8216</v>
      </c>
    </row>
    <row r="1171" spans="1:12" x14ac:dyDescent="0.35">
      <c r="A1171" s="164" t="s">
        <v>9422</v>
      </c>
      <c r="B1171" t="s">
        <v>9423</v>
      </c>
      <c r="C1171" t="s">
        <v>9424</v>
      </c>
      <c r="D1171" t="s">
        <v>9425</v>
      </c>
      <c r="E1171" t="s">
        <v>441</v>
      </c>
      <c r="F1171">
        <v>37</v>
      </c>
      <c r="G1171" t="s">
        <v>8234</v>
      </c>
      <c r="H1171" t="s">
        <v>8226</v>
      </c>
      <c r="I1171" t="s">
        <v>8214</v>
      </c>
      <c r="J1171" t="s">
        <v>8215</v>
      </c>
      <c r="K1171" t="s">
        <v>5808</v>
      </c>
      <c r="L1171" t="s">
        <v>8216</v>
      </c>
    </row>
    <row r="1172" spans="1:12" x14ac:dyDescent="0.35">
      <c r="A1172" s="164" t="s">
        <v>8014</v>
      </c>
      <c r="B1172" t="s">
        <v>8015</v>
      </c>
      <c r="C1172" t="s">
        <v>13959</v>
      </c>
      <c r="D1172" t="s">
        <v>632</v>
      </c>
      <c r="E1172" t="s">
        <v>441</v>
      </c>
      <c r="F1172">
        <v>31</v>
      </c>
      <c r="G1172" t="s">
        <v>8234</v>
      </c>
      <c r="H1172" t="s">
        <v>8226</v>
      </c>
      <c r="I1172" t="s">
        <v>8214</v>
      </c>
      <c r="J1172" t="s">
        <v>8215</v>
      </c>
      <c r="K1172" t="s">
        <v>5808</v>
      </c>
      <c r="L1172" t="s">
        <v>8267</v>
      </c>
    </row>
    <row r="1173" spans="1:12" x14ac:dyDescent="0.35">
      <c r="A1173" s="164" t="s">
        <v>7699</v>
      </c>
      <c r="B1173" t="s">
        <v>7700</v>
      </c>
      <c r="C1173" t="s">
        <v>24309</v>
      </c>
      <c r="D1173" t="s">
        <v>747</v>
      </c>
      <c r="E1173" t="s">
        <v>441</v>
      </c>
      <c r="F1173">
        <v>42</v>
      </c>
      <c r="G1173" t="s">
        <v>8234</v>
      </c>
      <c r="H1173" t="s">
        <v>8226</v>
      </c>
      <c r="I1173" t="s">
        <v>8219</v>
      </c>
      <c r="J1173" t="s">
        <v>8215</v>
      </c>
      <c r="K1173" t="s">
        <v>5808</v>
      </c>
      <c r="L1173" t="s">
        <v>8216</v>
      </c>
    </row>
    <row r="1174" spans="1:12" x14ac:dyDescent="0.35">
      <c r="A1174" s="164" t="s">
        <v>7510</v>
      </c>
      <c r="B1174" t="s">
        <v>7511</v>
      </c>
      <c r="C1174" t="s">
        <v>10692</v>
      </c>
      <c r="D1174" t="s">
        <v>494</v>
      </c>
      <c r="E1174" t="s">
        <v>441</v>
      </c>
      <c r="F1174">
        <v>108</v>
      </c>
      <c r="G1174" t="s">
        <v>8212</v>
      </c>
      <c r="H1174" t="s">
        <v>8226</v>
      </c>
      <c r="I1174" t="s">
        <v>8214</v>
      </c>
      <c r="J1174" t="s">
        <v>8215</v>
      </c>
      <c r="K1174" t="s">
        <v>8224</v>
      </c>
      <c r="L1174" t="s">
        <v>8216</v>
      </c>
    </row>
    <row r="1175" spans="1:12" x14ac:dyDescent="0.35">
      <c r="A1175" s="164" t="s">
        <v>27339</v>
      </c>
      <c r="B1175" t="s">
        <v>27340</v>
      </c>
      <c r="C1175" t="s">
        <v>27341</v>
      </c>
      <c r="D1175" t="s">
        <v>8478</v>
      </c>
      <c r="E1175" t="s">
        <v>441</v>
      </c>
      <c r="H1175" t="s">
        <v>8226</v>
      </c>
      <c r="I1175" t="s">
        <v>8214</v>
      </c>
      <c r="J1175" t="s">
        <v>8215</v>
      </c>
      <c r="K1175" t="s">
        <v>8224</v>
      </c>
      <c r="L1175" t="s">
        <v>8216</v>
      </c>
    </row>
    <row r="1176" spans="1:12" x14ac:dyDescent="0.35">
      <c r="A1176" s="164" t="s">
        <v>30430</v>
      </c>
      <c r="B1176" t="s">
        <v>30431</v>
      </c>
      <c r="C1176" t="s">
        <v>30432</v>
      </c>
      <c r="D1176" t="s">
        <v>30433</v>
      </c>
      <c r="E1176" t="s">
        <v>441</v>
      </c>
      <c r="H1176" t="s">
        <v>8226</v>
      </c>
      <c r="I1176" t="s">
        <v>8214</v>
      </c>
      <c r="J1176" t="s">
        <v>8215</v>
      </c>
      <c r="K1176" t="s">
        <v>8224</v>
      </c>
      <c r="L1176" t="s">
        <v>8216</v>
      </c>
    </row>
    <row r="1177" spans="1:12" x14ac:dyDescent="0.35">
      <c r="A1177" s="164" t="s">
        <v>8380</v>
      </c>
      <c r="B1177" t="s">
        <v>8381</v>
      </c>
      <c r="C1177" t="s">
        <v>8382</v>
      </c>
      <c r="D1177" t="s">
        <v>8383</v>
      </c>
      <c r="E1177" t="s">
        <v>441</v>
      </c>
      <c r="H1177" t="s">
        <v>8226</v>
      </c>
      <c r="I1177" t="s">
        <v>8214</v>
      </c>
      <c r="J1177" t="s">
        <v>8215</v>
      </c>
      <c r="K1177" t="s">
        <v>8224</v>
      </c>
      <c r="L1177" t="s">
        <v>8216</v>
      </c>
    </row>
    <row r="1178" spans="1:12" x14ac:dyDescent="0.35">
      <c r="A1178" s="164" t="s">
        <v>8736</v>
      </c>
      <c r="B1178" t="s">
        <v>8737</v>
      </c>
      <c r="C1178" t="s">
        <v>8738</v>
      </c>
      <c r="D1178" t="s">
        <v>8739</v>
      </c>
      <c r="E1178" t="s">
        <v>441</v>
      </c>
      <c r="H1178" t="s">
        <v>8226</v>
      </c>
      <c r="I1178" t="s">
        <v>8214</v>
      </c>
      <c r="J1178" t="s">
        <v>8215</v>
      </c>
      <c r="K1178" t="s">
        <v>8224</v>
      </c>
      <c r="L1178" t="s">
        <v>8216</v>
      </c>
    </row>
    <row r="1179" spans="1:12" x14ac:dyDescent="0.35">
      <c r="A1179" s="164" t="s">
        <v>8534</v>
      </c>
      <c r="B1179" t="s">
        <v>8535</v>
      </c>
      <c r="C1179" t="s">
        <v>8536</v>
      </c>
      <c r="D1179" t="s">
        <v>8537</v>
      </c>
      <c r="E1179" t="s">
        <v>441</v>
      </c>
      <c r="H1179" t="s">
        <v>8226</v>
      </c>
      <c r="I1179" t="s">
        <v>8214</v>
      </c>
      <c r="J1179" t="s">
        <v>8215</v>
      </c>
      <c r="K1179" t="s">
        <v>8224</v>
      </c>
      <c r="L1179" t="s">
        <v>8216</v>
      </c>
    </row>
    <row r="1180" spans="1:12" x14ac:dyDescent="0.35">
      <c r="A1180" s="164" t="s">
        <v>15477</v>
      </c>
      <c r="B1180" t="s">
        <v>13911</v>
      </c>
      <c r="C1180" t="s">
        <v>13912</v>
      </c>
      <c r="D1180" t="s">
        <v>13913</v>
      </c>
      <c r="E1180" t="s">
        <v>441</v>
      </c>
      <c r="F1180">
        <v>9</v>
      </c>
      <c r="G1180" t="s">
        <v>8234</v>
      </c>
      <c r="H1180" t="s">
        <v>8226</v>
      </c>
      <c r="I1180" t="s">
        <v>8219</v>
      </c>
      <c r="J1180" t="s">
        <v>8272</v>
      </c>
      <c r="K1180" t="s">
        <v>8224</v>
      </c>
      <c r="L1180" t="s">
        <v>8216</v>
      </c>
    </row>
    <row r="1181" spans="1:12" x14ac:dyDescent="0.35">
      <c r="A1181" s="164" t="s">
        <v>24688</v>
      </c>
      <c r="B1181" t="s">
        <v>24689</v>
      </c>
      <c r="C1181" t="s">
        <v>24690</v>
      </c>
      <c r="D1181" t="s">
        <v>19249</v>
      </c>
      <c r="E1181" t="s">
        <v>441</v>
      </c>
      <c r="F1181">
        <v>20</v>
      </c>
      <c r="G1181" t="s">
        <v>8234</v>
      </c>
      <c r="H1181" t="s">
        <v>8226</v>
      </c>
      <c r="I1181" t="s">
        <v>8214</v>
      </c>
      <c r="J1181" t="s">
        <v>8272</v>
      </c>
      <c r="K1181" t="s">
        <v>8224</v>
      </c>
      <c r="L1181" t="s">
        <v>8216</v>
      </c>
    </row>
    <row r="1182" spans="1:12" x14ac:dyDescent="0.35">
      <c r="A1182" s="164" t="s">
        <v>10168</v>
      </c>
      <c r="B1182" t="s">
        <v>10169</v>
      </c>
      <c r="C1182" t="s">
        <v>10170</v>
      </c>
      <c r="D1182" t="s">
        <v>10171</v>
      </c>
      <c r="E1182" t="s">
        <v>441</v>
      </c>
      <c r="F1182">
        <v>4</v>
      </c>
      <c r="G1182" t="s">
        <v>8234</v>
      </c>
      <c r="H1182" t="s">
        <v>8226</v>
      </c>
      <c r="I1182" t="s">
        <v>8219</v>
      </c>
      <c r="J1182" t="s">
        <v>8272</v>
      </c>
      <c r="K1182" t="s">
        <v>8224</v>
      </c>
      <c r="L1182" t="s">
        <v>8216</v>
      </c>
    </row>
    <row r="1183" spans="1:12" x14ac:dyDescent="0.35">
      <c r="A1183" s="164" t="s">
        <v>13565</v>
      </c>
      <c r="B1183" t="s">
        <v>13566</v>
      </c>
      <c r="C1183" t="s">
        <v>13567</v>
      </c>
      <c r="D1183" t="s">
        <v>13568</v>
      </c>
      <c r="E1183" t="s">
        <v>441</v>
      </c>
      <c r="F1183">
        <v>17</v>
      </c>
      <c r="G1183" t="s">
        <v>8234</v>
      </c>
      <c r="H1183" t="s">
        <v>8226</v>
      </c>
      <c r="I1183" t="s">
        <v>8219</v>
      </c>
      <c r="J1183" t="s">
        <v>8272</v>
      </c>
      <c r="K1183" t="s">
        <v>8224</v>
      </c>
      <c r="L1183" t="s">
        <v>8216</v>
      </c>
    </row>
    <row r="1184" spans="1:12" x14ac:dyDescent="0.35">
      <c r="A1184" s="164" t="s">
        <v>12666</v>
      </c>
      <c r="B1184" t="s">
        <v>12667</v>
      </c>
      <c r="C1184" t="s">
        <v>12668</v>
      </c>
      <c r="D1184" t="s">
        <v>12669</v>
      </c>
      <c r="E1184" t="s">
        <v>441</v>
      </c>
      <c r="F1184">
        <v>18</v>
      </c>
      <c r="G1184" t="s">
        <v>8234</v>
      </c>
      <c r="H1184" t="s">
        <v>8226</v>
      </c>
      <c r="I1184" t="s">
        <v>8219</v>
      </c>
      <c r="J1184" t="s">
        <v>8272</v>
      </c>
      <c r="K1184" t="s">
        <v>8224</v>
      </c>
      <c r="L1184" t="s">
        <v>8216</v>
      </c>
    </row>
    <row r="1185" spans="1:12" x14ac:dyDescent="0.35">
      <c r="A1185" s="164" t="s">
        <v>9273</v>
      </c>
      <c r="B1185" t="s">
        <v>9274</v>
      </c>
      <c r="C1185" t="s">
        <v>9275</v>
      </c>
      <c r="D1185" t="s">
        <v>9276</v>
      </c>
      <c r="E1185" t="s">
        <v>441</v>
      </c>
      <c r="F1185">
        <v>22</v>
      </c>
      <c r="G1185" t="s">
        <v>8234</v>
      </c>
      <c r="H1185" t="s">
        <v>8226</v>
      </c>
      <c r="I1185" t="s">
        <v>8214</v>
      </c>
      <c r="J1185" t="s">
        <v>8272</v>
      </c>
      <c r="K1185" t="s">
        <v>8224</v>
      </c>
      <c r="L1185" t="s">
        <v>8216</v>
      </c>
    </row>
    <row r="1186" spans="1:12" x14ac:dyDescent="0.35">
      <c r="A1186" s="164" t="s">
        <v>26503</v>
      </c>
      <c r="B1186" t="s">
        <v>26504</v>
      </c>
      <c r="C1186" t="s">
        <v>26505</v>
      </c>
      <c r="D1186" t="s">
        <v>26506</v>
      </c>
      <c r="E1186" t="s">
        <v>441</v>
      </c>
      <c r="F1186">
        <v>15</v>
      </c>
      <c r="G1186" t="s">
        <v>8234</v>
      </c>
      <c r="H1186" t="s">
        <v>8226</v>
      </c>
      <c r="I1186" t="s">
        <v>8219</v>
      </c>
      <c r="J1186" t="s">
        <v>8272</v>
      </c>
      <c r="K1186" t="s">
        <v>8224</v>
      </c>
      <c r="L1186" t="s">
        <v>8216</v>
      </c>
    </row>
    <row r="1187" spans="1:12" x14ac:dyDescent="0.35">
      <c r="A1187" s="164" t="s">
        <v>18415</v>
      </c>
      <c r="B1187" t="s">
        <v>18416</v>
      </c>
      <c r="C1187" t="s">
        <v>18417</v>
      </c>
      <c r="D1187" t="s">
        <v>18418</v>
      </c>
      <c r="E1187" t="s">
        <v>441</v>
      </c>
      <c r="F1187">
        <v>8</v>
      </c>
      <c r="G1187" t="s">
        <v>8234</v>
      </c>
      <c r="H1187" t="s">
        <v>8226</v>
      </c>
      <c r="I1187" t="s">
        <v>8214</v>
      </c>
      <c r="J1187" t="s">
        <v>8272</v>
      </c>
      <c r="K1187" t="s">
        <v>8224</v>
      </c>
      <c r="L1187" t="s">
        <v>8216</v>
      </c>
    </row>
    <row r="1188" spans="1:12" x14ac:dyDescent="0.35">
      <c r="A1188" s="164" t="s">
        <v>18803</v>
      </c>
      <c r="B1188" t="s">
        <v>18804</v>
      </c>
      <c r="C1188" t="s">
        <v>18805</v>
      </c>
      <c r="D1188" t="s">
        <v>18806</v>
      </c>
      <c r="E1188" t="s">
        <v>441</v>
      </c>
      <c r="F1188">
        <v>4</v>
      </c>
      <c r="G1188" t="s">
        <v>8234</v>
      </c>
      <c r="H1188" t="s">
        <v>8226</v>
      </c>
      <c r="I1188" t="s">
        <v>8219</v>
      </c>
      <c r="J1188" t="s">
        <v>8272</v>
      </c>
      <c r="K1188" t="s">
        <v>8224</v>
      </c>
      <c r="L1188" t="s">
        <v>8216</v>
      </c>
    </row>
    <row r="1189" spans="1:12" x14ac:dyDescent="0.35">
      <c r="A1189" s="164" t="s">
        <v>31863</v>
      </c>
      <c r="B1189" t="s">
        <v>31864</v>
      </c>
      <c r="C1189" t="s">
        <v>31865</v>
      </c>
      <c r="D1189" t="s">
        <v>31866</v>
      </c>
      <c r="E1189" t="s">
        <v>441</v>
      </c>
      <c r="F1189">
        <v>9</v>
      </c>
      <c r="G1189" t="s">
        <v>8234</v>
      </c>
      <c r="H1189" t="s">
        <v>8226</v>
      </c>
      <c r="I1189" t="s">
        <v>8219</v>
      </c>
      <c r="J1189" t="s">
        <v>8272</v>
      </c>
      <c r="K1189" t="s">
        <v>8224</v>
      </c>
      <c r="L1189" t="s">
        <v>8216</v>
      </c>
    </row>
    <row r="1190" spans="1:12" x14ac:dyDescent="0.35">
      <c r="A1190" s="164" t="s">
        <v>21415</v>
      </c>
      <c r="B1190" t="s">
        <v>21416</v>
      </c>
      <c r="C1190" t="s">
        <v>21417</v>
      </c>
      <c r="D1190" t="s">
        <v>19197</v>
      </c>
      <c r="E1190" t="s">
        <v>441</v>
      </c>
      <c r="F1190">
        <v>25</v>
      </c>
      <c r="G1190" t="s">
        <v>8234</v>
      </c>
      <c r="H1190" t="s">
        <v>8226</v>
      </c>
      <c r="I1190" t="s">
        <v>8219</v>
      </c>
      <c r="J1190" t="s">
        <v>8272</v>
      </c>
      <c r="K1190" t="s">
        <v>8224</v>
      </c>
      <c r="L1190" t="s">
        <v>8216</v>
      </c>
    </row>
    <row r="1191" spans="1:12" x14ac:dyDescent="0.35">
      <c r="A1191" s="164" t="s">
        <v>21342</v>
      </c>
      <c r="B1191" t="s">
        <v>21343</v>
      </c>
      <c r="C1191" t="s">
        <v>21344</v>
      </c>
      <c r="D1191" t="s">
        <v>21345</v>
      </c>
      <c r="E1191" t="s">
        <v>441</v>
      </c>
      <c r="F1191">
        <v>24</v>
      </c>
      <c r="G1191" t="s">
        <v>8234</v>
      </c>
      <c r="H1191" t="s">
        <v>8226</v>
      </c>
      <c r="I1191" t="s">
        <v>8214</v>
      </c>
      <c r="J1191" t="s">
        <v>8272</v>
      </c>
      <c r="K1191" t="s">
        <v>8224</v>
      </c>
      <c r="L1191" t="s">
        <v>8216</v>
      </c>
    </row>
    <row r="1192" spans="1:12" x14ac:dyDescent="0.35">
      <c r="A1192" s="164" t="s">
        <v>32737</v>
      </c>
      <c r="B1192" t="s">
        <v>21703</v>
      </c>
      <c r="C1192" t="s">
        <v>21704</v>
      </c>
      <c r="D1192" t="s">
        <v>21705</v>
      </c>
      <c r="E1192" t="s">
        <v>441</v>
      </c>
      <c r="F1192">
        <v>17</v>
      </c>
      <c r="G1192" t="s">
        <v>8234</v>
      </c>
      <c r="H1192" t="s">
        <v>8226</v>
      </c>
      <c r="I1192" t="s">
        <v>8214</v>
      </c>
      <c r="J1192" t="s">
        <v>8272</v>
      </c>
      <c r="K1192" t="s">
        <v>8224</v>
      </c>
      <c r="L1192" t="s">
        <v>8216</v>
      </c>
    </row>
    <row r="1193" spans="1:12" x14ac:dyDescent="0.35">
      <c r="A1193" s="164" t="s">
        <v>24985</v>
      </c>
      <c r="B1193" t="s">
        <v>24986</v>
      </c>
      <c r="C1193" t="s">
        <v>24987</v>
      </c>
      <c r="D1193" t="s">
        <v>24988</v>
      </c>
      <c r="E1193" t="s">
        <v>441</v>
      </c>
      <c r="H1193" t="s">
        <v>8226</v>
      </c>
      <c r="I1193" t="s">
        <v>8214</v>
      </c>
      <c r="J1193" t="s">
        <v>8272</v>
      </c>
      <c r="K1193" t="s">
        <v>8224</v>
      </c>
      <c r="L1193" t="s">
        <v>8216</v>
      </c>
    </row>
    <row r="1194" spans="1:12" x14ac:dyDescent="0.35">
      <c r="A1194" s="164" t="s">
        <v>33385</v>
      </c>
      <c r="B1194" t="s">
        <v>12529</v>
      </c>
      <c r="C1194" t="s">
        <v>12530</v>
      </c>
      <c r="D1194" t="s">
        <v>33386</v>
      </c>
      <c r="E1194" t="s">
        <v>441</v>
      </c>
      <c r="F1194">
        <v>24</v>
      </c>
      <c r="G1194" t="s">
        <v>8234</v>
      </c>
      <c r="H1194" t="s">
        <v>8226</v>
      </c>
      <c r="I1194" t="s">
        <v>8214</v>
      </c>
      <c r="J1194" t="s">
        <v>8272</v>
      </c>
      <c r="K1194" t="s">
        <v>8224</v>
      </c>
      <c r="L1194" t="s">
        <v>8216</v>
      </c>
    </row>
    <row r="1195" spans="1:12" x14ac:dyDescent="0.35">
      <c r="A1195" s="164" t="s">
        <v>23424</v>
      </c>
      <c r="B1195" t="s">
        <v>23425</v>
      </c>
      <c r="C1195" t="s">
        <v>23426</v>
      </c>
      <c r="D1195" t="s">
        <v>23427</v>
      </c>
      <c r="E1195" t="s">
        <v>441</v>
      </c>
      <c r="F1195">
        <v>25</v>
      </c>
      <c r="G1195" t="s">
        <v>8234</v>
      </c>
      <c r="H1195" t="s">
        <v>8226</v>
      </c>
      <c r="I1195" t="s">
        <v>8219</v>
      </c>
      <c r="J1195" t="s">
        <v>8272</v>
      </c>
      <c r="K1195" t="s">
        <v>5808</v>
      </c>
      <c r="L1195" t="s">
        <v>8216</v>
      </c>
    </row>
    <row r="1196" spans="1:12" x14ac:dyDescent="0.35">
      <c r="A1196" s="164" t="s">
        <v>31668</v>
      </c>
      <c r="B1196" t="s">
        <v>25212</v>
      </c>
      <c r="C1196" t="s">
        <v>25213</v>
      </c>
      <c r="D1196" t="s">
        <v>25214</v>
      </c>
      <c r="E1196" t="s">
        <v>441</v>
      </c>
      <c r="F1196">
        <v>25</v>
      </c>
      <c r="G1196" t="s">
        <v>8234</v>
      </c>
      <c r="H1196" t="s">
        <v>8226</v>
      </c>
      <c r="I1196" t="s">
        <v>8219</v>
      </c>
      <c r="J1196" t="s">
        <v>8272</v>
      </c>
      <c r="K1196" t="s">
        <v>5808</v>
      </c>
      <c r="L1196" t="s">
        <v>8216</v>
      </c>
    </row>
    <row r="1197" spans="1:12" x14ac:dyDescent="0.35">
      <c r="A1197" s="164" t="s">
        <v>18916</v>
      </c>
      <c r="B1197" t="s">
        <v>18917</v>
      </c>
      <c r="C1197" t="s">
        <v>18918</v>
      </c>
      <c r="D1197" t="s">
        <v>18919</v>
      </c>
      <c r="E1197" t="s">
        <v>441</v>
      </c>
      <c r="F1197">
        <v>25</v>
      </c>
      <c r="G1197" t="s">
        <v>8234</v>
      </c>
      <c r="H1197" t="s">
        <v>8226</v>
      </c>
      <c r="I1197" t="s">
        <v>8219</v>
      </c>
      <c r="J1197" t="s">
        <v>8272</v>
      </c>
      <c r="K1197" t="s">
        <v>8224</v>
      </c>
      <c r="L1197" t="s">
        <v>8216</v>
      </c>
    </row>
    <row r="1198" spans="1:12" x14ac:dyDescent="0.35">
      <c r="A1198" s="164" t="s">
        <v>20415</v>
      </c>
      <c r="B1198" t="s">
        <v>20416</v>
      </c>
      <c r="C1198" t="s">
        <v>20417</v>
      </c>
      <c r="D1198" t="s">
        <v>20418</v>
      </c>
      <c r="E1198" t="s">
        <v>441</v>
      </c>
      <c r="F1198">
        <v>25</v>
      </c>
      <c r="G1198" t="s">
        <v>8234</v>
      </c>
      <c r="H1198" t="s">
        <v>8226</v>
      </c>
      <c r="I1198" t="s">
        <v>8219</v>
      </c>
      <c r="J1198" t="s">
        <v>8272</v>
      </c>
      <c r="K1198" t="s">
        <v>8224</v>
      </c>
      <c r="L1198" t="s">
        <v>8216</v>
      </c>
    </row>
    <row r="1199" spans="1:12" x14ac:dyDescent="0.35">
      <c r="A1199" s="164" t="s">
        <v>12426</v>
      </c>
      <c r="B1199" t="s">
        <v>12427</v>
      </c>
      <c r="C1199" t="s">
        <v>12428</v>
      </c>
      <c r="D1199" t="s">
        <v>12429</v>
      </c>
      <c r="E1199" t="s">
        <v>441</v>
      </c>
      <c r="F1199">
        <v>25</v>
      </c>
      <c r="G1199" t="s">
        <v>8234</v>
      </c>
      <c r="H1199" t="s">
        <v>8226</v>
      </c>
      <c r="I1199" t="s">
        <v>8219</v>
      </c>
      <c r="J1199" t="s">
        <v>8272</v>
      </c>
      <c r="K1199" t="s">
        <v>8224</v>
      </c>
      <c r="L1199" t="s">
        <v>8216</v>
      </c>
    </row>
    <row r="1200" spans="1:12" x14ac:dyDescent="0.35">
      <c r="A1200" s="164" t="s">
        <v>26033</v>
      </c>
      <c r="B1200" t="s">
        <v>14169</v>
      </c>
      <c r="C1200" t="s">
        <v>14170</v>
      </c>
      <c r="D1200" t="s">
        <v>14171</v>
      </c>
      <c r="E1200" t="s">
        <v>441</v>
      </c>
      <c r="F1200">
        <v>25</v>
      </c>
      <c r="G1200" t="s">
        <v>8234</v>
      </c>
      <c r="H1200" t="s">
        <v>8226</v>
      </c>
      <c r="I1200" t="s">
        <v>8219</v>
      </c>
      <c r="J1200" t="s">
        <v>8272</v>
      </c>
      <c r="K1200" t="s">
        <v>8224</v>
      </c>
      <c r="L1200" t="s">
        <v>8216</v>
      </c>
    </row>
    <row r="1201" spans="1:12" x14ac:dyDescent="0.35">
      <c r="A1201" s="164" t="s">
        <v>29884</v>
      </c>
      <c r="B1201" t="s">
        <v>15533</v>
      </c>
      <c r="C1201" t="s">
        <v>29885</v>
      </c>
      <c r="D1201" t="s">
        <v>15535</v>
      </c>
      <c r="E1201" t="s">
        <v>441</v>
      </c>
      <c r="F1201">
        <v>25</v>
      </c>
      <c r="G1201" t="s">
        <v>8234</v>
      </c>
      <c r="H1201" t="s">
        <v>8226</v>
      </c>
      <c r="I1201" t="s">
        <v>8214</v>
      </c>
      <c r="J1201" t="s">
        <v>8272</v>
      </c>
      <c r="K1201" t="s">
        <v>5808</v>
      </c>
      <c r="L1201" t="s">
        <v>8216</v>
      </c>
    </row>
    <row r="1202" spans="1:12" x14ac:dyDescent="0.35">
      <c r="A1202" s="164" t="s">
        <v>13458</v>
      </c>
      <c r="B1202" t="s">
        <v>13459</v>
      </c>
      <c r="C1202" t="s">
        <v>13460</v>
      </c>
      <c r="D1202" t="s">
        <v>13461</v>
      </c>
      <c r="E1202" t="s">
        <v>441</v>
      </c>
      <c r="F1202">
        <v>25</v>
      </c>
      <c r="G1202" t="s">
        <v>8234</v>
      </c>
      <c r="H1202" t="s">
        <v>8226</v>
      </c>
      <c r="I1202" t="s">
        <v>8214</v>
      </c>
      <c r="J1202" t="s">
        <v>8272</v>
      </c>
      <c r="K1202" t="s">
        <v>5808</v>
      </c>
      <c r="L1202" t="s">
        <v>8216</v>
      </c>
    </row>
    <row r="1203" spans="1:12" x14ac:dyDescent="0.35">
      <c r="A1203" s="164" t="s">
        <v>21815</v>
      </c>
      <c r="B1203" t="s">
        <v>11029</v>
      </c>
      <c r="C1203" t="s">
        <v>11030</v>
      </c>
      <c r="D1203" t="s">
        <v>11031</v>
      </c>
      <c r="E1203" t="s">
        <v>441</v>
      </c>
      <c r="F1203">
        <v>25</v>
      </c>
      <c r="G1203" t="s">
        <v>8234</v>
      </c>
      <c r="H1203" t="s">
        <v>8226</v>
      </c>
      <c r="I1203" t="s">
        <v>8219</v>
      </c>
      <c r="J1203" t="s">
        <v>8272</v>
      </c>
      <c r="K1203" t="s">
        <v>5808</v>
      </c>
      <c r="L1203" t="s">
        <v>8216</v>
      </c>
    </row>
    <row r="1204" spans="1:12" x14ac:dyDescent="0.35">
      <c r="A1204" s="164" t="s">
        <v>12285</v>
      </c>
      <c r="B1204" t="s">
        <v>12286</v>
      </c>
      <c r="C1204" t="s">
        <v>12287</v>
      </c>
      <c r="D1204" t="s">
        <v>12288</v>
      </c>
      <c r="E1204" t="s">
        <v>441</v>
      </c>
      <c r="F1204">
        <v>25</v>
      </c>
      <c r="G1204" t="s">
        <v>8234</v>
      </c>
      <c r="H1204" t="s">
        <v>8226</v>
      </c>
      <c r="I1204" t="s">
        <v>8219</v>
      </c>
      <c r="J1204" t="s">
        <v>8272</v>
      </c>
      <c r="K1204" t="s">
        <v>8224</v>
      </c>
      <c r="L1204" t="s">
        <v>8216</v>
      </c>
    </row>
    <row r="1205" spans="1:12" x14ac:dyDescent="0.35">
      <c r="A1205" s="164" t="s">
        <v>19360</v>
      </c>
      <c r="B1205" t="s">
        <v>15745</v>
      </c>
      <c r="C1205" t="s">
        <v>15746</v>
      </c>
      <c r="D1205" t="s">
        <v>1576</v>
      </c>
      <c r="E1205" t="s">
        <v>441</v>
      </c>
      <c r="F1205">
        <v>17</v>
      </c>
      <c r="G1205" t="s">
        <v>8234</v>
      </c>
      <c r="H1205" t="s">
        <v>8226</v>
      </c>
      <c r="I1205" t="s">
        <v>8219</v>
      </c>
      <c r="J1205" t="s">
        <v>8272</v>
      </c>
      <c r="K1205" t="s">
        <v>8224</v>
      </c>
      <c r="L1205" t="s">
        <v>8216</v>
      </c>
    </row>
    <row r="1206" spans="1:12" x14ac:dyDescent="0.35">
      <c r="A1206" s="164" t="s">
        <v>17718</v>
      </c>
      <c r="B1206" t="s">
        <v>15470</v>
      </c>
      <c r="C1206" t="s">
        <v>15471</v>
      </c>
      <c r="D1206" t="s">
        <v>3807</v>
      </c>
      <c r="E1206" t="s">
        <v>441</v>
      </c>
      <c r="F1206">
        <v>10</v>
      </c>
      <c r="G1206" t="s">
        <v>8234</v>
      </c>
      <c r="H1206" t="s">
        <v>8226</v>
      </c>
      <c r="I1206" t="s">
        <v>8219</v>
      </c>
      <c r="J1206" t="s">
        <v>8272</v>
      </c>
      <c r="K1206" t="s">
        <v>8224</v>
      </c>
      <c r="L1206" t="s">
        <v>8216</v>
      </c>
    </row>
    <row r="1207" spans="1:12" x14ac:dyDescent="0.35">
      <c r="A1207" s="164" t="s">
        <v>18616</v>
      </c>
      <c r="B1207" t="s">
        <v>12789</v>
      </c>
      <c r="C1207" t="s">
        <v>12790</v>
      </c>
      <c r="D1207" t="s">
        <v>12791</v>
      </c>
      <c r="E1207" t="s">
        <v>441</v>
      </c>
      <c r="F1207">
        <v>25</v>
      </c>
      <c r="G1207" t="s">
        <v>8234</v>
      </c>
      <c r="H1207" t="s">
        <v>8226</v>
      </c>
      <c r="I1207" t="s">
        <v>8219</v>
      </c>
      <c r="J1207" t="s">
        <v>8272</v>
      </c>
      <c r="K1207" t="s">
        <v>8224</v>
      </c>
      <c r="L1207" t="s">
        <v>8216</v>
      </c>
    </row>
    <row r="1208" spans="1:12" x14ac:dyDescent="0.35">
      <c r="A1208" s="164" t="s">
        <v>10506</v>
      </c>
      <c r="B1208" t="s">
        <v>10507</v>
      </c>
      <c r="C1208" t="s">
        <v>10508</v>
      </c>
      <c r="D1208" t="s">
        <v>10509</v>
      </c>
      <c r="E1208" t="s">
        <v>441</v>
      </c>
      <c r="F1208">
        <v>25</v>
      </c>
      <c r="G1208" t="s">
        <v>8234</v>
      </c>
      <c r="H1208" t="s">
        <v>8226</v>
      </c>
      <c r="I1208" t="s">
        <v>8219</v>
      </c>
      <c r="J1208" t="s">
        <v>8272</v>
      </c>
      <c r="K1208" t="s">
        <v>8224</v>
      </c>
      <c r="L1208" t="s">
        <v>8216</v>
      </c>
    </row>
    <row r="1209" spans="1:12" x14ac:dyDescent="0.35">
      <c r="A1209" s="164" t="s">
        <v>13440</v>
      </c>
      <c r="B1209" t="s">
        <v>13441</v>
      </c>
      <c r="C1209" t="s">
        <v>13442</v>
      </c>
      <c r="D1209" t="s">
        <v>13443</v>
      </c>
      <c r="E1209" t="s">
        <v>441</v>
      </c>
      <c r="F1209">
        <v>16</v>
      </c>
      <c r="G1209" t="s">
        <v>8234</v>
      </c>
      <c r="H1209" t="s">
        <v>8226</v>
      </c>
      <c r="I1209" t="s">
        <v>8219</v>
      </c>
      <c r="J1209" t="s">
        <v>8272</v>
      </c>
      <c r="K1209" t="s">
        <v>8224</v>
      </c>
      <c r="L1209" t="s">
        <v>8216</v>
      </c>
    </row>
    <row r="1210" spans="1:12" x14ac:dyDescent="0.35">
      <c r="A1210" s="164" t="s">
        <v>23435</v>
      </c>
      <c r="B1210" t="s">
        <v>19534</v>
      </c>
      <c r="C1210" t="s">
        <v>19535</v>
      </c>
      <c r="D1210" t="s">
        <v>19536</v>
      </c>
      <c r="E1210" t="s">
        <v>441</v>
      </c>
      <c r="F1210">
        <v>11</v>
      </c>
      <c r="G1210" t="s">
        <v>8234</v>
      </c>
      <c r="H1210" t="s">
        <v>8226</v>
      </c>
      <c r="I1210" t="s">
        <v>8214</v>
      </c>
      <c r="J1210" t="s">
        <v>8272</v>
      </c>
      <c r="K1210" t="s">
        <v>8224</v>
      </c>
      <c r="L1210" t="s">
        <v>8216</v>
      </c>
    </row>
    <row r="1211" spans="1:12" x14ac:dyDescent="0.35">
      <c r="A1211" s="164" t="s">
        <v>11116</v>
      </c>
      <c r="B1211" t="s">
        <v>11117</v>
      </c>
      <c r="C1211" t="s">
        <v>11118</v>
      </c>
      <c r="D1211" t="s">
        <v>11119</v>
      </c>
      <c r="E1211" t="s">
        <v>441</v>
      </c>
      <c r="F1211">
        <v>25</v>
      </c>
      <c r="G1211" t="s">
        <v>8234</v>
      </c>
      <c r="H1211" t="s">
        <v>8226</v>
      </c>
      <c r="I1211" t="s">
        <v>8219</v>
      </c>
      <c r="J1211" t="s">
        <v>8272</v>
      </c>
      <c r="K1211" t="s">
        <v>8224</v>
      </c>
      <c r="L1211" t="s">
        <v>8216</v>
      </c>
    </row>
    <row r="1212" spans="1:12" x14ac:dyDescent="0.35">
      <c r="A1212" s="164" t="s">
        <v>22880</v>
      </c>
      <c r="B1212" t="s">
        <v>13122</v>
      </c>
      <c r="C1212" t="s">
        <v>13123</v>
      </c>
      <c r="D1212" t="s">
        <v>13124</v>
      </c>
      <c r="E1212" t="s">
        <v>441</v>
      </c>
      <c r="F1212">
        <v>25</v>
      </c>
      <c r="G1212" t="s">
        <v>8234</v>
      </c>
      <c r="H1212" t="s">
        <v>8226</v>
      </c>
      <c r="I1212" t="s">
        <v>8214</v>
      </c>
      <c r="J1212" t="s">
        <v>8272</v>
      </c>
      <c r="K1212" t="s">
        <v>5808</v>
      </c>
      <c r="L1212" t="s">
        <v>8216</v>
      </c>
    </row>
    <row r="1213" spans="1:12" x14ac:dyDescent="0.35">
      <c r="A1213" s="164" t="s">
        <v>25718</v>
      </c>
      <c r="B1213" t="s">
        <v>22620</v>
      </c>
      <c r="C1213" t="s">
        <v>22621</v>
      </c>
      <c r="D1213" t="s">
        <v>22622</v>
      </c>
      <c r="E1213" t="s">
        <v>441</v>
      </c>
      <c r="F1213">
        <v>25</v>
      </c>
      <c r="G1213" t="s">
        <v>8234</v>
      </c>
      <c r="H1213" t="s">
        <v>8226</v>
      </c>
      <c r="I1213" t="s">
        <v>8214</v>
      </c>
      <c r="J1213" t="s">
        <v>8272</v>
      </c>
      <c r="K1213" t="s">
        <v>8224</v>
      </c>
      <c r="L1213" t="s">
        <v>8216</v>
      </c>
    </row>
    <row r="1214" spans="1:12" x14ac:dyDescent="0.35">
      <c r="A1214" s="164" t="s">
        <v>30487</v>
      </c>
      <c r="B1214" t="s">
        <v>23304</v>
      </c>
      <c r="C1214" t="s">
        <v>23305</v>
      </c>
      <c r="D1214" t="s">
        <v>23306</v>
      </c>
      <c r="E1214" t="s">
        <v>441</v>
      </c>
      <c r="F1214">
        <v>9</v>
      </c>
      <c r="G1214" t="s">
        <v>8234</v>
      </c>
      <c r="H1214" t="s">
        <v>8226</v>
      </c>
      <c r="I1214" t="s">
        <v>8214</v>
      </c>
      <c r="J1214" t="s">
        <v>8272</v>
      </c>
      <c r="K1214" t="s">
        <v>8224</v>
      </c>
      <c r="L1214" t="s">
        <v>8216</v>
      </c>
    </row>
    <row r="1215" spans="1:12" x14ac:dyDescent="0.35">
      <c r="A1215" s="164" t="s">
        <v>24390</v>
      </c>
      <c r="B1215" t="s">
        <v>24391</v>
      </c>
      <c r="C1215" t="s">
        <v>24392</v>
      </c>
      <c r="D1215" t="s">
        <v>24393</v>
      </c>
      <c r="E1215" t="s">
        <v>441</v>
      </c>
      <c r="H1215" t="s">
        <v>8226</v>
      </c>
      <c r="I1215" t="s">
        <v>8214</v>
      </c>
      <c r="J1215" t="s">
        <v>8272</v>
      </c>
      <c r="K1215" t="s">
        <v>8224</v>
      </c>
      <c r="L1215" t="s">
        <v>8216</v>
      </c>
    </row>
    <row r="1216" spans="1:12" x14ac:dyDescent="0.35">
      <c r="A1216" s="164" t="s">
        <v>32733</v>
      </c>
      <c r="B1216" t="s">
        <v>32734</v>
      </c>
      <c r="C1216" t="s">
        <v>32735</v>
      </c>
      <c r="D1216" t="s">
        <v>32736</v>
      </c>
      <c r="E1216" t="s">
        <v>441</v>
      </c>
      <c r="H1216" t="s">
        <v>8226</v>
      </c>
      <c r="I1216" t="s">
        <v>8214</v>
      </c>
      <c r="J1216" t="s">
        <v>8272</v>
      </c>
      <c r="K1216" t="s">
        <v>8224</v>
      </c>
      <c r="L1216" t="s">
        <v>8216</v>
      </c>
    </row>
    <row r="1217" spans="1:12" x14ac:dyDescent="0.35">
      <c r="A1217" s="164" t="s">
        <v>14760</v>
      </c>
      <c r="B1217" t="s">
        <v>14761</v>
      </c>
      <c r="C1217" t="s">
        <v>14762</v>
      </c>
      <c r="D1217" t="s">
        <v>8478</v>
      </c>
      <c r="E1217" t="s">
        <v>441</v>
      </c>
      <c r="F1217">
        <v>63</v>
      </c>
      <c r="G1217" t="s">
        <v>8234</v>
      </c>
      <c r="H1217" t="s">
        <v>8226</v>
      </c>
      <c r="I1217" t="s">
        <v>8214</v>
      </c>
      <c r="J1217" t="s">
        <v>8215</v>
      </c>
      <c r="K1217" t="s">
        <v>8224</v>
      </c>
      <c r="L1217" t="s">
        <v>8216</v>
      </c>
    </row>
    <row r="1218" spans="1:12" x14ac:dyDescent="0.35">
      <c r="A1218" s="164" t="s">
        <v>31286</v>
      </c>
      <c r="B1218" t="s">
        <v>31287</v>
      </c>
      <c r="C1218" t="s">
        <v>31288</v>
      </c>
      <c r="D1218" t="s">
        <v>31289</v>
      </c>
      <c r="E1218" t="s">
        <v>441</v>
      </c>
      <c r="F1218">
        <v>84</v>
      </c>
      <c r="G1218" t="s">
        <v>8234</v>
      </c>
      <c r="H1218" t="s">
        <v>8226</v>
      </c>
      <c r="I1218" t="s">
        <v>8214</v>
      </c>
      <c r="J1218" t="s">
        <v>8215</v>
      </c>
      <c r="K1218" t="s">
        <v>8224</v>
      </c>
      <c r="L1218" t="s">
        <v>8216</v>
      </c>
    </row>
    <row r="1219" spans="1:12" x14ac:dyDescent="0.35">
      <c r="A1219" s="164" t="s">
        <v>19229</v>
      </c>
      <c r="B1219" t="s">
        <v>19230</v>
      </c>
      <c r="C1219" t="s">
        <v>19231</v>
      </c>
      <c r="D1219" t="s">
        <v>457</v>
      </c>
      <c r="E1219" t="s">
        <v>441</v>
      </c>
      <c r="F1219">
        <v>74</v>
      </c>
      <c r="G1219" t="s">
        <v>8234</v>
      </c>
      <c r="H1219" t="s">
        <v>8226</v>
      </c>
      <c r="I1219" t="s">
        <v>8214</v>
      </c>
      <c r="J1219" t="s">
        <v>8215</v>
      </c>
      <c r="K1219" t="s">
        <v>8224</v>
      </c>
      <c r="L1219" t="s">
        <v>8267</v>
      </c>
    </row>
    <row r="1220" spans="1:12" x14ac:dyDescent="0.35">
      <c r="A1220" s="164" t="s">
        <v>12718</v>
      </c>
      <c r="B1220" t="s">
        <v>12719</v>
      </c>
      <c r="C1220" t="s">
        <v>12720</v>
      </c>
      <c r="D1220" t="s">
        <v>12721</v>
      </c>
      <c r="E1220" t="s">
        <v>441</v>
      </c>
      <c r="H1220" t="s">
        <v>8226</v>
      </c>
      <c r="I1220" t="s">
        <v>8214</v>
      </c>
      <c r="J1220" t="s">
        <v>8215</v>
      </c>
      <c r="K1220" t="s">
        <v>8224</v>
      </c>
      <c r="L1220" t="s">
        <v>8216</v>
      </c>
    </row>
    <row r="1221" spans="1:12" x14ac:dyDescent="0.35">
      <c r="A1221" s="164" t="s">
        <v>17622</v>
      </c>
      <c r="B1221" t="s">
        <v>17623</v>
      </c>
      <c r="C1221" t="s">
        <v>17624</v>
      </c>
      <c r="D1221" t="s">
        <v>8478</v>
      </c>
      <c r="E1221" t="s">
        <v>441</v>
      </c>
      <c r="H1221" t="s">
        <v>8226</v>
      </c>
      <c r="I1221" t="s">
        <v>8214</v>
      </c>
      <c r="J1221" t="s">
        <v>8215</v>
      </c>
      <c r="K1221" t="s">
        <v>8224</v>
      </c>
      <c r="L1221" t="s">
        <v>8216</v>
      </c>
    </row>
    <row r="1222" spans="1:12" x14ac:dyDescent="0.35">
      <c r="A1222" s="164" t="s">
        <v>17202</v>
      </c>
      <c r="B1222" t="s">
        <v>17203</v>
      </c>
      <c r="C1222" t="s">
        <v>17204</v>
      </c>
      <c r="D1222" t="s">
        <v>462</v>
      </c>
      <c r="E1222" t="s">
        <v>441</v>
      </c>
      <c r="F1222">
        <v>150</v>
      </c>
      <c r="G1222" t="s">
        <v>8212</v>
      </c>
      <c r="H1222" t="s">
        <v>8226</v>
      </c>
      <c r="I1222" t="s">
        <v>8214</v>
      </c>
      <c r="J1222" t="s">
        <v>8215</v>
      </c>
      <c r="K1222" t="s">
        <v>8224</v>
      </c>
      <c r="L1222" t="s">
        <v>8216</v>
      </c>
    </row>
    <row r="1223" spans="1:12" x14ac:dyDescent="0.35">
      <c r="A1223" s="164" t="s">
        <v>30354</v>
      </c>
      <c r="B1223" t="s">
        <v>30355</v>
      </c>
      <c r="C1223" t="s">
        <v>30356</v>
      </c>
      <c r="D1223" t="s">
        <v>14044</v>
      </c>
      <c r="E1223" t="s">
        <v>441</v>
      </c>
      <c r="H1223" t="s">
        <v>8226</v>
      </c>
      <c r="I1223" t="s">
        <v>8214</v>
      </c>
      <c r="J1223" t="s">
        <v>8215</v>
      </c>
      <c r="K1223" t="s">
        <v>8224</v>
      </c>
      <c r="L1223" t="s">
        <v>8216</v>
      </c>
    </row>
    <row r="1224" spans="1:12" x14ac:dyDescent="0.35">
      <c r="A1224" s="164" t="s">
        <v>12203</v>
      </c>
      <c r="B1224" t="s">
        <v>12204</v>
      </c>
      <c r="C1224" t="s">
        <v>12205</v>
      </c>
      <c r="D1224" t="s">
        <v>12206</v>
      </c>
      <c r="E1224" t="s">
        <v>441</v>
      </c>
      <c r="H1224" t="s">
        <v>8226</v>
      </c>
      <c r="I1224" t="s">
        <v>8214</v>
      </c>
      <c r="J1224" t="s">
        <v>8215</v>
      </c>
      <c r="K1224" t="s">
        <v>8224</v>
      </c>
      <c r="L1224" t="s">
        <v>8216</v>
      </c>
    </row>
    <row r="1225" spans="1:12" x14ac:dyDescent="0.35">
      <c r="A1225" s="164" t="s">
        <v>14136</v>
      </c>
      <c r="B1225" t="s">
        <v>14137</v>
      </c>
      <c r="C1225" t="s">
        <v>14138</v>
      </c>
      <c r="D1225" t="s">
        <v>14139</v>
      </c>
      <c r="E1225" t="s">
        <v>441</v>
      </c>
      <c r="H1225" t="s">
        <v>8226</v>
      </c>
      <c r="I1225" t="s">
        <v>8214</v>
      </c>
      <c r="J1225" t="s">
        <v>8215</v>
      </c>
      <c r="K1225" t="s">
        <v>8224</v>
      </c>
      <c r="L1225" t="s">
        <v>8216</v>
      </c>
    </row>
    <row r="1226" spans="1:12" x14ac:dyDescent="0.35">
      <c r="A1226" s="164" t="s">
        <v>14933</v>
      </c>
      <c r="B1226" t="s">
        <v>14934</v>
      </c>
      <c r="C1226" t="s">
        <v>14935</v>
      </c>
      <c r="D1226" t="s">
        <v>457</v>
      </c>
      <c r="E1226" t="s">
        <v>441</v>
      </c>
      <c r="F1226">
        <v>0</v>
      </c>
      <c r="G1226" t="s">
        <v>8234</v>
      </c>
      <c r="H1226" t="s">
        <v>8226</v>
      </c>
      <c r="I1226" t="s">
        <v>8214</v>
      </c>
      <c r="J1226" t="s">
        <v>8215</v>
      </c>
      <c r="K1226" t="s">
        <v>8224</v>
      </c>
      <c r="L1226" t="s">
        <v>8216</v>
      </c>
    </row>
    <row r="1227" spans="1:12" x14ac:dyDescent="0.35">
      <c r="A1227" s="164" t="s">
        <v>30071</v>
      </c>
      <c r="B1227" t="s">
        <v>30072</v>
      </c>
      <c r="C1227" t="s">
        <v>30073</v>
      </c>
      <c r="D1227" t="s">
        <v>26420</v>
      </c>
      <c r="E1227" t="s">
        <v>441</v>
      </c>
      <c r="H1227" t="s">
        <v>8226</v>
      </c>
      <c r="I1227" t="s">
        <v>8214</v>
      </c>
      <c r="J1227" t="s">
        <v>8215</v>
      </c>
      <c r="K1227" t="s">
        <v>8224</v>
      </c>
      <c r="L1227" t="s">
        <v>8216</v>
      </c>
    </row>
    <row r="1228" spans="1:12" x14ac:dyDescent="0.35">
      <c r="A1228" s="164" t="s">
        <v>26619</v>
      </c>
      <c r="B1228" t="s">
        <v>26620</v>
      </c>
      <c r="C1228" t="s">
        <v>26621</v>
      </c>
      <c r="D1228" t="s">
        <v>26622</v>
      </c>
      <c r="E1228" t="s">
        <v>441</v>
      </c>
      <c r="F1228">
        <v>97</v>
      </c>
      <c r="G1228" t="s">
        <v>8234</v>
      </c>
      <c r="H1228" t="s">
        <v>8226</v>
      </c>
      <c r="I1228" t="s">
        <v>8214</v>
      </c>
      <c r="J1228" t="s">
        <v>8215</v>
      </c>
      <c r="K1228" t="s">
        <v>8224</v>
      </c>
      <c r="L1228" t="s">
        <v>8216</v>
      </c>
    </row>
    <row r="1229" spans="1:12" x14ac:dyDescent="0.35">
      <c r="A1229" s="164" t="s">
        <v>14022</v>
      </c>
      <c r="B1229" t="s">
        <v>14023</v>
      </c>
      <c r="C1229" t="s">
        <v>14024</v>
      </c>
      <c r="D1229" t="s">
        <v>14025</v>
      </c>
      <c r="E1229" t="s">
        <v>441</v>
      </c>
      <c r="H1229" t="s">
        <v>8226</v>
      </c>
      <c r="I1229" t="s">
        <v>8214</v>
      </c>
      <c r="J1229" t="s">
        <v>8215</v>
      </c>
      <c r="K1229" t="s">
        <v>8224</v>
      </c>
      <c r="L1229" t="s">
        <v>8216</v>
      </c>
    </row>
    <row r="1230" spans="1:12" x14ac:dyDescent="0.35">
      <c r="A1230" s="164" t="s">
        <v>24527</v>
      </c>
      <c r="B1230" t="s">
        <v>24528</v>
      </c>
      <c r="C1230" t="s">
        <v>24529</v>
      </c>
      <c r="D1230" t="s">
        <v>16226</v>
      </c>
      <c r="E1230" t="s">
        <v>441</v>
      </c>
      <c r="H1230" t="s">
        <v>8226</v>
      </c>
      <c r="I1230" t="s">
        <v>8214</v>
      </c>
      <c r="J1230" t="s">
        <v>8215</v>
      </c>
      <c r="K1230" t="s">
        <v>8224</v>
      </c>
      <c r="L1230" t="s">
        <v>8216</v>
      </c>
    </row>
    <row r="1231" spans="1:12" x14ac:dyDescent="0.35">
      <c r="A1231" s="164" t="s">
        <v>30308</v>
      </c>
      <c r="B1231" t="s">
        <v>30309</v>
      </c>
      <c r="C1231" t="s">
        <v>29278</v>
      </c>
      <c r="D1231" t="s">
        <v>29279</v>
      </c>
      <c r="E1231" t="s">
        <v>441</v>
      </c>
      <c r="H1231" t="s">
        <v>8226</v>
      </c>
      <c r="I1231" t="s">
        <v>8214</v>
      </c>
      <c r="J1231" t="s">
        <v>8215</v>
      </c>
      <c r="K1231" t="s">
        <v>8224</v>
      </c>
      <c r="L1231" t="s">
        <v>8216</v>
      </c>
    </row>
    <row r="1232" spans="1:12" x14ac:dyDescent="0.35">
      <c r="A1232" s="164" t="s">
        <v>13719</v>
      </c>
      <c r="B1232" t="s">
        <v>13720</v>
      </c>
      <c r="C1232" t="s">
        <v>13721</v>
      </c>
      <c r="D1232" t="s">
        <v>10311</v>
      </c>
      <c r="E1232" t="s">
        <v>441</v>
      </c>
      <c r="H1232" t="s">
        <v>8226</v>
      </c>
      <c r="I1232" t="s">
        <v>8214</v>
      </c>
      <c r="J1232" t="s">
        <v>8215</v>
      </c>
      <c r="K1232" t="s">
        <v>8224</v>
      </c>
      <c r="L1232" t="s">
        <v>8216</v>
      </c>
    </row>
    <row r="1233" spans="1:12" x14ac:dyDescent="0.35">
      <c r="A1233" s="164" t="s">
        <v>9175</v>
      </c>
      <c r="B1233" t="s">
        <v>9176</v>
      </c>
      <c r="C1233" t="s">
        <v>9177</v>
      </c>
      <c r="D1233" t="s">
        <v>9178</v>
      </c>
      <c r="E1233" t="s">
        <v>441</v>
      </c>
      <c r="H1233" t="s">
        <v>8226</v>
      </c>
      <c r="I1233" t="s">
        <v>8214</v>
      </c>
      <c r="J1233" t="s">
        <v>8215</v>
      </c>
      <c r="K1233" t="s">
        <v>8224</v>
      </c>
      <c r="L1233" t="s">
        <v>8216</v>
      </c>
    </row>
    <row r="1234" spans="1:12" x14ac:dyDescent="0.35">
      <c r="A1234" s="164" t="s">
        <v>18195</v>
      </c>
      <c r="B1234" t="s">
        <v>18196</v>
      </c>
      <c r="C1234" t="s">
        <v>18197</v>
      </c>
      <c r="D1234" t="s">
        <v>12324</v>
      </c>
      <c r="E1234" t="s">
        <v>441</v>
      </c>
      <c r="H1234" t="s">
        <v>8226</v>
      </c>
      <c r="I1234" t="s">
        <v>8214</v>
      </c>
      <c r="J1234" t="s">
        <v>8215</v>
      </c>
      <c r="K1234" t="s">
        <v>8224</v>
      </c>
      <c r="L1234" t="s">
        <v>8216</v>
      </c>
    </row>
    <row r="1235" spans="1:12" x14ac:dyDescent="0.35">
      <c r="A1235" s="164" t="s">
        <v>12568</v>
      </c>
      <c r="B1235" t="s">
        <v>12569</v>
      </c>
      <c r="C1235" t="s">
        <v>12570</v>
      </c>
      <c r="D1235" t="s">
        <v>9578</v>
      </c>
      <c r="E1235" t="s">
        <v>441</v>
      </c>
      <c r="H1235" t="s">
        <v>8226</v>
      </c>
      <c r="I1235" t="s">
        <v>8214</v>
      </c>
      <c r="J1235" t="s">
        <v>8215</v>
      </c>
      <c r="K1235" t="s">
        <v>8224</v>
      </c>
      <c r="L1235" t="s">
        <v>8216</v>
      </c>
    </row>
    <row r="1236" spans="1:12" x14ac:dyDescent="0.35">
      <c r="A1236" s="164" t="s">
        <v>16716</v>
      </c>
      <c r="B1236" t="s">
        <v>16717</v>
      </c>
      <c r="C1236" t="s">
        <v>16718</v>
      </c>
      <c r="D1236" t="s">
        <v>16719</v>
      </c>
      <c r="E1236" t="s">
        <v>441</v>
      </c>
      <c r="H1236" t="s">
        <v>8226</v>
      </c>
      <c r="I1236" t="s">
        <v>8214</v>
      </c>
      <c r="J1236" t="s">
        <v>8215</v>
      </c>
      <c r="K1236" t="s">
        <v>8224</v>
      </c>
      <c r="L1236" t="s">
        <v>8216</v>
      </c>
    </row>
    <row r="1237" spans="1:12" x14ac:dyDescent="0.35">
      <c r="A1237" s="164" t="s">
        <v>24205</v>
      </c>
      <c r="B1237" t="s">
        <v>24206</v>
      </c>
      <c r="C1237" t="s">
        <v>24207</v>
      </c>
      <c r="D1237" t="s">
        <v>21263</v>
      </c>
      <c r="E1237" t="s">
        <v>441</v>
      </c>
      <c r="F1237">
        <v>41</v>
      </c>
      <c r="G1237" t="s">
        <v>8234</v>
      </c>
      <c r="H1237" t="s">
        <v>8226</v>
      </c>
      <c r="I1237" t="s">
        <v>8214</v>
      </c>
      <c r="J1237" t="s">
        <v>8215</v>
      </c>
      <c r="K1237" t="s">
        <v>8224</v>
      </c>
      <c r="L1237" t="s">
        <v>8216</v>
      </c>
    </row>
    <row r="1238" spans="1:12" x14ac:dyDescent="0.35">
      <c r="A1238" s="164" t="s">
        <v>24000</v>
      </c>
      <c r="B1238" t="s">
        <v>24001</v>
      </c>
      <c r="C1238" t="s">
        <v>24002</v>
      </c>
      <c r="D1238" t="s">
        <v>24003</v>
      </c>
      <c r="E1238" t="s">
        <v>441</v>
      </c>
      <c r="F1238">
        <v>108</v>
      </c>
      <c r="G1238" t="s">
        <v>8212</v>
      </c>
      <c r="H1238" t="s">
        <v>8226</v>
      </c>
      <c r="I1238" t="s">
        <v>8214</v>
      </c>
      <c r="J1238" t="s">
        <v>8215</v>
      </c>
      <c r="K1238" t="s">
        <v>8224</v>
      </c>
      <c r="L1238" t="s">
        <v>8216</v>
      </c>
    </row>
    <row r="1239" spans="1:12" x14ac:dyDescent="0.35">
      <c r="A1239" s="164" t="s">
        <v>25450</v>
      </c>
      <c r="B1239" t="s">
        <v>25451</v>
      </c>
      <c r="C1239" t="s">
        <v>25452</v>
      </c>
      <c r="D1239" t="s">
        <v>712</v>
      </c>
      <c r="E1239" t="s">
        <v>441</v>
      </c>
      <c r="F1239">
        <v>166</v>
      </c>
      <c r="G1239" t="s">
        <v>8212</v>
      </c>
      <c r="H1239" t="s">
        <v>8226</v>
      </c>
      <c r="I1239" t="s">
        <v>8214</v>
      </c>
      <c r="J1239" t="s">
        <v>8215</v>
      </c>
      <c r="K1239" t="s">
        <v>8224</v>
      </c>
      <c r="L1239" t="s">
        <v>8216</v>
      </c>
    </row>
    <row r="1240" spans="1:12" x14ac:dyDescent="0.35">
      <c r="A1240" s="164" t="s">
        <v>27816</v>
      </c>
      <c r="B1240" t="s">
        <v>27817</v>
      </c>
      <c r="C1240" t="s">
        <v>27818</v>
      </c>
      <c r="D1240" t="s">
        <v>27819</v>
      </c>
      <c r="E1240" t="s">
        <v>441</v>
      </c>
      <c r="F1240">
        <v>187</v>
      </c>
      <c r="G1240" t="s">
        <v>8212</v>
      </c>
      <c r="H1240" t="s">
        <v>8226</v>
      </c>
      <c r="I1240" t="s">
        <v>8214</v>
      </c>
      <c r="J1240" t="s">
        <v>8215</v>
      </c>
      <c r="K1240" t="s">
        <v>8224</v>
      </c>
      <c r="L1240" t="s">
        <v>8216</v>
      </c>
    </row>
    <row r="1241" spans="1:12" x14ac:dyDescent="0.35">
      <c r="A1241" s="164" t="s">
        <v>26411</v>
      </c>
      <c r="B1241" t="s">
        <v>26412</v>
      </c>
      <c r="C1241" t="s">
        <v>26413</v>
      </c>
      <c r="D1241" t="s">
        <v>24522</v>
      </c>
      <c r="E1241" t="s">
        <v>441</v>
      </c>
      <c r="H1241" t="s">
        <v>8226</v>
      </c>
      <c r="I1241" t="s">
        <v>8214</v>
      </c>
      <c r="J1241" t="s">
        <v>8215</v>
      </c>
      <c r="K1241" t="s">
        <v>8224</v>
      </c>
      <c r="L1241" t="s">
        <v>8216</v>
      </c>
    </row>
    <row r="1242" spans="1:12" x14ac:dyDescent="0.35">
      <c r="A1242" s="164" t="s">
        <v>26417</v>
      </c>
      <c r="B1242" t="s">
        <v>26418</v>
      </c>
      <c r="C1242" t="s">
        <v>26419</v>
      </c>
      <c r="D1242" t="s">
        <v>26420</v>
      </c>
      <c r="E1242" t="s">
        <v>441</v>
      </c>
      <c r="H1242" t="s">
        <v>8226</v>
      </c>
      <c r="I1242" t="s">
        <v>8214</v>
      </c>
      <c r="J1242" t="s">
        <v>8215</v>
      </c>
      <c r="K1242" t="s">
        <v>8224</v>
      </c>
      <c r="L1242" t="s">
        <v>8216</v>
      </c>
    </row>
    <row r="1243" spans="1:12" x14ac:dyDescent="0.35">
      <c r="A1243" s="164" t="s">
        <v>13822</v>
      </c>
      <c r="B1243" t="s">
        <v>13823</v>
      </c>
      <c r="C1243" t="s">
        <v>13824</v>
      </c>
      <c r="D1243" t="s">
        <v>13825</v>
      </c>
      <c r="E1243" t="s">
        <v>441</v>
      </c>
      <c r="H1243" t="s">
        <v>8226</v>
      </c>
      <c r="I1243" t="s">
        <v>8214</v>
      </c>
      <c r="J1243" t="s">
        <v>8215</v>
      </c>
      <c r="K1243" t="s">
        <v>8224</v>
      </c>
      <c r="L1243" t="s">
        <v>8216</v>
      </c>
    </row>
    <row r="1244" spans="1:12" x14ac:dyDescent="0.35">
      <c r="A1244" s="164" t="s">
        <v>24506</v>
      </c>
      <c r="B1244" t="s">
        <v>24507</v>
      </c>
      <c r="C1244" t="s">
        <v>24508</v>
      </c>
      <c r="D1244" t="s">
        <v>24509</v>
      </c>
      <c r="E1244" t="s">
        <v>441</v>
      </c>
      <c r="F1244">
        <v>92</v>
      </c>
      <c r="G1244" t="s">
        <v>8234</v>
      </c>
      <c r="H1244" t="s">
        <v>8226</v>
      </c>
      <c r="I1244" t="s">
        <v>8214</v>
      </c>
      <c r="J1244" t="s">
        <v>8215</v>
      </c>
      <c r="K1244" t="s">
        <v>8224</v>
      </c>
      <c r="L1244" t="s">
        <v>8216</v>
      </c>
    </row>
    <row r="1245" spans="1:12" x14ac:dyDescent="0.35">
      <c r="A1245" s="164" t="s">
        <v>27287</v>
      </c>
      <c r="B1245" t="s">
        <v>27288</v>
      </c>
      <c r="C1245" t="s">
        <v>27289</v>
      </c>
      <c r="D1245" t="s">
        <v>27290</v>
      </c>
      <c r="E1245" t="s">
        <v>441</v>
      </c>
      <c r="F1245">
        <v>98</v>
      </c>
      <c r="G1245" t="s">
        <v>8234</v>
      </c>
      <c r="H1245" t="s">
        <v>8226</v>
      </c>
      <c r="I1245" t="s">
        <v>8214</v>
      </c>
      <c r="J1245" t="s">
        <v>8215</v>
      </c>
      <c r="K1245" t="s">
        <v>8224</v>
      </c>
      <c r="L1245" t="s">
        <v>8216</v>
      </c>
    </row>
    <row r="1246" spans="1:12" x14ac:dyDescent="0.35">
      <c r="A1246" s="164" t="s">
        <v>21091</v>
      </c>
      <c r="B1246" t="s">
        <v>21092</v>
      </c>
      <c r="C1246" t="s">
        <v>21093</v>
      </c>
      <c r="D1246" t="s">
        <v>21094</v>
      </c>
      <c r="E1246" t="s">
        <v>441</v>
      </c>
      <c r="F1246">
        <v>99</v>
      </c>
      <c r="G1246" t="s">
        <v>8234</v>
      </c>
      <c r="H1246" t="s">
        <v>8226</v>
      </c>
      <c r="I1246" t="s">
        <v>8214</v>
      </c>
      <c r="J1246" t="s">
        <v>8215</v>
      </c>
      <c r="K1246" t="s">
        <v>8224</v>
      </c>
      <c r="L1246" t="s">
        <v>8216</v>
      </c>
    </row>
    <row r="1247" spans="1:12" x14ac:dyDescent="0.35">
      <c r="A1247" s="164" t="s">
        <v>14756</v>
      </c>
      <c r="B1247" t="s">
        <v>14757</v>
      </c>
      <c r="C1247" t="s">
        <v>14758</v>
      </c>
      <c r="D1247" t="s">
        <v>14759</v>
      </c>
      <c r="E1247" t="s">
        <v>441</v>
      </c>
      <c r="F1247">
        <v>66</v>
      </c>
      <c r="G1247" t="s">
        <v>8234</v>
      </c>
      <c r="H1247" t="s">
        <v>8226</v>
      </c>
      <c r="I1247" t="s">
        <v>8214</v>
      </c>
      <c r="J1247" t="s">
        <v>8215</v>
      </c>
      <c r="K1247" t="s">
        <v>8224</v>
      </c>
      <c r="L1247" t="s">
        <v>8216</v>
      </c>
    </row>
    <row r="1248" spans="1:12" x14ac:dyDescent="0.35">
      <c r="A1248" s="164" t="s">
        <v>10086</v>
      </c>
      <c r="B1248" t="s">
        <v>10087</v>
      </c>
      <c r="C1248" t="s">
        <v>10088</v>
      </c>
      <c r="D1248" t="s">
        <v>10089</v>
      </c>
      <c r="E1248" t="s">
        <v>441</v>
      </c>
      <c r="H1248" t="s">
        <v>8226</v>
      </c>
      <c r="I1248" t="s">
        <v>8214</v>
      </c>
      <c r="J1248" t="s">
        <v>8215</v>
      </c>
      <c r="K1248" t="s">
        <v>8224</v>
      </c>
      <c r="L1248" t="s">
        <v>8216</v>
      </c>
    </row>
    <row r="1249" spans="1:12" x14ac:dyDescent="0.35">
      <c r="A1249" s="164" t="s">
        <v>29661</v>
      </c>
      <c r="B1249" t="s">
        <v>29662</v>
      </c>
      <c r="C1249" t="s">
        <v>29663</v>
      </c>
      <c r="D1249" t="s">
        <v>8478</v>
      </c>
      <c r="E1249" t="s">
        <v>441</v>
      </c>
      <c r="H1249" t="s">
        <v>8226</v>
      </c>
      <c r="I1249" t="s">
        <v>8214</v>
      </c>
      <c r="J1249" t="s">
        <v>8215</v>
      </c>
      <c r="K1249" t="s">
        <v>8224</v>
      </c>
      <c r="L1249" t="s">
        <v>8216</v>
      </c>
    </row>
    <row r="1250" spans="1:12" x14ac:dyDescent="0.35">
      <c r="A1250" s="164" t="s">
        <v>10832</v>
      </c>
      <c r="B1250" t="s">
        <v>10833</v>
      </c>
      <c r="C1250" t="s">
        <v>10834</v>
      </c>
      <c r="D1250" t="s">
        <v>727</v>
      </c>
      <c r="E1250" t="s">
        <v>441</v>
      </c>
      <c r="F1250">
        <v>134</v>
      </c>
      <c r="G1250" t="s">
        <v>8212</v>
      </c>
      <c r="H1250" t="s">
        <v>8226</v>
      </c>
      <c r="I1250" t="s">
        <v>8214</v>
      </c>
      <c r="J1250" t="s">
        <v>8215</v>
      </c>
      <c r="K1250" t="s">
        <v>8224</v>
      </c>
      <c r="L1250" t="s">
        <v>8216</v>
      </c>
    </row>
    <row r="1251" spans="1:12" x14ac:dyDescent="0.35">
      <c r="A1251" s="164" t="s">
        <v>30825</v>
      </c>
      <c r="B1251" t="s">
        <v>8673</v>
      </c>
      <c r="C1251" t="s">
        <v>30826</v>
      </c>
      <c r="D1251" t="s">
        <v>8675</v>
      </c>
      <c r="E1251" t="s">
        <v>441</v>
      </c>
      <c r="H1251" t="s">
        <v>8226</v>
      </c>
      <c r="I1251" t="s">
        <v>8214</v>
      </c>
      <c r="J1251" t="s">
        <v>8215</v>
      </c>
      <c r="K1251" t="s">
        <v>8224</v>
      </c>
      <c r="L1251" t="s">
        <v>8216</v>
      </c>
    </row>
    <row r="1252" spans="1:12" x14ac:dyDescent="0.35">
      <c r="A1252" s="164" t="s">
        <v>8919</v>
      </c>
      <c r="B1252" t="s">
        <v>8920</v>
      </c>
      <c r="C1252" t="s">
        <v>8921</v>
      </c>
      <c r="D1252" t="s">
        <v>509</v>
      </c>
      <c r="E1252" t="s">
        <v>441</v>
      </c>
      <c r="F1252">
        <v>61</v>
      </c>
      <c r="G1252" t="s">
        <v>8234</v>
      </c>
      <c r="H1252" t="s">
        <v>8226</v>
      </c>
      <c r="I1252" t="s">
        <v>8214</v>
      </c>
      <c r="J1252" t="s">
        <v>8215</v>
      </c>
      <c r="K1252" t="s">
        <v>8224</v>
      </c>
      <c r="L1252" t="s">
        <v>8216</v>
      </c>
    </row>
    <row r="1253" spans="1:12" x14ac:dyDescent="0.35">
      <c r="A1253" s="164" t="s">
        <v>16881</v>
      </c>
      <c r="B1253" t="s">
        <v>16882</v>
      </c>
      <c r="C1253" t="s">
        <v>16883</v>
      </c>
      <c r="D1253" t="s">
        <v>465</v>
      </c>
      <c r="E1253" t="s">
        <v>441</v>
      </c>
      <c r="F1253">
        <v>66</v>
      </c>
      <c r="G1253" t="s">
        <v>8234</v>
      </c>
      <c r="H1253" t="s">
        <v>8226</v>
      </c>
      <c r="I1253" t="s">
        <v>8214</v>
      </c>
      <c r="J1253" t="s">
        <v>8215</v>
      </c>
      <c r="K1253" t="s">
        <v>8224</v>
      </c>
      <c r="L1253" t="s">
        <v>8216</v>
      </c>
    </row>
    <row r="1254" spans="1:12" x14ac:dyDescent="0.35">
      <c r="A1254" s="164" t="s">
        <v>20544</v>
      </c>
      <c r="B1254" t="s">
        <v>20545</v>
      </c>
      <c r="C1254" t="s">
        <v>20546</v>
      </c>
      <c r="D1254" t="s">
        <v>12628</v>
      </c>
      <c r="E1254" t="s">
        <v>441</v>
      </c>
      <c r="H1254" t="s">
        <v>8226</v>
      </c>
      <c r="I1254" t="s">
        <v>8214</v>
      </c>
      <c r="J1254" t="s">
        <v>8215</v>
      </c>
      <c r="K1254" t="s">
        <v>8224</v>
      </c>
      <c r="L1254" t="s">
        <v>8216</v>
      </c>
    </row>
    <row r="1255" spans="1:12" x14ac:dyDescent="0.35">
      <c r="A1255" s="164" t="s">
        <v>16931</v>
      </c>
      <c r="B1255" t="s">
        <v>16932</v>
      </c>
      <c r="C1255" t="s">
        <v>16933</v>
      </c>
      <c r="D1255" t="s">
        <v>517</v>
      </c>
      <c r="E1255" t="s">
        <v>441</v>
      </c>
      <c r="F1255">
        <v>87</v>
      </c>
      <c r="G1255" t="s">
        <v>8234</v>
      </c>
      <c r="H1255" t="s">
        <v>8226</v>
      </c>
      <c r="I1255" t="s">
        <v>8214</v>
      </c>
      <c r="J1255" t="s">
        <v>8215</v>
      </c>
      <c r="K1255" t="s">
        <v>8224</v>
      </c>
      <c r="L1255" t="s">
        <v>8216</v>
      </c>
    </row>
    <row r="1256" spans="1:12" x14ac:dyDescent="0.35">
      <c r="A1256" s="164" t="s">
        <v>26612</v>
      </c>
      <c r="B1256" t="s">
        <v>26613</v>
      </c>
      <c r="C1256" t="s">
        <v>26614</v>
      </c>
      <c r="D1256" t="s">
        <v>749</v>
      </c>
      <c r="E1256" t="s">
        <v>441</v>
      </c>
      <c r="F1256">
        <v>118</v>
      </c>
      <c r="G1256" t="s">
        <v>8212</v>
      </c>
      <c r="H1256" t="s">
        <v>8226</v>
      </c>
      <c r="I1256" t="s">
        <v>8214</v>
      </c>
      <c r="J1256" t="s">
        <v>8215</v>
      </c>
      <c r="K1256" t="s">
        <v>8224</v>
      </c>
      <c r="L1256" t="s">
        <v>8216</v>
      </c>
    </row>
    <row r="1257" spans="1:12" x14ac:dyDescent="0.35">
      <c r="A1257" s="164" t="s">
        <v>9256</v>
      </c>
      <c r="B1257" t="s">
        <v>9257</v>
      </c>
      <c r="C1257" t="s">
        <v>9258</v>
      </c>
      <c r="D1257" t="s">
        <v>9259</v>
      </c>
      <c r="E1257" t="s">
        <v>441</v>
      </c>
      <c r="H1257" t="s">
        <v>8226</v>
      </c>
      <c r="I1257" t="s">
        <v>8214</v>
      </c>
      <c r="J1257" t="s">
        <v>8215</v>
      </c>
      <c r="K1257" t="s">
        <v>8224</v>
      </c>
      <c r="L1257" t="s">
        <v>8216</v>
      </c>
    </row>
    <row r="1258" spans="1:12" x14ac:dyDescent="0.35">
      <c r="A1258" s="164" t="s">
        <v>23194</v>
      </c>
      <c r="B1258" t="s">
        <v>23195</v>
      </c>
      <c r="C1258" t="s">
        <v>23196</v>
      </c>
      <c r="D1258" t="s">
        <v>23197</v>
      </c>
      <c r="E1258" t="s">
        <v>441</v>
      </c>
      <c r="H1258" t="s">
        <v>8226</v>
      </c>
      <c r="I1258" t="s">
        <v>8214</v>
      </c>
      <c r="J1258" t="s">
        <v>8215</v>
      </c>
      <c r="K1258" t="s">
        <v>8224</v>
      </c>
      <c r="L1258" t="s">
        <v>8216</v>
      </c>
    </row>
    <row r="1259" spans="1:12" x14ac:dyDescent="0.35">
      <c r="A1259" s="164" t="s">
        <v>15766</v>
      </c>
      <c r="B1259" t="s">
        <v>15767</v>
      </c>
      <c r="C1259" t="s">
        <v>15768</v>
      </c>
      <c r="D1259" t="s">
        <v>8478</v>
      </c>
      <c r="E1259" t="s">
        <v>441</v>
      </c>
      <c r="H1259" t="s">
        <v>8226</v>
      </c>
      <c r="I1259" t="s">
        <v>8214</v>
      </c>
      <c r="J1259" t="s">
        <v>8215</v>
      </c>
      <c r="K1259" t="s">
        <v>8224</v>
      </c>
      <c r="L1259" t="s">
        <v>8216</v>
      </c>
    </row>
    <row r="1260" spans="1:12" x14ac:dyDescent="0.35">
      <c r="A1260" s="164" t="s">
        <v>28607</v>
      </c>
      <c r="B1260" t="s">
        <v>28608</v>
      </c>
      <c r="C1260" t="s">
        <v>28609</v>
      </c>
      <c r="D1260" t="s">
        <v>10311</v>
      </c>
      <c r="E1260" t="s">
        <v>441</v>
      </c>
      <c r="H1260" t="s">
        <v>8226</v>
      </c>
      <c r="I1260" t="s">
        <v>8214</v>
      </c>
      <c r="J1260" t="s">
        <v>8215</v>
      </c>
      <c r="K1260" t="s">
        <v>8224</v>
      </c>
      <c r="L1260" t="s">
        <v>8216</v>
      </c>
    </row>
    <row r="1261" spans="1:12" x14ac:dyDescent="0.35">
      <c r="A1261" s="164" t="s">
        <v>23995</v>
      </c>
      <c r="B1261" t="s">
        <v>23996</v>
      </c>
      <c r="C1261" t="s">
        <v>23997</v>
      </c>
      <c r="D1261" t="s">
        <v>457</v>
      </c>
      <c r="E1261" t="s">
        <v>441</v>
      </c>
      <c r="F1261">
        <v>0</v>
      </c>
      <c r="G1261" t="s">
        <v>8234</v>
      </c>
      <c r="H1261" t="s">
        <v>8226</v>
      </c>
      <c r="I1261" t="s">
        <v>8214</v>
      </c>
      <c r="J1261" t="s">
        <v>8215</v>
      </c>
      <c r="K1261" t="s">
        <v>8224</v>
      </c>
      <c r="L1261" t="s">
        <v>8216</v>
      </c>
    </row>
    <row r="1262" spans="1:12" x14ac:dyDescent="0.35">
      <c r="A1262" s="164" t="s">
        <v>26473</v>
      </c>
      <c r="B1262" t="s">
        <v>26474</v>
      </c>
      <c r="C1262" t="s">
        <v>12991</v>
      </c>
      <c r="D1262" t="s">
        <v>10922</v>
      </c>
      <c r="E1262" t="s">
        <v>441</v>
      </c>
      <c r="H1262" t="s">
        <v>8226</v>
      </c>
      <c r="I1262" t="s">
        <v>8214</v>
      </c>
      <c r="J1262" t="s">
        <v>8215</v>
      </c>
      <c r="K1262" t="s">
        <v>8224</v>
      </c>
      <c r="L1262" t="s">
        <v>8216</v>
      </c>
    </row>
    <row r="1263" spans="1:12" x14ac:dyDescent="0.35">
      <c r="A1263" s="164" t="s">
        <v>28831</v>
      </c>
      <c r="B1263" t="s">
        <v>28832</v>
      </c>
      <c r="C1263" t="s">
        <v>28833</v>
      </c>
      <c r="D1263" t="s">
        <v>9578</v>
      </c>
      <c r="E1263" t="s">
        <v>441</v>
      </c>
      <c r="H1263" t="s">
        <v>8226</v>
      </c>
      <c r="I1263" t="s">
        <v>8214</v>
      </c>
      <c r="J1263" t="s">
        <v>8215</v>
      </c>
      <c r="K1263" t="s">
        <v>8224</v>
      </c>
      <c r="L1263" t="s">
        <v>8216</v>
      </c>
    </row>
    <row r="1264" spans="1:12" x14ac:dyDescent="0.35">
      <c r="A1264" s="164" t="s">
        <v>18769</v>
      </c>
      <c r="B1264" t="s">
        <v>18770</v>
      </c>
      <c r="C1264" t="s">
        <v>17886</v>
      </c>
      <c r="D1264" t="s">
        <v>12859</v>
      </c>
      <c r="E1264" t="s">
        <v>441</v>
      </c>
      <c r="H1264" t="s">
        <v>8226</v>
      </c>
      <c r="I1264" t="s">
        <v>8214</v>
      </c>
      <c r="J1264" t="s">
        <v>8215</v>
      </c>
      <c r="K1264" t="s">
        <v>8224</v>
      </c>
      <c r="L1264" t="s">
        <v>8216</v>
      </c>
    </row>
    <row r="1265" spans="1:12" x14ac:dyDescent="0.35">
      <c r="A1265" s="164" t="s">
        <v>10792</v>
      </c>
      <c r="B1265" t="s">
        <v>10793</v>
      </c>
      <c r="C1265" t="s">
        <v>10794</v>
      </c>
      <c r="D1265" t="s">
        <v>456</v>
      </c>
      <c r="E1265" t="s">
        <v>441</v>
      </c>
      <c r="F1265">
        <v>171</v>
      </c>
      <c r="G1265" t="s">
        <v>8212</v>
      </c>
      <c r="H1265" t="s">
        <v>8226</v>
      </c>
      <c r="I1265" t="s">
        <v>8214</v>
      </c>
      <c r="J1265" t="s">
        <v>8215</v>
      </c>
      <c r="K1265" t="s">
        <v>8224</v>
      </c>
      <c r="L1265" t="s">
        <v>8216</v>
      </c>
    </row>
    <row r="1266" spans="1:12" x14ac:dyDescent="0.35">
      <c r="A1266" s="164" t="s">
        <v>16488</v>
      </c>
      <c r="B1266" t="s">
        <v>16489</v>
      </c>
      <c r="C1266" t="s">
        <v>16490</v>
      </c>
      <c r="D1266" t="s">
        <v>16491</v>
      </c>
      <c r="E1266" t="s">
        <v>441</v>
      </c>
      <c r="H1266" t="s">
        <v>8226</v>
      </c>
      <c r="I1266" t="s">
        <v>8214</v>
      </c>
      <c r="J1266" t="s">
        <v>8215</v>
      </c>
      <c r="K1266" t="s">
        <v>8224</v>
      </c>
      <c r="L1266" t="s">
        <v>8216</v>
      </c>
    </row>
    <row r="1267" spans="1:12" x14ac:dyDescent="0.35">
      <c r="A1267" s="164" t="s">
        <v>15808</v>
      </c>
      <c r="B1267" t="s">
        <v>15809</v>
      </c>
      <c r="C1267" t="s">
        <v>15810</v>
      </c>
      <c r="D1267" t="s">
        <v>449</v>
      </c>
      <c r="E1267" t="s">
        <v>441</v>
      </c>
      <c r="F1267">
        <v>13</v>
      </c>
      <c r="G1267" t="s">
        <v>8234</v>
      </c>
      <c r="H1267" t="s">
        <v>8226</v>
      </c>
      <c r="I1267" t="s">
        <v>8214</v>
      </c>
      <c r="J1267" t="s">
        <v>8215</v>
      </c>
      <c r="K1267" t="s">
        <v>8224</v>
      </c>
      <c r="L1267" t="s">
        <v>8216</v>
      </c>
    </row>
    <row r="1268" spans="1:12" x14ac:dyDescent="0.35">
      <c r="A1268" s="164" t="s">
        <v>18350</v>
      </c>
      <c r="B1268" t="s">
        <v>18351</v>
      </c>
      <c r="C1268" t="s">
        <v>18352</v>
      </c>
      <c r="D1268" t="s">
        <v>18353</v>
      </c>
      <c r="E1268" t="s">
        <v>441</v>
      </c>
      <c r="H1268" t="s">
        <v>8226</v>
      </c>
      <c r="I1268" t="s">
        <v>8214</v>
      </c>
      <c r="J1268" t="s">
        <v>8215</v>
      </c>
      <c r="K1268" t="s">
        <v>8224</v>
      </c>
      <c r="L1268" t="s">
        <v>8216</v>
      </c>
    </row>
    <row r="1269" spans="1:12" x14ac:dyDescent="0.35">
      <c r="A1269" s="164" t="s">
        <v>23567</v>
      </c>
      <c r="B1269" t="s">
        <v>23568</v>
      </c>
      <c r="C1269" t="s">
        <v>23569</v>
      </c>
      <c r="D1269" t="s">
        <v>497</v>
      </c>
      <c r="E1269" t="s">
        <v>441</v>
      </c>
      <c r="F1269">
        <v>61</v>
      </c>
      <c r="G1269" t="s">
        <v>8234</v>
      </c>
      <c r="H1269" t="s">
        <v>8226</v>
      </c>
      <c r="I1269" t="s">
        <v>8214</v>
      </c>
      <c r="J1269" t="s">
        <v>8215</v>
      </c>
      <c r="K1269" t="s">
        <v>8224</v>
      </c>
      <c r="L1269" t="s">
        <v>8216</v>
      </c>
    </row>
    <row r="1270" spans="1:12" x14ac:dyDescent="0.35">
      <c r="A1270" s="164" t="s">
        <v>33115</v>
      </c>
      <c r="B1270" t="s">
        <v>33116</v>
      </c>
      <c r="C1270" t="s">
        <v>33117</v>
      </c>
      <c r="D1270" t="s">
        <v>33118</v>
      </c>
      <c r="E1270" t="s">
        <v>441</v>
      </c>
      <c r="H1270" t="s">
        <v>8226</v>
      </c>
      <c r="I1270" t="s">
        <v>8214</v>
      </c>
      <c r="J1270" t="s">
        <v>8215</v>
      </c>
      <c r="K1270" t="s">
        <v>8224</v>
      </c>
      <c r="L1270" t="s">
        <v>8216</v>
      </c>
    </row>
    <row r="1271" spans="1:12" x14ac:dyDescent="0.35">
      <c r="A1271" s="164" t="s">
        <v>31159</v>
      </c>
      <c r="B1271" t="s">
        <v>31160</v>
      </c>
      <c r="C1271" t="s">
        <v>31161</v>
      </c>
      <c r="D1271" t="s">
        <v>658</v>
      </c>
      <c r="E1271" t="s">
        <v>441</v>
      </c>
      <c r="F1271">
        <v>89</v>
      </c>
      <c r="G1271" t="s">
        <v>8234</v>
      </c>
      <c r="H1271" t="s">
        <v>8226</v>
      </c>
      <c r="I1271" t="s">
        <v>8214</v>
      </c>
      <c r="J1271" t="s">
        <v>8215</v>
      </c>
      <c r="K1271" t="s">
        <v>8224</v>
      </c>
      <c r="L1271" t="s">
        <v>8267</v>
      </c>
    </row>
    <row r="1272" spans="1:12" x14ac:dyDescent="0.35">
      <c r="A1272" s="164" t="s">
        <v>18947</v>
      </c>
      <c r="B1272" t="s">
        <v>18948</v>
      </c>
      <c r="C1272" t="s">
        <v>18949</v>
      </c>
      <c r="D1272" t="s">
        <v>472</v>
      </c>
      <c r="E1272" t="s">
        <v>441</v>
      </c>
      <c r="F1272">
        <v>60</v>
      </c>
      <c r="G1272" t="s">
        <v>8234</v>
      </c>
      <c r="H1272" t="s">
        <v>8226</v>
      </c>
      <c r="I1272" t="s">
        <v>8214</v>
      </c>
      <c r="J1272" t="s">
        <v>8215</v>
      </c>
      <c r="K1272" t="s">
        <v>8224</v>
      </c>
      <c r="L1272" t="s">
        <v>8216</v>
      </c>
    </row>
    <row r="1273" spans="1:12" x14ac:dyDescent="0.35">
      <c r="A1273" s="164" t="s">
        <v>24629</v>
      </c>
      <c r="B1273" t="s">
        <v>24630</v>
      </c>
      <c r="C1273" t="s">
        <v>24631</v>
      </c>
      <c r="D1273" t="s">
        <v>462</v>
      </c>
      <c r="E1273" t="s">
        <v>441</v>
      </c>
      <c r="F1273">
        <v>80</v>
      </c>
      <c r="G1273" t="s">
        <v>8234</v>
      </c>
      <c r="H1273" t="s">
        <v>8226</v>
      </c>
      <c r="I1273" t="s">
        <v>8214</v>
      </c>
      <c r="J1273" t="s">
        <v>8215</v>
      </c>
      <c r="K1273" t="s">
        <v>8224</v>
      </c>
      <c r="L1273" t="s">
        <v>8216</v>
      </c>
    </row>
    <row r="1274" spans="1:12" x14ac:dyDescent="0.35">
      <c r="A1274" s="164" t="s">
        <v>9610</v>
      </c>
      <c r="B1274" t="s">
        <v>9611</v>
      </c>
      <c r="C1274" t="s">
        <v>9612</v>
      </c>
      <c r="D1274" t="s">
        <v>456</v>
      </c>
      <c r="E1274" t="s">
        <v>441</v>
      </c>
      <c r="F1274">
        <v>73</v>
      </c>
      <c r="G1274" t="s">
        <v>8234</v>
      </c>
      <c r="H1274" t="s">
        <v>8226</v>
      </c>
      <c r="I1274" t="s">
        <v>8214</v>
      </c>
      <c r="J1274" t="s">
        <v>8215</v>
      </c>
      <c r="K1274" t="s">
        <v>8224</v>
      </c>
      <c r="L1274" t="s">
        <v>8216</v>
      </c>
    </row>
    <row r="1275" spans="1:12" x14ac:dyDescent="0.35">
      <c r="A1275" s="164" t="s">
        <v>28787</v>
      </c>
      <c r="B1275" t="s">
        <v>28788</v>
      </c>
      <c r="C1275" t="s">
        <v>28789</v>
      </c>
      <c r="D1275" t="s">
        <v>28790</v>
      </c>
      <c r="E1275" t="s">
        <v>441</v>
      </c>
      <c r="F1275">
        <v>72</v>
      </c>
      <c r="G1275" t="s">
        <v>8234</v>
      </c>
      <c r="H1275" t="s">
        <v>8226</v>
      </c>
      <c r="I1275" t="s">
        <v>8214</v>
      </c>
      <c r="J1275" t="s">
        <v>8215</v>
      </c>
      <c r="K1275" t="s">
        <v>8224</v>
      </c>
      <c r="L1275" t="s">
        <v>8216</v>
      </c>
    </row>
    <row r="1276" spans="1:12" x14ac:dyDescent="0.35">
      <c r="A1276" s="164" t="s">
        <v>19465</v>
      </c>
      <c r="B1276" t="s">
        <v>19466</v>
      </c>
      <c r="C1276" t="s">
        <v>19467</v>
      </c>
      <c r="D1276" t="s">
        <v>19468</v>
      </c>
      <c r="E1276" t="s">
        <v>441</v>
      </c>
      <c r="F1276">
        <v>80</v>
      </c>
      <c r="G1276" t="s">
        <v>8234</v>
      </c>
      <c r="H1276" t="s">
        <v>8226</v>
      </c>
      <c r="I1276" t="s">
        <v>8214</v>
      </c>
      <c r="J1276" t="s">
        <v>8215</v>
      </c>
      <c r="K1276" t="s">
        <v>8224</v>
      </c>
      <c r="L1276" t="s">
        <v>8216</v>
      </c>
    </row>
    <row r="1277" spans="1:12" x14ac:dyDescent="0.35">
      <c r="A1277" s="164" t="s">
        <v>21045</v>
      </c>
      <c r="B1277" t="s">
        <v>21046</v>
      </c>
      <c r="C1277" t="s">
        <v>21047</v>
      </c>
      <c r="D1277" t="s">
        <v>21048</v>
      </c>
      <c r="E1277" t="s">
        <v>441</v>
      </c>
      <c r="F1277">
        <v>80</v>
      </c>
      <c r="G1277" t="s">
        <v>8234</v>
      </c>
      <c r="H1277" t="s">
        <v>8226</v>
      </c>
      <c r="I1277" t="s">
        <v>8214</v>
      </c>
      <c r="J1277" t="s">
        <v>8215</v>
      </c>
      <c r="K1277" t="s">
        <v>8224</v>
      </c>
      <c r="L1277" t="s">
        <v>8216</v>
      </c>
    </row>
    <row r="1278" spans="1:12" x14ac:dyDescent="0.35">
      <c r="A1278" s="164" t="s">
        <v>13306</v>
      </c>
      <c r="B1278" t="s">
        <v>13307</v>
      </c>
      <c r="C1278" t="s">
        <v>13308</v>
      </c>
      <c r="D1278" t="s">
        <v>13309</v>
      </c>
      <c r="E1278" t="s">
        <v>441</v>
      </c>
      <c r="H1278" t="s">
        <v>8226</v>
      </c>
      <c r="I1278" t="s">
        <v>8214</v>
      </c>
      <c r="J1278" t="s">
        <v>8215</v>
      </c>
      <c r="K1278" t="s">
        <v>8224</v>
      </c>
      <c r="L1278" t="s">
        <v>8216</v>
      </c>
    </row>
    <row r="1279" spans="1:12" x14ac:dyDescent="0.35">
      <c r="A1279" s="164" t="s">
        <v>21429</v>
      </c>
      <c r="B1279" t="s">
        <v>21430</v>
      </c>
      <c r="C1279" t="s">
        <v>21431</v>
      </c>
      <c r="D1279" t="s">
        <v>21432</v>
      </c>
      <c r="E1279" t="s">
        <v>441</v>
      </c>
      <c r="H1279" t="s">
        <v>8226</v>
      </c>
      <c r="I1279" t="s">
        <v>8214</v>
      </c>
      <c r="J1279" t="s">
        <v>8215</v>
      </c>
      <c r="K1279" t="s">
        <v>8224</v>
      </c>
      <c r="L1279" t="s">
        <v>8216</v>
      </c>
    </row>
    <row r="1280" spans="1:12" x14ac:dyDescent="0.35">
      <c r="A1280" s="164" t="s">
        <v>27890</v>
      </c>
      <c r="B1280" t="s">
        <v>27891</v>
      </c>
      <c r="C1280" t="s">
        <v>27892</v>
      </c>
      <c r="D1280" t="s">
        <v>13046</v>
      </c>
      <c r="E1280" t="s">
        <v>441</v>
      </c>
      <c r="H1280" t="s">
        <v>8226</v>
      </c>
      <c r="I1280" t="s">
        <v>8219</v>
      </c>
      <c r="J1280" t="s">
        <v>8215</v>
      </c>
      <c r="K1280" t="s">
        <v>8224</v>
      </c>
      <c r="L1280" t="s">
        <v>8216</v>
      </c>
    </row>
    <row r="1281" spans="1:12" x14ac:dyDescent="0.35">
      <c r="A1281" s="164" t="s">
        <v>29681</v>
      </c>
      <c r="B1281" t="s">
        <v>29682</v>
      </c>
      <c r="C1281" t="s">
        <v>29683</v>
      </c>
      <c r="D1281" t="s">
        <v>29684</v>
      </c>
      <c r="E1281" t="s">
        <v>441</v>
      </c>
      <c r="H1281" t="s">
        <v>8226</v>
      </c>
      <c r="I1281" t="s">
        <v>8214</v>
      </c>
      <c r="J1281" t="s">
        <v>8215</v>
      </c>
      <c r="K1281" t="s">
        <v>8224</v>
      </c>
      <c r="L1281" t="s">
        <v>8216</v>
      </c>
    </row>
    <row r="1282" spans="1:12" x14ac:dyDescent="0.35">
      <c r="A1282" s="164" t="s">
        <v>28174</v>
      </c>
      <c r="B1282" t="s">
        <v>28175</v>
      </c>
      <c r="C1282" t="s">
        <v>28176</v>
      </c>
      <c r="D1282" t="s">
        <v>456</v>
      </c>
      <c r="E1282" t="s">
        <v>441</v>
      </c>
      <c r="F1282">
        <v>125</v>
      </c>
      <c r="G1282" t="s">
        <v>8212</v>
      </c>
      <c r="H1282" t="s">
        <v>8226</v>
      </c>
      <c r="I1282" t="s">
        <v>8214</v>
      </c>
      <c r="J1282" t="s">
        <v>8215</v>
      </c>
      <c r="K1282" t="s">
        <v>8224</v>
      </c>
      <c r="L1282" t="s">
        <v>8216</v>
      </c>
    </row>
    <row r="1283" spans="1:12" x14ac:dyDescent="0.35">
      <c r="A1283" s="164" t="s">
        <v>32207</v>
      </c>
      <c r="B1283" t="s">
        <v>32208</v>
      </c>
      <c r="C1283" t="s">
        <v>32209</v>
      </c>
      <c r="D1283" t="s">
        <v>23843</v>
      </c>
      <c r="E1283" t="s">
        <v>441</v>
      </c>
      <c r="F1283">
        <v>82</v>
      </c>
      <c r="G1283" t="s">
        <v>8234</v>
      </c>
      <c r="H1283" t="s">
        <v>8226</v>
      </c>
      <c r="I1283" t="s">
        <v>8214</v>
      </c>
      <c r="J1283" t="s">
        <v>8215</v>
      </c>
      <c r="K1283" t="s">
        <v>8224</v>
      </c>
      <c r="L1283" t="s">
        <v>8216</v>
      </c>
    </row>
    <row r="1284" spans="1:12" x14ac:dyDescent="0.35">
      <c r="A1284" s="164" t="s">
        <v>19985</v>
      </c>
      <c r="B1284" t="s">
        <v>19986</v>
      </c>
      <c r="C1284" t="s">
        <v>18587</v>
      </c>
      <c r="D1284" t="s">
        <v>18588</v>
      </c>
      <c r="E1284" t="s">
        <v>441</v>
      </c>
      <c r="F1284">
        <v>44</v>
      </c>
      <c r="G1284" t="s">
        <v>8234</v>
      </c>
      <c r="H1284" t="s">
        <v>8226</v>
      </c>
      <c r="I1284" t="s">
        <v>8214</v>
      </c>
      <c r="J1284" t="s">
        <v>8215</v>
      </c>
      <c r="K1284" t="s">
        <v>8224</v>
      </c>
      <c r="L1284" t="s">
        <v>8216</v>
      </c>
    </row>
    <row r="1285" spans="1:12" x14ac:dyDescent="0.35">
      <c r="A1285" s="164" t="s">
        <v>9181</v>
      </c>
      <c r="B1285" t="s">
        <v>9182</v>
      </c>
      <c r="C1285" t="s">
        <v>9183</v>
      </c>
      <c r="D1285" t="s">
        <v>9184</v>
      </c>
      <c r="E1285" t="s">
        <v>441</v>
      </c>
      <c r="H1285" t="s">
        <v>8226</v>
      </c>
      <c r="I1285" t="s">
        <v>8214</v>
      </c>
      <c r="J1285" t="s">
        <v>8215</v>
      </c>
      <c r="K1285" t="s">
        <v>8224</v>
      </c>
      <c r="L1285" t="s">
        <v>8216</v>
      </c>
    </row>
    <row r="1286" spans="1:12" x14ac:dyDescent="0.35">
      <c r="A1286" s="164" t="s">
        <v>22553</v>
      </c>
      <c r="B1286" t="s">
        <v>22554</v>
      </c>
      <c r="C1286" t="s">
        <v>22555</v>
      </c>
      <c r="D1286" t="s">
        <v>666</v>
      </c>
      <c r="E1286" t="s">
        <v>441</v>
      </c>
      <c r="F1286">
        <v>15</v>
      </c>
      <c r="G1286" t="s">
        <v>8234</v>
      </c>
      <c r="H1286" t="s">
        <v>8226</v>
      </c>
      <c r="I1286" t="s">
        <v>8214</v>
      </c>
      <c r="J1286" t="s">
        <v>8215</v>
      </c>
      <c r="K1286" t="s">
        <v>8224</v>
      </c>
      <c r="L1286" t="s">
        <v>8216</v>
      </c>
    </row>
    <row r="1287" spans="1:12" x14ac:dyDescent="0.35">
      <c r="A1287" s="164" t="s">
        <v>17832</v>
      </c>
      <c r="B1287" t="s">
        <v>17833</v>
      </c>
      <c r="C1287" t="s">
        <v>17834</v>
      </c>
      <c r="D1287" t="s">
        <v>15481</v>
      </c>
      <c r="E1287" t="s">
        <v>441</v>
      </c>
      <c r="H1287" t="s">
        <v>8226</v>
      </c>
      <c r="I1287" t="s">
        <v>8214</v>
      </c>
      <c r="J1287" t="s">
        <v>8215</v>
      </c>
      <c r="K1287" t="s">
        <v>8224</v>
      </c>
      <c r="L1287" t="s">
        <v>8216</v>
      </c>
    </row>
    <row r="1288" spans="1:12" x14ac:dyDescent="0.35">
      <c r="A1288" s="164" t="s">
        <v>23617</v>
      </c>
      <c r="B1288" t="s">
        <v>23618</v>
      </c>
      <c r="C1288" t="s">
        <v>23619</v>
      </c>
      <c r="D1288" t="s">
        <v>612</v>
      </c>
      <c r="E1288" t="s">
        <v>441</v>
      </c>
      <c r="F1288">
        <v>148</v>
      </c>
      <c r="G1288" t="s">
        <v>8212</v>
      </c>
      <c r="H1288" t="s">
        <v>8226</v>
      </c>
      <c r="I1288" t="s">
        <v>8214</v>
      </c>
      <c r="J1288" t="s">
        <v>8215</v>
      </c>
      <c r="K1288" t="s">
        <v>8224</v>
      </c>
      <c r="L1288" t="s">
        <v>8216</v>
      </c>
    </row>
    <row r="1289" spans="1:12" x14ac:dyDescent="0.35">
      <c r="A1289" s="164" t="s">
        <v>20939</v>
      </c>
      <c r="B1289" t="s">
        <v>20940</v>
      </c>
      <c r="C1289" t="s">
        <v>20941</v>
      </c>
      <c r="D1289" t="s">
        <v>821</v>
      </c>
      <c r="E1289" t="s">
        <v>441</v>
      </c>
      <c r="F1289">
        <v>106</v>
      </c>
      <c r="G1289" t="s">
        <v>8212</v>
      </c>
      <c r="H1289" t="s">
        <v>8226</v>
      </c>
      <c r="I1289" t="s">
        <v>8214</v>
      </c>
      <c r="J1289" t="s">
        <v>8215</v>
      </c>
      <c r="K1289" t="s">
        <v>8224</v>
      </c>
      <c r="L1289" t="s">
        <v>8216</v>
      </c>
    </row>
    <row r="1290" spans="1:12" x14ac:dyDescent="0.35">
      <c r="A1290" s="164" t="s">
        <v>11126</v>
      </c>
      <c r="B1290" t="s">
        <v>11127</v>
      </c>
      <c r="C1290" t="s">
        <v>11128</v>
      </c>
      <c r="D1290" t="s">
        <v>11129</v>
      </c>
      <c r="E1290" t="s">
        <v>441</v>
      </c>
      <c r="H1290" t="s">
        <v>8226</v>
      </c>
      <c r="I1290" t="s">
        <v>8214</v>
      </c>
      <c r="J1290" t="s">
        <v>8215</v>
      </c>
      <c r="K1290" t="s">
        <v>8224</v>
      </c>
      <c r="L1290" t="s">
        <v>8216</v>
      </c>
    </row>
    <row r="1291" spans="1:12" x14ac:dyDescent="0.35">
      <c r="A1291" s="164" t="s">
        <v>21574</v>
      </c>
      <c r="B1291" t="s">
        <v>21575</v>
      </c>
      <c r="C1291" t="s">
        <v>21576</v>
      </c>
      <c r="D1291" t="s">
        <v>21577</v>
      </c>
      <c r="E1291" t="s">
        <v>441</v>
      </c>
      <c r="F1291">
        <v>80</v>
      </c>
      <c r="G1291" t="s">
        <v>8234</v>
      </c>
      <c r="H1291" t="s">
        <v>8226</v>
      </c>
      <c r="I1291" t="s">
        <v>8214</v>
      </c>
      <c r="J1291" t="s">
        <v>8215</v>
      </c>
      <c r="K1291" t="s">
        <v>8224</v>
      </c>
      <c r="L1291" t="s">
        <v>8216</v>
      </c>
    </row>
    <row r="1292" spans="1:12" x14ac:dyDescent="0.35">
      <c r="A1292" s="164" t="s">
        <v>31821</v>
      </c>
      <c r="B1292" t="s">
        <v>31822</v>
      </c>
      <c r="C1292" t="s">
        <v>31823</v>
      </c>
      <c r="D1292" t="s">
        <v>462</v>
      </c>
      <c r="E1292" t="s">
        <v>441</v>
      </c>
      <c r="F1292">
        <v>0</v>
      </c>
      <c r="G1292" t="s">
        <v>8234</v>
      </c>
      <c r="H1292" t="s">
        <v>8226</v>
      </c>
      <c r="I1292" t="s">
        <v>8214</v>
      </c>
      <c r="J1292" t="s">
        <v>8215</v>
      </c>
      <c r="K1292" t="s">
        <v>8224</v>
      </c>
      <c r="L1292" t="s">
        <v>8216</v>
      </c>
    </row>
    <row r="1293" spans="1:12" x14ac:dyDescent="0.35">
      <c r="A1293" s="164" t="s">
        <v>12120</v>
      </c>
      <c r="B1293" t="s">
        <v>12121</v>
      </c>
      <c r="C1293" t="s">
        <v>12122</v>
      </c>
      <c r="D1293" t="s">
        <v>12123</v>
      </c>
      <c r="E1293" t="s">
        <v>441</v>
      </c>
      <c r="H1293" t="s">
        <v>8226</v>
      </c>
      <c r="I1293" t="s">
        <v>8214</v>
      </c>
      <c r="J1293" t="s">
        <v>8215</v>
      </c>
      <c r="K1293" t="s">
        <v>8224</v>
      </c>
      <c r="L1293" t="s">
        <v>8216</v>
      </c>
    </row>
    <row r="1294" spans="1:12" x14ac:dyDescent="0.35">
      <c r="A1294" s="164" t="s">
        <v>29049</v>
      </c>
      <c r="B1294" t="s">
        <v>9182</v>
      </c>
      <c r="C1294" t="s">
        <v>29050</v>
      </c>
      <c r="D1294" t="s">
        <v>9184</v>
      </c>
      <c r="E1294" t="s">
        <v>441</v>
      </c>
      <c r="F1294">
        <v>30</v>
      </c>
      <c r="G1294" t="s">
        <v>8234</v>
      </c>
      <c r="H1294" t="s">
        <v>8226</v>
      </c>
      <c r="I1294" t="s">
        <v>8214</v>
      </c>
      <c r="J1294" t="s">
        <v>8215</v>
      </c>
      <c r="K1294" t="s">
        <v>8224</v>
      </c>
      <c r="L1294" t="s">
        <v>8216</v>
      </c>
    </row>
    <row r="1295" spans="1:12" x14ac:dyDescent="0.35">
      <c r="A1295" s="164" t="s">
        <v>30979</v>
      </c>
      <c r="B1295" t="s">
        <v>30980</v>
      </c>
      <c r="C1295" t="s">
        <v>30981</v>
      </c>
      <c r="D1295" t="s">
        <v>14974</v>
      </c>
      <c r="E1295" t="s">
        <v>441</v>
      </c>
      <c r="H1295" t="s">
        <v>8226</v>
      </c>
      <c r="I1295" t="s">
        <v>8214</v>
      </c>
      <c r="J1295" t="s">
        <v>8215</v>
      </c>
      <c r="K1295" t="s">
        <v>8224</v>
      </c>
      <c r="L1295" t="s">
        <v>8216</v>
      </c>
    </row>
    <row r="1296" spans="1:12" x14ac:dyDescent="0.35">
      <c r="A1296" s="164" t="s">
        <v>32632</v>
      </c>
      <c r="B1296" t="s">
        <v>32633</v>
      </c>
      <c r="C1296" t="s">
        <v>32634</v>
      </c>
      <c r="D1296" t="s">
        <v>19698</v>
      </c>
      <c r="E1296" t="s">
        <v>441</v>
      </c>
      <c r="H1296" t="s">
        <v>8226</v>
      </c>
      <c r="I1296" t="s">
        <v>8214</v>
      </c>
      <c r="J1296" t="s">
        <v>8215</v>
      </c>
      <c r="K1296" t="s">
        <v>8224</v>
      </c>
      <c r="L1296" t="s">
        <v>8216</v>
      </c>
    </row>
    <row r="1297" spans="1:12" x14ac:dyDescent="0.35">
      <c r="A1297" s="164" t="s">
        <v>26779</v>
      </c>
      <c r="B1297" t="s">
        <v>26780</v>
      </c>
      <c r="C1297" t="s">
        <v>26781</v>
      </c>
      <c r="D1297" t="s">
        <v>26782</v>
      </c>
      <c r="E1297" t="s">
        <v>441</v>
      </c>
      <c r="F1297">
        <v>80</v>
      </c>
      <c r="G1297" t="s">
        <v>8234</v>
      </c>
      <c r="H1297" t="s">
        <v>8226</v>
      </c>
      <c r="I1297" t="s">
        <v>8214</v>
      </c>
      <c r="J1297" t="s">
        <v>8215</v>
      </c>
      <c r="K1297" t="s">
        <v>8224</v>
      </c>
      <c r="L1297" t="s">
        <v>8216</v>
      </c>
    </row>
    <row r="1298" spans="1:12" x14ac:dyDescent="0.35">
      <c r="A1298" s="164" t="s">
        <v>12685</v>
      </c>
      <c r="B1298" t="s">
        <v>12686</v>
      </c>
      <c r="C1298" t="s">
        <v>12687</v>
      </c>
      <c r="D1298" t="s">
        <v>12688</v>
      </c>
      <c r="E1298" t="s">
        <v>441</v>
      </c>
      <c r="H1298" t="s">
        <v>8226</v>
      </c>
      <c r="I1298" t="s">
        <v>8214</v>
      </c>
      <c r="J1298" t="s">
        <v>8215</v>
      </c>
      <c r="K1298" t="s">
        <v>8224</v>
      </c>
      <c r="L1298" t="s">
        <v>8216</v>
      </c>
    </row>
    <row r="1299" spans="1:12" x14ac:dyDescent="0.35">
      <c r="A1299" s="164" t="s">
        <v>26308</v>
      </c>
      <c r="B1299" t="s">
        <v>26309</v>
      </c>
      <c r="C1299" t="s">
        <v>26310</v>
      </c>
      <c r="D1299" t="s">
        <v>451</v>
      </c>
      <c r="E1299" t="s">
        <v>441</v>
      </c>
      <c r="F1299">
        <v>49</v>
      </c>
      <c r="G1299" t="s">
        <v>8234</v>
      </c>
      <c r="H1299" t="s">
        <v>8226</v>
      </c>
      <c r="I1299" t="s">
        <v>8214</v>
      </c>
      <c r="J1299" t="s">
        <v>8215</v>
      </c>
      <c r="K1299" t="s">
        <v>8224</v>
      </c>
      <c r="L1299" t="s">
        <v>8216</v>
      </c>
    </row>
    <row r="1300" spans="1:12" x14ac:dyDescent="0.35">
      <c r="A1300" s="164" t="s">
        <v>18249</v>
      </c>
      <c r="B1300" t="s">
        <v>18250</v>
      </c>
      <c r="C1300" t="s">
        <v>18251</v>
      </c>
      <c r="D1300" t="s">
        <v>519</v>
      </c>
      <c r="E1300" t="s">
        <v>441</v>
      </c>
      <c r="F1300">
        <v>35</v>
      </c>
      <c r="G1300" t="s">
        <v>8234</v>
      </c>
      <c r="H1300" t="s">
        <v>8226</v>
      </c>
      <c r="I1300" t="s">
        <v>8214</v>
      </c>
      <c r="J1300" t="s">
        <v>8215</v>
      </c>
      <c r="K1300" t="s">
        <v>8224</v>
      </c>
      <c r="L1300" t="s">
        <v>8216</v>
      </c>
    </row>
    <row r="1301" spans="1:12" x14ac:dyDescent="0.35">
      <c r="A1301" s="164" t="s">
        <v>16465</v>
      </c>
      <c r="B1301" t="s">
        <v>16466</v>
      </c>
      <c r="C1301" t="s">
        <v>16467</v>
      </c>
      <c r="D1301" t="s">
        <v>444</v>
      </c>
      <c r="E1301" t="s">
        <v>441</v>
      </c>
      <c r="F1301">
        <v>16</v>
      </c>
      <c r="G1301" t="s">
        <v>8234</v>
      </c>
      <c r="H1301" t="s">
        <v>8226</v>
      </c>
      <c r="I1301" t="s">
        <v>8219</v>
      </c>
      <c r="J1301" t="s">
        <v>8215</v>
      </c>
      <c r="K1301" t="s">
        <v>8224</v>
      </c>
      <c r="L1301" t="s">
        <v>8216</v>
      </c>
    </row>
    <row r="1302" spans="1:12" x14ac:dyDescent="0.35">
      <c r="A1302" s="164" t="s">
        <v>19708</v>
      </c>
      <c r="B1302" t="s">
        <v>19709</v>
      </c>
      <c r="C1302" t="s">
        <v>19710</v>
      </c>
      <c r="D1302" t="s">
        <v>539</v>
      </c>
      <c r="E1302" t="s">
        <v>441</v>
      </c>
      <c r="F1302">
        <v>16</v>
      </c>
      <c r="G1302" t="s">
        <v>8234</v>
      </c>
      <c r="H1302" t="s">
        <v>8226</v>
      </c>
      <c r="I1302" t="s">
        <v>8214</v>
      </c>
      <c r="J1302" t="s">
        <v>8215</v>
      </c>
      <c r="K1302" t="s">
        <v>8224</v>
      </c>
      <c r="L1302" t="s">
        <v>8216</v>
      </c>
    </row>
    <row r="1303" spans="1:12" x14ac:dyDescent="0.35">
      <c r="A1303" s="164" t="s">
        <v>29116</v>
      </c>
      <c r="B1303" t="s">
        <v>29117</v>
      </c>
      <c r="C1303" t="s">
        <v>29118</v>
      </c>
      <c r="D1303" t="s">
        <v>29119</v>
      </c>
      <c r="E1303" t="s">
        <v>441</v>
      </c>
      <c r="F1303">
        <v>60</v>
      </c>
      <c r="G1303" t="s">
        <v>8234</v>
      </c>
      <c r="H1303" t="s">
        <v>8226</v>
      </c>
      <c r="I1303" t="s">
        <v>8214</v>
      </c>
      <c r="J1303" t="s">
        <v>8215</v>
      </c>
      <c r="K1303" t="s">
        <v>8224</v>
      </c>
      <c r="L1303" t="s">
        <v>8216</v>
      </c>
    </row>
    <row r="1304" spans="1:12" x14ac:dyDescent="0.35">
      <c r="A1304" s="164" t="s">
        <v>19238</v>
      </c>
      <c r="B1304" t="s">
        <v>19239</v>
      </c>
      <c r="C1304" t="s">
        <v>19240</v>
      </c>
      <c r="D1304" t="s">
        <v>19241</v>
      </c>
      <c r="E1304" t="s">
        <v>441</v>
      </c>
      <c r="H1304" t="s">
        <v>8226</v>
      </c>
      <c r="I1304" t="s">
        <v>8214</v>
      </c>
      <c r="J1304" t="s">
        <v>8215</v>
      </c>
      <c r="K1304" t="s">
        <v>8224</v>
      </c>
      <c r="L1304" t="s">
        <v>8216</v>
      </c>
    </row>
    <row r="1305" spans="1:12" x14ac:dyDescent="0.35">
      <c r="A1305" s="164" t="s">
        <v>28960</v>
      </c>
      <c r="B1305" t="s">
        <v>28961</v>
      </c>
      <c r="C1305" t="s">
        <v>24316</v>
      </c>
      <c r="D1305" t="s">
        <v>8383</v>
      </c>
      <c r="E1305" t="s">
        <v>441</v>
      </c>
      <c r="H1305" t="s">
        <v>8226</v>
      </c>
      <c r="I1305" t="s">
        <v>8214</v>
      </c>
      <c r="J1305" t="s">
        <v>8215</v>
      </c>
      <c r="K1305" t="s">
        <v>8224</v>
      </c>
      <c r="L1305" t="s">
        <v>8216</v>
      </c>
    </row>
    <row r="1306" spans="1:12" x14ac:dyDescent="0.35">
      <c r="A1306" s="164" t="s">
        <v>9746</v>
      </c>
      <c r="B1306" t="s">
        <v>9747</v>
      </c>
      <c r="C1306" t="s">
        <v>9748</v>
      </c>
      <c r="D1306" t="s">
        <v>9749</v>
      </c>
      <c r="E1306" t="s">
        <v>441</v>
      </c>
      <c r="H1306" t="s">
        <v>8226</v>
      </c>
      <c r="I1306" t="s">
        <v>8214</v>
      </c>
      <c r="J1306" t="s">
        <v>8215</v>
      </c>
      <c r="K1306" t="s">
        <v>8224</v>
      </c>
      <c r="L1306" t="s">
        <v>8216</v>
      </c>
    </row>
    <row r="1307" spans="1:12" x14ac:dyDescent="0.35">
      <c r="A1307" s="164" t="s">
        <v>32904</v>
      </c>
      <c r="B1307" t="s">
        <v>32905</v>
      </c>
      <c r="C1307" t="s">
        <v>32906</v>
      </c>
      <c r="D1307" t="s">
        <v>459</v>
      </c>
      <c r="E1307" t="s">
        <v>441</v>
      </c>
      <c r="F1307">
        <v>68</v>
      </c>
      <c r="G1307" t="s">
        <v>8234</v>
      </c>
      <c r="H1307" t="s">
        <v>8226</v>
      </c>
      <c r="I1307" t="s">
        <v>8214</v>
      </c>
      <c r="J1307" t="s">
        <v>8215</v>
      </c>
      <c r="K1307" t="s">
        <v>8224</v>
      </c>
      <c r="L1307" t="s">
        <v>8267</v>
      </c>
    </row>
    <row r="1308" spans="1:12" x14ac:dyDescent="0.35">
      <c r="A1308" s="164" t="s">
        <v>21895</v>
      </c>
      <c r="B1308" t="s">
        <v>21896</v>
      </c>
      <c r="C1308" t="s">
        <v>21897</v>
      </c>
      <c r="D1308" t="s">
        <v>770</v>
      </c>
      <c r="E1308" t="s">
        <v>441</v>
      </c>
      <c r="F1308">
        <v>73</v>
      </c>
      <c r="G1308" t="s">
        <v>8234</v>
      </c>
      <c r="H1308" t="s">
        <v>8226</v>
      </c>
      <c r="I1308" t="s">
        <v>8214</v>
      </c>
      <c r="J1308" t="s">
        <v>8215</v>
      </c>
      <c r="K1308" t="s">
        <v>8224</v>
      </c>
      <c r="L1308" t="s">
        <v>8216</v>
      </c>
    </row>
    <row r="1309" spans="1:12" x14ac:dyDescent="0.35">
      <c r="A1309" s="164" t="s">
        <v>32490</v>
      </c>
      <c r="B1309" t="s">
        <v>32491</v>
      </c>
      <c r="C1309" t="s">
        <v>12687</v>
      </c>
      <c r="D1309" t="s">
        <v>12688</v>
      </c>
      <c r="E1309" t="s">
        <v>441</v>
      </c>
      <c r="H1309" t="s">
        <v>8226</v>
      </c>
      <c r="I1309" t="s">
        <v>8214</v>
      </c>
      <c r="J1309" t="s">
        <v>8215</v>
      </c>
      <c r="K1309" t="s">
        <v>8224</v>
      </c>
      <c r="L1309" t="s">
        <v>8216</v>
      </c>
    </row>
    <row r="1310" spans="1:12" x14ac:dyDescent="0.35">
      <c r="A1310" s="164" t="s">
        <v>28945</v>
      </c>
      <c r="B1310" t="s">
        <v>28946</v>
      </c>
      <c r="C1310" t="s">
        <v>28947</v>
      </c>
      <c r="D1310" t="s">
        <v>905</v>
      </c>
      <c r="E1310" t="s">
        <v>441</v>
      </c>
      <c r="F1310">
        <v>1004</v>
      </c>
      <c r="G1310" t="s">
        <v>8490</v>
      </c>
      <c r="H1310" t="s">
        <v>8226</v>
      </c>
      <c r="I1310" t="s">
        <v>8214</v>
      </c>
      <c r="J1310" t="s">
        <v>8215</v>
      </c>
      <c r="K1310" t="s">
        <v>8224</v>
      </c>
      <c r="L1310" t="s">
        <v>8216</v>
      </c>
    </row>
    <row r="1311" spans="1:12" x14ac:dyDescent="0.35">
      <c r="A1311" s="164" t="s">
        <v>11981</v>
      </c>
      <c r="B1311" t="s">
        <v>11982</v>
      </c>
      <c r="C1311" t="s">
        <v>11983</v>
      </c>
      <c r="D1311" t="s">
        <v>11984</v>
      </c>
      <c r="E1311" t="s">
        <v>441</v>
      </c>
      <c r="H1311" t="s">
        <v>8226</v>
      </c>
      <c r="I1311" t="s">
        <v>8214</v>
      </c>
      <c r="J1311" t="s">
        <v>8215</v>
      </c>
      <c r="K1311" t="s">
        <v>8224</v>
      </c>
      <c r="L1311" t="s">
        <v>8216</v>
      </c>
    </row>
    <row r="1312" spans="1:12" x14ac:dyDescent="0.35">
      <c r="A1312" s="164" t="s">
        <v>14978</v>
      </c>
      <c r="B1312" t="s">
        <v>14979</v>
      </c>
      <c r="C1312" t="s">
        <v>14980</v>
      </c>
      <c r="D1312" t="s">
        <v>623</v>
      </c>
      <c r="E1312" t="s">
        <v>441</v>
      </c>
      <c r="F1312">
        <v>36</v>
      </c>
      <c r="G1312" t="s">
        <v>8234</v>
      </c>
      <c r="H1312" t="s">
        <v>8226</v>
      </c>
      <c r="I1312" t="s">
        <v>8214</v>
      </c>
      <c r="J1312" t="s">
        <v>8215</v>
      </c>
      <c r="K1312" t="s">
        <v>8224</v>
      </c>
      <c r="L1312" t="s">
        <v>8216</v>
      </c>
    </row>
    <row r="1313" spans="1:12" x14ac:dyDescent="0.35">
      <c r="A1313" s="164" t="s">
        <v>16169</v>
      </c>
      <c r="B1313" t="s">
        <v>16170</v>
      </c>
      <c r="C1313" t="s">
        <v>16171</v>
      </c>
      <c r="D1313" t="s">
        <v>12721</v>
      </c>
      <c r="E1313" t="s">
        <v>441</v>
      </c>
      <c r="H1313" t="s">
        <v>8226</v>
      </c>
      <c r="I1313" t="s">
        <v>8214</v>
      </c>
      <c r="J1313" t="s">
        <v>8215</v>
      </c>
      <c r="K1313" t="s">
        <v>8224</v>
      </c>
      <c r="L1313" t="s">
        <v>8216</v>
      </c>
    </row>
    <row r="1314" spans="1:12" x14ac:dyDescent="0.35">
      <c r="A1314" s="164" t="s">
        <v>22475</v>
      </c>
      <c r="B1314" t="s">
        <v>15479</v>
      </c>
      <c r="C1314" t="s">
        <v>17834</v>
      </c>
      <c r="D1314" t="s">
        <v>15481</v>
      </c>
      <c r="E1314" t="s">
        <v>441</v>
      </c>
      <c r="H1314" t="s">
        <v>8226</v>
      </c>
      <c r="I1314" t="s">
        <v>8214</v>
      </c>
      <c r="J1314" t="s">
        <v>8215</v>
      </c>
      <c r="K1314" t="s">
        <v>8224</v>
      </c>
      <c r="L1314" t="s">
        <v>8216</v>
      </c>
    </row>
    <row r="1315" spans="1:12" x14ac:dyDescent="0.35">
      <c r="A1315" s="164" t="s">
        <v>31458</v>
      </c>
      <c r="B1315" t="s">
        <v>31459</v>
      </c>
      <c r="C1315" t="s">
        <v>31460</v>
      </c>
      <c r="D1315" t="s">
        <v>26420</v>
      </c>
      <c r="E1315" t="s">
        <v>441</v>
      </c>
      <c r="F1315">
        <v>64</v>
      </c>
      <c r="G1315" t="s">
        <v>8234</v>
      </c>
      <c r="H1315" t="s">
        <v>8226</v>
      </c>
      <c r="I1315" t="s">
        <v>8214</v>
      </c>
      <c r="J1315" t="s">
        <v>8215</v>
      </c>
      <c r="K1315" t="s">
        <v>8224</v>
      </c>
      <c r="L1315" t="s">
        <v>8216</v>
      </c>
    </row>
    <row r="1316" spans="1:12" x14ac:dyDescent="0.35">
      <c r="A1316" s="164" t="s">
        <v>28359</v>
      </c>
      <c r="B1316" t="s">
        <v>28360</v>
      </c>
      <c r="C1316" t="s">
        <v>28361</v>
      </c>
      <c r="D1316" t="s">
        <v>720</v>
      </c>
      <c r="E1316" t="s">
        <v>441</v>
      </c>
      <c r="F1316">
        <v>16</v>
      </c>
      <c r="G1316" t="s">
        <v>8234</v>
      </c>
      <c r="H1316" t="s">
        <v>8226</v>
      </c>
      <c r="I1316" t="s">
        <v>8214</v>
      </c>
      <c r="J1316" t="s">
        <v>8215</v>
      </c>
      <c r="K1316" t="s">
        <v>8224</v>
      </c>
      <c r="L1316" t="s">
        <v>8216</v>
      </c>
    </row>
    <row r="1317" spans="1:12" x14ac:dyDescent="0.35">
      <c r="A1317" s="164" t="s">
        <v>28657</v>
      </c>
      <c r="B1317" t="s">
        <v>28658</v>
      </c>
      <c r="C1317" t="s">
        <v>28659</v>
      </c>
      <c r="D1317" t="s">
        <v>14139</v>
      </c>
      <c r="E1317" t="s">
        <v>441</v>
      </c>
      <c r="F1317">
        <v>70</v>
      </c>
      <c r="G1317" t="s">
        <v>8234</v>
      </c>
      <c r="H1317" t="s">
        <v>8226</v>
      </c>
      <c r="I1317" t="s">
        <v>8214</v>
      </c>
      <c r="J1317" t="s">
        <v>8215</v>
      </c>
      <c r="K1317" t="s">
        <v>8224</v>
      </c>
      <c r="L1317" t="s">
        <v>8216</v>
      </c>
    </row>
    <row r="1318" spans="1:12" x14ac:dyDescent="0.35">
      <c r="A1318" s="164" t="s">
        <v>18395</v>
      </c>
      <c r="B1318" t="s">
        <v>18396</v>
      </c>
      <c r="C1318" t="s">
        <v>18397</v>
      </c>
      <c r="D1318" t="s">
        <v>449</v>
      </c>
      <c r="E1318" t="s">
        <v>441</v>
      </c>
      <c r="F1318">
        <v>56</v>
      </c>
      <c r="G1318" t="s">
        <v>8234</v>
      </c>
      <c r="H1318" t="s">
        <v>8226</v>
      </c>
      <c r="I1318" t="s">
        <v>8214</v>
      </c>
      <c r="J1318" t="s">
        <v>8215</v>
      </c>
      <c r="K1318" t="s">
        <v>8224</v>
      </c>
      <c r="L1318" t="s">
        <v>8267</v>
      </c>
    </row>
    <row r="1319" spans="1:12" x14ac:dyDescent="0.35">
      <c r="A1319" s="164" t="s">
        <v>25441</v>
      </c>
      <c r="B1319" t="s">
        <v>17203</v>
      </c>
      <c r="C1319" t="s">
        <v>25442</v>
      </c>
      <c r="D1319" t="s">
        <v>462</v>
      </c>
      <c r="E1319" t="s">
        <v>441</v>
      </c>
      <c r="F1319">
        <v>158</v>
      </c>
      <c r="G1319" t="s">
        <v>8212</v>
      </c>
      <c r="H1319" t="s">
        <v>8226</v>
      </c>
      <c r="I1319" t="s">
        <v>8214</v>
      </c>
      <c r="J1319" t="s">
        <v>8215</v>
      </c>
      <c r="K1319" t="s">
        <v>8224</v>
      </c>
      <c r="L1319" t="s">
        <v>8216</v>
      </c>
    </row>
    <row r="1320" spans="1:12" x14ac:dyDescent="0.35">
      <c r="A1320" s="164" t="s">
        <v>9336</v>
      </c>
      <c r="B1320" t="s">
        <v>9337</v>
      </c>
      <c r="C1320" t="s">
        <v>9338</v>
      </c>
      <c r="D1320" t="s">
        <v>483</v>
      </c>
      <c r="E1320" t="s">
        <v>441</v>
      </c>
      <c r="F1320">
        <v>26</v>
      </c>
      <c r="G1320" t="s">
        <v>8234</v>
      </c>
      <c r="H1320" t="s">
        <v>8226</v>
      </c>
      <c r="I1320" t="s">
        <v>8214</v>
      </c>
      <c r="J1320" t="s">
        <v>8215</v>
      </c>
      <c r="K1320" t="s">
        <v>8224</v>
      </c>
      <c r="L1320" t="s">
        <v>8216</v>
      </c>
    </row>
    <row r="1321" spans="1:12" x14ac:dyDescent="0.35">
      <c r="A1321" s="164" t="s">
        <v>12769</v>
      </c>
      <c r="B1321" t="s">
        <v>12770</v>
      </c>
      <c r="C1321" t="s">
        <v>12771</v>
      </c>
      <c r="D1321" t="s">
        <v>12772</v>
      </c>
      <c r="E1321" t="s">
        <v>441</v>
      </c>
      <c r="F1321">
        <v>10</v>
      </c>
      <c r="G1321" t="s">
        <v>8234</v>
      </c>
      <c r="H1321" t="s">
        <v>8226</v>
      </c>
      <c r="I1321" t="s">
        <v>8214</v>
      </c>
      <c r="J1321" t="s">
        <v>8215</v>
      </c>
      <c r="K1321" t="s">
        <v>8224</v>
      </c>
      <c r="L1321" t="s">
        <v>8216</v>
      </c>
    </row>
    <row r="1322" spans="1:12" x14ac:dyDescent="0.35">
      <c r="A1322" s="164" t="s">
        <v>12798</v>
      </c>
      <c r="B1322" t="s">
        <v>12799</v>
      </c>
      <c r="C1322" t="s">
        <v>12800</v>
      </c>
      <c r="D1322" t="s">
        <v>893</v>
      </c>
      <c r="E1322" t="s">
        <v>441</v>
      </c>
      <c r="F1322">
        <v>4</v>
      </c>
      <c r="G1322" t="s">
        <v>8234</v>
      </c>
      <c r="H1322" t="s">
        <v>8226</v>
      </c>
      <c r="I1322" t="s">
        <v>8214</v>
      </c>
      <c r="J1322" t="s">
        <v>8215</v>
      </c>
      <c r="K1322" t="s">
        <v>8224</v>
      </c>
      <c r="L1322" t="s">
        <v>8216</v>
      </c>
    </row>
    <row r="1323" spans="1:12" x14ac:dyDescent="0.35">
      <c r="A1323" s="164" t="s">
        <v>11917</v>
      </c>
      <c r="B1323" t="s">
        <v>11918</v>
      </c>
      <c r="C1323" t="s">
        <v>11919</v>
      </c>
      <c r="D1323" t="s">
        <v>907</v>
      </c>
      <c r="E1323" t="s">
        <v>441</v>
      </c>
      <c r="F1323">
        <v>0</v>
      </c>
      <c r="G1323" t="s">
        <v>8234</v>
      </c>
      <c r="H1323" t="s">
        <v>8226</v>
      </c>
      <c r="I1323" t="s">
        <v>8214</v>
      </c>
      <c r="J1323" t="s">
        <v>8215</v>
      </c>
      <c r="K1323" t="s">
        <v>8224</v>
      </c>
      <c r="L1323" t="s">
        <v>8216</v>
      </c>
    </row>
    <row r="1324" spans="1:12" x14ac:dyDescent="0.35">
      <c r="A1324" s="164" t="s">
        <v>10248</v>
      </c>
      <c r="B1324" t="s">
        <v>10249</v>
      </c>
      <c r="C1324" t="s">
        <v>10250</v>
      </c>
      <c r="D1324" t="s">
        <v>475</v>
      </c>
      <c r="E1324" t="s">
        <v>441</v>
      </c>
      <c r="F1324">
        <v>0</v>
      </c>
      <c r="G1324" t="s">
        <v>8234</v>
      </c>
      <c r="H1324" t="s">
        <v>8226</v>
      </c>
      <c r="I1324" t="s">
        <v>8214</v>
      </c>
      <c r="J1324" t="s">
        <v>8215</v>
      </c>
      <c r="K1324" t="s">
        <v>8224</v>
      </c>
      <c r="L1324" t="s">
        <v>8216</v>
      </c>
    </row>
    <row r="1325" spans="1:12" x14ac:dyDescent="0.35">
      <c r="A1325" s="164" t="s">
        <v>13400</v>
      </c>
      <c r="B1325" t="s">
        <v>13401</v>
      </c>
      <c r="C1325" t="s">
        <v>13402</v>
      </c>
      <c r="D1325" t="s">
        <v>598</v>
      </c>
      <c r="E1325" t="s">
        <v>441</v>
      </c>
      <c r="F1325">
        <v>95</v>
      </c>
      <c r="G1325" t="s">
        <v>8234</v>
      </c>
      <c r="H1325" t="s">
        <v>8226</v>
      </c>
      <c r="I1325" t="s">
        <v>8214</v>
      </c>
      <c r="J1325" t="s">
        <v>8215</v>
      </c>
      <c r="K1325" t="s">
        <v>8224</v>
      </c>
      <c r="L1325" t="s">
        <v>8216</v>
      </c>
    </row>
    <row r="1326" spans="1:12" x14ac:dyDescent="0.35">
      <c r="A1326" s="164" t="s">
        <v>22339</v>
      </c>
      <c r="B1326" t="s">
        <v>22340</v>
      </c>
      <c r="C1326" t="s">
        <v>22341</v>
      </c>
      <c r="D1326" t="s">
        <v>610</v>
      </c>
      <c r="E1326" t="s">
        <v>441</v>
      </c>
      <c r="F1326">
        <v>16</v>
      </c>
      <c r="G1326" t="s">
        <v>8234</v>
      </c>
      <c r="H1326" t="s">
        <v>8226</v>
      </c>
      <c r="I1326" t="s">
        <v>8214</v>
      </c>
      <c r="J1326" t="s">
        <v>8215</v>
      </c>
      <c r="K1326" t="s">
        <v>8224</v>
      </c>
      <c r="L1326" t="s">
        <v>8216</v>
      </c>
    </row>
    <row r="1327" spans="1:12" x14ac:dyDescent="0.35">
      <c r="A1327" s="164" t="s">
        <v>15556</v>
      </c>
      <c r="B1327" t="s">
        <v>15557</v>
      </c>
      <c r="C1327" t="s">
        <v>15558</v>
      </c>
      <c r="D1327" t="s">
        <v>605</v>
      </c>
      <c r="E1327" t="s">
        <v>441</v>
      </c>
      <c r="F1327">
        <v>36</v>
      </c>
      <c r="G1327" t="s">
        <v>8234</v>
      </c>
      <c r="H1327" t="s">
        <v>8226</v>
      </c>
      <c r="I1327" t="s">
        <v>8214</v>
      </c>
      <c r="J1327" t="s">
        <v>8215</v>
      </c>
      <c r="K1327" t="s">
        <v>8224</v>
      </c>
      <c r="L1327" t="s">
        <v>8216</v>
      </c>
    </row>
    <row r="1328" spans="1:12" x14ac:dyDescent="0.35">
      <c r="A1328" s="164" t="s">
        <v>14303</v>
      </c>
      <c r="B1328" t="s">
        <v>14304</v>
      </c>
      <c r="C1328" t="s">
        <v>14305</v>
      </c>
      <c r="D1328" t="s">
        <v>474</v>
      </c>
      <c r="E1328" t="s">
        <v>441</v>
      </c>
      <c r="F1328">
        <v>80</v>
      </c>
      <c r="G1328" t="s">
        <v>8234</v>
      </c>
      <c r="H1328" t="s">
        <v>8226</v>
      </c>
      <c r="I1328" t="s">
        <v>8214</v>
      </c>
      <c r="J1328" t="s">
        <v>8215</v>
      </c>
      <c r="K1328" t="s">
        <v>8224</v>
      </c>
      <c r="L1328" t="s">
        <v>8216</v>
      </c>
    </row>
    <row r="1329" spans="1:12" x14ac:dyDescent="0.35">
      <c r="A1329" s="164" t="s">
        <v>22837</v>
      </c>
      <c r="B1329" t="s">
        <v>22838</v>
      </c>
      <c r="C1329" t="s">
        <v>18949</v>
      </c>
      <c r="D1329" t="s">
        <v>472</v>
      </c>
      <c r="E1329" t="s">
        <v>441</v>
      </c>
      <c r="F1329">
        <v>90</v>
      </c>
      <c r="G1329" t="s">
        <v>8234</v>
      </c>
      <c r="H1329" t="s">
        <v>8226</v>
      </c>
      <c r="I1329" t="s">
        <v>8214</v>
      </c>
      <c r="J1329" t="s">
        <v>8215</v>
      </c>
      <c r="K1329" t="s">
        <v>8224</v>
      </c>
      <c r="L1329" t="s">
        <v>8216</v>
      </c>
    </row>
    <row r="1330" spans="1:12" x14ac:dyDescent="0.35">
      <c r="A1330" s="164" t="s">
        <v>15823</v>
      </c>
      <c r="B1330" t="s">
        <v>15824</v>
      </c>
      <c r="C1330" t="s">
        <v>15825</v>
      </c>
      <c r="D1330" t="s">
        <v>805</v>
      </c>
      <c r="E1330" t="s">
        <v>441</v>
      </c>
      <c r="F1330">
        <v>12</v>
      </c>
      <c r="G1330" t="s">
        <v>8234</v>
      </c>
      <c r="H1330" t="s">
        <v>8226</v>
      </c>
      <c r="I1330" t="s">
        <v>11246</v>
      </c>
      <c r="J1330" t="s">
        <v>8215</v>
      </c>
      <c r="K1330" t="s">
        <v>8224</v>
      </c>
      <c r="L1330" t="s">
        <v>8216</v>
      </c>
    </row>
    <row r="1331" spans="1:12" x14ac:dyDescent="0.35">
      <c r="A1331" s="164" t="s">
        <v>913</v>
      </c>
      <c r="B1331" t="s">
        <v>7600</v>
      </c>
      <c r="C1331" t="s">
        <v>23953</v>
      </c>
      <c r="D1331" t="s">
        <v>914</v>
      </c>
      <c r="E1331" t="s">
        <v>915</v>
      </c>
      <c r="F1331">
        <v>225</v>
      </c>
      <c r="G1331" t="s">
        <v>8223</v>
      </c>
      <c r="H1331" t="s">
        <v>8226</v>
      </c>
      <c r="I1331" t="s">
        <v>8214</v>
      </c>
      <c r="J1331" t="s">
        <v>8215</v>
      </c>
      <c r="K1331" t="s">
        <v>8224</v>
      </c>
      <c r="L1331" t="s">
        <v>8267</v>
      </c>
    </row>
    <row r="1332" spans="1:12" x14ac:dyDescent="0.35">
      <c r="A1332" s="164" t="s">
        <v>916</v>
      </c>
      <c r="B1332" t="s">
        <v>7592</v>
      </c>
      <c r="C1332" t="s">
        <v>29168</v>
      </c>
      <c r="D1332" t="s">
        <v>917</v>
      </c>
      <c r="E1332" t="s">
        <v>915</v>
      </c>
      <c r="F1332">
        <v>131</v>
      </c>
      <c r="G1332" t="s">
        <v>8212</v>
      </c>
      <c r="H1332" t="s">
        <v>8226</v>
      </c>
      <c r="I1332" t="s">
        <v>8214</v>
      </c>
      <c r="J1332" t="s">
        <v>8215</v>
      </c>
      <c r="K1332" t="s">
        <v>8224</v>
      </c>
      <c r="L1332" t="s">
        <v>8216</v>
      </c>
    </row>
    <row r="1333" spans="1:12" x14ac:dyDescent="0.35">
      <c r="A1333" s="164" t="s">
        <v>919</v>
      </c>
      <c r="B1333" t="s">
        <v>7599</v>
      </c>
      <c r="C1333" t="s">
        <v>29195</v>
      </c>
      <c r="D1333" t="s">
        <v>920</v>
      </c>
      <c r="E1333" t="s">
        <v>915</v>
      </c>
      <c r="F1333">
        <v>73</v>
      </c>
      <c r="G1333" t="s">
        <v>8234</v>
      </c>
      <c r="H1333" t="s">
        <v>8226</v>
      </c>
      <c r="I1333" t="s">
        <v>8214</v>
      </c>
      <c r="J1333" t="s">
        <v>8215</v>
      </c>
      <c r="K1333" t="s">
        <v>8224</v>
      </c>
      <c r="L1333" t="s">
        <v>8216</v>
      </c>
    </row>
    <row r="1334" spans="1:12" x14ac:dyDescent="0.35">
      <c r="A1334" s="164" t="s">
        <v>11914</v>
      </c>
      <c r="B1334" t="s">
        <v>11915</v>
      </c>
      <c r="C1334" t="s">
        <v>11916</v>
      </c>
      <c r="D1334" t="s">
        <v>10857</v>
      </c>
      <c r="E1334" t="s">
        <v>915</v>
      </c>
      <c r="H1334" t="s">
        <v>8226</v>
      </c>
      <c r="I1334" t="s">
        <v>8214</v>
      </c>
      <c r="J1334" t="s">
        <v>8215</v>
      </c>
      <c r="K1334" t="s">
        <v>8224</v>
      </c>
      <c r="L1334" t="s">
        <v>8216</v>
      </c>
    </row>
    <row r="1335" spans="1:12" x14ac:dyDescent="0.35">
      <c r="A1335" s="164" t="s">
        <v>921</v>
      </c>
      <c r="B1335" t="s">
        <v>7610</v>
      </c>
      <c r="C1335" t="s">
        <v>12296</v>
      </c>
      <c r="D1335" t="s">
        <v>922</v>
      </c>
      <c r="E1335" t="s">
        <v>915</v>
      </c>
      <c r="F1335">
        <v>50</v>
      </c>
      <c r="G1335" t="s">
        <v>8234</v>
      </c>
      <c r="H1335" t="s">
        <v>8226</v>
      </c>
      <c r="I1335" t="s">
        <v>8219</v>
      </c>
      <c r="J1335" t="s">
        <v>8215</v>
      </c>
      <c r="K1335" t="s">
        <v>5808</v>
      </c>
      <c r="L1335" t="s">
        <v>8216</v>
      </c>
    </row>
    <row r="1336" spans="1:12" x14ac:dyDescent="0.35">
      <c r="A1336" s="164" t="s">
        <v>15634</v>
      </c>
      <c r="B1336" t="s">
        <v>15635</v>
      </c>
      <c r="C1336" t="s">
        <v>15636</v>
      </c>
      <c r="D1336" t="s">
        <v>15637</v>
      </c>
      <c r="E1336" t="s">
        <v>915</v>
      </c>
      <c r="F1336">
        <v>37</v>
      </c>
      <c r="G1336" t="s">
        <v>8234</v>
      </c>
      <c r="H1336" t="s">
        <v>8226</v>
      </c>
      <c r="I1336" t="s">
        <v>8219</v>
      </c>
      <c r="J1336" t="s">
        <v>8215</v>
      </c>
      <c r="K1336" t="s">
        <v>5808</v>
      </c>
      <c r="L1336" t="s">
        <v>8216</v>
      </c>
    </row>
    <row r="1337" spans="1:12" x14ac:dyDescent="0.35">
      <c r="A1337" s="164" t="s">
        <v>923</v>
      </c>
      <c r="B1337" t="s">
        <v>5874</v>
      </c>
      <c r="C1337" t="s">
        <v>9408</v>
      </c>
      <c r="D1337" t="s">
        <v>924</v>
      </c>
      <c r="E1337" t="s">
        <v>915</v>
      </c>
      <c r="F1337">
        <v>49</v>
      </c>
      <c r="G1337" t="s">
        <v>8234</v>
      </c>
      <c r="H1337" t="s">
        <v>8226</v>
      </c>
      <c r="I1337" t="s">
        <v>8219</v>
      </c>
      <c r="J1337" t="s">
        <v>8215</v>
      </c>
      <c r="K1337" t="s">
        <v>8224</v>
      </c>
      <c r="L1337" t="s">
        <v>8216</v>
      </c>
    </row>
    <row r="1338" spans="1:12" x14ac:dyDescent="0.35">
      <c r="A1338" s="164" t="s">
        <v>925</v>
      </c>
      <c r="B1338" t="s">
        <v>7576</v>
      </c>
      <c r="C1338" t="s">
        <v>27599</v>
      </c>
      <c r="D1338" t="s">
        <v>926</v>
      </c>
      <c r="E1338" t="s">
        <v>915</v>
      </c>
      <c r="F1338">
        <v>186</v>
      </c>
      <c r="G1338" t="s">
        <v>8212</v>
      </c>
      <c r="H1338" t="s">
        <v>8226</v>
      </c>
      <c r="I1338" t="s">
        <v>8214</v>
      </c>
      <c r="J1338" t="s">
        <v>8215</v>
      </c>
      <c r="K1338" t="s">
        <v>8224</v>
      </c>
      <c r="L1338" t="s">
        <v>8216</v>
      </c>
    </row>
    <row r="1339" spans="1:12" x14ac:dyDescent="0.35">
      <c r="A1339" s="164" t="s">
        <v>927</v>
      </c>
      <c r="B1339" t="s">
        <v>7595</v>
      </c>
      <c r="C1339" t="s">
        <v>19206</v>
      </c>
      <c r="D1339" t="s">
        <v>928</v>
      </c>
      <c r="E1339" t="s">
        <v>915</v>
      </c>
      <c r="F1339">
        <v>225</v>
      </c>
      <c r="G1339" t="s">
        <v>8223</v>
      </c>
      <c r="H1339" t="s">
        <v>8226</v>
      </c>
      <c r="I1339" t="s">
        <v>8214</v>
      </c>
      <c r="J1339" t="s">
        <v>8215</v>
      </c>
      <c r="K1339" t="s">
        <v>8224</v>
      </c>
      <c r="L1339" t="s">
        <v>8267</v>
      </c>
    </row>
    <row r="1340" spans="1:12" x14ac:dyDescent="0.35">
      <c r="A1340" s="164" t="s">
        <v>929</v>
      </c>
      <c r="B1340" t="s">
        <v>7583</v>
      </c>
      <c r="C1340" t="s">
        <v>13245</v>
      </c>
      <c r="D1340" t="s">
        <v>930</v>
      </c>
      <c r="E1340" t="s">
        <v>915</v>
      </c>
      <c r="F1340">
        <v>378</v>
      </c>
      <c r="G1340" t="s">
        <v>8556</v>
      </c>
      <c r="H1340" t="s">
        <v>8226</v>
      </c>
      <c r="I1340" t="s">
        <v>8214</v>
      </c>
      <c r="J1340" t="s">
        <v>8215</v>
      </c>
      <c r="K1340" t="s">
        <v>5808</v>
      </c>
      <c r="L1340" t="s">
        <v>8267</v>
      </c>
    </row>
    <row r="1341" spans="1:12" x14ac:dyDescent="0.35">
      <c r="A1341" s="164" t="s">
        <v>931</v>
      </c>
      <c r="B1341" t="s">
        <v>7608</v>
      </c>
      <c r="C1341" t="s">
        <v>25226</v>
      </c>
      <c r="D1341" t="s">
        <v>932</v>
      </c>
      <c r="E1341" t="s">
        <v>915</v>
      </c>
      <c r="F1341">
        <v>42</v>
      </c>
      <c r="G1341" t="s">
        <v>8234</v>
      </c>
      <c r="H1341" t="s">
        <v>8226</v>
      </c>
      <c r="I1341" t="s">
        <v>8214</v>
      </c>
      <c r="J1341" t="s">
        <v>8215</v>
      </c>
      <c r="K1341" t="s">
        <v>8224</v>
      </c>
      <c r="L1341" t="s">
        <v>8267</v>
      </c>
    </row>
    <row r="1342" spans="1:12" x14ac:dyDescent="0.35">
      <c r="A1342" s="164" t="s">
        <v>933</v>
      </c>
      <c r="B1342" t="s">
        <v>6835</v>
      </c>
      <c r="C1342" t="s">
        <v>13162</v>
      </c>
      <c r="D1342" t="s">
        <v>934</v>
      </c>
      <c r="E1342" t="s">
        <v>915</v>
      </c>
      <c r="F1342">
        <v>82</v>
      </c>
      <c r="G1342" t="s">
        <v>8234</v>
      </c>
      <c r="H1342" t="s">
        <v>8226</v>
      </c>
      <c r="I1342" t="s">
        <v>8219</v>
      </c>
      <c r="J1342" t="s">
        <v>8215</v>
      </c>
      <c r="K1342" t="s">
        <v>8224</v>
      </c>
      <c r="L1342" t="s">
        <v>8216</v>
      </c>
    </row>
    <row r="1343" spans="1:12" x14ac:dyDescent="0.35">
      <c r="A1343" s="164" t="s">
        <v>935</v>
      </c>
      <c r="B1343" t="s">
        <v>7585</v>
      </c>
      <c r="C1343" t="s">
        <v>32903</v>
      </c>
      <c r="D1343" t="s">
        <v>930</v>
      </c>
      <c r="E1343" t="s">
        <v>915</v>
      </c>
      <c r="F1343">
        <v>307</v>
      </c>
      <c r="G1343" t="s">
        <v>8556</v>
      </c>
      <c r="H1343" t="s">
        <v>8226</v>
      </c>
      <c r="I1343" t="s">
        <v>8214</v>
      </c>
      <c r="J1343" t="s">
        <v>8215</v>
      </c>
      <c r="K1343" t="s">
        <v>8224</v>
      </c>
      <c r="L1343" t="s">
        <v>8267</v>
      </c>
    </row>
    <row r="1344" spans="1:12" x14ac:dyDescent="0.35">
      <c r="A1344" s="164" t="s">
        <v>936</v>
      </c>
      <c r="B1344" t="s">
        <v>6618</v>
      </c>
      <c r="C1344" t="s">
        <v>21440</v>
      </c>
      <c r="D1344" t="s">
        <v>819</v>
      </c>
      <c r="E1344" t="s">
        <v>915</v>
      </c>
      <c r="F1344">
        <v>220</v>
      </c>
      <c r="G1344" t="s">
        <v>8223</v>
      </c>
      <c r="H1344" t="s">
        <v>8226</v>
      </c>
      <c r="I1344" t="s">
        <v>8214</v>
      </c>
      <c r="J1344" t="s">
        <v>8215</v>
      </c>
      <c r="K1344" t="s">
        <v>8224</v>
      </c>
      <c r="L1344" t="s">
        <v>8267</v>
      </c>
    </row>
    <row r="1345" spans="1:12" x14ac:dyDescent="0.35">
      <c r="A1345" s="164" t="s">
        <v>32494</v>
      </c>
      <c r="B1345" t="s">
        <v>30892</v>
      </c>
      <c r="C1345" t="s">
        <v>30893</v>
      </c>
      <c r="D1345" t="s">
        <v>30894</v>
      </c>
      <c r="E1345" t="s">
        <v>915</v>
      </c>
      <c r="F1345">
        <v>25</v>
      </c>
      <c r="G1345" t="s">
        <v>8234</v>
      </c>
      <c r="H1345" t="s">
        <v>8226</v>
      </c>
      <c r="I1345" t="s">
        <v>8219</v>
      </c>
      <c r="J1345" t="s">
        <v>8215</v>
      </c>
      <c r="K1345" t="s">
        <v>8224</v>
      </c>
      <c r="L1345" t="s">
        <v>8216</v>
      </c>
    </row>
    <row r="1346" spans="1:12" x14ac:dyDescent="0.35">
      <c r="A1346" s="164" t="s">
        <v>11843</v>
      </c>
      <c r="B1346" t="s">
        <v>11844</v>
      </c>
      <c r="C1346" t="s">
        <v>11845</v>
      </c>
      <c r="D1346" t="s">
        <v>11846</v>
      </c>
      <c r="E1346" t="s">
        <v>915</v>
      </c>
      <c r="H1346" t="s">
        <v>8226</v>
      </c>
      <c r="I1346" t="s">
        <v>8214</v>
      </c>
      <c r="J1346" t="s">
        <v>8215</v>
      </c>
      <c r="K1346" t="s">
        <v>8224</v>
      </c>
      <c r="L1346" t="s">
        <v>8216</v>
      </c>
    </row>
    <row r="1347" spans="1:12" x14ac:dyDescent="0.35">
      <c r="A1347" s="164" t="s">
        <v>21348</v>
      </c>
      <c r="B1347" t="s">
        <v>21349</v>
      </c>
      <c r="C1347" t="s">
        <v>21350</v>
      </c>
      <c r="D1347" t="s">
        <v>21351</v>
      </c>
      <c r="E1347" t="s">
        <v>915</v>
      </c>
      <c r="F1347">
        <v>49</v>
      </c>
      <c r="G1347" t="s">
        <v>8234</v>
      </c>
      <c r="H1347" t="s">
        <v>8226</v>
      </c>
      <c r="I1347" t="s">
        <v>8219</v>
      </c>
      <c r="J1347" t="s">
        <v>8215</v>
      </c>
      <c r="K1347" t="s">
        <v>5808</v>
      </c>
      <c r="L1347" t="s">
        <v>8216</v>
      </c>
    </row>
    <row r="1348" spans="1:12" x14ac:dyDescent="0.35">
      <c r="A1348" s="164" t="s">
        <v>15991</v>
      </c>
      <c r="B1348" t="s">
        <v>15992</v>
      </c>
      <c r="C1348" t="s">
        <v>15993</v>
      </c>
      <c r="D1348" t="s">
        <v>10857</v>
      </c>
      <c r="E1348" t="s">
        <v>915</v>
      </c>
      <c r="H1348" t="s">
        <v>8226</v>
      </c>
      <c r="I1348" t="s">
        <v>8214</v>
      </c>
      <c r="J1348" t="s">
        <v>8215</v>
      </c>
      <c r="K1348" t="s">
        <v>8224</v>
      </c>
      <c r="L1348" t="s">
        <v>8216</v>
      </c>
    </row>
    <row r="1349" spans="1:12" x14ac:dyDescent="0.35">
      <c r="A1349" s="164" t="s">
        <v>937</v>
      </c>
      <c r="B1349" t="s">
        <v>7607</v>
      </c>
      <c r="C1349" t="s">
        <v>22293</v>
      </c>
      <c r="D1349" t="s">
        <v>932</v>
      </c>
      <c r="E1349" t="s">
        <v>915</v>
      </c>
      <c r="F1349">
        <v>248</v>
      </c>
      <c r="G1349" t="s">
        <v>8223</v>
      </c>
      <c r="H1349" t="s">
        <v>8226</v>
      </c>
      <c r="I1349" t="s">
        <v>8214</v>
      </c>
      <c r="J1349" t="s">
        <v>8215</v>
      </c>
      <c r="K1349" t="s">
        <v>5808</v>
      </c>
      <c r="L1349" t="s">
        <v>8267</v>
      </c>
    </row>
    <row r="1350" spans="1:12" x14ac:dyDescent="0.35">
      <c r="A1350" s="164" t="s">
        <v>938</v>
      </c>
      <c r="B1350" t="s">
        <v>7604</v>
      </c>
      <c r="C1350" t="s">
        <v>25965</v>
      </c>
      <c r="D1350" t="s">
        <v>939</v>
      </c>
      <c r="E1350" t="s">
        <v>915</v>
      </c>
      <c r="F1350">
        <v>515</v>
      </c>
      <c r="G1350" t="s">
        <v>8490</v>
      </c>
      <c r="H1350" t="s">
        <v>8226</v>
      </c>
      <c r="I1350" t="s">
        <v>8214</v>
      </c>
      <c r="J1350" t="s">
        <v>8215</v>
      </c>
      <c r="K1350" t="s">
        <v>8224</v>
      </c>
      <c r="L1350" t="s">
        <v>8267</v>
      </c>
    </row>
    <row r="1351" spans="1:12" x14ac:dyDescent="0.35">
      <c r="A1351" s="164" t="s">
        <v>941</v>
      </c>
      <c r="B1351" t="s">
        <v>7612</v>
      </c>
      <c r="C1351" t="s">
        <v>8966</v>
      </c>
      <c r="D1351" t="s">
        <v>942</v>
      </c>
      <c r="E1351" t="s">
        <v>915</v>
      </c>
      <c r="F1351">
        <v>227</v>
      </c>
      <c r="G1351" t="s">
        <v>8223</v>
      </c>
      <c r="H1351" t="s">
        <v>8226</v>
      </c>
      <c r="I1351" t="s">
        <v>8214</v>
      </c>
      <c r="J1351" t="s">
        <v>8215</v>
      </c>
      <c r="K1351" t="s">
        <v>8224</v>
      </c>
      <c r="L1351" t="s">
        <v>8267</v>
      </c>
    </row>
    <row r="1352" spans="1:12" x14ac:dyDescent="0.35">
      <c r="A1352" s="164" t="s">
        <v>943</v>
      </c>
      <c r="B1352" t="s">
        <v>7577</v>
      </c>
      <c r="C1352" t="s">
        <v>8853</v>
      </c>
      <c r="D1352" t="s">
        <v>944</v>
      </c>
      <c r="E1352" t="s">
        <v>915</v>
      </c>
      <c r="F1352">
        <v>626</v>
      </c>
      <c r="G1352" t="s">
        <v>8490</v>
      </c>
      <c r="H1352" t="s">
        <v>8226</v>
      </c>
      <c r="I1352" t="s">
        <v>8214</v>
      </c>
      <c r="J1352" t="s">
        <v>8215</v>
      </c>
      <c r="K1352" t="s">
        <v>8224</v>
      </c>
      <c r="L1352" t="s">
        <v>8267</v>
      </c>
    </row>
    <row r="1353" spans="1:12" x14ac:dyDescent="0.35">
      <c r="A1353" s="164" t="s">
        <v>25402</v>
      </c>
      <c r="B1353" t="s">
        <v>25403</v>
      </c>
      <c r="C1353" t="s">
        <v>25404</v>
      </c>
      <c r="D1353" t="s">
        <v>25405</v>
      </c>
      <c r="E1353" t="s">
        <v>915</v>
      </c>
      <c r="H1353" t="s">
        <v>8226</v>
      </c>
      <c r="I1353" t="s">
        <v>8219</v>
      </c>
      <c r="J1353" t="s">
        <v>8215</v>
      </c>
      <c r="K1353" t="s">
        <v>8224</v>
      </c>
      <c r="L1353" t="s">
        <v>8216</v>
      </c>
    </row>
    <row r="1354" spans="1:12" x14ac:dyDescent="0.35">
      <c r="A1354" s="164" t="s">
        <v>22660</v>
      </c>
      <c r="B1354" t="s">
        <v>22661</v>
      </c>
      <c r="C1354" t="s">
        <v>22662</v>
      </c>
      <c r="D1354" t="s">
        <v>10857</v>
      </c>
      <c r="E1354" t="s">
        <v>915</v>
      </c>
      <c r="H1354" t="s">
        <v>8226</v>
      </c>
      <c r="I1354" t="s">
        <v>8214</v>
      </c>
      <c r="J1354" t="s">
        <v>8215</v>
      </c>
      <c r="K1354" t="s">
        <v>8224</v>
      </c>
      <c r="L1354" t="s">
        <v>8216</v>
      </c>
    </row>
    <row r="1355" spans="1:12" x14ac:dyDescent="0.35">
      <c r="A1355" s="164" t="s">
        <v>945</v>
      </c>
      <c r="B1355" t="s">
        <v>7589</v>
      </c>
      <c r="C1355" t="s">
        <v>20966</v>
      </c>
      <c r="D1355" t="s">
        <v>918</v>
      </c>
      <c r="E1355" t="s">
        <v>915</v>
      </c>
      <c r="F1355">
        <v>139</v>
      </c>
      <c r="G1355" t="s">
        <v>8212</v>
      </c>
      <c r="H1355" t="s">
        <v>8226</v>
      </c>
      <c r="I1355" t="s">
        <v>8214</v>
      </c>
      <c r="J1355" t="s">
        <v>8215</v>
      </c>
      <c r="K1355" t="s">
        <v>5808</v>
      </c>
      <c r="L1355" t="s">
        <v>8216</v>
      </c>
    </row>
    <row r="1356" spans="1:12" x14ac:dyDescent="0.35">
      <c r="A1356" s="164" t="s">
        <v>946</v>
      </c>
      <c r="B1356" t="s">
        <v>5067</v>
      </c>
      <c r="C1356" t="s">
        <v>26117</v>
      </c>
      <c r="D1356" t="s">
        <v>930</v>
      </c>
      <c r="E1356" t="s">
        <v>915</v>
      </c>
      <c r="F1356">
        <v>361</v>
      </c>
      <c r="G1356" t="s">
        <v>8556</v>
      </c>
      <c r="H1356" t="s">
        <v>8226</v>
      </c>
      <c r="I1356" t="s">
        <v>8214</v>
      </c>
      <c r="J1356" t="s">
        <v>8215</v>
      </c>
      <c r="K1356" t="s">
        <v>8224</v>
      </c>
      <c r="L1356" t="s">
        <v>8267</v>
      </c>
    </row>
    <row r="1357" spans="1:12" x14ac:dyDescent="0.35">
      <c r="A1357" s="164" t="s">
        <v>13078</v>
      </c>
      <c r="B1357" t="s">
        <v>7970</v>
      </c>
      <c r="C1357" t="s">
        <v>13079</v>
      </c>
      <c r="D1357" t="s">
        <v>13080</v>
      </c>
      <c r="E1357" t="s">
        <v>915</v>
      </c>
      <c r="F1357">
        <v>35</v>
      </c>
      <c r="G1357" t="s">
        <v>8234</v>
      </c>
      <c r="H1357" t="s">
        <v>8226</v>
      </c>
      <c r="I1357" t="s">
        <v>8219</v>
      </c>
      <c r="J1357" t="s">
        <v>8215</v>
      </c>
      <c r="K1357" t="s">
        <v>5808</v>
      </c>
      <c r="L1357" t="s">
        <v>8216</v>
      </c>
    </row>
    <row r="1358" spans="1:12" x14ac:dyDescent="0.35">
      <c r="A1358" s="164" t="s">
        <v>947</v>
      </c>
      <c r="B1358" t="s">
        <v>7597</v>
      </c>
      <c r="C1358" t="s">
        <v>28651</v>
      </c>
      <c r="D1358" t="s">
        <v>948</v>
      </c>
      <c r="E1358" t="s">
        <v>915</v>
      </c>
      <c r="F1358">
        <v>115</v>
      </c>
      <c r="G1358" t="s">
        <v>8212</v>
      </c>
      <c r="H1358" t="s">
        <v>8226</v>
      </c>
      <c r="I1358" t="s">
        <v>8214</v>
      </c>
      <c r="J1358" t="s">
        <v>8215</v>
      </c>
      <c r="K1358" t="s">
        <v>8224</v>
      </c>
      <c r="L1358" t="s">
        <v>8216</v>
      </c>
    </row>
    <row r="1359" spans="1:12" x14ac:dyDescent="0.35">
      <c r="A1359" s="164" t="s">
        <v>949</v>
      </c>
      <c r="B1359" t="s">
        <v>7603</v>
      </c>
      <c r="C1359" t="s">
        <v>31052</v>
      </c>
      <c r="D1359" t="s">
        <v>939</v>
      </c>
      <c r="E1359" t="s">
        <v>915</v>
      </c>
      <c r="F1359">
        <v>445</v>
      </c>
      <c r="G1359" t="s">
        <v>8307</v>
      </c>
      <c r="H1359" t="s">
        <v>8226</v>
      </c>
      <c r="I1359" t="s">
        <v>8214</v>
      </c>
      <c r="J1359" t="s">
        <v>8215</v>
      </c>
      <c r="K1359" t="s">
        <v>8224</v>
      </c>
      <c r="L1359" t="s">
        <v>8267</v>
      </c>
    </row>
    <row r="1360" spans="1:12" x14ac:dyDescent="0.35">
      <c r="A1360" s="164" t="s">
        <v>950</v>
      </c>
      <c r="B1360" t="s">
        <v>7586</v>
      </c>
      <c r="C1360" t="s">
        <v>10680</v>
      </c>
      <c r="D1360" t="s">
        <v>930</v>
      </c>
      <c r="E1360" t="s">
        <v>915</v>
      </c>
      <c r="F1360">
        <v>226</v>
      </c>
      <c r="G1360" t="s">
        <v>8223</v>
      </c>
      <c r="H1360" t="s">
        <v>8226</v>
      </c>
      <c r="I1360" t="s">
        <v>8214</v>
      </c>
      <c r="J1360" t="s">
        <v>8215</v>
      </c>
      <c r="K1360" t="s">
        <v>8224</v>
      </c>
      <c r="L1360" t="s">
        <v>8267</v>
      </c>
    </row>
    <row r="1361" spans="1:12" x14ac:dyDescent="0.35">
      <c r="A1361" s="164" t="s">
        <v>17856</v>
      </c>
      <c r="B1361" t="s">
        <v>17857</v>
      </c>
      <c r="C1361" t="s">
        <v>17858</v>
      </c>
      <c r="D1361" t="s">
        <v>17859</v>
      </c>
      <c r="E1361" t="s">
        <v>915</v>
      </c>
      <c r="F1361">
        <v>32</v>
      </c>
      <c r="G1361" t="s">
        <v>8234</v>
      </c>
      <c r="H1361" t="s">
        <v>8226</v>
      </c>
      <c r="I1361" t="s">
        <v>8219</v>
      </c>
      <c r="J1361" t="s">
        <v>8215</v>
      </c>
      <c r="K1361" t="s">
        <v>5808</v>
      </c>
      <c r="L1361" t="s">
        <v>8216</v>
      </c>
    </row>
    <row r="1362" spans="1:12" x14ac:dyDescent="0.35">
      <c r="A1362" s="164" t="s">
        <v>951</v>
      </c>
      <c r="B1362" t="s">
        <v>7579</v>
      </c>
      <c r="C1362" t="s">
        <v>29749</v>
      </c>
      <c r="D1362" t="s">
        <v>952</v>
      </c>
      <c r="E1362" t="s">
        <v>915</v>
      </c>
      <c r="F1362">
        <v>327</v>
      </c>
      <c r="G1362" t="s">
        <v>8556</v>
      </c>
      <c r="H1362" t="s">
        <v>8226</v>
      </c>
      <c r="I1362" t="s">
        <v>8214</v>
      </c>
      <c r="J1362" t="s">
        <v>8215</v>
      </c>
      <c r="K1362" t="s">
        <v>8224</v>
      </c>
      <c r="L1362" t="s">
        <v>8267</v>
      </c>
    </row>
    <row r="1363" spans="1:12" x14ac:dyDescent="0.35">
      <c r="A1363" s="164" t="s">
        <v>24053</v>
      </c>
      <c r="B1363" t="s">
        <v>24054</v>
      </c>
      <c r="C1363" t="s">
        <v>24055</v>
      </c>
      <c r="D1363" t="s">
        <v>10857</v>
      </c>
      <c r="E1363" t="s">
        <v>915</v>
      </c>
      <c r="H1363" t="s">
        <v>8226</v>
      </c>
      <c r="I1363" t="s">
        <v>8214</v>
      </c>
      <c r="J1363" t="s">
        <v>8215</v>
      </c>
      <c r="K1363" t="s">
        <v>8224</v>
      </c>
      <c r="L1363" t="s">
        <v>8216</v>
      </c>
    </row>
    <row r="1364" spans="1:12" x14ac:dyDescent="0.35">
      <c r="A1364" s="164" t="s">
        <v>19523</v>
      </c>
      <c r="B1364" t="s">
        <v>14569</v>
      </c>
      <c r="C1364" t="s">
        <v>19524</v>
      </c>
      <c r="D1364" t="s">
        <v>14571</v>
      </c>
      <c r="E1364" t="s">
        <v>915</v>
      </c>
      <c r="F1364">
        <v>45</v>
      </c>
      <c r="G1364" t="s">
        <v>8234</v>
      </c>
      <c r="H1364" t="s">
        <v>8226</v>
      </c>
      <c r="I1364" t="s">
        <v>8219</v>
      </c>
      <c r="J1364" t="s">
        <v>8215</v>
      </c>
      <c r="K1364" t="s">
        <v>5808</v>
      </c>
      <c r="L1364" t="s">
        <v>8216</v>
      </c>
    </row>
    <row r="1365" spans="1:12" x14ac:dyDescent="0.35">
      <c r="A1365" s="164" t="s">
        <v>26483</v>
      </c>
      <c r="B1365" t="s">
        <v>16265</v>
      </c>
      <c r="C1365" t="s">
        <v>26484</v>
      </c>
      <c r="D1365" t="s">
        <v>1973</v>
      </c>
      <c r="E1365" t="s">
        <v>915</v>
      </c>
      <c r="F1365">
        <v>24</v>
      </c>
      <c r="G1365" t="s">
        <v>8234</v>
      </c>
      <c r="H1365" t="s">
        <v>8226</v>
      </c>
      <c r="I1365" t="s">
        <v>8219</v>
      </c>
      <c r="J1365" t="s">
        <v>8215</v>
      </c>
      <c r="K1365" t="s">
        <v>8224</v>
      </c>
      <c r="L1365" t="s">
        <v>8216</v>
      </c>
    </row>
    <row r="1366" spans="1:12" x14ac:dyDescent="0.35">
      <c r="A1366" s="164" t="s">
        <v>19211</v>
      </c>
      <c r="B1366" t="s">
        <v>19212</v>
      </c>
      <c r="C1366" t="s">
        <v>19213</v>
      </c>
      <c r="D1366" t="s">
        <v>2299</v>
      </c>
      <c r="E1366" t="s">
        <v>915</v>
      </c>
      <c r="F1366">
        <v>24</v>
      </c>
      <c r="G1366" t="s">
        <v>8234</v>
      </c>
      <c r="H1366" t="s">
        <v>8226</v>
      </c>
      <c r="I1366" t="s">
        <v>8219</v>
      </c>
      <c r="J1366" t="s">
        <v>8215</v>
      </c>
      <c r="K1366" t="s">
        <v>8224</v>
      </c>
      <c r="L1366" t="s">
        <v>8216</v>
      </c>
    </row>
    <row r="1367" spans="1:12" x14ac:dyDescent="0.35">
      <c r="A1367" s="164" t="s">
        <v>12849</v>
      </c>
      <c r="B1367" t="s">
        <v>12850</v>
      </c>
      <c r="C1367" t="s">
        <v>12851</v>
      </c>
      <c r="D1367" t="s">
        <v>12852</v>
      </c>
      <c r="E1367" t="s">
        <v>915</v>
      </c>
      <c r="H1367" t="s">
        <v>8226</v>
      </c>
      <c r="I1367" t="s">
        <v>8219</v>
      </c>
      <c r="J1367" t="s">
        <v>8215</v>
      </c>
      <c r="K1367" t="s">
        <v>8224</v>
      </c>
      <c r="L1367" t="s">
        <v>8216</v>
      </c>
    </row>
    <row r="1368" spans="1:12" x14ac:dyDescent="0.35">
      <c r="A1368" s="164" t="s">
        <v>18814</v>
      </c>
      <c r="B1368" t="s">
        <v>18815</v>
      </c>
      <c r="C1368" t="s">
        <v>18816</v>
      </c>
      <c r="D1368" t="s">
        <v>18817</v>
      </c>
      <c r="E1368" t="s">
        <v>915</v>
      </c>
      <c r="F1368">
        <v>17</v>
      </c>
      <c r="G1368" t="s">
        <v>8234</v>
      </c>
      <c r="H1368" t="s">
        <v>8226</v>
      </c>
      <c r="I1368" t="s">
        <v>8219</v>
      </c>
      <c r="J1368" t="s">
        <v>8215</v>
      </c>
      <c r="K1368" t="s">
        <v>8224</v>
      </c>
      <c r="L1368" t="s">
        <v>8216</v>
      </c>
    </row>
    <row r="1369" spans="1:12" x14ac:dyDescent="0.35">
      <c r="A1369" s="164" t="s">
        <v>23141</v>
      </c>
      <c r="B1369" t="s">
        <v>23142</v>
      </c>
      <c r="C1369" t="s">
        <v>23143</v>
      </c>
      <c r="D1369" t="s">
        <v>23144</v>
      </c>
      <c r="E1369" t="s">
        <v>915</v>
      </c>
      <c r="F1369">
        <v>32</v>
      </c>
      <c r="G1369" t="s">
        <v>8234</v>
      </c>
      <c r="H1369" t="s">
        <v>8226</v>
      </c>
      <c r="I1369" t="s">
        <v>8219</v>
      </c>
      <c r="J1369" t="s">
        <v>8215</v>
      </c>
      <c r="K1369" t="s">
        <v>5808</v>
      </c>
      <c r="L1369" t="s">
        <v>8216</v>
      </c>
    </row>
    <row r="1370" spans="1:12" x14ac:dyDescent="0.35">
      <c r="A1370" s="164" t="s">
        <v>28858</v>
      </c>
      <c r="B1370" t="s">
        <v>12147</v>
      </c>
      <c r="C1370" t="s">
        <v>12148</v>
      </c>
      <c r="D1370" t="s">
        <v>12149</v>
      </c>
      <c r="E1370" t="s">
        <v>915</v>
      </c>
      <c r="F1370">
        <v>11</v>
      </c>
      <c r="G1370" t="s">
        <v>8234</v>
      </c>
      <c r="H1370" t="s">
        <v>8226</v>
      </c>
      <c r="I1370" t="s">
        <v>8219</v>
      </c>
      <c r="J1370" t="s">
        <v>8215</v>
      </c>
      <c r="K1370" t="s">
        <v>8224</v>
      </c>
      <c r="L1370" t="s">
        <v>8216</v>
      </c>
    </row>
    <row r="1371" spans="1:12" x14ac:dyDescent="0.35">
      <c r="A1371" s="164" t="s">
        <v>954</v>
      </c>
      <c r="B1371" t="s">
        <v>7601</v>
      </c>
      <c r="C1371" t="s">
        <v>27998</v>
      </c>
      <c r="D1371" t="s">
        <v>955</v>
      </c>
      <c r="E1371" t="s">
        <v>915</v>
      </c>
      <c r="F1371">
        <v>36</v>
      </c>
      <c r="G1371" t="s">
        <v>8234</v>
      </c>
      <c r="H1371" t="s">
        <v>8226</v>
      </c>
      <c r="I1371" t="s">
        <v>8219</v>
      </c>
      <c r="J1371" t="s">
        <v>8215</v>
      </c>
      <c r="K1371" t="s">
        <v>8224</v>
      </c>
      <c r="L1371" t="s">
        <v>8216</v>
      </c>
    </row>
    <row r="1372" spans="1:12" x14ac:dyDescent="0.35">
      <c r="A1372" s="164" t="s">
        <v>23494</v>
      </c>
      <c r="B1372" t="s">
        <v>10440</v>
      </c>
      <c r="C1372" t="s">
        <v>23495</v>
      </c>
      <c r="D1372" t="s">
        <v>13572</v>
      </c>
      <c r="E1372" t="s">
        <v>915</v>
      </c>
      <c r="H1372" t="s">
        <v>8226</v>
      </c>
      <c r="I1372" t="s">
        <v>8219</v>
      </c>
      <c r="J1372" t="s">
        <v>8215</v>
      </c>
      <c r="K1372" t="s">
        <v>8224</v>
      </c>
      <c r="L1372" t="s">
        <v>8216</v>
      </c>
    </row>
    <row r="1373" spans="1:12" x14ac:dyDescent="0.35">
      <c r="A1373" s="164" t="s">
        <v>12678</v>
      </c>
      <c r="B1373" t="s">
        <v>12679</v>
      </c>
      <c r="C1373" t="s">
        <v>12680</v>
      </c>
      <c r="D1373" t="s">
        <v>12681</v>
      </c>
      <c r="E1373" t="s">
        <v>915</v>
      </c>
      <c r="F1373">
        <v>28</v>
      </c>
      <c r="G1373" t="s">
        <v>8234</v>
      </c>
      <c r="H1373" t="s">
        <v>8226</v>
      </c>
      <c r="I1373" t="s">
        <v>8219</v>
      </c>
      <c r="J1373" t="s">
        <v>8215</v>
      </c>
      <c r="K1373" t="s">
        <v>5808</v>
      </c>
      <c r="L1373" t="s">
        <v>8216</v>
      </c>
    </row>
    <row r="1374" spans="1:12" x14ac:dyDescent="0.35">
      <c r="A1374" s="164" t="s">
        <v>22080</v>
      </c>
      <c r="B1374" t="s">
        <v>22081</v>
      </c>
      <c r="C1374" t="s">
        <v>22082</v>
      </c>
      <c r="D1374" t="s">
        <v>22083</v>
      </c>
      <c r="E1374" t="s">
        <v>915</v>
      </c>
      <c r="F1374">
        <v>8</v>
      </c>
      <c r="G1374" t="s">
        <v>8234</v>
      </c>
      <c r="H1374" t="s">
        <v>8226</v>
      </c>
      <c r="I1374" t="s">
        <v>8219</v>
      </c>
      <c r="J1374" t="s">
        <v>8215</v>
      </c>
      <c r="K1374" t="s">
        <v>8224</v>
      </c>
      <c r="L1374" t="s">
        <v>8216</v>
      </c>
    </row>
    <row r="1375" spans="1:12" x14ac:dyDescent="0.35">
      <c r="A1375" s="164" t="s">
        <v>956</v>
      </c>
      <c r="B1375" t="s">
        <v>7591</v>
      </c>
      <c r="C1375" t="s">
        <v>30141</v>
      </c>
      <c r="D1375" t="s">
        <v>957</v>
      </c>
      <c r="E1375" t="s">
        <v>915</v>
      </c>
      <c r="F1375">
        <v>39</v>
      </c>
      <c r="G1375" t="s">
        <v>8234</v>
      </c>
      <c r="H1375" t="s">
        <v>8226</v>
      </c>
      <c r="I1375" t="s">
        <v>8219</v>
      </c>
      <c r="J1375" t="s">
        <v>8215</v>
      </c>
      <c r="K1375" t="s">
        <v>8224</v>
      </c>
      <c r="L1375" t="s">
        <v>8216</v>
      </c>
    </row>
    <row r="1376" spans="1:12" x14ac:dyDescent="0.35">
      <c r="A1376" s="164" t="s">
        <v>20757</v>
      </c>
      <c r="B1376" t="s">
        <v>20758</v>
      </c>
      <c r="C1376" t="s">
        <v>20759</v>
      </c>
      <c r="D1376" t="s">
        <v>20760</v>
      </c>
      <c r="E1376" t="s">
        <v>915</v>
      </c>
      <c r="F1376">
        <v>27</v>
      </c>
      <c r="G1376" t="s">
        <v>8234</v>
      </c>
      <c r="H1376" t="s">
        <v>8226</v>
      </c>
      <c r="I1376" t="s">
        <v>8219</v>
      </c>
      <c r="J1376" t="s">
        <v>8215</v>
      </c>
      <c r="K1376" t="s">
        <v>5808</v>
      </c>
      <c r="L1376" t="s">
        <v>8216</v>
      </c>
    </row>
    <row r="1377" spans="1:12" x14ac:dyDescent="0.35">
      <c r="A1377" s="164" t="s">
        <v>9890</v>
      </c>
      <c r="B1377" t="s">
        <v>9891</v>
      </c>
      <c r="C1377" t="s">
        <v>9892</v>
      </c>
      <c r="D1377" t="s">
        <v>9893</v>
      </c>
      <c r="E1377" t="s">
        <v>915</v>
      </c>
      <c r="H1377" t="s">
        <v>8226</v>
      </c>
      <c r="I1377" t="s">
        <v>8214</v>
      </c>
      <c r="J1377" t="s">
        <v>8215</v>
      </c>
      <c r="K1377" t="s">
        <v>8224</v>
      </c>
      <c r="L1377" t="s">
        <v>8216</v>
      </c>
    </row>
    <row r="1378" spans="1:12" x14ac:dyDescent="0.35">
      <c r="A1378" s="164" t="s">
        <v>23799</v>
      </c>
      <c r="B1378" t="s">
        <v>23800</v>
      </c>
      <c r="C1378" t="s">
        <v>23801</v>
      </c>
      <c r="D1378" t="s">
        <v>23802</v>
      </c>
      <c r="E1378" t="s">
        <v>915</v>
      </c>
      <c r="F1378">
        <v>26</v>
      </c>
      <c r="G1378" t="s">
        <v>8234</v>
      </c>
      <c r="H1378" t="s">
        <v>8226</v>
      </c>
      <c r="I1378" t="s">
        <v>8219</v>
      </c>
      <c r="J1378" t="s">
        <v>8215</v>
      </c>
      <c r="K1378" t="s">
        <v>5808</v>
      </c>
      <c r="L1378" t="s">
        <v>8216</v>
      </c>
    </row>
    <row r="1379" spans="1:12" x14ac:dyDescent="0.35">
      <c r="A1379" s="164" t="s">
        <v>28834</v>
      </c>
      <c r="B1379" t="s">
        <v>28835</v>
      </c>
      <c r="C1379" t="s">
        <v>28836</v>
      </c>
      <c r="D1379" t="s">
        <v>28837</v>
      </c>
      <c r="E1379" t="s">
        <v>915</v>
      </c>
      <c r="F1379">
        <v>16</v>
      </c>
      <c r="G1379" t="s">
        <v>8234</v>
      </c>
      <c r="H1379" t="s">
        <v>8226</v>
      </c>
      <c r="I1379" t="s">
        <v>8219</v>
      </c>
      <c r="J1379" t="s">
        <v>8215</v>
      </c>
      <c r="K1379" t="s">
        <v>8224</v>
      </c>
      <c r="L1379" t="s">
        <v>8267</v>
      </c>
    </row>
    <row r="1380" spans="1:12" x14ac:dyDescent="0.35">
      <c r="A1380" s="164" t="s">
        <v>958</v>
      </c>
      <c r="B1380" t="s">
        <v>5808</v>
      </c>
      <c r="C1380" t="s">
        <v>18194</v>
      </c>
      <c r="D1380" t="s">
        <v>942</v>
      </c>
      <c r="E1380" t="s">
        <v>915</v>
      </c>
      <c r="F1380">
        <v>53</v>
      </c>
      <c r="G1380" t="s">
        <v>8234</v>
      </c>
      <c r="H1380" t="s">
        <v>8226</v>
      </c>
      <c r="I1380" t="s">
        <v>8214</v>
      </c>
      <c r="J1380" t="s">
        <v>8215</v>
      </c>
      <c r="K1380" t="s">
        <v>5808</v>
      </c>
      <c r="L1380" t="s">
        <v>8216</v>
      </c>
    </row>
    <row r="1381" spans="1:12" x14ac:dyDescent="0.35">
      <c r="A1381" s="164" t="s">
        <v>23831</v>
      </c>
      <c r="B1381" t="s">
        <v>23832</v>
      </c>
      <c r="C1381" t="s">
        <v>23833</v>
      </c>
      <c r="D1381" t="s">
        <v>23834</v>
      </c>
      <c r="E1381" t="s">
        <v>915</v>
      </c>
      <c r="H1381" t="s">
        <v>8226</v>
      </c>
      <c r="I1381" t="s">
        <v>8219</v>
      </c>
      <c r="J1381" t="s">
        <v>8215</v>
      </c>
      <c r="K1381" t="s">
        <v>8224</v>
      </c>
      <c r="L1381" t="s">
        <v>8216</v>
      </c>
    </row>
    <row r="1382" spans="1:12" x14ac:dyDescent="0.35">
      <c r="A1382" s="164" t="s">
        <v>17416</v>
      </c>
      <c r="B1382" t="s">
        <v>17417</v>
      </c>
      <c r="C1382" t="s">
        <v>17418</v>
      </c>
      <c r="D1382" t="s">
        <v>276</v>
      </c>
      <c r="E1382" t="s">
        <v>915</v>
      </c>
      <c r="F1382">
        <v>11</v>
      </c>
      <c r="G1382" t="s">
        <v>8234</v>
      </c>
      <c r="H1382" t="s">
        <v>8226</v>
      </c>
      <c r="I1382" t="s">
        <v>8219</v>
      </c>
      <c r="J1382" t="s">
        <v>8215</v>
      </c>
      <c r="K1382" t="s">
        <v>8224</v>
      </c>
      <c r="L1382" t="s">
        <v>8216</v>
      </c>
    </row>
    <row r="1383" spans="1:12" x14ac:dyDescent="0.35">
      <c r="A1383" s="164" t="s">
        <v>12400</v>
      </c>
      <c r="B1383" t="s">
        <v>12401</v>
      </c>
      <c r="C1383" t="s">
        <v>12402</v>
      </c>
      <c r="D1383" t="s">
        <v>12403</v>
      </c>
      <c r="E1383" t="s">
        <v>915</v>
      </c>
      <c r="F1383">
        <v>49</v>
      </c>
      <c r="G1383" t="s">
        <v>8234</v>
      </c>
      <c r="H1383" t="s">
        <v>8226</v>
      </c>
      <c r="I1383" t="s">
        <v>8219</v>
      </c>
      <c r="J1383" t="s">
        <v>8215</v>
      </c>
      <c r="K1383" t="s">
        <v>5808</v>
      </c>
      <c r="L1383" t="s">
        <v>8216</v>
      </c>
    </row>
    <row r="1384" spans="1:12" x14ac:dyDescent="0.35">
      <c r="A1384" s="164" t="s">
        <v>9487</v>
      </c>
      <c r="B1384" t="s">
        <v>9488</v>
      </c>
      <c r="C1384" t="s">
        <v>9489</v>
      </c>
      <c r="D1384" t="s">
        <v>9490</v>
      </c>
      <c r="E1384" t="s">
        <v>915</v>
      </c>
      <c r="F1384">
        <v>16</v>
      </c>
      <c r="G1384" t="s">
        <v>8234</v>
      </c>
      <c r="H1384" t="s">
        <v>8226</v>
      </c>
      <c r="I1384" t="s">
        <v>8219</v>
      </c>
      <c r="J1384" t="s">
        <v>8215</v>
      </c>
      <c r="K1384" t="s">
        <v>8224</v>
      </c>
      <c r="L1384" t="s">
        <v>8216</v>
      </c>
    </row>
    <row r="1385" spans="1:12" x14ac:dyDescent="0.35">
      <c r="A1385" s="164" t="s">
        <v>26442</v>
      </c>
      <c r="B1385" t="s">
        <v>26443</v>
      </c>
      <c r="C1385" t="s">
        <v>26444</v>
      </c>
      <c r="D1385" t="s">
        <v>26445</v>
      </c>
      <c r="E1385" t="s">
        <v>915</v>
      </c>
      <c r="F1385">
        <v>15</v>
      </c>
      <c r="G1385" t="s">
        <v>8234</v>
      </c>
      <c r="H1385" t="s">
        <v>8226</v>
      </c>
      <c r="I1385" t="s">
        <v>8219</v>
      </c>
      <c r="J1385" t="s">
        <v>8215</v>
      </c>
      <c r="K1385" t="s">
        <v>8224</v>
      </c>
      <c r="L1385" t="s">
        <v>8216</v>
      </c>
    </row>
    <row r="1386" spans="1:12" x14ac:dyDescent="0.35">
      <c r="A1386" s="164" t="s">
        <v>26222</v>
      </c>
      <c r="B1386" t="s">
        <v>26223</v>
      </c>
      <c r="C1386" t="s">
        <v>26224</v>
      </c>
      <c r="D1386" t="s">
        <v>26225</v>
      </c>
      <c r="E1386" t="s">
        <v>915</v>
      </c>
      <c r="F1386">
        <v>21</v>
      </c>
      <c r="G1386" t="s">
        <v>8234</v>
      </c>
      <c r="H1386" t="s">
        <v>8226</v>
      </c>
      <c r="I1386" t="s">
        <v>8219</v>
      </c>
      <c r="J1386" t="s">
        <v>8215</v>
      </c>
      <c r="K1386" t="s">
        <v>8224</v>
      </c>
      <c r="L1386" t="s">
        <v>8216</v>
      </c>
    </row>
    <row r="1387" spans="1:12" x14ac:dyDescent="0.35">
      <c r="A1387" s="164" t="s">
        <v>8945</v>
      </c>
      <c r="B1387" t="s">
        <v>8946</v>
      </c>
      <c r="C1387" t="s">
        <v>8947</v>
      </c>
      <c r="D1387" t="s">
        <v>8948</v>
      </c>
      <c r="E1387" t="s">
        <v>915</v>
      </c>
      <c r="H1387" t="s">
        <v>8226</v>
      </c>
      <c r="I1387" t="s">
        <v>8214</v>
      </c>
      <c r="J1387" t="s">
        <v>8215</v>
      </c>
      <c r="K1387" t="s">
        <v>8224</v>
      </c>
      <c r="L1387" t="s">
        <v>8216</v>
      </c>
    </row>
    <row r="1388" spans="1:12" x14ac:dyDescent="0.35">
      <c r="A1388" s="164" t="s">
        <v>959</v>
      </c>
      <c r="B1388" t="s">
        <v>7584</v>
      </c>
      <c r="C1388" t="s">
        <v>13536</v>
      </c>
      <c r="D1388" t="s">
        <v>930</v>
      </c>
      <c r="E1388" t="s">
        <v>915</v>
      </c>
      <c r="F1388">
        <v>176</v>
      </c>
      <c r="G1388" t="s">
        <v>8212</v>
      </c>
      <c r="H1388" t="s">
        <v>8226</v>
      </c>
      <c r="I1388" t="s">
        <v>8214</v>
      </c>
      <c r="J1388" t="s">
        <v>8215</v>
      </c>
      <c r="K1388" t="s">
        <v>8224</v>
      </c>
      <c r="L1388" t="s">
        <v>8267</v>
      </c>
    </row>
    <row r="1389" spans="1:12" x14ac:dyDescent="0.35">
      <c r="A1389" s="164" t="s">
        <v>960</v>
      </c>
      <c r="B1389" t="s">
        <v>7588</v>
      </c>
      <c r="C1389" t="s">
        <v>25964</v>
      </c>
      <c r="D1389" t="s">
        <v>961</v>
      </c>
      <c r="E1389" t="s">
        <v>915</v>
      </c>
      <c r="F1389">
        <v>127</v>
      </c>
      <c r="G1389" t="s">
        <v>8212</v>
      </c>
      <c r="H1389" t="s">
        <v>8226</v>
      </c>
      <c r="I1389" t="s">
        <v>8214</v>
      </c>
      <c r="J1389" t="s">
        <v>8215</v>
      </c>
      <c r="K1389" t="s">
        <v>8224</v>
      </c>
      <c r="L1389" t="s">
        <v>8267</v>
      </c>
    </row>
    <row r="1390" spans="1:12" x14ac:dyDescent="0.35">
      <c r="A1390" s="164" t="s">
        <v>22948</v>
      </c>
      <c r="B1390" t="s">
        <v>18014</v>
      </c>
      <c r="C1390" t="s">
        <v>18015</v>
      </c>
      <c r="D1390" t="s">
        <v>18016</v>
      </c>
      <c r="E1390" t="s">
        <v>915</v>
      </c>
      <c r="F1390">
        <v>24</v>
      </c>
      <c r="G1390" t="s">
        <v>8234</v>
      </c>
      <c r="H1390" t="s">
        <v>8226</v>
      </c>
      <c r="I1390" t="s">
        <v>8219</v>
      </c>
      <c r="J1390" t="s">
        <v>8215</v>
      </c>
      <c r="K1390" t="s">
        <v>8224</v>
      </c>
      <c r="L1390" t="s">
        <v>8216</v>
      </c>
    </row>
    <row r="1391" spans="1:12" x14ac:dyDescent="0.35">
      <c r="A1391" s="164" t="s">
        <v>16896</v>
      </c>
      <c r="B1391" t="s">
        <v>16897</v>
      </c>
      <c r="C1391" t="s">
        <v>16898</v>
      </c>
      <c r="D1391" t="s">
        <v>16899</v>
      </c>
      <c r="E1391" t="s">
        <v>915</v>
      </c>
      <c r="H1391" t="s">
        <v>8226</v>
      </c>
      <c r="I1391" t="s">
        <v>8219</v>
      </c>
      <c r="J1391" t="s">
        <v>8215</v>
      </c>
      <c r="K1391" t="s">
        <v>8224</v>
      </c>
      <c r="L1391" t="s">
        <v>8216</v>
      </c>
    </row>
    <row r="1392" spans="1:12" x14ac:dyDescent="0.35">
      <c r="A1392" s="164" t="s">
        <v>20404</v>
      </c>
      <c r="B1392" t="s">
        <v>9636</v>
      </c>
      <c r="C1392" t="s">
        <v>20405</v>
      </c>
      <c r="D1392" t="s">
        <v>9638</v>
      </c>
      <c r="E1392" t="s">
        <v>915</v>
      </c>
      <c r="F1392">
        <v>29</v>
      </c>
      <c r="G1392" t="s">
        <v>8234</v>
      </c>
      <c r="H1392" t="s">
        <v>8226</v>
      </c>
      <c r="I1392" t="s">
        <v>8219</v>
      </c>
      <c r="J1392" t="s">
        <v>8215</v>
      </c>
      <c r="K1392" t="s">
        <v>8224</v>
      </c>
      <c r="L1392" t="s">
        <v>8216</v>
      </c>
    </row>
    <row r="1393" spans="1:12" x14ac:dyDescent="0.35">
      <c r="A1393" s="164" t="s">
        <v>8235</v>
      </c>
      <c r="B1393" t="s">
        <v>8236</v>
      </c>
      <c r="C1393" t="s">
        <v>8237</v>
      </c>
      <c r="D1393" t="s">
        <v>8238</v>
      </c>
      <c r="E1393" t="s">
        <v>915</v>
      </c>
      <c r="F1393">
        <v>24</v>
      </c>
      <c r="G1393" t="s">
        <v>8234</v>
      </c>
      <c r="H1393" t="s">
        <v>8226</v>
      </c>
      <c r="I1393" t="s">
        <v>8219</v>
      </c>
      <c r="J1393" t="s">
        <v>8215</v>
      </c>
      <c r="K1393" t="s">
        <v>8224</v>
      </c>
      <c r="L1393" t="s">
        <v>8216</v>
      </c>
    </row>
    <row r="1394" spans="1:12" x14ac:dyDescent="0.35">
      <c r="A1394" s="164" t="s">
        <v>962</v>
      </c>
      <c r="B1394" t="s">
        <v>7611</v>
      </c>
      <c r="C1394" t="s">
        <v>25508</v>
      </c>
      <c r="D1394" t="s">
        <v>963</v>
      </c>
      <c r="E1394" t="s">
        <v>915</v>
      </c>
      <c r="F1394">
        <v>49</v>
      </c>
      <c r="G1394" t="s">
        <v>8234</v>
      </c>
      <c r="H1394" t="s">
        <v>8226</v>
      </c>
      <c r="I1394" t="s">
        <v>8219</v>
      </c>
      <c r="J1394" t="s">
        <v>8215</v>
      </c>
      <c r="K1394" t="s">
        <v>5808</v>
      </c>
      <c r="L1394" t="s">
        <v>8216</v>
      </c>
    </row>
    <row r="1395" spans="1:12" x14ac:dyDescent="0.35">
      <c r="A1395" s="164" t="s">
        <v>13551</v>
      </c>
      <c r="B1395" t="s">
        <v>13552</v>
      </c>
      <c r="C1395" t="s">
        <v>13553</v>
      </c>
      <c r="D1395" t="s">
        <v>13554</v>
      </c>
      <c r="E1395" t="s">
        <v>915</v>
      </c>
      <c r="H1395" t="s">
        <v>8226</v>
      </c>
      <c r="I1395" t="s">
        <v>8219</v>
      </c>
      <c r="J1395" t="s">
        <v>8215</v>
      </c>
      <c r="K1395" t="s">
        <v>8224</v>
      </c>
      <c r="L1395" t="s">
        <v>8216</v>
      </c>
    </row>
    <row r="1396" spans="1:12" x14ac:dyDescent="0.35">
      <c r="A1396" s="164" t="s">
        <v>11667</v>
      </c>
      <c r="B1396" t="s">
        <v>11668</v>
      </c>
      <c r="C1396" t="s">
        <v>11669</v>
      </c>
      <c r="D1396" t="s">
        <v>11670</v>
      </c>
      <c r="E1396" t="s">
        <v>915</v>
      </c>
      <c r="F1396">
        <v>28</v>
      </c>
      <c r="G1396" t="s">
        <v>8234</v>
      </c>
      <c r="H1396" t="s">
        <v>8226</v>
      </c>
      <c r="I1396" t="s">
        <v>8219</v>
      </c>
      <c r="J1396" t="s">
        <v>8215</v>
      </c>
      <c r="K1396" t="s">
        <v>5808</v>
      </c>
      <c r="L1396" t="s">
        <v>8216</v>
      </c>
    </row>
    <row r="1397" spans="1:12" x14ac:dyDescent="0.35">
      <c r="A1397" s="164" t="s">
        <v>32164</v>
      </c>
      <c r="B1397" t="s">
        <v>32165</v>
      </c>
      <c r="C1397" t="s">
        <v>32166</v>
      </c>
      <c r="D1397" t="s">
        <v>10990</v>
      </c>
      <c r="E1397" t="s">
        <v>915</v>
      </c>
      <c r="H1397" t="s">
        <v>8226</v>
      </c>
      <c r="I1397" t="s">
        <v>8219</v>
      </c>
      <c r="J1397" t="s">
        <v>8215</v>
      </c>
      <c r="K1397" t="s">
        <v>8224</v>
      </c>
      <c r="L1397" t="s">
        <v>8216</v>
      </c>
    </row>
    <row r="1398" spans="1:12" x14ac:dyDescent="0.35">
      <c r="A1398" s="164" t="s">
        <v>964</v>
      </c>
      <c r="B1398" t="s">
        <v>7613</v>
      </c>
      <c r="C1398" t="s">
        <v>9152</v>
      </c>
      <c r="D1398" t="s">
        <v>965</v>
      </c>
      <c r="E1398" t="s">
        <v>915</v>
      </c>
      <c r="F1398">
        <v>41</v>
      </c>
      <c r="G1398" t="s">
        <v>8234</v>
      </c>
      <c r="H1398" t="s">
        <v>8226</v>
      </c>
      <c r="I1398" t="s">
        <v>8219</v>
      </c>
      <c r="J1398" t="s">
        <v>8215</v>
      </c>
      <c r="K1398" t="s">
        <v>5808</v>
      </c>
      <c r="L1398" t="s">
        <v>8216</v>
      </c>
    </row>
    <row r="1399" spans="1:12" x14ac:dyDescent="0.35">
      <c r="A1399" s="164" t="s">
        <v>966</v>
      </c>
      <c r="B1399" t="s">
        <v>7602</v>
      </c>
      <c r="C1399" t="s">
        <v>29859</v>
      </c>
      <c r="D1399" t="s">
        <v>967</v>
      </c>
      <c r="E1399" t="s">
        <v>915</v>
      </c>
      <c r="F1399">
        <v>25</v>
      </c>
      <c r="G1399" t="s">
        <v>8234</v>
      </c>
      <c r="H1399" t="s">
        <v>8226</v>
      </c>
      <c r="I1399" t="s">
        <v>8219</v>
      </c>
      <c r="J1399" t="s">
        <v>8215</v>
      </c>
      <c r="K1399" t="s">
        <v>8224</v>
      </c>
      <c r="L1399" t="s">
        <v>8216</v>
      </c>
    </row>
    <row r="1400" spans="1:12" x14ac:dyDescent="0.35">
      <c r="A1400" s="164" t="s">
        <v>31095</v>
      </c>
      <c r="B1400" t="s">
        <v>31096</v>
      </c>
      <c r="C1400" t="s">
        <v>31097</v>
      </c>
      <c r="D1400" t="s">
        <v>31098</v>
      </c>
      <c r="E1400" t="s">
        <v>915</v>
      </c>
      <c r="H1400" t="s">
        <v>8226</v>
      </c>
      <c r="I1400" t="s">
        <v>8219</v>
      </c>
      <c r="J1400" t="s">
        <v>8215</v>
      </c>
      <c r="K1400" t="s">
        <v>8224</v>
      </c>
      <c r="L1400" t="s">
        <v>8216</v>
      </c>
    </row>
    <row r="1401" spans="1:12" x14ac:dyDescent="0.35">
      <c r="A1401" s="164" t="s">
        <v>21191</v>
      </c>
      <c r="B1401" t="s">
        <v>21192</v>
      </c>
      <c r="C1401" t="s">
        <v>21193</v>
      </c>
      <c r="D1401" t="s">
        <v>11846</v>
      </c>
      <c r="E1401" t="s">
        <v>915</v>
      </c>
      <c r="H1401" t="s">
        <v>8226</v>
      </c>
      <c r="I1401" t="s">
        <v>8214</v>
      </c>
      <c r="J1401" t="s">
        <v>8215</v>
      </c>
      <c r="K1401" t="s">
        <v>8224</v>
      </c>
      <c r="L1401" t="s">
        <v>8216</v>
      </c>
    </row>
    <row r="1402" spans="1:12" x14ac:dyDescent="0.35">
      <c r="A1402" s="164" t="s">
        <v>8548</v>
      </c>
      <c r="B1402" t="s">
        <v>8549</v>
      </c>
      <c r="C1402" t="s">
        <v>8550</v>
      </c>
      <c r="D1402" t="s">
        <v>1601</v>
      </c>
      <c r="E1402" t="s">
        <v>915</v>
      </c>
      <c r="F1402">
        <v>25</v>
      </c>
      <c r="G1402" t="s">
        <v>8234</v>
      </c>
      <c r="H1402" t="s">
        <v>8226</v>
      </c>
      <c r="I1402" t="s">
        <v>8219</v>
      </c>
      <c r="J1402" t="s">
        <v>8215</v>
      </c>
      <c r="K1402" t="s">
        <v>5808</v>
      </c>
      <c r="L1402" t="s">
        <v>8216</v>
      </c>
    </row>
    <row r="1403" spans="1:12" x14ac:dyDescent="0.35">
      <c r="A1403" s="164" t="s">
        <v>22203</v>
      </c>
      <c r="B1403" t="s">
        <v>7571</v>
      </c>
      <c r="C1403" t="s">
        <v>22204</v>
      </c>
      <c r="D1403" t="s">
        <v>944</v>
      </c>
      <c r="E1403" t="s">
        <v>915</v>
      </c>
      <c r="F1403">
        <v>175</v>
      </c>
      <c r="G1403" t="s">
        <v>8212</v>
      </c>
      <c r="H1403" t="s">
        <v>8226</v>
      </c>
      <c r="I1403" t="s">
        <v>8214</v>
      </c>
      <c r="J1403" t="s">
        <v>8215</v>
      </c>
      <c r="K1403" t="s">
        <v>8224</v>
      </c>
      <c r="L1403" t="s">
        <v>8216</v>
      </c>
    </row>
    <row r="1404" spans="1:12" x14ac:dyDescent="0.35">
      <c r="A1404" s="164" t="s">
        <v>12229</v>
      </c>
      <c r="B1404" t="s">
        <v>12230</v>
      </c>
      <c r="C1404" t="s">
        <v>12231</v>
      </c>
      <c r="D1404" t="s">
        <v>12232</v>
      </c>
      <c r="E1404" t="s">
        <v>915</v>
      </c>
      <c r="F1404">
        <v>14</v>
      </c>
      <c r="G1404" t="s">
        <v>8234</v>
      </c>
      <c r="H1404" t="s">
        <v>8226</v>
      </c>
      <c r="I1404" t="s">
        <v>8214</v>
      </c>
      <c r="J1404" t="s">
        <v>8215</v>
      </c>
      <c r="K1404" t="s">
        <v>8224</v>
      </c>
      <c r="L1404" t="s">
        <v>8216</v>
      </c>
    </row>
    <row r="1405" spans="1:12" x14ac:dyDescent="0.35">
      <c r="A1405" s="164" t="s">
        <v>14792</v>
      </c>
      <c r="B1405" t="s">
        <v>14793</v>
      </c>
      <c r="C1405" t="s">
        <v>14794</v>
      </c>
      <c r="D1405" t="s">
        <v>14795</v>
      </c>
      <c r="E1405" t="s">
        <v>915</v>
      </c>
      <c r="F1405">
        <v>19</v>
      </c>
      <c r="G1405" t="s">
        <v>8234</v>
      </c>
      <c r="H1405" t="s">
        <v>8226</v>
      </c>
      <c r="I1405" t="s">
        <v>8219</v>
      </c>
      <c r="J1405" t="s">
        <v>8215</v>
      </c>
      <c r="K1405" t="s">
        <v>8224</v>
      </c>
      <c r="L1405" t="s">
        <v>8216</v>
      </c>
    </row>
    <row r="1406" spans="1:12" x14ac:dyDescent="0.35">
      <c r="A1406" s="164" t="s">
        <v>32804</v>
      </c>
      <c r="B1406" t="s">
        <v>32805</v>
      </c>
      <c r="C1406" t="s">
        <v>32478</v>
      </c>
      <c r="D1406" t="s">
        <v>10857</v>
      </c>
      <c r="E1406" t="s">
        <v>915</v>
      </c>
      <c r="H1406" t="s">
        <v>8226</v>
      </c>
      <c r="I1406" t="s">
        <v>8214</v>
      </c>
      <c r="J1406" t="s">
        <v>8215</v>
      </c>
      <c r="K1406" t="s">
        <v>8224</v>
      </c>
      <c r="L1406" t="s">
        <v>8216</v>
      </c>
    </row>
    <row r="1407" spans="1:12" x14ac:dyDescent="0.35">
      <c r="A1407" s="164" t="s">
        <v>32477</v>
      </c>
      <c r="B1407" t="s">
        <v>11087</v>
      </c>
      <c r="C1407" t="s">
        <v>32478</v>
      </c>
      <c r="D1407" t="s">
        <v>10857</v>
      </c>
      <c r="E1407" t="s">
        <v>915</v>
      </c>
      <c r="H1407" t="s">
        <v>8226</v>
      </c>
      <c r="I1407" t="s">
        <v>8214</v>
      </c>
      <c r="J1407" t="s">
        <v>8215</v>
      </c>
      <c r="K1407" t="s">
        <v>8224</v>
      </c>
      <c r="L1407" t="s">
        <v>8216</v>
      </c>
    </row>
    <row r="1408" spans="1:12" x14ac:dyDescent="0.35">
      <c r="A1408" s="164" t="s">
        <v>969</v>
      </c>
      <c r="B1408" t="s">
        <v>7614</v>
      </c>
      <c r="C1408" t="s">
        <v>32219</v>
      </c>
      <c r="D1408" t="s">
        <v>970</v>
      </c>
      <c r="E1408" t="s">
        <v>915</v>
      </c>
      <c r="F1408">
        <v>56</v>
      </c>
      <c r="G1408" t="s">
        <v>8234</v>
      </c>
      <c r="H1408" t="s">
        <v>8226</v>
      </c>
      <c r="I1408" t="s">
        <v>8219</v>
      </c>
      <c r="J1408" t="s">
        <v>8215</v>
      </c>
      <c r="K1408" t="s">
        <v>5808</v>
      </c>
      <c r="L1408" t="s">
        <v>8216</v>
      </c>
    </row>
    <row r="1409" spans="1:12" x14ac:dyDescent="0.35">
      <c r="A1409" s="164" t="s">
        <v>20880</v>
      </c>
      <c r="B1409" t="s">
        <v>20881</v>
      </c>
      <c r="C1409" t="s">
        <v>20882</v>
      </c>
      <c r="D1409" t="s">
        <v>20883</v>
      </c>
      <c r="E1409" t="s">
        <v>915</v>
      </c>
      <c r="H1409" t="s">
        <v>8226</v>
      </c>
      <c r="I1409" t="s">
        <v>8214</v>
      </c>
      <c r="J1409" t="s">
        <v>8215</v>
      </c>
      <c r="K1409" t="s">
        <v>8224</v>
      </c>
      <c r="L1409" t="s">
        <v>8216</v>
      </c>
    </row>
    <row r="1410" spans="1:12" x14ac:dyDescent="0.35">
      <c r="A1410" s="164" t="s">
        <v>23653</v>
      </c>
      <c r="B1410" t="s">
        <v>23654</v>
      </c>
      <c r="C1410" t="s">
        <v>23655</v>
      </c>
      <c r="D1410" t="s">
        <v>11846</v>
      </c>
      <c r="E1410" t="s">
        <v>915</v>
      </c>
      <c r="H1410" t="s">
        <v>8226</v>
      </c>
      <c r="I1410" t="s">
        <v>8214</v>
      </c>
      <c r="J1410" t="s">
        <v>8215</v>
      </c>
      <c r="K1410" t="s">
        <v>8224</v>
      </c>
      <c r="L1410" t="s">
        <v>8216</v>
      </c>
    </row>
    <row r="1411" spans="1:12" x14ac:dyDescent="0.35">
      <c r="A1411" s="164" t="s">
        <v>19787</v>
      </c>
      <c r="B1411" t="s">
        <v>19788</v>
      </c>
      <c r="C1411" t="s">
        <v>19789</v>
      </c>
      <c r="D1411" t="s">
        <v>11913</v>
      </c>
      <c r="E1411" t="s">
        <v>915</v>
      </c>
      <c r="H1411" t="s">
        <v>8226</v>
      </c>
      <c r="I1411" t="s">
        <v>8214</v>
      </c>
      <c r="J1411" t="s">
        <v>8215</v>
      </c>
      <c r="K1411" t="s">
        <v>8224</v>
      </c>
      <c r="L1411" t="s">
        <v>8216</v>
      </c>
    </row>
    <row r="1412" spans="1:12" x14ac:dyDescent="0.35">
      <c r="A1412" s="164" t="s">
        <v>971</v>
      </c>
      <c r="B1412" t="s">
        <v>7571</v>
      </c>
      <c r="C1412" t="s">
        <v>22204</v>
      </c>
      <c r="D1412" t="s">
        <v>944</v>
      </c>
      <c r="E1412" t="s">
        <v>915</v>
      </c>
      <c r="F1412">
        <v>309</v>
      </c>
      <c r="G1412" t="s">
        <v>8556</v>
      </c>
      <c r="H1412" t="s">
        <v>8226</v>
      </c>
      <c r="I1412" t="s">
        <v>8214</v>
      </c>
      <c r="J1412" t="s">
        <v>8215</v>
      </c>
      <c r="K1412" t="s">
        <v>8224</v>
      </c>
      <c r="L1412" t="s">
        <v>8267</v>
      </c>
    </row>
    <row r="1413" spans="1:12" x14ac:dyDescent="0.35">
      <c r="A1413" s="164" t="s">
        <v>12537</v>
      </c>
      <c r="B1413" t="s">
        <v>12538</v>
      </c>
      <c r="C1413" t="s">
        <v>12539</v>
      </c>
      <c r="D1413" t="s">
        <v>12540</v>
      </c>
      <c r="E1413" t="s">
        <v>915</v>
      </c>
      <c r="H1413" t="s">
        <v>8226</v>
      </c>
      <c r="I1413" t="s">
        <v>8214</v>
      </c>
      <c r="J1413" t="s">
        <v>8215</v>
      </c>
      <c r="K1413" t="s">
        <v>8224</v>
      </c>
      <c r="L1413" t="s">
        <v>8216</v>
      </c>
    </row>
    <row r="1414" spans="1:12" x14ac:dyDescent="0.35">
      <c r="A1414" s="164" t="s">
        <v>17090</v>
      </c>
      <c r="B1414" t="s">
        <v>17091</v>
      </c>
      <c r="C1414" t="s">
        <v>17092</v>
      </c>
      <c r="D1414" t="s">
        <v>10857</v>
      </c>
      <c r="E1414" t="s">
        <v>915</v>
      </c>
      <c r="H1414" t="s">
        <v>8226</v>
      </c>
      <c r="I1414" t="s">
        <v>8214</v>
      </c>
      <c r="J1414" t="s">
        <v>8215</v>
      </c>
      <c r="K1414" t="s">
        <v>8224</v>
      </c>
      <c r="L1414" t="s">
        <v>8216</v>
      </c>
    </row>
    <row r="1415" spans="1:12" x14ac:dyDescent="0.35">
      <c r="A1415" s="164" t="s">
        <v>972</v>
      </c>
      <c r="B1415" t="s">
        <v>7575</v>
      </c>
      <c r="C1415" t="s">
        <v>20183</v>
      </c>
      <c r="D1415" t="s">
        <v>973</v>
      </c>
      <c r="E1415" t="s">
        <v>915</v>
      </c>
      <c r="F1415">
        <v>108</v>
      </c>
      <c r="G1415" t="s">
        <v>8212</v>
      </c>
      <c r="H1415" t="s">
        <v>8226</v>
      </c>
      <c r="I1415" t="s">
        <v>8214</v>
      </c>
      <c r="J1415" t="s">
        <v>8215</v>
      </c>
      <c r="K1415" t="s">
        <v>8224</v>
      </c>
      <c r="L1415" t="s">
        <v>8216</v>
      </c>
    </row>
    <row r="1416" spans="1:12" x14ac:dyDescent="0.35">
      <c r="A1416" s="164" t="s">
        <v>974</v>
      </c>
      <c r="B1416" t="s">
        <v>7574</v>
      </c>
      <c r="C1416" t="s">
        <v>8751</v>
      </c>
      <c r="D1416" t="s">
        <v>975</v>
      </c>
      <c r="E1416" t="s">
        <v>915</v>
      </c>
      <c r="F1416">
        <v>92</v>
      </c>
      <c r="G1416" t="s">
        <v>8234</v>
      </c>
      <c r="H1416" t="s">
        <v>8226</v>
      </c>
      <c r="I1416" t="s">
        <v>8214</v>
      </c>
      <c r="J1416" t="s">
        <v>8215</v>
      </c>
      <c r="K1416" t="s">
        <v>8224</v>
      </c>
      <c r="L1416" t="s">
        <v>8267</v>
      </c>
    </row>
    <row r="1417" spans="1:12" x14ac:dyDescent="0.35">
      <c r="A1417" s="164" t="s">
        <v>28159</v>
      </c>
      <c r="B1417" t="s">
        <v>28160</v>
      </c>
      <c r="C1417" t="s">
        <v>28161</v>
      </c>
      <c r="D1417" t="s">
        <v>10857</v>
      </c>
      <c r="E1417" t="s">
        <v>915</v>
      </c>
      <c r="H1417" t="s">
        <v>8226</v>
      </c>
      <c r="I1417" t="s">
        <v>8214</v>
      </c>
      <c r="J1417" t="s">
        <v>8215</v>
      </c>
      <c r="K1417" t="s">
        <v>8224</v>
      </c>
      <c r="L1417" t="s">
        <v>8216</v>
      </c>
    </row>
    <row r="1418" spans="1:12" x14ac:dyDescent="0.35">
      <c r="A1418" s="164" t="s">
        <v>17998</v>
      </c>
      <c r="B1418" t="s">
        <v>17999</v>
      </c>
      <c r="C1418" t="s">
        <v>15993</v>
      </c>
      <c r="D1418" t="s">
        <v>10857</v>
      </c>
      <c r="E1418" t="s">
        <v>915</v>
      </c>
      <c r="H1418" t="s">
        <v>8226</v>
      </c>
      <c r="I1418" t="s">
        <v>8214</v>
      </c>
      <c r="J1418" t="s">
        <v>8215</v>
      </c>
      <c r="K1418" t="s">
        <v>8224</v>
      </c>
      <c r="L1418" t="s">
        <v>8216</v>
      </c>
    </row>
    <row r="1419" spans="1:12" x14ac:dyDescent="0.35">
      <c r="A1419" s="164" t="s">
        <v>18085</v>
      </c>
      <c r="B1419" t="s">
        <v>18086</v>
      </c>
      <c r="C1419" t="s">
        <v>18087</v>
      </c>
      <c r="D1419" t="s">
        <v>930</v>
      </c>
      <c r="E1419" t="s">
        <v>915</v>
      </c>
      <c r="F1419">
        <v>24</v>
      </c>
      <c r="G1419" t="s">
        <v>8234</v>
      </c>
      <c r="H1419" t="s">
        <v>8226</v>
      </c>
      <c r="I1419" t="s">
        <v>8214</v>
      </c>
      <c r="J1419" t="s">
        <v>8215</v>
      </c>
      <c r="K1419" t="s">
        <v>8224</v>
      </c>
      <c r="L1419" t="s">
        <v>8267</v>
      </c>
    </row>
    <row r="1420" spans="1:12" x14ac:dyDescent="0.35">
      <c r="A1420" s="164" t="s">
        <v>24366</v>
      </c>
      <c r="B1420" t="s">
        <v>24367</v>
      </c>
      <c r="C1420" t="s">
        <v>24368</v>
      </c>
      <c r="D1420" t="s">
        <v>11846</v>
      </c>
      <c r="E1420" t="s">
        <v>915</v>
      </c>
      <c r="F1420">
        <v>0</v>
      </c>
      <c r="G1420" t="s">
        <v>8234</v>
      </c>
      <c r="H1420" t="s">
        <v>8226</v>
      </c>
      <c r="I1420" t="s">
        <v>8214</v>
      </c>
      <c r="J1420" t="s">
        <v>8215</v>
      </c>
      <c r="K1420" t="s">
        <v>8224</v>
      </c>
      <c r="L1420" t="s">
        <v>8216</v>
      </c>
    </row>
    <row r="1421" spans="1:12" x14ac:dyDescent="0.35">
      <c r="A1421" s="164" t="s">
        <v>29791</v>
      </c>
      <c r="B1421" t="s">
        <v>29792</v>
      </c>
      <c r="C1421" t="s">
        <v>29793</v>
      </c>
      <c r="D1421" t="s">
        <v>930</v>
      </c>
      <c r="E1421" t="s">
        <v>915</v>
      </c>
      <c r="F1421">
        <v>60</v>
      </c>
      <c r="G1421" t="s">
        <v>8234</v>
      </c>
      <c r="H1421" t="s">
        <v>8226</v>
      </c>
      <c r="I1421" t="s">
        <v>8214</v>
      </c>
      <c r="J1421" t="s">
        <v>8215</v>
      </c>
      <c r="K1421" t="s">
        <v>5808</v>
      </c>
      <c r="L1421" t="s">
        <v>8216</v>
      </c>
    </row>
    <row r="1422" spans="1:12" x14ac:dyDescent="0.35">
      <c r="A1422" s="164" t="s">
        <v>30179</v>
      </c>
      <c r="B1422" t="s">
        <v>30180</v>
      </c>
      <c r="C1422" t="s">
        <v>30181</v>
      </c>
      <c r="D1422" t="s">
        <v>10857</v>
      </c>
      <c r="E1422" t="s">
        <v>915</v>
      </c>
      <c r="F1422">
        <v>32</v>
      </c>
      <c r="G1422" t="s">
        <v>8234</v>
      </c>
      <c r="H1422" t="s">
        <v>8226</v>
      </c>
      <c r="I1422" t="s">
        <v>8214</v>
      </c>
      <c r="J1422" t="s">
        <v>8215</v>
      </c>
      <c r="K1422" t="s">
        <v>5808</v>
      </c>
      <c r="L1422" t="s">
        <v>8216</v>
      </c>
    </row>
    <row r="1423" spans="1:12" x14ac:dyDescent="0.35">
      <c r="A1423" s="164" t="s">
        <v>30538</v>
      </c>
      <c r="B1423" t="s">
        <v>30539</v>
      </c>
      <c r="C1423" t="s">
        <v>30540</v>
      </c>
      <c r="D1423" t="s">
        <v>939</v>
      </c>
      <c r="E1423" t="s">
        <v>915</v>
      </c>
      <c r="F1423">
        <v>31</v>
      </c>
      <c r="G1423" t="s">
        <v>8234</v>
      </c>
      <c r="H1423" t="s">
        <v>8226</v>
      </c>
      <c r="I1423" t="s">
        <v>8214</v>
      </c>
      <c r="J1423" t="s">
        <v>8215</v>
      </c>
      <c r="K1423" t="s">
        <v>8224</v>
      </c>
      <c r="L1423" t="s">
        <v>8216</v>
      </c>
    </row>
    <row r="1424" spans="1:12" x14ac:dyDescent="0.35">
      <c r="A1424" s="164" t="s">
        <v>977</v>
      </c>
      <c r="B1424" t="s">
        <v>7581</v>
      </c>
      <c r="C1424" t="s">
        <v>12584</v>
      </c>
      <c r="D1424" t="s">
        <v>978</v>
      </c>
      <c r="E1424" t="s">
        <v>915</v>
      </c>
      <c r="F1424">
        <v>272</v>
      </c>
      <c r="G1424" t="s">
        <v>8223</v>
      </c>
      <c r="H1424" t="s">
        <v>8226</v>
      </c>
      <c r="I1424" t="s">
        <v>8214</v>
      </c>
      <c r="J1424" t="s">
        <v>8215</v>
      </c>
      <c r="K1424" t="s">
        <v>8224</v>
      </c>
      <c r="L1424" t="s">
        <v>8267</v>
      </c>
    </row>
    <row r="1425" spans="1:12" x14ac:dyDescent="0.35">
      <c r="A1425" s="164" t="s">
        <v>980</v>
      </c>
      <c r="B1425" t="s">
        <v>7580</v>
      </c>
      <c r="C1425" t="s">
        <v>29643</v>
      </c>
      <c r="D1425" t="s">
        <v>981</v>
      </c>
      <c r="E1425" t="s">
        <v>915</v>
      </c>
      <c r="F1425">
        <v>159</v>
      </c>
      <c r="G1425" t="s">
        <v>8212</v>
      </c>
      <c r="H1425" t="s">
        <v>8226</v>
      </c>
      <c r="I1425" t="s">
        <v>8214</v>
      </c>
      <c r="J1425" t="s">
        <v>8215</v>
      </c>
      <c r="K1425" t="s">
        <v>8224</v>
      </c>
      <c r="L1425" t="s">
        <v>8216</v>
      </c>
    </row>
    <row r="1426" spans="1:12" x14ac:dyDescent="0.35">
      <c r="A1426" s="164" t="s">
        <v>982</v>
      </c>
      <c r="B1426" t="s">
        <v>7582</v>
      </c>
      <c r="C1426" t="s">
        <v>15289</v>
      </c>
      <c r="D1426" t="s">
        <v>983</v>
      </c>
      <c r="E1426" t="s">
        <v>915</v>
      </c>
      <c r="F1426">
        <v>165</v>
      </c>
      <c r="G1426" t="s">
        <v>8212</v>
      </c>
      <c r="H1426" t="s">
        <v>8226</v>
      </c>
      <c r="I1426" t="s">
        <v>8214</v>
      </c>
      <c r="J1426" t="s">
        <v>8215</v>
      </c>
      <c r="K1426" t="s">
        <v>8224</v>
      </c>
      <c r="L1426" t="s">
        <v>8216</v>
      </c>
    </row>
    <row r="1427" spans="1:12" x14ac:dyDescent="0.35">
      <c r="A1427" s="164" t="s">
        <v>8594</v>
      </c>
      <c r="B1427" t="s">
        <v>8595</v>
      </c>
      <c r="C1427" t="s">
        <v>8596</v>
      </c>
      <c r="D1427" t="s">
        <v>8597</v>
      </c>
      <c r="E1427" t="s">
        <v>915</v>
      </c>
      <c r="H1427" t="s">
        <v>8226</v>
      </c>
      <c r="I1427" t="s">
        <v>8214</v>
      </c>
      <c r="J1427" t="s">
        <v>8215</v>
      </c>
      <c r="K1427" t="s">
        <v>8224</v>
      </c>
      <c r="L1427" t="s">
        <v>8216</v>
      </c>
    </row>
    <row r="1428" spans="1:12" x14ac:dyDescent="0.35">
      <c r="A1428" s="164" t="s">
        <v>984</v>
      </c>
      <c r="B1428" t="s">
        <v>5044</v>
      </c>
      <c r="C1428" t="s">
        <v>27112</v>
      </c>
      <c r="D1428" t="s">
        <v>985</v>
      </c>
      <c r="E1428" t="s">
        <v>915</v>
      </c>
      <c r="F1428">
        <v>183</v>
      </c>
      <c r="G1428" t="s">
        <v>8212</v>
      </c>
      <c r="H1428" t="s">
        <v>8226</v>
      </c>
      <c r="I1428" t="s">
        <v>8214</v>
      </c>
      <c r="J1428" t="s">
        <v>8215</v>
      </c>
      <c r="K1428" t="s">
        <v>8224</v>
      </c>
      <c r="L1428" t="s">
        <v>8216</v>
      </c>
    </row>
    <row r="1429" spans="1:12" x14ac:dyDescent="0.35">
      <c r="A1429" s="164" t="s">
        <v>986</v>
      </c>
      <c r="B1429" t="s">
        <v>7609</v>
      </c>
      <c r="C1429" t="s">
        <v>18695</v>
      </c>
      <c r="D1429" t="s">
        <v>934</v>
      </c>
      <c r="E1429" t="s">
        <v>915</v>
      </c>
      <c r="F1429">
        <v>12</v>
      </c>
      <c r="G1429" t="s">
        <v>8234</v>
      </c>
      <c r="H1429" t="s">
        <v>8226</v>
      </c>
      <c r="I1429" t="s">
        <v>8219</v>
      </c>
      <c r="J1429" t="s">
        <v>8215</v>
      </c>
      <c r="K1429" t="s">
        <v>8224</v>
      </c>
      <c r="L1429" t="s">
        <v>8216</v>
      </c>
    </row>
    <row r="1430" spans="1:12" x14ac:dyDescent="0.35">
      <c r="A1430" s="164" t="s">
        <v>987</v>
      </c>
      <c r="B1430" t="s">
        <v>7590</v>
      </c>
      <c r="C1430" t="s">
        <v>21112</v>
      </c>
      <c r="D1430" t="s">
        <v>988</v>
      </c>
      <c r="E1430" t="s">
        <v>915</v>
      </c>
      <c r="F1430">
        <v>34</v>
      </c>
      <c r="G1430" t="s">
        <v>8234</v>
      </c>
      <c r="H1430" t="s">
        <v>8226</v>
      </c>
      <c r="I1430" t="s">
        <v>8219</v>
      </c>
      <c r="J1430" t="s">
        <v>8215</v>
      </c>
      <c r="K1430" t="s">
        <v>8224</v>
      </c>
      <c r="L1430" t="s">
        <v>8216</v>
      </c>
    </row>
    <row r="1431" spans="1:12" x14ac:dyDescent="0.35">
      <c r="A1431" s="164" t="s">
        <v>990</v>
      </c>
      <c r="B1431" t="s">
        <v>7598</v>
      </c>
      <c r="C1431" t="s">
        <v>22586</v>
      </c>
      <c r="D1431" t="s">
        <v>948</v>
      </c>
      <c r="E1431" t="s">
        <v>915</v>
      </c>
      <c r="F1431">
        <v>174</v>
      </c>
      <c r="G1431" t="s">
        <v>8212</v>
      </c>
      <c r="H1431" t="s">
        <v>8226</v>
      </c>
      <c r="I1431" t="s">
        <v>8214</v>
      </c>
      <c r="J1431" t="s">
        <v>8215</v>
      </c>
      <c r="K1431" t="s">
        <v>8224</v>
      </c>
      <c r="L1431" t="s">
        <v>8216</v>
      </c>
    </row>
    <row r="1432" spans="1:12" x14ac:dyDescent="0.35">
      <c r="A1432" s="164" t="s">
        <v>27299</v>
      </c>
      <c r="B1432" t="s">
        <v>27300</v>
      </c>
      <c r="C1432" t="s">
        <v>27301</v>
      </c>
      <c r="D1432" t="s">
        <v>27302</v>
      </c>
      <c r="E1432" t="s">
        <v>915</v>
      </c>
      <c r="F1432">
        <v>15</v>
      </c>
      <c r="G1432" t="s">
        <v>8234</v>
      </c>
      <c r="H1432" t="s">
        <v>8226</v>
      </c>
      <c r="I1432" t="s">
        <v>8214</v>
      </c>
      <c r="J1432" t="s">
        <v>8215</v>
      </c>
      <c r="K1432" t="s">
        <v>8224</v>
      </c>
      <c r="L1432" t="s">
        <v>8216</v>
      </c>
    </row>
    <row r="1433" spans="1:12" x14ac:dyDescent="0.35">
      <c r="A1433" s="164" t="s">
        <v>17982</v>
      </c>
      <c r="B1433" t="s">
        <v>17983</v>
      </c>
      <c r="C1433" t="s">
        <v>17984</v>
      </c>
      <c r="D1433" t="s">
        <v>3827</v>
      </c>
      <c r="E1433" t="s">
        <v>915</v>
      </c>
      <c r="F1433">
        <v>20</v>
      </c>
      <c r="G1433" t="s">
        <v>8234</v>
      </c>
      <c r="H1433" t="s">
        <v>8226</v>
      </c>
      <c r="I1433" t="s">
        <v>8214</v>
      </c>
      <c r="J1433" t="s">
        <v>8215</v>
      </c>
      <c r="K1433" t="s">
        <v>8224</v>
      </c>
      <c r="L1433" t="s">
        <v>8216</v>
      </c>
    </row>
    <row r="1434" spans="1:12" x14ac:dyDescent="0.35">
      <c r="A1434" s="164" t="s">
        <v>12792</v>
      </c>
      <c r="B1434" t="s">
        <v>12793</v>
      </c>
      <c r="C1434" t="s">
        <v>12794</v>
      </c>
      <c r="D1434" t="s">
        <v>12795</v>
      </c>
      <c r="E1434" t="s">
        <v>915</v>
      </c>
      <c r="F1434">
        <v>11</v>
      </c>
      <c r="G1434" t="s">
        <v>8234</v>
      </c>
      <c r="H1434" t="s">
        <v>8226</v>
      </c>
      <c r="I1434" t="s">
        <v>8219</v>
      </c>
      <c r="J1434" t="s">
        <v>8215</v>
      </c>
      <c r="K1434" t="s">
        <v>8224</v>
      </c>
      <c r="L1434" t="s">
        <v>8216</v>
      </c>
    </row>
    <row r="1435" spans="1:12" x14ac:dyDescent="0.35">
      <c r="A1435" s="164" t="s">
        <v>30090</v>
      </c>
      <c r="B1435" t="s">
        <v>30091</v>
      </c>
      <c r="C1435" t="s">
        <v>30092</v>
      </c>
      <c r="D1435" t="s">
        <v>930</v>
      </c>
      <c r="E1435" t="s">
        <v>915</v>
      </c>
      <c r="F1435">
        <v>42</v>
      </c>
      <c r="G1435" t="s">
        <v>8234</v>
      </c>
      <c r="H1435" t="s">
        <v>8226</v>
      </c>
      <c r="I1435" t="s">
        <v>8214</v>
      </c>
      <c r="J1435" t="s">
        <v>8215</v>
      </c>
      <c r="K1435" t="s">
        <v>5808</v>
      </c>
      <c r="L1435" t="s">
        <v>8216</v>
      </c>
    </row>
    <row r="1436" spans="1:12" x14ac:dyDescent="0.35">
      <c r="A1436" s="164" t="s">
        <v>991</v>
      </c>
      <c r="B1436" t="s">
        <v>7587</v>
      </c>
      <c r="C1436" t="s">
        <v>24362</v>
      </c>
      <c r="D1436" t="s">
        <v>819</v>
      </c>
      <c r="E1436" t="s">
        <v>915</v>
      </c>
      <c r="F1436">
        <v>48</v>
      </c>
      <c r="G1436" t="s">
        <v>8234</v>
      </c>
      <c r="H1436" t="s">
        <v>8226</v>
      </c>
      <c r="I1436" t="s">
        <v>8214</v>
      </c>
      <c r="J1436" t="s">
        <v>8215</v>
      </c>
      <c r="K1436" t="s">
        <v>5808</v>
      </c>
      <c r="L1436" t="s">
        <v>8216</v>
      </c>
    </row>
    <row r="1437" spans="1:12" x14ac:dyDescent="0.35">
      <c r="A1437" s="164" t="s">
        <v>992</v>
      </c>
      <c r="B1437" t="s">
        <v>7578</v>
      </c>
      <c r="C1437" t="s">
        <v>28724</v>
      </c>
      <c r="D1437" t="s">
        <v>993</v>
      </c>
      <c r="E1437" t="s">
        <v>915</v>
      </c>
      <c r="F1437">
        <v>53</v>
      </c>
      <c r="G1437" t="s">
        <v>8234</v>
      </c>
      <c r="H1437" t="s">
        <v>8226</v>
      </c>
      <c r="I1437" t="s">
        <v>8214</v>
      </c>
      <c r="J1437" t="s">
        <v>8215</v>
      </c>
      <c r="K1437" t="s">
        <v>8224</v>
      </c>
      <c r="L1437" t="s">
        <v>8216</v>
      </c>
    </row>
    <row r="1438" spans="1:12" x14ac:dyDescent="0.35">
      <c r="A1438" s="164" t="s">
        <v>994</v>
      </c>
      <c r="B1438" t="s">
        <v>7596</v>
      </c>
      <c r="C1438" t="s">
        <v>23543</v>
      </c>
      <c r="D1438" t="s">
        <v>928</v>
      </c>
      <c r="E1438" t="s">
        <v>915</v>
      </c>
      <c r="F1438">
        <v>23</v>
      </c>
      <c r="G1438" t="s">
        <v>8234</v>
      </c>
      <c r="H1438" t="s">
        <v>8226</v>
      </c>
      <c r="I1438" t="s">
        <v>8214</v>
      </c>
      <c r="J1438" t="s">
        <v>8215</v>
      </c>
      <c r="K1438" t="s">
        <v>8224</v>
      </c>
      <c r="L1438" t="s">
        <v>8216</v>
      </c>
    </row>
    <row r="1439" spans="1:12" x14ac:dyDescent="0.35">
      <c r="A1439" s="164" t="s">
        <v>15397</v>
      </c>
      <c r="B1439" t="s">
        <v>15398</v>
      </c>
      <c r="C1439" t="s">
        <v>15399</v>
      </c>
      <c r="D1439" t="s">
        <v>975</v>
      </c>
      <c r="E1439" t="s">
        <v>915</v>
      </c>
      <c r="F1439">
        <v>16</v>
      </c>
      <c r="G1439" t="s">
        <v>8234</v>
      </c>
      <c r="H1439" t="s">
        <v>8226</v>
      </c>
      <c r="I1439" t="s">
        <v>8214</v>
      </c>
      <c r="J1439" t="s">
        <v>8215</v>
      </c>
      <c r="K1439" t="s">
        <v>8224</v>
      </c>
      <c r="L1439" t="s">
        <v>8216</v>
      </c>
    </row>
    <row r="1440" spans="1:12" x14ac:dyDescent="0.35">
      <c r="A1440" s="164" t="s">
        <v>7593</v>
      </c>
      <c r="B1440" t="s">
        <v>7594</v>
      </c>
      <c r="C1440" t="s">
        <v>25870</v>
      </c>
      <c r="D1440" t="s">
        <v>917</v>
      </c>
      <c r="E1440" t="s">
        <v>915</v>
      </c>
      <c r="F1440">
        <v>50</v>
      </c>
      <c r="G1440" t="s">
        <v>8234</v>
      </c>
      <c r="H1440" t="s">
        <v>8226</v>
      </c>
      <c r="I1440" t="s">
        <v>8214</v>
      </c>
      <c r="J1440" t="s">
        <v>8215</v>
      </c>
      <c r="K1440" t="s">
        <v>8224</v>
      </c>
      <c r="L1440" t="s">
        <v>8216</v>
      </c>
    </row>
    <row r="1441" spans="1:12" x14ac:dyDescent="0.35">
      <c r="A1441" s="164" t="s">
        <v>7572</v>
      </c>
      <c r="B1441" t="s">
        <v>7573</v>
      </c>
      <c r="C1441" t="s">
        <v>21123</v>
      </c>
      <c r="D1441" t="s">
        <v>976</v>
      </c>
      <c r="E1441" t="s">
        <v>915</v>
      </c>
      <c r="F1441">
        <v>22</v>
      </c>
      <c r="G1441" t="s">
        <v>8234</v>
      </c>
      <c r="H1441" t="s">
        <v>8226</v>
      </c>
      <c r="I1441" t="s">
        <v>8214</v>
      </c>
      <c r="J1441" t="s">
        <v>8215</v>
      </c>
      <c r="K1441" t="s">
        <v>8224</v>
      </c>
      <c r="L1441" t="s">
        <v>8267</v>
      </c>
    </row>
    <row r="1442" spans="1:12" x14ac:dyDescent="0.35">
      <c r="A1442" s="164" t="s">
        <v>7605</v>
      </c>
      <c r="B1442" t="s">
        <v>7606</v>
      </c>
      <c r="C1442" t="s">
        <v>18743</v>
      </c>
      <c r="D1442" t="s">
        <v>939</v>
      </c>
      <c r="E1442" t="s">
        <v>915</v>
      </c>
      <c r="F1442">
        <v>22</v>
      </c>
      <c r="G1442" t="s">
        <v>8234</v>
      </c>
      <c r="H1442" t="s">
        <v>8226</v>
      </c>
      <c r="I1442" t="s">
        <v>8214</v>
      </c>
      <c r="J1442" t="s">
        <v>8215</v>
      </c>
      <c r="K1442" t="s">
        <v>8224</v>
      </c>
      <c r="L1442" t="s">
        <v>8216</v>
      </c>
    </row>
    <row r="1443" spans="1:12" x14ac:dyDescent="0.35">
      <c r="A1443" s="164" t="s">
        <v>23145</v>
      </c>
      <c r="B1443" t="s">
        <v>23146</v>
      </c>
      <c r="C1443" t="s">
        <v>23147</v>
      </c>
      <c r="D1443" t="s">
        <v>914</v>
      </c>
      <c r="E1443" t="s">
        <v>915</v>
      </c>
      <c r="F1443">
        <v>0</v>
      </c>
      <c r="G1443" t="s">
        <v>8234</v>
      </c>
      <c r="H1443" t="s">
        <v>8226</v>
      </c>
      <c r="I1443" t="s">
        <v>8214</v>
      </c>
      <c r="J1443" t="s">
        <v>8215</v>
      </c>
      <c r="K1443" t="s">
        <v>8224</v>
      </c>
      <c r="L1443" t="s">
        <v>8216</v>
      </c>
    </row>
    <row r="1444" spans="1:12" x14ac:dyDescent="0.35">
      <c r="A1444" s="164" t="s">
        <v>14593</v>
      </c>
      <c r="B1444" t="s">
        <v>14594</v>
      </c>
      <c r="C1444" t="s">
        <v>14595</v>
      </c>
      <c r="D1444" t="s">
        <v>14596</v>
      </c>
      <c r="E1444" t="s">
        <v>915</v>
      </c>
      <c r="F1444">
        <v>0</v>
      </c>
      <c r="G1444" t="s">
        <v>8234</v>
      </c>
      <c r="H1444" t="s">
        <v>8226</v>
      </c>
      <c r="I1444" t="s">
        <v>8214</v>
      </c>
      <c r="J1444" t="s">
        <v>8215</v>
      </c>
      <c r="K1444" t="s">
        <v>8224</v>
      </c>
      <c r="L1444" t="s">
        <v>8216</v>
      </c>
    </row>
    <row r="1445" spans="1:12" x14ac:dyDescent="0.35">
      <c r="A1445" s="164" t="s">
        <v>23852</v>
      </c>
      <c r="B1445" t="s">
        <v>23853</v>
      </c>
      <c r="C1445" t="s">
        <v>23854</v>
      </c>
      <c r="D1445" t="s">
        <v>23855</v>
      </c>
      <c r="E1445" t="s">
        <v>915</v>
      </c>
      <c r="F1445">
        <v>25</v>
      </c>
      <c r="G1445" t="s">
        <v>8234</v>
      </c>
      <c r="H1445" t="s">
        <v>8226</v>
      </c>
      <c r="I1445" t="s">
        <v>8219</v>
      </c>
      <c r="J1445" t="s">
        <v>8272</v>
      </c>
      <c r="K1445" t="s">
        <v>5808</v>
      </c>
      <c r="L1445" t="s">
        <v>8216</v>
      </c>
    </row>
    <row r="1446" spans="1:12" x14ac:dyDescent="0.35">
      <c r="A1446" s="164" t="s">
        <v>21455</v>
      </c>
      <c r="B1446" t="s">
        <v>21456</v>
      </c>
      <c r="C1446" t="s">
        <v>21457</v>
      </c>
      <c r="D1446" t="s">
        <v>21458</v>
      </c>
      <c r="E1446" t="s">
        <v>915</v>
      </c>
      <c r="F1446">
        <v>17</v>
      </c>
      <c r="G1446" t="s">
        <v>8234</v>
      </c>
      <c r="H1446" t="s">
        <v>8226</v>
      </c>
      <c r="I1446" t="s">
        <v>8219</v>
      </c>
      <c r="J1446" t="s">
        <v>8272</v>
      </c>
      <c r="K1446" t="s">
        <v>8224</v>
      </c>
      <c r="L1446" t="s">
        <v>8216</v>
      </c>
    </row>
    <row r="1447" spans="1:12" x14ac:dyDescent="0.35">
      <c r="A1447" s="164" t="s">
        <v>28810</v>
      </c>
      <c r="B1447" t="s">
        <v>28811</v>
      </c>
      <c r="C1447" t="s">
        <v>28812</v>
      </c>
      <c r="D1447" t="s">
        <v>28813</v>
      </c>
      <c r="E1447" t="s">
        <v>915</v>
      </c>
      <c r="F1447">
        <v>25</v>
      </c>
      <c r="G1447" t="s">
        <v>8234</v>
      </c>
      <c r="H1447" t="s">
        <v>8226</v>
      </c>
      <c r="I1447" t="s">
        <v>8214</v>
      </c>
      <c r="J1447" t="s">
        <v>8272</v>
      </c>
      <c r="K1447" t="s">
        <v>5808</v>
      </c>
      <c r="L1447" t="s">
        <v>8216</v>
      </c>
    </row>
    <row r="1448" spans="1:12" x14ac:dyDescent="0.35">
      <c r="A1448" s="164" t="s">
        <v>9635</v>
      </c>
      <c r="B1448" t="s">
        <v>9636</v>
      </c>
      <c r="C1448" t="s">
        <v>9637</v>
      </c>
      <c r="D1448" t="s">
        <v>9638</v>
      </c>
      <c r="E1448" t="s">
        <v>915</v>
      </c>
      <c r="F1448">
        <v>25</v>
      </c>
      <c r="G1448" t="s">
        <v>8234</v>
      </c>
      <c r="H1448" t="s">
        <v>8226</v>
      </c>
      <c r="I1448" t="s">
        <v>8219</v>
      </c>
      <c r="J1448" t="s">
        <v>8272</v>
      </c>
      <c r="K1448" t="s">
        <v>8224</v>
      </c>
      <c r="L1448" t="s">
        <v>8216</v>
      </c>
    </row>
    <row r="1449" spans="1:12" x14ac:dyDescent="0.35">
      <c r="A1449" s="164" t="s">
        <v>11602</v>
      </c>
      <c r="B1449" t="s">
        <v>11603</v>
      </c>
      <c r="C1449" t="s">
        <v>11604</v>
      </c>
      <c r="D1449" t="s">
        <v>11605</v>
      </c>
      <c r="E1449" t="s">
        <v>915</v>
      </c>
      <c r="F1449">
        <v>25</v>
      </c>
      <c r="G1449" t="s">
        <v>8234</v>
      </c>
      <c r="H1449" t="s">
        <v>8226</v>
      </c>
      <c r="I1449" t="s">
        <v>8219</v>
      </c>
      <c r="J1449" t="s">
        <v>8272</v>
      </c>
      <c r="K1449" t="s">
        <v>5808</v>
      </c>
      <c r="L1449" t="s">
        <v>8216</v>
      </c>
    </row>
    <row r="1450" spans="1:12" x14ac:dyDescent="0.35">
      <c r="A1450" s="164" t="s">
        <v>24375</v>
      </c>
      <c r="B1450" t="s">
        <v>19212</v>
      </c>
      <c r="C1450" t="s">
        <v>24376</v>
      </c>
      <c r="D1450" t="s">
        <v>2299</v>
      </c>
      <c r="E1450" t="s">
        <v>915</v>
      </c>
      <c r="F1450">
        <v>15</v>
      </c>
      <c r="G1450" t="s">
        <v>8234</v>
      </c>
      <c r="H1450" t="s">
        <v>8226</v>
      </c>
      <c r="I1450" t="s">
        <v>8219</v>
      </c>
      <c r="J1450" t="s">
        <v>8272</v>
      </c>
      <c r="K1450" t="s">
        <v>8224</v>
      </c>
      <c r="L1450" t="s">
        <v>8216</v>
      </c>
    </row>
    <row r="1451" spans="1:12" x14ac:dyDescent="0.35">
      <c r="A1451" s="164" t="s">
        <v>29358</v>
      </c>
      <c r="B1451" t="s">
        <v>29359</v>
      </c>
      <c r="C1451" t="s">
        <v>29360</v>
      </c>
      <c r="D1451" t="s">
        <v>3630</v>
      </c>
      <c r="E1451" t="s">
        <v>915</v>
      </c>
      <c r="F1451">
        <v>15</v>
      </c>
      <c r="G1451" t="s">
        <v>8234</v>
      </c>
      <c r="H1451" t="s">
        <v>8226</v>
      </c>
      <c r="I1451" t="s">
        <v>8219</v>
      </c>
      <c r="J1451" t="s">
        <v>8272</v>
      </c>
      <c r="K1451" t="s">
        <v>8224</v>
      </c>
      <c r="L1451" t="s">
        <v>8216</v>
      </c>
    </row>
    <row r="1452" spans="1:12" x14ac:dyDescent="0.35">
      <c r="A1452" s="164" t="s">
        <v>25526</v>
      </c>
      <c r="B1452" t="s">
        <v>25527</v>
      </c>
      <c r="C1452" t="s">
        <v>25528</v>
      </c>
      <c r="D1452" t="s">
        <v>25529</v>
      </c>
      <c r="E1452" t="s">
        <v>915</v>
      </c>
      <c r="F1452">
        <v>25</v>
      </c>
      <c r="G1452" t="s">
        <v>8234</v>
      </c>
      <c r="H1452" t="s">
        <v>8226</v>
      </c>
      <c r="I1452" t="s">
        <v>8219</v>
      </c>
      <c r="J1452" t="s">
        <v>8272</v>
      </c>
      <c r="K1452" t="s">
        <v>5808</v>
      </c>
      <c r="L1452" t="s">
        <v>8216</v>
      </c>
    </row>
    <row r="1453" spans="1:12" x14ac:dyDescent="0.35">
      <c r="A1453" s="164" t="s">
        <v>19317</v>
      </c>
      <c r="B1453" t="s">
        <v>19318</v>
      </c>
      <c r="C1453" t="s">
        <v>19319</v>
      </c>
      <c r="D1453" t="s">
        <v>19320</v>
      </c>
      <c r="E1453" t="s">
        <v>915</v>
      </c>
      <c r="F1453">
        <v>17</v>
      </c>
      <c r="G1453" t="s">
        <v>8234</v>
      </c>
      <c r="H1453" t="s">
        <v>8226</v>
      </c>
      <c r="I1453" t="s">
        <v>8219</v>
      </c>
      <c r="J1453" t="s">
        <v>8272</v>
      </c>
      <c r="K1453" t="s">
        <v>8224</v>
      </c>
      <c r="L1453" t="s">
        <v>8216</v>
      </c>
    </row>
    <row r="1454" spans="1:12" x14ac:dyDescent="0.35">
      <c r="A1454" s="164" t="s">
        <v>12351</v>
      </c>
      <c r="B1454" t="s">
        <v>12352</v>
      </c>
      <c r="C1454" t="s">
        <v>12353</v>
      </c>
      <c r="D1454" t="s">
        <v>12354</v>
      </c>
      <c r="E1454" t="s">
        <v>915</v>
      </c>
      <c r="F1454">
        <v>16</v>
      </c>
      <c r="G1454" t="s">
        <v>8234</v>
      </c>
      <c r="H1454" t="s">
        <v>8226</v>
      </c>
      <c r="I1454" t="s">
        <v>8219</v>
      </c>
      <c r="J1454" t="s">
        <v>8272</v>
      </c>
      <c r="K1454" t="s">
        <v>8224</v>
      </c>
      <c r="L1454" t="s">
        <v>8267</v>
      </c>
    </row>
    <row r="1455" spans="1:12" x14ac:dyDescent="0.35">
      <c r="A1455" s="164" t="s">
        <v>22432</v>
      </c>
      <c r="B1455" t="s">
        <v>22433</v>
      </c>
      <c r="C1455" t="s">
        <v>22434</v>
      </c>
      <c r="D1455" t="s">
        <v>22435</v>
      </c>
      <c r="E1455" t="s">
        <v>915</v>
      </c>
      <c r="F1455">
        <v>9</v>
      </c>
      <c r="G1455" t="s">
        <v>8234</v>
      </c>
      <c r="H1455" t="s">
        <v>8226</v>
      </c>
      <c r="I1455" t="s">
        <v>8219</v>
      </c>
      <c r="J1455" t="s">
        <v>8272</v>
      </c>
      <c r="K1455" t="s">
        <v>8224</v>
      </c>
      <c r="L1455" t="s">
        <v>8216</v>
      </c>
    </row>
    <row r="1456" spans="1:12" x14ac:dyDescent="0.35">
      <c r="A1456" s="164" t="s">
        <v>23407</v>
      </c>
      <c r="B1456" t="s">
        <v>8549</v>
      </c>
      <c r="C1456" t="s">
        <v>8550</v>
      </c>
      <c r="D1456" t="s">
        <v>1601</v>
      </c>
      <c r="E1456" t="s">
        <v>915</v>
      </c>
      <c r="F1456">
        <v>15</v>
      </c>
      <c r="G1456" t="s">
        <v>8234</v>
      </c>
      <c r="H1456" t="s">
        <v>8226</v>
      </c>
      <c r="I1456" t="s">
        <v>8219</v>
      </c>
      <c r="J1456" t="s">
        <v>8272</v>
      </c>
      <c r="K1456" t="s">
        <v>8224</v>
      </c>
      <c r="L1456" t="s">
        <v>8216</v>
      </c>
    </row>
    <row r="1457" spans="1:12" x14ac:dyDescent="0.35">
      <c r="A1457" s="164" t="s">
        <v>31799</v>
      </c>
      <c r="B1457" t="s">
        <v>12230</v>
      </c>
      <c r="C1457" t="s">
        <v>12231</v>
      </c>
      <c r="D1457" t="s">
        <v>12232</v>
      </c>
      <c r="E1457" t="s">
        <v>915</v>
      </c>
      <c r="F1457">
        <v>25</v>
      </c>
      <c r="G1457" t="s">
        <v>8234</v>
      </c>
      <c r="H1457" t="s">
        <v>8226</v>
      </c>
      <c r="I1457" t="s">
        <v>8214</v>
      </c>
      <c r="J1457" t="s">
        <v>8272</v>
      </c>
      <c r="K1457" t="s">
        <v>5808</v>
      </c>
      <c r="L1457" t="s">
        <v>8216</v>
      </c>
    </row>
    <row r="1458" spans="1:12" x14ac:dyDescent="0.35">
      <c r="A1458" s="164" t="s">
        <v>16264</v>
      </c>
      <c r="B1458" t="s">
        <v>16265</v>
      </c>
      <c r="C1458" t="s">
        <v>16266</v>
      </c>
      <c r="D1458" t="s">
        <v>1973</v>
      </c>
      <c r="E1458" t="s">
        <v>915</v>
      </c>
      <c r="F1458">
        <v>19</v>
      </c>
      <c r="G1458" t="s">
        <v>8234</v>
      </c>
      <c r="H1458" t="s">
        <v>8226</v>
      </c>
      <c r="I1458" t="s">
        <v>8219</v>
      </c>
      <c r="J1458" t="s">
        <v>8272</v>
      </c>
      <c r="K1458" t="s">
        <v>8224</v>
      </c>
      <c r="L1458" t="s">
        <v>8216</v>
      </c>
    </row>
    <row r="1459" spans="1:12" x14ac:dyDescent="0.35">
      <c r="A1459" s="164" t="s">
        <v>13775</v>
      </c>
      <c r="B1459" t="s">
        <v>13776</v>
      </c>
      <c r="C1459" t="s">
        <v>13777</v>
      </c>
      <c r="D1459" t="s">
        <v>12681</v>
      </c>
      <c r="E1459" t="s">
        <v>915</v>
      </c>
      <c r="F1459">
        <v>25</v>
      </c>
      <c r="G1459" t="s">
        <v>8234</v>
      </c>
      <c r="H1459" t="s">
        <v>8226</v>
      </c>
      <c r="I1459" t="s">
        <v>8219</v>
      </c>
      <c r="J1459" t="s">
        <v>8272</v>
      </c>
      <c r="K1459" t="s">
        <v>5808</v>
      </c>
      <c r="L1459" t="s">
        <v>8216</v>
      </c>
    </row>
    <row r="1460" spans="1:12" x14ac:dyDescent="0.35">
      <c r="A1460" s="164" t="s">
        <v>21320</v>
      </c>
      <c r="B1460" t="s">
        <v>17417</v>
      </c>
      <c r="C1460" t="s">
        <v>21321</v>
      </c>
      <c r="D1460" t="s">
        <v>276</v>
      </c>
      <c r="E1460" t="s">
        <v>915</v>
      </c>
      <c r="F1460">
        <v>15</v>
      </c>
      <c r="G1460" t="s">
        <v>8234</v>
      </c>
      <c r="H1460" t="s">
        <v>8226</v>
      </c>
      <c r="I1460" t="s">
        <v>8219</v>
      </c>
      <c r="J1460" t="s">
        <v>8272</v>
      </c>
      <c r="K1460" t="s">
        <v>8224</v>
      </c>
      <c r="L1460" t="s">
        <v>8216</v>
      </c>
    </row>
    <row r="1461" spans="1:12" x14ac:dyDescent="0.35">
      <c r="A1461" s="164" t="s">
        <v>18013</v>
      </c>
      <c r="B1461" t="s">
        <v>18014</v>
      </c>
      <c r="C1461" t="s">
        <v>18015</v>
      </c>
      <c r="D1461" t="s">
        <v>18016</v>
      </c>
      <c r="E1461" t="s">
        <v>915</v>
      </c>
      <c r="F1461">
        <v>16</v>
      </c>
      <c r="G1461" t="s">
        <v>8234</v>
      </c>
      <c r="H1461" t="s">
        <v>8226</v>
      </c>
      <c r="I1461" t="s">
        <v>8219</v>
      </c>
      <c r="J1461" t="s">
        <v>8272</v>
      </c>
      <c r="K1461" t="s">
        <v>8224</v>
      </c>
      <c r="L1461" t="s">
        <v>8216</v>
      </c>
    </row>
    <row r="1462" spans="1:12" x14ac:dyDescent="0.35">
      <c r="A1462" s="164" t="s">
        <v>15139</v>
      </c>
      <c r="B1462" t="s">
        <v>15140</v>
      </c>
      <c r="C1462" t="s">
        <v>15141</v>
      </c>
      <c r="D1462" t="s">
        <v>15142</v>
      </c>
      <c r="E1462" t="s">
        <v>915</v>
      </c>
      <c r="F1462">
        <v>12</v>
      </c>
      <c r="G1462" t="s">
        <v>8234</v>
      </c>
      <c r="H1462" t="s">
        <v>8226</v>
      </c>
      <c r="I1462" t="s">
        <v>8219</v>
      </c>
      <c r="J1462" t="s">
        <v>8272</v>
      </c>
      <c r="K1462" t="s">
        <v>8224</v>
      </c>
      <c r="L1462" t="s">
        <v>8216</v>
      </c>
    </row>
    <row r="1463" spans="1:12" x14ac:dyDescent="0.35">
      <c r="A1463" s="164" t="s">
        <v>12437</v>
      </c>
      <c r="B1463" t="s">
        <v>12438</v>
      </c>
      <c r="C1463" t="s">
        <v>12439</v>
      </c>
      <c r="D1463" t="s">
        <v>12440</v>
      </c>
      <c r="E1463" t="s">
        <v>915</v>
      </c>
      <c r="F1463">
        <v>21</v>
      </c>
      <c r="G1463" t="s">
        <v>8234</v>
      </c>
      <c r="H1463" t="s">
        <v>8226</v>
      </c>
      <c r="I1463" t="s">
        <v>8219</v>
      </c>
      <c r="J1463" t="s">
        <v>8272</v>
      </c>
      <c r="K1463" t="s">
        <v>8224</v>
      </c>
      <c r="L1463" t="s">
        <v>8216</v>
      </c>
    </row>
    <row r="1464" spans="1:12" x14ac:dyDescent="0.35">
      <c r="A1464" s="164" t="s">
        <v>29995</v>
      </c>
      <c r="B1464" t="s">
        <v>7970</v>
      </c>
      <c r="C1464" t="s">
        <v>13079</v>
      </c>
      <c r="D1464" t="s">
        <v>13080</v>
      </c>
      <c r="E1464" t="s">
        <v>915</v>
      </c>
      <c r="F1464">
        <v>8</v>
      </c>
      <c r="G1464" t="s">
        <v>8234</v>
      </c>
      <c r="H1464" t="s">
        <v>8226</v>
      </c>
      <c r="I1464" t="s">
        <v>8219</v>
      </c>
      <c r="J1464" t="s">
        <v>8272</v>
      </c>
      <c r="K1464" t="s">
        <v>8224</v>
      </c>
      <c r="L1464" t="s">
        <v>8216</v>
      </c>
    </row>
    <row r="1465" spans="1:12" x14ac:dyDescent="0.35">
      <c r="A1465" s="164" t="s">
        <v>33313</v>
      </c>
      <c r="B1465" t="s">
        <v>8236</v>
      </c>
      <c r="C1465" t="s">
        <v>8237</v>
      </c>
      <c r="D1465" t="s">
        <v>8238</v>
      </c>
      <c r="E1465" t="s">
        <v>915</v>
      </c>
      <c r="F1465">
        <v>20</v>
      </c>
      <c r="G1465" t="s">
        <v>8234</v>
      </c>
      <c r="H1465" t="s">
        <v>8226</v>
      </c>
      <c r="I1465" t="s">
        <v>8219</v>
      </c>
      <c r="J1465" t="s">
        <v>8272</v>
      </c>
      <c r="K1465" t="s">
        <v>8224</v>
      </c>
      <c r="L1465" t="s">
        <v>8216</v>
      </c>
    </row>
    <row r="1466" spans="1:12" x14ac:dyDescent="0.35">
      <c r="A1466" s="164" t="s">
        <v>20113</v>
      </c>
      <c r="B1466" t="s">
        <v>17857</v>
      </c>
      <c r="C1466" t="s">
        <v>17858</v>
      </c>
      <c r="D1466" t="s">
        <v>17859</v>
      </c>
      <c r="E1466" t="s">
        <v>915</v>
      </c>
      <c r="F1466">
        <v>25</v>
      </c>
      <c r="G1466" t="s">
        <v>8234</v>
      </c>
      <c r="H1466" t="s">
        <v>8226</v>
      </c>
      <c r="I1466" t="s">
        <v>8219</v>
      </c>
      <c r="J1466" t="s">
        <v>8272</v>
      </c>
      <c r="K1466" t="s">
        <v>5808</v>
      </c>
      <c r="L1466" t="s">
        <v>8216</v>
      </c>
    </row>
    <row r="1467" spans="1:12" x14ac:dyDescent="0.35">
      <c r="A1467" s="164" t="s">
        <v>24327</v>
      </c>
      <c r="B1467" t="s">
        <v>20758</v>
      </c>
      <c r="C1467" t="s">
        <v>24328</v>
      </c>
      <c r="D1467" t="s">
        <v>20760</v>
      </c>
      <c r="E1467" t="s">
        <v>915</v>
      </c>
      <c r="F1467">
        <v>25</v>
      </c>
      <c r="G1467" t="s">
        <v>8234</v>
      </c>
      <c r="H1467" t="s">
        <v>8226</v>
      </c>
      <c r="I1467" t="s">
        <v>8219</v>
      </c>
      <c r="J1467" t="s">
        <v>8272</v>
      </c>
      <c r="K1467" t="s">
        <v>5808</v>
      </c>
      <c r="L1467" t="s">
        <v>8216</v>
      </c>
    </row>
    <row r="1468" spans="1:12" x14ac:dyDescent="0.35">
      <c r="A1468" s="164" t="s">
        <v>27697</v>
      </c>
      <c r="B1468" t="s">
        <v>27698</v>
      </c>
      <c r="C1468" t="s">
        <v>27699</v>
      </c>
      <c r="D1468" t="s">
        <v>20672</v>
      </c>
      <c r="E1468" t="s">
        <v>915</v>
      </c>
      <c r="F1468">
        <v>25</v>
      </c>
      <c r="G1468" t="s">
        <v>8234</v>
      </c>
      <c r="H1468" t="s">
        <v>8226</v>
      </c>
      <c r="I1468" t="s">
        <v>8219</v>
      </c>
      <c r="J1468" t="s">
        <v>8272</v>
      </c>
      <c r="K1468" t="s">
        <v>5808</v>
      </c>
      <c r="L1468" t="s">
        <v>8216</v>
      </c>
    </row>
    <row r="1469" spans="1:12" x14ac:dyDescent="0.35">
      <c r="A1469" s="164" t="s">
        <v>26032</v>
      </c>
      <c r="B1469" t="s">
        <v>12401</v>
      </c>
      <c r="C1469" t="s">
        <v>12402</v>
      </c>
      <c r="D1469" t="s">
        <v>12403</v>
      </c>
      <c r="E1469" t="s">
        <v>915</v>
      </c>
      <c r="F1469">
        <v>25</v>
      </c>
      <c r="G1469" t="s">
        <v>8234</v>
      </c>
      <c r="H1469" t="s">
        <v>8226</v>
      </c>
      <c r="I1469" t="s">
        <v>8219</v>
      </c>
      <c r="J1469" t="s">
        <v>8272</v>
      </c>
      <c r="K1469" t="s">
        <v>5808</v>
      </c>
      <c r="L1469" t="s">
        <v>8216</v>
      </c>
    </row>
    <row r="1470" spans="1:12" x14ac:dyDescent="0.35">
      <c r="A1470" s="164" t="s">
        <v>20260</v>
      </c>
      <c r="B1470" t="s">
        <v>20261</v>
      </c>
      <c r="C1470" t="s">
        <v>20262</v>
      </c>
      <c r="D1470" t="s">
        <v>18817</v>
      </c>
      <c r="E1470" t="s">
        <v>915</v>
      </c>
      <c r="F1470">
        <v>10</v>
      </c>
      <c r="G1470" t="s">
        <v>8234</v>
      </c>
      <c r="H1470" t="s">
        <v>8226</v>
      </c>
      <c r="I1470" t="s">
        <v>8219</v>
      </c>
      <c r="J1470" t="s">
        <v>8272</v>
      </c>
      <c r="K1470" t="s">
        <v>8224</v>
      </c>
      <c r="L1470" t="s">
        <v>8216</v>
      </c>
    </row>
    <row r="1471" spans="1:12" x14ac:dyDescent="0.35">
      <c r="A1471" s="164" t="s">
        <v>32192</v>
      </c>
      <c r="B1471" t="s">
        <v>32193</v>
      </c>
      <c r="C1471" t="s">
        <v>27301</v>
      </c>
      <c r="D1471" t="s">
        <v>27302</v>
      </c>
      <c r="E1471" t="s">
        <v>915</v>
      </c>
      <c r="F1471">
        <v>15</v>
      </c>
      <c r="G1471" t="s">
        <v>8234</v>
      </c>
      <c r="H1471" t="s">
        <v>8226</v>
      </c>
      <c r="I1471" t="s">
        <v>8214</v>
      </c>
      <c r="J1471" t="s">
        <v>8272</v>
      </c>
      <c r="K1471" t="s">
        <v>8224</v>
      </c>
      <c r="L1471" t="s">
        <v>8216</v>
      </c>
    </row>
    <row r="1472" spans="1:12" x14ac:dyDescent="0.35">
      <c r="A1472" s="164" t="s">
        <v>26574</v>
      </c>
      <c r="B1472" t="s">
        <v>26575</v>
      </c>
      <c r="C1472" t="s">
        <v>21350</v>
      </c>
      <c r="D1472" t="s">
        <v>21351</v>
      </c>
      <c r="E1472" t="s">
        <v>915</v>
      </c>
      <c r="F1472">
        <v>25</v>
      </c>
      <c r="G1472" t="s">
        <v>8234</v>
      </c>
      <c r="H1472" t="s">
        <v>8226</v>
      </c>
      <c r="I1472" t="s">
        <v>8219</v>
      </c>
      <c r="J1472" t="s">
        <v>8272</v>
      </c>
      <c r="K1472" t="s">
        <v>5808</v>
      </c>
      <c r="L1472" t="s">
        <v>8216</v>
      </c>
    </row>
    <row r="1473" spans="1:12" x14ac:dyDescent="0.35">
      <c r="A1473" s="164" t="s">
        <v>31549</v>
      </c>
      <c r="B1473" t="s">
        <v>31550</v>
      </c>
      <c r="C1473" t="s">
        <v>12794</v>
      </c>
      <c r="D1473" t="s">
        <v>12795</v>
      </c>
      <c r="E1473" t="s">
        <v>915</v>
      </c>
      <c r="F1473">
        <v>11</v>
      </c>
      <c r="G1473" t="s">
        <v>8234</v>
      </c>
      <c r="H1473" t="s">
        <v>8226</v>
      </c>
      <c r="I1473" t="s">
        <v>8219</v>
      </c>
      <c r="J1473" t="s">
        <v>8272</v>
      </c>
      <c r="K1473" t="s">
        <v>8224</v>
      </c>
      <c r="L1473" t="s">
        <v>8216</v>
      </c>
    </row>
    <row r="1474" spans="1:12" x14ac:dyDescent="0.35">
      <c r="A1474" s="164" t="s">
        <v>14568</v>
      </c>
      <c r="B1474" t="s">
        <v>14569</v>
      </c>
      <c r="C1474" t="s">
        <v>14570</v>
      </c>
      <c r="D1474" t="s">
        <v>14571</v>
      </c>
      <c r="E1474" t="s">
        <v>915</v>
      </c>
      <c r="F1474">
        <v>522</v>
      </c>
      <c r="G1474" t="s">
        <v>8490</v>
      </c>
      <c r="H1474" t="s">
        <v>8226</v>
      </c>
      <c r="I1474" t="s">
        <v>8219</v>
      </c>
      <c r="J1474" t="s">
        <v>8272</v>
      </c>
      <c r="K1474" t="s">
        <v>8224</v>
      </c>
      <c r="L1474" t="s">
        <v>8216</v>
      </c>
    </row>
    <row r="1475" spans="1:12" x14ac:dyDescent="0.35">
      <c r="A1475" s="164" t="s">
        <v>12146</v>
      </c>
      <c r="B1475" t="s">
        <v>12147</v>
      </c>
      <c r="C1475" t="s">
        <v>12148</v>
      </c>
      <c r="D1475" t="s">
        <v>12149</v>
      </c>
      <c r="E1475" t="s">
        <v>915</v>
      </c>
      <c r="F1475">
        <v>11</v>
      </c>
      <c r="G1475" t="s">
        <v>8234</v>
      </c>
      <c r="H1475" t="s">
        <v>8226</v>
      </c>
      <c r="I1475" t="s">
        <v>8219</v>
      </c>
      <c r="J1475" t="s">
        <v>8272</v>
      </c>
      <c r="K1475" t="s">
        <v>8224</v>
      </c>
      <c r="L1475" t="s">
        <v>8216</v>
      </c>
    </row>
    <row r="1476" spans="1:12" x14ac:dyDescent="0.35">
      <c r="A1476" s="164" t="s">
        <v>30891</v>
      </c>
      <c r="B1476" t="s">
        <v>30892</v>
      </c>
      <c r="C1476" t="s">
        <v>30893</v>
      </c>
      <c r="D1476" t="s">
        <v>30894</v>
      </c>
      <c r="E1476" t="s">
        <v>915</v>
      </c>
      <c r="F1476">
        <v>25</v>
      </c>
      <c r="G1476" t="s">
        <v>8234</v>
      </c>
      <c r="H1476" t="s">
        <v>8226</v>
      </c>
      <c r="I1476" t="s">
        <v>8219</v>
      </c>
      <c r="J1476" t="s">
        <v>8272</v>
      </c>
      <c r="K1476" t="s">
        <v>8224</v>
      </c>
      <c r="L1476" t="s">
        <v>8216</v>
      </c>
    </row>
    <row r="1477" spans="1:12" x14ac:dyDescent="0.35">
      <c r="A1477" s="164" t="s">
        <v>10736</v>
      </c>
      <c r="B1477" t="s">
        <v>10737</v>
      </c>
      <c r="C1477" t="s">
        <v>10738</v>
      </c>
      <c r="D1477" t="s">
        <v>932</v>
      </c>
      <c r="E1477" t="s">
        <v>915</v>
      </c>
      <c r="F1477">
        <v>452</v>
      </c>
      <c r="G1477" t="s">
        <v>8307</v>
      </c>
      <c r="H1477" t="s">
        <v>8226</v>
      </c>
      <c r="I1477" t="s">
        <v>8214</v>
      </c>
      <c r="J1477" t="s">
        <v>8215</v>
      </c>
      <c r="K1477" t="s">
        <v>8224</v>
      </c>
      <c r="L1477" t="s">
        <v>8267</v>
      </c>
    </row>
    <row r="1478" spans="1:12" x14ac:dyDescent="0.35">
      <c r="A1478" s="164" t="s">
        <v>27418</v>
      </c>
      <c r="B1478" t="s">
        <v>27419</v>
      </c>
      <c r="C1478" t="s">
        <v>27420</v>
      </c>
      <c r="D1478" t="s">
        <v>10857</v>
      </c>
      <c r="E1478" t="s">
        <v>915</v>
      </c>
      <c r="H1478" t="s">
        <v>8226</v>
      </c>
      <c r="I1478" t="s">
        <v>8214</v>
      </c>
      <c r="J1478" t="s">
        <v>8215</v>
      </c>
      <c r="K1478" t="s">
        <v>8224</v>
      </c>
      <c r="L1478" t="s">
        <v>8216</v>
      </c>
    </row>
    <row r="1479" spans="1:12" x14ac:dyDescent="0.35">
      <c r="A1479" s="164" t="s">
        <v>13674</v>
      </c>
      <c r="B1479" t="s">
        <v>13675</v>
      </c>
      <c r="C1479" t="s">
        <v>13676</v>
      </c>
      <c r="D1479" t="s">
        <v>930</v>
      </c>
      <c r="E1479" t="s">
        <v>915</v>
      </c>
      <c r="F1479">
        <v>94</v>
      </c>
      <c r="G1479" t="s">
        <v>8234</v>
      </c>
      <c r="H1479" t="s">
        <v>8226</v>
      </c>
      <c r="I1479" t="s">
        <v>8214</v>
      </c>
      <c r="J1479" t="s">
        <v>8215</v>
      </c>
      <c r="K1479" t="s">
        <v>8224</v>
      </c>
      <c r="L1479" t="s">
        <v>8267</v>
      </c>
    </row>
    <row r="1480" spans="1:12" x14ac:dyDescent="0.35">
      <c r="A1480" s="164" t="s">
        <v>12004</v>
      </c>
      <c r="B1480" t="s">
        <v>12005</v>
      </c>
      <c r="C1480" t="s">
        <v>12006</v>
      </c>
      <c r="D1480" t="s">
        <v>10857</v>
      </c>
      <c r="E1480" t="s">
        <v>915</v>
      </c>
      <c r="H1480" t="s">
        <v>8226</v>
      </c>
      <c r="I1480" t="s">
        <v>8214</v>
      </c>
      <c r="J1480" t="s">
        <v>8215</v>
      </c>
      <c r="K1480" t="s">
        <v>8224</v>
      </c>
      <c r="L1480" t="s">
        <v>8216</v>
      </c>
    </row>
    <row r="1481" spans="1:12" x14ac:dyDescent="0.35">
      <c r="A1481" s="164" t="s">
        <v>28527</v>
      </c>
      <c r="B1481" t="s">
        <v>28528</v>
      </c>
      <c r="C1481" t="s">
        <v>28529</v>
      </c>
      <c r="D1481" t="s">
        <v>973</v>
      </c>
      <c r="E1481" t="s">
        <v>915</v>
      </c>
      <c r="F1481">
        <v>104</v>
      </c>
      <c r="G1481" t="s">
        <v>8212</v>
      </c>
      <c r="H1481" t="s">
        <v>8226</v>
      </c>
      <c r="I1481" t="s">
        <v>8214</v>
      </c>
      <c r="J1481" t="s">
        <v>8215</v>
      </c>
      <c r="K1481" t="s">
        <v>8224</v>
      </c>
      <c r="L1481" t="s">
        <v>8216</v>
      </c>
    </row>
    <row r="1482" spans="1:12" x14ac:dyDescent="0.35">
      <c r="A1482" s="164" t="s">
        <v>10977</v>
      </c>
      <c r="B1482" t="s">
        <v>10978</v>
      </c>
      <c r="C1482" t="s">
        <v>10979</v>
      </c>
      <c r="D1482" t="s">
        <v>939</v>
      </c>
      <c r="E1482" t="s">
        <v>915</v>
      </c>
      <c r="F1482">
        <v>86</v>
      </c>
      <c r="G1482" t="s">
        <v>8234</v>
      </c>
      <c r="H1482" t="s">
        <v>8226</v>
      </c>
      <c r="I1482" t="s">
        <v>8214</v>
      </c>
      <c r="J1482" t="s">
        <v>8215</v>
      </c>
      <c r="K1482" t="s">
        <v>8224</v>
      </c>
      <c r="L1482" t="s">
        <v>8216</v>
      </c>
    </row>
    <row r="1483" spans="1:12" x14ac:dyDescent="0.35">
      <c r="A1483" s="164" t="s">
        <v>14176</v>
      </c>
      <c r="B1483" t="s">
        <v>14177</v>
      </c>
      <c r="C1483" t="s">
        <v>14178</v>
      </c>
      <c r="D1483" t="s">
        <v>14179</v>
      </c>
      <c r="E1483" t="s">
        <v>915</v>
      </c>
      <c r="H1483" t="s">
        <v>8226</v>
      </c>
      <c r="I1483" t="s">
        <v>8214</v>
      </c>
      <c r="J1483" t="s">
        <v>8215</v>
      </c>
      <c r="K1483" t="s">
        <v>8224</v>
      </c>
      <c r="L1483" t="s">
        <v>8216</v>
      </c>
    </row>
    <row r="1484" spans="1:12" x14ac:dyDescent="0.35">
      <c r="A1484" s="164" t="s">
        <v>17193</v>
      </c>
      <c r="B1484" t="s">
        <v>17194</v>
      </c>
      <c r="C1484" t="s">
        <v>17195</v>
      </c>
      <c r="D1484" t="s">
        <v>939</v>
      </c>
      <c r="E1484" t="s">
        <v>915</v>
      </c>
      <c r="F1484">
        <v>0</v>
      </c>
      <c r="G1484" t="s">
        <v>8234</v>
      </c>
      <c r="H1484" t="s">
        <v>8226</v>
      </c>
      <c r="I1484" t="s">
        <v>8214</v>
      </c>
      <c r="J1484" t="s">
        <v>8215</v>
      </c>
      <c r="K1484" t="s">
        <v>8224</v>
      </c>
      <c r="L1484" t="s">
        <v>8216</v>
      </c>
    </row>
    <row r="1485" spans="1:12" x14ac:dyDescent="0.35">
      <c r="A1485" s="164" t="s">
        <v>23404</v>
      </c>
      <c r="B1485" t="s">
        <v>23405</v>
      </c>
      <c r="C1485" t="s">
        <v>23406</v>
      </c>
      <c r="D1485" t="s">
        <v>15873</v>
      </c>
      <c r="E1485" t="s">
        <v>915</v>
      </c>
      <c r="F1485">
        <v>100</v>
      </c>
      <c r="G1485" t="s">
        <v>8234</v>
      </c>
      <c r="H1485" t="s">
        <v>8226</v>
      </c>
      <c r="I1485" t="s">
        <v>8214</v>
      </c>
      <c r="J1485" t="s">
        <v>8215</v>
      </c>
      <c r="K1485" t="s">
        <v>8224</v>
      </c>
      <c r="L1485" t="s">
        <v>8216</v>
      </c>
    </row>
    <row r="1486" spans="1:12" x14ac:dyDescent="0.35">
      <c r="A1486" s="164" t="s">
        <v>29428</v>
      </c>
      <c r="B1486" t="s">
        <v>29429</v>
      </c>
      <c r="C1486" t="s">
        <v>29430</v>
      </c>
      <c r="D1486" t="s">
        <v>29431</v>
      </c>
      <c r="E1486" t="s">
        <v>915</v>
      </c>
      <c r="H1486" t="s">
        <v>8226</v>
      </c>
      <c r="I1486" t="s">
        <v>8214</v>
      </c>
      <c r="J1486" t="s">
        <v>8215</v>
      </c>
      <c r="K1486" t="s">
        <v>8224</v>
      </c>
      <c r="L1486" t="s">
        <v>8216</v>
      </c>
    </row>
    <row r="1487" spans="1:12" x14ac:dyDescent="0.35">
      <c r="A1487" s="164" t="s">
        <v>30552</v>
      </c>
      <c r="B1487" t="s">
        <v>30553</v>
      </c>
      <c r="C1487" t="s">
        <v>30554</v>
      </c>
      <c r="D1487" t="s">
        <v>11913</v>
      </c>
      <c r="E1487" t="s">
        <v>915</v>
      </c>
      <c r="H1487" t="s">
        <v>8226</v>
      </c>
      <c r="I1487" t="s">
        <v>8214</v>
      </c>
      <c r="J1487" t="s">
        <v>8215</v>
      </c>
      <c r="K1487" t="s">
        <v>8224</v>
      </c>
      <c r="L1487" t="s">
        <v>8216</v>
      </c>
    </row>
    <row r="1488" spans="1:12" x14ac:dyDescent="0.35">
      <c r="A1488" s="164" t="s">
        <v>15870</v>
      </c>
      <c r="B1488" t="s">
        <v>15871</v>
      </c>
      <c r="C1488" t="s">
        <v>15872</v>
      </c>
      <c r="D1488" t="s">
        <v>15873</v>
      </c>
      <c r="E1488" t="s">
        <v>915</v>
      </c>
      <c r="H1488" t="s">
        <v>8226</v>
      </c>
      <c r="I1488" t="s">
        <v>8214</v>
      </c>
      <c r="J1488" t="s">
        <v>8215</v>
      </c>
      <c r="K1488" t="s">
        <v>8224</v>
      </c>
      <c r="L1488" t="s">
        <v>8216</v>
      </c>
    </row>
    <row r="1489" spans="1:12" x14ac:dyDescent="0.35">
      <c r="A1489" s="164" t="s">
        <v>18077</v>
      </c>
      <c r="B1489" t="s">
        <v>18078</v>
      </c>
      <c r="C1489" t="s">
        <v>18079</v>
      </c>
      <c r="D1489" t="s">
        <v>928</v>
      </c>
      <c r="E1489" t="s">
        <v>915</v>
      </c>
      <c r="F1489">
        <v>60</v>
      </c>
      <c r="G1489" t="s">
        <v>8234</v>
      </c>
      <c r="H1489" t="s">
        <v>8226</v>
      </c>
      <c r="I1489" t="s">
        <v>8214</v>
      </c>
      <c r="J1489" t="s">
        <v>8215</v>
      </c>
      <c r="K1489" t="s">
        <v>8224</v>
      </c>
      <c r="L1489" t="s">
        <v>8216</v>
      </c>
    </row>
    <row r="1490" spans="1:12" x14ac:dyDescent="0.35">
      <c r="A1490" s="164" t="s">
        <v>29486</v>
      </c>
      <c r="B1490" t="s">
        <v>29487</v>
      </c>
      <c r="C1490" t="s">
        <v>29488</v>
      </c>
      <c r="D1490" t="s">
        <v>12852</v>
      </c>
      <c r="E1490" t="s">
        <v>915</v>
      </c>
      <c r="H1490" t="s">
        <v>8226</v>
      </c>
      <c r="I1490" t="s">
        <v>8219</v>
      </c>
      <c r="J1490" t="s">
        <v>8215</v>
      </c>
      <c r="K1490" t="s">
        <v>8224</v>
      </c>
      <c r="L1490" t="s">
        <v>8216</v>
      </c>
    </row>
    <row r="1491" spans="1:12" x14ac:dyDescent="0.35">
      <c r="A1491" s="164" t="s">
        <v>15164</v>
      </c>
      <c r="B1491" t="s">
        <v>15165</v>
      </c>
      <c r="C1491" t="s">
        <v>15166</v>
      </c>
      <c r="D1491" t="s">
        <v>961</v>
      </c>
      <c r="E1491" t="s">
        <v>915</v>
      </c>
      <c r="F1491">
        <v>40</v>
      </c>
      <c r="G1491" t="s">
        <v>8234</v>
      </c>
      <c r="H1491" t="s">
        <v>8226</v>
      </c>
      <c r="I1491" t="s">
        <v>8214</v>
      </c>
      <c r="J1491" t="s">
        <v>8215</v>
      </c>
      <c r="K1491" t="s">
        <v>8224</v>
      </c>
      <c r="L1491" t="s">
        <v>8216</v>
      </c>
    </row>
    <row r="1492" spans="1:12" x14ac:dyDescent="0.35">
      <c r="A1492" s="164" t="s">
        <v>13615</v>
      </c>
      <c r="B1492" t="s">
        <v>13616</v>
      </c>
      <c r="C1492" t="s">
        <v>13617</v>
      </c>
      <c r="D1492" t="s">
        <v>10857</v>
      </c>
      <c r="E1492" t="s">
        <v>915</v>
      </c>
      <c r="H1492" t="s">
        <v>8226</v>
      </c>
      <c r="I1492" t="s">
        <v>8214</v>
      </c>
      <c r="J1492" t="s">
        <v>8215</v>
      </c>
      <c r="K1492" t="s">
        <v>8224</v>
      </c>
      <c r="L1492" t="s">
        <v>8216</v>
      </c>
    </row>
    <row r="1493" spans="1:12" x14ac:dyDescent="0.35">
      <c r="A1493" s="164" t="s">
        <v>22051</v>
      </c>
      <c r="B1493" t="s">
        <v>22052</v>
      </c>
      <c r="C1493" t="s">
        <v>22053</v>
      </c>
      <c r="D1493" t="s">
        <v>10857</v>
      </c>
      <c r="E1493" t="s">
        <v>915</v>
      </c>
      <c r="F1493">
        <v>44</v>
      </c>
      <c r="G1493" t="s">
        <v>8234</v>
      </c>
      <c r="H1493" t="s">
        <v>8226</v>
      </c>
      <c r="I1493" t="s">
        <v>8214</v>
      </c>
      <c r="J1493" t="s">
        <v>8215</v>
      </c>
      <c r="K1493" t="s">
        <v>8224</v>
      </c>
      <c r="L1493" t="s">
        <v>8216</v>
      </c>
    </row>
    <row r="1494" spans="1:12" x14ac:dyDescent="0.35">
      <c r="A1494" s="164" t="s">
        <v>10854</v>
      </c>
      <c r="B1494" t="s">
        <v>10855</v>
      </c>
      <c r="C1494" t="s">
        <v>10856</v>
      </c>
      <c r="D1494" t="s">
        <v>10857</v>
      </c>
      <c r="E1494" t="s">
        <v>915</v>
      </c>
      <c r="H1494" t="s">
        <v>8226</v>
      </c>
      <c r="I1494" t="s">
        <v>8214</v>
      </c>
      <c r="J1494" t="s">
        <v>8215</v>
      </c>
      <c r="K1494" t="s">
        <v>8224</v>
      </c>
      <c r="L1494" t="s">
        <v>8216</v>
      </c>
    </row>
    <row r="1495" spans="1:12" x14ac:dyDescent="0.35">
      <c r="A1495" s="164" t="s">
        <v>20035</v>
      </c>
      <c r="B1495" t="s">
        <v>20036</v>
      </c>
      <c r="C1495" t="s">
        <v>20037</v>
      </c>
      <c r="D1495" t="s">
        <v>8597</v>
      </c>
      <c r="E1495" t="s">
        <v>915</v>
      </c>
      <c r="H1495" t="s">
        <v>8226</v>
      </c>
      <c r="I1495" t="s">
        <v>8214</v>
      </c>
      <c r="J1495" t="s">
        <v>8215</v>
      </c>
      <c r="K1495" t="s">
        <v>8224</v>
      </c>
      <c r="L1495" t="s">
        <v>8216</v>
      </c>
    </row>
    <row r="1496" spans="1:12" x14ac:dyDescent="0.35">
      <c r="A1496" s="164" t="s">
        <v>15307</v>
      </c>
      <c r="B1496" t="s">
        <v>15308</v>
      </c>
      <c r="C1496" t="s">
        <v>15309</v>
      </c>
      <c r="D1496" t="s">
        <v>942</v>
      </c>
      <c r="E1496" t="s">
        <v>915</v>
      </c>
      <c r="F1496">
        <v>64</v>
      </c>
      <c r="G1496" t="s">
        <v>8234</v>
      </c>
      <c r="H1496" t="s">
        <v>8226</v>
      </c>
      <c r="I1496" t="s">
        <v>8214</v>
      </c>
      <c r="J1496" t="s">
        <v>8215</v>
      </c>
      <c r="K1496" t="s">
        <v>8224</v>
      </c>
      <c r="L1496" t="s">
        <v>8216</v>
      </c>
    </row>
    <row r="1497" spans="1:12" x14ac:dyDescent="0.35">
      <c r="A1497" s="164" t="s">
        <v>29445</v>
      </c>
      <c r="B1497" t="s">
        <v>29446</v>
      </c>
      <c r="C1497" t="s">
        <v>29447</v>
      </c>
      <c r="D1497" t="s">
        <v>981</v>
      </c>
      <c r="E1497" t="s">
        <v>915</v>
      </c>
      <c r="F1497">
        <v>86</v>
      </c>
      <c r="G1497" t="s">
        <v>8234</v>
      </c>
      <c r="H1497" t="s">
        <v>8226</v>
      </c>
      <c r="I1497" t="s">
        <v>8214</v>
      </c>
      <c r="J1497" t="s">
        <v>8215</v>
      </c>
      <c r="K1497" t="s">
        <v>8224</v>
      </c>
      <c r="L1497" t="s">
        <v>8216</v>
      </c>
    </row>
    <row r="1498" spans="1:12" x14ac:dyDescent="0.35">
      <c r="A1498" s="164" t="s">
        <v>25147</v>
      </c>
      <c r="B1498" t="s">
        <v>25148</v>
      </c>
      <c r="C1498" t="s">
        <v>25149</v>
      </c>
      <c r="D1498" t="s">
        <v>932</v>
      </c>
      <c r="E1498" t="s">
        <v>915</v>
      </c>
      <c r="F1498">
        <v>30</v>
      </c>
      <c r="G1498" t="s">
        <v>8234</v>
      </c>
      <c r="H1498" t="s">
        <v>8226</v>
      </c>
      <c r="I1498" t="s">
        <v>8214</v>
      </c>
      <c r="J1498" t="s">
        <v>8215</v>
      </c>
      <c r="K1498" t="s">
        <v>8224</v>
      </c>
      <c r="L1498" t="s">
        <v>8216</v>
      </c>
    </row>
    <row r="1499" spans="1:12" x14ac:dyDescent="0.35">
      <c r="A1499" s="164" t="s">
        <v>21852</v>
      </c>
      <c r="B1499" t="s">
        <v>21853</v>
      </c>
      <c r="C1499" t="s">
        <v>21854</v>
      </c>
      <c r="D1499" t="s">
        <v>939</v>
      </c>
      <c r="E1499" t="s">
        <v>915</v>
      </c>
      <c r="F1499">
        <v>112</v>
      </c>
      <c r="G1499" t="s">
        <v>8212</v>
      </c>
      <c r="H1499" t="s">
        <v>8226</v>
      </c>
      <c r="I1499" t="s">
        <v>8214</v>
      </c>
      <c r="J1499" t="s">
        <v>8215</v>
      </c>
      <c r="K1499" t="s">
        <v>8224</v>
      </c>
      <c r="L1499" t="s">
        <v>8216</v>
      </c>
    </row>
    <row r="1500" spans="1:12" x14ac:dyDescent="0.35">
      <c r="A1500" s="164" t="s">
        <v>8363</v>
      </c>
      <c r="B1500" t="s">
        <v>8364</v>
      </c>
      <c r="C1500" t="s">
        <v>8365</v>
      </c>
      <c r="D1500" t="s">
        <v>3827</v>
      </c>
      <c r="E1500" t="s">
        <v>915</v>
      </c>
      <c r="F1500">
        <v>92</v>
      </c>
      <c r="G1500" t="s">
        <v>8234</v>
      </c>
      <c r="H1500" t="s">
        <v>8226</v>
      </c>
      <c r="I1500" t="s">
        <v>8214</v>
      </c>
      <c r="J1500" t="s">
        <v>8215</v>
      </c>
      <c r="K1500" t="s">
        <v>8224</v>
      </c>
      <c r="L1500" t="s">
        <v>8216</v>
      </c>
    </row>
    <row r="1501" spans="1:12" x14ac:dyDescent="0.35">
      <c r="A1501" s="164" t="s">
        <v>19082</v>
      </c>
      <c r="B1501" t="s">
        <v>19083</v>
      </c>
      <c r="C1501" t="s">
        <v>19084</v>
      </c>
      <c r="D1501" t="s">
        <v>952</v>
      </c>
      <c r="E1501" t="s">
        <v>915</v>
      </c>
      <c r="F1501">
        <v>96</v>
      </c>
      <c r="G1501" t="s">
        <v>8234</v>
      </c>
      <c r="H1501" t="s">
        <v>8226</v>
      </c>
      <c r="I1501" t="s">
        <v>8214</v>
      </c>
      <c r="J1501" t="s">
        <v>8215</v>
      </c>
      <c r="K1501" t="s">
        <v>8224</v>
      </c>
      <c r="L1501" t="s">
        <v>8216</v>
      </c>
    </row>
    <row r="1502" spans="1:12" x14ac:dyDescent="0.35">
      <c r="A1502" s="164" t="s">
        <v>26954</v>
      </c>
      <c r="B1502" t="s">
        <v>26955</v>
      </c>
      <c r="C1502" t="s">
        <v>26956</v>
      </c>
      <c r="D1502" t="s">
        <v>1004</v>
      </c>
      <c r="E1502" t="s">
        <v>997</v>
      </c>
      <c r="F1502">
        <v>411</v>
      </c>
      <c r="G1502" t="s">
        <v>8307</v>
      </c>
      <c r="H1502" t="s">
        <v>8256</v>
      </c>
      <c r="I1502" t="s">
        <v>8214</v>
      </c>
      <c r="J1502" t="s">
        <v>8215</v>
      </c>
      <c r="K1502" t="s">
        <v>8224</v>
      </c>
      <c r="L1502" t="s">
        <v>8267</v>
      </c>
    </row>
    <row r="1503" spans="1:12" x14ac:dyDescent="0.35">
      <c r="A1503" s="164" t="s">
        <v>995</v>
      </c>
      <c r="B1503" t="s">
        <v>5516</v>
      </c>
      <c r="C1503" t="s">
        <v>19089</v>
      </c>
      <c r="D1503" t="s">
        <v>996</v>
      </c>
      <c r="E1503" t="s">
        <v>997</v>
      </c>
      <c r="F1503">
        <v>474</v>
      </c>
      <c r="G1503" t="s">
        <v>8307</v>
      </c>
      <c r="H1503" t="s">
        <v>8256</v>
      </c>
      <c r="I1503" t="s">
        <v>8214</v>
      </c>
      <c r="J1503" t="s">
        <v>8215</v>
      </c>
      <c r="K1503" t="s">
        <v>8224</v>
      </c>
      <c r="L1503" t="s">
        <v>8267</v>
      </c>
    </row>
    <row r="1504" spans="1:12" x14ac:dyDescent="0.35">
      <c r="A1504" s="164" t="s">
        <v>998</v>
      </c>
      <c r="B1504" t="s">
        <v>5519</v>
      </c>
      <c r="C1504" t="s">
        <v>9317</v>
      </c>
      <c r="D1504" t="s">
        <v>999</v>
      </c>
      <c r="E1504" t="s">
        <v>997</v>
      </c>
      <c r="F1504">
        <v>104</v>
      </c>
      <c r="G1504" t="s">
        <v>8212</v>
      </c>
      <c r="H1504" t="s">
        <v>8256</v>
      </c>
      <c r="I1504" t="s">
        <v>8214</v>
      </c>
      <c r="J1504" t="s">
        <v>8215</v>
      </c>
      <c r="K1504" t="s">
        <v>5808</v>
      </c>
      <c r="L1504" t="s">
        <v>8216</v>
      </c>
    </row>
    <row r="1505" spans="1:12" x14ac:dyDescent="0.35">
      <c r="A1505" s="164" t="s">
        <v>1000</v>
      </c>
      <c r="B1505" t="s">
        <v>5514</v>
      </c>
      <c r="C1505" t="s">
        <v>31541</v>
      </c>
      <c r="D1505" t="s">
        <v>1001</v>
      </c>
      <c r="E1505" t="s">
        <v>997</v>
      </c>
      <c r="F1505">
        <v>66</v>
      </c>
      <c r="G1505" t="s">
        <v>8234</v>
      </c>
      <c r="H1505" t="s">
        <v>8256</v>
      </c>
      <c r="I1505" t="s">
        <v>8219</v>
      </c>
      <c r="J1505" t="s">
        <v>8215</v>
      </c>
      <c r="K1505" t="s">
        <v>8224</v>
      </c>
      <c r="L1505" t="s">
        <v>8216</v>
      </c>
    </row>
    <row r="1506" spans="1:12" x14ac:dyDescent="0.35">
      <c r="A1506" s="164" t="s">
        <v>1002</v>
      </c>
      <c r="B1506" t="s">
        <v>5529</v>
      </c>
      <c r="C1506" t="s">
        <v>29858</v>
      </c>
      <c r="D1506" t="s">
        <v>1003</v>
      </c>
      <c r="E1506" t="s">
        <v>997</v>
      </c>
      <c r="F1506">
        <v>213</v>
      </c>
      <c r="G1506" t="s">
        <v>8223</v>
      </c>
      <c r="H1506" t="s">
        <v>8256</v>
      </c>
      <c r="I1506" t="s">
        <v>8214</v>
      </c>
      <c r="J1506" t="s">
        <v>8215</v>
      </c>
      <c r="K1506" t="s">
        <v>8224</v>
      </c>
      <c r="L1506" t="s">
        <v>8267</v>
      </c>
    </row>
    <row r="1507" spans="1:12" x14ac:dyDescent="0.35">
      <c r="A1507" s="164" t="s">
        <v>1005</v>
      </c>
      <c r="B1507" t="s">
        <v>5534</v>
      </c>
      <c r="C1507" t="s">
        <v>27644</v>
      </c>
      <c r="D1507" t="s">
        <v>1006</v>
      </c>
      <c r="E1507" t="s">
        <v>997</v>
      </c>
      <c r="F1507">
        <v>288</v>
      </c>
      <c r="G1507" t="s">
        <v>8223</v>
      </c>
      <c r="H1507" t="s">
        <v>8256</v>
      </c>
      <c r="I1507" t="s">
        <v>8214</v>
      </c>
      <c r="J1507" t="s">
        <v>8215</v>
      </c>
      <c r="K1507" t="s">
        <v>5808</v>
      </c>
      <c r="L1507" t="s">
        <v>8267</v>
      </c>
    </row>
    <row r="1508" spans="1:12" x14ac:dyDescent="0.35">
      <c r="A1508" s="164" t="s">
        <v>1007</v>
      </c>
      <c r="B1508" t="s">
        <v>5520</v>
      </c>
      <c r="C1508" t="s">
        <v>28904</v>
      </c>
      <c r="D1508" t="s">
        <v>1008</v>
      </c>
      <c r="E1508" t="s">
        <v>997</v>
      </c>
      <c r="F1508">
        <v>236</v>
      </c>
      <c r="G1508" t="s">
        <v>8223</v>
      </c>
      <c r="H1508" t="s">
        <v>8256</v>
      </c>
      <c r="I1508" t="s">
        <v>8214</v>
      </c>
      <c r="J1508" t="s">
        <v>8215</v>
      </c>
      <c r="K1508" t="s">
        <v>8224</v>
      </c>
      <c r="L1508" t="s">
        <v>8267</v>
      </c>
    </row>
    <row r="1509" spans="1:12" x14ac:dyDescent="0.35">
      <c r="A1509" s="164" t="s">
        <v>1009</v>
      </c>
      <c r="B1509" t="s">
        <v>5515</v>
      </c>
      <c r="C1509" t="s">
        <v>20918</v>
      </c>
      <c r="D1509" t="s">
        <v>1010</v>
      </c>
      <c r="E1509" t="s">
        <v>997</v>
      </c>
      <c r="F1509">
        <v>50</v>
      </c>
      <c r="G1509" t="s">
        <v>8234</v>
      </c>
      <c r="H1509" t="s">
        <v>8256</v>
      </c>
      <c r="I1509" t="s">
        <v>8214</v>
      </c>
      <c r="J1509" t="s">
        <v>8215</v>
      </c>
      <c r="K1509" t="s">
        <v>8224</v>
      </c>
      <c r="L1509" t="s">
        <v>8216</v>
      </c>
    </row>
    <row r="1510" spans="1:12" x14ac:dyDescent="0.35">
      <c r="A1510" s="164" t="s">
        <v>15718</v>
      </c>
      <c r="B1510" t="s">
        <v>15719</v>
      </c>
      <c r="C1510" t="s">
        <v>15720</v>
      </c>
      <c r="D1510" t="s">
        <v>15721</v>
      </c>
      <c r="E1510" t="s">
        <v>997</v>
      </c>
      <c r="F1510">
        <v>42</v>
      </c>
      <c r="G1510" t="s">
        <v>8234</v>
      </c>
      <c r="H1510" t="s">
        <v>8256</v>
      </c>
      <c r="I1510" t="s">
        <v>8214</v>
      </c>
      <c r="J1510" t="s">
        <v>8215</v>
      </c>
      <c r="K1510" t="s">
        <v>8224</v>
      </c>
      <c r="L1510" t="s">
        <v>8216</v>
      </c>
    </row>
    <row r="1511" spans="1:12" x14ac:dyDescent="0.35">
      <c r="A1511" s="164" t="s">
        <v>1011</v>
      </c>
      <c r="B1511" t="s">
        <v>5528</v>
      </c>
      <c r="C1511" t="s">
        <v>26170</v>
      </c>
      <c r="D1511" t="s">
        <v>1012</v>
      </c>
      <c r="E1511" t="s">
        <v>997</v>
      </c>
      <c r="F1511">
        <v>348</v>
      </c>
      <c r="G1511" t="s">
        <v>8556</v>
      </c>
      <c r="H1511" t="s">
        <v>8256</v>
      </c>
      <c r="I1511" t="s">
        <v>8214</v>
      </c>
      <c r="J1511" t="s">
        <v>8215</v>
      </c>
      <c r="K1511" t="s">
        <v>8224</v>
      </c>
      <c r="L1511" t="s">
        <v>8267</v>
      </c>
    </row>
    <row r="1512" spans="1:12" x14ac:dyDescent="0.35">
      <c r="A1512" s="164" t="s">
        <v>1013</v>
      </c>
      <c r="B1512" t="s">
        <v>5530</v>
      </c>
      <c r="C1512" t="s">
        <v>19752</v>
      </c>
      <c r="D1512" t="s">
        <v>1014</v>
      </c>
      <c r="E1512" t="s">
        <v>997</v>
      </c>
      <c r="F1512">
        <v>91</v>
      </c>
      <c r="G1512" t="s">
        <v>8234</v>
      </c>
      <c r="H1512" t="s">
        <v>8256</v>
      </c>
      <c r="I1512" t="s">
        <v>8219</v>
      </c>
      <c r="J1512" t="s">
        <v>8215</v>
      </c>
      <c r="K1512" t="s">
        <v>5808</v>
      </c>
      <c r="L1512" t="s">
        <v>8216</v>
      </c>
    </row>
    <row r="1513" spans="1:12" x14ac:dyDescent="0.35">
      <c r="A1513" s="164" t="s">
        <v>1015</v>
      </c>
      <c r="B1513" t="s">
        <v>5513</v>
      </c>
      <c r="C1513" t="s">
        <v>25535</v>
      </c>
      <c r="D1513" t="s">
        <v>2211</v>
      </c>
      <c r="E1513" t="s">
        <v>997</v>
      </c>
      <c r="F1513">
        <v>102</v>
      </c>
      <c r="G1513" t="s">
        <v>8212</v>
      </c>
      <c r="H1513" t="s">
        <v>8256</v>
      </c>
      <c r="I1513" t="s">
        <v>8214</v>
      </c>
      <c r="J1513" t="s">
        <v>8215</v>
      </c>
      <c r="K1513" t="s">
        <v>8224</v>
      </c>
      <c r="L1513" t="s">
        <v>8267</v>
      </c>
    </row>
    <row r="1514" spans="1:12" x14ac:dyDescent="0.35">
      <c r="A1514" s="164" t="s">
        <v>30931</v>
      </c>
      <c r="B1514" t="s">
        <v>30932</v>
      </c>
      <c r="C1514" t="s">
        <v>30933</v>
      </c>
      <c r="D1514" t="s">
        <v>25647</v>
      </c>
      <c r="E1514" t="s">
        <v>997</v>
      </c>
      <c r="H1514" t="s">
        <v>8256</v>
      </c>
      <c r="I1514" t="s">
        <v>8214</v>
      </c>
      <c r="J1514" t="s">
        <v>8215</v>
      </c>
      <c r="K1514" t="s">
        <v>8224</v>
      </c>
      <c r="L1514" t="s">
        <v>8216</v>
      </c>
    </row>
    <row r="1515" spans="1:12" x14ac:dyDescent="0.35">
      <c r="A1515" s="164" t="s">
        <v>25539</v>
      </c>
      <c r="B1515" t="s">
        <v>25540</v>
      </c>
      <c r="C1515" t="s">
        <v>25541</v>
      </c>
      <c r="D1515" t="s">
        <v>25542</v>
      </c>
      <c r="E1515" t="s">
        <v>997</v>
      </c>
      <c r="H1515" t="s">
        <v>8256</v>
      </c>
      <c r="I1515" t="s">
        <v>8214</v>
      </c>
      <c r="J1515" t="s">
        <v>8215</v>
      </c>
      <c r="K1515" t="s">
        <v>8224</v>
      </c>
      <c r="L1515" t="s">
        <v>8216</v>
      </c>
    </row>
    <row r="1516" spans="1:12" x14ac:dyDescent="0.35">
      <c r="A1516" s="164" t="s">
        <v>13411</v>
      </c>
      <c r="B1516" t="s">
        <v>13412</v>
      </c>
      <c r="C1516" t="s">
        <v>13413</v>
      </c>
      <c r="D1516" t="s">
        <v>13414</v>
      </c>
      <c r="E1516" t="s">
        <v>997</v>
      </c>
      <c r="F1516">
        <v>85</v>
      </c>
      <c r="G1516" t="s">
        <v>8234</v>
      </c>
      <c r="H1516" t="s">
        <v>8256</v>
      </c>
      <c r="I1516" t="s">
        <v>8219</v>
      </c>
      <c r="J1516" t="s">
        <v>8215</v>
      </c>
      <c r="K1516" t="s">
        <v>8224</v>
      </c>
      <c r="L1516" t="s">
        <v>8216</v>
      </c>
    </row>
    <row r="1517" spans="1:12" x14ac:dyDescent="0.35">
      <c r="A1517" s="164" t="s">
        <v>1016</v>
      </c>
      <c r="B1517" t="s">
        <v>5351</v>
      </c>
      <c r="C1517" t="s">
        <v>13356</v>
      </c>
      <c r="D1517" t="s">
        <v>1003</v>
      </c>
      <c r="E1517" t="s">
        <v>997</v>
      </c>
      <c r="F1517">
        <v>151</v>
      </c>
      <c r="G1517" t="s">
        <v>8212</v>
      </c>
      <c r="H1517" t="s">
        <v>8256</v>
      </c>
      <c r="I1517" t="s">
        <v>8214</v>
      </c>
      <c r="J1517" t="s">
        <v>8215</v>
      </c>
      <c r="K1517" t="s">
        <v>8224</v>
      </c>
      <c r="L1517" t="s">
        <v>8267</v>
      </c>
    </row>
    <row r="1518" spans="1:12" x14ac:dyDescent="0.35">
      <c r="A1518" s="164" t="s">
        <v>1017</v>
      </c>
      <c r="B1518" t="s">
        <v>5523</v>
      </c>
      <c r="C1518" t="s">
        <v>14104</v>
      </c>
      <c r="D1518" t="s">
        <v>1018</v>
      </c>
      <c r="E1518" t="s">
        <v>997</v>
      </c>
      <c r="F1518">
        <v>144</v>
      </c>
      <c r="G1518" t="s">
        <v>8212</v>
      </c>
      <c r="H1518" t="s">
        <v>8256</v>
      </c>
      <c r="I1518" t="s">
        <v>8214</v>
      </c>
      <c r="J1518" t="s">
        <v>8215</v>
      </c>
      <c r="K1518" t="s">
        <v>8224</v>
      </c>
      <c r="L1518" t="s">
        <v>8216</v>
      </c>
    </row>
    <row r="1519" spans="1:12" x14ac:dyDescent="0.35">
      <c r="A1519" s="164" t="s">
        <v>1019</v>
      </c>
      <c r="B1519" t="s">
        <v>5532</v>
      </c>
      <c r="C1519" t="s">
        <v>16838</v>
      </c>
      <c r="D1519" t="s">
        <v>1020</v>
      </c>
      <c r="E1519" t="s">
        <v>997</v>
      </c>
      <c r="F1519">
        <v>181</v>
      </c>
      <c r="G1519" t="s">
        <v>8212</v>
      </c>
      <c r="H1519" t="s">
        <v>8256</v>
      </c>
      <c r="I1519" t="s">
        <v>8214</v>
      </c>
      <c r="J1519" t="s">
        <v>8215</v>
      </c>
      <c r="K1519" t="s">
        <v>8224</v>
      </c>
      <c r="L1519" t="s">
        <v>8267</v>
      </c>
    </row>
    <row r="1520" spans="1:12" x14ac:dyDescent="0.35">
      <c r="A1520" s="164" t="s">
        <v>18121</v>
      </c>
      <c r="B1520" t="s">
        <v>18122</v>
      </c>
      <c r="C1520" t="s">
        <v>18123</v>
      </c>
      <c r="D1520" t="s">
        <v>1021</v>
      </c>
      <c r="E1520" t="s">
        <v>997</v>
      </c>
      <c r="F1520">
        <v>106</v>
      </c>
      <c r="G1520" t="s">
        <v>8212</v>
      </c>
      <c r="H1520" t="s">
        <v>8256</v>
      </c>
      <c r="I1520" t="s">
        <v>8214</v>
      </c>
      <c r="J1520" t="s">
        <v>8215</v>
      </c>
      <c r="K1520" t="s">
        <v>8224</v>
      </c>
      <c r="L1520" t="s">
        <v>8216</v>
      </c>
    </row>
    <row r="1521" spans="1:12" x14ac:dyDescent="0.35">
      <c r="A1521" s="164" t="s">
        <v>1022</v>
      </c>
      <c r="B1521" t="s">
        <v>5524</v>
      </c>
      <c r="C1521" t="s">
        <v>22843</v>
      </c>
      <c r="D1521" t="s">
        <v>1023</v>
      </c>
      <c r="E1521" t="s">
        <v>997</v>
      </c>
      <c r="F1521">
        <v>187</v>
      </c>
      <c r="G1521" t="s">
        <v>8212</v>
      </c>
      <c r="H1521" t="s">
        <v>8256</v>
      </c>
      <c r="I1521" t="s">
        <v>8214</v>
      </c>
      <c r="J1521" t="s">
        <v>8215</v>
      </c>
      <c r="K1521" t="s">
        <v>5808</v>
      </c>
      <c r="L1521" t="s">
        <v>8267</v>
      </c>
    </row>
    <row r="1522" spans="1:12" x14ac:dyDescent="0.35">
      <c r="A1522" s="164" t="s">
        <v>1024</v>
      </c>
      <c r="B1522" t="s">
        <v>5518</v>
      </c>
      <c r="C1522" t="s">
        <v>32052</v>
      </c>
      <c r="D1522" t="s">
        <v>1025</v>
      </c>
      <c r="E1522" t="s">
        <v>997</v>
      </c>
      <c r="F1522">
        <v>40</v>
      </c>
      <c r="G1522" t="s">
        <v>8234</v>
      </c>
      <c r="H1522" t="s">
        <v>8256</v>
      </c>
      <c r="I1522" t="s">
        <v>8214</v>
      </c>
      <c r="J1522" t="s">
        <v>8215</v>
      </c>
      <c r="K1522" t="s">
        <v>8224</v>
      </c>
      <c r="L1522" t="s">
        <v>8216</v>
      </c>
    </row>
    <row r="1523" spans="1:12" x14ac:dyDescent="0.35">
      <c r="A1523" s="164" t="s">
        <v>1026</v>
      </c>
      <c r="B1523" t="s">
        <v>5526</v>
      </c>
      <c r="C1523" t="s">
        <v>11787</v>
      </c>
      <c r="D1523" t="s">
        <v>1004</v>
      </c>
      <c r="E1523" t="s">
        <v>997</v>
      </c>
      <c r="F1523">
        <v>1251</v>
      </c>
      <c r="G1523" t="s">
        <v>8490</v>
      </c>
      <c r="H1523" t="s">
        <v>8256</v>
      </c>
      <c r="I1523" t="s">
        <v>8214</v>
      </c>
      <c r="J1523" t="s">
        <v>8215</v>
      </c>
      <c r="K1523" t="s">
        <v>8224</v>
      </c>
      <c r="L1523" t="s">
        <v>8267</v>
      </c>
    </row>
    <row r="1524" spans="1:12" x14ac:dyDescent="0.35">
      <c r="A1524" s="164" t="s">
        <v>21764</v>
      </c>
      <c r="B1524" t="s">
        <v>21765</v>
      </c>
      <c r="C1524" t="s">
        <v>21766</v>
      </c>
      <c r="D1524" t="s">
        <v>14890</v>
      </c>
      <c r="E1524" t="s">
        <v>997</v>
      </c>
      <c r="H1524" t="s">
        <v>8256</v>
      </c>
      <c r="I1524" t="s">
        <v>8214</v>
      </c>
      <c r="J1524" t="s">
        <v>8215</v>
      </c>
      <c r="K1524" t="s">
        <v>8224</v>
      </c>
      <c r="L1524" t="s">
        <v>8216</v>
      </c>
    </row>
    <row r="1525" spans="1:12" x14ac:dyDescent="0.35">
      <c r="A1525" s="164" t="s">
        <v>1027</v>
      </c>
      <c r="B1525" t="s">
        <v>5521</v>
      </c>
      <c r="C1525" t="s">
        <v>13508</v>
      </c>
      <c r="D1525" t="s">
        <v>1028</v>
      </c>
      <c r="E1525" t="s">
        <v>997</v>
      </c>
      <c r="F1525">
        <v>165</v>
      </c>
      <c r="G1525" t="s">
        <v>8212</v>
      </c>
      <c r="H1525" t="s">
        <v>8256</v>
      </c>
      <c r="I1525" t="s">
        <v>8214</v>
      </c>
      <c r="J1525" t="s">
        <v>8215</v>
      </c>
      <c r="K1525" t="s">
        <v>8224</v>
      </c>
      <c r="L1525" t="s">
        <v>8216</v>
      </c>
    </row>
    <row r="1526" spans="1:12" x14ac:dyDescent="0.35">
      <c r="A1526" s="164" t="s">
        <v>1029</v>
      </c>
      <c r="B1526" t="s">
        <v>8012</v>
      </c>
      <c r="C1526" t="s">
        <v>12988</v>
      </c>
      <c r="D1526" t="s">
        <v>996</v>
      </c>
      <c r="E1526" t="s">
        <v>997</v>
      </c>
      <c r="F1526">
        <v>702</v>
      </c>
      <c r="G1526" t="s">
        <v>8490</v>
      </c>
      <c r="H1526" t="s">
        <v>8256</v>
      </c>
      <c r="I1526" t="s">
        <v>8214</v>
      </c>
      <c r="J1526" t="s">
        <v>8215</v>
      </c>
      <c r="K1526" t="s">
        <v>8224</v>
      </c>
      <c r="L1526" t="s">
        <v>8267</v>
      </c>
    </row>
    <row r="1527" spans="1:12" x14ac:dyDescent="0.35">
      <c r="A1527" s="164" t="s">
        <v>10606</v>
      </c>
      <c r="B1527" t="s">
        <v>10607</v>
      </c>
      <c r="C1527" t="s">
        <v>10608</v>
      </c>
      <c r="D1527" t="s">
        <v>10609</v>
      </c>
      <c r="E1527" t="s">
        <v>997</v>
      </c>
      <c r="F1527">
        <v>73</v>
      </c>
      <c r="G1527" t="s">
        <v>8234</v>
      </c>
      <c r="H1527" t="s">
        <v>8256</v>
      </c>
      <c r="I1527" t="s">
        <v>8219</v>
      </c>
      <c r="J1527" t="s">
        <v>8215</v>
      </c>
      <c r="K1527" t="s">
        <v>5808</v>
      </c>
      <c r="L1527" t="s">
        <v>8216</v>
      </c>
    </row>
    <row r="1528" spans="1:12" x14ac:dyDescent="0.35">
      <c r="A1528" s="164" t="s">
        <v>1030</v>
      </c>
      <c r="B1528" t="s">
        <v>5512</v>
      </c>
      <c r="C1528" t="s">
        <v>33432</v>
      </c>
      <c r="D1528" t="s">
        <v>1031</v>
      </c>
      <c r="E1528" t="s">
        <v>997</v>
      </c>
      <c r="F1528">
        <v>140</v>
      </c>
      <c r="G1528" t="s">
        <v>8212</v>
      </c>
      <c r="H1528" t="s">
        <v>8256</v>
      </c>
      <c r="I1528" t="s">
        <v>8214</v>
      </c>
      <c r="J1528" t="s">
        <v>8215</v>
      </c>
      <c r="K1528" t="s">
        <v>8224</v>
      </c>
      <c r="L1528" t="s">
        <v>8267</v>
      </c>
    </row>
    <row r="1529" spans="1:12" x14ac:dyDescent="0.35">
      <c r="A1529" s="164" t="s">
        <v>1032</v>
      </c>
      <c r="B1529" t="s">
        <v>5527</v>
      </c>
      <c r="C1529" t="s">
        <v>9294</v>
      </c>
      <c r="D1529" t="s">
        <v>1012</v>
      </c>
      <c r="E1529" t="s">
        <v>997</v>
      </c>
      <c r="F1529">
        <v>191</v>
      </c>
      <c r="G1529" t="s">
        <v>8212</v>
      </c>
      <c r="H1529" t="s">
        <v>8256</v>
      </c>
      <c r="I1529" t="s">
        <v>8214</v>
      </c>
      <c r="J1529" t="s">
        <v>8215</v>
      </c>
      <c r="K1529" t="s">
        <v>8224</v>
      </c>
      <c r="L1529" t="s">
        <v>8267</v>
      </c>
    </row>
    <row r="1530" spans="1:12" x14ac:dyDescent="0.35">
      <c r="A1530" s="164" t="s">
        <v>1033</v>
      </c>
      <c r="B1530" t="s">
        <v>5511</v>
      </c>
      <c r="C1530" t="s">
        <v>30257</v>
      </c>
      <c r="D1530" t="s">
        <v>1034</v>
      </c>
      <c r="E1530" t="s">
        <v>997</v>
      </c>
      <c r="F1530">
        <v>106</v>
      </c>
      <c r="G1530" t="s">
        <v>8212</v>
      </c>
      <c r="H1530" t="s">
        <v>8256</v>
      </c>
      <c r="I1530" t="s">
        <v>8214</v>
      </c>
      <c r="J1530" t="s">
        <v>8215</v>
      </c>
      <c r="K1530" t="s">
        <v>5808</v>
      </c>
      <c r="L1530" t="s">
        <v>8216</v>
      </c>
    </row>
    <row r="1531" spans="1:12" x14ac:dyDescent="0.35">
      <c r="A1531" s="164" t="s">
        <v>19589</v>
      </c>
      <c r="B1531" t="s">
        <v>7365</v>
      </c>
      <c r="C1531" t="s">
        <v>19590</v>
      </c>
      <c r="D1531" t="s">
        <v>19591</v>
      </c>
      <c r="E1531" t="s">
        <v>997</v>
      </c>
      <c r="F1531">
        <v>92</v>
      </c>
      <c r="G1531" t="s">
        <v>8234</v>
      </c>
      <c r="H1531" t="s">
        <v>8256</v>
      </c>
      <c r="I1531" t="s">
        <v>8214</v>
      </c>
      <c r="J1531" t="s">
        <v>8215</v>
      </c>
      <c r="K1531" t="s">
        <v>5808</v>
      </c>
      <c r="L1531" t="s">
        <v>8267</v>
      </c>
    </row>
    <row r="1532" spans="1:12" x14ac:dyDescent="0.35">
      <c r="A1532" s="164" t="s">
        <v>1035</v>
      </c>
      <c r="B1532" t="s">
        <v>5522</v>
      </c>
      <c r="C1532" t="s">
        <v>10894</v>
      </c>
      <c r="D1532" t="s">
        <v>1036</v>
      </c>
      <c r="E1532" t="s">
        <v>997</v>
      </c>
      <c r="F1532">
        <v>101</v>
      </c>
      <c r="G1532" t="s">
        <v>8212</v>
      </c>
      <c r="H1532" t="s">
        <v>8256</v>
      </c>
      <c r="I1532" t="s">
        <v>8214</v>
      </c>
      <c r="J1532" t="s">
        <v>8215</v>
      </c>
      <c r="K1532" t="s">
        <v>5808</v>
      </c>
      <c r="L1532" t="s">
        <v>8267</v>
      </c>
    </row>
    <row r="1533" spans="1:12" x14ac:dyDescent="0.35">
      <c r="A1533" s="164" t="s">
        <v>1037</v>
      </c>
      <c r="B1533" t="s">
        <v>5531</v>
      </c>
      <c r="C1533" t="s">
        <v>26043</v>
      </c>
      <c r="D1533" t="s">
        <v>1038</v>
      </c>
      <c r="E1533" t="s">
        <v>997</v>
      </c>
      <c r="F1533">
        <v>350</v>
      </c>
      <c r="G1533" t="s">
        <v>8556</v>
      </c>
      <c r="H1533" t="s">
        <v>8256</v>
      </c>
      <c r="I1533" t="s">
        <v>8214</v>
      </c>
      <c r="J1533" t="s">
        <v>8215</v>
      </c>
      <c r="K1533" t="s">
        <v>8224</v>
      </c>
      <c r="L1533" t="s">
        <v>8267</v>
      </c>
    </row>
    <row r="1534" spans="1:12" x14ac:dyDescent="0.35">
      <c r="A1534" s="164" t="s">
        <v>1039</v>
      </c>
      <c r="B1534" t="s">
        <v>5533</v>
      </c>
      <c r="C1534" t="s">
        <v>29090</v>
      </c>
      <c r="D1534" t="s">
        <v>905</v>
      </c>
      <c r="E1534" t="s">
        <v>997</v>
      </c>
      <c r="F1534">
        <v>235</v>
      </c>
      <c r="G1534" t="s">
        <v>8223</v>
      </c>
      <c r="H1534" t="s">
        <v>8256</v>
      </c>
      <c r="I1534" t="s">
        <v>8214</v>
      </c>
      <c r="J1534" t="s">
        <v>8215</v>
      </c>
      <c r="K1534" t="s">
        <v>8224</v>
      </c>
      <c r="L1534" t="s">
        <v>8267</v>
      </c>
    </row>
    <row r="1535" spans="1:12" x14ac:dyDescent="0.35">
      <c r="A1535" s="164" t="s">
        <v>1040</v>
      </c>
      <c r="B1535" t="s">
        <v>8057</v>
      </c>
      <c r="C1535" t="s">
        <v>13359</v>
      </c>
      <c r="D1535" t="s">
        <v>1041</v>
      </c>
      <c r="E1535" t="s">
        <v>997</v>
      </c>
      <c r="F1535">
        <v>246</v>
      </c>
      <c r="G1535" t="s">
        <v>8223</v>
      </c>
      <c r="H1535" t="s">
        <v>8256</v>
      </c>
      <c r="I1535" t="s">
        <v>8214</v>
      </c>
      <c r="J1535" t="s">
        <v>8215</v>
      </c>
      <c r="K1535" t="s">
        <v>8224</v>
      </c>
      <c r="L1535" t="s">
        <v>8267</v>
      </c>
    </row>
    <row r="1536" spans="1:12" x14ac:dyDescent="0.35">
      <c r="A1536" s="164" t="s">
        <v>1042</v>
      </c>
      <c r="B1536" t="s">
        <v>8066</v>
      </c>
      <c r="C1536" t="s">
        <v>8277</v>
      </c>
      <c r="D1536" t="s">
        <v>1043</v>
      </c>
      <c r="E1536" t="s">
        <v>997</v>
      </c>
      <c r="F1536">
        <v>138</v>
      </c>
      <c r="G1536" t="s">
        <v>8212</v>
      </c>
      <c r="H1536" t="s">
        <v>8256</v>
      </c>
      <c r="I1536" t="s">
        <v>8214</v>
      </c>
      <c r="J1536" t="s">
        <v>8215</v>
      </c>
      <c r="K1536" t="s">
        <v>5808</v>
      </c>
      <c r="L1536" t="s">
        <v>8267</v>
      </c>
    </row>
    <row r="1537" spans="1:12" x14ac:dyDescent="0.35">
      <c r="A1537" s="164" t="s">
        <v>29176</v>
      </c>
      <c r="B1537" t="s">
        <v>29177</v>
      </c>
      <c r="C1537" t="s">
        <v>29178</v>
      </c>
      <c r="D1537" t="s">
        <v>29179</v>
      </c>
      <c r="E1537" t="s">
        <v>997</v>
      </c>
      <c r="F1537">
        <v>10</v>
      </c>
      <c r="G1537" t="s">
        <v>8234</v>
      </c>
      <c r="H1537" t="s">
        <v>8256</v>
      </c>
      <c r="I1537" t="s">
        <v>8214</v>
      </c>
      <c r="J1537" t="s">
        <v>8215</v>
      </c>
      <c r="K1537" t="s">
        <v>8224</v>
      </c>
      <c r="L1537" t="s">
        <v>8216</v>
      </c>
    </row>
    <row r="1538" spans="1:12" x14ac:dyDescent="0.35">
      <c r="A1538" s="164" t="s">
        <v>1044</v>
      </c>
      <c r="B1538" t="s">
        <v>5525</v>
      </c>
      <c r="C1538" t="s">
        <v>24007</v>
      </c>
      <c r="D1538" t="s">
        <v>1045</v>
      </c>
      <c r="E1538" t="s">
        <v>997</v>
      </c>
      <c r="F1538">
        <v>30</v>
      </c>
      <c r="G1538" t="s">
        <v>8234</v>
      </c>
      <c r="H1538" t="s">
        <v>8256</v>
      </c>
      <c r="I1538" t="s">
        <v>8214</v>
      </c>
      <c r="J1538" t="s">
        <v>8215</v>
      </c>
      <c r="K1538" t="s">
        <v>5808</v>
      </c>
      <c r="L1538" t="s">
        <v>8216</v>
      </c>
    </row>
    <row r="1539" spans="1:12" x14ac:dyDescent="0.35">
      <c r="A1539" s="164" t="s">
        <v>1046</v>
      </c>
      <c r="B1539" t="s">
        <v>5517</v>
      </c>
      <c r="C1539" t="s">
        <v>26873</v>
      </c>
      <c r="D1539" t="s">
        <v>1047</v>
      </c>
      <c r="E1539" t="s">
        <v>997</v>
      </c>
      <c r="F1539">
        <v>23</v>
      </c>
      <c r="G1539" t="s">
        <v>8234</v>
      </c>
      <c r="H1539" t="s">
        <v>8256</v>
      </c>
      <c r="I1539" t="s">
        <v>8214</v>
      </c>
      <c r="J1539" t="s">
        <v>8215</v>
      </c>
      <c r="K1539" t="s">
        <v>8224</v>
      </c>
      <c r="L1539" t="s">
        <v>8216</v>
      </c>
    </row>
    <row r="1540" spans="1:12" x14ac:dyDescent="0.35">
      <c r="A1540" s="164" t="s">
        <v>20766</v>
      </c>
      <c r="B1540" t="s">
        <v>20767</v>
      </c>
      <c r="C1540" t="s">
        <v>20768</v>
      </c>
      <c r="D1540" t="s">
        <v>20769</v>
      </c>
      <c r="E1540" t="s">
        <v>997</v>
      </c>
      <c r="F1540">
        <v>76</v>
      </c>
      <c r="G1540" t="s">
        <v>8234</v>
      </c>
      <c r="H1540" t="s">
        <v>8256</v>
      </c>
      <c r="I1540" t="s">
        <v>8214</v>
      </c>
      <c r="J1540" t="s">
        <v>8215</v>
      </c>
      <c r="K1540" t="s">
        <v>8224</v>
      </c>
      <c r="L1540" t="s">
        <v>8216</v>
      </c>
    </row>
    <row r="1541" spans="1:12" x14ac:dyDescent="0.35">
      <c r="A1541" s="164" t="s">
        <v>17805</v>
      </c>
      <c r="B1541" t="s">
        <v>17806</v>
      </c>
      <c r="C1541" t="s">
        <v>17807</v>
      </c>
      <c r="D1541" t="s">
        <v>17808</v>
      </c>
      <c r="E1541" t="s">
        <v>997</v>
      </c>
      <c r="H1541" t="s">
        <v>8256</v>
      </c>
      <c r="I1541" t="s">
        <v>8214</v>
      </c>
      <c r="J1541" t="s">
        <v>8215</v>
      </c>
      <c r="K1541" t="s">
        <v>8224</v>
      </c>
      <c r="L1541" t="s">
        <v>8216</v>
      </c>
    </row>
    <row r="1542" spans="1:12" x14ac:dyDescent="0.35">
      <c r="A1542" s="164" t="s">
        <v>25644</v>
      </c>
      <c r="B1542" t="s">
        <v>25645</v>
      </c>
      <c r="C1542" t="s">
        <v>25646</v>
      </c>
      <c r="D1542" t="s">
        <v>25647</v>
      </c>
      <c r="E1542" t="s">
        <v>997</v>
      </c>
      <c r="H1542" t="s">
        <v>8256</v>
      </c>
      <c r="I1542" t="s">
        <v>8214</v>
      </c>
      <c r="J1542" t="s">
        <v>8215</v>
      </c>
      <c r="K1542" t="s">
        <v>8224</v>
      </c>
      <c r="L1542" t="s">
        <v>8216</v>
      </c>
    </row>
    <row r="1543" spans="1:12" x14ac:dyDescent="0.35">
      <c r="A1543" s="164" t="s">
        <v>31249</v>
      </c>
      <c r="B1543" t="s">
        <v>31250</v>
      </c>
      <c r="C1543" t="s">
        <v>31251</v>
      </c>
      <c r="D1543" t="s">
        <v>1023</v>
      </c>
      <c r="E1543" t="s">
        <v>997</v>
      </c>
      <c r="F1543">
        <v>386</v>
      </c>
      <c r="G1543" t="s">
        <v>8556</v>
      </c>
      <c r="H1543" t="s">
        <v>8256</v>
      </c>
      <c r="I1543" t="s">
        <v>8214</v>
      </c>
      <c r="J1543" t="s">
        <v>8215</v>
      </c>
      <c r="K1543" t="s">
        <v>8224</v>
      </c>
      <c r="L1543" t="s">
        <v>8216</v>
      </c>
    </row>
    <row r="1544" spans="1:12" x14ac:dyDescent="0.35">
      <c r="A1544" s="164" t="s">
        <v>28368</v>
      </c>
      <c r="B1544" t="s">
        <v>28369</v>
      </c>
      <c r="C1544" t="s">
        <v>28370</v>
      </c>
      <c r="D1544" t="s">
        <v>28371</v>
      </c>
      <c r="E1544" t="s">
        <v>997</v>
      </c>
      <c r="F1544">
        <v>101</v>
      </c>
      <c r="G1544" t="s">
        <v>8212</v>
      </c>
      <c r="H1544" t="s">
        <v>8256</v>
      </c>
      <c r="I1544" t="s">
        <v>8214</v>
      </c>
      <c r="J1544" t="s">
        <v>8215</v>
      </c>
      <c r="K1544" t="s">
        <v>8224</v>
      </c>
      <c r="L1544" t="s">
        <v>8267</v>
      </c>
    </row>
    <row r="1545" spans="1:12" x14ac:dyDescent="0.35">
      <c r="A1545" s="164" t="s">
        <v>31867</v>
      </c>
      <c r="B1545" t="s">
        <v>31868</v>
      </c>
      <c r="C1545" t="s">
        <v>31869</v>
      </c>
      <c r="D1545" t="s">
        <v>31870</v>
      </c>
      <c r="E1545" t="s">
        <v>997</v>
      </c>
      <c r="H1545" t="s">
        <v>8256</v>
      </c>
      <c r="I1545" t="s">
        <v>8214</v>
      </c>
      <c r="J1545" t="s">
        <v>8215</v>
      </c>
      <c r="K1545" t="s">
        <v>8224</v>
      </c>
      <c r="L1545" t="s">
        <v>8216</v>
      </c>
    </row>
    <row r="1546" spans="1:12" x14ac:dyDescent="0.35">
      <c r="A1546" s="164" t="s">
        <v>10284</v>
      </c>
      <c r="B1546" t="s">
        <v>10285</v>
      </c>
      <c r="C1546" t="s">
        <v>10286</v>
      </c>
      <c r="D1546" t="s">
        <v>2250</v>
      </c>
      <c r="E1546" t="s">
        <v>997</v>
      </c>
      <c r="F1546">
        <v>24</v>
      </c>
      <c r="G1546" t="s">
        <v>8234</v>
      </c>
      <c r="H1546" t="s">
        <v>8256</v>
      </c>
      <c r="I1546" t="s">
        <v>8214</v>
      </c>
      <c r="J1546" t="s">
        <v>8215</v>
      </c>
      <c r="K1546" t="s">
        <v>8224</v>
      </c>
      <c r="L1546" t="s">
        <v>8216</v>
      </c>
    </row>
    <row r="1547" spans="1:12" x14ac:dyDescent="0.35">
      <c r="A1547" s="164" t="s">
        <v>30401</v>
      </c>
      <c r="B1547" t="s">
        <v>30402</v>
      </c>
      <c r="C1547" t="s">
        <v>30403</v>
      </c>
      <c r="D1547" t="s">
        <v>30404</v>
      </c>
      <c r="E1547" t="s">
        <v>997</v>
      </c>
      <c r="F1547">
        <v>57</v>
      </c>
      <c r="G1547" t="s">
        <v>8234</v>
      </c>
      <c r="H1547" t="s">
        <v>8256</v>
      </c>
      <c r="I1547" t="s">
        <v>8214</v>
      </c>
      <c r="J1547" t="s">
        <v>8215</v>
      </c>
      <c r="K1547" t="s">
        <v>8224</v>
      </c>
      <c r="L1547" t="s">
        <v>8216</v>
      </c>
    </row>
    <row r="1548" spans="1:12" x14ac:dyDescent="0.35">
      <c r="A1548" s="164" t="s">
        <v>33406</v>
      </c>
      <c r="B1548" t="s">
        <v>33407</v>
      </c>
      <c r="C1548" t="s">
        <v>33408</v>
      </c>
      <c r="D1548" t="s">
        <v>33409</v>
      </c>
      <c r="E1548" t="s">
        <v>997</v>
      </c>
      <c r="F1548">
        <v>39</v>
      </c>
      <c r="G1548" t="s">
        <v>8234</v>
      </c>
      <c r="H1548" t="s">
        <v>8256</v>
      </c>
      <c r="I1548" t="s">
        <v>8214</v>
      </c>
      <c r="J1548" t="s">
        <v>8215</v>
      </c>
      <c r="K1548" t="s">
        <v>8224</v>
      </c>
      <c r="L1548" t="s">
        <v>8216</v>
      </c>
    </row>
    <row r="1549" spans="1:12" x14ac:dyDescent="0.35">
      <c r="A1549" s="164" t="s">
        <v>25914</v>
      </c>
      <c r="B1549" t="s">
        <v>25915</v>
      </c>
      <c r="C1549" t="s">
        <v>25916</v>
      </c>
      <c r="D1549" t="s">
        <v>25647</v>
      </c>
      <c r="E1549" t="s">
        <v>997</v>
      </c>
      <c r="H1549" t="s">
        <v>8256</v>
      </c>
      <c r="I1549" t="s">
        <v>8214</v>
      </c>
      <c r="J1549" t="s">
        <v>8215</v>
      </c>
      <c r="K1549" t="s">
        <v>8224</v>
      </c>
      <c r="L1549" t="s">
        <v>8216</v>
      </c>
    </row>
    <row r="1550" spans="1:12" x14ac:dyDescent="0.35">
      <c r="A1550" s="164" t="s">
        <v>31996</v>
      </c>
      <c r="B1550" t="s">
        <v>31997</v>
      </c>
      <c r="C1550" t="s">
        <v>31998</v>
      </c>
      <c r="D1550" t="s">
        <v>1004</v>
      </c>
      <c r="E1550" t="s">
        <v>997</v>
      </c>
      <c r="F1550">
        <v>32</v>
      </c>
      <c r="G1550" t="s">
        <v>8234</v>
      </c>
      <c r="H1550" t="s">
        <v>8256</v>
      </c>
      <c r="I1550" t="s">
        <v>8214</v>
      </c>
      <c r="J1550" t="s">
        <v>8215</v>
      </c>
      <c r="K1550" t="s">
        <v>8224</v>
      </c>
      <c r="L1550" t="s">
        <v>8267</v>
      </c>
    </row>
    <row r="1551" spans="1:12" x14ac:dyDescent="0.35">
      <c r="A1551" s="164" t="s">
        <v>17495</v>
      </c>
      <c r="B1551" t="s">
        <v>17496</v>
      </c>
      <c r="C1551" t="s">
        <v>17497</v>
      </c>
      <c r="D1551" t="s">
        <v>1012</v>
      </c>
      <c r="E1551" t="s">
        <v>997</v>
      </c>
      <c r="F1551">
        <v>62</v>
      </c>
      <c r="G1551" t="s">
        <v>8234</v>
      </c>
      <c r="H1551" t="s">
        <v>8256</v>
      </c>
      <c r="I1551" t="s">
        <v>8214</v>
      </c>
      <c r="J1551" t="s">
        <v>8215</v>
      </c>
      <c r="K1551" t="s">
        <v>8224</v>
      </c>
      <c r="L1551" t="s">
        <v>8216</v>
      </c>
    </row>
    <row r="1552" spans="1:12" x14ac:dyDescent="0.35">
      <c r="A1552" s="164" t="s">
        <v>19934</v>
      </c>
      <c r="B1552" t="s">
        <v>5526</v>
      </c>
      <c r="C1552" t="s">
        <v>11787</v>
      </c>
      <c r="D1552" t="s">
        <v>1004</v>
      </c>
      <c r="E1552" t="s">
        <v>997</v>
      </c>
      <c r="F1552">
        <v>66</v>
      </c>
      <c r="G1552" t="s">
        <v>8234</v>
      </c>
      <c r="H1552" t="s">
        <v>8256</v>
      </c>
      <c r="I1552" t="s">
        <v>8214</v>
      </c>
      <c r="J1552" t="s">
        <v>8215</v>
      </c>
      <c r="K1552" t="s">
        <v>8224</v>
      </c>
      <c r="L1552" t="s">
        <v>8267</v>
      </c>
    </row>
    <row r="1553" spans="1:12" x14ac:dyDescent="0.35">
      <c r="A1553" s="164" t="s">
        <v>9581</v>
      </c>
      <c r="B1553" t="s">
        <v>9582</v>
      </c>
      <c r="C1553" t="s">
        <v>9583</v>
      </c>
      <c r="D1553" t="s">
        <v>9584</v>
      </c>
      <c r="E1553" t="s">
        <v>997</v>
      </c>
      <c r="F1553">
        <v>39</v>
      </c>
      <c r="G1553" t="s">
        <v>8234</v>
      </c>
      <c r="H1553" t="s">
        <v>8256</v>
      </c>
      <c r="I1553" t="s">
        <v>8214</v>
      </c>
      <c r="J1553" t="s">
        <v>8215</v>
      </c>
      <c r="K1553" t="s">
        <v>8224</v>
      </c>
      <c r="L1553" t="s">
        <v>8216</v>
      </c>
    </row>
    <row r="1554" spans="1:12" x14ac:dyDescent="0.35">
      <c r="A1554" s="164" t="s">
        <v>24196</v>
      </c>
      <c r="B1554" t="s">
        <v>24197</v>
      </c>
      <c r="C1554" t="s">
        <v>24198</v>
      </c>
      <c r="D1554" t="s">
        <v>1023</v>
      </c>
      <c r="E1554" t="s">
        <v>997</v>
      </c>
      <c r="F1554">
        <v>0</v>
      </c>
      <c r="G1554" t="s">
        <v>8234</v>
      </c>
      <c r="H1554" t="s">
        <v>8256</v>
      </c>
      <c r="I1554" t="s">
        <v>8214</v>
      </c>
      <c r="J1554" t="s">
        <v>8215</v>
      </c>
      <c r="K1554" t="s">
        <v>8224</v>
      </c>
      <c r="L1554" t="s">
        <v>8216</v>
      </c>
    </row>
    <row r="1555" spans="1:12" x14ac:dyDescent="0.35">
      <c r="A1555" s="164" t="s">
        <v>1048</v>
      </c>
      <c r="B1555" t="s">
        <v>8049</v>
      </c>
      <c r="C1555" t="s">
        <v>28429</v>
      </c>
      <c r="D1555" t="s">
        <v>1049</v>
      </c>
      <c r="E1555" t="s">
        <v>1050</v>
      </c>
      <c r="F1555">
        <v>1097</v>
      </c>
      <c r="G1555" t="s">
        <v>8490</v>
      </c>
      <c r="H1555" t="s">
        <v>8213</v>
      </c>
      <c r="I1555" t="s">
        <v>8214</v>
      </c>
      <c r="J1555" t="s">
        <v>8215</v>
      </c>
      <c r="K1555" t="s">
        <v>8224</v>
      </c>
      <c r="L1555" t="s">
        <v>8267</v>
      </c>
    </row>
    <row r="1556" spans="1:12" x14ac:dyDescent="0.35">
      <c r="A1556" s="164" t="s">
        <v>11090</v>
      </c>
      <c r="B1556" t="s">
        <v>11091</v>
      </c>
      <c r="C1556" t="s">
        <v>11092</v>
      </c>
      <c r="D1556" t="s">
        <v>1021</v>
      </c>
      <c r="E1556" t="s">
        <v>1050</v>
      </c>
      <c r="F1556">
        <v>127</v>
      </c>
      <c r="G1556" t="s">
        <v>8212</v>
      </c>
      <c r="H1556" t="s">
        <v>8213</v>
      </c>
      <c r="I1556" t="s">
        <v>8214</v>
      </c>
      <c r="J1556" t="s">
        <v>8215</v>
      </c>
      <c r="K1556" t="s">
        <v>8224</v>
      </c>
      <c r="L1556" t="s">
        <v>8216</v>
      </c>
    </row>
    <row r="1557" spans="1:12" x14ac:dyDescent="0.35">
      <c r="A1557" s="164" t="s">
        <v>1052</v>
      </c>
      <c r="B1557" t="s">
        <v>5139</v>
      </c>
      <c r="C1557" t="s">
        <v>18290</v>
      </c>
      <c r="D1557" t="s">
        <v>1053</v>
      </c>
      <c r="E1557" t="s">
        <v>1050</v>
      </c>
      <c r="F1557">
        <v>180</v>
      </c>
      <c r="G1557" t="s">
        <v>8212</v>
      </c>
      <c r="H1557" t="s">
        <v>8213</v>
      </c>
      <c r="I1557" t="s">
        <v>8214</v>
      </c>
      <c r="J1557" t="s">
        <v>8215</v>
      </c>
      <c r="K1557" t="s">
        <v>8224</v>
      </c>
      <c r="L1557" t="s">
        <v>8267</v>
      </c>
    </row>
    <row r="1558" spans="1:12" x14ac:dyDescent="0.35">
      <c r="A1558" s="164" t="s">
        <v>1054</v>
      </c>
      <c r="B1558" t="s">
        <v>5140</v>
      </c>
      <c r="C1558" t="s">
        <v>15062</v>
      </c>
      <c r="D1558" t="s">
        <v>1055</v>
      </c>
      <c r="E1558" t="s">
        <v>1050</v>
      </c>
      <c r="F1558">
        <v>281</v>
      </c>
      <c r="G1558" t="s">
        <v>8223</v>
      </c>
      <c r="H1558" t="s">
        <v>8213</v>
      </c>
      <c r="I1558" t="s">
        <v>8214</v>
      </c>
      <c r="J1558" t="s">
        <v>8215</v>
      </c>
      <c r="K1558" t="s">
        <v>8224</v>
      </c>
      <c r="L1558" t="s">
        <v>8216</v>
      </c>
    </row>
    <row r="1559" spans="1:12" x14ac:dyDescent="0.35">
      <c r="A1559" s="164" t="s">
        <v>30685</v>
      </c>
      <c r="B1559" t="s">
        <v>21369</v>
      </c>
      <c r="C1559" t="s">
        <v>30686</v>
      </c>
      <c r="D1559" t="s">
        <v>1053</v>
      </c>
      <c r="E1559" t="s">
        <v>1050</v>
      </c>
      <c r="F1559">
        <v>42</v>
      </c>
      <c r="G1559" t="s">
        <v>8234</v>
      </c>
      <c r="H1559" t="s">
        <v>8213</v>
      </c>
      <c r="I1559" t="s">
        <v>8214</v>
      </c>
      <c r="J1559" t="s">
        <v>8215</v>
      </c>
      <c r="K1559" t="s">
        <v>5808</v>
      </c>
      <c r="L1559" t="s">
        <v>8267</v>
      </c>
    </row>
    <row r="1560" spans="1:12" x14ac:dyDescent="0.35">
      <c r="A1560" s="164" t="s">
        <v>1056</v>
      </c>
      <c r="B1560" t="s">
        <v>5143</v>
      </c>
      <c r="C1560" t="s">
        <v>11009</v>
      </c>
      <c r="D1560" t="s">
        <v>1057</v>
      </c>
      <c r="E1560" t="s">
        <v>1050</v>
      </c>
      <c r="F1560">
        <v>94</v>
      </c>
      <c r="G1560" t="s">
        <v>8234</v>
      </c>
      <c r="H1560" t="s">
        <v>8213</v>
      </c>
      <c r="I1560" t="s">
        <v>8214</v>
      </c>
      <c r="J1560" t="s">
        <v>8215</v>
      </c>
      <c r="K1560" t="s">
        <v>8224</v>
      </c>
      <c r="L1560" t="s">
        <v>8216</v>
      </c>
    </row>
    <row r="1561" spans="1:12" x14ac:dyDescent="0.35">
      <c r="A1561" s="164" t="s">
        <v>1058</v>
      </c>
      <c r="B1561" t="s">
        <v>5141</v>
      </c>
      <c r="C1561" t="s">
        <v>24704</v>
      </c>
      <c r="D1561" t="s">
        <v>1059</v>
      </c>
      <c r="E1561" t="s">
        <v>1050</v>
      </c>
      <c r="F1561">
        <v>195</v>
      </c>
      <c r="G1561" t="s">
        <v>8212</v>
      </c>
      <c r="H1561" t="s">
        <v>8213</v>
      </c>
      <c r="I1561" t="s">
        <v>8214</v>
      </c>
      <c r="J1561" t="s">
        <v>8215</v>
      </c>
      <c r="K1561" t="s">
        <v>5808</v>
      </c>
      <c r="L1561" t="s">
        <v>8216</v>
      </c>
    </row>
    <row r="1562" spans="1:12" x14ac:dyDescent="0.35">
      <c r="A1562" s="164" t="s">
        <v>14474</v>
      </c>
      <c r="B1562" t="s">
        <v>14475</v>
      </c>
      <c r="C1562" t="s">
        <v>14476</v>
      </c>
      <c r="D1562" t="s">
        <v>14477</v>
      </c>
      <c r="E1562" t="s">
        <v>1050</v>
      </c>
      <c r="F1562">
        <v>35</v>
      </c>
      <c r="G1562" t="s">
        <v>8234</v>
      </c>
      <c r="H1562" t="s">
        <v>8213</v>
      </c>
      <c r="I1562" t="s">
        <v>8214</v>
      </c>
      <c r="J1562" t="s">
        <v>8215</v>
      </c>
      <c r="K1562" t="s">
        <v>5808</v>
      </c>
      <c r="L1562" t="s">
        <v>8216</v>
      </c>
    </row>
    <row r="1563" spans="1:12" x14ac:dyDescent="0.35">
      <c r="A1563" s="164" t="s">
        <v>1060</v>
      </c>
      <c r="B1563" t="s">
        <v>5142</v>
      </c>
      <c r="C1563" t="s">
        <v>31470</v>
      </c>
      <c r="D1563" t="s">
        <v>1021</v>
      </c>
      <c r="E1563" t="s">
        <v>1050</v>
      </c>
      <c r="F1563">
        <v>114</v>
      </c>
      <c r="G1563" t="s">
        <v>8212</v>
      </c>
      <c r="H1563" t="s">
        <v>8213</v>
      </c>
      <c r="I1563" t="s">
        <v>8214</v>
      </c>
      <c r="J1563" t="s">
        <v>8215</v>
      </c>
      <c r="K1563" t="s">
        <v>8224</v>
      </c>
      <c r="L1563" t="s">
        <v>8216</v>
      </c>
    </row>
    <row r="1564" spans="1:12" x14ac:dyDescent="0.35">
      <c r="A1564" s="164" t="s">
        <v>28924</v>
      </c>
      <c r="B1564" t="s">
        <v>28925</v>
      </c>
      <c r="C1564" t="s">
        <v>28926</v>
      </c>
      <c r="D1564" t="s">
        <v>14477</v>
      </c>
      <c r="E1564" t="s">
        <v>1050</v>
      </c>
      <c r="H1564" t="s">
        <v>8213</v>
      </c>
      <c r="I1564" t="s">
        <v>8214</v>
      </c>
      <c r="J1564" t="s">
        <v>8215</v>
      </c>
      <c r="K1564" t="s">
        <v>8224</v>
      </c>
      <c r="L1564" t="s">
        <v>8216</v>
      </c>
    </row>
    <row r="1565" spans="1:12" x14ac:dyDescent="0.35">
      <c r="A1565" s="164" t="s">
        <v>27880</v>
      </c>
      <c r="B1565" t="s">
        <v>27881</v>
      </c>
      <c r="C1565" t="s">
        <v>27882</v>
      </c>
      <c r="D1565" t="s">
        <v>1051</v>
      </c>
      <c r="E1565" t="s">
        <v>1050</v>
      </c>
      <c r="F1565">
        <v>112</v>
      </c>
      <c r="G1565" t="s">
        <v>8212</v>
      </c>
      <c r="H1565" t="s">
        <v>8213</v>
      </c>
      <c r="I1565" t="s">
        <v>8214</v>
      </c>
      <c r="J1565" t="s">
        <v>8215</v>
      </c>
      <c r="K1565" t="s">
        <v>8224</v>
      </c>
      <c r="L1565" t="s">
        <v>8216</v>
      </c>
    </row>
    <row r="1566" spans="1:12" x14ac:dyDescent="0.35">
      <c r="A1566" s="164" t="s">
        <v>22178</v>
      </c>
      <c r="B1566" t="s">
        <v>22179</v>
      </c>
      <c r="C1566" t="s">
        <v>22180</v>
      </c>
      <c r="D1566" t="s">
        <v>1049</v>
      </c>
      <c r="E1566" t="s">
        <v>1050</v>
      </c>
      <c r="F1566">
        <v>137</v>
      </c>
      <c r="G1566" t="s">
        <v>8212</v>
      </c>
      <c r="H1566" t="s">
        <v>8213</v>
      </c>
      <c r="I1566" t="s">
        <v>8214</v>
      </c>
      <c r="J1566" t="s">
        <v>8215</v>
      </c>
      <c r="K1566" t="s">
        <v>8224</v>
      </c>
      <c r="L1566" t="s">
        <v>8216</v>
      </c>
    </row>
    <row r="1567" spans="1:12" x14ac:dyDescent="0.35">
      <c r="A1567" s="164" t="s">
        <v>21665</v>
      </c>
      <c r="B1567" t="s">
        <v>21666</v>
      </c>
      <c r="C1567" t="s">
        <v>21667</v>
      </c>
      <c r="D1567" t="s">
        <v>1051</v>
      </c>
      <c r="E1567" t="s">
        <v>1050</v>
      </c>
      <c r="F1567">
        <v>100</v>
      </c>
      <c r="G1567" t="s">
        <v>8234</v>
      </c>
      <c r="H1567" t="s">
        <v>8213</v>
      </c>
      <c r="I1567" t="s">
        <v>8214</v>
      </c>
      <c r="J1567" t="s">
        <v>8215</v>
      </c>
      <c r="K1567" t="s">
        <v>8224</v>
      </c>
      <c r="L1567" t="s">
        <v>8216</v>
      </c>
    </row>
    <row r="1568" spans="1:12" x14ac:dyDescent="0.35">
      <c r="A1568" s="164" t="s">
        <v>21843</v>
      </c>
      <c r="B1568" t="s">
        <v>21844</v>
      </c>
      <c r="C1568" t="s">
        <v>21845</v>
      </c>
      <c r="D1568" t="s">
        <v>1055</v>
      </c>
      <c r="E1568" t="s">
        <v>1050</v>
      </c>
      <c r="F1568">
        <v>99</v>
      </c>
      <c r="G1568" t="s">
        <v>8234</v>
      </c>
      <c r="H1568" t="s">
        <v>8213</v>
      </c>
      <c r="I1568" t="s">
        <v>8214</v>
      </c>
      <c r="J1568" t="s">
        <v>8215</v>
      </c>
      <c r="K1568" t="s">
        <v>8224</v>
      </c>
      <c r="L1568" t="s">
        <v>8216</v>
      </c>
    </row>
    <row r="1569" spans="1:12" x14ac:dyDescent="0.35">
      <c r="A1569" s="164" t="s">
        <v>32531</v>
      </c>
      <c r="B1569" t="s">
        <v>32532</v>
      </c>
      <c r="C1569" t="s">
        <v>32533</v>
      </c>
      <c r="D1569" t="s">
        <v>2096</v>
      </c>
      <c r="E1569" t="s">
        <v>1050</v>
      </c>
      <c r="F1569">
        <v>90</v>
      </c>
      <c r="G1569" t="s">
        <v>8234</v>
      </c>
      <c r="H1569" t="s">
        <v>8213</v>
      </c>
      <c r="I1569" t="s">
        <v>8214</v>
      </c>
      <c r="J1569" t="s">
        <v>8215</v>
      </c>
      <c r="K1569" t="s">
        <v>8224</v>
      </c>
      <c r="L1569" t="s">
        <v>8216</v>
      </c>
    </row>
    <row r="1570" spans="1:12" x14ac:dyDescent="0.35">
      <c r="A1570" s="164" t="s">
        <v>1061</v>
      </c>
      <c r="B1570" t="s">
        <v>5148</v>
      </c>
      <c r="C1570" t="s">
        <v>22503</v>
      </c>
      <c r="D1570" t="s">
        <v>363</v>
      </c>
      <c r="E1570" t="s">
        <v>1062</v>
      </c>
      <c r="F1570">
        <v>329</v>
      </c>
      <c r="G1570" t="s">
        <v>8556</v>
      </c>
      <c r="H1570" t="s">
        <v>8213</v>
      </c>
      <c r="I1570" t="s">
        <v>8214</v>
      </c>
      <c r="J1570" t="s">
        <v>8215</v>
      </c>
      <c r="K1570" t="s">
        <v>5808</v>
      </c>
      <c r="L1570" t="s">
        <v>8267</v>
      </c>
    </row>
    <row r="1571" spans="1:12" x14ac:dyDescent="0.35">
      <c r="A1571" s="164" t="s">
        <v>31472</v>
      </c>
      <c r="B1571" t="s">
        <v>31473</v>
      </c>
      <c r="C1571" t="s">
        <v>31474</v>
      </c>
      <c r="D1571" t="s">
        <v>8306</v>
      </c>
      <c r="E1571" t="s">
        <v>1062</v>
      </c>
      <c r="F1571">
        <v>45</v>
      </c>
      <c r="G1571" t="s">
        <v>8234</v>
      </c>
      <c r="H1571" t="s">
        <v>8213</v>
      </c>
      <c r="I1571" t="s">
        <v>8214</v>
      </c>
      <c r="J1571" t="s">
        <v>8215</v>
      </c>
      <c r="K1571" t="s">
        <v>5808</v>
      </c>
      <c r="L1571" t="s">
        <v>8216</v>
      </c>
    </row>
    <row r="1572" spans="1:12" x14ac:dyDescent="0.35">
      <c r="A1572" s="164" t="s">
        <v>1063</v>
      </c>
      <c r="B1572" t="s">
        <v>8098</v>
      </c>
      <c r="C1572" t="s">
        <v>12831</v>
      </c>
      <c r="D1572" t="s">
        <v>363</v>
      </c>
      <c r="E1572" t="s">
        <v>1062</v>
      </c>
      <c r="F1572">
        <v>200</v>
      </c>
      <c r="G1572" t="s">
        <v>8212</v>
      </c>
      <c r="H1572" t="s">
        <v>8213</v>
      </c>
      <c r="I1572" t="s">
        <v>8214</v>
      </c>
      <c r="J1572" t="s">
        <v>8215</v>
      </c>
      <c r="K1572" t="s">
        <v>5808</v>
      </c>
      <c r="L1572" t="s">
        <v>8267</v>
      </c>
    </row>
    <row r="1573" spans="1:12" x14ac:dyDescent="0.35">
      <c r="A1573" s="164" t="s">
        <v>1064</v>
      </c>
      <c r="B1573" t="s">
        <v>5144</v>
      </c>
      <c r="C1573" t="s">
        <v>13229</v>
      </c>
      <c r="D1573" t="s">
        <v>363</v>
      </c>
      <c r="E1573" t="s">
        <v>1062</v>
      </c>
      <c r="F1573">
        <v>393</v>
      </c>
      <c r="G1573" t="s">
        <v>8556</v>
      </c>
      <c r="H1573" t="s">
        <v>8213</v>
      </c>
      <c r="I1573" t="s">
        <v>8214</v>
      </c>
      <c r="J1573" t="s">
        <v>8215</v>
      </c>
      <c r="K1573" t="s">
        <v>8224</v>
      </c>
      <c r="L1573" t="s">
        <v>8267</v>
      </c>
    </row>
    <row r="1574" spans="1:12" x14ac:dyDescent="0.35">
      <c r="A1574" s="164" t="s">
        <v>1065</v>
      </c>
      <c r="B1574" t="s">
        <v>5146</v>
      </c>
      <c r="C1574" t="s">
        <v>31777</v>
      </c>
      <c r="D1574" t="s">
        <v>363</v>
      </c>
      <c r="E1574" t="s">
        <v>1062</v>
      </c>
      <c r="F1574">
        <v>189</v>
      </c>
      <c r="G1574" t="s">
        <v>8212</v>
      </c>
      <c r="H1574" t="s">
        <v>8213</v>
      </c>
      <c r="I1574" t="s">
        <v>8214</v>
      </c>
      <c r="J1574" t="s">
        <v>8215</v>
      </c>
      <c r="K1574" t="s">
        <v>8224</v>
      </c>
      <c r="L1574" t="s">
        <v>8267</v>
      </c>
    </row>
    <row r="1575" spans="1:12" x14ac:dyDescent="0.35">
      <c r="A1575" s="164" t="s">
        <v>32627</v>
      </c>
      <c r="B1575" t="s">
        <v>8089</v>
      </c>
      <c r="C1575" t="s">
        <v>32628</v>
      </c>
      <c r="D1575" t="s">
        <v>363</v>
      </c>
      <c r="E1575" t="s">
        <v>1062</v>
      </c>
      <c r="F1575">
        <v>113</v>
      </c>
      <c r="G1575" t="s">
        <v>8212</v>
      </c>
      <c r="H1575" t="s">
        <v>8213</v>
      </c>
      <c r="I1575" t="s">
        <v>8214</v>
      </c>
      <c r="J1575" t="s">
        <v>8215</v>
      </c>
      <c r="K1575" t="s">
        <v>8224</v>
      </c>
      <c r="L1575" t="s">
        <v>8267</v>
      </c>
    </row>
    <row r="1576" spans="1:12" x14ac:dyDescent="0.35">
      <c r="A1576" s="164" t="s">
        <v>8303</v>
      </c>
      <c r="B1576" t="s">
        <v>8304</v>
      </c>
      <c r="C1576" t="s">
        <v>8305</v>
      </c>
      <c r="D1576" t="s">
        <v>8306</v>
      </c>
      <c r="E1576" t="s">
        <v>1062</v>
      </c>
      <c r="F1576">
        <v>449</v>
      </c>
      <c r="G1576" t="s">
        <v>8307</v>
      </c>
      <c r="H1576" t="s">
        <v>8213</v>
      </c>
      <c r="I1576" t="s">
        <v>8214</v>
      </c>
      <c r="J1576" t="s">
        <v>8215</v>
      </c>
      <c r="K1576" t="s">
        <v>8224</v>
      </c>
      <c r="L1576" t="s">
        <v>8267</v>
      </c>
    </row>
    <row r="1577" spans="1:12" x14ac:dyDescent="0.35">
      <c r="A1577" s="164" t="s">
        <v>1066</v>
      </c>
      <c r="B1577" t="s">
        <v>5147</v>
      </c>
      <c r="C1577" t="s">
        <v>28741</v>
      </c>
      <c r="D1577" t="s">
        <v>363</v>
      </c>
      <c r="E1577" t="s">
        <v>1062</v>
      </c>
      <c r="F1577">
        <v>157</v>
      </c>
      <c r="G1577" t="s">
        <v>8212</v>
      </c>
      <c r="H1577" t="s">
        <v>8213</v>
      </c>
      <c r="I1577" t="s">
        <v>8214</v>
      </c>
      <c r="J1577" t="s">
        <v>8215</v>
      </c>
      <c r="K1577" t="s">
        <v>5808</v>
      </c>
      <c r="L1577" t="s">
        <v>8216</v>
      </c>
    </row>
    <row r="1578" spans="1:12" x14ac:dyDescent="0.35">
      <c r="A1578" s="164" t="s">
        <v>26644</v>
      </c>
      <c r="B1578" t="s">
        <v>26645</v>
      </c>
      <c r="C1578" t="s">
        <v>26646</v>
      </c>
      <c r="D1578" t="s">
        <v>8306</v>
      </c>
      <c r="E1578" t="s">
        <v>1062</v>
      </c>
      <c r="H1578" t="s">
        <v>8213</v>
      </c>
      <c r="I1578" t="s">
        <v>8214</v>
      </c>
      <c r="J1578" t="s">
        <v>8215</v>
      </c>
      <c r="K1578" t="s">
        <v>8224</v>
      </c>
      <c r="L1578" t="s">
        <v>8216</v>
      </c>
    </row>
    <row r="1579" spans="1:12" x14ac:dyDescent="0.35">
      <c r="A1579" s="164" t="s">
        <v>24503</v>
      </c>
      <c r="B1579" t="s">
        <v>24504</v>
      </c>
      <c r="C1579" t="s">
        <v>24505</v>
      </c>
      <c r="D1579" t="s">
        <v>8306</v>
      </c>
      <c r="E1579" t="s">
        <v>1062</v>
      </c>
      <c r="F1579">
        <v>183</v>
      </c>
      <c r="G1579" t="s">
        <v>8212</v>
      </c>
      <c r="H1579" t="s">
        <v>8213</v>
      </c>
      <c r="I1579" t="s">
        <v>8214</v>
      </c>
      <c r="J1579" t="s">
        <v>8215</v>
      </c>
      <c r="K1579" t="s">
        <v>5808</v>
      </c>
      <c r="L1579" t="s">
        <v>8216</v>
      </c>
    </row>
    <row r="1580" spans="1:12" x14ac:dyDescent="0.35">
      <c r="A1580" s="164" t="s">
        <v>1067</v>
      </c>
      <c r="B1580" t="s">
        <v>5145</v>
      </c>
      <c r="C1580" t="s">
        <v>16856</v>
      </c>
      <c r="D1580" t="s">
        <v>363</v>
      </c>
      <c r="E1580" t="s">
        <v>1062</v>
      </c>
      <c r="F1580">
        <v>701</v>
      </c>
      <c r="G1580" t="s">
        <v>8490</v>
      </c>
      <c r="H1580" t="s">
        <v>8213</v>
      </c>
      <c r="I1580" t="s">
        <v>8214</v>
      </c>
      <c r="J1580" t="s">
        <v>8215</v>
      </c>
      <c r="K1580" t="s">
        <v>8224</v>
      </c>
      <c r="L1580" t="s">
        <v>8267</v>
      </c>
    </row>
    <row r="1581" spans="1:12" x14ac:dyDescent="0.35">
      <c r="A1581" s="164" t="s">
        <v>30606</v>
      </c>
      <c r="B1581" t="s">
        <v>30607</v>
      </c>
      <c r="C1581" t="s">
        <v>30608</v>
      </c>
      <c r="D1581" t="s">
        <v>8306</v>
      </c>
      <c r="E1581" t="s">
        <v>1062</v>
      </c>
      <c r="H1581" t="s">
        <v>8213</v>
      </c>
      <c r="I1581" t="s">
        <v>8214</v>
      </c>
      <c r="J1581" t="s">
        <v>8215</v>
      </c>
      <c r="K1581" t="s">
        <v>8224</v>
      </c>
      <c r="L1581" t="s">
        <v>8216</v>
      </c>
    </row>
    <row r="1582" spans="1:12" x14ac:dyDescent="0.35">
      <c r="A1582" s="164" t="s">
        <v>24900</v>
      </c>
      <c r="B1582" t="s">
        <v>24901</v>
      </c>
      <c r="C1582" t="s">
        <v>24902</v>
      </c>
      <c r="D1582" t="s">
        <v>363</v>
      </c>
      <c r="E1582" t="s">
        <v>1062</v>
      </c>
      <c r="F1582">
        <v>292</v>
      </c>
      <c r="G1582" t="s">
        <v>8223</v>
      </c>
      <c r="H1582" t="s">
        <v>8213</v>
      </c>
      <c r="I1582" t="s">
        <v>8214</v>
      </c>
      <c r="J1582" t="s">
        <v>8215</v>
      </c>
      <c r="K1582" t="s">
        <v>8224</v>
      </c>
      <c r="L1582" t="s">
        <v>8267</v>
      </c>
    </row>
    <row r="1583" spans="1:12" x14ac:dyDescent="0.35">
      <c r="A1583" s="164" t="s">
        <v>16770</v>
      </c>
      <c r="B1583" t="s">
        <v>16771</v>
      </c>
      <c r="C1583" t="s">
        <v>16772</v>
      </c>
      <c r="D1583" t="s">
        <v>363</v>
      </c>
      <c r="E1583" t="s">
        <v>1062</v>
      </c>
      <c r="F1583">
        <v>130</v>
      </c>
      <c r="G1583" t="s">
        <v>8212</v>
      </c>
      <c r="H1583" t="s">
        <v>8213</v>
      </c>
      <c r="I1583" t="s">
        <v>8214</v>
      </c>
      <c r="J1583" t="s">
        <v>8215</v>
      </c>
      <c r="K1583" t="s">
        <v>8224</v>
      </c>
      <c r="L1583" t="s">
        <v>8216</v>
      </c>
    </row>
    <row r="1584" spans="1:12" x14ac:dyDescent="0.35">
      <c r="A1584" s="164" t="s">
        <v>11906</v>
      </c>
      <c r="B1584" t="s">
        <v>11907</v>
      </c>
      <c r="C1584" t="s">
        <v>11908</v>
      </c>
      <c r="D1584" t="s">
        <v>363</v>
      </c>
      <c r="E1584" t="s">
        <v>1062</v>
      </c>
      <c r="F1584">
        <v>0</v>
      </c>
      <c r="G1584" t="s">
        <v>8234</v>
      </c>
      <c r="H1584" t="s">
        <v>8213</v>
      </c>
      <c r="I1584" t="s">
        <v>8214</v>
      </c>
      <c r="J1584" t="s">
        <v>8215</v>
      </c>
      <c r="K1584" t="s">
        <v>8224</v>
      </c>
      <c r="L1584" t="s">
        <v>8216</v>
      </c>
    </row>
    <row r="1585" spans="1:12" x14ac:dyDescent="0.35">
      <c r="A1585" s="164" t="s">
        <v>1068</v>
      </c>
      <c r="B1585" t="s">
        <v>5685</v>
      </c>
      <c r="C1585" t="s">
        <v>17161</v>
      </c>
      <c r="D1585" t="s">
        <v>234</v>
      </c>
      <c r="E1585" t="s">
        <v>1069</v>
      </c>
      <c r="F1585">
        <v>533</v>
      </c>
      <c r="G1585" t="s">
        <v>8490</v>
      </c>
      <c r="H1585" t="s">
        <v>8213</v>
      </c>
      <c r="I1585" t="s">
        <v>8214</v>
      </c>
      <c r="J1585" t="s">
        <v>8215</v>
      </c>
      <c r="K1585" t="s">
        <v>8224</v>
      </c>
      <c r="L1585" t="s">
        <v>8267</v>
      </c>
    </row>
    <row r="1586" spans="1:12" x14ac:dyDescent="0.35">
      <c r="A1586" s="164" t="s">
        <v>1070</v>
      </c>
      <c r="B1586" t="s">
        <v>5766</v>
      </c>
      <c r="C1586" t="s">
        <v>15268</v>
      </c>
      <c r="D1586" t="s">
        <v>1071</v>
      </c>
      <c r="E1586" t="s">
        <v>1069</v>
      </c>
      <c r="F1586">
        <v>431</v>
      </c>
      <c r="G1586" t="s">
        <v>8307</v>
      </c>
      <c r="H1586" t="s">
        <v>8213</v>
      </c>
      <c r="I1586" t="s">
        <v>8214</v>
      </c>
      <c r="J1586" t="s">
        <v>8215</v>
      </c>
      <c r="K1586" t="s">
        <v>8224</v>
      </c>
      <c r="L1586" t="s">
        <v>8267</v>
      </c>
    </row>
    <row r="1587" spans="1:12" x14ac:dyDescent="0.35">
      <c r="A1587" s="164" t="s">
        <v>20430</v>
      </c>
      <c r="B1587" t="s">
        <v>13743</v>
      </c>
      <c r="C1587" t="s">
        <v>20431</v>
      </c>
      <c r="D1587" t="s">
        <v>135</v>
      </c>
      <c r="E1587" t="s">
        <v>1069</v>
      </c>
      <c r="F1587">
        <v>42</v>
      </c>
      <c r="G1587" t="s">
        <v>8234</v>
      </c>
      <c r="H1587" t="s">
        <v>8213</v>
      </c>
      <c r="I1587" t="s">
        <v>8219</v>
      </c>
      <c r="J1587" t="s">
        <v>8215</v>
      </c>
      <c r="K1587" t="s">
        <v>5808</v>
      </c>
      <c r="L1587" t="s">
        <v>8216</v>
      </c>
    </row>
    <row r="1588" spans="1:12" x14ac:dyDescent="0.35">
      <c r="A1588" s="164" t="s">
        <v>18956</v>
      </c>
      <c r="B1588" t="s">
        <v>18957</v>
      </c>
      <c r="C1588" t="s">
        <v>18958</v>
      </c>
      <c r="D1588" t="s">
        <v>18959</v>
      </c>
      <c r="E1588" t="s">
        <v>1069</v>
      </c>
      <c r="H1588" t="s">
        <v>8213</v>
      </c>
      <c r="I1588" t="s">
        <v>8214</v>
      </c>
      <c r="J1588" t="s">
        <v>8215</v>
      </c>
      <c r="K1588" t="s">
        <v>8224</v>
      </c>
      <c r="L1588" t="s">
        <v>8216</v>
      </c>
    </row>
    <row r="1589" spans="1:12" x14ac:dyDescent="0.35">
      <c r="A1589" s="164" t="s">
        <v>1072</v>
      </c>
      <c r="B1589" t="s">
        <v>5719</v>
      </c>
      <c r="C1589" t="s">
        <v>9968</v>
      </c>
      <c r="D1589" t="s">
        <v>1073</v>
      </c>
      <c r="E1589" t="s">
        <v>1069</v>
      </c>
      <c r="F1589">
        <v>1497</v>
      </c>
      <c r="G1589" t="s">
        <v>8490</v>
      </c>
      <c r="H1589" t="s">
        <v>8213</v>
      </c>
      <c r="I1589" t="s">
        <v>8214</v>
      </c>
      <c r="J1589" t="s">
        <v>8215</v>
      </c>
      <c r="K1589" t="s">
        <v>8224</v>
      </c>
      <c r="L1589" t="s">
        <v>8267</v>
      </c>
    </row>
    <row r="1590" spans="1:12" x14ac:dyDescent="0.35">
      <c r="A1590" s="164" t="s">
        <v>1074</v>
      </c>
      <c r="B1590" t="s">
        <v>5718</v>
      </c>
      <c r="C1590" t="s">
        <v>13396</v>
      </c>
      <c r="D1590" t="s">
        <v>1073</v>
      </c>
      <c r="E1590" t="s">
        <v>1069</v>
      </c>
      <c r="F1590">
        <v>2753</v>
      </c>
      <c r="G1590" t="s">
        <v>8490</v>
      </c>
      <c r="H1590" t="s">
        <v>8213</v>
      </c>
      <c r="I1590" t="s">
        <v>8214</v>
      </c>
      <c r="J1590" t="s">
        <v>8215</v>
      </c>
      <c r="K1590" t="s">
        <v>8224</v>
      </c>
      <c r="L1590" t="s">
        <v>8267</v>
      </c>
    </row>
    <row r="1591" spans="1:12" x14ac:dyDescent="0.35">
      <c r="A1591" s="164" t="s">
        <v>1075</v>
      </c>
      <c r="B1591" t="s">
        <v>5698</v>
      </c>
      <c r="C1591" t="s">
        <v>23232</v>
      </c>
      <c r="D1591" t="s">
        <v>1076</v>
      </c>
      <c r="E1591" t="s">
        <v>1069</v>
      </c>
      <c r="F1591">
        <v>705</v>
      </c>
      <c r="G1591" t="s">
        <v>8490</v>
      </c>
      <c r="H1591" t="s">
        <v>8213</v>
      </c>
      <c r="I1591" t="s">
        <v>8214</v>
      </c>
      <c r="J1591" t="s">
        <v>8215</v>
      </c>
      <c r="K1591" t="s">
        <v>8224</v>
      </c>
      <c r="L1591" t="s">
        <v>8216</v>
      </c>
    </row>
    <row r="1592" spans="1:12" x14ac:dyDescent="0.35">
      <c r="A1592" s="164" t="s">
        <v>11579</v>
      </c>
      <c r="B1592" t="s">
        <v>11580</v>
      </c>
      <c r="C1592" t="s">
        <v>11581</v>
      </c>
      <c r="D1592" t="s">
        <v>1076</v>
      </c>
      <c r="E1592" t="s">
        <v>1069</v>
      </c>
      <c r="F1592">
        <v>476</v>
      </c>
      <c r="G1592" t="s">
        <v>8307</v>
      </c>
      <c r="H1592" t="s">
        <v>8213</v>
      </c>
      <c r="I1592" t="s">
        <v>8214</v>
      </c>
      <c r="J1592" t="s">
        <v>8215</v>
      </c>
      <c r="K1592" t="s">
        <v>8224</v>
      </c>
      <c r="L1592" t="s">
        <v>8267</v>
      </c>
    </row>
    <row r="1593" spans="1:12" x14ac:dyDescent="0.35">
      <c r="A1593" s="164" t="s">
        <v>12163</v>
      </c>
      <c r="B1593" t="s">
        <v>5760</v>
      </c>
      <c r="C1593" t="s">
        <v>12164</v>
      </c>
      <c r="D1593" t="s">
        <v>1271</v>
      </c>
      <c r="E1593" t="s">
        <v>1069</v>
      </c>
      <c r="F1593">
        <v>352</v>
      </c>
      <c r="G1593" t="s">
        <v>8556</v>
      </c>
      <c r="H1593" t="s">
        <v>8213</v>
      </c>
      <c r="I1593" t="s">
        <v>8214</v>
      </c>
      <c r="J1593" t="s">
        <v>8215</v>
      </c>
      <c r="K1593" t="s">
        <v>8224</v>
      </c>
      <c r="L1593" t="s">
        <v>8216</v>
      </c>
    </row>
    <row r="1594" spans="1:12" x14ac:dyDescent="0.35">
      <c r="A1594" s="164" t="s">
        <v>28063</v>
      </c>
      <c r="B1594" t="s">
        <v>19304</v>
      </c>
      <c r="C1594" t="s">
        <v>28064</v>
      </c>
      <c r="D1594" t="s">
        <v>28065</v>
      </c>
      <c r="E1594" t="s">
        <v>1069</v>
      </c>
      <c r="H1594" t="s">
        <v>8213</v>
      </c>
      <c r="I1594" t="s">
        <v>11246</v>
      </c>
      <c r="J1594" t="s">
        <v>8215</v>
      </c>
      <c r="K1594" t="s">
        <v>8224</v>
      </c>
      <c r="L1594" t="s">
        <v>8216</v>
      </c>
    </row>
    <row r="1595" spans="1:12" x14ac:dyDescent="0.35">
      <c r="A1595" s="164" t="s">
        <v>1077</v>
      </c>
      <c r="B1595" t="s">
        <v>5392</v>
      </c>
      <c r="C1595" t="s">
        <v>31023</v>
      </c>
      <c r="D1595" t="s">
        <v>1078</v>
      </c>
      <c r="E1595" t="s">
        <v>1069</v>
      </c>
      <c r="F1595">
        <v>754</v>
      </c>
      <c r="G1595" t="s">
        <v>8490</v>
      </c>
      <c r="H1595" t="s">
        <v>8213</v>
      </c>
      <c r="I1595" t="s">
        <v>8214</v>
      </c>
      <c r="J1595" t="s">
        <v>8215</v>
      </c>
      <c r="K1595" t="s">
        <v>8224</v>
      </c>
      <c r="L1595" t="s">
        <v>8267</v>
      </c>
    </row>
    <row r="1596" spans="1:12" x14ac:dyDescent="0.35">
      <c r="A1596" s="164" t="s">
        <v>10464</v>
      </c>
      <c r="B1596" t="s">
        <v>10465</v>
      </c>
      <c r="C1596" t="s">
        <v>10466</v>
      </c>
      <c r="D1596" t="s">
        <v>10298</v>
      </c>
      <c r="E1596" t="s">
        <v>1069</v>
      </c>
      <c r="H1596" t="s">
        <v>8213</v>
      </c>
      <c r="I1596" t="s">
        <v>8214</v>
      </c>
      <c r="J1596" t="s">
        <v>8215</v>
      </c>
      <c r="K1596" t="s">
        <v>8224</v>
      </c>
      <c r="L1596" t="s">
        <v>8216</v>
      </c>
    </row>
    <row r="1597" spans="1:12" x14ac:dyDescent="0.35">
      <c r="A1597" s="164" t="s">
        <v>1079</v>
      </c>
      <c r="B1597" t="s">
        <v>5679</v>
      </c>
      <c r="C1597" t="s">
        <v>12907</v>
      </c>
      <c r="D1597" t="s">
        <v>1080</v>
      </c>
      <c r="E1597" t="s">
        <v>1069</v>
      </c>
      <c r="F1597">
        <v>112</v>
      </c>
      <c r="G1597" t="s">
        <v>8212</v>
      </c>
      <c r="H1597" t="s">
        <v>8213</v>
      </c>
      <c r="I1597" t="s">
        <v>8214</v>
      </c>
      <c r="J1597" t="s">
        <v>8215</v>
      </c>
      <c r="K1597" t="s">
        <v>8224</v>
      </c>
      <c r="L1597" t="s">
        <v>8216</v>
      </c>
    </row>
    <row r="1598" spans="1:12" x14ac:dyDescent="0.35">
      <c r="A1598" s="164" t="s">
        <v>8773</v>
      </c>
      <c r="B1598" t="s">
        <v>8774</v>
      </c>
      <c r="C1598" t="s">
        <v>8775</v>
      </c>
      <c r="D1598" t="s">
        <v>1282</v>
      </c>
      <c r="E1598" t="s">
        <v>1069</v>
      </c>
      <c r="F1598">
        <v>157</v>
      </c>
      <c r="G1598" t="s">
        <v>8212</v>
      </c>
      <c r="H1598" t="s">
        <v>8213</v>
      </c>
      <c r="I1598" t="s">
        <v>8214</v>
      </c>
      <c r="J1598" t="s">
        <v>8215</v>
      </c>
      <c r="K1598" t="s">
        <v>8224</v>
      </c>
      <c r="L1598" t="s">
        <v>8267</v>
      </c>
    </row>
    <row r="1599" spans="1:12" x14ac:dyDescent="0.35">
      <c r="A1599" s="164" t="s">
        <v>24907</v>
      </c>
      <c r="B1599" t="s">
        <v>24908</v>
      </c>
      <c r="C1599" t="s">
        <v>24909</v>
      </c>
      <c r="D1599" t="s">
        <v>24910</v>
      </c>
      <c r="E1599" t="s">
        <v>1069</v>
      </c>
      <c r="H1599" t="s">
        <v>8213</v>
      </c>
      <c r="I1599" t="s">
        <v>8214</v>
      </c>
      <c r="J1599" t="s">
        <v>8215</v>
      </c>
      <c r="K1599" t="s">
        <v>8224</v>
      </c>
      <c r="L1599" t="s">
        <v>8216</v>
      </c>
    </row>
    <row r="1600" spans="1:12" x14ac:dyDescent="0.35">
      <c r="A1600" s="164" t="s">
        <v>1081</v>
      </c>
      <c r="B1600" t="s">
        <v>5676</v>
      </c>
      <c r="C1600" t="s">
        <v>31980</v>
      </c>
      <c r="D1600" t="s">
        <v>1082</v>
      </c>
      <c r="E1600" t="s">
        <v>1069</v>
      </c>
      <c r="F1600">
        <v>436</v>
      </c>
      <c r="G1600" t="s">
        <v>8307</v>
      </c>
      <c r="H1600" t="s">
        <v>8213</v>
      </c>
      <c r="I1600" t="s">
        <v>8214</v>
      </c>
      <c r="J1600" t="s">
        <v>8215</v>
      </c>
      <c r="K1600" t="s">
        <v>8224</v>
      </c>
      <c r="L1600" t="s">
        <v>8267</v>
      </c>
    </row>
    <row r="1601" spans="1:12" x14ac:dyDescent="0.35">
      <c r="A1601" s="164" t="s">
        <v>1083</v>
      </c>
      <c r="B1601" t="s">
        <v>5399</v>
      </c>
      <c r="C1601" t="s">
        <v>27114</v>
      </c>
      <c r="D1601" t="s">
        <v>1084</v>
      </c>
      <c r="E1601" t="s">
        <v>1069</v>
      </c>
      <c r="F1601">
        <v>512</v>
      </c>
      <c r="G1601" t="s">
        <v>8490</v>
      </c>
      <c r="H1601" t="s">
        <v>8213</v>
      </c>
      <c r="I1601" t="s">
        <v>8214</v>
      </c>
      <c r="J1601" t="s">
        <v>8215</v>
      </c>
      <c r="K1601" t="s">
        <v>8224</v>
      </c>
      <c r="L1601" t="s">
        <v>8267</v>
      </c>
    </row>
    <row r="1602" spans="1:12" x14ac:dyDescent="0.35">
      <c r="A1602" s="164" t="s">
        <v>1085</v>
      </c>
      <c r="B1602" t="s">
        <v>5720</v>
      </c>
      <c r="C1602" t="s">
        <v>22873</v>
      </c>
      <c r="D1602" t="s">
        <v>1086</v>
      </c>
      <c r="E1602" t="s">
        <v>1069</v>
      </c>
      <c r="F1602">
        <v>514</v>
      </c>
      <c r="G1602" t="s">
        <v>8490</v>
      </c>
      <c r="H1602" t="s">
        <v>8213</v>
      </c>
      <c r="I1602" t="s">
        <v>8214</v>
      </c>
      <c r="J1602" t="s">
        <v>8215</v>
      </c>
      <c r="K1602" t="s">
        <v>8224</v>
      </c>
      <c r="L1602" t="s">
        <v>8216</v>
      </c>
    </row>
    <row r="1603" spans="1:12" x14ac:dyDescent="0.35">
      <c r="A1603" s="164" t="s">
        <v>21540</v>
      </c>
      <c r="B1603" t="s">
        <v>5747</v>
      </c>
      <c r="C1603" t="s">
        <v>21541</v>
      </c>
      <c r="D1603" t="s">
        <v>1243</v>
      </c>
      <c r="E1603" t="s">
        <v>1069</v>
      </c>
      <c r="F1603">
        <v>133</v>
      </c>
      <c r="G1603" t="s">
        <v>8212</v>
      </c>
      <c r="H1603" t="s">
        <v>8213</v>
      </c>
      <c r="I1603" t="s">
        <v>8214</v>
      </c>
      <c r="J1603" t="s">
        <v>8215</v>
      </c>
      <c r="K1603" t="s">
        <v>8224</v>
      </c>
      <c r="L1603" t="s">
        <v>8267</v>
      </c>
    </row>
    <row r="1604" spans="1:12" x14ac:dyDescent="0.35">
      <c r="A1604" s="164" t="s">
        <v>26480</v>
      </c>
      <c r="B1604" t="s">
        <v>26481</v>
      </c>
      <c r="C1604" t="s">
        <v>26482</v>
      </c>
      <c r="D1604" t="s">
        <v>15849</v>
      </c>
      <c r="E1604" t="s">
        <v>1069</v>
      </c>
      <c r="H1604" t="s">
        <v>8213</v>
      </c>
      <c r="I1604" t="s">
        <v>8214</v>
      </c>
      <c r="J1604" t="s">
        <v>8215</v>
      </c>
      <c r="K1604" t="s">
        <v>8224</v>
      </c>
      <c r="L1604" t="s">
        <v>8216</v>
      </c>
    </row>
    <row r="1605" spans="1:12" x14ac:dyDescent="0.35">
      <c r="A1605" s="164" t="s">
        <v>1087</v>
      </c>
      <c r="B1605" t="s">
        <v>5742</v>
      </c>
      <c r="C1605" t="s">
        <v>28425</v>
      </c>
      <c r="D1605" t="s">
        <v>1076</v>
      </c>
      <c r="E1605" t="s">
        <v>1069</v>
      </c>
      <c r="F1605">
        <v>1622</v>
      </c>
      <c r="G1605" t="s">
        <v>8490</v>
      </c>
      <c r="H1605" t="s">
        <v>8213</v>
      </c>
      <c r="I1605" t="s">
        <v>8214</v>
      </c>
      <c r="J1605" t="s">
        <v>8215</v>
      </c>
      <c r="K1605" t="s">
        <v>8224</v>
      </c>
      <c r="L1605" t="s">
        <v>8267</v>
      </c>
    </row>
    <row r="1606" spans="1:12" x14ac:dyDescent="0.35">
      <c r="A1606" s="164" t="s">
        <v>1088</v>
      </c>
      <c r="B1606" t="s">
        <v>5411</v>
      </c>
      <c r="C1606" t="s">
        <v>27551</v>
      </c>
      <c r="D1606" t="s">
        <v>1089</v>
      </c>
      <c r="E1606" t="s">
        <v>1069</v>
      </c>
      <c r="F1606">
        <v>204</v>
      </c>
      <c r="G1606" t="s">
        <v>8223</v>
      </c>
      <c r="H1606" t="s">
        <v>8213</v>
      </c>
      <c r="I1606" t="s">
        <v>8214</v>
      </c>
      <c r="J1606" t="s">
        <v>8215</v>
      </c>
      <c r="K1606" t="s">
        <v>8224</v>
      </c>
      <c r="L1606" t="s">
        <v>8267</v>
      </c>
    </row>
    <row r="1607" spans="1:12" x14ac:dyDescent="0.35">
      <c r="A1607" s="164" t="s">
        <v>29671</v>
      </c>
      <c r="B1607" t="s">
        <v>29672</v>
      </c>
      <c r="C1607" t="s">
        <v>23959</v>
      </c>
      <c r="D1607" t="s">
        <v>23960</v>
      </c>
      <c r="E1607" t="s">
        <v>1069</v>
      </c>
      <c r="F1607">
        <v>25</v>
      </c>
      <c r="G1607" t="s">
        <v>8234</v>
      </c>
      <c r="H1607" t="s">
        <v>8213</v>
      </c>
      <c r="I1607" t="s">
        <v>8219</v>
      </c>
      <c r="J1607" t="s">
        <v>8215</v>
      </c>
      <c r="K1607" t="s">
        <v>8224</v>
      </c>
      <c r="L1607" t="s">
        <v>8216</v>
      </c>
    </row>
    <row r="1608" spans="1:12" x14ac:dyDescent="0.35">
      <c r="A1608" s="164" t="s">
        <v>1090</v>
      </c>
      <c r="B1608" t="s">
        <v>5699</v>
      </c>
      <c r="C1608" t="s">
        <v>13886</v>
      </c>
      <c r="D1608" t="s">
        <v>1091</v>
      </c>
      <c r="E1608" t="s">
        <v>1069</v>
      </c>
      <c r="F1608">
        <v>535</v>
      </c>
      <c r="G1608" t="s">
        <v>8490</v>
      </c>
      <c r="H1608" t="s">
        <v>8213</v>
      </c>
      <c r="I1608" t="s">
        <v>8214</v>
      </c>
      <c r="J1608" t="s">
        <v>8215</v>
      </c>
      <c r="K1608" t="s">
        <v>8224</v>
      </c>
      <c r="L1608" t="s">
        <v>8267</v>
      </c>
    </row>
    <row r="1609" spans="1:12" x14ac:dyDescent="0.35">
      <c r="A1609" s="164" t="s">
        <v>1092</v>
      </c>
      <c r="B1609" t="s">
        <v>5693</v>
      </c>
      <c r="C1609" t="s">
        <v>24336</v>
      </c>
      <c r="D1609" t="s">
        <v>1093</v>
      </c>
      <c r="E1609" t="s">
        <v>1069</v>
      </c>
      <c r="F1609">
        <v>293</v>
      </c>
      <c r="G1609" t="s">
        <v>8223</v>
      </c>
      <c r="H1609" t="s">
        <v>8213</v>
      </c>
      <c r="I1609" t="s">
        <v>8214</v>
      </c>
      <c r="J1609" t="s">
        <v>8215</v>
      </c>
      <c r="K1609" t="s">
        <v>8224</v>
      </c>
      <c r="L1609" t="s">
        <v>8216</v>
      </c>
    </row>
    <row r="1610" spans="1:12" x14ac:dyDescent="0.35">
      <c r="A1610" s="164" t="s">
        <v>18477</v>
      </c>
      <c r="B1610" t="s">
        <v>18478</v>
      </c>
      <c r="C1610" t="s">
        <v>18479</v>
      </c>
      <c r="D1610" t="s">
        <v>1332</v>
      </c>
      <c r="E1610" t="s">
        <v>1069</v>
      </c>
      <c r="F1610">
        <v>45</v>
      </c>
      <c r="G1610" t="s">
        <v>8234</v>
      </c>
      <c r="H1610" t="s">
        <v>8213</v>
      </c>
      <c r="I1610" t="s">
        <v>8219</v>
      </c>
      <c r="J1610" t="s">
        <v>8215</v>
      </c>
      <c r="K1610" t="s">
        <v>5808</v>
      </c>
      <c r="L1610" t="s">
        <v>8216</v>
      </c>
    </row>
    <row r="1611" spans="1:12" x14ac:dyDescent="0.35">
      <c r="A1611" s="164" t="s">
        <v>1094</v>
      </c>
      <c r="B1611" t="s">
        <v>5717</v>
      </c>
      <c r="C1611" t="s">
        <v>29089</v>
      </c>
      <c r="D1611" t="s">
        <v>1095</v>
      </c>
      <c r="E1611" t="s">
        <v>1069</v>
      </c>
      <c r="F1611">
        <v>210</v>
      </c>
      <c r="G1611" t="s">
        <v>8223</v>
      </c>
      <c r="H1611" t="s">
        <v>8213</v>
      </c>
      <c r="I1611" t="s">
        <v>8214</v>
      </c>
      <c r="J1611" t="s">
        <v>8215</v>
      </c>
      <c r="K1611" t="s">
        <v>5808</v>
      </c>
      <c r="L1611" t="s">
        <v>8216</v>
      </c>
    </row>
    <row r="1612" spans="1:12" x14ac:dyDescent="0.35">
      <c r="A1612" s="164" t="s">
        <v>1096</v>
      </c>
      <c r="B1612" t="s">
        <v>5748</v>
      </c>
      <c r="C1612" t="s">
        <v>20592</v>
      </c>
      <c r="D1612" t="s">
        <v>1076</v>
      </c>
      <c r="E1612" t="s">
        <v>1069</v>
      </c>
      <c r="F1612">
        <v>736</v>
      </c>
      <c r="G1612" t="s">
        <v>8490</v>
      </c>
      <c r="H1612" t="s">
        <v>8213</v>
      </c>
      <c r="I1612" t="s">
        <v>8214</v>
      </c>
      <c r="J1612" t="s">
        <v>8215</v>
      </c>
      <c r="K1612" t="s">
        <v>8224</v>
      </c>
      <c r="L1612" t="s">
        <v>8267</v>
      </c>
    </row>
    <row r="1613" spans="1:12" x14ac:dyDescent="0.35">
      <c r="A1613" s="164" t="s">
        <v>1097</v>
      </c>
      <c r="B1613" t="s">
        <v>5426</v>
      </c>
      <c r="C1613" t="s">
        <v>15432</v>
      </c>
      <c r="D1613" t="s">
        <v>1098</v>
      </c>
      <c r="E1613" t="s">
        <v>1069</v>
      </c>
      <c r="F1613">
        <v>211</v>
      </c>
      <c r="G1613" t="s">
        <v>8223</v>
      </c>
      <c r="H1613" t="s">
        <v>8213</v>
      </c>
      <c r="I1613" t="s">
        <v>8214</v>
      </c>
      <c r="J1613" t="s">
        <v>8215</v>
      </c>
      <c r="K1613" t="s">
        <v>8224</v>
      </c>
      <c r="L1613" t="s">
        <v>8216</v>
      </c>
    </row>
    <row r="1614" spans="1:12" x14ac:dyDescent="0.35">
      <c r="A1614" s="164" t="s">
        <v>14512</v>
      </c>
      <c r="B1614" t="s">
        <v>14513</v>
      </c>
      <c r="C1614" t="s">
        <v>14514</v>
      </c>
      <c r="D1614" t="s">
        <v>12169</v>
      </c>
      <c r="E1614" t="s">
        <v>1069</v>
      </c>
      <c r="H1614" t="s">
        <v>8213</v>
      </c>
      <c r="I1614" t="s">
        <v>8214</v>
      </c>
      <c r="J1614" t="s">
        <v>8215</v>
      </c>
      <c r="K1614" t="s">
        <v>8224</v>
      </c>
      <c r="L1614" t="s">
        <v>8216</v>
      </c>
    </row>
    <row r="1615" spans="1:12" x14ac:dyDescent="0.35">
      <c r="A1615" s="164" t="s">
        <v>1099</v>
      </c>
      <c r="B1615" t="s">
        <v>5378</v>
      </c>
      <c r="C1615" t="s">
        <v>33341</v>
      </c>
      <c r="D1615" t="s">
        <v>1100</v>
      </c>
      <c r="E1615" t="s">
        <v>1069</v>
      </c>
      <c r="F1615">
        <v>343</v>
      </c>
      <c r="G1615" t="s">
        <v>8556</v>
      </c>
      <c r="H1615" t="s">
        <v>8213</v>
      </c>
      <c r="I1615" t="s">
        <v>8214</v>
      </c>
      <c r="J1615" t="s">
        <v>8215</v>
      </c>
      <c r="K1615" t="s">
        <v>8224</v>
      </c>
      <c r="L1615" t="s">
        <v>8267</v>
      </c>
    </row>
    <row r="1616" spans="1:12" x14ac:dyDescent="0.35">
      <c r="A1616" s="164" t="s">
        <v>12641</v>
      </c>
      <c r="B1616" t="s">
        <v>12642</v>
      </c>
      <c r="C1616" t="s">
        <v>12643</v>
      </c>
      <c r="D1616" t="s">
        <v>10386</v>
      </c>
      <c r="E1616" t="s">
        <v>1069</v>
      </c>
      <c r="H1616" t="s">
        <v>8213</v>
      </c>
      <c r="I1616" t="s">
        <v>8214</v>
      </c>
      <c r="J1616" t="s">
        <v>8215</v>
      </c>
      <c r="K1616" t="s">
        <v>8224</v>
      </c>
      <c r="L1616" t="s">
        <v>8216</v>
      </c>
    </row>
    <row r="1617" spans="1:12" x14ac:dyDescent="0.35">
      <c r="A1617" s="164" t="s">
        <v>1101</v>
      </c>
      <c r="B1617" t="s">
        <v>5744</v>
      </c>
      <c r="C1617" t="s">
        <v>10010</v>
      </c>
      <c r="D1617" t="s">
        <v>1102</v>
      </c>
      <c r="E1617" t="s">
        <v>1069</v>
      </c>
      <c r="F1617">
        <v>473</v>
      </c>
      <c r="G1617" t="s">
        <v>8307</v>
      </c>
      <c r="H1617" t="s">
        <v>8213</v>
      </c>
      <c r="I1617" t="s">
        <v>8214</v>
      </c>
      <c r="J1617" t="s">
        <v>8215</v>
      </c>
      <c r="K1617" t="s">
        <v>8224</v>
      </c>
      <c r="L1617" t="s">
        <v>8267</v>
      </c>
    </row>
    <row r="1618" spans="1:12" x14ac:dyDescent="0.35">
      <c r="A1618" s="164" t="s">
        <v>1103</v>
      </c>
      <c r="B1618" t="s">
        <v>5403</v>
      </c>
      <c r="C1618" t="s">
        <v>9094</v>
      </c>
      <c r="D1618" t="s">
        <v>1104</v>
      </c>
      <c r="E1618" t="s">
        <v>1069</v>
      </c>
      <c r="F1618">
        <v>295</v>
      </c>
      <c r="G1618" t="s">
        <v>8223</v>
      </c>
      <c r="H1618" t="s">
        <v>8213</v>
      </c>
      <c r="I1618" t="s">
        <v>8214</v>
      </c>
      <c r="J1618" t="s">
        <v>8215</v>
      </c>
      <c r="K1618" t="s">
        <v>8224</v>
      </c>
      <c r="L1618" t="s">
        <v>8267</v>
      </c>
    </row>
    <row r="1619" spans="1:12" x14ac:dyDescent="0.35">
      <c r="A1619" s="164" t="s">
        <v>26187</v>
      </c>
      <c r="B1619" t="s">
        <v>26188</v>
      </c>
      <c r="C1619" t="s">
        <v>26189</v>
      </c>
      <c r="D1619" t="s">
        <v>10386</v>
      </c>
      <c r="E1619" t="s">
        <v>1069</v>
      </c>
      <c r="H1619" t="s">
        <v>8213</v>
      </c>
      <c r="I1619" t="s">
        <v>8214</v>
      </c>
      <c r="J1619" t="s">
        <v>8215</v>
      </c>
      <c r="K1619" t="s">
        <v>8224</v>
      </c>
      <c r="L1619" t="s">
        <v>8216</v>
      </c>
    </row>
    <row r="1620" spans="1:12" x14ac:dyDescent="0.35">
      <c r="A1620" s="164" t="s">
        <v>1105</v>
      </c>
      <c r="B1620" t="s">
        <v>5731</v>
      </c>
      <c r="C1620" t="s">
        <v>19443</v>
      </c>
      <c r="D1620" t="s">
        <v>571</v>
      </c>
      <c r="E1620" t="s">
        <v>1069</v>
      </c>
      <c r="F1620">
        <v>870</v>
      </c>
      <c r="G1620" t="s">
        <v>8490</v>
      </c>
      <c r="H1620" t="s">
        <v>8213</v>
      </c>
      <c r="I1620" t="s">
        <v>8214</v>
      </c>
      <c r="J1620" t="s">
        <v>8215</v>
      </c>
      <c r="K1620" t="s">
        <v>8224</v>
      </c>
      <c r="L1620" t="s">
        <v>8267</v>
      </c>
    </row>
    <row r="1621" spans="1:12" x14ac:dyDescent="0.35">
      <c r="A1621" s="164" t="s">
        <v>1106</v>
      </c>
      <c r="B1621" t="s">
        <v>5755</v>
      </c>
      <c r="C1621" t="s">
        <v>23375</v>
      </c>
      <c r="D1621" t="s">
        <v>1107</v>
      </c>
      <c r="E1621" t="s">
        <v>1069</v>
      </c>
      <c r="F1621">
        <v>525</v>
      </c>
      <c r="G1621" t="s">
        <v>8490</v>
      </c>
      <c r="H1621" t="s">
        <v>8213</v>
      </c>
      <c r="I1621" t="s">
        <v>8214</v>
      </c>
      <c r="J1621" t="s">
        <v>8215</v>
      </c>
      <c r="K1621" t="s">
        <v>8224</v>
      </c>
      <c r="L1621" t="s">
        <v>8267</v>
      </c>
    </row>
    <row r="1622" spans="1:12" x14ac:dyDescent="0.35">
      <c r="A1622" s="164" t="s">
        <v>1108</v>
      </c>
      <c r="B1622" t="s">
        <v>5683</v>
      </c>
      <c r="C1622" t="s">
        <v>8604</v>
      </c>
      <c r="D1622" t="s">
        <v>234</v>
      </c>
      <c r="E1622" t="s">
        <v>1069</v>
      </c>
      <c r="F1622">
        <v>479</v>
      </c>
      <c r="G1622" t="s">
        <v>8307</v>
      </c>
      <c r="H1622" t="s">
        <v>8213</v>
      </c>
      <c r="I1622" t="s">
        <v>8214</v>
      </c>
      <c r="J1622" t="s">
        <v>8215</v>
      </c>
      <c r="K1622" t="s">
        <v>8224</v>
      </c>
      <c r="L1622" t="s">
        <v>8267</v>
      </c>
    </row>
    <row r="1623" spans="1:12" x14ac:dyDescent="0.35">
      <c r="A1623" s="164" t="s">
        <v>18556</v>
      </c>
      <c r="B1623" t="s">
        <v>18557</v>
      </c>
      <c r="C1623" t="s">
        <v>18558</v>
      </c>
      <c r="D1623" t="s">
        <v>12943</v>
      </c>
      <c r="E1623" t="s">
        <v>1069</v>
      </c>
      <c r="H1623" t="s">
        <v>8213</v>
      </c>
      <c r="I1623" t="s">
        <v>8214</v>
      </c>
      <c r="J1623" t="s">
        <v>8215</v>
      </c>
      <c r="K1623" t="s">
        <v>8224</v>
      </c>
      <c r="L1623" t="s">
        <v>8216</v>
      </c>
    </row>
    <row r="1624" spans="1:12" x14ac:dyDescent="0.35">
      <c r="A1624" s="164" t="s">
        <v>1109</v>
      </c>
      <c r="B1624" t="s">
        <v>5421</v>
      </c>
      <c r="C1624" t="s">
        <v>9077</v>
      </c>
      <c r="D1624" t="s">
        <v>1110</v>
      </c>
      <c r="E1624" t="s">
        <v>1069</v>
      </c>
      <c r="F1624">
        <v>112</v>
      </c>
      <c r="G1624" t="s">
        <v>8212</v>
      </c>
      <c r="H1624" t="s">
        <v>8213</v>
      </c>
      <c r="I1624" t="s">
        <v>8214</v>
      </c>
      <c r="J1624" t="s">
        <v>8215</v>
      </c>
      <c r="K1624" t="s">
        <v>8224</v>
      </c>
      <c r="L1624" t="s">
        <v>8216</v>
      </c>
    </row>
    <row r="1625" spans="1:12" x14ac:dyDescent="0.35">
      <c r="A1625" s="164" t="s">
        <v>1111</v>
      </c>
      <c r="B1625" t="s">
        <v>5431</v>
      </c>
      <c r="C1625" t="s">
        <v>29256</v>
      </c>
      <c r="D1625" t="s">
        <v>1112</v>
      </c>
      <c r="E1625" t="s">
        <v>1069</v>
      </c>
      <c r="F1625">
        <v>521</v>
      </c>
      <c r="G1625" t="s">
        <v>8490</v>
      </c>
      <c r="H1625" t="s">
        <v>8213</v>
      </c>
      <c r="I1625" t="s">
        <v>8214</v>
      </c>
      <c r="J1625" t="s">
        <v>8215</v>
      </c>
      <c r="K1625" t="s">
        <v>8224</v>
      </c>
      <c r="L1625" t="s">
        <v>8216</v>
      </c>
    </row>
    <row r="1626" spans="1:12" x14ac:dyDescent="0.35">
      <c r="A1626" s="164" t="s">
        <v>1114</v>
      </c>
      <c r="B1626" t="s">
        <v>5709</v>
      </c>
      <c r="C1626" t="s">
        <v>21124</v>
      </c>
      <c r="D1626" t="s">
        <v>5710</v>
      </c>
      <c r="E1626" t="s">
        <v>1069</v>
      </c>
      <c r="F1626">
        <v>154</v>
      </c>
      <c r="G1626" t="s">
        <v>8212</v>
      </c>
      <c r="H1626" t="s">
        <v>8213</v>
      </c>
      <c r="I1626" t="s">
        <v>8214</v>
      </c>
      <c r="J1626" t="s">
        <v>8215</v>
      </c>
      <c r="K1626" t="s">
        <v>8224</v>
      </c>
      <c r="L1626" t="s">
        <v>8216</v>
      </c>
    </row>
    <row r="1627" spans="1:12" x14ac:dyDescent="0.35">
      <c r="A1627" s="164" t="s">
        <v>1115</v>
      </c>
      <c r="B1627" t="s">
        <v>5369</v>
      </c>
      <c r="C1627" t="s">
        <v>25054</v>
      </c>
      <c r="D1627" t="s">
        <v>1116</v>
      </c>
      <c r="E1627" t="s">
        <v>1069</v>
      </c>
      <c r="F1627">
        <v>149</v>
      </c>
      <c r="G1627" t="s">
        <v>8212</v>
      </c>
      <c r="H1627" t="s">
        <v>8213</v>
      </c>
      <c r="I1627" t="s">
        <v>8214</v>
      </c>
      <c r="J1627" t="s">
        <v>8215</v>
      </c>
      <c r="K1627" t="s">
        <v>8224</v>
      </c>
      <c r="L1627" t="s">
        <v>8216</v>
      </c>
    </row>
    <row r="1628" spans="1:12" x14ac:dyDescent="0.35">
      <c r="A1628" s="164" t="s">
        <v>1117</v>
      </c>
      <c r="B1628" t="s">
        <v>5395</v>
      </c>
      <c r="C1628" t="s">
        <v>12404</v>
      </c>
      <c r="D1628" t="s">
        <v>1118</v>
      </c>
      <c r="E1628" t="s">
        <v>1069</v>
      </c>
      <c r="F1628">
        <v>136</v>
      </c>
      <c r="G1628" t="s">
        <v>8212</v>
      </c>
      <c r="H1628" t="s">
        <v>8213</v>
      </c>
      <c r="I1628" t="s">
        <v>8214</v>
      </c>
      <c r="J1628" t="s">
        <v>8215</v>
      </c>
      <c r="K1628" t="s">
        <v>8224</v>
      </c>
      <c r="L1628" t="s">
        <v>8216</v>
      </c>
    </row>
    <row r="1629" spans="1:12" x14ac:dyDescent="0.35">
      <c r="A1629" s="164" t="s">
        <v>1120</v>
      </c>
      <c r="B1629" t="s">
        <v>5704</v>
      </c>
      <c r="C1629" t="s">
        <v>31060</v>
      </c>
      <c r="D1629" t="s">
        <v>1121</v>
      </c>
      <c r="E1629" t="s">
        <v>1069</v>
      </c>
      <c r="F1629">
        <v>21</v>
      </c>
      <c r="G1629" t="s">
        <v>8234</v>
      </c>
      <c r="H1629" t="s">
        <v>8213</v>
      </c>
      <c r="I1629" t="s">
        <v>8214</v>
      </c>
      <c r="J1629" t="s">
        <v>8215</v>
      </c>
      <c r="K1629" t="s">
        <v>8224</v>
      </c>
      <c r="L1629" t="s">
        <v>8216</v>
      </c>
    </row>
    <row r="1630" spans="1:12" x14ac:dyDescent="0.35">
      <c r="A1630" s="164" t="s">
        <v>1122</v>
      </c>
      <c r="B1630" t="s">
        <v>5389</v>
      </c>
      <c r="C1630" t="s">
        <v>23398</v>
      </c>
      <c r="D1630" t="s">
        <v>1123</v>
      </c>
      <c r="E1630" t="s">
        <v>1069</v>
      </c>
      <c r="F1630">
        <v>110</v>
      </c>
      <c r="G1630" t="s">
        <v>8212</v>
      </c>
      <c r="H1630" t="s">
        <v>8213</v>
      </c>
      <c r="I1630" t="s">
        <v>8214</v>
      </c>
      <c r="J1630" t="s">
        <v>8215</v>
      </c>
      <c r="K1630" t="s">
        <v>8224</v>
      </c>
      <c r="L1630" t="s">
        <v>8216</v>
      </c>
    </row>
    <row r="1631" spans="1:12" x14ac:dyDescent="0.35">
      <c r="A1631" s="164" t="s">
        <v>1124</v>
      </c>
      <c r="B1631" t="s">
        <v>5728</v>
      </c>
      <c r="C1631" t="s">
        <v>19020</v>
      </c>
      <c r="D1631" t="s">
        <v>1125</v>
      </c>
      <c r="E1631" t="s">
        <v>1069</v>
      </c>
      <c r="F1631">
        <v>119</v>
      </c>
      <c r="G1631" t="s">
        <v>8212</v>
      </c>
      <c r="H1631" t="s">
        <v>8213</v>
      </c>
      <c r="I1631" t="s">
        <v>8214</v>
      </c>
      <c r="J1631" t="s">
        <v>8215</v>
      </c>
      <c r="K1631" t="s">
        <v>8224</v>
      </c>
      <c r="L1631" t="s">
        <v>8267</v>
      </c>
    </row>
    <row r="1632" spans="1:12" x14ac:dyDescent="0.35">
      <c r="A1632" s="164" t="s">
        <v>1126</v>
      </c>
      <c r="B1632" t="s">
        <v>5422</v>
      </c>
      <c r="C1632" t="s">
        <v>13203</v>
      </c>
      <c r="D1632" t="s">
        <v>1127</v>
      </c>
      <c r="E1632" t="s">
        <v>1069</v>
      </c>
      <c r="F1632">
        <v>140</v>
      </c>
      <c r="G1632" t="s">
        <v>8212</v>
      </c>
      <c r="H1632" t="s">
        <v>8213</v>
      </c>
      <c r="I1632" t="s">
        <v>8214</v>
      </c>
      <c r="J1632" t="s">
        <v>8215</v>
      </c>
      <c r="K1632" t="s">
        <v>8224</v>
      </c>
      <c r="L1632" t="s">
        <v>8216</v>
      </c>
    </row>
    <row r="1633" spans="1:12" x14ac:dyDescent="0.35">
      <c r="A1633" s="164" t="s">
        <v>1128</v>
      </c>
      <c r="B1633" t="s">
        <v>5391</v>
      </c>
      <c r="C1633" t="s">
        <v>12506</v>
      </c>
      <c r="D1633" t="s">
        <v>1129</v>
      </c>
      <c r="E1633" t="s">
        <v>1069</v>
      </c>
      <c r="F1633">
        <v>476</v>
      </c>
      <c r="G1633" t="s">
        <v>8307</v>
      </c>
      <c r="H1633" t="s">
        <v>8213</v>
      </c>
      <c r="I1633" t="s">
        <v>8214</v>
      </c>
      <c r="J1633" t="s">
        <v>8215</v>
      </c>
      <c r="K1633" t="s">
        <v>8224</v>
      </c>
      <c r="L1633" t="s">
        <v>8216</v>
      </c>
    </row>
    <row r="1634" spans="1:12" x14ac:dyDescent="0.35">
      <c r="A1634" s="164" t="s">
        <v>1130</v>
      </c>
      <c r="B1634" t="s">
        <v>5729</v>
      </c>
      <c r="C1634" t="s">
        <v>9533</v>
      </c>
      <c r="D1634" t="s">
        <v>1125</v>
      </c>
      <c r="E1634" t="s">
        <v>1069</v>
      </c>
      <c r="F1634">
        <v>362</v>
      </c>
      <c r="G1634" t="s">
        <v>8556</v>
      </c>
      <c r="H1634" t="s">
        <v>8213</v>
      </c>
      <c r="I1634" t="s">
        <v>8214</v>
      </c>
      <c r="J1634" t="s">
        <v>8215</v>
      </c>
      <c r="K1634" t="s">
        <v>8224</v>
      </c>
      <c r="L1634" t="s">
        <v>8216</v>
      </c>
    </row>
    <row r="1635" spans="1:12" x14ac:dyDescent="0.35">
      <c r="A1635" s="164" t="s">
        <v>1131</v>
      </c>
      <c r="B1635" t="s">
        <v>5706</v>
      </c>
      <c r="C1635" t="s">
        <v>19404</v>
      </c>
      <c r="D1635" t="s">
        <v>1132</v>
      </c>
      <c r="E1635" t="s">
        <v>1069</v>
      </c>
      <c r="F1635">
        <v>65</v>
      </c>
      <c r="G1635" t="s">
        <v>8234</v>
      </c>
      <c r="H1635" t="s">
        <v>8213</v>
      </c>
      <c r="I1635" t="s">
        <v>8214</v>
      </c>
      <c r="J1635" t="s">
        <v>8215</v>
      </c>
      <c r="K1635" t="s">
        <v>8224</v>
      </c>
      <c r="L1635" t="s">
        <v>8216</v>
      </c>
    </row>
    <row r="1636" spans="1:12" x14ac:dyDescent="0.35">
      <c r="A1636" s="164" t="s">
        <v>1133</v>
      </c>
      <c r="B1636" t="s">
        <v>5419</v>
      </c>
      <c r="C1636" t="s">
        <v>16023</v>
      </c>
      <c r="D1636" t="s">
        <v>1134</v>
      </c>
      <c r="E1636" t="s">
        <v>1069</v>
      </c>
      <c r="F1636">
        <v>136</v>
      </c>
      <c r="G1636" t="s">
        <v>8212</v>
      </c>
      <c r="H1636" t="s">
        <v>8213</v>
      </c>
      <c r="I1636" t="s">
        <v>8214</v>
      </c>
      <c r="J1636" t="s">
        <v>8215</v>
      </c>
      <c r="K1636" t="s">
        <v>8224</v>
      </c>
      <c r="L1636" t="s">
        <v>8216</v>
      </c>
    </row>
    <row r="1637" spans="1:12" x14ac:dyDescent="0.35">
      <c r="A1637" s="164" t="s">
        <v>28449</v>
      </c>
      <c r="B1637" t="s">
        <v>28450</v>
      </c>
      <c r="C1637" t="s">
        <v>28451</v>
      </c>
      <c r="D1637" t="s">
        <v>1320</v>
      </c>
      <c r="E1637" t="s">
        <v>1069</v>
      </c>
      <c r="F1637">
        <v>121</v>
      </c>
      <c r="G1637" t="s">
        <v>8212</v>
      </c>
      <c r="H1637" t="s">
        <v>8213</v>
      </c>
      <c r="I1637" t="s">
        <v>8214</v>
      </c>
      <c r="J1637" t="s">
        <v>8215</v>
      </c>
      <c r="K1637" t="s">
        <v>5808</v>
      </c>
      <c r="L1637" t="s">
        <v>8267</v>
      </c>
    </row>
    <row r="1638" spans="1:12" x14ac:dyDescent="0.35">
      <c r="A1638" s="164" t="s">
        <v>1135</v>
      </c>
      <c r="B1638" t="s">
        <v>5716</v>
      </c>
      <c r="C1638" t="s">
        <v>9174</v>
      </c>
      <c r="D1638" t="s">
        <v>1136</v>
      </c>
      <c r="E1638" t="s">
        <v>1069</v>
      </c>
      <c r="F1638">
        <v>269</v>
      </c>
      <c r="G1638" t="s">
        <v>8223</v>
      </c>
      <c r="H1638" t="s">
        <v>8213</v>
      </c>
      <c r="I1638" t="s">
        <v>8214</v>
      </c>
      <c r="J1638" t="s">
        <v>8215</v>
      </c>
      <c r="K1638" t="s">
        <v>8224</v>
      </c>
      <c r="L1638" t="s">
        <v>8216</v>
      </c>
    </row>
    <row r="1639" spans="1:12" x14ac:dyDescent="0.35">
      <c r="A1639" s="164" t="s">
        <v>22216</v>
      </c>
      <c r="B1639" t="s">
        <v>22217</v>
      </c>
      <c r="C1639" t="s">
        <v>22218</v>
      </c>
      <c r="D1639" t="s">
        <v>22219</v>
      </c>
      <c r="E1639" t="s">
        <v>1069</v>
      </c>
      <c r="H1639" t="s">
        <v>8213</v>
      </c>
      <c r="I1639" t="s">
        <v>8214</v>
      </c>
      <c r="J1639" t="s">
        <v>8215</v>
      </c>
      <c r="K1639" t="s">
        <v>8224</v>
      </c>
      <c r="L1639" t="s">
        <v>8216</v>
      </c>
    </row>
    <row r="1640" spans="1:12" x14ac:dyDescent="0.35">
      <c r="A1640" s="164" t="s">
        <v>10009</v>
      </c>
      <c r="B1640" t="s">
        <v>5744</v>
      </c>
      <c r="C1640" t="s">
        <v>10010</v>
      </c>
      <c r="D1640" t="s">
        <v>1102</v>
      </c>
      <c r="E1640" t="s">
        <v>1069</v>
      </c>
      <c r="F1640">
        <v>218</v>
      </c>
      <c r="G1640" t="s">
        <v>8223</v>
      </c>
      <c r="H1640" t="s">
        <v>8213</v>
      </c>
      <c r="I1640" t="s">
        <v>8214</v>
      </c>
      <c r="J1640" t="s">
        <v>8215</v>
      </c>
      <c r="K1640" t="s">
        <v>5808</v>
      </c>
      <c r="L1640" t="s">
        <v>8267</v>
      </c>
    </row>
    <row r="1641" spans="1:12" x14ac:dyDescent="0.35">
      <c r="A1641" s="164" t="s">
        <v>20934</v>
      </c>
      <c r="B1641" t="s">
        <v>6710</v>
      </c>
      <c r="C1641" t="s">
        <v>18699</v>
      </c>
      <c r="D1641" t="s">
        <v>1076</v>
      </c>
      <c r="E1641" t="s">
        <v>1069</v>
      </c>
      <c r="F1641">
        <v>328</v>
      </c>
      <c r="G1641" t="s">
        <v>8556</v>
      </c>
      <c r="H1641" t="s">
        <v>8213</v>
      </c>
      <c r="I1641" t="s">
        <v>8214</v>
      </c>
      <c r="J1641" t="s">
        <v>8215</v>
      </c>
      <c r="K1641" t="s">
        <v>8224</v>
      </c>
      <c r="L1641" t="s">
        <v>8267</v>
      </c>
    </row>
    <row r="1642" spans="1:12" x14ac:dyDescent="0.35">
      <c r="A1642" s="164" t="s">
        <v>1137</v>
      </c>
      <c r="B1642" t="s">
        <v>5413</v>
      </c>
      <c r="C1642" t="s">
        <v>22500</v>
      </c>
      <c r="D1642" t="s">
        <v>1138</v>
      </c>
      <c r="E1642" t="s">
        <v>1069</v>
      </c>
      <c r="F1642">
        <v>425</v>
      </c>
      <c r="G1642" t="s">
        <v>8307</v>
      </c>
      <c r="H1642" t="s">
        <v>8213</v>
      </c>
      <c r="I1642" t="s">
        <v>8214</v>
      </c>
      <c r="J1642" t="s">
        <v>8215</v>
      </c>
      <c r="K1642" t="s">
        <v>8224</v>
      </c>
      <c r="L1642" t="s">
        <v>8216</v>
      </c>
    </row>
    <row r="1643" spans="1:12" x14ac:dyDescent="0.35">
      <c r="A1643" s="164" t="s">
        <v>1139</v>
      </c>
      <c r="B1643" t="s">
        <v>5416</v>
      </c>
      <c r="C1643" t="s">
        <v>22401</v>
      </c>
      <c r="D1643" t="s">
        <v>1140</v>
      </c>
      <c r="E1643" t="s">
        <v>1069</v>
      </c>
      <c r="F1643">
        <v>187</v>
      </c>
      <c r="G1643" t="s">
        <v>8212</v>
      </c>
      <c r="H1643" t="s">
        <v>8213</v>
      </c>
      <c r="I1643" t="s">
        <v>8214</v>
      </c>
      <c r="J1643" t="s">
        <v>8215</v>
      </c>
      <c r="K1643" t="s">
        <v>8224</v>
      </c>
      <c r="L1643" t="s">
        <v>8216</v>
      </c>
    </row>
    <row r="1644" spans="1:12" x14ac:dyDescent="0.35">
      <c r="A1644" s="164" t="s">
        <v>19303</v>
      </c>
      <c r="B1644" t="s">
        <v>19304</v>
      </c>
      <c r="C1644" t="s">
        <v>19305</v>
      </c>
      <c r="D1644" t="s">
        <v>19306</v>
      </c>
      <c r="E1644" t="s">
        <v>1069</v>
      </c>
      <c r="H1644" t="s">
        <v>8213</v>
      </c>
      <c r="I1644" t="s">
        <v>8214</v>
      </c>
      <c r="J1644" t="s">
        <v>8215</v>
      </c>
      <c r="K1644" t="s">
        <v>8224</v>
      </c>
      <c r="L1644" t="s">
        <v>8216</v>
      </c>
    </row>
    <row r="1645" spans="1:12" x14ac:dyDescent="0.35">
      <c r="A1645" s="164" t="s">
        <v>1141</v>
      </c>
      <c r="B1645" t="s">
        <v>5379</v>
      </c>
      <c r="C1645" t="s">
        <v>26925</v>
      </c>
      <c r="D1645" t="s">
        <v>1100</v>
      </c>
      <c r="E1645" t="s">
        <v>1069</v>
      </c>
      <c r="F1645">
        <v>308</v>
      </c>
      <c r="G1645" t="s">
        <v>8556</v>
      </c>
      <c r="H1645" t="s">
        <v>8213</v>
      </c>
      <c r="I1645" t="s">
        <v>8214</v>
      </c>
      <c r="J1645" t="s">
        <v>8215</v>
      </c>
      <c r="K1645" t="s">
        <v>8224</v>
      </c>
      <c r="L1645" t="s">
        <v>8216</v>
      </c>
    </row>
    <row r="1646" spans="1:12" x14ac:dyDescent="0.35">
      <c r="A1646" s="164" t="s">
        <v>1142</v>
      </c>
      <c r="B1646" t="s">
        <v>5680</v>
      </c>
      <c r="C1646" t="s">
        <v>25098</v>
      </c>
      <c r="D1646" t="s">
        <v>5681</v>
      </c>
      <c r="E1646" t="s">
        <v>1069</v>
      </c>
      <c r="F1646">
        <v>295</v>
      </c>
      <c r="G1646" t="s">
        <v>8223</v>
      </c>
      <c r="H1646" t="s">
        <v>8213</v>
      </c>
      <c r="I1646" t="s">
        <v>8214</v>
      </c>
      <c r="J1646" t="s">
        <v>8215</v>
      </c>
      <c r="K1646" t="s">
        <v>8224</v>
      </c>
      <c r="L1646" t="s">
        <v>8216</v>
      </c>
    </row>
    <row r="1647" spans="1:12" x14ac:dyDescent="0.35">
      <c r="A1647" s="164" t="s">
        <v>1143</v>
      </c>
      <c r="B1647" t="s">
        <v>5377</v>
      </c>
      <c r="C1647" t="s">
        <v>14250</v>
      </c>
      <c r="D1647" t="s">
        <v>1144</v>
      </c>
      <c r="E1647" t="s">
        <v>1069</v>
      </c>
      <c r="F1647">
        <v>103</v>
      </c>
      <c r="G1647" t="s">
        <v>8212</v>
      </c>
      <c r="H1647" t="s">
        <v>8213</v>
      </c>
      <c r="I1647" t="s">
        <v>8214</v>
      </c>
      <c r="J1647" t="s">
        <v>8215</v>
      </c>
      <c r="K1647" t="s">
        <v>8224</v>
      </c>
      <c r="L1647" t="s">
        <v>8267</v>
      </c>
    </row>
    <row r="1648" spans="1:12" x14ac:dyDescent="0.35">
      <c r="A1648" s="164" t="s">
        <v>1145</v>
      </c>
      <c r="B1648" t="s">
        <v>5409</v>
      </c>
      <c r="C1648" t="s">
        <v>25572</v>
      </c>
      <c r="D1648" t="s">
        <v>1146</v>
      </c>
      <c r="E1648" t="s">
        <v>1069</v>
      </c>
      <c r="F1648">
        <v>229</v>
      </c>
      <c r="G1648" t="s">
        <v>8223</v>
      </c>
      <c r="H1648" t="s">
        <v>8213</v>
      </c>
      <c r="I1648" t="s">
        <v>8214</v>
      </c>
      <c r="J1648" t="s">
        <v>8215</v>
      </c>
      <c r="K1648" t="s">
        <v>8224</v>
      </c>
      <c r="L1648" t="s">
        <v>8216</v>
      </c>
    </row>
    <row r="1649" spans="1:12" x14ac:dyDescent="0.35">
      <c r="A1649" s="164" t="s">
        <v>1148</v>
      </c>
      <c r="B1649" t="s">
        <v>5414</v>
      </c>
      <c r="C1649" t="s">
        <v>17208</v>
      </c>
      <c r="D1649" t="s">
        <v>1149</v>
      </c>
      <c r="E1649" t="s">
        <v>1069</v>
      </c>
      <c r="F1649">
        <v>244</v>
      </c>
      <c r="G1649" t="s">
        <v>8223</v>
      </c>
      <c r="H1649" t="s">
        <v>8213</v>
      </c>
      <c r="I1649" t="s">
        <v>8214</v>
      </c>
      <c r="J1649" t="s">
        <v>8215</v>
      </c>
      <c r="K1649" t="s">
        <v>8224</v>
      </c>
      <c r="L1649" t="s">
        <v>8216</v>
      </c>
    </row>
    <row r="1650" spans="1:12" x14ac:dyDescent="0.35">
      <c r="A1650" s="164" t="s">
        <v>1150</v>
      </c>
      <c r="B1650" t="s">
        <v>5711</v>
      </c>
      <c r="C1650" t="s">
        <v>10761</v>
      </c>
      <c r="D1650" t="s">
        <v>1151</v>
      </c>
      <c r="E1650" t="s">
        <v>1069</v>
      </c>
      <c r="F1650">
        <v>179</v>
      </c>
      <c r="G1650" t="s">
        <v>8212</v>
      </c>
      <c r="H1650" t="s">
        <v>8213</v>
      </c>
      <c r="I1650" t="s">
        <v>8214</v>
      </c>
      <c r="J1650" t="s">
        <v>8215</v>
      </c>
      <c r="K1650" t="s">
        <v>8224</v>
      </c>
      <c r="L1650" t="s">
        <v>8216</v>
      </c>
    </row>
    <row r="1651" spans="1:12" x14ac:dyDescent="0.35">
      <c r="A1651" s="164" t="s">
        <v>1152</v>
      </c>
      <c r="B1651" t="s">
        <v>5754</v>
      </c>
      <c r="C1651" t="s">
        <v>23165</v>
      </c>
      <c r="D1651" t="s">
        <v>1107</v>
      </c>
      <c r="E1651" t="s">
        <v>1069</v>
      </c>
      <c r="F1651">
        <v>319</v>
      </c>
      <c r="G1651" t="s">
        <v>8556</v>
      </c>
      <c r="H1651" t="s">
        <v>8213</v>
      </c>
      <c r="I1651" t="s">
        <v>8214</v>
      </c>
      <c r="J1651" t="s">
        <v>8215</v>
      </c>
      <c r="K1651" t="s">
        <v>8224</v>
      </c>
      <c r="L1651" t="s">
        <v>8267</v>
      </c>
    </row>
    <row r="1652" spans="1:12" x14ac:dyDescent="0.35">
      <c r="A1652" s="164" t="s">
        <v>11205</v>
      </c>
      <c r="B1652" t="s">
        <v>11206</v>
      </c>
      <c r="C1652" t="s">
        <v>11207</v>
      </c>
      <c r="D1652" t="s">
        <v>11208</v>
      </c>
      <c r="E1652" t="s">
        <v>1069</v>
      </c>
      <c r="H1652" t="s">
        <v>8213</v>
      </c>
      <c r="I1652" t="s">
        <v>8214</v>
      </c>
      <c r="J1652" t="s">
        <v>8215</v>
      </c>
      <c r="K1652" t="s">
        <v>8224</v>
      </c>
      <c r="L1652" t="s">
        <v>8216</v>
      </c>
    </row>
    <row r="1653" spans="1:12" x14ac:dyDescent="0.35">
      <c r="A1653" s="164" t="s">
        <v>1153</v>
      </c>
      <c r="B1653" t="s">
        <v>5374</v>
      </c>
      <c r="C1653" t="s">
        <v>29592</v>
      </c>
      <c r="D1653" t="s">
        <v>1144</v>
      </c>
      <c r="E1653" t="s">
        <v>1069</v>
      </c>
      <c r="F1653">
        <v>1062</v>
      </c>
      <c r="G1653" t="s">
        <v>8490</v>
      </c>
      <c r="H1653" t="s">
        <v>8213</v>
      </c>
      <c r="I1653" t="s">
        <v>8214</v>
      </c>
      <c r="J1653" t="s">
        <v>8215</v>
      </c>
      <c r="K1653" t="s">
        <v>8224</v>
      </c>
      <c r="L1653" t="s">
        <v>8216</v>
      </c>
    </row>
    <row r="1654" spans="1:12" x14ac:dyDescent="0.35">
      <c r="A1654" s="164" t="s">
        <v>27780</v>
      </c>
      <c r="B1654" t="s">
        <v>27781</v>
      </c>
      <c r="C1654" t="s">
        <v>27782</v>
      </c>
      <c r="D1654" t="s">
        <v>1076</v>
      </c>
      <c r="E1654" t="s">
        <v>1069</v>
      </c>
      <c r="F1654">
        <v>146</v>
      </c>
      <c r="G1654" t="s">
        <v>8212</v>
      </c>
      <c r="H1654" t="s">
        <v>8213</v>
      </c>
      <c r="I1654" t="s">
        <v>8214</v>
      </c>
      <c r="J1654" t="s">
        <v>8215</v>
      </c>
      <c r="K1654" t="s">
        <v>5808</v>
      </c>
      <c r="L1654" t="s">
        <v>8216</v>
      </c>
    </row>
    <row r="1655" spans="1:12" x14ac:dyDescent="0.35">
      <c r="A1655" s="164" t="s">
        <v>1154</v>
      </c>
      <c r="B1655" t="s">
        <v>5397</v>
      </c>
      <c r="C1655" t="s">
        <v>29341</v>
      </c>
      <c r="D1655" t="s">
        <v>1155</v>
      </c>
      <c r="E1655" t="s">
        <v>1069</v>
      </c>
      <c r="F1655">
        <v>254</v>
      </c>
      <c r="G1655" t="s">
        <v>8223</v>
      </c>
      <c r="H1655" t="s">
        <v>8213</v>
      </c>
      <c r="I1655" t="s">
        <v>8214</v>
      </c>
      <c r="J1655" t="s">
        <v>8215</v>
      </c>
      <c r="K1655" t="s">
        <v>8224</v>
      </c>
      <c r="L1655" t="s">
        <v>8216</v>
      </c>
    </row>
    <row r="1656" spans="1:12" x14ac:dyDescent="0.35">
      <c r="A1656" s="164" t="s">
        <v>20927</v>
      </c>
      <c r="B1656" t="s">
        <v>20928</v>
      </c>
      <c r="C1656" t="s">
        <v>20929</v>
      </c>
      <c r="D1656" t="s">
        <v>20930</v>
      </c>
      <c r="E1656" t="s">
        <v>1069</v>
      </c>
      <c r="F1656">
        <v>34</v>
      </c>
      <c r="G1656" t="s">
        <v>8234</v>
      </c>
      <c r="H1656" t="s">
        <v>8213</v>
      </c>
      <c r="I1656" t="s">
        <v>8219</v>
      </c>
      <c r="J1656" t="s">
        <v>8215</v>
      </c>
      <c r="K1656" t="s">
        <v>5808</v>
      </c>
      <c r="L1656" t="s">
        <v>8216</v>
      </c>
    </row>
    <row r="1657" spans="1:12" x14ac:dyDescent="0.35">
      <c r="A1657" s="164" t="s">
        <v>18124</v>
      </c>
      <c r="B1657" t="s">
        <v>11580</v>
      </c>
      <c r="C1657" t="s">
        <v>11581</v>
      </c>
      <c r="D1657" t="s">
        <v>1076</v>
      </c>
      <c r="E1657" t="s">
        <v>1069</v>
      </c>
      <c r="F1657">
        <v>524</v>
      </c>
      <c r="G1657" t="s">
        <v>8490</v>
      </c>
      <c r="H1657" t="s">
        <v>8213</v>
      </c>
      <c r="I1657" t="s">
        <v>8214</v>
      </c>
      <c r="J1657" t="s">
        <v>8215</v>
      </c>
      <c r="K1657" t="s">
        <v>8224</v>
      </c>
      <c r="L1657" t="s">
        <v>8267</v>
      </c>
    </row>
    <row r="1658" spans="1:12" x14ac:dyDescent="0.35">
      <c r="A1658" s="164" t="s">
        <v>1156</v>
      </c>
      <c r="B1658" t="s">
        <v>5768</v>
      </c>
      <c r="C1658" t="s">
        <v>13150</v>
      </c>
      <c r="D1658" t="s">
        <v>1157</v>
      </c>
      <c r="E1658" t="s">
        <v>1069</v>
      </c>
      <c r="F1658">
        <v>623</v>
      </c>
      <c r="G1658" t="s">
        <v>8490</v>
      </c>
      <c r="H1658" t="s">
        <v>8213</v>
      </c>
      <c r="I1658" t="s">
        <v>8214</v>
      </c>
      <c r="J1658" t="s">
        <v>8215</v>
      </c>
      <c r="K1658" t="s">
        <v>8224</v>
      </c>
      <c r="L1658" t="s">
        <v>8267</v>
      </c>
    </row>
    <row r="1659" spans="1:12" x14ac:dyDescent="0.35">
      <c r="A1659" s="164" t="s">
        <v>1158</v>
      </c>
      <c r="B1659" t="s">
        <v>5695</v>
      </c>
      <c r="C1659" t="s">
        <v>22297</v>
      </c>
      <c r="D1659" t="s">
        <v>1159</v>
      </c>
      <c r="E1659" t="s">
        <v>1069</v>
      </c>
      <c r="F1659">
        <v>50</v>
      </c>
      <c r="G1659" t="s">
        <v>8234</v>
      </c>
      <c r="H1659" t="s">
        <v>8213</v>
      </c>
      <c r="I1659" t="s">
        <v>8214</v>
      </c>
      <c r="J1659" t="s">
        <v>8215</v>
      </c>
      <c r="K1659" t="s">
        <v>5808</v>
      </c>
      <c r="L1659" t="s">
        <v>8216</v>
      </c>
    </row>
    <row r="1660" spans="1:12" x14ac:dyDescent="0.35">
      <c r="A1660" s="164" t="s">
        <v>22208</v>
      </c>
      <c r="B1660" t="s">
        <v>22209</v>
      </c>
      <c r="C1660" t="s">
        <v>22210</v>
      </c>
      <c r="D1660" t="s">
        <v>1185</v>
      </c>
      <c r="E1660" t="s">
        <v>1069</v>
      </c>
      <c r="F1660">
        <v>239</v>
      </c>
      <c r="G1660" t="s">
        <v>8223</v>
      </c>
      <c r="H1660" t="s">
        <v>8213</v>
      </c>
      <c r="I1660" t="s">
        <v>8214</v>
      </c>
      <c r="J1660" t="s">
        <v>8215</v>
      </c>
      <c r="K1660" t="s">
        <v>8224</v>
      </c>
      <c r="L1660" t="s">
        <v>8267</v>
      </c>
    </row>
    <row r="1661" spans="1:12" x14ac:dyDescent="0.35">
      <c r="A1661" s="164" t="s">
        <v>26771</v>
      </c>
      <c r="B1661" t="s">
        <v>26772</v>
      </c>
      <c r="C1661" t="s">
        <v>26773</v>
      </c>
      <c r="D1661" t="s">
        <v>10626</v>
      </c>
      <c r="E1661" t="s">
        <v>1069</v>
      </c>
      <c r="H1661" t="s">
        <v>8213</v>
      </c>
      <c r="I1661" t="s">
        <v>8214</v>
      </c>
      <c r="J1661" t="s">
        <v>8215</v>
      </c>
      <c r="K1661" t="s">
        <v>8224</v>
      </c>
      <c r="L1661" t="s">
        <v>8216</v>
      </c>
    </row>
    <row r="1662" spans="1:12" x14ac:dyDescent="0.35">
      <c r="A1662" s="164" t="s">
        <v>1160</v>
      </c>
      <c r="B1662" t="s">
        <v>5424</v>
      </c>
      <c r="C1662" t="s">
        <v>24455</v>
      </c>
      <c r="D1662" t="s">
        <v>1161</v>
      </c>
      <c r="E1662" t="s">
        <v>1069</v>
      </c>
      <c r="F1662">
        <v>308</v>
      </c>
      <c r="G1662" t="s">
        <v>8556</v>
      </c>
      <c r="H1662" t="s">
        <v>8213</v>
      </c>
      <c r="I1662" t="s">
        <v>8214</v>
      </c>
      <c r="J1662" t="s">
        <v>8215</v>
      </c>
      <c r="K1662" t="s">
        <v>8224</v>
      </c>
      <c r="L1662" t="s">
        <v>8216</v>
      </c>
    </row>
    <row r="1663" spans="1:12" x14ac:dyDescent="0.35">
      <c r="A1663" s="164" t="s">
        <v>26375</v>
      </c>
      <c r="B1663" t="s">
        <v>26376</v>
      </c>
      <c r="C1663" t="s">
        <v>26377</v>
      </c>
      <c r="D1663" t="s">
        <v>26378</v>
      </c>
      <c r="E1663" t="s">
        <v>1069</v>
      </c>
      <c r="F1663">
        <v>202</v>
      </c>
      <c r="G1663" t="s">
        <v>8223</v>
      </c>
      <c r="H1663" t="s">
        <v>8213</v>
      </c>
      <c r="I1663" t="s">
        <v>8214</v>
      </c>
      <c r="J1663" t="s">
        <v>8215</v>
      </c>
      <c r="K1663" t="s">
        <v>5808</v>
      </c>
      <c r="L1663" t="s">
        <v>8267</v>
      </c>
    </row>
    <row r="1664" spans="1:12" x14ac:dyDescent="0.35">
      <c r="A1664" s="164" t="s">
        <v>1162</v>
      </c>
      <c r="B1664" t="s">
        <v>5738</v>
      </c>
      <c r="C1664" t="s">
        <v>27410</v>
      </c>
      <c r="D1664" t="s">
        <v>5739</v>
      </c>
      <c r="E1664" t="s">
        <v>1069</v>
      </c>
      <c r="F1664">
        <v>288</v>
      </c>
      <c r="G1664" t="s">
        <v>8223</v>
      </c>
      <c r="H1664" t="s">
        <v>8213</v>
      </c>
      <c r="I1664" t="s">
        <v>8214</v>
      </c>
      <c r="J1664" t="s">
        <v>8215</v>
      </c>
      <c r="K1664" t="s">
        <v>8224</v>
      </c>
      <c r="L1664" t="s">
        <v>8216</v>
      </c>
    </row>
    <row r="1665" spans="1:12" x14ac:dyDescent="0.35">
      <c r="A1665" s="164" t="s">
        <v>1163</v>
      </c>
      <c r="B1665" t="s">
        <v>5407</v>
      </c>
      <c r="C1665" t="s">
        <v>18295</v>
      </c>
      <c r="D1665" t="s">
        <v>1147</v>
      </c>
      <c r="E1665" t="s">
        <v>1069</v>
      </c>
      <c r="F1665">
        <v>708</v>
      </c>
      <c r="G1665" t="s">
        <v>8490</v>
      </c>
      <c r="H1665" t="s">
        <v>8213</v>
      </c>
      <c r="I1665" t="s">
        <v>8214</v>
      </c>
      <c r="J1665" t="s">
        <v>8215</v>
      </c>
      <c r="K1665" t="s">
        <v>8224</v>
      </c>
      <c r="L1665" t="s">
        <v>8267</v>
      </c>
    </row>
    <row r="1666" spans="1:12" x14ac:dyDescent="0.35">
      <c r="A1666" s="164" t="s">
        <v>1164</v>
      </c>
      <c r="B1666" t="s">
        <v>5684</v>
      </c>
      <c r="C1666" t="s">
        <v>23696</v>
      </c>
      <c r="D1666" t="s">
        <v>234</v>
      </c>
      <c r="E1666" t="s">
        <v>1069</v>
      </c>
      <c r="F1666">
        <v>855</v>
      </c>
      <c r="G1666" t="s">
        <v>8490</v>
      </c>
      <c r="H1666" t="s">
        <v>8213</v>
      </c>
      <c r="I1666" t="s">
        <v>8214</v>
      </c>
      <c r="J1666" t="s">
        <v>8215</v>
      </c>
      <c r="K1666" t="s">
        <v>8224</v>
      </c>
      <c r="L1666" t="s">
        <v>8267</v>
      </c>
    </row>
    <row r="1667" spans="1:12" x14ac:dyDescent="0.35">
      <c r="A1667" s="164" t="s">
        <v>18625</v>
      </c>
      <c r="B1667" t="s">
        <v>18626</v>
      </c>
      <c r="C1667" t="s">
        <v>18627</v>
      </c>
      <c r="D1667" t="s">
        <v>18628</v>
      </c>
      <c r="E1667" t="s">
        <v>1069</v>
      </c>
      <c r="H1667" t="s">
        <v>8213</v>
      </c>
      <c r="I1667" t="s">
        <v>8214</v>
      </c>
      <c r="J1667" t="s">
        <v>8215</v>
      </c>
      <c r="K1667" t="s">
        <v>8224</v>
      </c>
      <c r="L1667" t="s">
        <v>8216</v>
      </c>
    </row>
    <row r="1668" spans="1:12" x14ac:dyDescent="0.35">
      <c r="A1668" s="164" t="s">
        <v>1165</v>
      </c>
      <c r="B1668" t="s">
        <v>5675</v>
      </c>
      <c r="C1668" t="s">
        <v>30128</v>
      </c>
      <c r="D1668" t="s">
        <v>1166</v>
      </c>
      <c r="E1668" t="s">
        <v>1069</v>
      </c>
      <c r="F1668">
        <v>335</v>
      </c>
      <c r="G1668" t="s">
        <v>8556</v>
      </c>
      <c r="H1668" t="s">
        <v>8213</v>
      </c>
      <c r="I1668" t="s">
        <v>8214</v>
      </c>
      <c r="J1668" t="s">
        <v>8215</v>
      </c>
      <c r="K1668" t="s">
        <v>5808</v>
      </c>
      <c r="L1668" t="s">
        <v>8216</v>
      </c>
    </row>
    <row r="1669" spans="1:12" x14ac:dyDescent="0.35">
      <c r="A1669" s="164" t="s">
        <v>1167</v>
      </c>
      <c r="B1669" t="s">
        <v>5725</v>
      </c>
      <c r="C1669" t="s">
        <v>11874</v>
      </c>
      <c r="D1669" t="s">
        <v>1168</v>
      </c>
      <c r="E1669" t="s">
        <v>1069</v>
      </c>
      <c r="F1669">
        <v>274</v>
      </c>
      <c r="G1669" t="s">
        <v>8223</v>
      </c>
      <c r="H1669" t="s">
        <v>8213</v>
      </c>
      <c r="I1669" t="s">
        <v>8214</v>
      </c>
      <c r="J1669" t="s">
        <v>8215</v>
      </c>
      <c r="K1669" t="s">
        <v>8224</v>
      </c>
      <c r="L1669" t="s">
        <v>8216</v>
      </c>
    </row>
    <row r="1670" spans="1:12" x14ac:dyDescent="0.35">
      <c r="A1670" s="164" t="s">
        <v>1169</v>
      </c>
      <c r="B1670" t="s">
        <v>5698</v>
      </c>
      <c r="C1670" t="s">
        <v>24647</v>
      </c>
      <c r="D1670" t="s">
        <v>1091</v>
      </c>
      <c r="E1670" t="s">
        <v>1069</v>
      </c>
      <c r="F1670">
        <v>266</v>
      </c>
      <c r="G1670" t="s">
        <v>8223</v>
      </c>
      <c r="H1670" t="s">
        <v>8213</v>
      </c>
      <c r="I1670" t="s">
        <v>8214</v>
      </c>
      <c r="J1670" t="s">
        <v>8215</v>
      </c>
      <c r="K1670" t="s">
        <v>8224</v>
      </c>
      <c r="L1670" t="s">
        <v>8216</v>
      </c>
    </row>
    <row r="1671" spans="1:12" x14ac:dyDescent="0.35">
      <c r="A1671" s="164" t="s">
        <v>21258</v>
      </c>
      <c r="B1671" t="s">
        <v>8820</v>
      </c>
      <c r="C1671" t="s">
        <v>21259</v>
      </c>
      <c r="D1671" t="s">
        <v>8822</v>
      </c>
      <c r="E1671" t="s">
        <v>1069</v>
      </c>
      <c r="F1671">
        <v>40</v>
      </c>
      <c r="G1671" t="s">
        <v>8234</v>
      </c>
      <c r="H1671" t="s">
        <v>8213</v>
      </c>
      <c r="I1671" t="s">
        <v>8219</v>
      </c>
      <c r="J1671" t="s">
        <v>8215</v>
      </c>
      <c r="K1671" t="s">
        <v>5808</v>
      </c>
      <c r="L1671" t="s">
        <v>8216</v>
      </c>
    </row>
    <row r="1672" spans="1:12" x14ac:dyDescent="0.35">
      <c r="A1672" s="164" t="s">
        <v>1170</v>
      </c>
      <c r="B1672" t="s">
        <v>5388</v>
      </c>
      <c r="C1672" t="s">
        <v>12822</v>
      </c>
      <c r="D1672" t="s">
        <v>1171</v>
      </c>
      <c r="E1672" t="s">
        <v>1069</v>
      </c>
      <c r="F1672">
        <v>93</v>
      </c>
      <c r="G1672" t="s">
        <v>8234</v>
      </c>
      <c r="H1672" t="s">
        <v>8213</v>
      </c>
      <c r="I1672" t="s">
        <v>8214</v>
      </c>
      <c r="J1672" t="s">
        <v>8215</v>
      </c>
      <c r="K1672" t="s">
        <v>8224</v>
      </c>
      <c r="L1672" t="s">
        <v>8216</v>
      </c>
    </row>
    <row r="1673" spans="1:12" x14ac:dyDescent="0.35">
      <c r="A1673" s="164" t="s">
        <v>10383</v>
      </c>
      <c r="B1673" t="s">
        <v>10384</v>
      </c>
      <c r="C1673" t="s">
        <v>10385</v>
      </c>
      <c r="D1673" t="s">
        <v>10386</v>
      </c>
      <c r="E1673" t="s">
        <v>1069</v>
      </c>
      <c r="H1673" t="s">
        <v>8213</v>
      </c>
      <c r="I1673" t="s">
        <v>8214</v>
      </c>
      <c r="J1673" t="s">
        <v>8215</v>
      </c>
      <c r="K1673" t="s">
        <v>8224</v>
      </c>
      <c r="L1673" t="s">
        <v>8216</v>
      </c>
    </row>
    <row r="1674" spans="1:12" x14ac:dyDescent="0.35">
      <c r="A1674" s="164" t="s">
        <v>1172</v>
      </c>
      <c r="B1674" t="s">
        <v>5669</v>
      </c>
      <c r="C1674" t="s">
        <v>32875</v>
      </c>
      <c r="D1674" t="s">
        <v>1173</v>
      </c>
      <c r="E1674" t="s">
        <v>1069</v>
      </c>
      <c r="F1674">
        <v>87</v>
      </c>
      <c r="G1674" t="s">
        <v>8234</v>
      </c>
      <c r="H1674" t="s">
        <v>8213</v>
      </c>
      <c r="I1674" t="s">
        <v>8219</v>
      </c>
      <c r="J1674" t="s">
        <v>8215</v>
      </c>
      <c r="K1674" t="s">
        <v>8224</v>
      </c>
      <c r="L1674" t="s">
        <v>8216</v>
      </c>
    </row>
    <row r="1675" spans="1:12" x14ac:dyDescent="0.35">
      <c r="A1675" s="164" t="s">
        <v>27028</v>
      </c>
      <c r="B1675" t="s">
        <v>27029</v>
      </c>
      <c r="C1675" t="s">
        <v>26988</v>
      </c>
      <c r="D1675" t="s">
        <v>26989</v>
      </c>
      <c r="E1675" t="s">
        <v>1069</v>
      </c>
      <c r="F1675">
        <v>49</v>
      </c>
      <c r="G1675" t="s">
        <v>8234</v>
      </c>
      <c r="H1675" t="s">
        <v>8213</v>
      </c>
      <c r="I1675" t="s">
        <v>8219</v>
      </c>
      <c r="J1675" t="s">
        <v>8215</v>
      </c>
      <c r="K1675" t="s">
        <v>8224</v>
      </c>
      <c r="L1675" t="s">
        <v>8216</v>
      </c>
    </row>
    <row r="1676" spans="1:12" x14ac:dyDescent="0.35">
      <c r="A1676" s="164" t="s">
        <v>1174</v>
      </c>
      <c r="B1676" t="s">
        <v>5727</v>
      </c>
      <c r="C1676" t="s">
        <v>10306</v>
      </c>
      <c r="D1676" t="s">
        <v>1175</v>
      </c>
      <c r="E1676" t="s">
        <v>1069</v>
      </c>
      <c r="F1676">
        <v>310</v>
      </c>
      <c r="G1676" t="s">
        <v>8556</v>
      </c>
      <c r="H1676" t="s">
        <v>8213</v>
      </c>
      <c r="I1676" t="s">
        <v>8214</v>
      </c>
      <c r="J1676" t="s">
        <v>8215</v>
      </c>
      <c r="K1676" t="s">
        <v>8224</v>
      </c>
      <c r="L1676" t="s">
        <v>8216</v>
      </c>
    </row>
    <row r="1677" spans="1:12" x14ac:dyDescent="0.35">
      <c r="A1677" s="164" t="s">
        <v>1176</v>
      </c>
      <c r="B1677" t="s">
        <v>5692</v>
      </c>
      <c r="C1677" t="s">
        <v>27450</v>
      </c>
      <c r="D1677" t="s">
        <v>1177</v>
      </c>
      <c r="E1677" t="s">
        <v>1069</v>
      </c>
      <c r="F1677">
        <v>48</v>
      </c>
      <c r="G1677" t="s">
        <v>8234</v>
      </c>
      <c r="H1677" t="s">
        <v>8213</v>
      </c>
      <c r="I1677" t="s">
        <v>8219</v>
      </c>
      <c r="J1677" t="s">
        <v>8215</v>
      </c>
      <c r="K1677" t="s">
        <v>5808</v>
      </c>
      <c r="L1677" t="s">
        <v>8216</v>
      </c>
    </row>
    <row r="1678" spans="1:12" x14ac:dyDescent="0.35">
      <c r="A1678" s="164" t="s">
        <v>1179</v>
      </c>
      <c r="B1678" t="s">
        <v>5394</v>
      </c>
      <c r="C1678" t="s">
        <v>15528</v>
      </c>
      <c r="D1678" t="s">
        <v>1180</v>
      </c>
      <c r="E1678" t="s">
        <v>1069</v>
      </c>
      <c r="F1678">
        <v>78</v>
      </c>
      <c r="G1678" t="s">
        <v>8234</v>
      </c>
      <c r="H1678" t="s">
        <v>8213</v>
      </c>
      <c r="I1678" t="s">
        <v>8214</v>
      </c>
      <c r="J1678" t="s">
        <v>8215</v>
      </c>
      <c r="K1678" t="s">
        <v>8224</v>
      </c>
      <c r="L1678" t="s">
        <v>8216</v>
      </c>
    </row>
    <row r="1679" spans="1:12" x14ac:dyDescent="0.35">
      <c r="A1679" s="164" t="s">
        <v>14981</v>
      </c>
      <c r="B1679" t="s">
        <v>14982</v>
      </c>
      <c r="C1679" t="s">
        <v>14983</v>
      </c>
      <c r="D1679" t="s">
        <v>181</v>
      </c>
      <c r="E1679" t="s">
        <v>1069</v>
      </c>
      <c r="F1679">
        <v>42</v>
      </c>
      <c r="G1679" t="s">
        <v>8234</v>
      </c>
      <c r="H1679" t="s">
        <v>8213</v>
      </c>
      <c r="I1679" t="s">
        <v>8219</v>
      </c>
      <c r="J1679" t="s">
        <v>8215</v>
      </c>
      <c r="K1679" t="s">
        <v>5808</v>
      </c>
      <c r="L1679" t="s">
        <v>8216</v>
      </c>
    </row>
    <row r="1680" spans="1:12" x14ac:dyDescent="0.35">
      <c r="A1680" s="164" t="s">
        <v>1181</v>
      </c>
      <c r="B1680" t="s">
        <v>5390</v>
      </c>
      <c r="C1680" t="s">
        <v>14582</v>
      </c>
      <c r="D1680" t="s">
        <v>1123</v>
      </c>
      <c r="E1680" t="s">
        <v>1069</v>
      </c>
      <c r="F1680">
        <v>180</v>
      </c>
      <c r="G1680" t="s">
        <v>8212</v>
      </c>
      <c r="H1680" t="s">
        <v>8213</v>
      </c>
      <c r="I1680" t="s">
        <v>8214</v>
      </c>
      <c r="J1680" t="s">
        <v>8215</v>
      </c>
      <c r="K1680" t="s">
        <v>8224</v>
      </c>
      <c r="L1680" t="s">
        <v>8216</v>
      </c>
    </row>
    <row r="1681" spans="1:12" x14ac:dyDescent="0.35">
      <c r="A1681" s="164" t="s">
        <v>1182</v>
      </c>
      <c r="B1681" t="s">
        <v>5423</v>
      </c>
      <c r="C1681" t="s">
        <v>17591</v>
      </c>
      <c r="D1681" t="s">
        <v>1183</v>
      </c>
      <c r="E1681" t="s">
        <v>1069</v>
      </c>
      <c r="F1681">
        <v>351</v>
      </c>
      <c r="G1681" t="s">
        <v>8556</v>
      </c>
      <c r="H1681" t="s">
        <v>8213</v>
      </c>
      <c r="I1681" t="s">
        <v>8214</v>
      </c>
      <c r="J1681" t="s">
        <v>8215</v>
      </c>
      <c r="K1681" t="s">
        <v>8224</v>
      </c>
      <c r="L1681" t="s">
        <v>8267</v>
      </c>
    </row>
    <row r="1682" spans="1:12" x14ac:dyDescent="0.35">
      <c r="A1682" s="164" t="s">
        <v>19330</v>
      </c>
      <c r="B1682" t="s">
        <v>19331</v>
      </c>
      <c r="C1682" t="s">
        <v>19332</v>
      </c>
      <c r="D1682" t="s">
        <v>19333</v>
      </c>
      <c r="E1682" t="s">
        <v>1069</v>
      </c>
      <c r="F1682">
        <v>36</v>
      </c>
      <c r="G1682" t="s">
        <v>8234</v>
      </c>
      <c r="H1682" t="s">
        <v>8213</v>
      </c>
      <c r="I1682" t="s">
        <v>8219</v>
      </c>
      <c r="J1682" t="s">
        <v>8215</v>
      </c>
      <c r="K1682" t="s">
        <v>5808</v>
      </c>
      <c r="L1682" t="s">
        <v>8216</v>
      </c>
    </row>
    <row r="1683" spans="1:12" x14ac:dyDescent="0.35">
      <c r="A1683" s="164" t="s">
        <v>1184</v>
      </c>
      <c r="B1683" t="s">
        <v>5708</v>
      </c>
      <c r="C1683" t="s">
        <v>15946</v>
      </c>
      <c r="D1683" t="s">
        <v>1185</v>
      </c>
      <c r="E1683" t="s">
        <v>1069</v>
      </c>
      <c r="F1683">
        <v>855</v>
      </c>
      <c r="G1683" t="s">
        <v>8490</v>
      </c>
      <c r="H1683" t="s">
        <v>8213</v>
      </c>
      <c r="I1683" t="s">
        <v>8214</v>
      </c>
      <c r="J1683" t="s">
        <v>8215</v>
      </c>
      <c r="K1683" t="s">
        <v>8224</v>
      </c>
      <c r="L1683" t="s">
        <v>8267</v>
      </c>
    </row>
    <row r="1684" spans="1:12" x14ac:dyDescent="0.35">
      <c r="A1684" s="164" t="s">
        <v>13595</v>
      </c>
      <c r="B1684" t="s">
        <v>13596</v>
      </c>
      <c r="C1684" t="s">
        <v>13597</v>
      </c>
      <c r="D1684" t="s">
        <v>13598</v>
      </c>
      <c r="E1684" t="s">
        <v>1069</v>
      </c>
      <c r="F1684">
        <v>335</v>
      </c>
      <c r="G1684" t="s">
        <v>8556</v>
      </c>
      <c r="H1684" t="s">
        <v>8213</v>
      </c>
      <c r="I1684" t="s">
        <v>8214</v>
      </c>
      <c r="J1684" t="s">
        <v>8215</v>
      </c>
      <c r="K1684" t="s">
        <v>8224</v>
      </c>
      <c r="L1684" t="s">
        <v>8267</v>
      </c>
    </row>
    <row r="1685" spans="1:12" x14ac:dyDescent="0.35">
      <c r="A1685" s="164" t="s">
        <v>15018</v>
      </c>
      <c r="B1685" t="s">
        <v>15019</v>
      </c>
      <c r="C1685" t="s">
        <v>15020</v>
      </c>
      <c r="D1685" t="s">
        <v>10298</v>
      </c>
      <c r="E1685" t="s">
        <v>1069</v>
      </c>
      <c r="H1685" t="s">
        <v>8213</v>
      </c>
      <c r="I1685" t="s">
        <v>8214</v>
      </c>
      <c r="J1685" t="s">
        <v>8215</v>
      </c>
      <c r="K1685" t="s">
        <v>8224</v>
      </c>
      <c r="L1685" t="s">
        <v>8216</v>
      </c>
    </row>
    <row r="1686" spans="1:12" x14ac:dyDescent="0.35">
      <c r="A1686" s="164" t="s">
        <v>1186</v>
      </c>
      <c r="B1686" t="s">
        <v>5689</v>
      </c>
      <c r="C1686" t="s">
        <v>9518</v>
      </c>
      <c r="D1686" t="s">
        <v>1187</v>
      </c>
      <c r="E1686" t="s">
        <v>1069</v>
      </c>
      <c r="F1686">
        <v>135</v>
      </c>
      <c r="G1686" t="s">
        <v>8212</v>
      </c>
      <c r="H1686" t="s">
        <v>8213</v>
      </c>
      <c r="I1686" t="s">
        <v>8214</v>
      </c>
      <c r="J1686" t="s">
        <v>8215</v>
      </c>
      <c r="K1686" t="s">
        <v>8224</v>
      </c>
      <c r="L1686" t="s">
        <v>8216</v>
      </c>
    </row>
    <row r="1687" spans="1:12" x14ac:dyDescent="0.35">
      <c r="A1687" s="164" t="s">
        <v>1188</v>
      </c>
      <c r="B1687" t="s">
        <v>5678</v>
      </c>
      <c r="C1687" t="s">
        <v>9687</v>
      </c>
      <c r="D1687" t="s">
        <v>1189</v>
      </c>
      <c r="E1687" t="s">
        <v>1069</v>
      </c>
      <c r="F1687">
        <v>99</v>
      </c>
      <c r="G1687" t="s">
        <v>8234</v>
      </c>
      <c r="H1687" t="s">
        <v>8213</v>
      </c>
      <c r="I1687" t="s">
        <v>8214</v>
      </c>
      <c r="J1687" t="s">
        <v>8215</v>
      </c>
      <c r="K1687" t="s">
        <v>8224</v>
      </c>
      <c r="L1687" t="s">
        <v>8216</v>
      </c>
    </row>
    <row r="1688" spans="1:12" x14ac:dyDescent="0.35">
      <c r="A1688" s="164" t="s">
        <v>24162</v>
      </c>
      <c r="B1688" t="s">
        <v>24163</v>
      </c>
      <c r="C1688" t="s">
        <v>24164</v>
      </c>
      <c r="D1688" t="s">
        <v>12169</v>
      </c>
      <c r="E1688" t="s">
        <v>1069</v>
      </c>
      <c r="H1688" t="s">
        <v>8213</v>
      </c>
      <c r="I1688" t="s">
        <v>8214</v>
      </c>
      <c r="J1688" t="s">
        <v>8215</v>
      </c>
      <c r="K1688" t="s">
        <v>8224</v>
      </c>
      <c r="L1688" t="s">
        <v>8216</v>
      </c>
    </row>
    <row r="1689" spans="1:12" x14ac:dyDescent="0.35">
      <c r="A1689" s="164" t="s">
        <v>1190</v>
      </c>
      <c r="B1689" t="s">
        <v>5386</v>
      </c>
      <c r="C1689" t="s">
        <v>15886</v>
      </c>
      <c r="D1689" t="s">
        <v>1191</v>
      </c>
      <c r="E1689" t="s">
        <v>1069</v>
      </c>
      <c r="F1689">
        <v>72</v>
      </c>
      <c r="G1689" t="s">
        <v>8234</v>
      </c>
      <c r="H1689" t="s">
        <v>8213</v>
      </c>
      <c r="I1689" t="s">
        <v>8214</v>
      </c>
      <c r="J1689" t="s">
        <v>8215</v>
      </c>
      <c r="K1689" t="s">
        <v>8224</v>
      </c>
      <c r="L1689" t="s">
        <v>8216</v>
      </c>
    </row>
    <row r="1690" spans="1:12" x14ac:dyDescent="0.35">
      <c r="A1690" s="164" t="s">
        <v>1192</v>
      </c>
      <c r="B1690" t="s">
        <v>5701</v>
      </c>
      <c r="C1690" t="s">
        <v>16157</v>
      </c>
      <c r="D1690" t="s">
        <v>1193</v>
      </c>
      <c r="E1690" t="s">
        <v>1069</v>
      </c>
      <c r="F1690">
        <v>110</v>
      </c>
      <c r="G1690" t="s">
        <v>8212</v>
      </c>
      <c r="H1690" t="s">
        <v>8213</v>
      </c>
      <c r="I1690" t="s">
        <v>8214</v>
      </c>
      <c r="J1690" t="s">
        <v>8215</v>
      </c>
      <c r="K1690" t="s">
        <v>8224</v>
      </c>
      <c r="L1690" t="s">
        <v>8216</v>
      </c>
    </row>
    <row r="1691" spans="1:12" x14ac:dyDescent="0.35">
      <c r="A1691" s="164" t="s">
        <v>1194</v>
      </c>
      <c r="B1691" t="s">
        <v>5705</v>
      </c>
      <c r="C1691" t="s">
        <v>26971</v>
      </c>
      <c r="D1691" t="s">
        <v>1195</v>
      </c>
      <c r="E1691" t="s">
        <v>1069</v>
      </c>
      <c r="F1691">
        <v>108</v>
      </c>
      <c r="G1691" t="s">
        <v>8212</v>
      </c>
      <c r="H1691" t="s">
        <v>8213</v>
      </c>
      <c r="I1691" t="s">
        <v>8214</v>
      </c>
      <c r="J1691" t="s">
        <v>8215</v>
      </c>
      <c r="K1691" t="s">
        <v>8224</v>
      </c>
      <c r="L1691" t="s">
        <v>8216</v>
      </c>
    </row>
    <row r="1692" spans="1:12" x14ac:dyDescent="0.35">
      <c r="A1692" s="164" t="s">
        <v>1196</v>
      </c>
      <c r="B1692" t="s">
        <v>5735</v>
      </c>
      <c r="C1692" t="s">
        <v>22738</v>
      </c>
      <c r="D1692" t="s">
        <v>1197</v>
      </c>
      <c r="E1692" t="s">
        <v>1069</v>
      </c>
      <c r="F1692">
        <v>147</v>
      </c>
      <c r="G1692" t="s">
        <v>8212</v>
      </c>
      <c r="H1692" t="s">
        <v>8213</v>
      </c>
      <c r="I1692" t="s">
        <v>8214</v>
      </c>
      <c r="J1692" t="s">
        <v>8215</v>
      </c>
      <c r="K1692" t="s">
        <v>8224</v>
      </c>
      <c r="L1692" t="s">
        <v>8216</v>
      </c>
    </row>
    <row r="1693" spans="1:12" x14ac:dyDescent="0.35">
      <c r="A1693" s="164" t="s">
        <v>1198</v>
      </c>
      <c r="B1693" t="s">
        <v>5380</v>
      </c>
      <c r="C1693" t="s">
        <v>28637</v>
      </c>
      <c r="D1693" t="s">
        <v>1100</v>
      </c>
      <c r="E1693" t="s">
        <v>1069</v>
      </c>
      <c r="F1693">
        <v>167</v>
      </c>
      <c r="G1693" t="s">
        <v>8212</v>
      </c>
      <c r="H1693" t="s">
        <v>8213</v>
      </c>
      <c r="I1693" t="s">
        <v>8214</v>
      </c>
      <c r="J1693" t="s">
        <v>8215</v>
      </c>
      <c r="K1693" t="s">
        <v>8224</v>
      </c>
      <c r="L1693" t="s">
        <v>8267</v>
      </c>
    </row>
    <row r="1694" spans="1:12" x14ac:dyDescent="0.35">
      <c r="A1694" s="164" t="s">
        <v>1199</v>
      </c>
      <c r="B1694" t="s">
        <v>5383</v>
      </c>
      <c r="C1694" t="s">
        <v>32990</v>
      </c>
      <c r="D1694" t="s">
        <v>1200</v>
      </c>
      <c r="E1694" t="s">
        <v>1069</v>
      </c>
      <c r="F1694">
        <v>530</v>
      </c>
      <c r="G1694" t="s">
        <v>8490</v>
      </c>
      <c r="H1694" t="s">
        <v>8213</v>
      </c>
      <c r="I1694" t="s">
        <v>8214</v>
      </c>
      <c r="J1694" t="s">
        <v>8215</v>
      </c>
      <c r="K1694" t="s">
        <v>8224</v>
      </c>
      <c r="L1694" t="s">
        <v>8267</v>
      </c>
    </row>
    <row r="1695" spans="1:12" x14ac:dyDescent="0.35">
      <c r="A1695" s="164" t="s">
        <v>1201</v>
      </c>
      <c r="B1695" t="s">
        <v>5373</v>
      </c>
      <c r="C1695" t="s">
        <v>17009</v>
      </c>
      <c r="D1695" t="s">
        <v>1144</v>
      </c>
      <c r="E1695" t="s">
        <v>1069</v>
      </c>
      <c r="F1695">
        <v>898</v>
      </c>
      <c r="G1695" t="s">
        <v>8490</v>
      </c>
      <c r="H1695" t="s">
        <v>8213</v>
      </c>
      <c r="I1695" t="s">
        <v>8214</v>
      </c>
      <c r="J1695" t="s">
        <v>8215</v>
      </c>
      <c r="K1695" t="s">
        <v>8224</v>
      </c>
      <c r="L1695" t="s">
        <v>8267</v>
      </c>
    </row>
    <row r="1696" spans="1:12" x14ac:dyDescent="0.35">
      <c r="A1696" s="164" t="s">
        <v>16760</v>
      </c>
      <c r="B1696" t="s">
        <v>16761</v>
      </c>
      <c r="C1696" t="s">
        <v>16762</v>
      </c>
      <c r="D1696" t="s">
        <v>15849</v>
      </c>
      <c r="E1696" t="s">
        <v>1069</v>
      </c>
      <c r="F1696">
        <v>126</v>
      </c>
      <c r="G1696" t="s">
        <v>8212</v>
      </c>
      <c r="H1696" t="s">
        <v>8213</v>
      </c>
      <c r="I1696" t="s">
        <v>8214</v>
      </c>
      <c r="J1696" t="s">
        <v>8215</v>
      </c>
      <c r="K1696" t="s">
        <v>5808</v>
      </c>
      <c r="L1696" t="s">
        <v>8216</v>
      </c>
    </row>
    <row r="1697" spans="1:12" x14ac:dyDescent="0.35">
      <c r="A1697" s="164" t="s">
        <v>1202</v>
      </c>
      <c r="B1697" t="s">
        <v>5765</v>
      </c>
      <c r="C1697" t="s">
        <v>10510</v>
      </c>
      <c r="D1697" t="s">
        <v>1203</v>
      </c>
      <c r="E1697" t="s">
        <v>1069</v>
      </c>
      <c r="F1697">
        <v>54</v>
      </c>
      <c r="G1697" t="s">
        <v>8234</v>
      </c>
      <c r="H1697" t="s">
        <v>8213</v>
      </c>
      <c r="I1697" t="s">
        <v>8214</v>
      </c>
      <c r="J1697" t="s">
        <v>8215</v>
      </c>
      <c r="K1697" t="s">
        <v>5808</v>
      </c>
      <c r="L1697" t="s">
        <v>8267</v>
      </c>
    </row>
    <row r="1698" spans="1:12" x14ac:dyDescent="0.35">
      <c r="A1698" s="164" t="s">
        <v>1204</v>
      </c>
      <c r="B1698" t="s">
        <v>5751</v>
      </c>
      <c r="C1698" t="s">
        <v>23935</v>
      </c>
      <c r="D1698" t="s">
        <v>1205</v>
      </c>
      <c r="E1698" t="s">
        <v>1069</v>
      </c>
      <c r="F1698">
        <v>351</v>
      </c>
      <c r="G1698" t="s">
        <v>8556</v>
      </c>
      <c r="H1698" t="s">
        <v>8213</v>
      </c>
      <c r="I1698" t="s">
        <v>8214</v>
      </c>
      <c r="J1698" t="s">
        <v>8215</v>
      </c>
      <c r="K1698" t="s">
        <v>8224</v>
      </c>
      <c r="L1698" t="s">
        <v>8267</v>
      </c>
    </row>
    <row r="1699" spans="1:12" x14ac:dyDescent="0.35">
      <c r="A1699" s="164" t="s">
        <v>1206</v>
      </c>
      <c r="B1699" t="s">
        <v>5371</v>
      </c>
      <c r="C1699" t="s">
        <v>30488</v>
      </c>
      <c r="D1699" t="s">
        <v>1207</v>
      </c>
      <c r="E1699" t="s">
        <v>1069</v>
      </c>
      <c r="F1699">
        <v>147</v>
      </c>
      <c r="G1699" t="s">
        <v>8212</v>
      </c>
      <c r="H1699" t="s">
        <v>8213</v>
      </c>
      <c r="I1699" t="s">
        <v>8214</v>
      </c>
      <c r="J1699" t="s">
        <v>8215</v>
      </c>
      <c r="K1699" t="s">
        <v>8224</v>
      </c>
      <c r="L1699" t="s">
        <v>8216</v>
      </c>
    </row>
    <row r="1700" spans="1:12" x14ac:dyDescent="0.35">
      <c r="A1700" s="164" t="s">
        <v>1208</v>
      </c>
      <c r="B1700" t="s">
        <v>5671</v>
      </c>
      <c r="C1700" t="s">
        <v>9040</v>
      </c>
      <c r="D1700" t="s">
        <v>5672</v>
      </c>
      <c r="E1700" t="s">
        <v>1069</v>
      </c>
      <c r="F1700">
        <v>21</v>
      </c>
      <c r="G1700" t="s">
        <v>8234</v>
      </c>
      <c r="H1700" t="s">
        <v>8213</v>
      </c>
      <c r="I1700" t="s">
        <v>8214</v>
      </c>
      <c r="J1700" t="s">
        <v>8215</v>
      </c>
      <c r="K1700" t="s">
        <v>8224</v>
      </c>
      <c r="L1700" t="s">
        <v>8216</v>
      </c>
    </row>
    <row r="1701" spans="1:12" x14ac:dyDescent="0.35">
      <c r="A1701" s="164" t="s">
        <v>1209</v>
      </c>
      <c r="B1701" t="s">
        <v>5691</v>
      </c>
      <c r="C1701" t="s">
        <v>27279</v>
      </c>
      <c r="D1701" t="s">
        <v>1210</v>
      </c>
      <c r="E1701" t="s">
        <v>1069</v>
      </c>
      <c r="F1701">
        <v>376</v>
      </c>
      <c r="G1701" t="s">
        <v>8556</v>
      </c>
      <c r="H1701" t="s">
        <v>8213</v>
      </c>
      <c r="I1701" t="s">
        <v>8214</v>
      </c>
      <c r="J1701" t="s">
        <v>8215</v>
      </c>
      <c r="K1701" t="s">
        <v>5808</v>
      </c>
      <c r="L1701" t="s">
        <v>8267</v>
      </c>
    </row>
    <row r="1702" spans="1:12" x14ac:dyDescent="0.35">
      <c r="A1702" s="164" t="s">
        <v>1211</v>
      </c>
      <c r="B1702" t="s">
        <v>5387</v>
      </c>
      <c r="C1702" t="s">
        <v>22239</v>
      </c>
      <c r="D1702" t="s">
        <v>1212</v>
      </c>
      <c r="E1702" t="s">
        <v>1069</v>
      </c>
      <c r="F1702">
        <v>193</v>
      </c>
      <c r="G1702" t="s">
        <v>8212</v>
      </c>
      <c r="H1702" t="s">
        <v>8213</v>
      </c>
      <c r="I1702" t="s">
        <v>8214</v>
      </c>
      <c r="J1702" t="s">
        <v>8215</v>
      </c>
      <c r="K1702" t="s">
        <v>8224</v>
      </c>
      <c r="L1702" t="s">
        <v>8216</v>
      </c>
    </row>
    <row r="1703" spans="1:12" x14ac:dyDescent="0.35">
      <c r="A1703" s="164" t="s">
        <v>15672</v>
      </c>
      <c r="B1703" t="s">
        <v>15673</v>
      </c>
      <c r="C1703" t="s">
        <v>15674</v>
      </c>
      <c r="D1703" t="s">
        <v>10451</v>
      </c>
      <c r="E1703" t="s">
        <v>1069</v>
      </c>
      <c r="F1703">
        <v>50</v>
      </c>
      <c r="G1703" t="s">
        <v>8234</v>
      </c>
      <c r="H1703" t="s">
        <v>8213</v>
      </c>
      <c r="I1703" t="s">
        <v>8219</v>
      </c>
      <c r="J1703" t="s">
        <v>8215</v>
      </c>
      <c r="K1703" t="s">
        <v>5808</v>
      </c>
      <c r="L1703" t="s">
        <v>8216</v>
      </c>
    </row>
    <row r="1704" spans="1:12" x14ac:dyDescent="0.35">
      <c r="A1704" s="164" t="s">
        <v>13814</v>
      </c>
      <c r="B1704" t="s">
        <v>13815</v>
      </c>
      <c r="C1704" t="s">
        <v>13816</v>
      </c>
      <c r="D1704" t="s">
        <v>12781</v>
      </c>
      <c r="E1704" t="s">
        <v>1069</v>
      </c>
      <c r="F1704">
        <v>40</v>
      </c>
      <c r="G1704" t="s">
        <v>8234</v>
      </c>
      <c r="H1704" t="s">
        <v>8213</v>
      </c>
      <c r="I1704" t="s">
        <v>8214</v>
      </c>
      <c r="J1704" t="s">
        <v>8215</v>
      </c>
      <c r="K1704" t="s">
        <v>5808</v>
      </c>
      <c r="L1704" t="s">
        <v>8216</v>
      </c>
    </row>
    <row r="1705" spans="1:12" x14ac:dyDescent="0.35">
      <c r="A1705" s="164" t="s">
        <v>1213</v>
      </c>
      <c r="B1705" t="s">
        <v>5668</v>
      </c>
      <c r="C1705" t="s">
        <v>28006</v>
      </c>
      <c r="D1705" t="s">
        <v>1214</v>
      </c>
      <c r="E1705" t="s">
        <v>1069</v>
      </c>
      <c r="F1705">
        <v>54</v>
      </c>
      <c r="G1705" t="s">
        <v>8234</v>
      </c>
      <c r="H1705" t="s">
        <v>8213</v>
      </c>
      <c r="I1705" t="s">
        <v>8214</v>
      </c>
      <c r="J1705" t="s">
        <v>8215</v>
      </c>
      <c r="K1705" t="s">
        <v>8224</v>
      </c>
      <c r="L1705" t="s">
        <v>8216</v>
      </c>
    </row>
    <row r="1706" spans="1:12" x14ac:dyDescent="0.35">
      <c r="A1706" s="164" t="s">
        <v>1215</v>
      </c>
      <c r="B1706" t="s">
        <v>5696</v>
      </c>
      <c r="C1706" t="s">
        <v>26213</v>
      </c>
      <c r="D1706" t="s">
        <v>1216</v>
      </c>
      <c r="E1706" t="s">
        <v>1069</v>
      </c>
      <c r="F1706">
        <v>66</v>
      </c>
      <c r="G1706" t="s">
        <v>8234</v>
      </c>
      <c r="H1706" t="s">
        <v>8213</v>
      </c>
      <c r="I1706" t="s">
        <v>8219</v>
      </c>
      <c r="J1706" t="s">
        <v>8215</v>
      </c>
      <c r="K1706" t="s">
        <v>5808</v>
      </c>
      <c r="L1706" t="s">
        <v>8216</v>
      </c>
    </row>
    <row r="1707" spans="1:12" x14ac:dyDescent="0.35">
      <c r="A1707" s="164" t="s">
        <v>33333</v>
      </c>
      <c r="B1707" t="s">
        <v>33334</v>
      </c>
      <c r="C1707" t="s">
        <v>33335</v>
      </c>
      <c r="D1707" t="s">
        <v>10298</v>
      </c>
      <c r="E1707" t="s">
        <v>1069</v>
      </c>
      <c r="H1707" t="s">
        <v>8213</v>
      </c>
      <c r="I1707" t="s">
        <v>8214</v>
      </c>
      <c r="J1707" t="s">
        <v>8215</v>
      </c>
      <c r="K1707" t="s">
        <v>8224</v>
      </c>
      <c r="L1707" t="s">
        <v>8216</v>
      </c>
    </row>
    <row r="1708" spans="1:12" x14ac:dyDescent="0.35">
      <c r="A1708" s="164" t="s">
        <v>29109</v>
      </c>
      <c r="B1708" t="s">
        <v>29110</v>
      </c>
      <c r="C1708" t="s">
        <v>29111</v>
      </c>
      <c r="D1708" t="s">
        <v>29112</v>
      </c>
      <c r="E1708" t="s">
        <v>1069</v>
      </c>
      <c r="F1708">
        <v>72</v>
      </c>
      <c r="G1708" t="s">
        <v>8234</v>
      </c>
      <c r="H1708" t="s">
        <v>8213</v>
      </c>
      <c r="I1708" t="s">
        <v>8214</v>
      </c>
      <c r="J1708" t="s">
        <v>8215</v>
      </c>
      <c r="K1708" t="s">
        <v>5808</v>
      </c>
      <c r="L1708" t="s">
        <v>8216</v>
      </c>
    </row>
    <row r="1709" spans="1:12" x14ac:dyDescent="0.35">
      <c r="A1709" s="164" t="s">
        <v>11172</v>
      </c>
      <c r="B1709" t="s">
        <v>11173</v>
      </c>
      <c r="C1709" t="s">
        <v>11174</v>
      </c>
      <c r="D1709" t="s">
        <v>11175</v>
      </c>
      <c r="E1709" t="s">
        <v>1069</v>
      </c>
      <c r="H1709" t="s">
        <v>8213</v>
      </c>
      <c r="I1709" t="s">
        <v>8214</v>
      </c>
      <c r="J1709" t="s">
        <v>8215</v>
      </c>
      <c r="K1709" t="s">
        <v>8224</v>
      </c>
      <c r="L1709" t="s">
        <v>8216</v>
      </c>
    </row>
    <row r="1710" spans="1:12" x14ac:dyDescent="0.35">
      <c r="A1710" s="164" t="s">
        <v>27048</v>
      </c>
      <c r="B1710" t="s">
        <v>27049</v>
      </c>
      <c r="C1710" t="s">
        <v>27050</v>
      </c>
      <c r="D1710" t="s">
        <v>17367</v>
      </c>
      <c r="E1710" t="s">
        <v>1069</v>
      </c>
      <c r="F1710">
        <v>30</v>
      </c>
      <c r="G1710" t="s">
        <v>8234</v>
      </c>
      <c r="H1710" t="s">
        <v>8213</v>
      </c>
      <c r="I1710" t="s">
        <v>8219</v>
      </c>
      <c r="J1710" t="s">
        <v>8215</v>
      </c>
      <c r="K1710" t="s">
        <v>8224</v>
      </c>
      <c r="L1710" t="s">
        <v>8216</v>
      </c>
    </row>
    <row r="1711" spans="1:12" x14ac:dyDescent="0.35">
      <c r="A1711" s="164" t="s">
        <v>19794</v>
      </c>
      <c r="B1711" t="s">
        <v>19795</v>
      </c>
      <c r="C1711" t="s">
        <v>19796</v>
      </c>
      <c r="D1711" t="s">
        <v>19797</v>
      </c>
      <c r="E1711" t="s">
        <v>1069</v>
      </c>
      <c r="F1711">
        <v>39</v>
      </c>
      <c r="G1711" t="s">
        <v>8234</v>
      </c>
      <c r="H1711" t="s">
        <v>8213</v>
      </c>
      <c r="I1711" t="s">
        <v>8219</v>
      </c>
      <c r="J1711" t="s">
        <v>8215</v>
      </c>
      <c r="K1711" t="s">
        <v>5808</v>
      </c>
      <c r="L1711" t="s">
        <v>8216</v>
      </c>
    </row>
    <row r="1712" spans="1:12" x14ac:dyDescent="0.35">
      <c r="A1712" s="164" t="s">
        <v>26040</v>
      </c>
      <c r="B1712" t="s">
        <v>26041</v>
      </c>
      <c r="C1712" t="s">
        <v>26042</v>
      </c>
      <c r="D1712" t="s">
        <v>10298</v>
      </c>
      <c r="E1712" t="s">
        <v>1069</v>
      </c>
      <c r="H1712" t="s">
        <v>8213</v>
      </c>
      <c r="I1712" t="s">
        <v>8214</v>
      </c>
      <c r="J1712" t="s">
        <v>8215</v>
      </c>
      <c r="K1712" t="s">
        <v>8224</v>
      </c>
      <c r="L1712" t="s">
        <v>8216</v>
      </c>
    </row>
    <row r="1713" spans="1:12" x14ac:dyDescent="0.35">
      <c r="A1713" s="164" t="s">
        <v>1217</v>
      </c>
      <c r="B1713" t="s">
        <v>5736</v>
      </c>
      <c r="C1713" t="s">
        <v>29332</v>
      </c>
      <c r="D1713" t="s">
        <v>1218</v>
      </c>
      <c r="E1713" t="s">
        <v>1069</v>
      </c>
      <c r="F1713">
        <v>99</v>
      </c>
      <c r="G1713" t="s">
        <v>8234</v>
      </c>
      <c r="H1713" t="s">
        <v>8213</v>
      </c>
      <c r="I1713" t="s">
        <v>8219</v>
      </c>
      <c r="J1713" t="s">
        <v>8215</v>
      </c>
      <c r="K1713" t="s">
        <v>8224</v>
      </c>
      <c r="L1713" t="s">
        <v>8216</v>
      </c>
    </row>
    <row r="1714" spans="1:12" x14ac:dyDescent="0.35">
      <c r="A1714" s="164" t="s">
        <v>1219</v>
      </c>
      <c r="B1714" t="s">
        <v>5688</v>
      </c>
      <c r="C1714" t="s">
        <v>28215</v>
      </c>
      <c r="D1714" t="s">
        <v>234</v>
      </c>
      <c r="E1714" t="s">
        <v>1069</v>
      </c>
      <c r="F1714">
        <v>277</v>
      </c>
      <c r="G1714" t="s">
        <v>8223</v>
      </c>
      <c r="H1714" t="s">
        <v>8213</v>
      </c>
      <c r="I1714" t="s">
        <v>8214</v>
      </c>
      <c r="J1714" t="s">
        <v>8215</v>
      </c>
      <c r="K1714" t="s">
        <v>8224</v>
      </c>
      <c r="L1714" t="s">
        <v>8267</v>
      </c>
    </row>
    <row r="1715" spans="1:12" x14ac:dyDescent="0.35">
      <c r="A1715" s="164" t="s">
        <v>23470</v>
      </c>
      <c r="B1715" t="s">
        <v>23471</v>
      </c>
      <c r="C1715" t="s">
        <v>23472</v>
      </c>
      <c r="D1715" t="s">
        <v>23473</v>
      </c>
      <c r="E1715" t="s">
        <v>1069</v>
      </c>
      <c r="H1715" t="s">
        <v>8213</v>
      </c>
      <c r="I1715" t="s">
        <v>8214</v>
      </c>
      <c r="J1715" t="s">
        <v>8215</v>
      </c>
      <c r="K1715" t="s">
        <v>8224</v>
      </c>
      <c r="L1715" t="s">
        <v>8216</v>
      </c>
    </row>
    <row r="1716" spans="1:12" x14ac:dyDescent="0.35">
      <c r="A1716" s="164" t="s">
        <v>16313</v>
      </c>
      <c r="B1716" t="s">
        <v>16314</v>
      </c>
      <c r="C1716" t="s">
        <v>16315</v>
      </c>
      <c r="D1716" t="s">
        <v>13199</v>
      </c>
      <c r="E1716" t="s">
        <v>1069</v>
      </c>
      <c r="H1716" t="s">
        <v>8213</v>
      </c>
      <c r="I1716" t="s">
        <v>8219</v>
      </c>
      <c r="J1716" t="s">
        <v>8215</v>
      </c>
      <c r="K1716" t="s">
        <v>8224</v>
      </c>
      <c r="L1716" t="s">
        <v>8216</v>
      </c>
    </row>
    <row r="1717" spans="1:12" x14ac:dyDescent="0.35">
      <c r="A1717" s="164" t="s">
        <v>1220</v>
      </c>
      <c r="B1717" t="s">
        <v>5745</v>
      </c>
      <c r="C1717" t="s">
        <v>23245</v>
      </c>
      <c r="D1717" t="s">
        <v>1221</v>
      </c>
      <c r="E1717" t="s">
        <v>1069</v>
      </c>
      <c r="F1717">
        <v>436</v>
      </c>
      <c r="G1717" t="s">
        <v>8307</v>
      </c>
      <c r="H1717" t="s">
        <v>8213</v>
      </c>
      <c r="I1717" t="s">
        <v>8214</v>
      </c>
      <c r="J1717" t="s">
        <v>8215</v>
      </c>
      <c r="K1717" t="s">
        <v>8224</v>
      </c>
      <c r="L1717" t="s">
        <v>8216</v>
      </c>
    </row>
    <row r="1718" spans="1:12" x14ac:dyDescent="0.35">
      <c r="A1718" s="164" t="s">
        <v>1222</v>
      </c>
      <c r="B1718" t="s">
        <v>5670</v>
      </c>
      <c r="C1718" t="s">
        <v>11167</v>
      </c>
      <c r="D1718" t="s">
        <v>1173</v>
      </c>
      <c r="E1718" t="s">
        <v>1069</v>
      </c>
      <c r="F1718">
        <v>91</v>
      </c>
      <c r="G1718" t="s">
        <v>8234</v>
      </c>
      <c r="H1718" t="s">
        <v>8213</v>
      </c>
      <c r="I1718" t="s">
        <v>8219</v>
      </c>
      <c r="J1718" t="s">
        <v>8215</v>
      </c>
      <c r="K1718" t="s">
        <v>8224</v>
      </c>
      <c r="L1718" t="s">
        <v>8216</v>
      </c>
    </row>
    <row r="1719" spans="1:12" x14ac:dyDescent="0.35">
      <c r="A1719" s="164" t="s">
        <v>1223</v>
      </c>
      <c r="B1719" t="s">
        <v>5385</v>
      </c>
      <c r="C1719" t="s">
        <v>10762</v>
      </c>
      <c r="D1719" t="s">
        <v>1224</v>
      </c>
      <c r="E1719" t="s">
        <v>1069</v>
      </c>
      <c r="F1719">
        <v>774</v>
      </c>
      <c r="G1719" t="s">
        <v>8490</v>
      </c>
      <c r="H1719" t="s">
        <v>8213</v>
      </c>
      <c r="I1719" t="s">
        <v>8214</v>
      </c>
      <c r="J1719" t="s">
        <v>8215</v>
      </c>
      <c r="K1719" t="s">
        <v>8224</v>
      </c>
      <c r="L1719" t="s">
        <v>8216</v>
      </c>
    </row>
    <row r="1720" spans="1:12" x14ac:dyDescent="0.35">
      <c r="A1720" s="164" t="s">
        <v>27045</v>
      </c>
      <c r="B1720" t="s">
        <v>27046</v>
      </c>
      <c r="C1720" t="s">
        <v>27047</v>
      </c>
      <c r="D1720" t="s">
        <v>9847</v>
      </c>
      <c r="E1720" t="s">
        <v>1069</v>
      </c>
      <c r="F1720">
        <v>39</v>
      </c>
      <c r="G1720" t="s">
        <v>8234</v>
      </c>
      <c r="H1720" t="s">
        <v>8213</v>
      </c>
      <c r="I1720" t="s">
        <v>8214</v>
      </c>
      <c r="J1720" t="s">
        <v>8215</v>
      </c>
      <c r="K1720" t="s">
        <v>5808</v>
      </c>
      <c r="L1720" t="s">
        <v>8216</v>
      </c>
    </row>
    <row r="1721" spans="1:12" x14ac:dyDescent="0.35">
      <c r="A1721" s="164" t="s">
        <v>15258</v>
      </c>
      <c r="B1721" t="s">
        <v>15259</v>
      </c>
      <c r="C1721" t="s">
        <v>15260</v>
      </c>
      <c r="D1721" t="s">
        <v>15261</v>
      </c>
      <c r="E1721" t="s">
        <v>1069</v>
      </c>
      <c r="F1721">
        <v>42</v>
      </c>
      <c r="G1721" t="s">
        <v>8234</v>
      </c>
      <c r="H1721" t="s">
        <v>8213</v>
      </c>
      <c r="I1721" t="s">
        <v>8219</v>
      </c>
      <c r="J1721" t="s">
        <v>8215</v>
      </c>
      <c r="K1721" t="s">
        <v>8224</v>
      </c>
      <c r="L1721" t="s">
        <v>8216</v>
      </c>
    </row>
    <row r="1722" spans="1:12" x14ac:dyDescent="0.35">
      <c r="A1722" s="164" t="s">
        <v>1225</v>
      </c>
      <c r="B1722" t="s">
        <v>5715</v>
      </c>
      <c r="C1722" t="s">
        <v>32939</v>
      </c>
      <c r="D1722" t="s">
        <v>1226</v>
      </c>
      <c r="E1722" t="s">
        <v>1069</v>
      </c>
      <c r="F1722">
        <v>208</v>
      </c>
      <c r="G1722" t="s">
        <v>8223</v>
      </c>
      <c r="H1722" t="s">
        <v>8213</v>
      </c>
      <c r="I1722" t="s">
        <v>8214</v>
      </c>
      <c r="J1722" t="s">
        <v>8215</v>
      </c>
      <c r="K1722" t="s">
        <v>8224</v>
      </c>
      <c r="L1722" t="s">
        <v>8216</v>
      </c>
    </row>
    <row r="1723" spans="1:12" x14ac:dyDescent="0.35">
      <c r="A1723" s="164" t="s">
        <v>33394</v>
      </c>
      <c r="B1723" t="s">
        <v>33395</v>
      </c>
      <c r="C1723" t="s">
        <v>33396</v>
      </c>
      <c r="D1723" t="s">
        <v>33397</v>
      </c>
      <c r="E1723" t="s">
        <v>1069</v>
      </c>
      <c r="F1723">
        <v>282</v>
      </c>
      <c r="G1723" t="s">
        <v>8223</v>
      </c>
      <c r="H1723" t="s">
        <v>8213</v>
      </c>
      <c r="I1723" t="s">
        <v>8214</v>
      </c>
      <c r="J1723" t="s">
        <v>8215</v>
      </c>
      <c r="K1723" t="s">
        <v>8224</v>
      </c>
      <c r="L1723" t="s">
        <v>8216</v>
      </c>
    </row>
    <row r="1724" spans="1:12" x14ac:dyDescent="0.35">
      <c r="A1724" s="164" t="s">
        <v>8967</v>
      </c>
      <c r="B1724" t="s">
        <v>8968</v>
      </c>
      <c r="C1724" t="s">
        <v>8969</v>
      </c>
      <c r="D1724" t="s">
        <v>8970</v>
      </c>
      <c r="E1724" t="s">
        <v>1069</v>
      </c>
      <c r="H1724" t="s">
        <v>8213</v>
      </c>
      <c r="I1724" t="s">
        <v>8214</v>
      </c>
      <c r="J1724" t="s">
        <v>8215</v>
      </c>
      <c r="K1724" t="s">
        <v>8224</v>
      </c>
      <c r="L1724" t="s">
        <v>8216</v>
      </c>
    </row>
    <row r="1725" spans="1:12" x14ac:dyDescent="0.35">
      <c r="A1725" s="164" t="s">
        <v>15694</v>
      </c>
      <c r="B1725" t="s">
        <v>5749</v>
      </c>
      <c r="C1725" t="s">
        <v>15695</v>
      </c>
      <c r="D1725" t="s">
        <v>1076</v>
      </c>
      <c r="E1725" t="s">
        <v>1069</v>
      </c>
      <c r="F1725">
        <v>100</v>
      </c>
      <c r="G1725" t="s">
        <v>8234</v>
      </c>
      <c r="H1725" t="s">
        <v>8213</v>
      </c>
      <c r="I1725" t="s">
        <v>8214</v>
      </c>
      <c r="J1725" t="s">
        <v>8215</v>
      </c>
      <c r="K1725" t="s">
        <v>5808</v>
      </c>
      <c r="L1725" t="s">
        <v>8267</v>
      </c>
    </row>
    <row r="1726" spans="1:12" x14ac:dyDescent="0.35">
      <c r="A1726" s="164" t="s">
        <v>1228</v>
      </c>
      <c r="B1726" t="s">
        <v>5406</v>
      </c>
      <c r="C1726" t="s">
        <v>29498</v>
      </c>
      <c r="D1726" t="s">
        <v>1147</v>
      </c>
      <c r="E1726" t="s">
        <v>1069</v>
      </c>
      <c r="F1726">
        <v>139</v>
      </c>
      <c r="G1726" t="s">
        <v>8212</v>
      </c>
      <c r="H1726" t="s">
        <v>8213</v>
      </c>
      <c r="I1726" t="s">
        <v>8214</v>
      </c>
      <c r="J1726" t="s">
        <v>8215</v>
      </c>
      <c r="K1726" t="s">
        <v>8224</v>
      </c>
      <c r="L1726" t="s">
        <v>8216</v>
      </c>
    </row>
    <row r="1727" spans="1:12" x14ac:dyDescent="0.35">
      <c r="A1727" s="164" t="s">
        <v>1229</v>
      </c>
      <c r="B1727" t="s">
        <v>5756</v>
      </c>
      <c r="C1727" t="s">
        <v>32898</v>
      </c>
      <c r="D1727" t="s">
        <v>1230</v>
      </c>
      <c r="E1727" t="s">
        <v>1069</v>
      </c>
      <c r="F1727">
        <v>589</v>
      </c>
      <c r="G1727" t="s">
        <v>8490</v>
      </c>
      <c r="H1727" t="s">
        <v>8213</v>
      </c>
      <c r="I1727" t="s">
        <v>8214</v>
      </c>
      <c r="J1727" t="s">
        <v>8215</v>
      </c>
      <c r="K1727" t="s">
        <v>8224</v>
      </c>
      <c r="L1727" t="s">
        <v>8267</v>
      </c>
    </row>
    <row r="1728" spans="1:12" x14ac:dyDescent="0.35">
      <c r="A1728" s="164" t="s">
        <v>1231</v>
      </c>
      <c r="B1728" t="s">
        <v>5771</v>
      </c>
      <c r="C1728" t="s">
        <v>25727</v>
      </c>
      <c r="D1728" t="s">
        <v>1232</v>
      </c>
      <c r="E1728" t="s">
        <v>1069</v>
      </c>
      <c r="F1728">
        <v>370</v>
      </c>
      <c r="G1728" t="s">
        <v>8556</v>
      </c>
      <c r="H1728" t="s">
        <v>8213</v>
      </c>
      <c r="I1728" t="s">
        <v>8214</v>
      </c>
      <c r="J1728" t="s">
        <v>8215</v>
      </c>
      <c r="K1728" t="s">
        <v>8224</v>
      </c>
      <c r="L1728" t="s">
        <v>8267</v>
      </c>
    </row>
    <row r="1729" spans="1:12" x14ac:dyDescent="0.35">
      <c r="A1729" s="164" t="s">
        <v>19160</v>
      </c>
      <c r="B1729" t="s">
        <v>19161</v>
      </c>
      <c r="C1729" t="s">
        <v>19162</v>
      </c>
      <c r="D1729" t="s">
        <v>5681</v>
      </c>
      <c r="E1729" t="s">
        <v>1069</v>
      </c>
      <c r="F1729">
        <v>188</v>
      </c>
      <c r="G1729" t="s">
        <v>8212</v>
      </c>
      <c r="H1729" t="s">
        <v>8213</v>
      </c>
      <c r="I1729" t="s">
        <v>8214</v>
      </c>
      <c r="J1729" t="s">
        <v>8215</v>
      </c>
      <c r="K1729" t="s">
        <v>8224</v>
      </c>
      <c r="L1729" t="s">
        <v>8216</v>
      </c>
    </row>
    <row r="1730" spans="1:12" x14ac:dyDescent="0.35">
      <c r="A1730" s="164" t="s">
        <v>10623</v>
      </c>
      <c r="B1730" t="s">
        <v>10624</v>
      </c>
      <c r="C1730" t="s">
        <v>10625</v>
      </c>
      <c r="D1730" t="s">
        <v>10626</v>
      </c>
      <c r="E1730" t="s">
        <v>1069</v>
      </c>
      <c r="F1730">
        <v>199</v>
      </c>
      <c r="G1730" t="s">
        <v>8212</v>
      </c>
      <c r="H1730" t="s">
        <v>8213</v>
      </c>
      <c r="I1730" t="s">
        <v>8214</v>
      </c>
      <c r="J1730" t="s">
        <v>8215</v>
      </c>
      <c r="K1730" t="s">
        <v>5808</v>
      </c>
      <c r="L1730" t="s">
        <v>8267</v>
      </c>
    </row>
    <row r="1731" spans="1:12" x14ac:dyDescent="0.35">
      <c r="A1731" s="164" t="s">
        <v>31037</v>
      </c>
      <c r="B1731" t="s">
        <v>5042</v>
      </c>
      <c r="C1731" t="s">
        <v>31038</v>
      </c>
      <c r="D1731" t="s">
        <v>1102</v>
      </c>
      <c r="E1731" t="s">
        <v>1069</v>
      </c>
      <c r="F1731">
        <v>115</v>
      </c>
      <c r="G1731" t="s">
        <v>8212</v>
      </c>
      <c r="H1731" t="s">
        <v>8213</v>
      </c>
      <c r="I1731" t="s">
        <v>8214</v>
      </c>
      <c r="J1731" t="s">
        <v>8215</v>
      </c>
      <c r="K1731" t="s">
        <v>5808</v>
      </c>
      <c r="L1731" t="s">
        <v>8267</v>
      </c>
    </row>
    <row r="1732" spans="1:12" x14ac:dyDescent="0.35">
      <c r="A1732" s="164" t="s">
        <v>1233</v>
      </c>
      <c r="B1732" t="s">
        <v>5376</v>
      </c>
      <c r="C1732" t="s">
        <v>31174</v>
      </c>
      <c r="D1732" t="s">
        <v>1144</v>
      </c>
      <c r="E1732" t="s">
        <v>1069</v>
      </c>
      <c r="F1732">
        <v>506</v>
      </c>
      <c r="G1732" t="s">
        <v>8490</v>
      </c>
      <c r="H1732" t="s">
        <v>8213</v>
      </c>
      <c r="I1732" t="s">
        <v>8214</v>
      </c>
      <c r="J1732" t="s">
        <v>8215</v>
      </c>
      <c r="K1732" t="s">
        <v>8224</v>
      </c>
      <c r="L1732" t="s">
        <v>8267</v>
      </c>
    </row>
    <row r="1733" spans="1:12" x14ac:dyDescent="0.35">
      <c r="A1733" s="164" t="s">
        <v>30446</v>
      </c>
      <c r="B1733" t="s">
        <v>30447</v>
      </c>
      <c r="C1733" t="s">
        <v>30448</v>
      </c>
      <c r="D1733" t="s">
        <v>30449</v>
      </c>
      <c r="E1733" t="s">
        <v>1069</v>
      </c>
      <c r="F1733">
        <v>113</v>
      </c>
      <c r="G1733" t="s">
        <v>8212</v>
      </c>
      <c r="H1733" t="s">
        <v>8213</v>
      </c>
      <c r="I1733" t="s">
        <v>8214</v>
      </c>
      <c r="J1733" t="s">
        <v>8215</v>
      </c>
      <c r="K1733" t="s">
        <v>5808</v>
      </c>
      <c r="L1733" t="s">
        <v>8216</v>
      </c>
    </row>
    <row r="1734" spans="1:12" x14ac:dyDescent="0.35">
      <c r="A1734" s="164" t="s">
        <v>1234</v>
      </c>
      <c r="B1734" t="s">
        <v>5408</v>
      </c>
      <c r="C1734" t="s">
        <v>20341</v>
      </c>
      <c r="D1734" t="s">
        <v>642</v>
      </c>
      <c r="E1734" t="s">
        <v>1069</v>
      </c>
      <c r="F1734">
        <v>49</v>
      </c>
      <c r="G1734" t="s">
        <v>8234</v>
      </c>
      <c r="H1734" t="s">
        <v>8213</v>
      </c>
      <c r="I1734" t="s">
        <v>8219</v>
      </c>
      <c r="J1734" t="s">
        <v>8215</v>
      </c>
      <c r="K1734" t="s">
        <v>5808</v>
      </c>
      <c r="L1734" t="s">
        <v>8216</v>
      </c>
    </row>
    <row r="1735" spans="1:12" x14ac:dyDescent="0.35">
      <c r="A1735" s="164" t="s">
        <v>1235</v>
      </c>
      <c r="B1735" t="s">
        <v>5761</v>
      </c>
      <c r="C1735" t="s">
        <v>12902</v>
      </c>
      <c r="D1735" t="s">
        <v>1236</v>
      </c>
      <c r="E1735" t="s">
        <v>1069</v>
      </c>
      <c r="F1735">
        <v>199</v>
      </c>
      <c r="G1735" t="s">
        <v>8212</v>
      </c>
      <c r="H1735" t="s">
        <v>8213</v>
      </c>
      <c r="I1735" t="s">
        <v>8214</v>
      </c>
      <c r="J1735" t="s">
        <v>8215</v>
      </c>
      <c r="K1735" t="s">
        <v>8224</v>
      </c>
      <c r="L1735" t="s">
        <v>8216</v>
      </c>
    </row>
    <row r="1736" spans="1:12" x14ac:dyDescent="0.35">
      <c r="A1736" s="164" t="s">
        <v>1237</v>
      </c>
      <c r="B1736" t="s">
        <v>5722</v>
      </c>
      <c r="C1736" t="s">
        <v>33312</v>
      </c>
      <c r="D1736" t="s">
        <v>1238</v>
      </c>
      <c r="E1736" t="s">
        <v>1069</v>
      </c>
      <c r="F1736">
        <v>150</v>
      </c>
      <c r="G1736" t="s">
        <v>8212</v>
      </c>
      <c r="H1736" t="s">
        <v>8213</v>
      </c>
      <c r="I1736" t="s">
        <v>8214</v>
      </c>
      <c r="J1736" t="s">
        <v>8215</v>
      </c>
      <c r="K1736" t="s">
        <v>8224</v>
      </c>
      <c r="L1736" t="s">
        <v>8216</v>
      </c>
    </row>
    <row r="1737" spans="1:12" x14ac:dyDescent="0.35">
      <c r="A1737" s="164" t="s">
        <v>1239</v>
      </c>
      <c r="B1737" t="s">
        <v>5686</v>
      </c>
      <c r="C1737" t="s">
        <v>18784</v>
      </c>
      <c r="D1737" t="s">
        <v>234</v>
      </c>
      <c r="E1737" t="s">
        <v>1069</v>
      </c>
      <c r="F1737">
        <v>377</v>
      </c>
      <c r="G1737" t="s">
        <v>8556</v>
      </c>
      <c r="H1737" t="s">
        <v>8213</v>
      </c>
      <c r="I1737" t="s">
        <v>8214</v>
      </c>
      <c r="J1737" t="s">
        <v>8215</v>
      </c>
      <c r="K1737" t="s">
        <v>8224</v>
      </c>
      <c r="L1737" t="s">
        <v>8267</v>
      </c>
    </row>
    <row r="1738" spans="1:12" x14ac:dyDescent="0.35">
      <c r="A1738" s="164" t="s">
        <v>1240</v>
      </c>
      <c r="B1738" t="s">
        <v>5382</v>
      </c>
      <c r="C1738" t="s">
        <v>14984</v>
      </c>
      <c r="D1738" t="s">
        <v>1100</v>
      </c>
      <c r="E1738" t="s">
        <v>1069</v>
      </c>
      <c r="F1738">
        <v>168</v>
      </c>
      <c r="G1738" t="s">
        <v>8212</v>
      </c>
      <c r="H1738" t="s">
        <v>8213</v>
      </c>
      <c r="I1738" t="s">
        <v>8214</v>
      </c>
      <c r="J1738" t="s">
        <v>8215</v>
      </c>
      <c r="K1738" t="s">
        <v>8224</v>
      </c>
      <c r="L1738" t="s">
        <v>8267</v>
      </c>
    </row>
    <row r="1739" spans="1:12" x14ac:dyDescent="0.35">
      <c r="A1739" s="164" t="s">
        <v>1241</v>
      </c>
      <c r="B1739" t="s">
        <v>5746</v>
      </c>
      <c r="C1739" t="s">
        <v>16292</v>
      </c>
      <c r="D1739" t="s">
        <v>1221</v>
      </c>
      <c r="E1739" t="s">
        <v>1069</v>
      </c>
      <c r="F1739">
        <v>111</v>
      </c>
      <c r="G1739" t="s">
        <v>8212</v>
      </c>
      <c r="H1739" t="s">
        <v>8213</v>
      </c>
      <c r="I1739" t="s">
        <v>8214</v>
      </c>
      <c r="J1739" t="s">
        <v>8215</v>
      </c>
      <c r="K1739" t="s">
        <v>8224</v>
      </c>
      <c r="L1739" t="s">
        <v>8267</v>
      </c>
    </row>
    <row r="1740" spans="1:12" x14ac:dyDescent="0.35">
      <c r="A1740" s="164" t="s">
        <v>1242</v>
      </c>
      <c r="B1740" t="s">
        <v>5741</v>
      </c>
      <c r="C1740" t="s">
        <v>11120</v>
      </c>
      <c r="D1740" t="s">
        <v>1243</v>
      </c>
      <c r="E1740" t="s">
        <v>1069</v>
      </c>
      <c r="F1740">
        <v>245</v>
      </c>
      <c r="G1740" t="s">
        <v>8223</v>
      </c>
      <c r="H1740" t="s">
        <v>8213</v>
      </c>
      <c r="I1740" t="s">
        <v>8214</v>
      </c>
      <c r="J1740" t="s">
        <v>8215</v>
      </c>
      <c r="K1740" t="s">
        <v>8224</v>
      </c>
      <c r="L1740" t="s">
        <v>8216</v>
      </c>
    </row>
    <row r="1741" spans="1:12" x14ac:dyDescent="0.35">
      <c r="A1741" s="164" t="s">
        <v>10573</v>
      </c>
      <c r="B1741" t="s">
        <v>10574</v>
      </c>
      <c r="C1741" t="s">
        <v>10575</v>
      </c>
      <c r="D1741" t="s">
        <v>10576</v>
      </c>
      <c r="E1741" t="s">
        <v>1069</v>
      </c>
      <c r="H1741" t="s">
        <v>8213</v>
      </c>
      <c r="I1741" t="s">
        <v>8219</v>
      </c>
      <c r="J1741" t="s">
        <v>8215</v>
      </c>
      <c r="K1741" t="s">
        <v>8224</v>
      </c>
      <c r="L1741" t="s">
        <v>8216</v>
      </c>
    </row>
    <row r="1742" spans="1:12" x14ac:dyDescent="0.35">
      <c r="A1742" s="164" t="s">
        <v>26804</v>
      </c>
      <c r="B1742" t="s">
        <v>26805</v>
      </c>
      <c r="C1742" t="s">
        <v>26806</v>
      </c>
      <c r="D1742" t="s">
        <v>15221</v>
      </c>
      <c r="E1742" t="s">
        <v>1069</v>
      </c>
      <c r="H1742" t="s">
        <v>8213</v>
      </c>
      <c r="I1742" t="s">
        <v>8214</v>
      </c>
      <c r="J1742" t="s">
        <v>8215</v>
      </c>
      <c r="K1742" t="s">
        <v>8224</v>
      </c>
      <c r="L1742" t="s">
        <v>8216</v>
      </c>
    </row>
    <row r="1743" spans="1:12" x14ac:dyDescent="0.35">
      <c r="A1743" s="164" t="s">
        <v>1244</v>
      </c>
      <c r="B1743" t="s">
        <v>5730</v>
      </c>
      <c r="C1743" t="s">
        <v>16232</v>
      </c>
      <c r="D1743" t="s">
        <v>1125</v>
      </c>
      <c r="E1743" t="s">
        <v>1069</v>
      </c>
      <c r="F1743">
        <v>368</v>
      </c>
      <c r="G1743" t="s">
        <v>8556</v>
      </c>
      <c r="H1743" t="s">
        <v>8213</v>
      </c>
      <c r="I1743" t="s">
        <v>8214</v>
      </c>
      <c r="J1743" t="s">
        <v>8215</v>
      </c>
      <c r="K1743" t="s">
        <v>8224</v>
      </c>
      <c r="L1743" t="s">
        <v>8267</v>
      </c>
    </row>
    <row r="1744" spans="1:12" x14ac:dyDescent="0.35">
      <c r="A1744" s="164" t="s">
        <v>1245</v>
      </c>
      <c r="B1744" t="s">
        <v>5737</v>
      </c>
      <c r="C1744" t="s">
        <v>26546</v>
      </c>
      <c r="D1744" t="s">
        <v>1246</v>
      </c>
      <c r="E1744" t="s">
        <v>1069</v>
      </c>
      <c r="F1744">
        <v>228</v>
      </c>
      <c r="G1744" t="s">
        <v>8223</v>
      </c>
      <c r="H1744" t="s">
        <v>8213</v>
      </c>
      <c r="I1744" t="s">
        <v>8214</v>
      </c>
      <c r="J1744" t="s">
        <v>8215</v>
      </c>
      <c r="K1744" t="s">
        <v>8224</v>
      </c>
      <c r="L1744" t="s">
        <v>8267</v>
      </c>
    </row>
    <row r="1745" spans="1:12" x14ac:dyDescent="0.35">
      <c r="A1745" s="164" t="s">
        <v>1247</v>
      </c>
      <c r="B1745" t="s">
        <v>5417</v>
      </c>
      <c r="C1745" t="s">
        <v>15326</v>
      </c>
      <c r="D1745" t="s">
        <v>1248</v>
      </c>
      <c r="E1745" t="s">
        <v>1069</v>
      </c>
      <c r="F1745">
        <v>245</v>
      </c>
      <c r="G1745" t="s">
        <v>8223</v>
      </c>
      <c r="H1745" t="s">
        <v>8213</v>
      </c>
      <c r="I1745" t="s">
        <v>8214</v>
      </c>
      <c r="J1745" t="s">
        <v>8215</v>
      </c>
      <c r="K1745" t="s">
        <v>8224</v>
      </c>
      <c r="L1745" t="s">
        <v>8216</v>
      </c>
    </row>
    <row r="1746" spans="1:12" x14ac:dyDescent="0.35">
      <c r="A1746" s="164" t="s">
        <v>17012</v>
      </c>
      <c r="B1746" t="s">
        <v>17013</v>
      </c>
      <c r="C1746" t="s">
        <v>17014</v>
      </c>
      <c r="D1746" t="s">
        <v>17015</v>
      </c>
      <c r="E1746" t="s">
        <v>1069</v>
      </c>
      <c r="H1746" t="s">
        <v>8213</v>
      </c>
      <c r="I1746" t="s">
        <v>8214</v>
      </c>
      <c r="J1746" t="s">
        <v>8215</v>
      </c>
      <c r="K1746" t="s">
        <v>8224</v>
      </c>
      <c r="L1746" t="s">
        <v>8216</v>
      </c>
    </row>
    <row r="1747" spans="1:12" x14ac:dyDescent="0.35">
      <c r="A1747" s="164" t="s">
        <v>12940</v>
      </c>
      <c r="B1747" t="s">
        <v>12941</v>
      </c>
      <c r="C1747" t="s">
        <v>12942</v>
      </c>
      <c r="D1747" t="s">
        <v>12943</v>
      </c>
      <c r="E1747" t="s">
        <v>1069</v>
      </c>
      <c r="H1747" t="s">
        <v>8213</v>
      </c>
      <c r="I1747" t="s">
        <v>8214</v>
      </c>
      <c r="J1747" t="s">
        <v>8215</v>
      </c>
      <c r="K1747" t="s">
        <v>8224</v>
      </c>
      <c r="L1747" t="s">
        <v>8216</v>
      </c>
    </row>
    <row r="1748" spans="1:12" x14ac:dyDescent="0.35">
      <c r="A1748" s="164" t="s">
        <v>15311</v>
      </c>
      <c r="B1748" t="s">
        <v>15312</v>
      </c>
      <c r="C1748" t="s">
        <v>15313</v>
      </c>
      <c r="D1748" t="s">
        <v>15314</v>
      </c>
      <c r="E1748" t="s">
        <v>1069</v>
      </c>
      <c r="H1748" t="s">
        <v>8213</v>
      </c>
      <c r="I1748" t="s">
        <v>8219</v>
      </c>
      <c r="J1748" t="s">
        <v>8215</v>
      </c>
      <c r="K1748" t="s">
        <v>8224</v>
      </c>
      <c r="L1748" t="s">
        <v>8216</v>
      </c>
    </row>
    <row r="1749" spans="1:12" x14ac:dyDescent="0.35">
      <c r="A1749" s="164" t="s">
        <v>11342</v>
      </c>
      <c r="B1749" t="s">
        <v>11343</v>
      </c>
      <c r="C1749" t="s">
        <v>11344</v>
      </c>
      <c r="D1749" t="s">
        <v>10626</v>
      </c>
      <c r="E1749" t="s">
        <v>1069</v>
      </c>
      <c r="H1749" t="s">
        <v>8213</v>
      </c>
      <c r="I1749" t="s">
        <v>8214</v>
      </c>
      <c r="J1749" t="s">
        <v>8215</v>
      </c>
      <c r="K1749" t="s">
        <v>8224</v>
      </c>
      <c r="L1749" t="s">
        <v>8216</v>
      </c>
    </row>
    <row r="1750" spans="1:12" x14ac:dyDescent="0.35">
      <c r="A1750" s="164" t="s">
        <v>21931</v>
      </c>
      <c r="B1750" t="s">
        <v>21932</v>
      </c>
      <c r="C1750" t="s">
        <v>21933</v>
      </c>
      <c r="D1750" t="s">
        <v>21934</v>
      </c>
      <c r="E1750" t="s">
        <v>1069</v>
      </c>
      <c r="F1750">
        <v>273</v>
      </c>
      <c r="G1750" t="s">
        <v>8223</v>
      </c>
      <c r="H1750" t="s">
        <v>8213</v>
      </c>
      <c r="I1750" t="s">
        <v>8214</v>
      </c>
      <c r="J1750" t="s">
        <v>8215</v>
      </c>
      <c r="K1750" t="s">
        <v>5808</v>
      </c>
      <c r="L1750" t="s">
        <v>8216</v>
      </c>
    </row>
    <row r="1751" spans="1:12" x14ac:dyDescent="0.35">
      <c r="A1751" s="164" t="s">
        <v>1249</v>
      </c>
      <c r="B1751" t="s">
        <v>5753</v>
      </c>
      <c r="C1751" t="s">
        <v>13972</v>
      </c>
      <c r="D1751" t="s">
        <v>1107</v>
      </c>
      <c r="E1751" t="s">
        <v>1069</v>
      </c>
      <c r="F1751">
        <v>82</v>
      </c>
      <c r="G1751" t="s">
        <v>8234</v>
      </c>
      <c r="H1751" t="s">
        <v>8213</v>
      </c>
      <c r="I1751" t="s">
        <v>8214</v>
      </c>
      <c r="J1751" t="s">
        <v>8215</v>
      </c>
      <c r="K1751" t="s">
        <v>8224</v>
      </c>
      <c r="L1751" t="s">
        <v>8216</v>
      </c>
    </row>
    <row r="1752" spans="1:12" x14ac:dyDescent="0.35">
      <c r="A1752" s="164" t="s">
        <v>11435</v>
      </c>
      <c r="B1752" t="s">
        <v>11436</v>
      </c>
      <c r="C1752" t="s">
        <v>11437</v>
      </c>
      <c r="D1752" t="s">
        <v>11438</v>
      </c>
      <c r="E1752" t="s">
        <v>1069</v>
      </c>
      <c r="H1752" t="s">
        <v>8213</v>
      </c>
      <c r="I1752" t="s">
        <v>8214</v>
      </c>
      <c r="J1752" t="s">
        <v>8215</v>
      </c>
      <c r="K1752" t="s">
        <v>8224</v>
      </c>
      <c r="L1752" t="s">
        <v>8216</v>
      </c>
    </row>
    <row r="1753" spans="1:12" x14ac:dyDescent="0.35">
      <c r="A1753" s="164" t="s">
        <v>1250</v>
      </c>
      <c r="B1753" t="s">
        <v>5707</v>
      </c>
      <c r="C1753" t="s">
        <v>27444</v>
      </c>
      <c r="D1753" t="s">
        <v>1185</v>
      </c>
      <c r="E1753" t="s">
        <v>1069</v>
      </c>
      <c r="F1753">
        <v>381</v>
      </c>
      <c r="G1753" t="s">
        <v>8556</v>
      </c>
      <c r="H1753" t="s">
        <v>8213</v>
      </c>
      <c r="I1753" t="s">
        <v>8214</v>
      </c>
      <c r="J1753" t="s">
        <v>8215</v>
      </c>
      <c r="K1753" t="s">
        <v>8224</v>
      </c>
      <c r="L1753" t="s">
        <v>8267</v>
      </c>
    </row>
    <row r="1754" spans="1:12" x14ac:dyDescent="0.35">
      <c r="A1754" s="164" t="s">
        <v>1251</v>
      </c>
      <c r="B1754" t="s">
        <v>5375</v>
      </c>
      <c r="C1754" t="s">
        <v>12478</v>
      </c>
      <c r="D1754" t="s">
        <v>1144</v>
      </c>
      <c r="E1754" t="s">
        <v>1069</v>
      </c>
      <c r="F1754">
        <v>312</v>
      </c>
      <c r="G1754" t="s">
        <v>8556</v>
      </c>
      <c r="H1754" t="s">
        <v>8213</v>
      </c>
      <c r="I1754" t="s">
        <v>8214</v>
      </c>
      <c r="J1754" t="s">
        <v>8215</v>
      </c>
      <c r="K1754" t="s">
        <v>8224</v>
      </c>
      <c r="L1754" t="s">
        <v>8216</v>
      </c>
    </row>
    <row r="1755" spans="1:12" x14ac:dyDescent="0.35">
      <c r="A1755" s="164" t="s">
        <v>25413</v>
      </c>
      <c r="B1755" t="s">
        <v>25414</v>
      </c>
      <c r="C1755" t="s">
        <v>25415</v>
      </c>
      <c r="D1755" t="s">
        <v>18332</v>
      </c>
      <c r="E1755" t="s">
        <v>1069</v>
      </c>
      <c r="F1755">
        <v>3</v>
      </c>
      <c r="G1755" t="s">
        <v>8234</v>
      </c>
      <c r="H1755" t="s">
        <v>8213</v>
      </c>
      <c r="I1755" t="s">
        <v>8214</v>
      </c>
      <c r="J1755" t="s">
        <v>8215</v>
      </c>
      <c r="K1755" t="s">
        <v>8224</v>
      </c>
      <c r="L1755" t="s">
        <v>8216</v>
      </c>
    </row>
    <row r="1756" spans="1:12" x14ac:dyDescent="0.35">
      <c r="A1756" s="164" t="s">
        <v>23781</v>
      </c>
      <c r="B1756" t="s">
        <v>23782</v>
      </c>
      <c r="C1756" t="s">
        <v>23783</v>
      </c>
      <c r="D1756" t="s">
        <v>1076</v>
      </c>
      <c r="E1756" t="s">
        <v>1069</v>
      </c>
      <c r="F1756">
        <v>176</v>
      </c>
      <c r="G1756" t="s">
        <v>8212</v>
      </c>
      <c r="H1756" t="s">
        <v>8213</v>
      </c>
      <c r="I1756" t="s">
        <v>8214</v>
      </c>
      <c r="J1756" t="s">
        <v>8215</v>
      </c>
      <c r="K1756" t="s">
        <v>8224</v>
      </c>
      <c r="L1756" t="s">
        <v>8216</v>
      </c>
    </row>
    <row r="1757" spans="1:12" x14ac:dyDescent="0.35">
      <c r="A1757" s="164" t="s">
        <v>1252</v>
      </c>
      <c r="B1757" t="s">
        <v>5750</v>
      </c>
      <c r="C1757" t="s">
        <v>14390</v>
      </c>
      <c r="D1757" t="s">
        <v>1076</v>
      </c>
      <c r="E1757" t="s">
        <v>1069</v>
      </c>
      <c r="F1757">
        <v>394</v>
      </c>
      <c r="G1757" t="s">
        <v>8556</v>
      </c>
      <c r="H1757" t="s">
        <v>8213</v>
      </c>
      <c r="I1757" t="s">
        <v>8214</v>
      </c>
      <c r="J1757" t="s">
        <v>8215</v>
      </c>
      <c r="K1757" t="s">
        <v>8224</v>
      </c>
      <c r="L1757" t="s">
        <v>8267</v>
      </c>
    </row>
    <row r="1758" spans="1:12" x14ac:dyDescent="0.35">
      <c r="A1758" s="164" t="s">
        <v>32547</v>
      </c>
      <c r="B1758" t="s">
        <v>32548</v>
      </c>
      <c r="C1758" t="s">
        <v>32549</v>
      </c>
      <c r="D1758" t="s">
        <v>1107</v>
      </c>
      <c r="E1758" t="s">
        <v>1069</v>
      </c>
      <c r="F1758">
        <v>360</v>
      </c>
      <c r="G1758" t="s">
        <v>8556</v>
      </c>
      <c r="H1758" t="s">
        <v>8213</v>
      </c>
      <c r="I1758" t="s">
        <v>8214</v>
      </c>
      <c r="J1758" t="s">
        <v>8215</v>
      </c>
      <c r="K1758" t="s">
        <v>8224</v>
      </c>
      <c r="L1758" t="s">
        <v>8216</v>
      </c>
    </row>
    <row r="1759" spans="1:12" x14ac:dyDescent="0.35">
      <c r="A1759" s="164" t="s">
        <v>1253</v>
      </c>
      <c r="B1759" t="s">
        <v>5368</v>
      </c>
      <c r="C1759" t="s">
        <v>17813</v>
      </c>
      <c r="D1759" t="s">
        <v>1254</v>
      </c>
      <c r="E1759" t="s">
        <v>1069</v>
      </c>
      <c r="F1759">
        <v>75</v>
      </c>
      <c r="G1759" t="s">
        <v>8234</v>
      </c>
      <c r="H1759" t="s">
        <v>8213</v>
      </c>
      <c r="I1759" t="s">
        <v>8214</v>
      </c>
      <c r="J1759" t="s">
        <v>8215</v>
      </c>
      <c r="K1759" t="s">
        <v>8224</v>
      </c>
      <c r="L1759" t="s">
        <v>8216</v>
      </c>
    </row>
    <row r="1760" spans="1:12" x14ac:dyDescent="0.35">
      <c r="A1760" s="164" t="s">
        <v>1255</v>
      </c>
      <c r="B1760" t="s">
        <v>5412</v>
      </c>
      <c r="C1760" t="s">
        <v>9963</v>
      </c>
      <c r="D1760" t="s">
        <v>1138</v>
      </c>
      <c r="E1760" t="s">
        <v>1069</v>
      </c>
      <c r="F1760">
        <v>430</v>
      </c>
      <c r="G1760" t="s">
        <v>8307</v>
      </c>
      <c r="H1760" t="s">
        <v>8213</v>
      </c>
      <c r="I1760" t="s">
        <v>8214</v>
      </c>
      <c r="J1760" t="s">
        <v>8215</v>
      </c>
      <c r="K1760" t="s">
        <v>8224</v>
      </c>
      <c r="L1760" t="s">
        <v>8267</v>
      </c>
    </row>
    <row r="1761" spans="1:12" x14ac:dyDescent="0.35">
      <c r="A1761" s="164" t="s">
        <v>1256</v>
      </c>
      <c r="B1761" t="s">
        <v>5404</v>
      </c>
      <c r="C1761" t="s">
        <v>11857</v>
      </c>
      <c r="D1761" t="s">
        <v>1104</v>
      </c>
      <c r="E1761" t="s">
        <v>1069</v>
      </c>
      <c r="F1761">
        <v>355</v>
      </c>
      <c r="G1761" t="s">
        <v>8556</v>
      </c>
      <c r="H1761" t="s">
        <v>8213</v>
      </c>
      <c r="I1761" t="s">
        <v>8214</v>
      </c>
      <c r="J1761" t="s">
        <v>8215</v>
      </c>
      <c r="K1761" t="s">
        <v>8224</v>
      </c>
      <c r="L1761" t="s">
        <v>8267</v>
      </c>
    </row>
    <row r="1762" spans="1:12" x14ac:dyDescent="0.35">
      <c r="A1762" s="164" t="s">
        <v>19399</v>
      </c>
      <c r="B1762" t="s">
        <v>19400</v>
      </c>
      <c r="C1762" t="s">
        <v>19401</v>
      </c>
      <c r="D1762" t="s">
        <v>16611</v>
      </c>
      <c r="E1762" t="s">
        <v>1069</v>
      </c>
      <c r="H1762" t="s">
        <v>8213</v>
      </c>
      <c r="I1762" t="s">
        <v>11246</v>
      </c>
      <c r="J1762" t="s">
        <v>8215</v>
      </c>
      <c r="K1762" t="s">
        <v>8224</v>
      </c>
      <c r="L1762" t="s">
        <v>8216</v>
      </c>
    </row>
    <row r="1763" spans="1:12" x14ac:dyDescent="0.35">
      <c r="A1763" s="164" t="s">
        <v>1257</v>
      </c>
      <c r="B1763" t="s">
        <v>5726</v>
      </c>
      <c r="C1763" t="s">
        <v>17985</v>
      </c>
      <c r="D1763" t="s">
        <v>405</v>
      </c>
      <c r="E1763" t="s">
        <v>1069</v>
      </c>
      <c r="F1763">
        <v>121</v>
      </c>
      <c r="G1763" t="s">
        <v>8212</v>
      </c>
      <c r="H1763" t="s">
        <v>8213</v>
      </c>
      <c r="I1763" t="s">
        <v>8214</v>
      </c>
      <c r="J1763" t="s">
        <v>8215</v>
      </c>
      <c r="K1763" t="s">
        <v>8224</v>
      </c>
      <c r="L1763" t="s">
        <v>8216</v>
      </c>
    </row>
    <row r="1764" spans="1:12" x14ac:dyDescent="0.35">
      <c r="A1764" s="164" t="s">
        <v>15218</v>
      </c>
      <c r="B1764" t="s">
        <v>15219</v>
      </c>
      <c r="C1764" t="s">
        <v>15220</v>
      </c>
      <c r="D1764" t="s">
        <v>15221</v>
      </c>
      <c r="E1764" t="s">
        <v>1069</v>
      </c>
      <c r="H1764" t="s">
        <v>8213</v>
      </c>
      <c r="I1764" t="s">
        <v>8214</v>
      </c>
      <c r="J1764" t="s">
        <v>8215</v>
      </c>
      <c r="K1764" t="s">
        <v>8224</v>
      </c>
      <c r="L1764" t="s">
        <v>8216</v>
      </c>
    </row>
    <row r="1765" spans="1:12" x14ac:dyDescent="0.35">
      <c r="A1765" s="164" t="s">
        <v>24060</v>
      </c>
      <c r="B1765" t="s">
        <v>24061</v>
      </c>
      <c r="C1765" t="s">
        <v>24062</v>
      </c>
      <c r="D1765" t="s">
        <v>16584</v>
      </c>
      <c r="E1765" t="s">
        <v>1069</v>
      </c>
      <c r="H1765" t="s">
        <v>8213</v>
      </c>
      <c r="I1765" t="s">
        <v>8214</v>
      </c>
      <c r="J1765" t="s">
        <v>8215</v>
      </c>
      <c r="K1765" t="s">
        <v>8224</v>
      </c>
      <c r="L1765" t="s">
        <v>8216</v>
      </c>
    </row>
    <row r="1766" spans="1:12" x14ac:dyDescent="0.35">
      <c r="A1766" s="164" t="s">
        <v>1258</v>
      </c>
      <c r="B1766" t="s">
        <v>5393</v>
      </c>
      <c r="C1766" t="s">
        <v>14483</v>
      </c>
      <c r="D1766" t="s">
        <v>1078</v>
      </c>
      <c r="E1766" t="s">
        <v>1069</v>
      </c>
      <c r="F1766">
        <v>356</v>
      </c>
      <c r="G1766" t="s">
        <v>8556</v>
      </c>
      <c r="H1766" t="s">
        <v>8213</v>
      </c>
      <c r="I1766" t="s">
        <v>8214</v>
      </c>
      <c r="J1766" t="s">
        <v>8215</v>
      </c>
      <c r="K1766" t="s">
        <v>8224</v>
      </c>
      <c r="L1766" t="s">
        <v>8216</v>
      </c>
    </row>
    <row r="1767" spans="1:12" x14ac:dyDescent="0.35">
      <c r="A1767" s="164" t="s">
        <v>26605</v>
      </c>
      <c r="B1767" t="s">
        <v>26606</v>
      </c>
      <c r="C1767" t="s">
        <v>26607</v>
      </c>
      <c r="D1767" t="s">
        <v>1073</v>
      </c>
      <c r="E1767" t="s">
        <v>1069</v>
      </c>
      <c r="F1767">
        <v>212</v>
      </c>
      <c r="G1767" t="s">
        <v>8223</v>
      </c>
      <c r="H1767" t="s">
        <v>8213</v>
      </c>
      <c r="I1767" t="s">
        <v>8214</v>
      </c>
      <c r="J1767" t="s">
        <v>8215</v>
      </c>
      <c r="K1767" t="s">
        <v>8224</v>
      </c>
      <c r="L1767" t="s">
        <v>8216</v>
      </c>
    </row>
    <row r="1768" spans="1:12" x14ac:dyDescent="0.35">
      <c r="A1768" s="164" t="s">
        <v>12931</v>
      </c>
      <c r="B1768" t="s">
        <v>12932</v>
      </c>
      <c r="C1768" t="s">
        <v>12933</v>
      </c>
      <c r="D1768" t="s">
        <v>1076</v>
      </c>
      <c r="E1768" t="s">
        <v>1069</v>
      </c>
      <c r="F1768">
        <v>307</v>
      </c>
      <c r="G1768" t="s">
        <v>8556</v>
      </c>
      <c r="H1768" t="s">
        <v>8213</v>
      </c>
      <c r="I1768" t="s">
        <v>8214</v>
      </c>
      <c r="J1768" t="s">
        <v>8215</v>
      </c>
      <c r="K1768" t="s">
        <v>5808</v>
      </c>
      <c r="L1768" t="s">
        <v>8216</v>
      </c>
    </row>
    <row r="1769" spans="1:12" x14ac:dyDescent="0.35">
      <c r="A1769" s="164" t="s">
        <v>1259</v>
      </c>
      <c r="B1769" t="s">
        <v>5702</v>
      </c>
      <c r="C1769" t="s">
        <v>25898</v>
      </c>
      <c r="D1769" t="s">
        <v>1260</v>
      </c>
      <c r="E1769" t="s">
        <v>1069</v>
      </c>
      <c r="F1769">
        <v>189</v>
      </c>
      <c r="G1769" t="s">
        <v>8212</v>
      </c>
      <c r="H1769" t="s">
        <v>8213</v>
      </c>
      <c r="I1769" t="s">
        <v>8214</v>
      </c>
      <c r="J1769" t="s">
        <v>8215</v>
      </c>
      <c r="K1769" t="s">
        <v>8224</v>
      </c>
      <c r="L1769" t="s">
        <v>8216</v>
      </c>
    </row>
    <row r="1770" spans="1:12" x14ac:dyDescent="0.35">
      <c r="A1770" s="164" t="s">
        <v>1261</v>
      </c>
      <c r="B1770" t="s">
        <v>5757</v>
      </c>
      <c r="C1770" t="s">
        <v>27106</v>
      </c>
      <c r="D1770" t="s">
        <v>1262</v>
      </c>
      <c r="E1770" t="s">
        <v>1069</v>
      </c>
      <c r="F1770">
        <v>245</v>
      </c>
      <c r="G1770" t="s">
        <v>8223</v>
      </c>
      <c r="H1770" t="s">
        <v>8213</v>
      </c>
      <c r="I1770" t="s">
        <v>8214</v>
      </c>
      <c r="J1770" t="s">
        <v>8215</v>
      </c>
      <c r="K1770" t="s">
        <v>8224</v>
      </c>
      <c r="L1770" t="s">
        <v>8267</v>
      </c>
    </row>
    <row r="1771" spans="1:12" x14ac:dyDescent="0.35">
      <c r="A1771" s="164" t="s">
        <v>9321</v>
      </c>
      <c r="B1771" t="s">
        <v>9322</v>
      </c>
      <c r="C1771" t="s">
        <v>9323</v>
      </c>
      <c r="D1771" t="s">
        <v>571</v>
      </c>
      <c r="E1771" t="s">
        <v>1069</v>
      </c>
      <c r="F1771">
        <v>291</v>
      </c>
      <c r="G1771" t="s">
        <v>8223</v>
      </c>
      <c r="H1771" t="s">
        <v>8213</v>
      </c>
      <c r="I1771" t="s">
        <v>8214</v>
      </c>
      <c r="J1771" t="s">
        <v>8215</v>
      </c>
      <c r="K1771" t="s">
        <v>8224</v>
      </c>
      <c r="L1771" t="s">
        <v>8267</v>
      </c>
    </row>
    <row r="1772" spans="1:12" x14ac:dyDescent="0.35">
      <c r="A1772" s="164" t="s">
        <v>1263</v>
      </c>
      <c r="B1772" t="s">
        <v>5674</v>
      </c>
      <c r="C1772" t="s">
        <v>29373</v>
      </c>
      <c r="D1772" t="s">
        <v>1264</v>
      </c>
      <c r="E1772" t="s">
        <v>1069</v>
      </c>
      <c r="F1772">
        <v>273</v>
      </c>
      <c r="G1772" t="s">
        <v>8223</v>
      </c>
      <c r="H1772" t="s">
        <v>8213</v>
      </c>
      <c r="I1772" t="s">
        <v>8214</v>
      </c>
      <c r="J1772" t="s">
        <v>8215</v>
      </c>
      <c r="K1772" t="s">
        <v>8224</v>
      </c>
      <c r="L1772" t="s">
        <v>8267</v>
      </c>
    </row>
    <row r="1773" spans="1:12" x14ac:dyDescent="0.35">
      <c r="A1773" s="164" t="s">
        <v>25715</v>
      </c>
      <c r="B1773" t="s">
        <v>25716</v>
      </c>
      <c r="C1773" t="s">
        <v>25717</v>
      </c>
      <c r="D1773" t="s">
        <v>1144</v>
      </c>
      <c r="E1773" t="s">
        <v>1069</v>
      </c>
      <c r="F1773">
        <v>0</v>
      </c>
      <c r="G1773" t="s">
        <v>8234</v>
      </c>
      <c r="H1773" t="s">
        <v>8213</v>
      </c>
      <c r="I1773" t="s">
        <v>8214</v>
      </c>
      <c r="J1773" t="s">
        <v>8215</v>
      </c>
      <c r="K1773" t="s">
        <v>8224</v>
      </c>
      <c r="L1773" t="s">
        <v>8216</v>
      </c>
    </row>
    <row r="1774" spans="1:12" x14ac:dyDescent="0.35">
      <c r="A1774" s="164" t="s">
        <v>1265</v>
      </c>
      <c r="B1774" t="s">
        <v>5758</v>
      </c>
      <c r="C1774" t="s">
        <v>22847</v>
      </c>
      <c r="D1774" t="s">
        <v>1230</v>
      </c>
      <c r="E1774" t="s">
        <v>1069</v>
      </c>
      <c r="F1774">
        <v>224</v>
      </c>
      <c r="G1774" t="s">
        <v>8223</v>
      </c>
      <c r="H1774" t="s">
        <v>8213</v>
      </c>
      <c r="I1774" t="s">
        <v>8214</v>
      </c>
      <c r="J1774" t="s">
        <v>8215</v>
      </c>
      <c r="K1774" t="s">
        <v>8224</v>
      </c>
      <c r="L1774" t="s">
        <v>8267</v>
      </c>
    </row>
    <row r="1775" spans="1:12" x14ac:dyDescent="0.35">
      <c r="A1775" s="164" t="s">
        <v>11299</v>
      </c>
      <c r="B1775" t="s">
        <v>11300</v>
      </c>
      <c r="C1775" t="s">
        <v>11301</v>
      </c>
      <c r="D1775" t="s">
        <v>11302</v>
      </c>
      <c r="E1775" t="s">
        <v>1069</v>
      </c>
      <c r="F1775">
        <v>214</v>
      </c>
      <c r="G1775" t="s">
        <v>8223</v>
      </c>
      <c r="H1775" t="s">
        <v>8213</v>
      </c>
      <c r="I1775" t="s">
        <v>8214</v>
      </c>
      <c r="J1775" t="s">
        <v>8215</v>
      </c>
      <c r="K1775" t="s">
        <v>5808</v>
      </c>
      <c r="L1775" t="s">
        <v>8216</v>
      </c>
    </row>
    <row r="1776" spans="1:12" x14ac:dyDescent="0.35">
      <c r="A1776" s="164" t="s">
        <v>1266</v>
      </c>
      <c r="B1776" t="s">
        <v>5732</v>
      </c>
      <c r="C1776" t="s">
        <v>27150</v>
      </c>
      <c r="D1776" t="s">
        <v>1267</v>
      </c>
      <c r="E1776" t="s">
        <v>1069</v>
      </c>
      <c r="F1776">
        <v>301</v>
      </c>
      <c r="G1776" t="s">
        <v>8556</v>
      </c>
      <c r="H1776" t="s">
        <v>8213</v>
      </c>
      <c r="I1776" t="s">
        <v>8214</v>
      </c>
      <c r="J1776" t="s">
        <v>8215</v>
      </c>
      <c r="K1776" t="s">
        <v>8224</v>
      </c>
      <c r="L1776" t="s">
        <v>8267</v>
      </c>
    </row>
    <row r="1777" spans="1:12" x14ac:dyDescent="0.35">
      <c r="A1777" s="164" t="s">
        <v>1268</v>
      </c>
      <c r="B1777" t="s">
        <v>5700</v>
      </c>
      <c r="C1777" t="s">
        <v>15359</v>
      </c>
      <c r="D1777" t="s">
        <v>1091</v>
      </c>
      <c r="E1777" t="s">
        <v>1069</v>
      </c>
      <c r="F1777">
        <v>356</v>
      </c>
      <c r="G1777" t="s">
        <v>8556</v>
      </c>
      <c r="H1777" t="s">
        <v>8213</v>
      </c>
      <c r="I1777" t="s">
        <v>8214</v>
      </c>
      <c r="J1777" t="s">
        <v>8215</v>
      </c>
      <c r="K1777" t="s">
        <v>8224</v>
      </c>
      <c r="L1777" t="s">
        <v>8216</v>
      </c>
    </row>
    <row r="1778" spans="1:12" x14ac:dyDescent="0.35">
      <c r="A1778" s="164" t="s">
        <v>1269</v>
      </c>
      <c r="B1778" t="s">
        <v>5682</v>
      </c>
      <c r="C1778" t="s">
        <v>11222</v>
      </c>
      <c r="D1778" t="s">
        <v>1270</v>
      </c>
      <c r="E1778" t="s">
        <v>1069</v>
      </c>
      <c r="F1778">
        <v>99</v>
      </c>
      <c r="G1778" t="s">
        <v>8234</v>
      </c>
      <c r="H1778" t="s">
        <v>8213</v>
      </c>
      <c r="I1778" t="s">
        <v>8219</v>
      </c>
      <c r="J1778" t="s">
        <v>8215</v>
      </c>
      <c r="K1778" t="s">
        <v>8224</v>
      </c>
      <c r="L1778" t="s">
        <v>8216</v>
      </c>
    </row>
    <row r="1779" spans="1:12" x14ac:dyDescent="0.35">
      <c r="A1779" s="164" t="s">
        <v>32226</v>
      </c>
      <c r="B1779" t="s">
        <v>32227</v>
      </c>
      <c r="C1779" t="s">
        <v>32228</v>
      </c>
      <c r="D1779" t="s">
        <v>1271</v>
      </c>
      <c r="E1779" t="s">
        <v>1069</v>
      </c>
      <c r="F1779">
        <v>168</v>
      </c>
      <c r="G1779" t="s">
        <v>8212</v>
      </c>
      <c r="H1779" t="s">
        <v>8213</v>
      </c>
      <c r="I1779" t="s">
        <v>8214</v>
      </c>
      <c r="J1779" t="s">
        <v>8215</v>
      </c>
      <c r="K1779" t="s">
        <v>8224</v>
      </c>
      <c r="L1779" t="s">
        <v>8267</v>
      </c>
    </row>
    <row r="1780" spans="1:12" x14ac:dyDescent="0.35">
      <c r="A1780" s="164" t="s">
        <v>17945</v>
      </c>
      <c r="B1780" t="s">
        <v>17946</v>
      </c>
      <c r="C1780" t="s">
        <v>17947</v>
      </c>
      <c r="D1780" t="s">
        <v>11438</v>
      </c>
      <c r="E1780" t="s">
        <v>1069</v>
      </c>
      <c r="F1780">
        <v>128</v>
      </c>
      <c r="G1780" t="s">
        <v>8212</v>
      </c>
      <c r="H1780" t="s">
        <v>8213</v>
      </c>
      <c r="I1780" t="s">
        <v>8214</v>
      </c>
      <c r="J1780" t="s">
        <v>8215</v>
      </c>
      <c r="K1780" t="s">
        <v>5808</v>
      </c>
      <c r="L1780" t="s">
        <v>8267</v>
      </c>
    </row>
    <row r="1781" spans="1:12" x14ac:dyDescent="0.35">
      <c r="A1781" s="164" t="s">
        <v>1272</v>
      </c>
      <c r="B1781" t="s">
        <v>5396</v>
      </c>
      <c r="C1781" t="s">
        <v>15732</v>
      </c>
      <c r="D1781" t="s">
        <v>1155</v>
      </c>
      <c r="E1781" t="s">
        <v>1069</v>
      </c>
      <c r="F1781">
        <v>217</v>
      </c>
      <c r="G1781" t="s">
        <v>8223</v>
      </c>
      <c r="H1781" t="s">
        <v>8213</v>
      </c>
      <c r="I1781" t="s">
        <v>8214</v>
      </c>
      <c r="J1781" t="s">
        <v>8215</v>
      </c>
      <c r="K1781" t="s">
        <v>8224</v>
      </c>
      <c r="L1781" t="s">
        <v>8267</v>
      </c>
    </row>
    <row r="1782" spans="1:12" x14ac:dyDescent="0.35">
      <c r="A1782" s="164" t="s">
        <v>29361</v>
      </c>
      <c r="B1782" t="s">
        <v>29362</v>
      </c>
      <c r="C1782" t="s">
        <v>17690</v>
      </c>
      <c r="D1782" t="s">
        <v>1107</v>
      </c>
      <c r="E1782" t="s">
        <v>1069</v>
      </c>
      <c r="F1782">
        <v>316</v>
      </c>
      <c r="G1782" t="s">
        <v>8556</v>
      </c>
      <c r="H1782" t="s">
        <v>8213</v>
      </c>
      <c r="I1782" t="s">
        <v>8214</v>
      </c>
      <c r="J1782" t="s">
        <v>8215</v>
      </c>
      <c r="K1782" t="s">
        <v>8224</v>
      </c>
      <c r="L1782" t="s">
        <v>8216</v>
      </c>
    </row>
    <row r="1783" spans="1:12" x14ac:dyDescent="0.35">
      <c r="A1783" s="164" t="s">
        <v>1273</v>
      </c>
      <c r="B1783" t="s">
        <v>5381</v>
      </c>
      <c r="C1783" t="s">
        <v>24948</v>
      </c>
      <c r="D1783" t="s">
        <v>1100</v>
      </c>
      <c r="E1783" t="s">
        <v>1069</v>
      </c>
      <c r="F1783">
        <v>221</v>
      </c>
      <c r="G1783" t="s">
        <v>8223</v>
      </c>
      <c r="H1783" t="s">
        <v>8213</v>
      </c>
      <c r="I1783" t="s">
        <v>8214</v>
      </c>
      <c r="J1783" t="s">
        <v>8215</v>
      </c>
      <c r="K1783" t="s">
        <v>8224</v>
      </c>
      <c r="L1783" t="s">
        <v>8267</v>
      </c>
    </row>
    <row r="1784" spans="1:12" x14ac:dyDescent="0.35">
      <c r="A1784" s="164" t="s">
        <v>13129</v>
      </c>
      <c r="B1784" t="s">
        <v>13130</v>
      </c>
      <c r="C1784" t="s">
        <v>13131</v>
      </c>
      <c r="D1784" t="s">
        <v>1100</v>
      </c>
      <c r="E1784" t="s">
        <v>1069</v>
      </c>
      <c r="F1784">
        <v>74</v>
      </c>
      <c r="G1784" t="s">
        <v>8234</v>
      </c>
      <c r="H1784" t="s">
        <v>8213</v>
      </c>
      <c r="I1784" t="s">
        <v>8214</v>
      </c>
      <c r="J1784" t="s">
        <v>8215</v>
      </c>
      <c r="K1784" t="s">
        <v>8224</v>
      </c>
      <c r="L1784" t="s">
        <v>8216</v>
      </c>
    </row>
    <row r="1785" spans="1:12" x14ac:dyDescent="0.35">
      <c r="A1785" s="164" t="s">
        <v>13269</v>
      </c>
      <c r="B1785" t="s">
        <v>13270</v>
      </c>
      <c r="C1785" t="s">
        <v>13271</v>
      </c>
      <c r="D1785" t="s">
        <v>1076</v>
      </c>
      <c r="E1785" t="s">
        <v>1069</v>
      </c>
      <c r="F1785">
        <v>56</v>
      </c>
      <c r="G1785" t="s">
        <v>8234</v>
      </c>
      <c r="H1785" t="s">
        <v>8213</v>
      </c>
      <c r="I1785" t="s">
        <v>8214</v>
      </c>
      <c r="J1785" t="s">
        <v>8215</v>
      </c>
      <c r="K1785" t="s">
        <v>8224</v>
      </c>
      <c r="L1785" t="s">
        <v>8267</v>
      </c>
    </row>
    <row r="1786" spans="1:12" x14ac:dyDescent="0.35">
      <c r="A1786" s="164" t="s">
        <v>27709</v>
      </c>
      <c r="B1786" t="s">
        <v>13303</v>
      </c>
      <c r="C1786" t="s">
        <v>13304</v>
      </c>
      <c r="D1786" t="s">
        <v>13305</v>
      </c>
      <c r="E1786" t="s">
        <v>1069</v>
      </c>
      <c r="F1786">
        <v>27</v>
      </c>
      <c r="G1786" t="s">
        <v>8234</v>
      </c>
      <c r="H1786" t="s">
        <v>8213</v>
      </c>
      <c r="I1786" t="s">
        <v>8219</v>
      </c>
      <c r="J1786" t="s">
        <v>8215</v>
      </c>
      <c r="K1786" t="s">
        <v>5808</v>
      </c>
      <c r="L1786" t="s">
        <v>8216</v>
      </c>
    </row>
    <row r="1787" spans="1:12" x14ac:dyDescent="0.35">
      <c r="A1787" s="164" t="s">
        <v>1274</v>
      </c>
      <c r="B1787" t="s">
        <v>5694</v>
      </c>
      <c r="C1787" t="s">
        <v>32684</v>
      </c>
      <c r="D1787" t="s">
        <v>1093</v>
      </c>
      <c r="E1787" t="s">
        <v>1069</v>
      </c>
      <c r="F1787">
        <v>222</v>
      </c>
      <c r="G1787" t="s">
        <v>8223</v>
      </c>
      <c r="H1787" t="s">
        <v>8213</v>
      </c>
      <c r="I1787" t="s">
        <v>8214</v>
      </c>
      <c r="J1787" t="s">
        <v>8215</v>
      </c>
      <c r="K1787" t="s">
        <v>8224</v>
      </c>
      <c r="L1787" t="s">
        <v>8216</v>
      </c>
    </row>
    <row r="1788" spans="1:12" x14ac:dyDescent="0.35">
      <c r="A1788" s="164" t="s">
        <v>1275</v>
      </c>
      <c r="B1788" t="s">
        <v>5772</v>
      </c>
      <c r="C1788" t="s">
        <v>10531</v>
      </c>
      <c r="D1788" t="s">
        <v>1276</v>
      </c>
      <c r="E1788" t="s">
        <v>1069</v>
      </c>
      <c r="F1788">
        <v>393</v>
      </c>
      <c r="G1788" t="s">
        <v>8556</v>
      </c>
      <c r="H1788" t="s">
        <v>8213</v>
      </c>
      <c r="I1788" t="s">
        <v>8214</v>
      </c>
      <c r="J1788" t="s">
        <v>8215</v>
      </c>
      <c r="K1788" t="s">
        <v>8224</v>
      </c>
      <c r="L1788" t="s">
        <v>8267</v>
      </c>
    </row>
    <row r="1789" spans="1:12" x14ac:dyDescent="0.35">
      <c r="A1789" s="164" t="s">
        <v>1277</v>
      </c>
      <c r="B1789" t="s">
        <v>5398</v>
      </c>
      <c r="C1789" t="s">
        <v>16704</v>
      </c>
      <c r="D1789" t="s">
        <v>1278</v>
      </c>
      <c r="E1789" t="s">
        <v>1069</v>
      </c>
      <c r="F1789">
        <v>291</v>
      </c>
      <c r="G1789" t="s">
        <v>8223</v>
      </c>
      <c r="H1789" t="s">
        <v>8213</v>
      </c>
      <c r="I1789" t="s">
        <v>8214</v>
      </c>
      <c r="J1789" t="s">
        <v>8215</v>
      </c>
      <c r="K1789" t="s">
        <v>8224</v>
      </c>
      <c r="L1789" t="s">
        <v>8216</v>
      </c>
    </row>
    <row r="1790" spans="1:12" x14ac:dyDescent="0.35">
      <c r="A1790" s="164" t="s">
        <v>1279</v>
      </c>
      <c r="B1790" t="s">
        <v>5428</v>
      </c>
      <c r="C1790" t="s">
        <v>12967</v>
      </c>
      <c r="D1790" t="s">
        <v>1280</v>
      </c>
      <c r="E1790" t="s">
        <v>1069</v>
      </c>
      <c r="F1790">
        <v>312</v>
      </c>
      <c r="G1790" t="s">
        <v>8556</v>
      </c>
      <c r="H1790" t="s">
        <v>8213</v>
      </c>
      <c r="I1790" t="s">
        <v>8214</v>
      </c>
      <c r="J1790" t="s">
        <v>8215</v>
      </c>
      <c r="K1790" t="s">
        <v>8224</v>
      </c>
      <c r="L1790" t="s">
        <v>8267</v>
      </c>
    </row>
    <row r="1791" spans="1:12" x14ac:dyDescent="0.35">
      <c r="A1791" s="164" t="s">
        <v>1281</v>
      </c>
      <c r="B1791" t="s">
        <v>5384</v>
      </c>
      <c r="C1791" t="s">
        <v>13633</v>
      </c>
      <c r="D1791" t="s">
        <v>1282</v>
      </c>
      <c r="E1791" t="s">
        <v>1069</v>
      </c>
      <c r="F1791">
        <v>262</v>
      </c>
      <c r="G1791" t="s">
        <v>8223</v>
      </c>
      <c r="H1791" t="s">
        <v>8213</v>
      </c>
      <c r="I1791" t="s">
        <v>8214</v>
      </c>
      <c r="J1791" t="s">
        <v>8215</v>
      </c>
      <c r="K1791" t="s">
        <v>8224</v>
      </c>
      <c r="L1791" t="s">
        <v>8267</v>
      </c>
    </row>
    <row r="1792" spans="1:12" x14ac:dyDescent="0.35">
      <c r="A1792" s="164" t="s">
        <v>1283</v>
      </c>
      <c r="B1792" t="s">
        <v>5410</v>
      </c>
      <c r="C1792" t="s">
        <v>8440</v>
      </c>
      <c r="D1792" t="s">
        <v>1284</v>
      </c>
      <c r="E1792" t="s">
        <v>1069</v>
      </c>
      <c r="F1792">
        <v>128</v>
      </c>
      <c r="G1792" t="s">
        <v>8212</v>
      </c>
      <c r="H1792" t="s">
        <v>8213</v>
      </c>
      <c r="I1792" t="s">
        <v>8214</v>
      </c>
      <c r="J1792" t="s">
        <v>8215</v>
      </c>
      <c r="K1792" t="s">
        <v>8224</v>
      </c>
      <c r="L1792" t="s">
        <v>8216</v>
      </c>
    </row>
    <row r="1793" spans="1:12" x14ac:dyDescent="0.35">
      <c r="A1793" s="164" t="s">
        <v>1285</v>
      </c>
      <c r="B1793" t="s">
        <v>5430</v>
      </c>
      <c r="C1793" t="s">
        <v>24648</v>
      </c>
      <c r="D1793" t="s">
        <v>1286</v>
      </c>
      <c r="E1793" t="s">
        <v>1069</v>
      </c>
      <c r="F1793">
        <v>100</v>
      </c>
      <c r="G1793" t="s">
        <v>8234</v>
      </c>
      <c r="H1793" t="s">
        <v>8213</v>
      </c>
      <c r="I1793" t="s">
        <v>8219</v>
      </c>
      <c r="J1793" t="s">
        <v>8215</v>
      </c>
      <c r="K1793" t="s">
        <v>8224</v>
      </c>
      <c r="L1793" t="s">
        <v>8216</v>
      </c>
    </row>
    <row r="1794" spans="1:12" x14ac:dyDescent="0.35">
      <c r="A1794" s="164" t="s">
        <v>1287</v>
      </c>
      <c r="B1794" t="s">
        <v>5767</v>
      </c>
      <c r="C1794" t="s">
        <v>30564</v>
      </c>
      <c r="D1794" t="s">
        <v>1288</v>
      </c>
      <c r="E1794" t="s">
        <v>1069</v>
      </c>
      <c r="F1794">
        <v>207</v>
      </c>
      <c r="G1794" t="s">
        <v>8223</v>
      </c>
      <c r="H1794" t="s">
        <v>8213</v>
      </c>
      <c r="I1794" t="s">
        <v>8214</v>
      </c>
      <c r="J1794" t="s">
        <v>8215</v>
      </c>
      <c r="K1794" t="s">
        <v>5808</v>
      </c>
      <c r="L1794" t="s">
        <v>8216</v>
      </c>
    </row>
    <row r="1795" spans="1:12" x14ac:dyDescent="0.35">
      <c r="A1795" s="164" t="s">
        <v>1289</v>
      </c>
      <c r="B1795" t="s">
        <v>5690</v>
      </c>
      <c r="C1795" t="s">
        <v>22611</v>
      </c>
      <c r="D1795" t="s">
        <v>1210</v>
      </c>
      <c r="E1795" t="s">
        <v>1069</v>
      </c>
      <c r="F1795">
        <v>266</v>
      </c>
      <c r="G1795" t="s">
        <v>8223</v>
      </c>
      <c r="H1795" t="s">
        <v>8213</v>
      </c>
      <c r="I1795" t="s">
        <v>8214</v>
      </c>
      <c r="J1795" t="s">
        <v>8215</v>
      </c>
      <c r="K1795" t="s">
        <v>8224</v>
      </c>
      <c r="L1795" t="s">
        <v>8216</v>
      </c>
    </row>
    <row r="1796" spans="1:12" x14ac:dyDescent="0.35">
      <c r="A1796" s="164" t="s">
        <v>25162</v>
      </c>
      <c r="B1796" t="s">
        <v>25163</v>
      </c>
      <c r="C1796" t="s">
        <v>25164</v>
      </c>
      <c r="D1796" t="s">
        <v>1144</v>
      </c>
      <c r="E1796" t="s">
        <v>1069</v>
      </c>
      <c r="F1796">
        <v>182</v>
      </c>
      <c r="G1796" t="s">
        <v>8212</v>
      </c>
      <c r="H1796" t="s">
        <v>8213</v>
      </c>
      <c r="I1796" t="s">
        <v>8214</v>
      </c>
      <c r="J1796" t="s">
        <v>8215</v>
      </c>
      <c r="K1796" t="s">
        <v>8224</v>
      </c>
      <c r="L1796" t="s">
        <v>8216</v>
      </c>
    </row>
    <row r="1797" spans="1:12" x14ac:dyDescent="0.35">
      <c r="A1797" s="164" t="s">
        <v>1290</v>
      </c>
      <c r="B1797" t="s">
        <v>5418</v>
      </c>
      <c r="C1797" t="s">
        <v>27264</v>
      </c>
      <c r="D1797" t="s">
        <v>1291</v>
      </c>
      <c r="E1797" t="s">
        <v>1069</v>
      </c>
      <c r="F1797">
        <v>290</v>
      </c>
      <c r="G1797" t="s">
        <v>8223</v>
      </c>
      <c r="H1797" t="s">
        <v>8213</v>
      </c>
      <c r="I1797" t="s">
        <v>8214</v>
      </c>
      <c r="J1797" t="s">
        <v>8215</v>
      </c>
      <c r="K1797" t="s">
        <v>8224</v>
      </c>
      <c r="L1797" t="s">
        <v>8267</v>
      </c>
    </row>
    <row r="1798" spans="1:12" x14ac:dyDescent="0.35">
      <c r="A1798" s="164" t="s">
        <v>1292</v>
      </c>
      <c r="B1798" t="s">
        <v>5770</v>
      </c>
      <c r="C1798" t="s">
        <v>26835</v>
      </c>
      <c r="D1798" t="s">
        <v>1293</v>
      </c>
      <c r="E1798" t="s">
        <v>1069</v>
      </c>
      <c r="F1798">
        <v>339</v>
      </c>
      <c r="G1798" t="s">
        <v>8556</v>
      </c>
      <c r="H1798" t="s">
        <v>8213</v>
      </c>
      <c r="I1798" t="s">
        <v>8214</v>
      </c>
      <c r="J1798" t="s">
        <v>8215</v>
      </c>
      <c r="K1798" t="s">
        <v>8224</v>
      </c>
      <c r="L1798" t="s">
        <v>8267</v>
      </c>
    </row>
    <row r="1799" spans="1:12" x14ac:dyDescent="0.35">
      <c r="A1799" s="164" t="s">
        <v>1294</v>
      </c>
      <c r="B1799" t="s">
        <v>5372</v>
      </c>
      <c r="C1799" t="s">
        <v>22335</v>
      </c>
      <c r="D1799" t="s">
        <v>1295</v>
      </c>
      <c r="E1799" t="s">
        <v>1069</v>
      </c>
      <c r="F1799">
        <v>138</v>
      </c>
      <c r="G1799" t="s">
        <v>8212</v>
      </c>
      <c r="H1799" t="s">
        <v>8213</v>
      </c>
      <c r="I1799" t="s">
        <v>8214</v>
      </c>
      <c r="J1799" t="s">
        <v>8215</v>
      </c>
      <c r="K1799" t="s">
        <v>8224</v>
      </c>
      <c r="L1799" t="s">
        <v>8216</v>
      </c>
    </row>
    <row r="1800" spans="1:12" x14ac:dyDescent="0.35">
      <c r="A1800" s="164" t="s">
        <v>1296</v>
      </c>
      <c r="B1800" t="s">
        <v>5429</v>
      </c>
      <c r="C1800" t="s">
        <v>15138</v>
      </c>
      <c r="D1800" t="s">
        <v>1297</v>
      </c>
      <c r="E1800" t="s">
        <v>1069</v>
      </c>
      <c r="F1800">
        <v>207</v>
      </c>
      <c r="G1800" t="s">
        <v>8223</v>
      </c>
      <c r="H1800" t="s">
        <v>8213</v>
      </c>
      <c r="I1800" t="s">
        <v>8214</v>
      </c>
      <c r="J1800" t="s">
        <v>8215</v>
      </c>
      <c r="K1800" t="s">
        <v>8224</v>
      </c>
      <c r="L1800" t="s">
        <v>8267</v>
      </c>
    </row>
    <row r="1801" spans="1:12" x14ac:dyDescent="0.35">
      <c r="A1801" s="164" t="s">
        <v>18750</v>
      </c>
      <c r="B1801" t="s">
        <v>5044</v>
      </c>
      <c r="C1801" t="s">
        <v>18751</v>
      </c>
      <c r="D1801" t="s">
        <v>1271</v>
      </c>
      <c r="E1801" t="s">
        <v>1069</v>
      </c>
      <c r="F1801">
        <v>326</v>
      </c>
      <c r="G1801" t="s">
        <v>8556</v>
      </c>
      <c r="H1801" t="s">
        <v>8213</v>
      </c>
      <c r="I1801" t="s">
        <v>8214</v>
      </c>
      <c r="J1801" t="s">
        <v>8215</v>
      </c>
      <c r="K1801" t="s">
        <v>8224</v>
      </c>
      <c r="L1801" t="s">
        <v>8216</v>
      </c>
    </row>
    <row r="1802" spans="1:12" x14ac:dyDescent="0.35">
      <c r="A1802" s="164" t="s">
        <v>10731</v>
      </c>
      <c r="B1802" t="s">
        <v>10732</v>
      </c>
      <c r="C1802" t="s">
        <v>10733</v>
      </c>
      <c r="D1802" t="s">
        <v>10734</v>
      </c>
      <c r="E1802" t="s">
        <v>1069</v>
      </c>
      <c r="F1802">
        <v>146</v>
      </c>
      <c r="G1802" t="s">
        <v>8212</v>
      </c>
      <c r="H1802" t="s">
        <v>8213</v>
      </c>
      <c r="I1802" t="s">
        <v>8214</v>
      </c>
      <c r="J1802" t="s">
        <v>8215</v>
      </c>
      <c r="K1802" t="s">
        <v>8224</v>
      </c>
      <c r="L1802" t="s">
        <v>8216</v>
      </c>
    </row>
    <row r="1803" spans="1:12" x14ac:dyDescent="0.35">
      <c r="A1803" s="164" t="s">
        <v>1298</v>
      </c>
      <c r="B1803" t="s">
        <v>5415</v>
      </c>
      <c r="C1803" t="s">
        <v>13642</v>
      </c>
      <c r="D1803" t="s">
        <v>1149</v>
      </c>
      <c r="E1803" t="s">
        <v>1069</v>
      </c>
      <c r="F1803">
        <v>280</v>
      </c>
      <c r="G1803" t="s">
        <v>8223</v>
      </c>
      <c r="H1803" t="s">
        <v>8213</v>
      </c>
      <c r="I1803" t="s">
        <v>8214</v>
      </c>
      <c r="J1803" t="s">
        <v>8215</v>
      </c>
      <c r="K1803" t="s">
        <v>8224</v>
      </c>
      <c r="L1803" t="s">
        <v>8267</v>
      </c>
    </row>
    <row r="1804" spans="1:12" x14ac:dyDescent="0.35">
      <c r="A1804" s="164" t="s">
        <v>1299</v>
      </c>
      <c r="B1804" t="s">
        <v>5420</v>
      </c>
      <c r="C1804" t="s">
        <v>8578</v>
      </c>
      <c r="D1804" t="s">
        <v>1300</v>
      </c>
      <c r="E1804" t="s">
        <v>1069</v>
      </c>
      <c r="F1804">
        <v>311</v>
      </c>
      <c r="G1804" t="s">
        <v>8556</v>
      </c>
      <c r="H1804" t="s">
        <v>8213</v>
      </c>
      <c r="I1804" t="s">
        <v>8214</v>
      </c>
      <c r="J1804" t="s">
        <v>8215</v>
      </c>
      <c r="K1804" t="s">
        <v>8224</v>
      </c>
      <c r="L1804" t="s">
        <v>8216</v>
      </c>
    </row>
    <row r="1805" spans="1:12" x14ac:dyDescent="0.35">
      <c r="A1805" s="164" t="s">
        <v>1301</v>
      </c>
      <c r="B1805" t="s">
        <v>8067</v>
      </c>
      <c r="C1805" t="s">
        <v>31471</v>
      </c>
      <c r="D1805" t="s">
        <v>1302</v>
      </c>
      <c r="E1805" t="s">
        <v>1069</v>
      </c>
      <c r="F1805">
        <v>65</v>
      </c>
      <c r="G1805" t="s">
        <v>8234</v>
      </c>
      <c r="H1805" t="s">
        <v>8213</v>
      </c>
      <c r="I1805" t="s">
        <v>8214</v>
      </c>
      <c r="J1805" t="s">
        <v>8215</v>
      </c>
      <c r="K1805" t="s">
        <v>8224</v>
      </c>
      <c r="L1805" t="s">
        <v>8216</v>
      </c>
    </row>
    <row r="1806" spans="1:12" x14ac:dyDescent="0.35">
      <c r="A1806" s="164" t="s">
        <v>1303</v>
      </c>
      <c r="B1806" t="s">
        <v>5405</v>
      </c>
      <c r="C1806" t="s">
        <v>10735</v>
      </c>
      <c r="D1806" t="s">
        <v>952</v>
      </c>
      <c r="E1806" t="s">
        <v>1069</v>
      </c>
      <c r="F1806">
        <v>100</v>
      </c>
      <c r="G1806" t="s">
        <v>8234</v>
      </c>
      <c r="H1806" t="s">
        <v>8213</v>
      </c>
      <c r="I1806" t="s">
        <v>8214</v>
      </c>
      <c r="J1806" t="s">
        <v>8215</v>
      </c>
      <c r="K1806" t="s">
        <v>8224</v>
      </c>
      <c r="L1806" t="s">
        <v>8216</v>
      </c>
    </row>
    <row r="1807" spans="1:12" x14ac:dyDescent="0.35">
      <c r="A1807" s="164" t="s">
        <v>1304</v>
      </c>
      <c r="B1807" t="s">
        <v>5763</v>
      </c>
      <c r="C1807" t="s">
        <v>25733</v>
      </c>
      <c r="D1807" t="s">
        <v>5764</v>
      </c>
      <c r="E1807" t="s">
        <v>1069</v>
      </c>
      <c r="F1807">
        <v>194</v>
      </c>
      <c r="G1807" t="s">
        <v>8212</v>
      </c>
      <c r="H1807" t="s">
        <v>8213</v>
      </c>
      <c r="I1807" t="s">
        <v>8214</v>
      </c>
      <c r="J1807" t="s">
        <v>8215</v>
      </c>
      <c r="K1807" t="s">
        <v>8224</v>
      </c>
      <c r="L1807" t="s">
        <v>8267</v>
      </c>
    </row>
    <row r="1808" spans="1:12" x14ac:dyDescent="0.35">
      <c r="A1808" s="164" t="s">
        <v>1305</v>
      </c>
      <c r="B1808" t="s">
        <v>5769</v>
      </c>
      <c r="C1808" t="s">
        <v>22302</v>
      </c>
      <c r="D1808" t="s">
        <v>1306</v>
      </c>
      <c r="E1808" t="s">
        <v>1069</v>
      </c>
      <c r="F1808">
        <v>204</v>
      </c>
      <c r="G1808" t="s">
        <v>8223</v>
      </c>
      <c r="H1808" t="s">
        <v>8213</v>
      </c>
      <c r="I1808" t="s">
        <v>8214</v>
      </c>
      <c r="J1808" t="s">
        <v>8215</v>
      </c>
      <c r="K1808" t="s">
        <v>8224</v>
      </c>
      <c r="L1808" t="s">
        <v>8267</v>
      </c>
    </row>
    <row r="1809" spans="1:12" x14ac:dyDescent="0.35">
      <c r="A1809" s="164" t="s">
        <v>13196</v>
      </c>
      <c r="B1809" t="s">
        <v>13197</v>
      </c>
      <c r="C1809" t="s">
        <v>13198</v>
      </c>
      <c r="D1809" t="s">
        <v>13199</v>
      </c>
      <c r="E1809" t="s">
        <v>1069</v>
      </c>
      <c r="F1809">
        <v>29</v>
      </c>
      <c r="G1809" t="s">
        <v>8234</v>
      </c>
      <c r="H1809" t="s">
        <v>8213</v>
      </c>
      <c r="I1809" t="s">
        <v>8219</v>
      </c>
      <c r="J1809" t="s">
        <v>8215</v>
      </c>
      <c r="K1809" t="s">
        <v>5808</v>
      </c>
      <c r="L1809" t="s">
        <v>8216</v>
      </c>
    </row>
    <row r="1810" spans="1:12" x14ac:dyDescent="0.35">
      <c r="A1810" s="164" t="s">
        <v>19041</v>
      </c>
      <c r="B1810" t="s">
        <v>19042</v>
      </c>
      <c r="C1810" t="s">
        <v>19043</v>
      </c>
      <c r="D1810" t="s">
        <v>1144</v>
      </c>
      <c r="E1810" t="s">
        <v>1069</v>
      </c>
      <c r="F1810">
        <v>206</v>
      </c>
      <c r="G1810" t="s">
        <v>8223</v>
      </c>
      <c r="H1810" t="s">
        <v>8213</v>
      </c>
      <c r="I1810" t="s">
        <v>8214</v>
      </c>
      <c r="J1810" t="s">
        <v>8215</v>
      </c>
      <c r="K1810" t="s">
        <v>5808</v>
      </c>
      <c r="L1810" t="s">
        <v>8267</v>
      </c>
    </row>
    <row r="1811" spans="1:12" x14ac:dyDescent="0.35">
      <c r="A1811" s="164" t="s">
        <v>13591</v>
      </c>
      <c r="B1811" t="s">
        <v>13592</v>
      </c>
      <c r="C1811" t="s">
        <v>13593</v>
      </c>
      <c r="D1811" t="s">
        <v>13594</v>
      </c>
      <c r="E1811" t="s">
        <v>1069</v>
      </c>
      <c r="H1811" t="s">
        <v>8213</v>
      </c>
      <c r="I1811" t="s">
        <v>8214</v>
      </c>
      <c r="J1811" t="s">
        <v>8215</v>
      </c>
      <c r="K1811" t="s">
        <v>8224</v>
      </c>
      <c r="L1811" t="s">
        <v>8216</v>
      </c>
    </row>
    <row r="1812" spans="1:12" x14ac:dyDescent="0.35">
      <c r="A1812" s="164" t="s">
        <v>1307</v>
      </c>
      <c r="B1812" t="s">
        <v>5762</v>
      </c>
      <c r="C1812" t="s">
        <v>25969</v>
      </c>
      <c r="D1812" t="s">
        <v>1308</v>
      </c>
      <c r="E1812" t="s">
        <v>1069</v>
      </c>
      <c r="F1812">
        <v>233</v>
      </c>
      <c r="G1812" t="s">
        <v>8223</v>
      </c>
      <c r="H1812" t="s">
        <v>8213</v>
      </c>
      <c r="I1812" t="s">
        <v>8214</v>
      </c>
      <c r="J1812" t="s">
        <v>8215</v>
      </c>
      <c r="K1812" t="s">
        <v>8224</v>
      </c>
      <c r="L1812" t="s">
        <v>8267</v>
      </c>
    </row>
    <row r="1813" spans="1:12" x14ac:dyDescent="0.35">
      <c r="A1813" s="164" t="s">
        <v>1309</v>
      </c>
      <c r="B1813" t="s">
        <v>5740</v>
      </c>
      <c r="C1813" t="s">
        <v>13921</v>
      </c>
      <c r="D1813" t="s">
        <v>1310</v>
      </c>
      <c r="E1813" t="s">
        <v>1069</v>
      </c>
      <c r="F1813">
        <v>196</v>
      </c>
      <c r="G1813" t="s">
        <v>8212</v>
      </c>
      <c r="H1813" t="s">
        <v>8213</v>
      </c>
      <c r="I1813" t="s">
        <v>8214</v>
      </c>
      <c r="J1813" t="s">
        <v>8215</v>
      </c>
      <c r="K1813" t="s">
        <v>8224</v>
      </c>
      <c r="L1813" t="s">
        <v>8267</v>
      </c>
    </row>
    <row r="1814" spans="1:12" x14ac:dyDescent="0.35">
      <c r="A1814" s="164" t="s">
        <v>1311</v>
      </c>
      <c r="B1814" t="s">
        <v>5743</v>
      </c>
      <c r="C1814" t="s">
        <v>19715</v>
      </c>
      <c r="D1814" t="s">
        <v>1076</v>
      </c>
      <c r="E1814" t="s">
        <v>1069</v>
      </c>
      <c r="F1814">
        <v>32</v>
      </c>
      <c r="G1814" t="s">
        <v>8234</v>
      </c>
      <c r="H1814" t="s">
        <v>8213</v>
      </c>
      <c r="I1814" t="s">
        <v>8214</v>
      </c>
      <c r="J1814" t="s">
        <v>8215</v>
      </c>
      <c r="K1814" t="s">
        <v>5808</v>
      </c>
      <c r="L1814" t="s">
        <v>8216</v>
      </c>
    </row>
    <row r="1815" spans="1:12" x14ac:dyDescent="0.35">
      <c r="A1815" s="164" t="s">
        <v>21928</v>
      </c>
      <c r="B1815" t="s">
        <v>21929</v>
      </c>
      <c r="C1815" t="s">
        <v>21930</v>
      </c>
      <c r="D1815" t="s">
        <v>10626</v>
      </c>
      <c r="E1815" t="s">
        <v>1069</v>
      </c>
      <c r="H1815" t="s">
        <v>8213</v>
      </c>
      <c r="I1815" t="s">
        <v>8214</v>
      </c>
      <c r="J1815" t="s">
        <v>8215</v>
      </c>
      <c r="K1815" t="s">
        <v>8224</v>
      </c>
      <c r="L1815" t="s">
        <v>8216</v>
      </c>
    </row>
    <row r="1816" spans="1:12" x14ac:dyDescent="0.35">
      <c r="A1816" s="164" t="s">
        <v>14481</v>
      </c>
      <c r="B1816" t="s">
        <v>14482</v>
      </c>
      <c r="C1816" t="s">
        <v>14483</v>
      </c>
      <c r="D1816" t="s">
        <v>1078</v>
      </c>
      <c r="E1816" t="s">
        <v>1069</v>
      </c>
      <c r="F1816">
        <v>120</v>
      </c>
      <c r="G1816" t="s">
        <v>8212</v>
      </c>
      <c r="H1816" t="s">
        <v>8213</v>
      </c>
      <c r="I1816" t="s">
        <v>8214</v>
      </c>
      <c r="J1816" t="s">
        <v>8215</v>
      </c>
      <c r="K1816" t="s">
        <v>8224</v>
      </c>
      <c r="L1816" t="s">
        <v>8216</v>
      </c>
    </row>
    <row r="1817" spans="1:12" x14ac:dyDescent="0.35">
      <c r="A1817" s="164" t="s">
        <v>30936</v>
      </c>
      <c r="B1817" t="s">
        <v>30937</v>
      </c>
      <c r="C1817" t="s">
        <v>30938</v>
      </c>
      <c r="D1817" t="s">
        <v>30939</v>
      </c>
      <c r="E1817" t="s">
        <v>1069</v>
      </c>
      <c r="F1817">
        <v>75</v>
      </c>
      <c r="G1817" t="s">
        <v>8234</v>
      </c>
      <c r="H1817" t="s">
        <v>8213</v>
      </c>
      <c r="I1817" t="s">
        <v>8214</v>
      </c>
      <c r="J1817" t="s">
        <v>8215</v>
      </c>
      <c r="K1817" t="s">
        <v>8224</v>
      </c>
      <c r="L1817" t="s">
        <v>8216</v>
      </c>
    </row>
    <row r="1818" spans="1:12" x14ac:dyDescent="0.35">
      <c r="A1818" s="164" t="s">
        <v>1312</v>
      </c>
      <c r="B1818" t="s">
        <v>5733</v>
      </c>
      <c r="C1818" t="s">
        <v>8538</v>
      </c>
      <c r="D1818" t="s">
        <v>1267</v>
      </c>
      <c r="E1818" t="s">
        <v>1069</v>
      </c>
      <c r="F1818">
        <v>486</v>
      </c>
      <c r="G1818" t="s">
        <v>8307</v>
      </c>
      <c r="H1818" t="s">
        <v>8213</v>
      </c>
      <c r="I1818" t="s">
        <v>8214</v>
      </c>
      <c r="J1818" t="s">
        <v>8215</v>
      </c>
      <c r="K1818" t="s">
        <v>8224</v>
      </c>
      <c r="L1818" t="s">
        <v>8267</v>
      </c>
    </row>
    <row r="1819" spans="1:12" x14ac:dyDescent="0.35">
      <c r="A1819" s="164" t="s">
        <v>11521</v>
      </c>
      <c r="B1819" t="s">
        <v>11522</v>
      </c>
      <c r="C1819" t="s">
        <v>11523</v>
      </c>
      <c r="D1819" t="s">
        <v>11524</v>
      </c>
      <c r="E1819" t="s">
        <v>1069</v>
      </c>
      <c r="F1819">
        <v>20</v>
      </c>
      <c r="G1819" t="s">
        <v>8234</v>
      </c>
      <c r="H1819" t="s">
        <v>8213</v>
      </c>
      <c r="I1819" t="s">
        <v>8219</v>
      </c>
      <c r="J1819" t="s">
        <v>8215</v>
      </c>
      <c r="K1819" t="s">
        <v>8224</v>
      </c>
      <c r="L1819" t="s">
        <v>8216</v>
      </c>
    </row>
    <row r="1820" spans="1:12" x14ac:dyDescent="0.35">
      <c r="A1820" s="164" t="s">
        <v>29269</v>
      </c>
      <c r="B1820" t="s">
        <v>29270</v>
      </c>
      <c r="C1820" t="s">
        <v>29271</v>
      </c>
      <c r="D1820" t="s">
        <v>24910</v>
      </c>
      <c r="E1820" t="s">
        <v>1069</v>
      </c>
      <c r="H1820" t="s">
        <v>8213</v>
      </c>
      <c r="I1820" t="s">
        <v>8214</v>
      </c>
      <c r="J1820" t="s">
        <v>8215</v>
      </c>
      <c r="K1820" t="s">
        <v>8224</v>
      </c>
      <c r="L1820" t="s">
        <v>8216</v>
      </c>
    </row>
    <row r="1821" spans="1:12" x14ac:dyDescent="0.35">
      <c r="A1821" s="164" t="s">
        <v>1313</v>
      </c>
      <c r="B1821" t="s">
        <v>5749</v>
      </c>
      <c r="C1821" t="s">
        <v>16268</v>
      </c>
      <c r="D1821" t="s">
        <v>1076</v>
      </c>
      <c r="E1821" t="s">
        <v>1069</v>
      </c>
      <c r="F1821">
        <v>98</v>
      </c>
      <c r="G1821" t="s">
        <v>8234</v>
      </c>
      <c r="H1821" t="s">
        <v>8213</v>
      </c>
      <c r="I1821" t="s">
        <v>8214</v>
      </c>
      <c r="J1821" t="s">
        <v>8215</v>
      </c>
      <c r="K1821" t="s">
        <v>5808</v>
      </c>
      <c r="L1821" t="s">
        <v>8267</v>
      </c>
    </row>
    <row r="1822" spans="1:12" x14ac:dyDescent="0.35">
      <c r="A1822" s="164" t="s">
        <v>1314</v>
      </c>
      <c r="B1822" t="s">
        <v>5734</v>
      </c>
      <c r="C1822" t="s">
        <v>30063</v>
      </c>
      <c r="D1822" t="s">
        <v>1315</v>
      </c>
      <c r="E1822" t="s">
        <v>1069</v>
      </c>
      <c r="F1822">
        <v>178</v>
      </c>
      <c r="G1822" t="s">
        <v>8212</v>
      </c>
      <c r="H1822" t="s">
        <v>8213</v>
      </c>
      <c r="I1822" t="s">
        <v>8214</v>
      </c>
      <c r="J1822" t="s">
        <v>8215</v>
      </c>
      <c r="K1822" t="s">
        <v>8224</v>
      </c>
      <c r="L1822" t="s">
        <v>8216</v>
      </c>
    </row>
    <row r="1823" spans="1:12" x14ac:dyDescent="0.35">
      <c r="A1823" s="164" t="s">
        <v>1316</v>
      </c>
      <c r="B1823" t="s">
        <v>5400</v>
      </c>
      <c r="C1823" t="s">
        <v>25892</v>
      </c>
      <c r="D1823" t="s">
        <v>1084</v>
      </c>
      <c r="E1823" t="s">
        <v>1069</v>
      </c>
      <c r="F1823">
        <v>201</v>
      </c>
      <c r="G1823" t="s">
        <v>8223</v>
      </c>
      <c r="H1823" t="s">
        <v>8213</v>
      </c>
      <c r="I1823" t="s">
        <v>8214</v>
      </c>
      <c r="J1823" t="s">
        <v>8215</v>
      </c>
      <c r="K1823" t="s">
        <v>8224</v>
      </c>
      <c r="L1823" t="s">
        <v>8216</v>
      </c>
    </row>
    <row r="1824" spans="1:12" x14ac:dyDescent="0.35">
      <c r="A1824" s="164" t="s">
        <v>1317</v>
      </c>
      <c r="B1824" t="s">
        <v>5044</v>
      </c>
      <c r="C1824" t="s">
        <v>30202</v>
      </c>
      <c r="D1824" t="s">
        <v>1271</v>
      </c>
      <c r="E1824" t="s">
        <v>1069</v>
      </c>
      <c r="F1824">
        <v>333</v>
      </c>
      <c r="G1824" t="s">
        <v>8556</v>
      </c>
      <c r="H1824" t="s">
        <v>8213</v>
      </c>
      <c r="I1824" t="s">
        <v>8214</v>
      </c>
      <c r="J1824" t="s">
        <v>8215</v>
      </c>
      <c r="K1824" t="s">
        <v>8224</v>
      </c>
      <c r="L1824" t="s">
        <v>8216</v>
      </c>
    </row>
    <row r="1825" spans="1:12" x14ac:dyDescent="0.35">
      <c r="A1825" s="164" t="s">
        <v>1318</v>
      </c>
      <c r="B1825" t="s">
        <v>5760</v>
      </c>
      <c r="C1825" t="s">
        <v>32552</v>
      </c>
      <c r="D1825" t="s">
        <v>1271</v>
      </c>
      <c r="E1825" t="s">
        <v>1069</v>
      </c>
      <c r="F1825">
        <v>370</v>
      </c>
      <c r="G1825" t="s">
        <v>8556</v>
      </c>
      <c r="H1825" t="s">
        <v>8213</v>
      </c>
      <c r="I1825" t="s">
        <v>8214</v>
      </c>
      <c r="J1825" t="s">
        <v>8215</v>
      </c>
      <c r="K1825" t="s">
        <v>8224</v>
      </c>
      <c r="L1825" t="s">
        <v>8267</v>
      </c>
    </row>
    <row r="1826" spans="1:12" x14ac:dyDescent="0.35">
      <c r="A1826" s="164" t="s">
        <v>1319</v>
      </c>
      <c r="B1826" t="s">
        <v>5759</v>
      </c>
      <c r="C1826" t="s">
        <v>12466</v>
      </c>
      <c r="D1826" t="s">
        <v>1320</v>
      </c>
      <c r="E1826" t="s">
        <v>1069</v>
      </c>
      <c r="F1826">
        <v>206</v>
      </c>
      <c r="G1826" t="s">
        <v>8223</v>
      </c>
      <c r="H1826" t="s">
        <v>8213</v>
      </c>
      <c r="I1826" t="s">
        <v>8214</v>
      </c>
      <c r="J1826" t="s">
        <v>8215</v>
      </c>
      <c r="K1826" t="s">
        <v>8224</v>
      </c>
      <c r="L1826" t="s">
        <v>8267</v>
      </c>
    </row>
    <row r="1827" spans="1:12" x14ac:dyDescent="0.35">
      <c r="A1827" s="164" t="s">
        <v>1321</v>
      </c>
      <c r="B1827" t="s">
        <v>5677</v>
      </c>
      <c r="C1827" t="s">
        <v>14289</v>
      </c>
      <c r="D1827" t="s">
        <v>1322</v>
      </c>
      <c r="E1827" t="s">
        <v>1069</v>
      </c>
      <c r="F1827">
        <v>277</v>
      </c>
      <c r="G1827" t="s">
        <v>8223</v>
      </c>
      <c r="H1827" t="s">
        <v>8213</v>
      </c>
      <c r="I1827" t="s">
        <v>8214</v>
      </c>
      <c r="J1827" t="s">
        <v>8215</v>
      </c>
      <c r="K1827" t="s">
        <v>8224</v>
      </c>
      <c r="L1827" t="s">
        <v>8216</v>
      </c>
    </row>
    <row r="1828" spans="1:12" x14ac:dyDescent="0.35">
      <c r="A1828" s="164" t="s">
        <v>1323</v>
      </c>
      <c r="B1828" t="s">
        <v>5723</v>
      </c>
      <c r="C1828" t="s">
        <v>26255</v>
      </c>
      <c r="D1828" t="s">
        <v>1086</v>
      </c>
      <c r="E1828" t="s">
        <v>1069</v>
      </c>
      <c r="F1828">
        <v>113</v>
      </c>
      <c r="G1828" t="s">
        <v>8212</v>
      </c>
      <c r="H1828" t="s">
        <v>8213</v>
      </c>
      <c r="I1828" t="s">
        <v>8214</v>
      </c>
      <c r="J1828" t="s">
        <v>8215</v>
      </c>
      <c r="K1828" t="s">
        <v>8224</v>
      </c>
      <c r="L1828" t="s">
        <v>8216</v>
      </c>
    </row>
    <row r="1829" spans="1:12" x14ac:dyDescent="0.35">
      <c r="A1829" s="164" t="s">
        <v>1324</v>
      </c>
      <c r="B1829" t="s">
        <v>5703</v>
      </c>
      <c r="C1829" t="s">
        <v>13550</v>
      </c>
      <c r="D1829" t="s">
        <v>1325</v>
      </c>
      <c r="E1829" t="s">
        <v>1069</v>
      </c>
      <c r="F1829">
        <v>62</v>
      </c>
      <c r="G1829" t="s">
        <v>8234</v>
      </c>
      <c r="H1829" t="s">
        <v>8213</v>
      </c>
      <c r="I1829" t="s">
        <v>8214</v>
      </c>
      <c r="J1829" t="s">
        <v>8215</v>
      </c>
      <c r="K1829" t="s">
        <v>8224</v>
      </c>
      <c r="L1829" t="s">
        <v>8216</v>
      </c>
    </row>
    <row r="1830" spans="1:12" x14ac:dyDescent="0.35">
      <c r="A1830" s="164" t="s">
        <v>20257</v>
      </c>
      <c r="B1830" t="s">
        <v>20258</v>
      </c>
      <c r="C1830" t="s">
        <v>20259</v>
      </c>
      <c r="D1830" t="s">
        <v>1076</v>
      </c>
      <c r="E1830" t="s">
        <v>1069</v>
      </c>
      <c r="F1830">
        <v>40</v>
      </c>
      <c r="G1830" t="s">
        <v>8234</v>
      </c>
      <c r="H1830" t="s">
        <v>8213</v>
      </c>
      <c r="I1830" t="s">
        <v>8214</v>
      </c>
      <c r="J1830" t="s">
        <v>8215</v>
      </c>
      <c r="K1830" t="s">
        <v>5808</v>
      </c>
      <c r="L1830" t="s">
        <v>8216</v>
      </c>
    </row>
    <row r="1831" spans="1:12" x14ac:dyDescent="0.35">
      <c r="A1831" s="164" t="s">
        <v>32273</v>
      </c>
      <c r="B1831" t="s">
        <v>32274</v>
      </c>
      <c r="C1831" t="s">
        <v>32275</v>
      </c>
      <c r="D1831" t="s">
        <v>1073</v>
      </c>
      <c r="E1831" t="s">
        <v>1069</v>
      </c>
      <c r="F1831">
        <v>35</v>
      </c>
      <c r="G1831" t="s">
        <v>8234</v>
      </c>
      <c r="H1831" t="s">
        <v>8213</v>
      </c>
      <c r="I1831" t="s">
        <v>8214</v>
      </c>
      <c r="J1831" t="s">
        <v>8215</v>
      </c>
      <c r="K1831" t="s">
        <v>8224</v>
      </c>
      <c r="L1831" t="s">
        <v>8216</v>
      </c>
    </row>
    <row r="1832" spans="1:12" x14ac:dyDescent="0.35">
      <c r="A1832" s="164" t="s">
        <v>18697</v>
      </c>
      <c r="B1832" t="s">
        <v>18698</v>
      </c>
      <c r="C1832" t="s">
        <v>18699</v>
      </c>
      <c r="D1832" t="s">
        <v>1076</v>
      </c>
      <c r="E1832" t="s">
        <v>1069</v>
      </c>
      <c r="F1832">
        <v>29</v>
      </c>
      <c r="G1832" t="s">
        <v>8234</v>
      </c>
      <c r="H1832" t="s">
        <v>8213</v>
      </c>
      <c r="I1832" t="s">
        <v>8214</v>
      </c>
      <c r="J1832" t="s">
        <v>8215</v>
      </c>
      <c r="K1832" t="s">
        <v>8224</v>
      </c>
      <c r="L1832" t="s">
        <v>8216</v>
      </c>
    </row>
    <row r="1833" spans="1:12" x14ac:dyDescent="0.35">
      <c r="A1833" s="164" t="s">
        <v>1326</v>
      </c>
      <c r="B1833" t="s">
        <v>5747</v>
      </c>
      <c r="C1833" t="s">
        <v>21541</v>
      </c>
      <c r="D1833" t="s">
        <v>1243</v>
      </c>
      <c r="E1833" t="s">
        <v>1069</v>
      </c>
      <c r="F1833">
        <v>281</v>
      </c>
      <c r="G1833" t="s">
        <v>8223</v>
      </c>
      <c r="H1833" t="s">
        <v>8213</v>
      </c>
      <c r="I1833" t="s">
        <v>8214</v>
      </c>
      <c r="J1833" t="s">
        <v>8215</v>
      </c>
      <c r="K1833" t="s">
        <v>8224</v>
      </c>
      <c r="L1833" t="s">
        <v>8216</v>
      </c>
    </row>
    <row r="1834" spans="1:12" x14ac:dyDescent="0.35">
      <c r="A1834" s="164" t="s">
        <v>17196</v>
      </c>
      <c r="B1834" t="s">
        <v>17197</v>
      </c>
      <c r="C1834" t="s">
        <v>17198</v>
      </c>
      <c r="D1834" t="s">
        <v>10637</v>
      </c>
      <c r="E1834" t="s">
        <v>1069</v>
      </c>
      <c r="F1834">
        <v>30</v>
      </c>
      <c r="G1834" t="s">
        <v>8234</v>
      </c>
      <c r="H1834" t="s">
        <v>8213</v>
      </c>
      <c r="I1834" t="s">
        <v>8214</v>
      </c>
      <c r="J1834" t="s">
        <v>8215</v>
      </c>
      <c r="K1834" t="s">
        <v>8224</v>
      </c>
      <c r="L1834" t="s">
        <v>8216</v>
      </c>
    </row>
    <row r="1835" spans="1:12" x14ac:dyDescent="0.35">
      <c r="A1835" s="164" t="s">
        <v>23724</v>
      </c>
      <c r="B1835" t="s">
        <v>23725</v>
      </c>
      <c r="C1835" t="s">
        <v>23726</v>
      </c>
      <c r="D1835" t="s">
        <v>23727</v>
      </c>
      <c r="E1835" t="s">
        <v>1069</v>
      </c>
      <c r="F1835">
        <v>24</v>
      </c>
      <c r="G1835" t="s">
        <v>8234</v>
      </c>
      <c r="H1835" t="s">
        <v>8213</v>
      </c>
      <c r="I1835" t="s">
        <v>8214</v>
      </c>
      <c r="J1835" t="s">
        <v>8215</v>
      </c>
      <c r="K1835" t="s">
        <v>8224</v>
      </c>
      <c r="L1835" t="s">
        <v>8216</v>
      </c>
    </row>
    <row r="1836" spans="1:12" x14ac:dyDescent="0.35">
      <c r="A1836" s="164" t="s">
        <v>1327</v>
      </c>
      <c r="B1836" t="s">
        <v>5401</v>
      </c>
      <c r="C1836" t="s">
        <v>20013</v>
      </c>
      <c r="D1836" t="s">
        <v>5402</v>
      </c>
      <c r="E1836" t="s">
        <v>1069</v>
      </c>
      <c r="F1836">
        <v>120</v>
      </c>
      <c r="G1836" t="s">
        <v>8212</v>
      </c>
      <c r="H1836" t="s">
        <v>8213</v>
      </c>
      <c r="I1836" t="s">
        <v>8214</v>
      </c>
      <c r="J1836" t="s">
        <v>8215</v>
      </c>
      <c r="K1836" t="s">
        <v>8224</v>
      </c>
      <c r="L1836" t="s">
        <v>8216</v>
      </c>
    </row>
    <row r="1837" spans="1:12" x14ac:dyDescent="0.35">
      <c r="A1837" s="164" t="s">
        <v>24954</v>
      </c>
      <c r="B1837" t="s">
        <v>24955</v>
      </c>
      <c r="C1837" t="s">
        <v>24956</v>
      </c>
      <c r="D1837" t="s">
        <v>1147</v>
      </c>
      <c r="E1837" t="s">
        <v>1069</v>
      </c>
      <c r="F1837">
        <v>40</v>
      </c>
      <c r="G1837" t="s">
        <v>8234</v>
      </c>
      <c r="H1837" t="s">
        <v>8213</v>
      </c>
      <c r="I1837" t="s">
        <v>8214</v>
      </c>
      <c r="J1837" t="s">
        <v>8215</v>
      </c>
      <c r="K1837" t="s">
        <v>8224</v>
      </c>
      <c r="L1837" t="s">
        <v>8216</v>
      </c>
    </row>
    <row r="1838" spans="1:12" x14ac:dyDescent="0.35">
      <c r="A1838" s="164" t="s">
        <v>22516</v>
      </c>
      <c r="B1838" t="s">
        <v>22517</v>
      </c>
      <c r="C1838" t="s">
        <v>22518</v>
      </c>
      <c r="D1838" t="s">
        <v>1138</v>
      </c>
      <c r="E1838" t="s">
        <v>1069</v>
      </c>
      <c r="F1838">
        <v>31</v>
      </c>
      <c r="G1838" t="s">
        <v>8234</v>
      </c>
      <c r="H1838" t="s">
        <v>8213</v>
      </c>
      <c r="I1838" t="s">
        <v>8214</v>
      </c>
      <c r="J1838" t="s">
        <v>8215</v>
      </c>
      <c r="K1838" t="s">
        <v>8224</v>
      </c>
      <c r="L1838" t="s">
        <v>8216</v>
      </c>
    </row>
    <row r="1839" spans="1:12" x14ac:dyDescent="0.35">
      <c r="A1839" s="164" t="s">
        <v>1328</v>
      </c>
      <c r="B1839" t="s">
        <v>5427</v>
      </c>
      <c r="C1839" t="s">
        <v>20087</v>
      </c>
      <c r="D1839" t="s">
        <v>1329</v>
      </c>
      <c r="E1839" t="s">
        <v>1069</v>
      </c>
      <c r="F1839">
        <v>84</v>
      </c>
      <c r="G1839" t="s">
        <v>8234</v>
      </c>
      <c r="H1839" t="s">
        <v>8213</v>
      </c>
      <c r="I1839" t="s">
        <v>8214</v>
      </c>
      <c r="J1839" t="s">
        <v>8215</v>
      </c>
      <c r="K1839" t="s">
        <v>8224</v>
      </c>
      <c r="L1839" t="s">
        <v>8216</v>
      </c>
    </row>
    <row r="1840" spans="1:12" x14ac:dyDescent="0.35">
      <c r="A1840" s="164" t="s">
        <v>31824</v>
      </c>
      <c r="B1840" t="s">
        <v>31825</v>
      </c>
      <c r="C1840" t="s">
        <v>31826</v>
      </c>
      <c r="D1840" t="s">
        <v>1210</v>
      </c>
      <c r="E1840" t="s">
        <v>1069</v>
      </c>
      <c r="F1840">
        <v>29</v>
      </c>
      <c r="G1840" t="s">
        <v>8234</v>
      </c>
      <c r="H1840" t="s">
        <v>8213</v>
      </c>
      <c r="I1840" t="s">
        <v>8214</v>
      </c>
      <c r="J1840" t="s">
        <v>8215</v>
      </c>
      <c r="K1840" t="s">
        <v>8224</v>
      </c>
      <c r="L1840" t="s">
        <v>8216</v>
      </c>
    </row>
    <row r="1841" spans="1:12" x14ac:dyDescent="0.35">
      <c r="A1841" s="164" t="s">
        <v>20114</v>
      </c>
      <c r="B1841" t="s">
        <v>20115</v>
      </c>
      <c r="C1841" t="s">
        <v>20116</v>
      </c>
      <c r="D1841" t="s">
        <v>1185</v>
      </c>
      <c r="E1841" t="s">
        <v>1069</v>
      </c>
      <c r="F1841">
        <v>44</v>
      </c>
      <c r="G1841" t="s">
        <v>8234</v>
      </c>
      <c r="H1841" t="s">
        <v>8213</v>
      </c>
      <c r="I1841" t="s">
        <v>8214</v>
      </c>
      <c r="J1841" t="s">
        <v>8215</v>
      </c>
      <c r="K1841" t="s">
        <v>8224</v>
      </c>
      <c r="L1841" t="s">
        <v>8216</v>
      </c>
    </row>
    <row r="1842" spans="1:12" x14ac:dyDescent="0.35">
      <c r="A1842" s="164" t="s">
        <v>22650</v>
      </c>
      <c r="B1842" t="s">
        <v>22651</v>
      </c>
      <c r="C1842" t="s">
        <v>22652</v>
      </c>
      <c r="D1842" t="s">
        <v>1091</v>
      </c>
      <c r="E1842" t="s">
        <v>1069</v>
      </c>
      <c r="F1842">
        <v>54</v>
      </c>
      <c r="G1842" t="s">
        <v>8234</v>
      </c>
      <c r="H1842" t="s">
        <v>8213</v>
      </c>
      <c r="I1842" t="s">
        <v>8214</v>
      </c>
      <c r="J1842" t="s">
        <v>8215</v>
      </c>
      <c r="K1842" t="s">
        <v>8224</v>
      </c>
      <c r="L1842" t="s">
        <v>8216</v>
      </c>
    </row>
    <row r="1843" spans="1:12" x14ac:dyDescent="0.35">
      <c r="A1843" s="164" t="s">
        <v>1330</v>
      </c>
      <c r="B1843" t="s">
        <v>5687</v>
      </c>
      <c r="C1843" t="s">
        <v>21395</v>
      </c>
      <c r="D1843" t="s">
        <v>234</v>
      </c>
      <c r="E1843" t="s">
        <v>1069</v>
      </c>
      <c r="F1843">
        <v>260</v>
      </c>
      <c r="G1843" t="s">
        <v>8223</v>
      </c>
      <c r="H1843" t="s">
        <v>8213</v>
      </c>
      <c r="I1843" t="s">
        <v>8214</v>
      </c>
      <c r="J1843" t="s">
        <v>8215</v>
      </c>
      <c r="K1843" t="s">
        <v>8224</v>
      </c>
      <c r="L1843" t="s">
        <v>8216</v>
      </c>
    </row>
    <row r="1844" spans="1:12" x14ac:dyDescent="0.35">
      <c r="A1844" s="164" t="s">
        <v>32566</v>
      </c>
      <c r="B1844" t="s">
        <v>32567</v>
      </c>
      <c r="C1844" t="s">
        <v>9077</v>
      </c>
      <c r="D1844" t="s">
        <v>1110</v>
      </c>
      <c r="E1844" t="s">
        <v>1069</v>
      </c>
      <c r="F1844">
        <v>48</v>
      </c>
      <c r="G1844" t="s">
        <v>8234</v>
      </c>
      <c r="H1844" t="s">
        <v>8213</v>
      </c>
      <c r="I1844" t="s">
        <v>8214</v>
      </c>
      <c r="J1844" t="s">
        <v>8215</v>
      </c>
      <c r="K1844" t="s">
        <v>5808</v>
      </c>
      <c r="L1844" t="s">
        <v>8216</v>
      </c>
    </row>
    <row r="1845" spans="1:12" x14ac:dyDescent="0.35">
      <c r="A1845" s="164" t="s">
        <v>17343</v>
      </c>
      <c r="B1845" t="s">
        <v>17344</v>
      </c>
      <c r="C1845" t="s">
        <v>17345</v>
      </c>
      <c r="D1845" t="s">
        <v>17346</v>
      </c>
      <c r="E1845" t="s">
        <v>1069</v>
      </c>
      <c r="F1845">
        <v>60</v>
      </c>
      <c r="G1845" t="s">
        <v>8234</v>
      </c>
      <c r="H1845" t="s">
        <v>8213</v>
      </c>
      <c r="I1845" t="s">
        <v>8214</v>
      </c>
      <c r="J1845" t="s">
        <v>8215</v>
      </c>
      <c r="K1845" t="s">
        <v>8224</v>
      </c>
      <c r="L1845" t="s">
        <v>8216</v>
      </c>
    </row>
    <row r="1846" spans="1:12" x14ac:dyDescent="0.35">
      <c r="A1846" s="164" t="s">
        <v>13767</v>
      </c>
      <c r="B1846" t="s">
        <v>13768</v>
      </c>
      <c r="C1846" t="s">
        <v>13769</v>
      </c>
      <c r="D1846" t="s">
        <v>13770</v>
      </c>
      <c r="E1846" t="s">
        <v>1069</v>
      </c>
      <c r="F1846">
        <v>70</v>
      </c>
      <c r="G1846" t="s">
        <v>8234</v>
      </c>
      <c r="H1846" t="s">
        <v>8213</v>
      </c>
      <c r="I1846" t="s">
        <v>8214</v>
      </c>
      <c r="J1846" t="s">
        <v>8215</v>
      </c>
      <c r="K1846" t="s">
        <v>8224</v>
      </c>
      <c r="L1846" t="s">
        <v>8216</v>
      </c>
    </row>
    <row r="1847" spans="1:12" x14ac:dyDescent="0.35">
      <c r="A1847" s="164" t="s">
        <v>16210</v>
      </c>
      <c r="B1847" t="s">
        <v>16211</v>
      </c>
      <c r="C1847" t="s">
        <v>16212</v>
      </c>
      <c r="D1847" t="s">
        <v>16213</v>
      </c>
      <c r="E1847" t="s">
        <v>1069</v>
      </c>
      <c r="F1847">
        <v>50</v>
      </c>
      <c r="G1847" t="s">
        <v>8234</v>
      </c>
      <c r="H1847" t="s">
        <v>8213</v>
      </c>
      <c r="I1847" t="s">
        <v>11246</v>
      </c>
      <c r="J1847" t="s">
        <v>8215</v>
      </c>
      <c r="K1847" t="s">
        <v>8224</v>
      </c>
      <c r="L1847" t="s">
        <v>8216</v>
      </c>
    </row>
    <row r="1848" spans="1:12" x14ac:dyDescent="0.35">
      <c r="A1848" s="164" t="s">
        <v>10474</v>
      </c>
      <c r="B1848" t="s">
        <v>10475</v>
      </c>
      <c r="C1848" t="s">
        <v>10476</v>
      </c>
      <c r="D1848" t="s">
        <v>1086</v>
      </c>
      <c r="E1848" t="s">
        <v>1069</v>
      </c>
      <c r="F1848">
        <v>60</v>
      </c>
      <c r="G1848" t="s">
        <v>8234</v>
      </c>
      <c r="H1848" t="s">
        <v>8213</v>
      </c>
      <c r="I1848" t="s">
        <v>8214</v>
      </c>
      <c r="J1848" t="s">
        <v>8215</v>
      </c>
      <c r="K1848" t="s">
        <v>8224</v>
      </c>
      <c r="L1848" t="s">
        <v>8216</v>
      </c>
    </row>
    <row r="1849" spans="1:12" x14ac:dyDescent="0.35">
      <c r="A1849" s="164" t="s">
        <v>1331</v>
      </c>
      <c r="B1849" t="s">
        <v>5697</v>
      </c>
      <c r="C1849" t="s">
        <v>15371</v>
      </c>
      <c r="D1849" t="s">
        <v>1332</v>
      </c>
      <c r="E1849" t="s">
        <v>1069</v>
      </c>
      <c r="F1849">
        <v>19</v>
      </c>
      <c r="G1849" t="s">
        <v>8234</v>
      </c>
      <c r="H1849" t="s">
        <v>8213</v>
      </c>
      <c r="I1849" t="s">
        <v>8219</v>
      </c>
      <c r="J1849" t="s">
        <v>8215</v>
      </c>
      <c r="K1849" t="s">
        <v>8224</v>
      </c>
      <c r="L1849" t="s">
        <v>8216</v>
      </c>
    </row>
    <row r="1850" spans="1:12" x14ac:dyDescent="0.35">
      <c r="A1850" s="164" t="s">
        <v>1333</v>
      </c>
      <c r="B1850" t="s">
        <v>5752</v>
      </c>
      <c r="C1850" t="s">
        <v>25927</v>
      </c>
      <c r="D1850" t="s">
        <v>1076</v>
      </c>
      <c r="E1850" t="s">
        <v>1069</v>
      </c>
      <c r="F1850">
        <v>133</v>
      </c>
      <c r="G1850" t="s">
        <v>8212</v>
      </c>
      <c r="H1850" t="s">
        <v>8213</v>
      </c>
      <c r="I1850" t="s">
        <v>8214</v>
      </c>
      <c r="J1850" t="s">
        <v>8215</v>
      </c>
      <c r="K1850" t="s">
        <v>8224</v>
      </c>
      <c r="L1850" t="s">
        <v>8267</v>
      </c>
    </row>
    <row r="1851" spans="1:12" x14ac:dyDescent="0.35">
      <c r="A1851" s="164" t="s">
        <v>1334</v>
      </c>
      <c r="B1851" t="s">
        <v>5724</v>
      </c>
      <c r="C1851" t="s">
        <v>23944</v>
      </c>
      <c r="D1851" t="s">
        <v>1086</v>
      </c>
      <c r="E1851" t="s">
        <v>1069</v>
      </c>
      <c r="F1851">
        <v>84</v>
      </c>
      <c r="G1851" t="s">
        <v>8234</v>
      </c>
      <c r="H1851" t="s">
        <v>8213</v>
      </c>
      <c r="I1851" t="s">
        <v>8214</v>
      </c>
      <c r="J1851" t="s">
        <v>8215</v>
      </c>
      <c r="K1851" t="s">
        <v>8224</v>
      </c>
      <c r="L1851" t="s">
        <v>8216</v>
      </c>
    </row>
    <row r="1852" spans="1:12" x14ac:dyDescent="0.35">
      <c r="A1852" s="164" t="s">
        <v>1335</v>
      </c>
      <c r="B1852" t="s">
        <v>5721</v>
      </c>
      <c r="C1852" t="s">
        <v>33119</v>
      </c>
      <c r="D1852" t="s">
        <v>1336</v>
      </c>
      <c r="E1852" t="s">
        <v>1069</v>
      </c>
      <c r="F1852">
        <v>120</v>
      </c>
      <c r="G1852" t="s">
        <v>8212</v>
      </c>
      <c r="H1852" t="s">
        <v>8213</v>
      </c>
      <c r="I1852" t="s">
        <v>8214</v>
      </c>
      <c r="J1852" t="s">
        <v>8215</v>
      </c>
      <c r="K1852" t="s">
        <v>8224</v>
      </c>
      <c r="L1852" t="s">
        <v>8216</v>
      </c>
    </row>
    <row r="1853" spans="1:12" x14ac:dyDescent="0.35">
      <c r="A1853" s="164" t="s">
        <v>16201</v>
      </c>
      <c r="B1853" t="s">
        <v>16202</v>
      </c>
      <c r="C1853" t="s">
        <v>16203</v>
      </c>
      <c r="D1853" t="s">
        <v>2617</v>
      </c>
      <c r="E1853" t="s">
        <v>1069</v>
      </c>
      <c r="F1853">
        <v>40</v>
      </c>
      <c r="G1853" t="s">
        <v>8234</v>
      </c>
      <c r="H1853" t="s">
        <v>8213</v>
      </c>
      <c r="I1853" t="s">
        <v>8214</v>
      </c>
      <c r="J1853" t="s">
        <v>8215</v>
      </c>
      <c r="K1853" t="s">
        <v>8224</v>
      </c>
      <c r="L1853" t="s">
        <v>8216</v>
      </c>
    </row>
    <row r="1854" spans="1:12" x14ac:dyDescent="0.35">
      <c r="A1854" s="164" t="s">
        <v>1337</v>
      </c>
      <c r="B1854" t="s">
        <v>5370</v>
      </c>
      <c r="C1854" t="s">
        <v>24383</v>
      </c>
      <c r="D1854" t="s">
        <v>1338</v>
      </c>
      <c r="E1854" t="s">
        <v>1069</v>
      </c>
      <c r="F1854">
        <v>145</v>
      </c>
      <c r="G1854" t="s">
        <v>8212</v>
      </c>
      <c r="H1854" t="s">
        <v>8213</v>
      </c>
      <c r="I1854" t="s">
        <v>8214</v>
      </c>
      <c r="J1854" t="s">
        <v>8215</v>
      </c>
      <c r="K1854" t="s">
        <v>8224</v>
      </c>
      <c r="L1854" t="s">
        <v>8216</v>
      </c>
    </row>
    <row r="1855" spans="1:12" x14ac:dyDescent="0.35">
      <c r="A1855" s="164" t="s">
        <v>1339</v>
      </c>
      <c r="B1855" t="s">
        <v>5425</v>
      </c>
      <c r="C1855" t="s">
        <v>11700</v>
      </c>
      <c r="D1855" t="s">
        <v>1183</v>
      </c>
      <c r="E1855" t="s">
        <v>1069</v>
      </c>
      <c r="F1855">
        <v>76</v>
      </c>
      <c r="G1855" t="s">
        <v>8234</v>
      </c>
      <c r="H1855" t="s">
        <v>8213</v>
      </c>
      <c r="I1855" t="s">
        <v>8214</v>
      </c>
      <c r="J1855" t="s">
        <v>8215</v>
      </c>
      <c r="K1855" t="s">
        <v>8224</v>
      </c>
      <c r="L1855" t="s">
        <v>8216</v>
      </c>
    </row>
    <row r="1856" spans="1:12" x14ac:dyDescent="0.35">
      <c r="A1856" s="164" t="s">
        <v>1340</v>
      </c>
      <c r="B1856" t="s">
        <v>5673</v>
      </c>
      <c r="C1856" t="s">
        <v>12752</v>
      </c>
      <c r="D1856" t="s">
        <v>1341</v>
      </c>
      <c r="E1856" t="s">
        <v>1069</v>
      </c>
      <c r="F1856">
        <v>106</v>
      </c>
      <c r="G1856" t="s">
        <v>8212</v>
      </c>
      <c r="H1856" t="s">
        <v>8213</v>
      </c>
      <c r="I1856" t="s">
        <v>8214</v>
      </c>
      <c r="J1856" t="s">
        <v>8215</v>
      </c>
      <c r="K1856" t="s">
        <v>8224</v>
      </c>
      <c r="L1856" t="s">
        <v>8216</v>
      </c>
    </row>
    <row r="1857" spans="1:12" x14ac:dyDescent="0.35">
      <c r="A1857" s="164" t="s">
        <v>31772</v>
      </c>
      <c r="B1857" t="s">
        <v>13815</v>
      </c>
      <c r="C1857" t="s">
        <v>13816</v>
      </c>
      <c r="D1857" t="s">
        <v>12781</v>
      </c>
      <c r="E1857" t="s">
        <v>1069</v>
      </c>
      <c r="F1857">
        <v>20</v>
      </c>
      <c r="G1857" t="s">
        <v>8234</v>
      </c>
      <c r="H1857" t="s">
        <v>8213</v>
      </c>
      <c r="I1857" t="s">
        <v>8214</v>
      </c>
      <c r="J1857" t="s">
        <v>8215</v>
      </c>
      <c r="K1857" t="s">
        <v>8224</v>
      </c>
      <c r="L1857" t="s">
        <v>8216</v>
      </c>
    </row>
    <row r="1858" spans="1:12" x14ac:dyDescent="0.35">
      <c r="A1858" s="164" t="s">
        <v>32077</v>
      </c>
      <c r="B1858" t="s">
        <v>32078</v>
      </c>
      <c r="C1858" t="s">
        <v>32079</v>
      </c>
      <c r="D1858" t="s">
        <v>1078</v>
      </c>
      <c r="E1858" t="s">
        <v>1069</v>
      </c>
      <c r="F1858">
        <v>60</v>
      </c>
      <c r="G1858" t="s">
        <v>8234</v>
      </c>
      <c r="H1858" t="s">
        <v>8213</v>
      </c>
      <c r="I1858" t="s">
        <v>8214</v>
      </c>
      <c r="J1858" t="s">
        <v>8215</v>
      </c>
      <c r="K1858" t="s">
        <v>8224</v>
      </c>
      <c r="L1858" t="s">
        <v>8216</v>
      </c>
    </row>
    <row r="1859" spans="1:12" x14ac:dyDescent="0.35">
      <c r="A1859" s="164" t="s">
        <v>27989</v>
      </c>
      <c r="B1859" t="s">
        <v>27990</v>
      </c>
      <c r="C1859" t="s">
        <v>27991</v>
      </c>
      <c r="D1859" t="s">
        <v>1082</v>
      </c>
      <c r="E1859" t="s">
        <v>1069</v>
      </c>
      <c r="F1859">
        <v>34</v>
      </c>
      <c r="G1859" t="s">
        <v>8234</v>
      </c>
      <c r="H1859" t="s">
        <v>8213</v>
      </c>
      <c r="I1859" t="s">
        <v>8214</v>
      </c>
      <c r="J1859" t="s">
        <v>8215</v>
      </c>
      <c r="K1859" t="s">
        <v>8224</v>
      </c>
      <c r="L1859" t="s">
        <v>8216</v>
      </c>
    </row>
    <row r="1860" spans="1:12" x14ac:dyDescent="0.35">
      <c r="A1860" s="164" t="s">
        <v>24035</v>
      </c>
      <c r="B1860" t="s">
        <v>24036</v>
      </c>
      <c r="C1860" t="s">
        <v>24037</v>
      </c>
      <c r="D1860" t="s">
        <v>24038</v>
      </c>
      <c r="E1860" t="s">
        <v>1069</v>
      </c>
      <c r="F1860">
        <v>60</v>
      </c>
      <c r="G1860" t="s">
        <v>8234</v>
      </c>
      <c r="H1860" t="s">
        <v>8213</v>
      </c>
      <c r="I1860" t="s">
        <v>8214</v>
      </c>
      <c r="J1860" t="s">
        <v>8215</v>
      </c>
      <c r="K1860" t="s">
        <v>8224</v>
      </c>
      <c r="L1860" t="s">
        <v>8216</v>
      </c>
    </row>
    <row r="1861" spans="1:12" x14ac:dyDescent="0.35">
      <c r="A1861" s="164" t="s">
        <v>27887</v>
      </c>
      <c r="B1861" t="s">
        <v>27888</v>
      </c>
      <c r="C1861" t="s">
        <v>27889</v>
      </c>
      <c r="D1861" t="s">
        <v>1084</v>
      </c>
      <c r="E1861" t="s">
        <v>1069</v>
      </c>
      <c r="F1861">
        <v>50</v>
      </c>
      <c r="G1861" t="s">
        <v>8234</v>
      </c>
      <c r="H1861" t="s">
        <v>8213</v>
      </c>
      <c r="I1861" t="s">
        <v>8214</v>
      </c>
      <c r="J1861" t="s">
        <v>8215</v>
      </c>
      <c r="K1861" t="s">
        <v>8224</v>
      </c>
      <c r="L1861" t="s">
        <v>8216</v>
      </c>
    </row>
    <row r="1862" spans="1:12" x14ac:dyDescent="0.35">
      <c r="A1862" s="164" t="s">
        <v>26800</v>
      </c>
      <c r="B1862" t="s">
        <v>26801</v>
      </c>
      <c r="C1862" t="s">
        <v>26802</v>
      </c>
      <c r="D1862" t="s">
        <v>1076</v>
      </c>
      <c r="E1862" t="s">
        <v>1069</v>
      </c>
      <c r="F1862">
        <v>0</v>
      </c>
      <c r="G1862" t="s">
        <v>8234</v>
      </c>
      <c r="H1862" t="s">
        <v>8213</v>
      </c>
      <c r="I1862" t="s">
        <v>8214</v>
      </c>
      <c r="J1862" t="s">
        <v>8215</v>
      </c>
      <c r="K1862" t="s">
        <v>8224</v>
      </c>
      <c r="L1862" t="s">
        <v>8216</v>
      </c>
    </row>
    <row r="1863" spans="1:12" x14ac:dyDescent="0.35">
      <c r="A1863" s="164" t="s">
        <v>5712</v>
      </c>
      <c r="B1863" t="s">
        <v>5713</v>
      </c>
      <c r="C1863" t="s">
        <v>28102</v>
      </c>
      <c r="D1863" t="s">
        <v>5714</v>
      </c>
      <c r="E1863" t="s">
        <v>1069</v>
      </c>
      <c r="F1863">
        <v>64</v>
      </c>
      <c r="G1863" t="s">
        <v>8234</v>
      </c>
      <c r="H1863" t="s">
        <v>8213</v>
      </c>
      <c r="I1863" t="s">
        <v>8214</v>
      </c>
      <c r="J1863" t="s">
        <v>8215</v>
      </c>
      <c r="K1863" t="s">
        <v>8224</v>
      </c>
      <c r="L1863" t="s">
        <v>8216</v>
      </c>
    </row>
    <row r="1864" spans="1:12" x14ac:dyDescent="0.35">
      <c r="A1864" s="164" t="s">
        <v>31557</v>
      </c>
      <c r="B1864" t="s">
        <v>31558</v>
      </c>
      <c r="C1864" t="s">
        <v>31559</v>
      </c>
      <c r="D1864" t="s">
        <v>31560</v>
      </c>
      <c r="E1864" t="s">
        <v>1069</v>
      </c>
      <c r="F1864">
        <v>0</v>
      </c>
      <c r="G1864" t="s">
        <v>8234</v>
      </c>
      <c r="H1864" t="s">
        <v>8213</v>
      </c>
      <c r="I1864" t="s">
        <v>8214</v>
      </c>
      <c r="J1864" t="s">
        <v>8215</v>
      </c>
      <c r="K1864" t="s">
        <v>8224</v>
      </c>
      <c r="L1864" t="s">
        <v>8216</v>
      </c>
    </row>
    <row r="1865" spans="1:12" x14ac:dyDescent="0.35">
      <c r="A1865" s="164" t="s">
        <v>31331</v>
      </c>
      <c r="B1865" t="s">
        <v>31332</v>
      </c>
      <c r="C1865" t="s">
        <v>31333</v>
      </c>
      <c r="D1865" t="s">
        <v>10626</v>
      </c>
      <c r="E1865" t="s">
        <v>1069</v>
      </c>
      <c r="H1865" t="s">
        <v>8213</v>
      </c>
      <c r="I1865" t="s">
        <v>8214</v>
      </c>
      <c r="J1865" t="s">
        <v>8215</v>
      </c>
      <c r="K1865" t="s">
        <v>8224</v>
      </c>
      <c r="L1865" t="s">
        <v>8216</v>
      </c>
    </row>
    <row r="1866" spans="1:12" x14ac:dyDescent="0.35">
      <c r="A1866" s="164" t="s">
        <v>29235</v>
      </c>
      <c r="B1866" t="s">
        <v>29236</v>
      </c>
      <c r="C1866" t="s">
        <v>29237</v>
      </c>
      <c r="D1866" t="s">
        <v>29238</v>
      </c>
      <c r="E1866" t="s">
        <v>1069</v>
      </c>
      <c r="H1866" t="s">
        <v>8213</v>
      </c>
      <c r="I1866" t="s">
        <v>8214</v>
      </c>
      <c r="J1866" t="s">
        <v>8215</v>
      </c>
      <c r="K1866" t="s">
        <v>8224</v>
      </c>
      <c r="L1866" t="s">
        <v>8216</v>
      </c>
    </row>
    <row r="1867" spans="1:12" x14ac:dyDescent="0.35">
      <c r="A1867" s="164" t="s">
        <v>19958</v>
      </c>
      <c r="B1867" t="s">
        <v>19959</v>
      </c>
      <c r="C1867" t="s">
        <v>19960</v>
      </c>
      <c r="D1867" t="s">
        <v>11175</v>
      </c>
      <c r="E1867" t="s">
        <v>1069</v>
      </c>
      <c r="H1867" t="s">
        <v>8213</v>
      </c>
      <c r="I1867" t="s">
        <v>8214</v>
      </c>
      <c r="J1867" t="s">
        <v>8215</v>
      </c>
      <c r="K1867" t="s">
        <v>8224</v>
      </c>
      <c r="L1867" t="s">
        <v>8216</v>
      </c>
    </row>
    <row r="1868" spans="1:12" x14ac:dyDescent="0.35">
      <c r="A1868" s="164" t="s">
        <v>17674</v>
      </c>
      <c r="B1868" t="s">
        <v>17675</v>
      </c>
      <c r="C1868" t="s">
        <v>17676</v>
      </c>
      <c r="D1868" t="s">
        <v>17677</v>
      </c>
      <c r="E1868" t="s">
        <v>1069</v>
      </c>
      <c r="H1868" t="s">
        <v>8213</v>
      </c>
      <c r="I1868" t="s">
        <v>8214</v>
      </c>
      <c r="J1868" t="s">
        <v>8215</v>
      </c>
      <c r="K1868" t="s">
        <v>8224</v>
      </c>
      <c r="L1868" t="s">
        <v>8216</v>
      </c>
    </row>
    <row r="1869" spans="1:12" x14ac:dyDescent="0.35">
      <c r="A1869" s="164" t="s">
        <v>30790</v>
      </c>
      <c r="B1869" t="s">
        <v>30791</v>
      </c>
      <c r="C1869" t="s">
        <v>30792</v>
      </c>
      <c r="D1869" t="s">
        <v>10298</v>
      </c>
      <c r="E1869" t="s">
        <v>1069</v>
      </c>
      <c r="H1869" t="s">
        <v>8213</v>
      </c>
      <c r="I1869" t="s">
        <v>8214</v>
      </c>
      <c r="J1869" t="s">
        <v>8215</v>
      </c>
      <c r="K1869" t="s">
        <v>8224</v>
      </c>
      <c r="L1869" t="s">
        <v>8216</v>
      </c>
    </row>
    <row r="1870" spans="1:12" x14ac:dyDescent="0.35">
      <c r="A1870" s="164" t="s">
        <v>9601</v>
      </c>
      <c r="B1870" t="s">
        <v>9602</v>
      </c>
      <c r="C1870" t="s">
        <v>9603</v>
      </c>
      <c r="D1870" t="s">
        <v>9604</v>
      </c>
      <c r="E1870" t="s">
        <v>1069</v>
      </c>
      <c r="H1870" t="s">
        <v>8213</v>
      </c>
      <c r="I1870" t="s">
        <v>8214</v>
      </c>
      <c r="J1870" t="s">
        <v>8215</v>
      </c>
      <c r="K1870" t="s">
        <v>8224</v>
      </c>
      <c r="L1870" t="s">
        <v>8216</v>
      </c>
    </row>
    <row r="1871" spans="1:12" x14ac:dyDescent="0.35">
      <c r="A1871" s="164" t="s">
        <v>15846</v>
      </c>
      <c r="B1871" t="s">
        <v>15847</v>
      </c>
      <c r="C1871" t="s">
        <v>15848</v>
      </c>
      <c r="D1871" t="s">
        <v>15849</v>
      </c>
      <c r="E1871" t="s">
        <v>1069</v>
      </c>
      <c r="H1871" t="s">
        <v>8213</v>
      </c>
      <c r="I1871" t="s">
        <v>8214</v>
      </c>
      <c r="J1871" t="s">
        <v>8215</v>
      </c>
      <c r="K1871" t="s">
        <v>8224</v>
      </c>
      <c r="L1871" t="s">
        <v>8216</v>
      </c>
    </row>
    <row r="1872" spans="1:12" x14ac:dyDescent="0.35">
      <c r="A1872" s="164" t="s">
        <v>26386</v>
      </c>
      <c r="B1872" t="s">
        <v>26387</v>
      </c>
      <c r="C1872" t="s">
        <v>26388</v>
      </c>
      <c r="D1872" t="s">
        <v>10386</v>
      </c>
      <c r="E1872" t="s">
        <v>1069</v>
      </c>
      <c r="H1872" t="s">
        <v>8213</v>
      </c>
      <c r="I1872" t="s">
        <v>8214</v>
      </c>
      <c r="J1872" t="s">
        <v>8215</v>
      </c>
      <c r="K1872" t="s">
        <v>8224</v>
      </c>
      <c r="L1872" t="s">
        <v>8216</v>
      </c>
    </row>
    <row r="1873" spans="1:12" x14ac:dyDescent="0.35">
      <c r="A1873" s="164" t="s">
        <v>17908</v>
      </c>
      <c r="B1873" t="s">
        <v>17909</v>
      </c>
      <c r="C1873" t="s">
        <v>17910</v>
      </c>
      <c r="D1873" t="s">
        <v>10298</v>
      </c>
      <c r="E1873" t="s">
        <v>1069</v>
      </c>
      <c r="H1873" t="s">
        <v>8213</v>
      </c>
      <c r="I1873" t="s">
        <v>8214</v>
      </c>
      <c r="J1873" t="s">
        <v>8215</v>
      </c>
      <c r="K1873" t="s">
        <v>8224</v>
      </c>
      <c r="L1873" t="s">
        <v>8216</v>
      </c>
    </row>
    <row r="1874" spans="1:12" x14ac:dyDescent="0.35">
      <c r="A1874" s="164" t="s">
        <v>17773</v>
      </c>
      <c r="B1874" t="s">
        <v>17774</v>
      </c>
      <c r="C1874" t="s">
        <v>17775</v>
      </c>
      <c r="D1874" t="s">
        <v>15849</v>
      </c>
      <c r="E1874" t="s">
        <v>1069</v>
      </c>
      <c r="H1874" t="s">
        <v>8213</v>
      </c>
      <c r="I1874" t="s">
        <v>8214</v>
      </c>
      <c r="J1874" t="s">
        <v>8215</v>
      </c>
      <c r="K1874" t="s">
        <v>8224</v>
      </c>
      <c r="L1874" t="s">
        <v>8216</v>
      </c>
    </row>
    <row r="1875" spans="1:12" x14ac:dyDescent="0.35">
      <c r="A1875" s="164" t="s">
        <v>21310</v>
      </c>
      <c r="B1875" t="s">
        <v>21311</v>
      </c>
      <c r="C1875" t="s">
        <v>21312</v>
      </c>
      <c r="D1875" t="s">
        <v>15221</v>
      </c>
      <c r="E1875" t="s">
        <v>1069</v>
      </c>
      <c r="H1875" t="s">
        <v>8213</v>
      </c>
      <c r="I1875" t="s">
        <v>8214</v>
      </c>
      <c r="J1875" t="s">
        <v>8215</v>
      </c>
      <c r="K1875" t="s">
        <v>8224</v>
      </c>
      <c r="L1875" t="s">
        <v>8216</v>
      </c>
    </row>
    <row r="1876" spans="1:12" x14ac:dyDescent="0.35">
      <c r="A1876" s="164" t="s">
        <v>27674</v>
      </c>
      <c r="B1876" t="s">
        <v>27675</v>
      </c>
      <c r="C1876" t="s">
        <v>27676</v>
      </c>
      <c r="D1876" t="s">
        <v>27677</v>
      </c>
      <c r="E1876" t="s">
        <v>1069</v>
      </c>
      <c r="H1876" t="s">
        <v>8213</v>
      </c>
      <c r="I1876" t="s">
        <v>8214</v>
      </c>
      <c r="J1876" t="s">
        <v>8215</v>
      </c>
      <c r="K1876" t="s">
        <v>8224</v>
      </c>
      <c r="L1876" t="s">
        <v>8216</v>
      </c>
    </row>
    <row r="1877" spans="1:12" x14ac:dyDescent="0.35">
      <c r="A1877" s="164" t="s">
        <v>20170</v>
      </c>
      <c r="B1877" t="s">
        <v>20171</v>
      </c>
      <c r="C1877" t="s">
        <v>20172</v>
      </c>
      <c r="D1877" t="s">
        <v>20173</v>
      </c>
      <c r="E1877" t="s">
        <v>1069</v>
      </c>
      <c r="H1877" t="s">
        <v>8213</v>
      </c>
      <c r="I1877" t="s">
        <v>8214</v>
      </c>
      <c r="J1877" t="s">
        <v>8215</v>
      </c>
      <c r="K1877" t="s">
        <v>8224</v>
      </c>
      <c r="L1877" t="s">
        <v>8216</v>
      </c>
    </row>
    <row r="1878" spans="1:12" x14ac:dyDescent="0.35">
      <c r="A1878" s="164" t="s">
        <v>32972</v>
      </c>
      <c r="B1878" t="s">
        <v>32973</v>
      </c>
      <c r="C1878" t="s">
        <v>32974</v>
      </c>
      <c r="D1878" t="s">
        <v>10298</v>
      </c>
      <c r="E1878" t="s">
        <v>1069</v>
      </c>
      <c r="H1878" t="s">
        <v>8213</v>
      </c>
      <c r="I1878" t="s">
        <v>8214</v>
      </c>
      <c r="J1878" t="s">
        <v>8215</v>
      </c>
      <c r="K1878" t="s">
        <v>8224</v>
      </c>
      <c r="L1878" t="s">
        <v>8216</v>
      </c>
    </row>
    <row r="1879" spans="1:12" x14ac:dyDescent="0.35">
      <c r="A1879" s="164" t="s">
        <v>27035</v>
      </c>
      <c r="B1879" t="s">
        <v>27036</v>
      </c>
      <c r="C1879" t="s">
        <v>27037</v>
      </c>
      <c r="D1879" t="s">
        <v>19306</v>
      </c>
      <c r="E1879" t="s">
        <v>1069</v>
      </c>
      <c r="H1879" t="s">
        <v>8213</v>
      </c>
      <c r="I1879" t="s">
        <v>8214</v>
      </c>
      <c r="J1879" t="s">
        <v>8215</v>
      </c>
      <c r="K1879" t="s">
        <v>8224</v>
      </c>
      <c r="L1879" t="s">
        <v>8216</v>
      </c>
    </row>
    <row r="1880" spans="1:12" x14ac:dyDescent="0.35">
      <c r="A1880" s="164" t="s">
        <v>22446</v>
      </c>
      <c r="B1880" t="s">
        <v>22447</v>
      </c>
      <c r="C1880" t="s">
        <v>22448</v>
      </c>
      <c r="D1880" t="s">
        <v>11524</v>
      </c>
      <c r="E1880" t="s">
        <v>1069</v>
      </c>
      <c r="F1880">
        <v>25</v>
      </c>
      <c r="G1880" t="s">
        <v>8234</v>
      </c>
      <c r="H1880" t="s">
        <v>8213</v>
      </c>
      <c r="I1880" t="s">
        <v>8219</v>
      </c>
      <c r="J1880" t="s">
        <v>8272</v>
      </c>
      <c r="K1880" t="s">
        <v>8224</v>
      </c>
      <c r="L1880" t="s">
        <v>8216</v>
      </c>
    </row>
    <row r="1881" spans="1:12" x14ac:dyDescent="0.35">
      <c r="A1881" s="164" t="s">
        <v>20166</v>
      </c>
      <c r="B1881" t="s">
        <v>20167</v>
      </c>
      <c r="C1881" t="s">
        <v>20168</v>
      </c>
      <c r="D1881" t="s">
        <v>17367</v>
      </c>
      <c r="E1881" t="s">
        <v>1069</v>
      </c>
      <c r="F1881">
        <v>25</v>
      </c>
      <c r="G1881" t="s">
        <v>8234</v>
      </c>
      <c r="H1881" t="s">
        <v>8213</v>
      </c>
      <c r="I1881" t="s">
        <v>8219</v>
      </c>
      <c r="J1881" t="s">
        <v>8272</v>
      </c>
      <c r="K1881" t="s">
        <v>8224</v>
      </c>
      <c r="L1881" t="s">
        <v>8216</v>
      </c>
    </row>
    <row r="1882" spans="1:12" x14ac:dyDescent="0.35">
      <c r="A1882" s="164" t="s">
        <v>14820</v>
      </c>
      <c r="B1882" t="s">
        <v>14821</v>
      </c>
      <c r="C1882" t="s">
        <v>14822</v>
      </c>
      <c r="D1882" t="s">
        <v>10302</v>
      </c>
      <c r="E1882" t="s">
        <v>1069</v>
      </c>
      <c r="F1882">
        <v>25</v>
      </c>
      <c r="G1882" t="s">
        <v>8234</v>
      </c>
      <c r="H1882" t="s">
        <v>8213</v>
      </c>
      <c r="I1882" t="s">
        <v>8219</v>
      </c>
      <c r="J1882" t="s">
        <v>8272</v>
      </c>
      <c r="K1882" t="s">
        <v>5808</v>
      </c>
      <c r="L1882" t="s">
        <v>8216</v>
      </c>
    </row>
    <row r="1883" spans="1:12" x14ac:dyDescent="0.35">
      <c r="A1883" s="164" t="s">
        <v>13302</v>
      </c>
      <c r="B1883" t="s">
        <v>13303</v>
      </c>
      <c r="C1883" t="s">
        <v>13304</v>
      </c>
      <c r="D1883" t="s">
        <v>13305</v>
      </c>
      <c r="E1883" t="s">
        <v>1069</v>
      </c>
      <c r="F1883">
        <v>25</v>
      </c>
      <c r="G1883" t="s">
        <v>8234</v>
      </c>
      <c r="H1883" t="s">
        <v>8213</v>
      </c>
      <c r="I1883" t="s">
        <v>8219</v>
      </c>
      <c r="J1883" t="s">
        <v>8272</v>
      </c>
      <c r="K1883" t="s">
        <v>5808</v>
      </c>
      <c r="L1883" t="s">
        <v>8216</v>
      </c>
    </row>
    <row r="1884" spans="1:12" x14ac:dyDescent="0.35">
      <c r="A1884" s="164" t="s">
        <v>28014</v>
      </c>
      <c r="B1884" t="s">
        <v>28015</v>
      </c>
      <c r="C1884" t="s">
        <v>28016</v>
      </c>
      <c r="D1884" t="s">
        <v>19333</v>
      </c>
      <c r="E1884" t="s">
        <v>1069</v>
      </c>
      <c r="F1884">
        <v>15</v>
      </c>
      <c r="G1884" t="s">
        <v>8234</v>
      </c>
      <c r="H1884" t="s">
        <v>8213</v>
      </c>
      <c r="I1884" t="s">
        <v>8219</v>
      </c>
      <c r="J1884" t="s">
        <v>8272</v>
      </c>
      <c r="K1884" t="s">
        <v>8224</v>
      </c>
      <c r="L1884" t="s">
        <v>8216</v>
      </c>
    </row>
    <row r="1885" spans="1:12" x14ac:dyDescent="0.35">
      <c r="A1885" s="164" t="s">
        <v>27360</v>
      </c>
      <c r="B1885" t="s">
        <v>27361</v>
      </c>
      <c r="C1885" t="s">
        <v>27362</v>
      </c>
      <c r="D1885" t="s">
        <v>27363</v>
      </c>
      <c r="E1885" t="s">
        <v>1069</v>
      </c>
      <c r="F1885">
        <v>25</v>
      </c>
      <c r="G1885" t="s">
        <v>8234</v>
      </c>
      <c r="H1885" t="s">
        <v>8213</v>
      </c>
      <c r="I1885" t="s">
        <v>8219</v>
      </c>
      <c r="J1885" t="s">
        <v>8272</v>
      </c>
      <c r="K1885" t="s">
        <v>5808</v>
      </c>
      <c r="L1885" t="s">
        <v>8216</v>
      </c>
    </row>
    <row r="1886" spans="1:12" x14ac:dyDescent="0.35">
      <c r="A1886" s="164" t="s">
        <v>25807</v>
      </c>
      <c r="B1886" t="s">
        <v>25808</v>
      </c>
      <c r="C1886" t="s">
        <v>25809</v>
      </c>
      <c r="D1886" t="s">
        <v>1576</v>
      </c>
      <c r="E1886" t="s">
        <v>1069</v>
      </c>
      <c r="F1886">
        <v>25</v>
      </c>
      <c r="G1886" t="s">
        <v>8234</v>
      </c>
      <c r="H1886" t="s">
        <v>8213</v>
      </c>
      <c r="I1886" t="s">
        <v>8214</v>
      </c>
      <c r="J1886" t="s">
        <v>8272</v>
      </c>
      <c r="K1886" t="s">
        <v>5808</v>
      </c>
      <c r="L1886" t="s">
        <v>8216</v>
      </c>
    </row>
    <row r="1887" spans="1:12" x14ac:dyDescent="0.35">
      <c r="A1887" s="164" t="s">
        <v>29879</v>
      </c>
      <c r="B1887" t="s">
        <v>21110</v>
      </c>
      <c r="C1887" t="s">
        <v>29880</v>
      </c>
      <c r="D1887" t="s">
        <v>29881</v>
      </c>
      <c r="E1887" t="s">
        <v>1069</v>
      </c>
      <c r="F1887">
        <v>20</v>
      </c>
      <c r="G1887" t="s">
        <v>8234</v>
      </c>
      <c r="H1887" t="s">
        <v>8213</v>
      </c>
      <c r="I1887" t="s">
        <v>8219</v>
      </c>
      <c r="J1887" t="s">
        <v>8272</v>
      </c>
      <c r="K1887" t="s">
        <v>8224</v>
      </c>
      <c r="L1887" t="s">
        <v>8216</v>
      </c>
    </row>
    <row r="1888" spans="1:12" x14ac:dyDescent="0.35">
      <c r="A1888" s="164" t="s">
        <v>31807</v>
      </c>
      <c r="B1888" t="s">
        <v>31808</v>
      </c>
      <c r="C1888" t="s">
        <v>31809</v>
      </c>
      <c r="D1888" t="s">
        <v>31810</v>
      </c>
      <c r="E1888" t="s">
        <v>1069</v>
      </c>
      <c r="F1888">
        <v>25</v>
      </c>
      <c r="G1888" t="s">
        <v>8234</v>
      </c>
      <c r="H1888" t="s">
        <v>8213</v>
      </c>
      <c r="I1888" t="s">
        <v>8219</v>
      </c>
      <c r="J1888" t="s">
        <v>8272</v>
      </c>
      <c r="K1888" t="s">
        <v>5808</v>
      </c>
      <c r="L1888" t="s">
        <v>8216</v>
      </c>
    </row>
    <row r="1889" spans="1:12" x14ac:dyDescent="0.35">
      <c r="A1889" s="164" t="s">
        <v>8819</v>
      </c>
      <c r="B1889" t="s">
        <v>8820</v>
      </c>
      <c r="C1889" t="s">
        <v>8821</v>
      </c>
      <c r="D1889" t="s">
        <v>8822</v>
      </c>
      <c r="E1889" t="s">
        <v>1069</v>
      </c>
      <c r="F1889">
        <v>25</v>
      </c>
      <c r="G1889" t="s">
        <v>8234</v>
      </c>
      <c r="H1889" t="s">
        <v>8213</v>
      </c>
      <c r="I1889" t="s">
        <v>8219</v>
      </c>
      <c r="J1889" t="s">
        <v>8272</v>
      </c>
      <c r="K1889" t="s">
        <v>5808</v>
      </c>
      <c r="L1889" t="s">
        <v>8216</v>
      </c>
    </row>
    <row r="1890" spans="1:12" x14ac:dyDescent="0.35">
      <c r="A1890" s="164" t="s">
        <v>26986</v>
      </c>
      <c r="B1890" t="s">
        <v>26987</v>
      </c>
      <c r="C1890" t="s">
        <v>26988</v>
      </c>
      <c r="D1890" t="s">
        <v>26989</v>
      </c>
      <c r="E1890" t="s">
        <v>1069</v>
      </c>
      <c r="F1890">
        <v>25</v>
      </c>
      <c r="G1890" t="s">
        <v>8234</v>
      </c>
      <c r="H1890" t="s">
        <v>8213</v>
      </c>
      <c r="I1890" t="s">
        <v>8219</v>
      </c>
      <c r="J1890" t="s">
        <v>8272</v>
      </c>
      <c r="K1890" t="s">
        <v>8224</v>
      </c>
      <c r="L1890" t="s">
        <v>8216</v>
      </c>
    </row>
    <row r="1891" spans="1:12" x14ac:dyDescent="0.35">
      <c r="A1891" s="164" t="s">
        <v>13742</v>
      </c>
      <c r="B1891" t="s">
        <v>13743</v>
      </c>
      <c r="C1891" t="s">
        <v>13744</v>
      </c>
      <c r="D1891" t="s">
        <v>135</v>
      </c>
      <c r="E1891" t="s">
        <v>1069</v>
      </c>
      <c r="F1891">
        <v>25</v>
      </c>
      <c r="G1891" t="s">
        <v>8234</v>
      </c>
      <c r="H1891" t="s">
        <v>8213</v>
      </c>
      <c r="I1891" t="s">
        <v>8219</v>
      </c>
      <c r="J1891" t="s">
        <v>8272</v>
      </c>
      <c r="K1891" t="s">
        <v>5808</v>
      </c>
      <c r="L1891" t="s">
        <v>8216</v>
      </c>
    </row>
    <row r="1892" spans="1:12" x14ac:dyDescent="0.35">
      <c r="A1892" s="164" t="s">
        <v>23957</v>
      </c>
      <c r="B1892" t="s">
        <v>23958</v>
      </c>
      <c r="C1892" t="s">
        <v>23959</v>
      </c>
      <c r="D1892" t="s">
        <v>23960</v>
      </c>
      <c r="E1892" t="s">
        <v>1069</v>
      </c>
      <c r="F1892">
        <v>4</v>
      </c>
      <c r="G1892" t="s">
        <v>8234</v>
      </c>
      <c r="H1892" t="s">
        <v>8213</v>
      </c>
      <c r="I1892" t="s">
        <v>8219</v>
      </c>
      <c r="J1892" t="s">
        <v>8272</v>
      </c>
      <c r="K1892" t="s">
        <v>8224</v>
      </c>
      <c r="L1892" t="s">
        <v>8216</v>
      </c>
    </row>
    <row r="1893" spans="1:12" x14ac:dyDescent="0.35">
      <c r="A1893" s="164" t="s">
        <v>15780</v>
      </c>
      <c r="B1893" t="s">
        <v>15259</v>
      </c>
      <c r="C1893" t="s">
        <v>15260</v>
      </c>
      <c r="D1893" t="s">
        <v>15261</v>
      </c>
      <c r="E1893" t="s">
        <v>1069</v>
      </c>
      <c r="F1893">
        <v>25</v>
      </c>
      <c r="G1893" t="s">
        <v>8234</v>
      </c>
      <c r="H1893" t="s">
        <v>8213</v>
      </c>
      <c r="I1893" t="s">
        <v>8219</v>
      </c>
      <c r="J1893" t="s">
        <v>8272</v>
      </c>
      <c r="K1893" t="s">
        <v>8224</v>
      </c>
      <c r="L1893" t="s">
        <v>8216</v>
      </c>
    </row>
    <row r="1894" spans="1:12" x14ac:dyDescent="0.35">
      <c r="A1894" s="164" t="s">
        <v>27849</v>
      </c>
      <c r="B1894" t="s">
        <v>27850</v>
      </c>
      <c r="C1894" t="s">
        <v>27851</v>
      </c>
      <c r="D1894" t="s">
        <v>27852</v>
      </c>
      <c r="E1894" t="s">
        <v>1069</v>
      </c>
      <c r="H1894" t="s">
        <v>8213</v>
      </c>
      <c r="I1894" t="s">
        <v>8214</v>
      </c>
      <c r="J1894" t="s">
        <v>8215</v>
      </c>
      <c r="K1894" t="s">
        <v>8224</v>
      </c>
      <c r="L1894" t="s">
        <v>8216</v>
      </c>
    </row>
    <row r="1895" spans="1:12" x14ac:dyDescent="0.35">
      <c r="A1895" s="164" t="s">
        <v>33061</v>
      </c>
      <c r="B1895" t="s">
        <v>33062</v>
      </c>
      <c r="C1895" t="s">
        <v>33063</v>
      </c>
      <c r="D1895" t="s">
        <v>1267</v>
      </c>
      <c r="E1895" t="s">
        <v>1069</v>
      </c>
      <c r="F1895">
        <v>50</v>
      </c>
      <c r="G1895" t="s">
        <v>8234</v>
      </c>
      <c r="H1895" t="s">
        <v>8213</v>
      </c>
      <c r="I1895" t="s">
        <v>8214</v>
      </c>
      <c r="J1895" t="s">
        <v>8215</v>
      </c>
      <c r="K1895" t="s">
        <v>8224</v>
      </c>
      <c r="L1895" t="s">
        <v>8216</v>
      </c>
    </row>
    <row r="1896" spans="1:12" x14ac:dyDescent="0.35">
      <c r="A1896" s="164" t="s">
        <v>13530</v>
      </c>
      <c r="B1896" t="s">
        <v>13531</v>
      </c>
      <c r="C1896" t="s">
        <v>13532</v>
      </c>
      <c r="D1896" t="s">
        <v>642</v>
      </c>
      <c r="E1896" t="s">
        <v>1069</v>
      </c>
      <c r="F1896">
        <v>0</v>
      </c>
      <c r="G1896" t="s">
        <v>8234</v>
      </c>
      <c r="H1896" t="s">
        <v>8213</v>
      </c>
      <c r="I1896" t="s">
        <v>8219</v>
      </c>
      <c r="J1896" t="s">
        <v>8215</v>
      </c>
      <c r="K1896" t="s">
        <v>8224</v>
      </c>
      <c r="L1896" t="s">
        <v>8216</v>
      </c>
    </row>
    <row r="1897" spans="1:12" x14ac:dyDescent="0.35">
      <c r="A1897" s="164" t="s">
        <v>20010</v>
      </c>
      <c r="B1897" t="s">
        <v>20011</v>
      </c>
      <c r="C1897" t="s">
        <v>20012</v>
      </c>
      <c r="D1897" t="s">
        <v>10386</v>
      </c>
      <c r="E1897" t="s">
        <v>1069</v>
      </c>
      <c r="F1897">
        <v>94</v>
      </c>
      <c r="G1897" t="s">
        <v>8234</v>
      </c>
      <c r="H1897" t="s">
        <v>8213</v>
      </c>
      <c r="I1897" t="s">
        <v>8214</v>
      </c>
      <c r="J1897" t="s">
        <v>8215</v>
      </c>
      <c r="K1897" t="s">
        <v>8224</v>
      </c>
      <c r="L1897" t="s">
        <v>8216</v>
      </c>
    </row>
    <row r="1898" spans="1:12" x14ac:dyDescent="0.35">
      <c r="A1898" s="164" t="s">
        <v>24531</v>
      </c>
      <c r="B1898" t="s">
        <v>24532</v>
      </c>
      <c r="C1898" t="s">
        <v>24533</v>
      </c>
      <c r="D1898" t="s">
        <v>24534</v>
      </c>
      <c r="E1898" t="s">
        <v>1069</v>
      </c>
      <c r="H1898" t="s">
        <v>8213</v>
      </c>
      <c r="I1898" t="s">
        <v>8214</v>
      </c>
      <c r="J1898" t="s">
        <v>8215</v>
      </c>
      <c r="K1898" t="s">
        <v>8224</v>
      </c>
      <c r="L1898" t="s">
        <v>8216</v>
      </c>
    </row>
    <row r="1899" spans="1:12" x14ac:dyDescent="0.35">
      <c r="A1899" s="164" t="s">
        <v>23062</v>
      </c>
      <c r="B1899" t="s">
        <v>23063</v>
      </c>
      <c r="C1899" t="s">
        <v>23064</v>
      </c>
      <c r="D1899" t="s">
        <v>23065</v>
      </c>
      <c r="E1899" t="s">
        <v>1069</v>
      </c>
      <c r="F1899">
        <v>60</v>
      </c>
      <c r="G1899" t="s">
        <v>8234</v>
      </c>
      <c r="H1899" t="s">
        <v>8213</v>
      </c>
      <c r="I1899" t="s">
        <v>8214</v>
      </c>
      <c r="J1899" t="s">
        <v>8215</v>
      </c>
      <c r="K1899" t="s">
        <v>8224</v>
      </c>
      <c r="L1899" t="s">
        <v>8267</v>
      </c>
    </row>
    <row r="1900" spans="1:12" x14ac:dyDescent="0.35">
      <c r="A1900" s="164" t="s">
        <v>24926</v>
      </c>
      <c r="B1900" t="s">
        <v>24927</v>
      </c>
      <c r="C1900" t="s">
        <v>24928</v>
      </c>
      <c r="D1900" t="s">
        <v>1271</v>
      </c>
      <c r="E1900" t="s">
        <v>1069</v>
      </c>
      <c r="F1900">
        <v>44</v>
      </c>
      <c r="G1900" t="s">
        <v>8234</v>
      </c>
      <c r="H1900" t="s">
        <v>8213</v>
      </c>
      <c r="I1900" t="s">
        <v>8214</v>
      </c>
      <c r="J1900" t="s">
        <v>8215</v>
      </c>
      <c r="K1900" t="s">
        <v>8224</v>
      </c>
      <c r="L1900" t="s">
        <v>8216</v>
      </c>
    </row>
    <row r="1901" spans="1:12" x14ac:dyDescent="0.35">
      <c r="A1901" s="164" t="s">
        <v>18329</v>
      </c>
      <c r="B1901" t="s">
        <v>18330</v>
      </c>
      <c r="C1901" t="s">
        <v>18331</v>
      </c>
      <c r="D1901" t="s">
        <v>18332</v>
      </c>
      <c r="E1901" t="s">
        <v>1069</v>
      </c>
      <c r="H1901" t="s">
        <v>8213</v>
      </c>
      <c r="I1901" t="s">
        <v>8214</v>
      </c>
      <c r="J1901" t="s">
        <v>8215</v>
      </c>
      <c r="K1901" t="s">
        <v>8224</v>
      </c>
      <c r="L1901" t="s">
        <v>8216</v>
      </c>
    </row>
    <row r="1902" spans="1:12" x14ac:dyDescent="0.35">
      <c r="A1902" s="164" t="s">
        <v>10295</v>
      </c>
      <c r="B1902" t="s">
        <v>10296</v>
      </c>
      <c r="C1902" t="s">
        <v>10297</v>
      </c>
      <c r="D1902" t="s">
        <v>10298</v>
      </c>
      <c r="E1902" t="s">
        <v>1069</v>
      </c>
      <c r="H1902" t="s">
        <v>8213</v>
      </c>
      <c r="I1902" t="s">
        <v>8214</v>
      </c>
      <c r="J1902" t="s">
        <v>8215</v>
      </c>
      <c r="K1902" t="s">
        <v>8224</v>
      </c>
      <c r="L1902" t="s">
        <v>8216</v>
      </c>
    </row>
    <row r="1903" spans="1:12" x14ac:dyDescent="0.35">
      <c r="A1903" s="164" t="s">
        <v>17152</v>
      </c>
      <c r="B1903" t="s">
        <v>17153</v>
      </c>
      <c r="C1903" t="s">
        <v>17154</v>
      </c>
      <c r="D1903" t="s">
        <v>17155</v>
      </c>
      <c r="E1903" t="s">
        <v>1069</v>
      </c>
      <c r="H1903" t="s">
        <v>8213</v>
      </c>
      <c r="I1903" t="s">
        <v>8214</v>
      </c>
      <c r="J1903" t="s">
        <v>8215</v>
      </c>
      <c r="K1903" t="s">
        <v>8224</v>
      </c>
      <c r="L1903" t="s">
        <v>8216</v>
      </c>
    </row>
    <row r="1904" spans="1:12" x14ac:dyDescent="0.35">
      <c r="A1904" s="164" t="s">
        <v>30442</v>
      </c>
      <c r="B1904" t="s">
        <v>30443</v>
      </c>
      <c r="C1904" t="s">
        <v>30444</v>
      </c>
      <c r="D1904" t="s">
        <v>30445</v>
      </c>
      <c r="E1904" t="s">
        <v>1069</v>
      </c>
      <c r="H1904" t="s">
        <v>8213</v>
      </c>
      <c r="I1904" t="s">
        <v>8214</v>
      </c>
      <c r="J1904" t="s">
        <v>8215</v>
      </c>
      <c r="K1904" t="s">
        <v>8224</v>
      </c>
      <c r="L1904" t="s">
        <v>8216</v>
      </c>
    </row>
    <row r="1905" spans="1:12" x14ac:dyDescent="0.35">
      <c r="A1905" s="164" t="s">
        <v>10610</v>
      </c>
      <c r="B1905" t="s">
        <v>10611</v>
      </c>
      <c r="C1905" t="s">
        <v>10612</v>
      </c>
      <c r="D1905" t="s">
        <v>571</v>
      </c>
      <c r="E1905" t="s">
        <v>1069</v>
      </c>
      <c r="F1905">
        <v>50</v>
      </c>
      <c r="G1905" t="s">
        <v>8234</v>
      </c>
      <c r="H1905" t="s">
        <v>8213</v>
      </c>
      <c r="I1905" t="s">
        <v>8214</v>
      </c>
      <c r="J1905" t="s">
        <v>8215</v>
      </c>
      <c r="K1905" t="s">
        <v>8224</v>
      </c>
      <c r="L1905" t="s">
        <v>8216</v>
      </c>
    </row>
    <row r="1906" spans="1:12" x14ac:dyDescent="0.35">
      <c r="A1906" s="164" t="s">
        <v>11518</v>
      </c>
      <c r="B1906" t="s">
        <v>11519</v>
      </c>
      <c r="C1906" t="s">
        <v>11520</v>
      </c>
      <c r="D1906" t="s">
        <v>234</v>
      </c>
      <c r="E1906" t="s">
        <v>1069</v>
      </c>
      <c r="F1906">
        <v>84</v>
      </c>
      <c r="G1906" t="s">
        <v>8234</v>
      </c>
      <c r="H1906" t="s">
        <v>8213</v>
      </c>
      <c r="I1906" t="s">
        <v>8214</v>
      </c>
      <c r="J1906" t="s">
        <v>8215</v>
      </c>
      <c r="K1906" t="s">
        <v>8224</v>
      </c>
      <c r="L1906" t="s">
        <v>8216</v>
      </c>
    </row>
    <row r="1907" spans="1:12" x14ac:dyDescent="0.35">
      <c r="A1907" s="164" t="s">
        <v>21095</v>
      </c>
      <c r="B1907" t="s">
        <v>21096</v>
      </c>
      <c r="C1907" t="s">
        <v>21097</v>
      </c>
      <c r="D1907" t="s">
        <v>1200</v>
      </c>
      <c r="E1907" t="s">
        <v>1069</v>
      </c>
      <c r="F1907">
        <v>144</v>
      </c>
      <c r="G1907" t="s">
        <v>8212</v>
      </c>
      <c r="H1907" t="s">
        <v>8213</v>
      </c>
      <c r="I1907" t="s">
        <v>8214</v>
      </c>
      <c r="J1907" t="s">
        <v>8215</v>
      </c>
      <c r="K1907" t="s">
        <v>8224</v>
      </c>
      <c r="L1907" t="s">
        <v>8216</v>
      </c>
    </row>
    <row r="1908" spans="1:12" x14ac:dyDescent="0.35">
      <c r="A1908" s="164" t="s">
        <v>30896</v>
      </c>
      <c r="B1908" t="s">
        <v>30897</v>
      </c>
      <c r="C1908" t="s">
        <v>30898</v>
      </c>
      <c r="D1908" t="s">
        <v>1161</v>
      </c>
      <c r="E1908" t="s">
        <v>1069</v>
      </c>
      <c r="F1908">
        <v>66</v>
      </c>
      <c r="G1908" t="s">
        <v>8234</v>
      </c>
      <c r="H1908" t="s">
        <v>8213</v>
      </c>
      <c r="I1908" t="s">
        <v>8214</v>
      </c>
      <c r="J1908" t="s">
        <v>8215</v>
      </c>
      <c r="K1908" t="s">
        <v>8224</v>
      </c>
      <c r="L1908" t="s">
        <v>8216</v>
      </c>
    </row>
    <row r="1909" spans="1:12" x14ac:dyDescent="0.35">
      <c r="A1909" s="164" t="s">
        <v>17729</v>
      </c>
      <c r="B1909" t="s">
        <v>17730</v>
      </c>
      <c r="C1909" t="s">
        <v>17731</v>
      </c>
      <c r="D1909" t="s">
        <v>1144</v>
      </c>
      <c r="E1909" t="s">
        <v>1069</v>
      </c>
      <c r="F1909">
        <v>0</v>
      </c>
      <c r="G1909" t="s">
        <v>8234</v>
      </c>
      <c r="H1909" t="s">
        <v>8213</v>
      </c>
      <c r="I1909" t="s">
        <v>8214</v>
      </c>
      <c r="J1909" t="s">
        <v>8215</v>
      </c>
      <c r="K1909" t="s">
        <v>8224</v>
      </c>
      <c r="L1909" t="s">
        <v>8216</v>
      </c>
    </row>
    <row r="1910" spans="1:12" x14ac:dyDescent="0.35">
      <c r="A1910" s="164" t="s">
        <v>11961</v>
      </c>
      <c r="B1910" t="s">
        <v>11962</v>
      </c>
      <c r="C1910" t="s">
        <v>11963</v>
      </c>
      <c r="D1910" t="s">
        <v>1086</v>
      </c>
      <c r="E1910" t="s">
        <v>1069</v>
      </c>
      <c r="F1910">
        <v>172</v>
      </c>
      <c r="G1910" t="s">
        <v>8212</v>
      </c>
      <c r="H1910" t="s">
        <v>8213</v>
      </c>
      <c r="I1910" t="s">
        <v>8214</v>
      </c>
      <c r="J1910" t="s">
        <v>8215</v>
      </c>
      <c r="K1910" t="s">
        <v>8224</v>
      </c>
      <c r="L1910" t="s">
        <v>8216</v>
      </c>
    </row>
    <row r="1911" spans="1:12" x14ac:dyDescent="0.35">
      <c r="A1911" s="164" t="s">
        <v>17688</v>
      </c>
      <c r="B1911" t="s">
        <v>17689</v>
      </c>
      <c r="C1911" t="s">
        <v>17690</v>
      </c>
      <c r="D1911" t="s">
        <v>17691</v>
      </c>
      <c r="E1911" t="s">
        <v>1069</v>
      </c>
      <c r="F1911">
        <v>182</v>
      </c>
      <c r="G1911" t="s">
        <v>8212</v>
      </c>
      <c r="H1911" t="s">
        <v>8213</v>
      </c>
      <c r="I1911" t="s">
        <v>8214</v>
      </c>
      <c r="J1911" t="s">
        <v>8215</v>
      </c>
      <c r="K1911" t="s">
        <v>8224</v>
      </c>
      <c r="L1911" t="s">
        <v>8216</v>
      </c>
    </row>
    <row r="1912" spans="1:12" x14ac:dyDescent="0.35">
      <c r="A1912" s="164" t="s">
        <v>24802</v>
      </c>
      <c r="B1912" t="s">
        <v>24803</v>
      </c>
      <c r="C1912" t="s">
        <v>24804</v>
      </c>
      <c r="D1912" t="s">
        <v>1091</v>
      </c>
      <c r="E1912" t="s">
        <v>1069</v>
      </c>
      <c r="F1912">
        <v>100</v>
      </c>
      <c r="G1912" t="s">
        <v>8234</v>
      </c>
      <c r="H1912" t="s">
        <v>8213</v>
      </c>
      <c r="I1912" t="s">
        <v>8214</v>
      </c>
      <c r="J1912" t="s">
        <v>8215</v>
      </c>
      <c r="K1912" t="s">
        <v>8224</v>
      </c>
      <c r="L1912" t="s">
        <v>8216</v>
      </c>
    </row>
    <row r="1913" spans="1:12" x14ac:dyDescent="0.35">
      <c r="A1913" s="164" t="s">
        <v>28457</v>
      </c>
      <c r="B1913" t="s">
        <v>28458</v>
      </c>
      <c r="C1913" t="s">
        <v>28459</v>
      </c>
      <c r="D1913" t="s">
        <v>10386</v>
      </c>
      <c r="E1913" t="s">
        <v>1069</v>
      </c>
      <c r="H1913" t="s">
        <v>8213</v>
      </c>
      <c r="I1913" t="s">
        <v>8214</v>
      </c>
      <c r="J1913" t="s">
        <v>8215</v>
      </c>
      <c r="K1913" t="s">
        <v>8224</v>
      </c>
      <c r="L1913" t="s">
        <v>8216</v>
      </c>
    </row>
    <row r="1914" spans="1:12" x14ac:dyDescent="0.35">
      <c r="A1914" s="164" t="s">
        <v>26883</v>
      </c>
      <c r="B1914" t="s">
        <v>26884</v>
      </c>
      <c r="C1914" t="s">
        <v>26885</v>
      </c>
      <c r="D1914" t="s">
        <v>26886</v>
      </c>
      <c r="E1914" t="s">
        <v>1069</v>
      </c>
      <c r="F1914">
        <v>154</v>
      </c>
      <c r="G1914" t="s">
        <v>8212</v>
      </c>
      <c r="H1914" t="s">
        <v>8213</v>
      </c>
      <c r="I1914" t="s">
        <v>8214</v>
      </c>
      <c r="J1914" t="s">
        <v>8215</v>
      </c>
      <c r="K1914" t="s">
        <v>8224</v>
      </c>
      <c r="L1914" t="s">
        <v>8216</v>
      </c>
    </row>
    <row r="1915" spans="1:12" x14ac:dyDescent="0.35">
      <c r="A1915" s="164" t="s">
        <v>17411</v>
      </c>
      <c r="B1915" t="s">
        <v>17412</v>
      </c>
      <c r="C1915" t="s">
        <v>17413</v>
      </c>
      <c r="D1915" t="s">
        <v>17414</v>
      </c>
      <c r="E1915" t="s">
        <v>1069</v>
      </c>
      <c r="H1915" t="s">
        <v>8213</v>
      </c>
      <c r="I1915" t="s">
        <v>11246</v>
      </c>
      <c r="J1915" t="s">
        <v>8215</v>
      </c>
      <c r="K1915" t="s">
        <v>8224</v>
      </c>
      <c r="L1915" t="s">
        <v>8216</v>
      </c>
    </row>
    <row r="1916" spans="1:12" x14ac:dyDescent="0.35">
      <c r="A1916" s="164" t="s">
        <v>16807</v>
      </c>
      <c r="B1916" t="s">
        <v>16808</v>
      </c>
      <c r="C1916" t="s">
        <v>16809</v>
      </c>
      <c r="D1916" t="s">
        <v>16810</v>
      </c>
      <c r="E1916" t="s">
        <v>1069</v>
      </c>
      <c r="H1916" t="s">
        <v>8213</v>
      </c>
      <c r="I1916" t="s">
        <v>8214</v>
      </c>
      <c r="J1916" t="s">
        <v>8215</v>
      </c>
      <c r="K1916" t="s">
        <v>8224</v>
      </c>
      <c r="L1916" t="s">
        <v>8216</v>
      </c>
    </row>
    <row r="1917" spans="1:12" x14ac:dyDescent="0.35">
      <c r="A1917" s="164" t="s">
        <v>23745</v>
      </c>
      <c r="B1917" t="s">
        <v>23746</v>
      </c>
      <c r="C1917" t="s">
        <v>23747</v>
      </c>
      <c r="D1917" t="s">
        <v>1260</v>
      </c>
      <c r="E1917" t="s">
        <v>1069</v>
      </c>
      <c r="F1917">
        <v>0</v>
      </c>
      <c r="G1917" t="s">
        <v>8234</v>
      </c>
      <c r="H1917" t="s">
        <v>8213</v>
      </c>
      <c r="I1917" t="s">
        <v>8214</v>
      </c>
      <c r="J1917" t="s">
        <v>8215</v>
      </c>
      <c r="K1917" t="s">
        <v>8224</v>
      </c>
      <c r="L1917" t="s">
        <v>8216</v>
      </c>
    </row>
    <row r="1918" spans="1:12" x14ac:dyDescent="0.35">
      <c r="A1918" s="164" t="s">
        <v>8372</v>
      </c>
      <c r="B1918" t="s">
        <v>8373</v>
      </c>
      <c r="C1918" t="s">
        <v>8374</v>
      </c>
      <c r="D1918" t="s">
        <v>8375</v>
      </c>
      <c r="E1918" t="s">
        <v>1069</v>
      </c>
      <c r="H1918" t="s">
        <v>8213</v>
      </c>
      <c r="I1918" t="s">
        <v>8214</v>
      </c>
      <c r="J1918" t="s">
        <v>8215</v>
      </c>
      <c r="K1918" t="s">
        <v>8224</v>
      </c>
      <c r="L1918" t="s">
        <v>8216</v>
      </c>
    </row>
    <row r="1919" spans="1:12" x14ac:dyDescent="0.35">
      <c r="A1919" s="164" t="s">
        <v>16732</v>
      </c>
      <c r="B1919" t="s">
        <v>16733</v>
      </c>
      <c r="C1919" t="s">
        <v>16734</v>
      </c>
      <c r="D1919" t="s">
        <v>16735</v>
      </c>
      <c r="E1919" t="s">
        <v>1069</v>
      </c>
      <c r="F1919">
        <v>92</v>
      </c>
      <c r="G1919" t="s">
        <v>8234</v>
      </c>
      <c r="H1919" t="s">
        <v>8213</v>
      </c>
      <c r="I1919" t="s">
        <v>8214</v>
      </c>
      <c r="J1919" t="s">
        <v>8215</v>
      </c>
      <c r="K1919" t="s">
        <v>8224</v>
      </c>
      <c r="L1919" t="s">
        <v>8216</v>
      </c>
    </row>
    <row r="1920" spans="1:12" x14ac:dyDescent="0.35">
      <c r="A1920" s="164" t="s">
        <v>25582</v>
      </c>
      <c r="B1920" t="s">
        <v>25583</v>
      </c>
      <c r="C1920" t="s">
        <v>25584</v>
      </c>
      <c r="D1920" t="s">
        <v>11302</v>
      </c>
      <c r="E1920" t="s">
        <v>1069</v>
      </c>
      <c r="H1920" t="s">
        <v>8213</v>
      </c>
      <c r="I1920" t="s">
        <v>8214</v>
      </c>
      <c r="J1920" t="s">
        <v>8215</v>
      </c>
      <c r="K1920" t="s">
        <v>8224</v>
      </c>
      <c r="L1920" t="s">
        <v>8216</v>
      </c>
    </row>
    <row r="1921" spans="1:12" x14ac:dyDescent="0.35">
      <c r="A1921" s="164" t="s">
        <v>29717</v>
      </c>
      <c r="B1921" t="s">
        <v>29718</v>
      </c>
      <c r="C1921" t="s">
        <v>28112</v>
      </c>
      <c r="D1921" t="s">
        <v>1297</v>
      </c>
      <c r="E1921" t="s">
        <v>1069</v>
      </c>
      <c r="F1921">
        <v>0</v>
      </c>
      <c r="G1921" t="s">
        <v>8234</v>
      </c>
      <c r="H1921" t="s">
        <v>8213</v>
      </c>
      <c r="I1921" t="s">
        <v>8214</v>
      </c>
      <c r="J1921" t="s">
        <v>8215</v>
      </c>
      <c r="K1921" t="s">
        <v>8224</v>
      </c>
      <c r="L1921" t="s">
        <v>8216</v>
      </c>
    </row>
    <row r="1922" spans="1:12" x14ac:dyDescent="0.35">
      <c r="A1922" s="164" t="s">
        <v>13903</v>
      </c>
      <c r="B1922" t="s">
        <v>13904</v>
      </c>
      <c r="C1922" t="s">
        <v>13905</v>
      </c>
      <c r="D1922" t="s">
        <v>13906</v>
      </c>
      <c r="E1922" t="s">
        <v>1069</v>
      </c>
      <c r="F1922">
        <v>88</v>
      </c>
      <c r="G1922" t="s">
        <v>8234</v>
      </c>
      <c r="H1922" t="s">
        <v>8213</v>
      </c>
      <c r="I1922" t="s">
        <v>8214</v>
      </c>
      <c r="J1922" t="s">
        <v>8215</v>
      </c>
      <c r="K1922" t="s">
        <v>8224</v>
      </c>
      <c r="L1922" t="s">
        <v>8216</v>
      </c>
    </row>
    <row r="1923" spans="1:12" x14ac:dyDescent="0.35">
      <c r="A1923" s="164" t="s">
        <v>15014</v>
      </c>
      <c r="B1923" t="s">
        <v>15015</v>
      </c>
      <c r="C1923" t="s">
        <v>15016</v>
      </c>
      <c r="D1923" t="s">
        <v>10298</v>
      </c>
      <c r="E1923" t="s">
        <v>1069</v>
      </c>
      <c r="F1923">
        <v>114</v>
      </c>
      <c r="G1923" t="s">
        <v>8212</v>
      </c>
      <c r="H1923" t="s">
        <v>8213</v>
      </c>
      <c r="I1923" t="s">
        <v>8214</v>
      </c>
      <c r="J1923" t="s">
        <v>8215</v>
      </c>
      <c r="K1923" t="s">
        <v>8224</v>
      </c>
      <c r="L1923" t="s">
        <v>8267</v>
      </c>
    </row>
    <row r="1924" spans="1:12" x14ac:dyDescent="0.35">
      <c r="A1924" s="164" t="s">
        <v>12924</v>
      </c>
      <c r="B1924" t="s">
        <v>12925</v>
      </c>
      <c r="C1924" t="s">
        <v>12926</v>
      </c>
      <c r="D1924" t="s">
        <v>10626</v>
      </c>
      <c r="E1924" t="s">
        <v>1069</v>
      </c>
      <c r="H1924" t="s">
        <v>8213</v>
      </c>
      <c r="I1924" t="s">
        <v>8214</v>
      </c>
      <c r="J1924" t="s">
        <v>8215</v>
      </c>
      <c r="K1924" t="s">
        <v>8224</v>
      </c>
      <c r="L1924" t="s">
        <v>8216</v>
      </c>
    </row>
    <row r="1925" spans="1:12" x14ac:dyDescent="0.35">
      <c r="A1925" s="164" t="s">
        <v>15462</v>
      </c>
      <c r="B1925" t="s">
        <v>15463</v>
      </c>
      <c r="C1925" t="s">
        <v>15464</v>
      </c>
      <c r="D1925" t="s">
        <v>1104</v>
      </c>
      <c r="E1925" t="s">
        <v>1069</v>
      </c>
      <c r="F1925">
        <v>37</v>
      </c>
      <c r="G1925" t="s">
        <v>8234</v>
      </c>
      <c r="H1925" t="s">
        <v>8213</v>
      </c>
      <c r="I1925" t="s">
        <v>8214</v>
      </c>
      <c r="J1925" t="s">
        <v>8215</v>
      </c>
      <c r="K1925" t="s">
        <v>8224</v>
      </c>
      <c r="L1925" t="s">
        <v>8216</v>
      </c>
    </row>
    <row r="1926" spans="1:12" x14ac:dyDescent="0.35">
      <c r="A1926" s="164" t="s">
        <v>28559</v>
      </c>
      <c r="B1926" t="s">
        <v>28560</v>
      </c>
      <c r="C1926" t="s">
        <v>28561</v>
      </c>
      <c r="D1926" t="s">
        <v>28562</v>
      </c>
      <c r="E1926" t="s">
        <v>1069</v>
      </c>
      <c r="F1926">
        <v>60</v>
      </c>
      <c r="G1926" t="s">
        <v>8234</v>
      </c>
      <c r="H1926" t="s">
        <v>8213</v>
      </c>
      <c r="I1926" t="s">
        <v>8214</v>
      </c>
      <c r="J1926" t="s">
        <v>8215</v>
      </c>
      <c r="K1926" t="s">
        <v>8224</v>
      </c>
      <c r="L1926" t="s">
        <v>8216</v>
      </c>
    </row>
    <row r="1927" spans="1:12" x14ac:dyDescent="0.35">
      <c r="A1927" s="164" t="s">
        <v>29779</v>
      </c>
      <c r="B1927" t="s">
        <v>29780</v>
      </c>
      <c r="C1927" t="s">
        <v>29781</v>
      </c>
      <c r="D1927" t="s">
        <v>29782</v>
      </c>
      <c r="E1927" t="s">
        <v>1069</v>
      </c>
      <c r="H1927" t="s">
        <v>8213</v>
      </c>
      <c r="I1927" t="s">
        <v>8214</v>
      </c>
      <c r="J1927" t="s">
        <v>8215</v>
      </c>
      <c r="K1927" t="s">
        <v>8224</v>
      </c>
      <c r="L1927" t="s">
        <v>8216</v>
      </c>
    </row>
    <row r="1928" spans="1:12" x14ac:dyDescent="0.35">
      <c r="A1928" s="164" t="s">
        <v>19886</v>
      </c>
      <c r="B1928" t="s">
        <v>19887</v>
      </c>
      <c r="C1928" t="s">
        <v>19888</v>
      </c>
      <c r="D1928" t="s">
        <v>19889</v>
      </c>
      <c r="E1928" t="s">
        <v>1069</v>
      </c>
      <c r="H1928" t="s">
        <v>8213</v>
      </c>
      <c r="I1928" t="s">
        <v>8214</v>
      </c>
      <c r="J1928" t="s">
        <v>8215</v>
      </c>
      <c r="K1928" t="s">
        <v>8224</v>
      </c>
      <c r="L1928" t="s">
        <v>8216</v>
      </c>
    </row>
    <row r="1929" spans="1:12" x14ac:dyDescent="0.35">
      <c r="A1929" s="164" t="s">
        <v>10983</v>
      </c>
      <c r="B1929" t="s">
        <v>10984</v>
      </c>
      <c r="C1929" t="s">
        <v>10985</v>
      </c>
      <c r="D1929" t="s">
        <v>10986</v>
      </c>
      <c r="E1929" t="s">
        <v>1069</v>
      </c>
      <c r="H1929" t="s">
        <v>8213</v>
      </c>
      <c r="I1929" t="s">
        <v>8214</v>
      </c>
      <c r="J1929" t="s">
        <v>8215</v>
      </c>
      <c r="K1929" t="s">
        <v>8224</v>
      </c>
      <c r="L1929" t="s">
        <v>8216</v>
      </c>
    </row>
    <row r="1930" spans="1:12" x14ac:dyDescent="0.35">
      <c r="A1930" s="164" t="s">
        <v>8523</v>
      </c>
      <c r="B1930" t="s">
        <v>8524</v>
      </c>
      <c r="C1930" t="s">
        <v>8525</v>
      </c>
      <c r="D1930" t="s">
        <v>8526</v>
      </c>
      <c r="E1930" t="s">
        <v>1069</v>
      </c>
      <c r="F1930">
        <v>100</v>
      </c>
      <c r="G1930" t="s">
        <v>8234</v>
      </c>
      <c r="H1930" t="s">
        <v>8213</v>
      </c>
      <c r="I1930" t="s">
        <v>8214</v>
      </c>
      <c r="J1930" t="s">
        <v>8215</v>
      </c>
      <c r="K1930" t="s">
        <v>8224</v>
      </c>
      <c r="L1930" t="s">
        <v>8216</v>
      </c>
    </row>
    <row r="1931" spans="1:12" x14ac:dyDescent="0.35">
      <c r="A1931" s="164" t="s">
        <v>27393</v>
      </c>
      <c r="B1931" t="s">
        <v>27394</v>
      </c>
      <c r="C1931" t="s">
        <v>27395</v>
      </c>
      <c r="D1931" t="s">
        <v>15849</v>
      </c>
      <c r="E1931" t="s">
        <v>1069</v>
      </c>
      <c r="F1931">
        <v>0</v>
      </c>
      <c r="G1931" t="s">
        <v>8234</v>
      </c>
      <c r="H1931" t="s">
        <v>8213</v>
      </c>
      <c r="I1931" t="s">
        <v>8214</v>
      </c>
      <c r="J1931" t="s">
        <v>8215</v>
      </c>
      <c r="K1931" t="s">
        <v>8224</v>
      </c>
      <c r="L1931" t="s">
        <v>8216</v>
      </c>
    </row>
    <row r="1932" spans="1:12" x14ac:dyDescent="0.35">
      <c r="A1932" s="164" t="s">
        <v>10634</v>
      </c>
      <c r="B1932" t="s">
        <v>10635</v>
      </c>
      <c r="C1932" t="s">
        <v>10636</v>
      </c>
      <c r="D1932" t="s">
        <v>10637</v>
      </c>
      <c r="E1932" t="s">
        <v>1069</v>
      </c>
      <c r="F1932">
        <v>80</v>
      </c>
      <c r="G1932" t="s">
        <v>8234</v>
      </c>
      <c r="H1932" t="s">
        <v>8213</v>
      </c>
      <c r="I1932" t="s">
        <v>8214</v>
      </c>
      <c r="J1932" t="s">
        <v>8215</v>
      </c>
      <c r="K1932" t="s">
        <v>8224</v>
      </c>
      <c r="L1932" t="s">
        <v>8216</v>
      </c>
    </row>
    <row r="1933" spans="1:12" x14ac:dyDescent="0.35">
      <c r="A1933" s="164" t="s">
        <v>16581</v>
      </c>
      <c r="B1933" t="s">
        <v>16582</v>
      </c>
      <c r="C1933" t="s">
        <v>16583</v>
      </c>
      <c r="D1933" t="s">
        <v>16584</v>
      </c>
      <c r="E1933" t="s">
        <v>1069</v>
      </c>
      <c r="H1933" t="s">
        <v>8213</v>
      </c>
      <c r="I1933" t="s">
        <v>8214</v>
      </c>
      <c r="J1933" t="s">
        <v>8215</v>
      </c>
      <c r="K1933" t="s">
        <v>8224</v>
      </c>
      <c r="L1933" t="s">
        <v>8216</v>
      </c>
    </row>
    <row r="1934" spans="1:12" x14ac:dyDescent="0.35">
      <c r="A1934" s="164" t="s">
        <v>23792</v>
      </c>
      <c r="B1934" t="s">
        <v>23793</v>
      </c>
      <c r="C1934" t="s">
        <v>23794</v>
      </c>
      <c r="D1934" t="s">
        <v>1125</v>
      </c>
      <c r="E1934" t="s">
        <v>1069</v>
      </c>
      <c r="F1934">
        <v>72</v>
      </c>
      <c r="G1934" t="s">
        <v>8234</v>
      </c>
      <c r="H1934" t="s">
        <v>8213</v>
      </c>
      <c r="I1934" t="s">
        <v>8214</v>
      </c>
      <c r="J1934" t="s">
        <v>8215</v>
      </c>
      <c r="K1934" t="s">
        <v>8224</v>
      </c>
      <c r="L1934" t="s">
        <v>8216</v>
      </c>
    </row>
    <row r="1935" spans="1:12" x14ac:dyDescent="0.35">
      <c r="A1935" s="164" t="s">
        <v>12515</v>
      </c>
      <c r="B1935" t="s">
        <v>12516</v>
      </c>
      <c r="C1935" t="s">
        <v>12517</v>
      </c>
      <c r="D1935" t="s">
        <v>12518</v>
      </c>
      <c r="E1935" t="s">
        <v>1069</v>
      </c>
      <c r="H1935" t="s">
        <v>8213</v>
      </c>
      <c r="I1935" t="s">
        <v>8214</v>
      </c>
      <c r="J1935" t="s">
        <v>8215</v>
      </c>
      <c r="K1935" t="s">
        <v>8224</v>
      </c>
      <c r="L1935" t="s">
        <v>8216</v>
      </c>
    </row>
    <row r="1936" spans="1:12" x14ac:dyDescent="0.35">
      <c r="A1936" s="164" t="s">
        <v>28754</v>
      </c>
      <c r="B1936" t="s">
        <v>28755</v>
      </c>
      <c r="C1936" t="s">
        <v>28756</v>
      </c>
      <c r="D1936" t="s">
        <v>10298</v>
      </c>
      <c r="E1936" t="s">
        <v>1069</v>
      </c>
      <c r="H1936" t="s">
        <v>8213</v>
      </c>
      <c r="I1936" t="s">
        <v>8214</v>
      </c>
      <c r="J1936" t="s">
        <v>8215</v>
      </c>
      <c r="K1936" t="s">
        <v>8224</v>
      </c>
      <c r="L1936" t="s">
        <v>8216</v>
      </c>
    </row>
    <row r="1937" spans="1:12" x14ac:dyDescent="0.35">
      <c r="A1937" s="164" t="s">
        <v>12166</v>
      </c>
      <c r="B1937" t="s">
        <v>12167</v>
      </c>
      <c r="C1937" t="s">
        <v>12168</v>
      </c>
      <c r="D1937" t="s">
        <v>12169</v>
      </c>
      <c r="E1937" t="s">
        <v>1069</v>
      </c>
      <c r="F1937">
        <v>86</v>
      </c>
      <c r="G1937" t="s">
        <v>8234</v>
      </c>
      <c r="H1937" t="s">
        <v>8213</v>
      </c>
      <c r="I1937" t="s">
        <v>8214</v>
      </c>
      <c r="J1937" t="s">
        <v>8215</v>
      </c>
      <c r="K1937" t="s">
        <v>8224</v>
      </c>
      <c r="L1937" t="s">
        <v>8216</v>
      </c>
    </row>
    <row r="1938" spans="1:12" x14ac:dyDescent="0.35">
      <c r="A1938" s="164" t="s">
        <v>22506</v>
      </c>
      <c r="B1938" t="s">
        <v>22507</v>
      </c>
      <c r="C1938" t="s">
        <v>22508</v>
      </c>
      <c r="D1938" t="s">
        <v>15849</v>
      </c>
      <c r="E1938" t="s">
        <v>1069</v>
      </c>
      <c r="H1938" t="s">
        <v>8213</v>
      </c>
      <c r="I1938" t="s">
        <v>8214</v>
      </c>
      <c r="J1938" t="s">
        <v>8215</v>
      </c>
      <c r="K1938" t="s">
        <v>8224</v>
      </c>
      <c r="L1938" t="s">
        <v>8216</v>
      </c>
    </row>
    <row r="1939" spans="1:12" x14ac:dyDescent="0.35">
      <c r="A1939" s="164" t="s">
        <v>10778</v>
      </c>
      <c r="B1939" t="s">
        <v>10779</v>
      </c>
      <c r="C1939" t="s">
        <v>10780</v>
      </c>
      <c r="D1939" t="s">
        <v>10781</v>
      </c>
      <c r="E1939" t="s">
        <v>1069</v>
      </c>
      <c r="F1939">
        <v>255</v>
      </c>
      <c r="G1939" t="s">
        <v>8223</v>
      </c>
      <c r="H1939" t="s">
        <v>8213</v>
      </c>
      <c r="I1939" t="s">
        <v>8214</v>
      </c>
      <c r="J1939" t="s">
        <v>8215</v>
      </c>
      <c r="K1939" t="s">
        <v>8224</v>
      </c>
      <c r="L1939" t="s">
        <v>8216</v>
      </c>
    </row>
    <row r="1940" spans="1:12" x14ac:dyDescent="0.35">
      <c r="A1940" s="164" t="s">
        <v>15335</v>
      </c>
      <c r="B1940" t="s">
        <v>15336</v>
      </c>
      <c r="C1940" t="s">
        <v>15337</v>
      </c>
      <c r="D1940" t="s">
        <v>15338</v>
      </c>
      <c r="E1940" t="s">
        <v>1069</v>
      </c>
      <c r="F1940">
        <v>88</v>
      </c>
      <c r="G1940" t="s">
        <v>8234</v>
      </c>
      <c r="H1940" t="s">
        <v>8213</v>
      </c>
      <c r="I1940" t="s">
        <v>8214</v>
      </c>
      <c r="J1940" t="s">
        <v>8215</v>
      </c>
      <c r="K1940" t="s">
        <v>8224</v>
      </c>
      <c r="L1940" t="s">
        <v>8216</v>
      </c>
    </row>
    <row r="1941" spans="1:12" x14ac:dyDescent="0.35">
      <c r="A1941" s="164" t="s">
        <v>9113</v>
      </c>
      <c r="B1941" t="s">
        <v>9114</v>
      </c>
      <c r="C1941" t="s">
        <v>9115</v>
      </c>
      <c r="D1941" t="s">
        <v>9116</v>
      </c>
      <c r="E1941" t="s">
        <v>1069</v>
      </c>
      <c r="F1941">
        <v>130</v>
      </c>
      <c r="G1941" t="s">
        <v>8212</v>
      </c>
      <c r="H1941" t="s">
        <v>8213</v>
      </c>
      <c r="I1941" t="s">
        <v>8214</v>
      </c>
      <c r="J1941" t="s">
        <v>8215</v>
      </c>
      <c r="K1941" t="s">
        <v>8224</v>
      </c>
      <c r="L1941" t="s">
        <v>8216</v>
      </c>
    </row>
    <row r="1942" spans="1:12" x14ac:dyDescent="0.35">
      <c r="A1942" s="164" t="s">
        <v>29918</v>
      </c>
      <c r="B1942" t="s">
        <v>29919</v>
      </c>
      <c r="C1942" t="s">
        <v>29920</v>
      </c>
      <c r="D1942" t="s">
        <v>1149</v>
      </c>
      <c r="E1942" t="s">
        <v>1069</v>
      </c>
      <c r="F1942">
        <v>66</v>
      </c>
      <c r="G1942" t="s">
        <v>8234</v>
      </c>
      <c r="H1942" t="s">
        <v>8213</v>
      </c>
      <c r="I1942" t="s">
        <v>8214</v>
      </c>
      <c r="J1942" t="s">
        <v>8215</v>
      </c>
      <c r="K1942" t="s">
        <v>8224</v>
      </c>
      <c r="L1942" t="s">
        <v>8216</v>
      </c>
    </row>
    <row r="1943" spans="1:12" x14ac:dyDescent="0.35">
      <c r="A1943" s="164" t="s">
        <v>14504</v>
      </c>
      <c r="B1943" t="s">
        <v>14505</v>
      </c>
      <c r="C1943" t="s">
        <v>14506</v>
      </c>
      <c r="D1943" t="s">
        <v>10386</v>
      </c>
      <c r="E1943" t="s">
        <v>1069</v>
      </c>
      <c r="H1943" t="s">
        <v>8213</v>
      </c>
      <c r="I1943" t="s">
        <v>8214</v>
      </c>
      <c r="J1943" t="s">
        <v>8215</v>
      </c>
      <c r="K1943" t="s">
        <v>8224</v>
      </c>
      <c r="L1943" t="s">
        <v>8216</v>
      </c>
    </row>
    <row r="1944" spans="1:12" x14ac:dyDescent="0.35">
      <c r="A1944" s="164" t="s">
        <v>27636</v>
      </c>
      <c r="B1944" t="s">
        <v>27637</v>
      </c>
      <c r="C1944" t="s">
        <v>27638</v>
      </c>
      <c r="D1944" t="s">
        <v>1210</v>
      </c>
      <c r="E1944" t="s">
        <v>1069</v>
      </c>
      <c r="F1944">
        <v>46</v>
      </c>
      <c r="G1944" t="s">
        <v>8234</v>
      </c>
      <c r="H1944" t="s">
        <v>8213</v>
      </c>
      <c r="I1944" t="s">
        <v>8214</v>
      </c>
      <c r="J1944" t="s">
        <v>8215</v>
      </c>
      <c r="K1944" t="s">
        <v>8224</v>
      </c>
      <c r="L1944" t="s">
        <v>8216</v>
      </c>
    </row>
    <row r="1945" spans="1:12" x14ac:dyDescent="0.35">
      <c r="A1945" s="164" t="s">
        <v>13341</v>
      </c>
      <c r="B1945" t="s">
        <v>13342</v>
      </c>
      <c r="C1945" t="s">
        <v>8374</v>
      </c>
      <c r="D1945" t="s">
        <v>8375</v>
      </c>
      <c r="E1945" t="s">
        <v>1069</v>
      </c>
      <c r="F1945">
        <v>102</v>
      </c>
      <c r="G1945" t="s">
        <v>8212</v>
      </c>
      <c r="H1945" t="s">
        <v>8213</v>
      </c>
      <c r="I1945" t="s">
        <v>8214</v>
      </c>
      <c r="J1945" t="s">
        <v>8215</v>
      </c>
      <c r="K1945" t="s">
        <v>8224</v>
      </c>
      <c r="L1945" t="s">
        <v>8216</v>
      </c>
    </row>
    <row r="1946" spans="1:12" x14ac:dyDescent="0.35">
      <c r="A1946" s="164" t="s">
        <v>23054</v>
      </c>
      <c r="B1946" t="s">
        <v>23055</v>
      </c>
      <c r="C1946" t="s">
        <v>23056</v>
      </c>
      <c r="D1946" t="s">
        <v>23057</v>
      </c>
      <c r="E1946" t="s">
        <v>1069</v>
      </c>
      <c r="H1946" t="s">
        <v>8213</v>
      </c>
      <c r="I1946" t="s">
        <v>8214</v>
      </c>
      <c r="J1946" t="s">
        <v>8215</v>
      </c>
      <c r="K1946" t="s">
        <v>8224</v>
      </c>
      <c r="L1946" t="s">
        <v>8216</v>
      </c>
    </row>
    <row r="1947" spans="1:12" x14ac:dyDescent="0.35">
      <c r="A1947" s="164" t="s">
        <v>22398</v>
      </c>
      <c r="B1947" t="s">
        <v>22399</v>
      </c>
      <c r="C1947" t="s">
        <v>22400</v>
      </c>
      <c r="D1947" t="s">
        <v>1084</v>
      </c>
      <c r="E1947" t="s">
        <v>1069</v>
      </c>
      <c r="F1947">
        <v>87</v>
      </c>
      <c r="G1947" t="s">
        <v>8234</v>
      </c>
      <c r="H1947" t="s">
        <v>8213</v>
      </c>
      <c r="I1947" t="s">
        <v>8214</v>
      </c>
      <c r="J1947" t="s">
        <v>8215</v>
      </c>
      <c r="K1947" t="s">
        <v>8224</v>
      </c>
      <c r="L1947" t="s">
        <v>8216</v>
      </c>
    </row>
    <row r="1948" spans="1:12" x14ac:dyDescent="0.35">
      <c r="A1948" s="164" t="s">
        <v>22691</v>
      </c>
      <c r="B1948" t="s">
        <v>22692</v>
      </c>
      <c r="C1948" t="s">
        <v>22693</v>
      </c>
      <c r="D1948" t="s">
        <v>22694</v>
      </c>
      <c r="E1948" t="s">
        <v>1069</v>
      </c>
      <c r="F1948">
        <v>0</v>
      </c>
      <c r="G1948" t="s">
        <v>8234</v>
      </c>
      <c r="H1948" t="s">
        <v>8213</v>
      </c>
      <c r="I1948" t="s">
        <v>8214</v>
      </c>
      <c r="J1948" t="s">
        <v>8215</v>
      </c>
      <c r="K1948" t="s">
        <v>8224</v>
      </c>
      <c r="L1948" t="s">
        <v>8216</v>
      </c>
    </row>
    <row r="1949" spans="1:12" x14ac:dyDescent="0.35">
      <c r="A1949" s="164" t="s">
        <v>24302</v>
      </c>
      <c r="B1949" t="s">
        <v>24303</v>
      </c>
      <c r="C1949" t="s">
        <v>24304</v>
      </c>
      <c r="D1949" t="s">
        <v>1107</v>
      </c>
      <c r="E1949" t="s">
        <v>1069</v>
      </c>
      <c r="F1949">
        <v>42</v>
      </c>
      <c r="G1949" t="s">
        <v>8234</v>
      </c>
      <c r="H1949" t="s">
        <v>8213</v>
      </c>
      <c r="I1949" t="s">
        <v>8214</v>
      </c>
      <c r="J1949" t="s">
        <v>8215</v>
      </c>
      <c r="K1949" t="s">
        <v>8224</v>
      </c>
      <c r="L1949" t="s">
        <v>8216</v>
      </c>
    </row>
    <row r="1950" spans="1:12" x14ac:dyDescent="0.35">
      <c r="A1950" s="164" t="s">
        <v>22551</v>
      </c>
      <c r="B1950" t="s">
        <v>22552</v>
      </c>
      <c r="C1950" t="s">
        <v>10636</v>
      </c>
      <c r="D1950" t="s">
        <v>10637</v>
      </c>
      <c r="E1950" t="s">
        <v>1069</v>
      </c>
      <c r="F1950">
        <v>38</v>
      </c>
      <c r="G1950" t="s">
        <v>8234</v>
      </c>
      <c r="H1950" t="s">
        <v>8213</v>
      </c>
      <c r="I1950" t="s">
        <v>8214</v>
      </c>
      <c r="J1950" t="s">
        <v>8215</v>
      </c>
      <c r="K1950" t="s">
        <v>8224</v>
      </c>
      <c r="L1950" t="s">
        <v>8216</v>
      </c>
    </row>
    <row r="1951" spans="1:12" x14ac:dyDescent="0.35">
      <c r="A1951" s="164" t="s">
        <v>32672</v>
      </c>
      <c r="B1951" t="s">
        <v>32673</v>
      </c>
      <c r="C1951" t="s">
        <v>32674</v>
      </c>
      <c r="D1951" t="s">
        <v>1073</v>
      </c>
      <c r="E1951" t="s">
        <v>1069</v>
      </c>
      <c r="F1951">
        <v>90</v>
      </c>
      <c r="G1951" t="s">
        <v>8234</v>
      </c>
      <c r="H1951" t="s">
        <v>8213</v>
      </c>
      <c r="I1951" t="s">
        <v>8214</v>
      </c>
      <c r="J1951" t="s">
        <v>8215</v>
      </c>
      <c r="K1951" t="s">
        <v>8224</v>
      </c>
      <c r="L1951" t="s">
        <v>8216</v>
      </c>
    </row>
    <row r="1952" spans="1:12" x14ac:dyDescent="0.35">
      <c r="A1952" s="164" t="s">
        <v>24306</v>
      </c>
      <c r="B1952" t="s">
        <v>24307</v>
      </c>
      <c r="C1952" t="s">
        <v>24308</v>
      </c>
      <c r="D1952" t="s">
        <v>1138</v>
      </c>
      <c r="E1952" t="s">
        <v>1069</v>
      </c>
      <c r="F1952">
        <v>15</v>
      </c>
      <c r="G1952" t="s">
        <v>8234</v>
      </c>
      <c r="H1952" t="s">
        <v>8213</v>
      </c>
      <c r="I1952" t="s">
        <v>8214</v>
      </c>
      <c r="J1952" t="s">
        <v>8215</v>
      </c>
      <c r="K1952" t="s">
        <v>8224</v>
      </c>
      <c r="L1952" t="s">
        <v>8216</v>
      </c>
    </row>
    <row r="1953" spans="1:12" x14ac:dyDescent="0.35">
      <c r="A1953" s="164" t="s">
        <v>14322</v>
      </c>
      <c r="B1953" t="s">
        <v>14323</v>
      </c>
      <c r="C1953" t="s">
        <v>14324</v>
      </c>
      <c r="D1953" t="s">
        <v>234</v>
      </c>
      <c r="E1953" t="s">
        <v>1069</v>
      </c>
      <c r="F1953">
        <v>120</v>
      </c>
      <c r="G1953" t="s">
        <v>8212</v>
      </c>
      <c r="H1953" t="s">
        <v>8213</v>
      </c>
      <c r="I1953" t="s">
        <v>8214</v>
      </c>
      <c r="J1953" t="s">
        <v>8215</v>
      </c>
      <c r="K1953" t="s">
        <v>8224</v>
      </c>
      <c r="L1953" t="s">
        <v>8216</v>
      </c>
    </row>
    <row r="1954" spans="1:12" x14ac:dyDescent="0.35">
      <c r="A1954" s="164" t="s">
        <v>28110</v>
      </c>
      <c r="B1954" t="s">
        <v>28111</v>
      </c>
      <c r="C1954" t="s">
        <v>28112</v>
      </c>
      <c r="D1954" t="s">
        <v>1297</v>
      </c>
      <c r="E1954" t="s">
        <v>1069</v>
      </c>
      <c r="F1954">
        <v>75</v>
      </c>
      <c r="G1954" t="s">
        <v>8234</v>
      </c>
      <c r="H1954" t="s">
        <v>8213</v>
      </c>
      <c r="I1954" t="s">
        <v>8214</v>
      </c>
      <c r="J1954" t="s">
        <v>8215</v>
      </c>
      <c r="K1954" t="s">
        <v>8224</v>
      </c>
      <c r="L1954" t="s">
        <v>8216</v>
      </c>
    </row>
    <row r="1955" spans="1:12" x14ac:dyDescent="0.35">
      <c r="A1955" s="164" t="s">
        <v>25340</v>
      </c>
      <c r="B1955" t="s">
        <v>25341</v>
      </c>
      <c r="C1955" t="s">
        <v>25342</v>
      </c>
      <c r="D1955" t="s">
        <v>1138</v>
      </c>
      <c r="E1955" t="s">
        <v>1069</v>
      </c>
      <c r="F1955">
        <v>98</v>
      </c>
      <c r="G1955" t="s">
        <v>8234</v>
      </c>
      <c r="H1955" t="s">
        <v>8213</v>
      </c>
      <c r="I1955" t="s">
        <v>8214</v>
      </c>
      <c r="J1955" t="s">
        <v>8215</v>
      </c>
      <c r="K1955" t="s">
        <v>8224</v>
      </c>
      <c r="L1955" t="s">
        <v>8216</v>
      </c>
    </row>
    <row r="1956" spans="1:12" x14ac:dyDescent="0.35">
      <c r="A1956" s="164" t="s">
        <v>13476</v>
      </c>
      <c r="B1956" t="s">
        <v>13477</v>
      </c>
      <c r="C1956" t="s">
        <v>13478</v>
      </c>
      <c r="D1956" t="s">
        <v>1073</v>
      </c>
      <c r="E1956" t="s">
        <v>1069</v>
      </c>
      <c r="F1956">
        <v>174</v>
      </c>
      <c r="G1956" t="s">
        <v>8212</v>
      </c>
      <c r="H1956" t="s">
        <v>8213</v>
      </c>
      <c r="I1956" t="s">
        <v>8214</v>
      </c>
      <c r="J1956" t="s">
        <v>8215</v>
      </c>
      <c r="K1956" t="s">
        <v>8224</v>
      </c>
      <c r="L1956" t="s">
        <v>8216</v>
      </c>
    </row>
    <row r="1957" spans="1:12" x14ac:dyDescent="0.35">
      <c r="A1957" s="164" t="s">
        <v>11887</v>
      </c>
      <c r="B1957" t="s">
        <v>11888</v>
      </c>
      <c r="C1957" t="s">
        <v>11889</v>
      </c>
      <c r="D1957" t="s">
        <v>1093</v>
      </c>
      <c r="E1957" t="s">
        <v>1069</v>
      </c>
      <c r="F1957">
        <v>86</v>
      </c>
      <c r="G1957" t="s">
        <v>8234</v>
      </c>
      <c r="H1957" t="s">
        <v>8213</v>
      </c>
      <c r="I1957" t="s">
        <v>8214</v>
      </c>
      <c r="J1957" t="s">
        <v>8215</v>
      </c>
      <c r="K1957" t="s">
        <v>8224</v>
      </c>
      <c r="L1957" t="s">
        <v>8216</v>
      </c>
    </row>
    <row r="1958" spans="1:12" x14ac:dyDescent="0.35">
      <c r="A1958" s="164" t="s">
        <v>29900</v>
      </c>
      <c r="B1958" t="s">
        <v>29901</v>
      </c>
      <c r="C1958" t="s">
        <v>29902</v>
      </c>
      <c r="D1958" t="s">
        <v>1078</v>
      </c>
      <c r="E1958" t="s">
        <v>1069</v>
      </c>
      <c r="F1958">
        <v>103</v>
      </c>
      <c r="G1958" t="s">
        <v>8212</v>
      </c>
      <c r="H1958" t="s">
        <v>8213</v>
      </c>
      <c r="I1958" t="s">
        <v>8214</v>
      </c>
      <c r="J1958" t="s">
        <v>8215</v>
      </c>
      <c r="K1958" t="s">
        <v>8224</v>
      </c>
      <c r="L1958" t="s">
        <v>8216</v>
      </c>
    </row>
    <row r="1959" spans="1:12" x14ac:dyDescent="0.35">
      <c r="A1959" s="164" t="s">
        <v>22955</v>
      </c>
      <c r="B1959" t="s">
        <v>22956</v>
      </c>
      <c r="C1959" t="s">
        <v>22957</v>
      </c>
      <c r="D1959" t="s">
        <v>1338</v>
      </c>
      <c r="E1959" t="s">
        <v>1069</v>
      </c>
      <c r="F1959">
        <v>126</v>
      </c>
      <c r="G1959" t="s">
        <v>8212</v>
      </c>
      <c r="H1959" t="s">
        <v>8213</v>
      </c>
      <c r="I1959" t="s">
        <v>8214</v>
      </c>
      <c r="J1959" t="s">
        <v>8215</v>
      </c>
      <c r="K1959" t="s">
        <v>8224</v>
      </c>
      <c r="L1959" t="s">
        <v>8216</v>
      </c>
    </row>
    <row r="1960" spans="1:12" x14ac:dyDescent="0.35">
      <c r="A1960" s="164" t="s">
        <v>16220</v>
      </c>
      <c r="B1960" t="s">
        <v>16221</v>
      </c>
      <c r="C1960" t="s">
        <v>16222</v>
      </c>
      <c r="D1960" t="s">
        <v>1073</v>
      </c>
      <c r="E1960" t="s">
        <v>1069</v>
      </c>
      <c r="F1960">
        <v>112</v>
      </c>
      <c r="G1960" t="s">
        <v>8212</v>
      </c>
      <c r="H1960" t="s">
        <v>8213</v>
      </c>
      <c r="I1960" t="s">
        <v>8214</v>
      </c>
      <c r="J1960" t="s">
        <v>8215</v>
      </c>
      <c r="K1960" t="s">
        <v>8224</v>
      </c>
      <c r="L1960" t="s">
        <v>8216</v>
      </c>
    </row>
    <row r="1961" spans="1:12" x14ac:dyDescent="0.35">
      <c r="A1961" s="164" t="s">
        <v>11176</v>
      </c>
      <c r="B1961" t="s">
        <v>11177</v>
      </c>
      <c r="C1961" t="s">
        <v>11178</v>
      </c>
      <c r="D1961" t="s">
        <v>1104</v>
      </c>
      <c r="E1961" t="s">
        <v>1069</v>
      </c>
      <c r="F1961">
        <v>60</v>
      </c>
      <c r="G1961" t="s">
        <v>8234</v>
      </c>
      <c r="H1961" t="s">
        <v>8213</v>
      </c>
      <c r="I1961" t="s">
        <v>8214</v>
      </c>
      <c r="J1961" t="s">
        <v>8215</v>
      </c>
      <c r="K1961" t="s">
        <v>8224</v>
      </c>
      <c r="L1961" t="s">
        <v>8216</v>
      </c>
    </row>
    <row r="1962" spans="1:12" x14ac:dyDescent="0.35">
      <c r="A1962" s="164" t="s">
        <v>27630</v>
      </c>
      <c r="B1962" t="s">
        <v>10611</v>
      </c>
      <c r="C1962" t="s">
        <v>10612</v>
      </c>
      <c r="D1962" t="s">
        <v>571</v>
      </c>
      <c r="E1962" t="s">
        <v>1069</v>
      </c>
      <c r="F1962">
        <v>50</v>
      </c>
      <c r="G1962" t="s">
        <v>8234</v>
      </c>
      <c r="H1962" t="s">
        <v>8213</v>
      </c>
      <c r="I1962" t="s">
        <v>8214</v>
      </c>
      <c r="J1962" t="s">
        <v>8215</v>
      </c>
      <c r="K1962" t="s">
        <v>8224</v>
      </c>
      <c r="L1962" t="s">
        <v>8216</v>
      </c>
    </row>
    <row r="1963" spans="1:12" x14ac:dyDescent="0.35">
      <c r="A1963" s="164" t="s">
        <v>10545</v>
      </c>
      <c r="B1963" t="s">
        <v>10546</v>
      </c>
      <c r="C1963" t="s">
        <v>10547</v>
      </c>
      <c r="D1963" t="s">
        <v>1112</v>
      </c>
      <c r="E1963" t="s">
        <v>1069</v>
      </c>
      <c r="F1963">
        <v>68</v>
      </c>
      <c r="G1963" t="s">
        <v>8234</v>
      </c>
      <c r="H1963" t="s">
        <v>8213</v>
      </c>
      <c r="I1963" t="s">
        <v>8214</v>
      </c>
      <c r="J1963" t="s">
        <v>8215</v>
      </c>
      <c r="K1963" t="s">
        <v>8224</v>
      </c>
      <c r="L1963" t="s">
        <v>8216</v>
      </c>
    </row>
    <row r="1964" spans="1:12" x14ac:dyDescent="0.35">
      <c r="A1964" s="164" t="s">
        <v>30182</v>
      </c>
      <c r="B1964" t="s">
        <v>30183</v>
      </c>
      <c r="C1964" t="s">
        <v>30184</v>
      </c>
      <c r="D1964" t="s">
        <v>30185</v>
      </c>
      <c r="E1964" t="s">
        <v>1069</v>
      </c>
      <c r="F1964">
        <v>64</v>
      </c>
      <c r="G1964" t="s">
        <v>8234</v>
      </c>
      <c r="H1964" t="s">
        <v>8213</v>
      </c>
      <c r="I1964" t="s">
        <v>8214</v>
      </c>
      <c r="J1964" t="s">
        <v>8215</v>
      </c>
      <c r="K1964" t="s">
        <v>8224</v>
      </c>
      <c r="L1964" t="s">
        <v>8216</v>
      </c>
    </row>
    <row r="1965" spans="1:12" x14ac:dyDescent="0.35">
      <c r="A1965" s="164" t="s">
        <v>21598</v>
      </c>
      <c r="B1965" t="s">
        <v>21599</v>
      </c>
      <c r="C1965" t="s">
        <v>21600</v>
      </c>
      <c r="D1965" t="s">
        <v>1095</v>
      </c>
      <c r="E1965" t="s">
        <v>1069</v>
      </c>
      <c r="F1965">
        <v>74</v>
      </c>
      <c r="G1965" t="s">
        <v>8234</v>
      </c>
      <c r="H1965" t="s">
        <v>8213</v>
      </c>
      <c r="I1965" t="s">
        <v>8214</v>
      </c>
      <c r="J1965" t="s">
        <v>8215</v>
      </c>
      <c r="K1965" t="s">
        <v>8224</v>
      </c>
      <c r="L1965" t="s">
        <v>8216</v>
      </c>
    </row>
    <row r="1966" spans="1:12" x14ac:dyDescent="0.35">
      <c r="A1966" s="164" t="s">
        <v>1342</v>
      </c>
      <c r="B1966" t="s">
        <v>5474</v>
      </c>
      <c r="C1966" t="s">
        <v>32833</v>
      </c>
      <c r="D1966" t="s">
        <v>1343</v>
      </c>
      <c r="E1966" t="s">
        <v>1344</v>
      </c>
      <c r="F1966">
        <v>245</v>
      </c>
      <c r="G1966" t="s">
        <v>8223</v>
      </c>
      <c r="H1966" t="s">
        <v>8213</v>
      </c>
      <c r="I1966" t="s">
        <v>8214</v>
      </c>
      <c r="J1966" t="s">
        <v>8215</v>
      </c>
      <c r="K1966" t="s">
        <v>5808</v>
      </c>
      <c r="L1966" t="s">
        <v>8216</v>
      </c>
    </row>
    <row r="1967" spans="1:12" x14ac:dyDescent="0.35">
      <c r="A1967" s="164" t="s">
        <v>1346</v>
      </c>
      <c r="B1967" t="s">
        <v>5449</v>
      </c>
      <c r="C1967" t="s">
        <v>22828</v>
      </c>
      <c r="D1967" t="s">
        <v>1347</v>
      </c>
      <c r="E1967" t="s">
        <v>1344</v>
      </c>
      <c r="F1967">
        <v>87</v>
      </c>
      <c r="G1967" t="s">
        <v>8234</v>
      </c>
      <c r="H1967" t="s">
        <v>8213</v>
      </c>
      <c r="I1967" t="s">
        <v>8219</v>
      </c>
      <c r="J1967" t="s">
        <v>8215</v>
      </c>
      <c r="K1967" t="s">
        <v>5808</v>
      </c>
      <c r="L1967" t="s">
        <v>8216</v>
      </c>
    </row>
    <row r="1968" spans="1:12" x14ac:dyDescent="0.35">
      <c r="A1968" s="164" t="s">
        <v>1348</v>
      </c>
      <c r="B1968" t="s">
        <v>5494</v>
      </c>
      <c r="C1968" t="s">
        <v>18555</v>
      </c>
      <c r="D1968" t="s">
        <v>1349</v>
      </c>
      <c r="E1968" t="s">
        <v>1344</v>
      </c>
      <c r="F1968">
        <v>134</v>
      </c>
      <c r="G1968" t="s">
        <v>8212</v>
      </c>
      <c r="H1968" t="s">
        <v>8213</v>
      </c>
      <c r="I1968" t="s">
        <v>8219</v>
      </c>
      <c r="J1968" t="s">
        <v>8215</v>
      </c>
      <c r="K1968" t="s">
        <v>8224</v>
      </c>
      <c r="L1968" t="s">
        <v>8267</v>
      </c>
    </row>
    <row r="1969" spans="1:12" x14ac:dyDescent="0.35">
      <c r="A1969" s="164" t="s">
        <v>20110</v>
      </c>
      <c r="B1969" t="s">
        <v>20111</v>
      </c>
      <c r="C1969" t="s">
        <v>20112</v>
      </c>
      <c r="D1969" t="s">
        <v>1350</v>
      </c>
      <c r="E1969" t="s">
        <v>1344</v>
      </c>
      <c r="F1969">
        <v>114</v>
      </c>
      <c r="G1969" t="s">
        <v>8212</v>
      </c>
      <c r="H1969" t="s">
        <v>8213</v>
      </c>
      <c r="I1969" t="s">
        <v>8214</v>
      </c>
      <c r="J1969" t="s">
        <v>8215</v>
      </c>
      <c r="K1969" t="s">
        <v>5808</v>
      </c>
      <c r="L1969" t="s">
        <v>8216</v>
      </c>
    </row>
    <row r="1970" spans="1:12" x14ac:dyDescent="0.35">
      <c r="A1970" s="164" t="s">
        <v>1351</v>
      </c>
      <c r="B1970" t="s">
        <v>5927</v>
      </c>
      <c r="C1970" t="s">
        <v>31546</v>
      </c>
      <c r="D1970" t="s">
        <v>1352</v>
      </c>
      <c r="E1970" t="s">
        <v>1344</v>
      </c>
      <c r="F1970">
        <v>298</v>
      </c>
      <c r="G1970" t="s">
        <v>8223</v>
      </c>
      <c r="H1970" t="s">
        <v>8213</v>
      </c>
      <c r="I1970" t="s">
        <v>8214</v>
      </c>
      <c r="J1970" t="s">
        <v>8215</v>
      </c>
      <c r="K1970" t="s">
        <v>8224</v>
      </c>
      <c r="L1970" t="s">
        <v>8216</v>
      </c>
    </row>
    <row r="1971" spans="1:12" x14ac:dyDescent="0.35">
      <c r="A1971" s="164" t="s">
        <v>1353</v>
      </c>
      <c r="B1971" t="s">
        <v>5469</v>
      </c>
      <c r="C1971" t="s">
        <v>28430</v>
      </c>
      <c r="D1971" t="s">
        <v>171</v>
      </c>
      <c r="E1971" t="s">
        <v>1344</v>
      </c>
      <c r="F1971">
        <v>165</v>
      </c>
      <c r="G1971" t="s">
        <v>8212</v>
      </c>
      <c r="H1971" t="s">
        <v>8213</v>
      </c>
      <c r="I1971" t="s">
        <v>8214</v>
      </c>
      <c r="J1971" t="s">
        <v>8215</v>
      </c>
      <c r="K1971" t="s">
        <v>8224</v>
      </c>
      <c r="L1971" t="s">
        <v>8267</v>
      </c>
    </row>
    <row r="1972" spans="1:12" x14ac:dyDescent="0.35">
      <c r="A1972" s="164" t="s">
        <v>1354</v>
      </c>
      <c r="B1972" t="s">
        <v>5502</v>
      </c>
      <c r="C1972" t="s">
        <v>11724</v>
      </c>
      <c r="D1972" t="s">
        <v>1355</v>
      </c>
      <c r="E1972" t="s">
        <v>1344</v>
      </c>
      <c r="F1972">
        <v>405</v>
      </c>
      <c r="G1972" t="s">
        <v>8307</v>
      </c>
      <c r="H1972" t="s">
        <v>8213</v>
      </c>
      <c r="I1972" t="s">
        <v>8214</v>
      </c>
      <c r="J1972" t="s">
        <v>8215</v>
      </c>
      <c r="K1972" t="s">
        <v>8224</v>
      </c>
      <c r="L1972" t="s">
        <v>8267</v>
      </c>
    </row>
    <row r="1973" spans="1:12" x14ac:dyDescent="0.35">
      <c r="A1973" s="164" t="s">
        <v>1356</v>
      </c>
      <c r="B1973" t="s">
        <v>5935</v>
      </c>
      <c r="C1973" t="s">
        <v>17719</v>
      </c>
      <c r="D1973" t="s">
        <v>1357</v>
      </c>
      <c r="E1973" t="s">
        <v>1344</v>
      </c>
      <c r="F1973">
        <v>150</v>
      </c>
      <c r="G1973" t="s">
        <v>8212</v>
      </c>
      <c r="H1973" t="s">
        <v>8213</v>
      </c>
      <c r="I1973" t="s">
        <v>8214</v>
      </c>
      <c r="J1973" t="s">
        <v>8215</v>
      </c>
      <c r="K1973" t="s">
        <v>8224</v>
      </c>
      <c r="L1973" t="s">
        <v>8216</v>
      </c>
    </row>
    <row r="1974" spans="1:12" x14ac:dyDescent="0.35">
      <c r="A1974" s="164" t="s">
        <v>21467</v>
      </c>
      <c r="B1974" t="s">
        <v>21468</v>
      </c>
      <c r="C1974" t="s">
        <v>21469</v>
      </c>
      <c r="D1974" t="s">
        <v>21470</v>
      </c>
      <c r="E1974" t="s">
        <v>1344</v>
      </c>
      <c r="F1974">
        <v>36</v>
      </c>
      <c r="G1974" t="s">
        <v>8234</v>
      </c>
      <c r="H1974" t="s">
        <v>8213</v>
      </c>
      <c r="I1974" t="s">
        <v>8214</v>
      </c>
      <c r="J1974" t="s">
        <v>8215</v>
      </c>
      <c r="K1974" t="s">
        <v>5808</v>
      </c>
      <c r="L1974" t="s">
        <v>8216</v>
      </c>
    </row>
    <row r="1975" spans="1:12" x14ac:dyDescent="0.35">
      <c r="A1975" s="164" t="s">
        <v>1358</v>
      </c>
      <c r="B1975" t="s">
        <v>5454</v>
      </c>
      <c r="C1975" t="s">
        <v>15017</v>
      </c>
      <c r="D1975" t="s">
        <v>1359</v>
      </c>
      <c r="E1975" t="s">
        <v>1344</v>
      </c>
      <c r="F1975">
        <v>601</v>
      </c>
      <c r="G1975" t="s">
        <v>8490</v>
      </c>
      <c r="H1975" t="s">
        <v>8213</v>
      </c>
      <c r="I1975" t="s">
        <v>8214</v>
      </c>
      <c r="J1975" t="s">
        <v>8215</v>
      </c>
      <c r="K1975" t="s">
        <v>8224</v>
      </c>
      <c r="L1975" t="s">
        <v>8267</v>
      </c>
    </row>
    <row r="1976" spans="1:12" x14ac:dyDescent="0.35">
      <c r="A1976" s="164" t="s">
        <v>1360</v>
      </c>
      <c r="B1976" t="s">
        <v>5936</v>
      </c>
      <c r="C1976" t="s">
        <v>16022</v>
      </c>
      <c r="D1976" t="s">
        <v>204</v>
      </c>
      <c r="E1976" t="s">
        <v>1344</v>
      </c>
      <c r="F1976">
        <v>157</v>
      </c>
      <c r="G1976" t="s">
        <v>8212</v>
      </c>
      <c r="H1976" t="s">
        <v>8213</v>
      </c>
      <c r="I1976" t="s">
        <v>8214</v>
      </c>
      <c r="J1976" t="s">
        <v>8215</v>
      </c>
      <c r="K1976" t="s">
        <v>8224</v>
      </c>
      <c r="L1976" t="s">
        <v>8216</v>
      </c>
    </row>
    <row r="1977" spans="1:12" x14ac:dyDescent="0.35">
      <c r="A1977" s="164" t="s">
        <v>12553</v>
      </c>
      <c r="B1977" t="s">
        <v>10695</v>
      </c>
      <c r="C1977" t="s">
        <v>12554</v>
      </c>
      <c r="D1977" t="s">
        <v>12555</v>
      </c>
      <c r="E1977" t="s">
        <v>1344</v>
      </c>
      <c r="F1977">
        <v>30</v>
      </c>
      <c r="G1977" t="s">
        <v>8234</v>
      </c>
      <c r="H1977" t="s">
        <v>8213</v>
      </c>
      <c r="I1977" t="s">
        <v>8214</v>
      </c>
      <c r="J1977" t="s">
        <v>8215</v>
      </c>
      <c r="K1977" t="s">
        <v>5808</v>
      </c>
      <c r="L1977" t="s">
        <v>8216</v>
      </c>
    </row>
    <row r="1978" spans="1:12" x14ac:dyDescent="0.35">
      <c r="A1978" s="164" t="s">
        <v>31313</v>
      </c>
      <c r="B1978" t="s">
        <v>31314</v>
      </c>
      <c r="C1978" t="s">
        <v>31315</v>
      </c>
      <c r="D1978" t="s">
        <v>8467</v>
      </c>
      <c r="E1978" t="s">
        <v>1344</v>
      </c>
      <c r="F1978">
        <v>28</v>
      </c>
      <c r="G1978" t="s">
        <v>8234</v>
      </c>
      <c r="H1978" t="s">
        <v>8213</v>
      </c>
      <c r="I1978" t="s">
        <v>8219</v>
      </c>
      <c r="J1978" t="s">
        <v>8215</v>
      </c>
      <c r="K1978" t="s">
        <v>5808</v>
      </c>
      <c r="L1978" t="s">
        <v>8216</v>
      </c>
    </row>
    <row r="1979" spans="1:12" x14ac:dyDescent="0.35">
      <c r="A1979" s="164" t="s">
        <v>1362</v>
      </c>
      <c r="B1979" t="s">
        <v>5440</v>
      </c>
      <c r="C1979" t="s">
        <v>29933</v>
      </c>
      <c r="D1979" t="s">
        <v>1363</v>
      </c>
      <c r="E1979" t="s">
        <v>1344</v>
      </c>
      <c r="F1979">
        <v>40</v>
      </c>
      <c r="G1979" t="s">
        <v>8234</v>
      </c>
      <c r="H1979" t="s">
        <v>8213</v>
      </c>
      <c r="I1979" t="s">
        <v>8214</v>
      </c>
      <c r="J1979" t="s">
        <v>8215</v>
      </c>
      <c r="K1979" t="s">
        <v>8224</v>
      </c>
      <c r="L1979" t="s">
        <v>8216</v>
      </c>
    </row>
    <row r="1980" spans="1:12" x14ac:dyDescent="0.35">
      <c r="A1980" s="164" t="s">
        <v>1364</v>
      </c>
      <c r="B1980" t="s">
        <v>5443</v>
      </c>
      <c r="C1980" t="s">
        <v>20174</v>
      </c>
      <c r="D1980" t="s">
        <v>5444</v>
      </c>
      <c r="E1980" t="s">
        <v>1344</v>
      </c>
      <c r="F1980">
        <v>276</v>
      </c>
      <c r="G1980" t="s">
        <v>8223</v>
      </c>
      <c r="H1980" t="s">
        <v>8213</v>
      </c>
      <c r="I1980" t="s">
        <v>8219</v>
      </c>
      <c r="J1980" t="s">
        <v>8215</v>
      </c>
      <c r="K1980" t="s">
        <v>8224</v>
      </c>
      <c r="L1980" t="s">
        <v>8216</v>
      </c>
    </row>
    <row r="1981" spans="1:12" x14ac:dyDescent="0.35">
      <c r="A1981" s="164" t="s">
        <v>30512</v>
      </c>
      <c r="B1981" t="s">
        <v>30513</v>
      </c>
      <c r="C1981" t="s">
        <v>30514</v>
      </c>
      <c r="D1981" t="s">
        <v>12709</v>
      </c>
      <c r="E1981" t="s">
        <v>1344</v>
      </c>
      <c r="F1981">
        <v>25</v>
      </c>
      <c r="G1981" t="s">
        <v>8234</v>
      </c>
      <c r="H1981" t="s">
        <v>8213</v>
      </c>
      <c r="I1981" t="s">
        <v>8214</v>
      </c>
      <c r="J1981" t="s">
        <v>8215</v>
      </c>
      <c r="K1981" t="s">
        <v>5808</v>
      </c>
      <c r="L1981" t="s">
        <v>8216</v>
      </c>
    </row>
    <row r="1982" spans="1:12" x14ac:dyDescent="0.35">
      <c r="A1982" s="164" t="s">
        <v>1365</v>
      </c>
      <c r="B1982" t="s">
        <v>5925</v>
      </c>
      <c r="C1982" t="s">
        <v>30468</v>
      </c>
      <c r="D1982" t="s">
        <v>101</v>
      </c>
      <c r="E1982" t="s">
        <v>1344</v>
      </c>
      <c r="F1982">
        <v>94</v>
      </c>
      <c r="G1982" t="s">
        <v>8234</v>
      </c>
      <c r="H1982" t="s">
        <v>8213</v>
      </c>
      <c r="I1982" t="s">
        <v>8214</v>
      </c>
      <c r="J1982" t="s">
        <v>8215</v>
      </c>
      <c r="K1982" t="s">
        <v>8224</v>
      </c>
      <c r="L1982" t="s">
        <v>8216</v>
      </c>
    </row>
    <row r="1983" spans="1:12" x14ac:dyDescent="0.35">
      <c r="A1983" s="164" t="s">
        <v>14721</v>
      </c>
      <c r="B1983" t="s">
        <v>5445</v>
      </c>
      <c r="C1983" t="s">
        <v>14722</v>
      </c>
      <c r="D1983" t="s">
        <v>1506</v>
      </c>
      <c r="E1983" t="s">
        <v>1344</v>
      </c>
      <c r="F1983">
        <v>143</v>
      </c>
      <c r="G1983" t="s">
        <v>8212</v>
      </c>
      <c r="H1983" t="s">
        <v>8213</v>
      </c>
      <c r="I1983" t="s">
        <v>8214</v>
      </c>
      <c r="J1983" t="s">
        <v>8215</v>
      </c>
      <c r="K1983" t="s">
        <v>8224</v>
      </c>
      <c r="L1983" t="s">
        <v>8216</v>
      </c>
    </row>
    <row r="1984" spans="1:12" x14ac:dyDescent="0.35">
      <c r="A1984" s="164" t="s">
        <v>1367</v>
      </c>
      <c r="B1984" t="s">
        <v>5472</v>
      </c>
      <c r="C1984" t="s">
        <v>33191</v>
      </c>
      <c r="D1984" t="s">
        <v>132</v>
      </c>
      <c r="E1984" t="s">
        <v>1344</v>
      </c>
      <c r="F1984">
        <v>69</v>
      </c>
      <c r="G1984" t="s">
        <v>8234</v>
      </c>
      <c r="H1984" t="s">
        <v>8213</v>
      </c>
      <c r="I1984" t="s">
        <v>8219</v>
      </c>
      <c r="J1984" t="s">
        <v>8215</v>
      </c>
      <c r="K1984" t="s">
        <v>8224</v>
      </c>
      <c r="L1984" t="s">
        <v>8216</v>
      </c>
    </row>
    <row r="1985" spans="1:12" x14ac:dyDescent="0.35">
      <c r="A1985" s="164" t="s">
        <v>1368</v>
      </c>
      <c r="B1985" t="s">
        <v>5493</v>
      </c>
      <c r="C1985" t="s">
        <v>23741</v>
      </c>
      <c r="D1985" t="s">
        <v>1369</v>
      </c>
      <c r="E1985" t="s">
        <v>1344</v>
      </c>
      <c r="F1985">
        <v>212</v>
      </c>
      <c r="G1985" t="s">
        <v>8223</v>
      </c>
      <c r="H1985" t="s">
        <v>8213</v>
      </c>
      <c r="I1985" t="s">
        <v>8214</v>
      </c>
      <c r="J1985" t="s">
        <v>8215</v>
      </c>
      <c r="K1985" t="s">
        <v>8224</v>
      </c>
      <c r="L1985" t="s">
        <v>8216</v>
      </c>
    </row>
    <row r="1986" spans="1:12" x14ac:dyDescent="0.35">
      <c r="A1986" s="164" t="s">
        <v>1370</v>
      </c>
      <c r="B1986" t="s">
        <v>5496</v>
      </c>
      <c r="C1986" t="s">
        <v>10382</v>
      </c>
      <c r="D1986" t="s">
        <v>1371</v>
      </c>
      <c r="E1986" t="s">
        <v>1344</v>
      </c>
      <c r="F1986">
        <v>300</v>
      </c>
      <c r="G1986" t="s">
        <v>8223</v>
      </c>
      <c r="H1986" t="s">
        <v>8213</v>
      </c>
      <c r="I1986" t="s">
        <v>8214</v>
      </c>
      <c r="J1986" t="s">
        <v>8215</v>
      </c>
      <c r="K1986" t="s">
        <v>8224</v>
      </c>
      <c r="L1986" t="s">
        <v>8216</v>
      </c>
    </row>
    <row r="1987" spans="1:12" x14ac:dyDescent="0.35">
      <c r="A1987" s="164" t="s">
        <v>14000</v>
      </c>
      <c r="B1987" t="s">
        <v>14001</v>
      </c>
      <c r="C1987" t="s">
        <v>14002</v>
      </c>
      <c r="D1987" t="s">
        <v>14003</v>
      </c>
      <c r="E1987" t="s">
        <v>1344</v>
      </c>
      <c r="F1987">
        <v>52</v>
      </c>
      <c r="G1987" t="s">
        <v>8234</v>
      </c>
      <c r="H1987" t="s">
        <v>8213</v>
      </c>
      <c r="I1987" t="s">
        <v>8219</v>
      </c>
      <c r="J1987" t="s">
        <v>8215</v>
      </c>
      <c r="K1987" t="s">
        <v>5808</v>
      </c>
      <c r="L1987" t="s">
        <v>8216</v>
      </c>
    </row>
    <row r="1988" spans="1:12" x14ac:dyDescent="0.35">
      <c r="A1988" s="164" t="s">
        <v>1372</v>
      </c>
      <c r="B1988" t="s">
        <v>5466</v>
      </c>
      <c r="C1988" t="s">
        <v>24729</v>
      </c>
      <c r="D1988" t="s">
        <v>1373</v>
      </c>
      <c r="E1988" t="s">
        <v>1344</v>
      </c>
      <c r="F1988">
        <v>56</v>
      </c>
      <c r="G1988" t="s">
        <v>8234</v>
      </c>
      <c r="H1988" t="s">
        <v>8213</v>
      </c>
      <c r="I1988" t="s">
        <v>8219</v>
      </c>
      <c r="J1988" t="s">
        <v>8215</v>
      </c>
      <c r="K1988" t="s">
        <v>8224</v>
      </c>
      <c r="L1988" t="s">
        <v>8216</v>
      </c>
    </row>
    <row r="1989" spans="1:12" x14ac:dyDescent="0.35">
      <c r="A1989" s="164" t="s">
        <v>1374</v>
      </c>
      <c r="B1989" t="s">
        <v>5340</v>
      </c>
      <c r="C1989" t="s">
        <v>27911</v>
      </c>
      <c r="D1989" t="s">
        <v>1375</v>
      </c>
      <c r="E1989" t="s">
        <v>1344</v>
      </c>
      <c r="F1989">
        <v>574</v>
      </c>
      <c r="G1989" t="s">
        <v>8490</v>
      </c>
      <c r="H1989" t="s">
        <v>8213</v>
      </c>
      <c r="I1989" t="s">
        <v>8214</v>
      </c>
      <c r="J1989" t="s">
        <v>8215</v>
      </c>
      <c r="K1989" t="s">
        <v>8224</v>
      </c>
      <c r="L1989" t="s">
        <v>8267</v>
      </c>
    </row>
    <row r="1990" spans="1:12" x14ac:dyDescent="0.35">
      <c r="A1990" s="164" t="s">
        <v>1377</v>
      </c>
      <c r="B1990" t="s">
        <v>5461</v>
      </c>
      <c r="C1990" t="s">
        <v>22324</v>
      </c>
      <c r="D1990" t="s">
        <v>1185</v>
      </c>
      <c r="E1990" t="s">
        <v>1344</v>
      </c>
      <c r="F1990">
        <v>542</v>
      </c>
      <c r="G1990" t="s">
        <v>8490</v>
      </c>
      <c r="H1990" t="s">
        <v>8213</v>
      </c>
      <c r="I1990" t="s">
        <v>8214</v>
      </c>
      <c r="J1990" t="s">
        <v>8215</v>
      </c>
      <c r="K1990" t="s">
        <v>8224</v>
      </c>
      <c r="L1990" t="s">
        <v>8267</v>
      </c>
    </row>
    <row r="1991" spans="1:12" x14ac:dyDescent="0.35">
      <c r="A1991" s="164" t="s">
        <v>1378</v>
      </c>
      <c r="B1991" t="s">
        <v>5937</v>
      </c>
      <c r="C1991" t="s">
        <v>17292</v>
      </c>
      <c r="D1991" t="s">
        <v>1379</v>
      </c>
      <c r="E1991" t="s">
        <v>1344</v>
      </c>
      <c r="F1991">
        <v>119</v>
      </c>
      <c r="G1991" t="s">
        <v>8212</v>
      </c>
      <c r="H1991" t="s">
        <v>8213</v>
      </c>
      <c r="I1991" t="s">
        <v>8214</v>
      </c>
      <c r="J1991" t="s">
        <v>8215</v>
      </c>
      <c r="K1991" t="s">
        <v>8224</v>
      </c>
      <c r="L1991" t="s">
        <v>8267</v>
      </c>
    </row>
    <row r="1992" spans="1:12" x14ac:dyDescent="0.35">
      <c r="A1992" s="164" t="s">
        <v>1380</v>
      </c>
      <c r="B1992" t="s">
        <v>5442</v>
      </c>
      <c r="C1992" t="s">
        <v>15078</v>
      </c>
      <c r="D1992" t="s">
        <v>1381</v>
      </c>
      <c r="E1992" t="s">
        <v>1344</v>
      </c>
      <c r="F1992">
        <v>160</v>
      </c>
      <c r="G1992" t="s">
        <v>8212</v>
      </c>
      <c r="H1992" t="s">
        <v>8213</v>
      </c>
      <c r="I1992" t="s">
        <v>8214</v>
      </c>
      <c r="J1992" t="s">
        <v>8215</v>
      </c>
      <c r="K1992" t="s">
        <v>8224</v>
      </c>
      <c r="L1992" t="s">
        <v>8216</v>
      </c>
    </row>
    <row r="1993" spans="1:12" x14ac:dyDescent="0.35">
      <c r="A1993" s="164" t="s">
        <v>1382</v>
      </c>
      <c r="B1993" t="s">
        <v>5467</v>
      </c>
      <c r="C1993" t="s">
        <v>12257</v>
      </c>
      <c r="D1993" t="s">
        <v>1383</v>
      </c>
      <c r="E1993" t="s">
        <v>1344</v>
      </c>
      <c r="F1993">
        <v>74</v>
      </c>
      <c r="G1993" t="s">
        <v>8234</v>
      </c>
      <c r="H1993" t="s">
        <v>8213</v>
      </c>
      <c r="I1993" t="s">
        <v>8219</v>
      </c>
      <c r="J1993" t="s">
        <v>8215</v>
      </c>
      <c r="K1993" t="s">
        <v>5808</v>
      </c>
      <c r="L1993" t="s">
        <v>8216</v>
      </c>
    </row>
    <row r="1994" spans="1:12" x14ac:dyDescent="0.35">
      <c r="A1994" s="164" t="s">
        <v>25792</v>
      </c>
      <c r="B1994" t="s">
        <v>25793</v>
      </c>
      <c r="C1994" t="s">
        <v>25794</v>
      </c>
      <c r="D1994" t="s">
        <v>25795</v>
      </c>
      <c r="E1994" t="s">
        <v>1344</v>
      </c>
      <c r="F1994">
        <v>99</v>
      </c>
      <c r="G1994" t="s">
        <v>8234</v>
      </c>
      <c r="H1994" t="s">
        <v>8213</v>
      </c>
      <c r="I1994" t="s">
        <v>8214</v>
      </c>
      <c r="J1994" t="s">
        <v>8215</v>
      </c>
      <c r="K1994" t="s">
        <v>8224</v>
      </c>
      <c r="L1994" t="s">
        <v>8267</v>
      </c>
    </row>
    <row r="1995" spans="1:12" x14ac:dyDescent="0.35">
      <c r="A1995" s="164" t="s">
        <v>1384</v>
      </c>
      <c r="B1995" t="s">
        <v>5480</v>
      </c>
      <c r="C1995" t="s">
        <v>32474</v>
      </c>
      <c r="D1995" t="s">
        <v>1375</v>
      </c>
      <c r="E1995" t="s">
        <v>1344</v>
      </c>
      <c r="F1995">
        <v>466</v>
      </c>
      <c r="G1995" t="s">
        <v>8307</v>
      </c>
      <c r="H1995" t="s">
        <v>8213</v>
      </c>
      <c r="I1995" t="s">
        <v>8214</v>
      </c>
      <c r="J1995" t="s">
        <v>8215</v>
      </c>
      <c r="K1995" t="s">
        <v>8224</v>
      </c>
      <c r="L1995" t="s">
        <v>8267</v>
      </c>
    </row>
    <row r="1996" spans="1:12" x14ac:dyDescent="0.35">
      <c r="A1996" s="164" t="s">
        <v>1385</v>
      </c>
      <c r="B1996" t="s">
        <v>5930</v>
      </c>
      <c r="C1996" t="s">
        <v>26389</v>
      </c>
      <c r="D1996" t="s">
        <v>1386</v>
      </c>
      <c r="E1996" t="s">
        <v>1344</v>
      </c>
      <c r="F1996">
        <v>618</v>
      </c>
      <c r="G1996" t="s">
        <v>8490</v>
      </c>
      <c r="H1996" t="s">
        <v>8213</v>
      </c>
      <c r="I1996" t="s">
        <v>8214</v>
      </c>
      <c r="J1996" t="s">
        <v>8215</v>
      </c>
      <c r="K1996" t="s">
        <v>8224</v>
      </c>
      <c r="L1996" t="s">
        <v>8267</v>
      </c>
    </row>
    <row r="1997" spans="1:12" x14ac:dyDescent="0.35">
      <c r="A1997" s="164" t="s">
        <v>1387</v>
      </c>
      <c r="B1997" t="s">
        <v>5492</v>
      </c>
      <c r="C1997" t="s">
        <v>10972</v>
      </c>
      <c r="D1997" t="s">
        <v>1369</v>
      </c>
      <c r="E1997" t="s">
        <v>1344</v>
      </c>
      <c r="F1997">
        <v>475</v>
      </c>
      <c r="G1997" t="s">
        <v>8307</v>
      </c>
      <c r="H1997" t="s">
        <v>8213</v>
      </c>
      <c r="I1997" t="s">
        <v>8214</v>
      </c>
      <c r="J1997" t="s">
        <v>8215</v>
      </c>
      <c r="K1997" t="s">
        <v>8224</v>
      </c>
      <c r="L1997" t="s">
        <v>8267</v>
      </c>
    </row>
    <row r="1998" spans="1:12" x14ac:dyDescent="0.35">
      <c r="A1998" s="164" t="s">
        <v>17249</v>
      </c>
      <c r="B1998" t="s">
        <v>17250</v>
      </c>
      <c r="C1998" t="s">
        <v>17251</v>
      </c>
      <c r="D1998" t="s">
        <v>17252</v>
      </c>
      <c r="E1998" t="s">
        <v>1344</v>
      </c>
      <c r="H1998" t="s">
        <v>8213</v>
      </c>
      <c r="I1998" t="s">
        <v>8214</v>
      </c>
      <c r="J1998" t="s">
        <v>8215</v>
      </c>
      <c r="K1998" t="s">
        <v>8224</v>
      </c>
      <c r="L1998" t="s">
        <v>8216</v>
      </c>
    </row>
    <row r="1999" spans="1:12" x14ac:dyDescent="0.35">
      <c r="A1999" s="164" t="s">
        <v>1388</v>
      </c>
      <c r="B1999" t="s">
        <v>5507</v>
      </c>
      <c r="C1999" t="s">
        <v>14553</v>
      </c>
      <c r="D1999" t="s">
        <v>1389</v>
      </c>
      <c r="E1999" t="s">
        <v>1344</v>
      </c>
      <c r="F1999">
        <v>226</v>
      </c>
      <c r="G1999" t="s">
        <v>8223</v>
      </c>
      <c r="H1999" t="s">
        <v>8213</v>
      </c>
      <c r="I1999" t="s">
        <v>8219</v>
      </c>
      <c r="J1999" t="s">
        <v>8215</v>
      </c>
      <c r="K1999" t="s">
        <v>8224</v>
      </c>
      <c r="L1999" t="s">
        <v>8216</v>
      </c>
    </row>
    <row r="2000" spans="1:12" x14ac:dyDescent="0.35">
      <c r="A2000" s="164" t="s">
        <v>24626</v>
      </c>
      <c r="B2000" t="s">
        <v>24627</v>
      </c>
      <c r="C2000" t="s">
        <v>24628</v>
      </c>
      <c r="D2000" t="s">
        <v>1375</v>
      </c>
      <c r="E2000" t="s">
        <v>1344</v>
      </c>
      <c r="F2000">
        <v>140</v>
      </c>
      <c r="G2000" t="s">
        <v>8212</v>
      </c>
      <c r="H2000" t="s">
        <v>8213</v>
      </c>
      <c r="I2000" t="s">
        <v>8214</v>
      </c>
      <c r="J2000" t="s">
        <v>8215</v>
      </c>
      <c r="K2000" t="s">
        <v>8224</v>
      </c>
      <c r="L2000" t="s">
        <v>8216</v>
      </c>
    </row>
    <row r="2001" spans="1:12" x14ac:dyDescent="0.35">
      <c r="A2001" s="164" t="s">
        <v>1390</v>
      </c>
      <c r="B2001" t="s">
        <v>5464</v>
      </c>
      <c r="C2001" t="s">
        <v>13284</v>
      </c>
      <c r="D2001" t="s">
        <v>1391</v>
      </c>
      <c r="E2001" t="s">
        <v>1344</v>
      </c>
      <c r="F2001">
        <v>28</v>
      </c>
      <c r="G2001" t="s">
        <v>8234</v>
      </c>
      <c r="H2001" t="s">
        <v>8213</v>
      </c>
      <c r="I2001" t="s">
        <v>8219</v>
      </c>
      <c r="J2001" t="s">
        <v>8215</v>
      </c>
      <c r="K2001" t="s">
        <v>5808</v>
      </c>
      <c r="L2001" t="s">
        <v>8216</v>
      </c>
    </row>
    <row r="2002" spans="1:12" x14ac:dyDescent="0.35">
      <c r="A2002" s="164" t="s">
        <v>1392</v>
      </c>
      <c r="B2002" t="s">
        <v>5465</v>
      </c>
      <c r="C2002" t="s">
        <v>14310</v>
      </c>
      <c r="D2002" t="s">
        <v>1393</v>
      </c>
      <c r="E2002" t="s">
        <v>1344</v>
      </c>
      <c r="F2002">
        <v>53</v>
      </c>
      <c r="G2002" t="s">
        <v>8234</v>
      </c>
      <c r="H2002" t="s">
        <v>8213</v>
      </c>
      <c r="I2002" t="s">
        <v>8219</v>
      </c>
      <c r="J2002" t="s">
        <v>8215</v>
      </c>
      <c r="K2002" t="s">
        <v>5808</v>
      </c>
      <c r="L2002" t="s">
        <v>8216</v>
      </c>
    </row>
    <row r="2003" spans="1:12" x14ac:dyDescent="0.35">
      <c r="A2003" s="164" t="s">
        <v>1394</v>
      </c>
      <c r="B2003" t="s">
        <v>5939</v>
      </c>
      <c r="C2003" t="s">
        <v>33108</v>
      </c>
      <c r="D2003" t="s">
        <v>1395</v>
      </c>
      <c r="E2003" t="s">
        <v>1344</v>
      </c>
      <c r="F2003">
        <v>112</v>
      </c>
      <c r="G2003" t="s">
        <v>8212</v>
      </c>
      <c r="H2003" t="s">
        <v>8213</v>
      </c>
      <c r="I2003" t="s">
        <v>8214</v>
      </c>
      <c r="J2003" t="s">
        <v>8215</v>
      </c>
      <c r="K2003" t="s">
        <v>8224</v>
      </c>
      <c r="L2003" t="s">
        <v>8216</v>
      </c>
    </row>
    <row r="2004" spans="1:12" x14ac:dyDescent="0.35">
      <c r="A2004" s="164" t="s">
        <v>1396</v>
      </c>
      <c r="B2004" t="s">
        <v>5374</v>
      </c>
      <c r="C2004" t="s">
        <v>16245</v>
      </c>
      <c r="D2004" t="s">
        <v>1369</v>
      </c>
      <c r="E2004" t="s">
        <v>1344</v>
      </c>
      <c r="F2004">
        <v>210</v>
      </c>
      <c r="G2004" t="s">
        <v>8223</v>
      </c>
      <c r="H2004" t="s">
        <v>8213</v>
      </c>
      <c r="I2004" t="s">
        <v>8214</v>
      </c>
      <c r="J2004" t="s">
        <v>8215</v>
      </c>
      <c r="K2004" t="s">
        <v>8224</v>
      </c>
      <c r="L2004" t="s">
        <v>8216</v>
      </c>
    </row>
    <row r="2005" spans="1:12" x14ac:dyDescent="0.35">
      <c r="A2005" s="164" t="s">
        <v>1397</v>
      </c>
      <c r="B2005" t="s">
        <v>5503</v>
      </c>
      <c r="C2005" t="s">
        <v>11256</v>
      </c>
      <c r="D2005" t="s">
        <v>1398</v>
      </c>
      <c r="E2005" t="s">
        <v>1344</v>
      </c>
      <c r="F2005">
        <v>54</v>
      </c>
      <c r="G2005" t="s">
        <v>8234</v>
      </c>
      <c r="H2005" t="s">
        <v>8213</v>
      </c>
      <c r="I2005" t="s">
        <v>8219</v>
      </c>
      <c r="J2005" t="s">
        <v>8215</v>
      </c>
      <c r="K2005" t="s">
        <v>8224</v>
      </c>
      <c r="L2005" t="s">
        <v>8216</v>
      </c>
    </row>
    <row r="2006" spans="1:12" x14ac:dyDescent="0.35">
      <c r="A2006" s="164" t="s">
        <v>1399</v>
      </c>
      <c r="B2006" t="s">
        <v>5471</v>
      </c>
      <c r="C2006" t="s">
        <v>12018</v>
      </c>
      <c r="D2006" t="s">
        <v>1400</v>
      </c>
      <c r="E2006" t="s">
        <v>1344</v>
      </c>
      <c r="F2006">
        <v>56</v>
      </c>
      <c r="G2006" t="s">
        <v>8234</v>
      </c>
      <c r="H2006" t="s">
        <v>8213</v>
      </c>
      <c r="I2006" t="s">
        <v>8214</v>
      </c>
      <c r="J2006" t="s">
        <v>8215</v>
      </c>
      <c r="K2006" t="s">
        <v>8224</v>
      </c>
      <c r="L2006" t="s">
        <v>8216</v>
      </c>
    </row>
    <row r="2007" spans="1:12" x14ac:dyDescent="0.35">
      <c r="A2007" s="164" t="s">
        <v>1401</v>
      </c>
      <c r="B2007" t="s">
        <v>5470</v>
      </c>
      <c r="C2007" t="s">
        <v>21184</v>
      </c>
      <c r="D2007" t="s">
        <v>218</v>
      </c>
      <c r="E2007" t="s">
        <v>1344</v>
      </c>
      <c r="F2007">
        <v>76</v>
      </c>
      <c r="G2007" t="s">
        <v>8234</v>
      </c>
      <c r="H2007" t="s">
        <v>8213</v>
      </c>
      <c r="I2007" t="s">
        <v>8214</v>
      </c>
      <c r="J2007" t="s">
        <v>8215</v>
      </c>
      <c r="K2007" t="s">
        <v>8224</v>
      </c>
      <c r="L2007" t="s">
        <v>8216</v>
      </c>
    </row>
    <row r="2008" spans="1:12" x14ac:dyDescent="0.35">
      <c r="A2008" s="164" t="s">
        <v>32365</v>
      </c>
      <c r="B2008" t="s">
        <v>32366</v>
      </c>
      <c r="C2008" t="s">
        <v>32367</v>
      </c>
      <c r="D2008" t="s">
        <v>32368</v>
      </c>
      <c r="E2008" t="s">
        <v>1344</v>
      </c>
      <c r="H2008" t="s">
        <v>8213</v>
      </c>
      <c r="I2008" t="s">
        <v>8219</v>
      </c>
      <c r="J2008" t="s">
        <v>8215</v>
      </c>
      <c r="K2008" t="s">
        <v>8224</v>
      </c>
      <c r="L2008" t="s">
        <v>8216</v>
      </c>
    </row>
    <row r="2009" spans="1:12" x14ac:dyDescent="0.35">
      <c r="A2009" s="164" t="s">
        <v>29551</v>
      </c>
      <c r="B2009" t="s">
        <v>29552</v>
      </c>
      <c r="C2009" t="s">
        <v>9776</v>
      </c>
      <c r="D2009" t="s">
        <v>11633</v>
      </c>
      <c r="E2009" t="s">
        <v>1344</v>
      </c>
      <c r="F2009">
        <v>57</v>
      </c>
      <c r="G2009" t="s">
        <v>8234</v>
      </c>
      <c r="H2009" t="s">
        <v>8213</v>
      </c>
      <c r="I2009" t="s">
        <v>8214</v>
      </c>
      <c r="J2009" t="s">
        <v>8215</v>
      </c>
      <c r="K2009" t="s">
        <v>8224</v>
      </c>
      <c r="L2009" t="s">
        <v>8216</v>
      </c>
    </row>
    <row r="2010" spans="1:12" x14ac:dyDescent="0.35">
      <c r="A2010" s="164" t="s">
        <v>13832</v>
      </c>
      <c r="B2010" t="s">
        <v>13833</v>
      </c>
      <c r="C2010" t="s">
        <v>13834</v>
      </c>
      <c r="D2010" t="s">
        <v>13835</v>
      </c>
      <c r="E2010" t="s">
        <v>1344</v>
      </c>
      <c r="F2010">
        <v>50</v>
      </c>
      <c r="G2010" t="s">
        <v>8234</v>
      </c>
      <c r="H2010" t="s">
        <v>8213</v>
      </c>
      <c r="I2010" t="s">
        <v>8219</v>
      </c>
      <c r="J2010" t="s">
        <v>8215</v>
      </c>
      <c r="K2010" t="s">
        <v>5808</v>
      </c>
      <c r="L2010" t="s">
        <v>8216</v>
      </c>
    </row>
    <row r="2011" spans="1:12" x14ac:dyDescent="0.35">
      <c r="A2011" s="164" t="s">
        <v>1402</v>
      </c>
      <c r="B2011" t="s">
        <v>5473</v>
      </c>
      <c r="C2011" t="s">
        <v>22588</v>
      </c>
      <c r="D2011" t="s">
        <v>1403</v>
      </c>
      <c r="E2011" t="s">
        <v>1344</v>
      </c>
      <c r="F2011">
        <v>29</v>
      </c>
      <c r="G2011" t="s">
        <v>8234</v>
      </c>
      <c r="H2011" t="s">
        <v>8213</v>
      </c>
      <c r="I2011" t="s">
        <v>8214</v>
      </c>
      <c r="J2011" t="s">
        <v>8215</v>
      </c>
      <c r="K2011" t="s">
        <v>8224</v>
      </c>
      <c r="L2011" t="s">
        <v>8216</v>
      </c>
    </row>
    <row r="2012" spans="1:12" x14ac:dyDescent="0.35">
      <c r="A2012" s="164" t="s">
        <v>1405</v>
      </c>
      <c r="B2012" t="s">
        <v>5462</v>
      </c>
      <c r="C2012" t="s">
        <v>18463</v>
      </c>
      <c r="D2012" t="s">
        <v>1406</v>
      </c>
      <c r="E2012" t="s">
        <v>1344</v>
      </c>
      <c r="F2012">
        <v>39</v>
      </c>
      <c r="G2012" t="s">
        <v>8234</v>
      </c>
      <c r="H2012" t="s">
        <v>8213</v>
      </c>
      <c r="I2012" t="s">
        <v>8219</v>
      </c>
      <c r="J2012" t="s">
        <v>8215</v>
      </c>
      <c r="K2012" t="s">
        <v>8224</v>
      </c>
      <c r="L2012" t="s">
        <v>8216</v>
      </c>
    </row>
    <row r="2013" spans="1:12" x14ac:dyDescent="0.35">
      <c r="A2013" s="164" t="s">
        <v>25407</v>
      </c>
      <c r="B2013" t="s">
        <v>25408</v>
      </c>
      <c r="C2013" t="s">
        <v>25409</v>
      </c>
      <c r="D2013" t="s">
        <v>25410</v>
      </c>
      <c r="E2013" t="s">
        <v>1344</v>
      </c>
      <c r="F2013">
        <v>21</v>
      </c>
      <c r="G2013" t="s">
        <v>8234</v>
      </c>
      <c r="H2013" t="s">
        <v>8213</v>
      </c>
      <c r="I2013" t="s">
        <v>8219</v>
      </c>
      <c r="J2013" t="s">
        <v>8215</v>
      </c>
      <c r="K2013" t="s">
        <v>8224</v>
      </c>
      <c r="L2013" t="s">
        <v>8216</v>
      </c>
    </row>
    <row r="2014" spans="1:12" x14ac:dyDescent="0.35">
      <c r="A2014" s="164" t="s">
        <v>1407</v>
      </c>
      <c r="B2014" t="s">
        <v>5941</v>
      </c>
      <c r="C2014" t="s">
        <v>18632</v>
      </c>
      <c r="D2014" t="s">
        <v>1408</v>
      </c>
      <c r="E2014" t="s">
        <v>1344</v>
      </c>
      <c r="F2014">
        <v>227</v>
      </c>
      <c r="G2014" t="s">
        <v>8223</v>
      </c>
      <c r="H2014" t="s">
        <v>8213</v>
      </c>
      <c r="I2014" t="s">
        <v>8214</v>
      </c>
      <c r="J2014" t="s">
        <v>8215</v>
      </c>
      <c r="K2014" t="s">
        <v>8224</v>
      </c>
      <c r="L2014" t="s">
        <v>8267</v>
      </c>
    </row>
    <row r="2015" spans="1:12" x14ac:dyDescent="0.35">
      <c r="A2015" s="164" t="s">
        <v>30911</v>
      </c>
      <c r="B2015" t="s">
        <v>30912</v>
      </c>
      <c r="C2015" t="s">
        <v>30913</v>
      </c>
      <c r="D2015" t="s">
        <v>30914</v>
      </c>
      <c r="E2015" t="s">
        <v>1344</v>
      </c>
      <c r="H2015" t="s">
        <v>8213</v>
      </c>
      <c r="I2015" t="s">
        <v>8219</v>
      </c>
      <c r="J2015" t="s">
        <v>8215</v>
      </c>
      <c r="K2015" t="s">
        <v>8224</v>
      </c>
      <c r="L2015" t="s">
        <v>8216</v>
      </c>
    </row>
    <row r="2016" spans="1:12" x14ac:dyDescent="0.35">
      <c r="A2016" s="164" t="s">
        <v>24547</v>
      </c>
      <c r="B2016" t="s">
        <v>24548</v>
      </c>
      <c r="C2016" t="s">
        <v>24549</v>
      </c>
      <c r="D2016" t="s">
        <v>13588</v>
      </c>
      <c r="E2016" t="s">
        <v>1344</v>
      </c>
      <c r="F2016">
        <v>49</v>
      </c>
      <c r="G2016" t="s">
        <v>8234</v>
      </c>
      <c r="H2016" t="s">
        <v>8213</v>
      </c>
      <c r="I2016" t="s">
        <v>8219</v>
      </c>
      <c r="J2016" t="s">
        <v>8215</v>
      </c>
      <c r="K2016" t="s">
        <v>5808</v>
      </c>
      <c r="L2016" t="s">
        <v>8216</v>
      </c>
    </row>
    <row r="2017" spans="1:12" x14ac:dyDescent="0.35">
      <c r="A2017" s="164" t="s">
        <v>29573</v>
      </c>
      <c r="B2017" t="s">
        <v>29574</v>
      </c>
      <c r="C2017" t="s">
        <v>29575</v>
      </c>
      <c r="D2017" t="s">
        <v>29576</v>
      </c>
      <c r="E2017" t="s">
        <v>1344</v>
      </c>
      <c r="F2017">
        <v>82</v>
      </c>
      <c r="G2017" t="s">
        <v>8234</v>
      </c>
      <c r="H2017" t="s">
        <v>8213</v>
      </c>
      <c r="I2017" t="s">
        <v>8219</v>
      </c>
      <c r="J2017" t="s">
        <v>8215</v>
      </c>
      <c r="K2017" t="s">
        <v>5808</v>
      </c>
      <c r="L2017" t="s">
        <v>8216</v>
      </c>
    </row>
    <row r="2018" spans="1:12" x14ac:dyDescent="0.35">
      <c r="A2018" s="164" t="s">
        <v>21798</v>
      </c>
      <c r="B2018" t="s">
        <v>21799</v>
      </c>
      <c r="C2018" t="s">
        <v>21800</v>
      </c>
      <c r="D2018" t="s">
        <v>19734</v>
      </c>
      <c r="E2018" t="s">
        <v>1344</v>
      </c>
      <c r="F2018">
        <v>35</v>
      </c>
      <c r="G2018" t="s">
        <v>8234</v>
      </c>
      <c r="H2018" t="s">
        <v>8213</v>
      </c>
      <c r="I2018" t="s">
        <v>8214</v>
      </c>
      <c r="J2018" t="s">
        <v>8215</v>
      </c>
      <c r="K2018" t="s">
        <v>8224</v>
      </c>
      <c r="L2018" t="s">
        <v>8216</v>
      </c>
    </row>
    <row r="2019" spans="1:12" x14ac:dyDescent="0.35">
      <c r="A2019" s="164" t="s">
        <v>31791</v>
      </c>
      <c r="B2019" t="s">
        <v>31792</v>
      </c>
      <c r="C2019" t="s">
        <v>31793</v>
      </c>
      <c r="D2019" t="s">
        <v>10072</v>
      </c>
      <c r="E2019" t="s">
        <v>1344</v>
      </c>
      <c r="F2019">
        <v>24</v>
      </c>
      <c r="G2019" t="s">
        <v>8234</v>
      </c>
      <c r="H2019" t="s">
        <v>8213</v>
      </c>
      <c r="I2019" t="s">
        <v>8219</v>
      </c>
      <c r="J2019" t="s">
        <v>8215</v>
      </c>
      <c r="K2019" t="s">
        <v>8224</v>
      </c>
      <c r="L2019" t="s">
        <v>8216</v>
      </c>
    </row>
    <row r="2020" spans="1:12" x14ac:dyDescent="0.35">
      <c r="A2020" s="164" t="s">
        <v>19011</v>
      </c>
      <c r="B2020" t="s">
        <v>19012</v>
      </c>
      <c r="C2020" t="s">
        <v>19013</v>
      </c>
      <c r="D2020" t="s">
        <v>19014</v>
      </c>
      <c r="E2020" t="s">
        <v>1344</v>
      </c>
      <c r="F2020">
        <v>28</v>
      </c>
      <c r="G2020" t="s">
        <v>8234</v>
      </c>
      <c r="H2020" t="s">
        <v>8213</v>
      </c>
      <c r="I2020" t="s">
        <v>8214</v>
      </c>
      <c r="J2020" t="s">
        <v>8215</v>
      </c>
      <c r="K2020" t="s">
        <v>5808</v>
      </c>
      <c r="L2020" t="s">
        <v>8216</v>
      </c>
    </row>
    <row r="2021" spans="1:12" x14ac:dyDescent="0.35">
      <c r="A2021" s="164" t="s">
        <v>1409</v>
      </c>
      <c r="B2021" t="s">
        <v>5666</v>
      </c>
      <c r="C2021" t="s">
        <v>20330</v>
      </c>
      <c r="D2021" t="s">
        <v>1410</v>
      </c>
      <c r="E2021" t="s">
        <v>1344</v>
      </c>
      <c r="F2021">
        <v>334</v>
      </c>
      <c r="G2021" t="s">
        <v>8556</v>
      </c>
      <c r="H2021" t="s">
        <v>8213</v>
      </c>
      <c r="I2021" t="s">
        <v>8214</v>
      </c>
      <c r="J2021" t="s">
        <v>8215</v>
      </c>
      <c r="K2021" t="s">
        <v>8224</v>
      </c>
      <c r="L2021" t="s">
        <v>8267</v>
      </c>
    </row>
    <row r="2022" spans="1:12" x14ac:dyDescent="0.35">
      <c r="A2022" s="164" t="s">
        <v>13469</v>
      </c>
      <c r="B2022" t="s">
        <v>13470</v>
      </c>
      <c r="C2022" t="s">
        <v>13471</v>
      </c>
      <c r="D2022" t="s">
        <v>160</v>
      </c>
      <c r="E2022" t="s">
        <v>1344</v>
      </c>
      <c r="F2022">
        <v>25</v>
      </c>
      <c r="G2022" t="s">
        <v>8234</v>
      </c>
      <c r="H2022" t="s">
        <v>8213</v>
      </c>
      <c r="I2022" t="s">
        <v>8214</v>
      </c>
      <c r="J2022" t="s">
        <v>8215</v>
      </c>
      <c r="K2022" t="s">
        <v>8224</v>
      </c>
      <c r="L2022" t="s">
        <v>8216</v>
      </c>
    </row>
    <row r="2023" spans="1:12" x14ac:dyDescent="0.35">
      <c r="A2023" s="164" t="s">
        <v>19100</v>
      </c>
      <c r="B2023" t="s">
        <v>19101</v>
      </c>
      <c r="C2023" t="s">
        <v>19102</v>
      </c>
      <c r="D2023" t="s">
        <v>15641</v>
      </c>
      <c r="E2023" t="s">
        <v>1344</v>
      </c>
      <c r="F2023">
        <v>292</v>
      </c>
      <c r="G2023" t="s">
        <v>8223</v>
      </c>
      <c r="H2023" t="s">
        <v>8213</v>
      </c>
      <c r="I2023" t="s">
        <v>8214</v>
      </c>
      <c r="J2023" t="s">
        <v>8215</v>
      </c>
      <c r="K2023" t="s">
        <v>8224</v>
      </c>
      <c r="L2023" t="s">
        <v>8267</v>
      </c>
    </row>
    <row r="2024" spans="1:12" x14ac:dyDescent="0.35">
      <c r="A2024" s="164" t="s">
        <v>1411</v>
      </c>
      <c r="B2024" t="s">
        <v>5488</v>
      </c>
      <c r="C2024" t="s">
        <v>27549</v>
      </c>
      <c r="D2024" t="s">
        <v>1412</v>
      </c>
      <c r="E2024" t="s">
        <v>1344</v>
      </c>
      <c r="F2024">
        <v>237</v>
      </c>
      <c r="G2024" t="s">
        <v>8223</v>
      </c>
      <c r="H2024" t="s">
        <v>8213</v>
      </c>
      <c r="I2024" t="s">
        <v>8214</v>
      </c>
      <c r="J2024" t="s">
        <v>8215</v>
      </c>
      <c r="K2024" t="s">
        <v>8224</v>
      </c>
      <c r="L2024" t="s">
        <v>8267</v>
      </c>
    </row>
    <row r="2025" spans="1:12" x14ac:dyDescent="0.35">
      <c r="A2025" s="164" t="s">
        <v>16059</v>
      </c>
      <c r="B2025" t="s">
        <v>16060</v>
      </c>
      <c r="C2025" t="s">
        <v>16061</v>
      </c>
      <c r="D2025" t="s">
        <v>16062</v>
      </c>
      <c r="E2025" t="s">
        <v>1344</v>
      </c>
      <c r="F2025">
        <v>39</v>
      </c>
      <c r="G2025" t="s">
        <v>8234</v>
      </c>
      <c r="H2025" t="s">
        <v>8213</v>
      </c>
      <c r="I2025" t="s">
        <v>8219</v>
      </c>
      <c r="J2025" t="s">
        <v>8215</v>
      </c>
      <c r="K2025" t="s">
        <v>5808</v>
      </c>
      <c r="L2025" t="s">
        <v>8216</v>
      </c>
    </row>
    <row r="2026" spans="1:12" x14ac:dyDescent="0.35">
      <c r="A2026" s="164" t="s">
        <v>1413</v>
      </c>
      <c r="B2026" t="s">
        <v>5495</v>
      </c>
      <c r="C2026" t="s">
        <v>19413</v>
      </c>
      <c r="D2026" t="s">
        <v>1414</v>
      </c>
      <c r="E2026" t="s">
        <v>1344</v>
      </c>
      <c r="F2026">
        <v>34</v>
      </c>
      <c r="G2026" t="s">
        <v>8234</v>
      </c>
      <c r="H2026" t="s">
        <v>8213</v>
      </c>
      <c r="I2026" t="s">
        <v>8219</v>
      </c>
      <c r="J2026" t="s">
        <v>8215</v>
      </c>
      <c r="K2026" t="s">
        <v>5808</v>
      </c>
      <c r="L2026" t="s">
        <v>8216</v>
      </c>
    </row>
    <row r="2027" spans="1:12" x14ac:dyDescent="0.35">
      <c r="A2027" s="164" t="s">
        <v>21205</v>
      </c>
      <c r="B2027" t="s">
        <v>21206</v>
      </c>
      <c r="C2027" t="s">
        <v>21207</v>
      </c>
      <c r="D2027" t="s">
        <v>21208</v>
      </c>
      <c r="E2027" t="s">
        <v>1344</v>
      </c>
      <c r="F2027">
        <v>52</v>
      </c>
      <c r="G2027" t="s">
        <v>8234</v>
      </c>
      <c r="H2027" t="s">
        <v>8213</v>
      </c>
      <c r="I2027" t="s">
        <v>8219</v>
      </c>
      <c r="J2027" t="s">
        <v>8215</v>
      </c>
      <c r="K2027" t="s">
        <v>5808</v>
      </c>
      <c r="L2027" t="s">
        <v>8216</v>
      </c>
    </row>
    <row r="2028" spans="1:12" x14ac:dyDescent="0.35">
      <c r="A2028" s="164" t="s">
        <v>1415</v>
      </c>
      <c r="B2028" t="s">
        <v>5504</v>
      </c>
      <c r="C2028" t="s">
        <v>13432</v>
      </c>
      <c r="D2028" t="s">
        <v>1416</v>
      </c>
      <c r="E2028" t="s">
        <v>1344</v>
      </c>
      <c r="F2028">
        <v>48</v>
      </c>
      <c r="G2028" t="s">
        <v>8234</v>
      </c>
      <c r="H2028" t="s">
        <v>8213</v>
      </c>
      <c r="I2028" t="s">
        <v>8219</v>
      </c>
      <c r="J2028" t="s">
        <v>8215</v>
      </c>
      <c r="K2028" t="s">
        <v>5808</v>
      </c>
      <c r="L2028" t="s">
        <v>8216</v>
      </c>
    </row>
    <row r="2029" spans="1:12" x14ac:dyDescent="0.35">
      <c r="A2029" s="164" t="s">
        <v>1417</v>
      </c>
      <c r="B2029" t="s">
        <v>5468</v>
      </c>
      <c r="C2029" t="s">
        <v>30768</v>
      </c>
      <c r="D2029" t="s">
        <v>171</v>
      </c>
      <c r="E2029" t="s">
        <v>1344</v>
      </c>
      <c r="F2029">
        <v>357</v>
      </c>
      <c r="G2029" t="s">
        <v>8556</v>
      </c>
      <c r="H2029" t="s">
        <v>8213</v>
      </c>
      <c r="I2029" t="s">
        <v>8214</v>
      </c>
      <c r="J2029" t="s">
        <v>8215</v>
      </c>
      <c r="K2029" t="s">
        <v>8224</v>
      </c>
      <c r="L2029" t="s">
        <v>8267</v>
      </c>
    </row>
    <row r="2030" spans="1:12" x14ac:dyDescent="0.35">
      <c r="A2030" s="164" t="s">
        <v>1418</v>
      </c>
      <c r="B2030" t="s">
        <v>5459</v>
      </c>
      <c r="C2030" t="s">
        <v>25822</v>
      </c>
      <c r="D2030" t="s">
        <v>1419</v>
      </c>
      <c r="E2030" t="s">
        <v>1344</v>
      </c>
      <c r="F2030">
        <v>144</v>
      </c>
      <c r="G2030" t="s">
        <v>8212</v>
      </c>
      <c r="H2030" t="s">
        <v>8213</v>
      </c>
      <c r="I2030" t="s">
        <v>8219</v>
      </c>
      <c r="J2030" t="s">
        <v>8215</v>
      </c>
      <c r="K2030" t="s">
        <v>8224</v>
      </c>
      <c r="L2030" t="s">
        <v>8216</v>
      </c>
    </row>
    <row r="2031" spans="1:12" x14ac:dyDescent="0.35">
      <c r="A2031" s="164" t="s">
        <v>1420</v>
      </c>
      <c r="B2031" t="s">
        <v>5926</v>
      </c>
      <c r="C2031" t="s">
        <v>11557</v>
      </c>
      <c r="D2031" t="s">
        <v>175</v>
      </c>
      <c r="E2031" t="s">
        <v>1344</v>
      </c>
      <c r="F2031">
        <v>392</v>
      </c>
      <c r="G2031" t="s">
        <v>8556</v>
      </c>
      <c r="H2031" t="s">
        <v>8213</v>
      </c>
      <c r="I2031" t="s">
        <v>8214</v>
      </c>
      <c r="J2031" t="s">
        <v>8215</v>
      </c>
      <c r="K2031" t="s">
        <v>8224</v>
      </c>
      <c r="L2031" t="s">
        <v>8267</v>
      </c>
    </row>
    <row r="2032" spans="1:12" x14ac:dyDescent="0.35">
      <c r="A2032" s="164" t="s">
        <v>29977</v>
      </c>
      <c r="B2032" t="s">
        <v>29978</v>
      </c>
      <c r="C2032" t="s">
        <v>29979</v>
      </c>
      <c r="D2032" t="s">
        <v>29980</v>
      </c>
      <c r="E2032" t="s">
        <v>1344</v>
      </c>
      <c r="H2032" t="s">
        <v>8213</v>
      </c>
      <c r="I2032" t="s">
        <v>8219</v>
      </c>
      <c r="J2032" t="s">
        <v>8215</v>
      </c>
      <c r="K2032" t="s">
        <v>8224</v>
      </c>
      <c r="L2032" t="s">
        <v>8216</v>
      </c>
    </row>
    <row r="2033" spans="1:12" x14ac:dyDescent="0.35">
      <c r="A2033" s="164" t="s">
        <v>1421</v>
      </c>
      <c r="B2033" t="s">
        <v>5451</v>
      </c>
      <c r="C2033" t="s">
        <v>30383</v>
      </c>
      <c r="D2033" t="s">
        <v>1359</v>
      </c>
      <c r="E2033" t="s">
        <v>1344</v>
      </c>
      <c r="F2033">
        <v>529</v>
      </c>
      <c r="G2033" t="s">
        <v>8490</v>
      </c>
      <c r="H2033" t="s">
        <v>8213</v>
      </c>
      <c r="I2033" t="s">
        <v>8214</v>
      </c>
      <c r="J2033" t="s">
        <v>8215</v>
      </c>
      <c r="K2033" t="s">
        <v>8224</v>
      </c>
      <c r="L2033" t="s">
        <v>8267</v>
      </c>
    </row>
    <row r="2034" spans="1:12" x14ac:dyDescent="0.35">
      <c r="A2034" s="164" t="s">
        <v>1423</v>
      </c>
      <c r="B2034" t="s">
        <v>5450</v>
      </c>
      <c r="C2034" t="s">
        <v>15104</v>
      </c>
      <c r="D2034" t="s">
        <v>1359</v>
      </c>
      <c r="E2034" t="s">
        <v>1344</v>
      </c>
      <c r="F2034">
        <v>659</v>
      </c>
      <c r="G2034" t="s">
        <v>8490</v>
      </c>
      <c r="H2034" t="s">
        <v>8213</v>
      </c>
      <c r="I2034" t="s">
        <v>8214</v>
      </c>
      <c r="J2034" t="s">
        <v>8215</v>
      </c>
      <c r="K2034" t="s">
        <v>8224</v>
      </c>
      <c r="L2034" t="s">
        <v>8267</v>
      </c>
    </row>
    <row r="2035" spans="1:12" x14ac:dyDescent="0.35">
      <c r="A2035" s="164" t="s">
        <v>32769</v>
      </c>
      <c r="B2035" t="s">
        <v>32770</v>
      </c>
      <c r="C2035" t="s">
        <v>32771</v>
      </c>
      <c r="D2035" t="s">
        <v>1359</v>
      </c>
      <c r="E2035" t="s">
        <v>1344</v>
      </c>
      <c r="F2035">
        <v>125</v>
      </c>
      <c r="G2035" t="s">
        <v>8212</v>
      </c>
      <c r="H2035" t="s">
        <v>8213</v>
      </c>
      <c r="I2035" t="s">
        <v>8214</v>
      </c>
      <c r="J2035" t="s">
        <v>8215</v>
      </c>
      <c r="K2035" t="s">
        <v>5808</v>
      </c>
      <c r="L2035" t="s">
        <v>8267</v>
      </c>
    </row>
    <row r="2036" spans="1:12" x14ac:dyDescent="0.35">
      <c r="A2036" s="164" t="s">
        <v>20162</v>
      </c>
      <c r="B2036" t="s">
        <v>20163</v>
      </c>
      <c r="C2036" t="s">
        <v>20164</v>
      </c>
      <c r="D2036" t="s">
        <v>8487</v>
      </c>
      <c r="E2036" t="s">
        <v>1344</v>
      </c>
      <c r="H2036" t="s">
        <v>8213</v>
      </c>
      <c r="I2036" t="s">
        <v>8214</v>
      </c>
      <c r="J2036" t="s">
        <v>8215</v>
      </c>
      <c r="K2036" t="s">
        <v>8224</v>
      </c>
      <c r="L2036" t="s">
        <v>8216</v>
      </c>
    </row>
    <row r="2037" spans="1:12" x14ac:dyDescent="0.35">
      <c r="A2037" s="164" t="s">
        <v>1424</v>
      </c>
      <c r="B2037" t="s">
        <v>5456</v>
      </c>
      <c r="C2037" t="s">
        <v>22604</v>
      </c>
      <c r="D2037" t="s">
        <v>1359</v>
      </c>
      <c r="E2037" t="s">
        <v>1344</v>
      </c>
      <c r="F2037">
        <v>356</v>
      </c>
      <c r="G2037" t="s">
        <v>8556</v>
      </c>
      <c r="H2037" t="s">
        <v>8213</v>
      </c>
      <c r="I2037" t="s">
        <v>8214</v>
      </c>
      <c r="J2037" t="s">
        <v>8215</v>
      </c>
      <c r="K2037" t="s">
        <v>5808</v>
      </c>
      <c r="L2037" t="s">
        <v>8267</v>
      </c>
    </row>
    <row r="2038" spans="1:12" x14ac:dyDescent="0.35">
      <c r="A2038" s="164" t="s">
        <v>1425</v>
      </c>
      <c r="B2038" t="s">
        <v>5452</v>
      </c>
      <c r="C2038" t="s">
        <v>16351</v>
      </c>
      <c r="D2038" t="s">
        <v>1359</v>
      </c>
      <c r="E2038" t="s">
        <v>1344</v>
      </c>
      <c r="F2038">
        <v>512</v>
      </c>
      <c r="G2038" t="s">
        <v>8490</v>
      </c>
      <c r="H2038" t="s">
        <v>8213</v>
      </c>
      <c r="I2038" t="s">
        <v>8214</v>
      </c>
      <c r="J2038" t="s">
        <v>8215</v>
      </c>
      <c r="K2038" t="s">
        <v>8224</v>
      </c>
      <c r="L2038" t="s">
        <v>8267</v>
      </c>
    </row>
    <row r="2039" spans="1:12" x14ac:dyDescent="0.35">
      <c r="A2039" s="164" t="s">
        <v>22256</v>
      </c>
      <c r="B2039" t="s">
        <v>22257</v>
      </c>
      <c r="C2039" t="s">
        <v>22258</v>
      </c>
      <c r="D2039" t="s">
        <v>8487</v>
      </c>
      <c r="E2039" t="s">
        <v>1344</v>
      </c>
      <c r="H2039" t="s">
        <v>8213</v>
      </c>
      <c r="I2039" t="s">
        <v>8214</v>
      </c>
      <c r="J2039" t="s">
        <v>8215</v>
      </c>
      <c r="K2039" t="s">
        <v>8224</v>
      </c>
      <c r="L2039" t="s">
        <v>8216</v>
      </c>
    </row>
    <row r="2040" spans="1:12" x14ac:dyDescent="0.35">
      <c r="A2040" s="164" t="s">
        <v>1426</v>
      </c>
      <c r="B2040" t="s">
        <v>5487</v>
      </c>
      <c r="C2040" t="s">
        <v>27489</v>
      </c>
      <c r="D2040" t="s">
        <v>1427</v>
      </c>
      <c r="E2040" t="s">
        <v>1344</v>
      </c>
      <c r="F2040">
        <v>56</v>
      </c>
      <c r="G2040" t="s">
        <v>8234</v>
      </c>
      <c r="H2040" t="s">
        <v>8213</v>
      </c>
      <c r="I2040" t="s">
        <v>8219</v>
      </c>
      <c r="J2040" t="s">
        <v>8215</v>
      </c>
      <c r="K2040" t="s">
        <v>5808</v>
      </c>
      <c r="L2040" t="s">
        <v>8216</v>
      </c>
    </row>
    <row r="2041" spans="1:12" x14ac:dyDescent="0.35">
      <c r="A2041" s="164" t="s">
        <v>1428</v>
      </c>
      <c r="B2041" t="s">
        <v>5928</v>
      </c>
      <c r="C2041" t="s">
        <v>33295</v>
      </c>
      <c r="D2041" t="s">
        <v>1429</v>
      </c>
      <c r="E2041" t="s">
        <v>1344</v>
      </c>
      <c r="F2041">
        <v>437</v>
      </c>
      <c r="G2041" t="s">
        <v>8307</v>
      </c>
      <c r="H2041" t="s">
        <v>8213</v>
      </c>
      <c r="I2041" t="s">
        <v>8214</v>
      </c>
      <c r="J2041" t="s">
        <v>8215</v>
      </c>
      <c r="K2041" t="s">
        <v>8224</v>
      </c>
      <c r="L2041" t="s">
        <v>8267</v>
      </c>
    </row>
    <row r="2042" spans="1:12" x14ac:dyDescent="0.35">
      <c r="A2042" s="164" t="s">
        <v>18893</v>
      </c>
      <c r="B2042" t="s">
        <v>18894</v>
      </c>
      <c r="C2042" t="s">
        <v>18895</v>
      </c>
      <c r="D2042" t="s">
        <v>14840</v>
      </c>
      <c r="E2042" t="s">
        <v>1344</v>
      </c>
      <c r="H2042" t="s">
        <v>8213</v>
      </c>
      <c r="I2042" t="s">
        <v>8214</v>
      </c>
      <c r="J2042" t="s">
        <v>8215</v>
      </c>
      <c r="K2042" t="s">
        <v>8224</v>
      </c>
      <c r="L2042" t="s">
        <v>8216</v>
      </c>
    </row>
    <row r="2043" spans="1:12" x14ac:dyDescent="0.35">
      <c r="A2043" s="164" t="s">
        <v>1430</v>
      </c>
      <c r="B2043" t="s">
        <v>5497</v>
      </c>
      <c r="C2043" t="s">
        <v>8257</v>
      </c>
      <c r="D2043" t="s">
        <v>979</v>
      </c>
      <c r="E2043" t="s">
        <v>1344</v>
      </c>
      <c r="F2043">
        <v>86</v>
      </c>
      <c r="G2043" t="s">
        <v>8234</v>
      </c>
      <c r="H2043" t="s">
        <v>8213</v>
      </c>
      <c r="I2043" t="s">
        <v>8219</v>
      </c>
      <c r="J2043" t="s">
        <v>8215</v>
      </c>
      <c r="K2043" t="s">
        <v>5808</v>
      </c>
      <c r="L2043" t="s">
        <v>8216</v>
      </c>
    </row>
    <row r="2044" spans="1:12" x14ac:dyDescent="0.35">
      <c r="A2044" s="164" t="s">
        <v>1431</v>
      </c>
      <c r="B2044" t="s">
        <v>5924</v>
      </c>
      <c r="C2044" t="s">
        <v>24273</v>
      </c>
      <c r="D2044" t="s">
        <v>1432</v>
      </c>
      <c r="E2044" t="s">
        <v>1344</v>
      </c>
      <c r="F2044">
        <v>141</v>
      </c>
      <c r="G2044" t="s">
        <v>8212</v>
      </c>
      <c r="H2044" t="s">
        <v>8213</v>
      </c>
      <c r="I2044" t="s">
        <v>8214</v>
      </c>
      <c r="J2044" t="s">
        <v>8215</v>
      </c>
      <c r="K2044" t="s">
        <v>8224</v>
      </c>
      <c r="L2044" t="s">
        <v>8216</v>
      </c>
    </row>
    <row r="2045" spans="1:12" x14ac:dyDescent="0.35">
      <c r="A2045" s="164" t="s">
        <v>1433</v>
      </c>
      <c r="B2045" t="s">
        <v>5483</v>
      </c>
      <c r="C2045" t="s">
        <v>14386</v>
      </c>
      <c r="D2045" t="s">
        <v>1434</v>
      </c>
      <c r="E2045" t="s">
        <v>1344</v>
      </c>
      <c r="F2045">
        <v>40</v>
      </c>
      <c r="G2045" t="s">
        <v>8234</v>
      </c>
      <c r="H2045" t="s">
        <v>8213</v>
      </c>
      <c r="I2045" t="s">
        <v>8219</v>
      </c>
      <c r="J2045" t="s">
        <v>8215</v>
      </c>
      <c r="K2045" t="s">
        <v>5808</v>
      </c>
      <c r="L2045" t="s">
        <v>8216</v>
      </c>
    </row>
    <row r="2046" spans="1:12" x14ac:dyDescent="0.35">
      <c r="A2046" s="164" t="s">
        <v>26738</v>
      </c>
      <c r="B2046" t="s">
        <v>26739</v>
      </c>
      <c r="C2046" t="s">
        <v>26740</v>
      </c>
      <c r="D2046" t="s">
        <v>26741</v>
      </c>
      <c r="E2046" t="s">
        <v>1344</v>
      </c>
      <c r="F2046">
        <v>40</v>
      </c>
      <c r="G2046" t="s">
        <v>8234</v>
      </c>
      <c r="H2046" t="s">
        <v>8213</v>
      </c>
      <c r="I2046" t="s">
        <v>8219</v>
      </c>
      <c r="J2046" t="s">
        <v>8215</v>
      </c>
      <c r="K2046" t="s">
        <v>5808</v>
      </c>
      <c r="L2046" t="s">
        <v>8216</v>
      </c>
    </row>
    <row r="2047" spans="1:12" x14ac:dyDescent="0.35">
      <c r="A2047" s="164" t="s">
        <v>27588</v>
      </c>
      <c r="B2047" t="s">
        <v>11986</v>
      </c>
      <c r="C2047" t="s">
        <v>27589</v>
      </c>
      <c r="D2047" t="s">
        <v>11988</v>
      </c>
      <c r="E2047" t="s">
        <v>1344</v>
      </c>
      <c r="F2047">
        <v>48</v>
      </c>
      <c r="G2047" t="s">
        <v>8234</v>
      </c>
      <c r="H2047" t="s">
        <v>8213</v>
      </c>
      <c r="I2047" t="s">
        <v>8219</v>
      </c>
      <c r="J2047" t="s">
        <v>8215</v>
      </c>
      <c r="K2047" t="s">
        <v>5808</v>
      </c>
      <c r="L2047" t="s">
        <v>8216</v>
      </c>
    </row>
    <row r="2048" spans="1:12" x14ac:dyDescent="0.35">
      <c r="A2048" s="164" t="s">
        <v>1435</v>
      </c>
      <c r="B2048" t="s">
        <v>5508</v>
      </c>
      <c r="C2048" t="s">
        <v>9335</v>
      </c>
      <c r="D2048" t="s">
        <v>1436</v>
      </c>
      <c r="E2048" t="s">
        <v>1344</v>
      </c>
      <c r="F2048">
        <v>181</v>
      </c>
      <c r="G2048" t="s">
        <v>8212</v>
      </c>
      <c r="H2048" t="s">
        <v>8213</v>
      </c>
      <c r="I2048" t="s">
        <v>8219</v>
      </c>
      <c r="J2048" t="s">
        <v>8215</v>
      </c>
      <c r="K2048" t="s">
        <v>8224</v>
      </c>
      <c r="L2048" t="s">
        <v>8216</v>
      </c>
    </row>
    <row r="2049" spans="1:12" x14ac:dyDescent="0.35">
      <c r="A2049" s="164" t="s">
        <v>15919</v>
      </c>
      <c r="B2049" t="s">
        <v>15920</v>
      </c>
      <c r="C2049" t="s">
        <v>15921</v>
      </c>
      <c r="D2049" t="s">
        <v>15922</v>
      </c>
      <c r="E2049" t="s">
        <v>1344</v>
      </c>
      <c r="F2049">
        <v>48</v>
      </c>
      <c r="G2049" t="s">
        <v>8234</v>
      </c>
      <c r="H2049" t="s">
        <v>8213</v>
      </c>
      <c r="I2049" t="s">
        <v>8219</v>
      </c>
      <c r="J2049" t="s">
        <v>8215</v>
      </c>
      <c r="K2049" t="s">
        <v>5808</v>
      </c>
      <c r="L2049" t="s">
        <v>8216</v>
      </c>
    </row>
    <row r="2050" spans="1:12" x14ac:dyDescent="0.35">
      <c r="A2050" s="164" t="s">
        <v>9082</v>
      </c>
      <c r="B2050" t="s">
        <v>9083</v>
      </c>
      <c r="C2050" t="s">
        <v>9084</v>
      </c>
      <c r="D2050" t="s">
        <v>1224</v>
      </c>
      <c r="E2050" t="s">
        <v>1344</v>
      </c>
      <c r="F2050">
        <v>34</v>
      </c>
      <c r="G2050" t="s">
        <v>8234</v>
      </c>
      <c r="H2050" t="s">
        <v>8213</v>
      </c>
      <c r="I2050" t="s">
        <v>8214</v>
      </c>
      <c r="J2050" t="s">
        <v>8215</v>
      </c>
      <c r="K2050" t="s">
        <v>5808</v>
      </c>
      <c r="L2050" t="s">
        <v>8216</v>
      </c>
    </row>
    <row r="2051" spans="1:12" x14ac:dyDescent="0.35">
      <c r="A2051" s="164" t="s">
        <v>25656</v>
      </c>
      <c r="B2051" t="s">
        <v>25657</v>
      </c>
      <c r="C2051" t="s">
        <v>25658</v>
      </c>
      <c r="D2051" t="s">
        <v>2384</v>
      </c>
      <c r="E2051" t="s">
        <v>1344</v>
      </c>
      <c r="F2051">
        <v>39</v>
      </c>
      <c r="G2051" t="s">
        <v>8234</v>
      </c>
      <c r="H2051" t="s">
        <v>8213</v>
      </c>
      <c r="I2051" t="s">
        <v>8219</v>
      </c>
      <c r="J2051" t="s">
        <v>8215</v>
      </c>
      <c r="K2051" t="s">
        <v>5808</v>
      </c>
      <c r="L2051" t="s">
        <v>8216</v>
      </c>
    </row>
    <row r="2052" spans="1:12" x14ac:dyDescent="0.35">
      <c r="A2052" s="164" t="s">
        <v>1437</v>
      </c>
      <c r="B2052" t="s">
        <v>5304</v>
      </c>
      <c r="C2052" t="s">
        <v>13902</v>
      </c>
      <c r="D2052" t="s">
        <v>973</v>
      </c>
      <c r="E2052" t="s">
        <v>1344</v>
      </c>
      <c r="F2052">
        <v>37</v>
      </c>
      <c r="G2052" t="s">
        <v>8234</v>
      </c>
      <c r="H2052" t="s">
        <v>8213</v>
      </c>
      <c r="I2052" t="s">
        <v>8219</v>
      </c>
      <c r="J2052" t="s">
        <v>8215</v>
      </c>
      <c r="K2052" t="s">
        <v>5808</v>
      </c>
      <c r="L2052" t="s">
        <v>8216</v>
      </c>
    </row>
    <row r="2053" spans="1:12" x14ac:dyDescent="0.35">
      <c r="A2053" s="164" t="s">
        <v>1438</v>
      </c>
      <c r="B2053" t="s">
        <v>5500</v>
      </c>
      <c r="C2053" t="s">
        <v>31914</v>
      </c>
      <c r="D2053" t="s">
        <v>1439</v>
      </c>
      <c r="E2053" t="s">
        <v>1344</v>
      </c>
      <c r="F2053">
        <v>33</v>
      </c>
      <c r="G2053" t="s">
        <v>8234</v>
      </c>
      <c r="H2053" t="s">
        <v>8213</v>
      </c>
      <c r="I2053" t="s">
        <v>8219</v>
      </c>
      <c r="J2053" t="s">
        <v>8215</v>
      </c>
      <c r="K2053" t="s">
        <v>8224</v>
      </c>
      <c r="L2053" t="s">
        <v>8216</v>
      </c>
    </row>
    <row r="2054" spans="1:12" x14ac:dyDescent="0.35">
      <c r="A2054" s="164" t="s">
        <v>21677</v>
      </c>
      <c r="B2054" t="s">
        <v>21678</v>
      </c>
      <c r="C2054" t="s">
        <v>21679</v>
      </c>
      <c r="D2054" t="s">
        <v>21680</v>
      </c>
      <c r="E2054" t="s">
        <v>1344</v>
      </c>
      <c r="F2054">
        <v>38</v>
      </c>
      <c r="G2054" t="s">
        <v>8234</v>
      </c>
      <c r="H2054" t="s">
        <v>8213</v>
      </c>
      <c r="I2054" t="s">
        <v>8219</v>
      </c>
      <c r="J2054" t="s">
        <v>8215</v>
      </c>
      <c r="K2054" t="s">
        <v>5808</v>
      </c>
      <c r="L2054" t="s">
        <v>8216</v>
      </c>
    </row>
    <row r="2055" spans="1:12" x14ac:dyDescent="0.35">
      <c r="A2055" s="164" t="s">
        <v>1440</v>
      </c>
      <c r="B2055" t="s">
        <v>5481</v>
      </c>
      <c r="C2055" t="s">
        <v>17685</v>
      </c>
      <c r="D2055" t="s">
        <v>1441</v>
      </c>
      <c r="E2055" t="s">
        <v>1344</v>
      </c>
      <c r="F2055">
        <v>65</v>
      </c>
      <c r="G2055" t="s">
        <v>8234</v>
      </c>
      <c r="H2055" t="s">
        <v>8213</v>
      </c>
      <c r="I2055" t="s">
        <v>8219</v>
      </c>
      <c r="J2055" t="s">
        <v>8215</v>
      </c>
      <c r="K2055" t="s">
        <v>5808</v>
      </c>
      <c r="L2055" t="s">
        <v>8216</v>
      </c>
    </row>
    <row r="2056" spans="1:12" x14ac:dyDescent="0.35">
      <c r="A2056" s="164" t="s">
        <v>1442</v>
      </c>
      <c r="B2056" t="s">
        <v>5505</v>
      </c>
      <c r="C2056" t="s">
        <v>9283</v>
      </c>
      <c r="D2056" t="s">
        <v>1443</v>
      </c>
      <c r="E2056" t="s">
        <v>1344</v>
      </c>
      <c r="F2056">
        <v>94</v>
      </c>
      <c r="G2056" t="s">
        <v>8234</v>
      </c>
      <c r="H2056" t="s">
        <v>8213</v>
      </c>
      <c r="I2056" t="s">
        <v>8219</v>
      </c>
      <c r="J2056" t="s">
        <v>8215</v>
      </c>
      <c r="K2056" t="s">
        <v>5808</v>
      </c>
      <c r="L2056" t="s">
        <v>8267</v>
      </c>
    </row>
    <row r="2057" spans="1:12" x14ac:dyDescent="0.35">
      <c r="A2057" s="164" t="s">
        <v>1444</v>
      </c>
      <c r="B2057" t="s">
        <v>5489</v>
      </c>
      <c r="C2057" t="s">
        <v>9260</v>
      </c>
      <c r="D2057" t="s">
        <v>1445</v>
      </c>
      <c r="E2057" t="s">
        <v>1344</v>
      </c>
      <c r="F2057">
        <v>619</v>
      </c>
      <c r="G2057" t="s">
        <v>8490</v>
      </c>
      <c r="H2057" t="s">
        <v>8213</v>
      </c>
      <c r="I2057" t="s">
        <v>8214</v>
      </c>
      <c r="J2057" t="s">
        <v>8215</v>
      </c>
      <c r="K2057" t="s">
        <v>8224</v>
      </c>
      <c r="L2057" t="s">
        <v>8267</v>
      </c>
    </row>
    <row r="2058" spans="1:12" x14ac:dyDescent="0.35">
      <c r="A2058" s="164" t="s">
        <v>12955</v>
      </c>
      <c r="B2058" t="s">
        <v>12956</v>
      </c>
      <c r="C2058" t="s">
        <v>12957</v>
      </c>
      <c r="D2058" t="s">
        <v>12958</v>
      </c>
      <c r="E2058" t="s">
        <v>1344</v>
      </c>
      <c r="F2058">
        <v>30</v>
      </c>
      <c r="G2058" t="s">
        <v>8234</v>
      </c>
      <c r="H2058" t="s">
        <v>8213</v>
      </c>
      <c r="I2058" t="s">
        <v>8219</v>
      </c>
      <c r="J2058" t="s">
        <v>8215</v>
      </c>
      <c r="K2058" t="s">
        <v>8224</v>
      </c>
      <c r="L2058" t="s">
        <v>8216</v>
      </c>
    </row>
    <row r="2059" spans="1:12" x14ac:dyDescent="0.35">
      <c r="A2059" s="164" t="s">
        <v>1446</v>
      </c>
      <c r="B2059" t="s">
        <v>5457</v>
      </c>
      <c r="C2059" t="s">
        <v>25374</v>
      </c>
      <c r="D2059" t="s">
        <v>1447</v>
      </c>
      <c r="E2059" t="s">
        <v>1344</v>
      </c>
      <c r="F2059">
        <v>45</v>
      </c>
      <c r="G2059" t="s">
        <v>8234</v>
      </c>
      <c r="H2059" t="s">
        <v>8213</v>
      </c>
      <c r="I2059" t="s">
        <v>8219</v>
      </c>
      <c r="J2059" t="s">
        <v>8215</v>
      </c>
      <c r="K2059" t="s">
        <v>5808</v>
      </c>
      <c r="L2059" t="s">
        <v>8216</v>
      </c>
    </row>
    <row r="2060" spans="1:12" x14ac:dyDescent="0.35">
      <c r="A2060" s="164" t="s">
        <v>1448</v>
      </c>
      <c r="B2060" t="s">
        <v>5477</v>
      </c>
      <c r="C2060" t="s">
        <v>25015</v>
      </c>
      <c r="D2060" t="s">
        <v>1449</v>
      </c>
      <c r="E2060" t="s">
        <v>1344</v>
      </c>
      <c r="F2060">
        <v>25</v>
      </c>
      <c r="G2060" t="s">
        <v>8234</v>
      </c>
      <c r="H2060" t="s">
        <v>8213</v>
      </c>
      <c r="I2060" t="s">
        <v>8214</v>
      </c>
      <c r="J2060" t="s">
        <v>8215</v>
      </c>
      <c r="K2060" t="s">
        <v>8224</v>
      </c>
      <c r="L2060" t="s">
        <v>8216</v>
      </c>
    </row>
    <row r="2061" spans="1:12" x14ac:dyDescent="0.35">
      <c r="A2061" s="164" t="s">
        <v>9790</v>
      </c>
      <c r="B2061" t="s">
        <v>9791</v>
      </c>
      <c r="C2061" t="s">
        <v>9792</v>
      </c>
      <c r="D2061" t="s">
        <v>1511</v>
      </c>
      <c r="E2061" t="s">
        <v>1344</v>
      </c>
      <c r="F2061">
        <v>27</v>
      </c>
      <c r="G2061" t="s">
        <v>8234</v>
      </c>
      <c r="H2061" t="s">
        <v>8213</v>
      </c>
      <c r="I2061" t="s">
        <v>8219</v>
      </c>
      <c r="J2061" t="s">
        <v>8215</v>
      </c>
      <c r="K2061" t="s">
        <v>8224</v>
      </c>
      <c r="L2061" t="s">
        <v>8216</v>
      </c>
    </row>
    <row r="2062" spans="1:12" x14ac:dyDescent="0.35">
      <c r="A2062" s="164" t="s">
        <v>1450</v>
      </c>
      <c r="B2062" t="s">
        <v>5478</v>
      </c>
      <c r="C2062" t="s">
        <v>13513</v>
      </c>
      <c r="D2062" t="s">
        <v>1451</v>
      </c>
      <c r="E2062" t="s">
        <v>1344</v>
      </c>
      <c r="F2062">
        <v>40</v>
      </c>
      <c r="G2062" t="s">
        <v>8234</v>
      </c>
      <c r="H2062" t="s">
        <v>8213</v>
      </c>
      <c r="I2062" t="s">
        <v>8214</v>
      </c>
      <c r="J2062" t="s">
        <v>8215</v>
      </c>
      <c r="K2062" t="s">
        <v>5808</v>
      </c>
      <c r="L2062" t="s">
        <v>8216</v>
      </c>
    </row>
    <row r="2063" spans="1:12" x14ac:dyDescent="0.35">
      <c r="A2063" s="164" t="s">
        <v>19785</v>
      </c>
      <c r="B2063" t="s">
        <v>11199</v>
      </c>
      <c r="C2063" t="s">
        <v>11200</v>
      </c>
      <c r="D2063" t="s">
        <v>363</v>
      </c>
      <c r="E2063" t="s">
        <v>1344</v>
      </c>
      <c r="F2063">
        <v>50</v>
      </c>
      <c r="G2063" t="s">
        <v>8234</v>
      </c>
      <c r="H2063" t="s">
        <v>8213</v>
      </c>
      <c r="I2063" t="s">
        <v>8219</v>
      </c>
      <c r="J2063" t="s">
        <v>8215</v>
      </c>
      <c r="K2063" t="s">
        <v>5808</v>
      </c>
      <c r="L2063" t="s">
        <v>8216</v>
      </c>
    </row>
    <row r="2064" spans="1:12" x14ac:dyDescent="0.35">
      <c r="A2064" s="164" t="s">
        <v>1452</v>
      </c>
      <c r="B2064" t="s">
        <v>5453</v>
      </c>
      <c r="C2064" t="s">
        <v>19461</v>
      </c>
      <c r="D2064" t="s">
        <v>1359</v>
      </c>
      <c r="E2064" t="s">
        <v>1344</v>
      </c>
      <c r="F2064">
        <v>491</v>
      </c>
      <c r="G2064" t="s">
        <v>8307</v>
      </c>
      <c r="H2064" t="s">
        <v>8213</v>
      </c>
      <c r="I2064" t="s">
        <v>8214</v>
      </c>
      <c r="J2064" t="s">
        <v>8215</v>
      </c>
      <c r="K2064" t="s">
        <v>8224</v>
      </c>
      <c r="L2064" t="s">
        <v>8267</v>
      </c>
    </row>
    <row r="2065" spans="1:12" x14ac:dyDescent="0.35">
      <c r="A2065" s="164" t="s">
        <v>28535</v>
      </c>
      <c r="B2065" t="s">
        <v>28536</v>
      </c>
      <c r="C2065" t="s">
        <v>28537</v>
      </c>
      <c r="D2065" t="s">
        <v>28538</v>
      </c>
      <c r="E2065" t="s">
        <v>1344</v>
      </c>
      <c r="H2065" t="s">
        <v>8213</v>
      </c>
      <c r="I2065" t="s">
        <v>8219</v>
      </c>
      <c r="J2065" t="s">
        <v>8215</v>
      </c>
      <c r="K2065" t="s">
        <v>8224</v>
      </c>
      <c r="L2065" t="s">
        <v>8216</v>
      </c>
    </row>
    <row r="2066" spans="1:12" x14ac:dyDescent="0.35">
      <c r="A2066" s="164" t="s">
        <v>25906</v>
      </c>
      <c r="B2066" t="s">
        <v>10670</v>
      </c>
      <c r="C2066" t="s">
        <v>10671</v>
      </c>
      <c r="D2066" t="s">
        <v>10672</v>
      </c>
      <c r="E2066" t="s">
        <v>1344</v>
      </c>
      <c r="F2066">
        <v>23</v>
      </c>
      <c r="G2066" t="s">
        <v>8234</v>
      </c>
      <c r="H2066" t="s">
        <v>8213</v>
      </c>
      <c r="I2066" t="s">
        <v>8219</v>
      </c>
      <c r="J2066" t="s">
        <v>8215</v>
      </c>
      <c r="K2066" t="s">
        <v>8224</v>
      </c>
      <c r="L2066" t="s">
        <v>8216</v>
      </c>
    </row>
    <row r="2067" spans="1:12" x14ac:dyDescent="0.35">
      <c r="A2067" s="164" t="s">
        <v>17776</v>
      </c>
      <c r="B2067" t="s">
        <v>17777</v>
      </c>
      <c r="C2067" t="s">
        <v>17778</v>
      </c>
      <c r="D2067" t="s">
        <v>17779</v>
      </c>
      <c r="E2067" t="s">
        <v>1344</v>
      </c>
      <c r="F2067">
        <v>22</v>
      </c>
      <c r="G2067" t="s">
        <v>8234</v>
      </c>
      <c r="H2067" t="s">
        <v>8213</v>
      </c>
      <c r="I2067" t="s">
        <v>8219</v>
      </c>
      <c r="J2067" t="s">
        <v>8215</v>
      </c>
      <c r="K2067" t="s">
        <v>8224</v>
      </c>
      <c r="L2067" t="s">
        <v>8216</v>
      </c>
    </row>
    <row r="2068" spans="1:12" x14ac:dyDescent="0.35">
      <c r="A2068" s="164" t="s">
        <v>1453</v>
      </c>
      <c r="B2068" t="s">
        <v>6546</v>
      </c>
      <c r="C2068" t="s">
        <v>30097</v>
      </c>
      <c r="D2068" t="s">
        <v>1454</v>
      </c>
      <c r="E2068" t="s">
        <v>1344</v>
      </c>
      <c r="F2068">
        <v>44</v>
      </c>
      <c r="G2068" t="s">
        <v>8234</v>
      </c>
      <c r="H2068" t="s">
        <v>8213</v>
      </c>
      <c r="I2068" t="s">
        <v>8219</v>
      </c>
      <c r="J2068" t="s">
        <v>8215</v>
      </c>
      <c r="K2068" t="s">
        <v>8224</v>
      </c>
      <c r="L2068" t="s">
        <v>8216</v>
      </c>
    </row>
    <row r="2069" spans="1:12" x14ac:dyDescent="0.35">
      <c r="A2069" s="164" t="s">
        <v>1455</v>
      </c>
      <c r="B2069" t="s">
        <v>5499</v>
      </c>
      <c r="C2069" t="s">
        <v>27552</v>
      </c>
      <c r="D2069" t="s">
        <v>1456</v>
      </c>
      <c r="E2069" t="s">
        <v>1344</v>
      </c>
      <c r="F2069">
        <v>257</v>
      </c>
      <c r="G2069" t="s">
        <v>8223</v>
      </c>
      <c r="H2069" t="s">
        <v>8213</v>
      </c>
      <c r="I2069" t="s">
        <v>8214</v>
      </c>
      <c r="J2069" t="s">
        <v>8215</v>
      </c>
      <c r="K2069" t="s">
        <v>8224</v>
      </c>
      <c r="L2069" t="s">
        <v>8216</v>
      </c>
    </row>
    <row r="2070" spans="1:12" x14ac:dyDescent="0.35">
      <c r="A2070" s="164" t="s">
        <v>23347</v>
      </c>
      <c r="B2070" t="s">
        <v>23348</v>
      </c>
      <c r="C2070" t="s">
        <v>23349</v>
      </c>
      <c r="D2070" t="s">
        <v>9549</v>
      </c>
      <c r="E2070" t="s">
        <v>1344</v>
      </c>
      <c r="H2070" t="s">
        <v>8213</v>
      </c>
      <c r="I2070" t="s">
        <v>8214</v>
      </c>
      <c r="J2070" t="s">
        <v>8215</v>
      </c>
      <c r="K2070" t="s">
        <v>8224</v>
      </c>
      <c r="L2070" t="s">
        <v>8216</v>
      </c>
    </row>
    <row r="2071" spans="1:12" x14ac:dyDescent="0.35">
      <c r="A2071" s="164" t="s">
        <v>1457</v>
      </c>
      <c r="B2071" t="s">
        <v>5227</v>
      </c>
      <c r="C2071" t="s">
        <v>33055</v>
      </c>
      <c r="D2071" t="s">
        <v>1458</v>
      </c>
      <c r="E2071" t="s">
        <v>1344</v>
      </c>
      <c r="F2071">
        <v>88</v>
      </c>
      <c r="G2071" t="s">
        <v>8234</v>
      </c>
      <c r="H2071" t="s">
        <v>8213</v>
      </c>
      <c r="I2071" t="s">
        <v>8219</v>
      </c>
      <c r="J2071" t="s">
        <v>8215</v>
      </c>
      <c r="K2071" t="s">
        <v>5808</v>
      </c>
      <c r="L2071" t="s">
        <v>8216</v>
      </c>
    </row>
    <row r="2072" spans="1:12" x14ac:dyDescent="0.35">
      <c r="A2072" s="164" t="s">
        <v>1460</v>
      </c>
      <c r="B2072" t="s">
        <v>5482</v>
      </c>
      <c r="C2072" t="s">
        <v>25391</v>
      </c>
      <c r="D2072" t="s">
        <v>1461</v>
      </c>
      <c r="E2072" t="s">
        <v>1344</v>
      </c>
      <c r="F2072">
        <v>145</v>
      </c>
      <c r="G2072" t="s">
        <v>8212</v>
      </c>
      <c r="H2072" t="s">
        <v>8213</v>
      </c>
      <c r="I2072" t="s">
        <v>8219</v>
      </c>
      <c r="J2072" t="s">
        <v>8215</v>
      </c>
      <c r="K2072" t="s">
        <v>8224</v>
      </c>
      <c r="L2072" t="s">
        <v>8267</v>
      </c>
    </row>
    <row r="2073" spans="1:12" x14ac:dyDescent="0.35">
      <c r="A2073" s="164" t="s">
        <v>27269</v>
      </c>
      <c r="B2073" t="s">
        <v>27270</v>
      </c>
      <c r="C2073" t="s">
        <v>27271</v>
      </c>
      <c r="D2073" t="s">
        <v>27272</v>
      </c>
      <c r="E2073" t="s">
        <v>1344</v>
      </c>
      <c r="F2073">
        <v>13</v>
      </c>
      <c r="G2073" t="s">
        <v>8234</v>
      </c>
      <c r="H2073" t="s">
        <v>8213</v>
      </c>
      <c r="I2073" t="s">
        <v>8214</v>
      </c>
      <c r="J2073" t="s">
        <v>8215</v>
      </c>
      <c r="K2073" t="s">
        <v>8224</v>
      </c>
      <c r="L2073" t="s">
        <v>8216</v>
      </c>
    </row>
    <row r="2074" spans="1:12" x14ac:dyDescent="0.35">
      <c r="A2074" s="164" t="s">
        <v>1462</v>
      </c>
      <c r="B2074" t="s">
        <v>5460</v>
      </c>
      <c r="C2074" t="s">
        <v>26131</v>
      </c>
      <c r="D2074" t="s">
        <v>1463</v>
      </c>
      <c r="E2074" t="s">
        <v>1344</v>
      </c>
      <c r="F2074">
        <v>52</v>
      </c>
      <c r="G2074" t="s">
        <v>8234</v>
      </c>
      <c r="H2074" t="s">
        <v>8213</v>
      </c>
      <c r="I2074" t="s">
        <v>8219</v>
      </c>
      <c r="J2074" t="s">
        <v>8215</v>
      </c>
      <c r="K2074" t="s">
        <v>5808</v>
      </c>
      <c r="L2074" t="s">
        <v>8216</v>
      </c>
    </row>
    <row r="2075" spans="1:12" x14ac:dyDescent="0.35">
      <c r="A2075" s="164" t="s">
        <v>1464</v>
      </c>
      <c r="B2075" t="s">
        <v>5516</v>
      </c>
      <c r="C2075" t="s">
        <v>26252</v>
      </c>
      <c r="D2075" t="s">
        <v>1410</v>
      </c>
      <c r="E2075" t="s">
        <v>1344</v>
      </c>
      <c r="F2075">
        <v>312</v>
      </c>
      <c r="G2075" t="s">
        <v>8556</v>
      </c>
      <c r="H2075" t="s">
        <v>8213</v>
      </c>
      <c r="I2075" t="s">
        <v>8214</v>
      </c>
      <c r="J2075" t="s">
        <v>8215</v>
      </c>
      <c r="K2075" t="s">
        <v>5808</v>
      </c>
      <c r="L2075" t="s">
        <v>8216</v>
      </c>
    </row>
    <row r="2076" spans="1:12" x14ac:dyDescent="0.35">
      <c r="A2076" s="164" t="s">
        <v>1465</v>
      </c>
      <c r="B2076" t="s">
        <v>5506</v>
      </c>
      <c r="C2076" t="s">
        <v>20700</v>
      </c>
      <c r="D2076" t="s">
        <v>1466</v>
      </c>
      <c r="E2076" t="s">
        <v>1344</v>
      </c>
      <c r="F2076">
        <v>34</v>
      </c>
      <c r="G2076" t="s">
        <v>8234</v>
      </c>
      <c r="H2076" t="s">
        <v>8213</v>
      </c>
      <c r="I2076" t="s">
        <v>8219</v>
      </c>
      <c r="J2076" t="s">
        <v>8215</v>
      </c>
      <c r="K2076" t="s">
        <v>5808</v>
      </c>
      <c r="L2076" t="s">
        <v>8216</v>
      </c>
    </row>
    <row r="2077" spans="1:12" x14ac:dyDescent="0.35">
      <c r="A2077" s="164" t="s">
        <v>8484</v>
      </c>
      <c r="B2077" t="s">
        <v>8485</v>
      </c>
      <c r="C2077" t="s">
        <v>8486</v>
      </c>
      <c r="D2077" t="s">
        <v>8487</v>
      </c>
      <c r="E2077" t="s">
        <v>1344</v>
      </c>
      <c r="H2077" t="s">
        <v>8213</v>
      </c>
      <c r="I2077" t="s">
        <v>8214</v>
      </c>
      <c r="J2077" t="s">
        <v>8215</v>
      </c>
      <c r="K2077" t="s">
        <v>8224</v>
      </c>
      <c r="L2077" t="s">
        <v>8216</v>
      </c>
    </row>
    <row r="2078" spans="1:12" x14ac:dyDescent="0.35">
      <c r="A2078" s="164" t="s">
        <v>1467</v>
      </c>
      <c r="B2078" t="s">
        <v>6545</v>
      </c>
      <c r="C2078" t="s">
        <v>16814</v>
      </c>
      <c r="D2078" t="s">
        <v>1468</v>
      </c>
      <c r="E2078" t="s">
        <v>1344</v>
      </c>
      <c r="F2078">
        <v>80</v>
      </c>
      <c r="G2078" t="s">
        <v>8234</v>
      </c>
      <c r="H2078" t="s">
        <v>8213</v>
      </c>
      <c r="I2078" t="s">
        <v>8219</v>
      </c>
      <c r="J2078" t="s">
        <v>8215</v>
      </c>
      <c r="K2078" t="s">
        <v>5808</v>
      </c>
      <c r="L2078" t="s">
        <v>8216</v>
      </c>
    </row>
    <row r="2079" spans="1:12" x14ac:dyDescent="0.35">
      <c r="A2079" s="164" t="s">
        <v>16947</v>
      </c>
      <c r="B2079" t="s">
        <v>16948</v>
      </c>
      <c r="C2079" t="s">
        <v>16949</v>
      </c>
      <c r="D2079" t="s">
        <v>16950</v>
      </c>
      <c r="E2079" t="s">
        <v>1344</v>
      </c>
      <c r="H2079" t="s">
        <v>8213</v>
      </c>
      <c r="I2079" t="s">
        <v>8214</v>
      </c>
      <c r="J2079" t="s">
        <v>8215</v>
      </c>
      <c r="K2079" t="s">
        <v>8224</v>
      </c>
      <c r="L2079" t="s">
        <v>8216</v>
      </c>
    </row>
    <row r="2080" spans="1:12" x14ac:dyDescent="0.35">
      <c r="A2080" s="164" t="s">
        <v>14008</v>
      </c>
      <c r="B2080" t="s">
        <v>14009</v>
      </c>
      <c r="C2080" t="s">
        <v>14010</v>
      </c>
      <c r="D2080" t="s">
        <v>14011</v>
      </c>
      <c r="E2080" t="s">
        <v>1344</v>
      </c>
      <c r="F2080">
        <v>43</v>
      </c>
      <c r="G2080" t="s">
        <v>8234</v>
      </c>
      <c r="H2080" t="s">
        <v>8213</v>
      </c>
      <c r="I2080" t="s">
        <v>8214</v>
      </c>
      <c r="J2080" t="s">
        <v>8215</v>
      </c>
      <c r="K2080" t="s">
        <v>5808</v>
      </c>
      <c r="L2080" t="s">
        <v>8216</v>
      </c>
    </row>
    <row r="2081" spans="1:12" x14ac:dyDescent="0.35">
      <c r="A2081" s="164" t="s">
        <v>1469</v>
      </c>
      <c r="B2081" t="s">
        <v>5484</v>
      </c>
      <c r="C2081" t="s">
        <v>27587</v>
      </c>
      <c r="D2081" t="s">
        <v>1470</v>
      </c>
      <c r="E2081" t="s">
        <v>1344</v>
      </c>
      <c r="F2081">
        <v>55</v>
      </c>
      <c r="G2081" t="s">
        <v>8234</v>
      </c>
      <c r="H2081" t="s">
        <v>8213</v>
      </c>
      <c r="I2081" t="s">
        <v>8219</v>
      </c>
      <c r="J2081" t="s">
        <v>8215</v>
      </c>
      <c r="K2081" t="s">
        <v>5808</v>
      </c>
      <c r="L2081" t="s">
        <v>8216</v>
      </c>
    </row>
    <row r="2082" spans="1:12" x14ac:dyDescent="0.35">
      <c r="A2082" s="164" t="s">
        <v>16289</v>
      </c>
      <c r="B2082" t="s">
        <v>16290</v>
      </c>
      <c r="C2082" t="s">
        <v>16291</v>
      </c>
      <c r="D2082" t="s">
        <v>1478</v>
      </c>
      <c r="E2082" t="s">
        <v>1344</v>
      </c>
      <c r="F2082">
        <v>75</v>
      </c>
      <c r="G2082" t="s">
        <v>8234</v>
      </c>
      <c r="H2082" t="s">
        <v>8213</v>
      </c>
      <c r="I2082" t="s">
        <v>8219</v>
      </c>
      <c r="J2082" t="s">
        <v>8215</v>
      </c>
      <c r="K2082" t="s">
        <v>8224</v>
      </c>
      <c r="L2082" t="s">
        <v>8216</v>
      </c>
    </row>
    <row r="2083" spans="1:12" x14ac:dyDescent="0.35">
      <c r="A2083" s="164" t="s">
        <v>26667</v>
      </c>
      <c r="B2083" t="s">
        <v>26668</v>
      </c>
      <c r="C2083" t="s">
        <v>26669</v>
      </c>
      <c r="D2083" t="s">
        <v>13588</v>
      </c>
      <c r="E2083" t="s">
        <v>1344</v>
      </c>
      <c r="F2083">
        <v>49</v>
      </c>
      <c r="G2083" t="s">
        <v>8234</v>
      </c>
      <c r="H2083" t="s">
        <v>8213</v>
      </c>
      <c r="I2083" t="s">
        <v>8219</v>
      </c>
      <c r="J2083" t="s">
        <v>8215</v>
      </c>
      <c r="K2083" t="s">
        <v>5808</v>
      </c>
      <c r="L2083" t="s">
        <v>8216</v>
      </c>
    </row>
    <row r="2084" spans="1:12" x14ac:dyDescent="0.35">
      <c r="A2084" s="164" t="s">
        <v>22795</v>
      </c>
      <c r="B2084" t="s">
        <v>22796</v>
      </c>
      <c r="C2084" t="s">
        <v>22797</v>
      </c>
      <c r="D2084" t="s">
        <v>22798</v>
      </c>
      <c r="E2084" t="s">
        <v>1344</v>
      </c>
      <c r="F2084">
        <v>38</v>
      </c>
      <c r="G2084" t="s">
        <v>8234</v>
      </c>
      <c r="H2084" t="s">
        <v>8213</v>
      </c>
      <c r="I2084" t="s">
        <v>8219</v>
      </c>
      <c r="J2084" t="s">
        <v>8215</v>
      </c>
      <c r="K2084" t="s">
        <v>5808</v>
      </c>
      <c r="L2084" t="s">
        <v>8216</v>
      </c>
    </row>
    <row r="2085" spans="1:12" x14ac:dyDescent="0.35">
      <c r="A2085" s="164" t="s">
        <v>1471</v>
      </c>
      <c r="B2085" t="s">
        <v>5458</v>
      </c>
      <c r="C2085" t="s">
        <v>30653</v>
      </c>
      <c r="D2085" t="s">
        <v>1472</v>
      </c>
      <c r="E2085" t="s">
        <v>1344</v>
      </c>
      <c r="F2085">
        <v>49</v>
      </c>
      <c r="G2085" t="s">
        <v>8234</v>
      </c>
      <c r="H2085" t="s">
        <v>8213</v>
      </c>
      <c r="I2085" t="s">
        <v>8219</v>
      </c>
      <c r="J2085" t="s">
        <v>8215</v>
      </c>
      <c r="K2085" t="s">
        <v>5808</v>
      </c>
      <c r="L2085" t="s">
        <v>8216</v>
      </c>
    </row>
    <row r="2086" spans="1:12" x14ac:dyDescent="0.35">
      <c r="A2086" s="164" t="s">
        <v>1473</v>
      </c>
      <c r="B2086" t="s">
        <v>5934</v>
      </c>
      <c r="C2086" t="s">
        <v>30118</v>
      </c>
      <c r="D2086" t="s">
        <v>1474</v>
      </c>
      <c r="E2086" t="s">
        <v>1344</v>
      </c>
      <c r="F2086">
        <v>367</v>
      </c>
      <c r="G2086" t="s">
        <v>8556</v>
      </c>
      <c r="H2086" t="s">
        <v>8213</v>
      </c>
      <c r="I2086" t="s">
        <v>8214</v>
      </c>
      <c r="J2086" t="s">
        <v>8215</v>
      </c>
      <c r="K2086" t="s">
        <v>8224</v>
      </c>
      <c r="L2086" t="s">
        <v>8267</v>
      </c>
    </row>
    <row r="2087" spans="1:12" x14ac:dyDescent="0.35">
      <c r="A2087" s="164" t="s">
        <v>18744</v>
      </c>
      <c r="B2087" t="s">
        <v>11571</v>
      </c>
      <c r="C2087" t="s">
        <v>11572</v>
      </c>
      <c r="D2087" t="s">
        <v>11573</v>
      </c>
      <c r="E2087" t="s">
        <v>1344</v>
      </c>
      <c r="F2087">
        <v>50</v>
      </c>
      <c r="G2087" t="s">
        <v>8234</v>
      </c>
      <c r="H2087" t="s">
        <v>8213</v>
      </c>
      <c r="I2087" t="s">
        <v>8219</v>
      </c>
      <c r="J2087" t="s">
        <v>8215</v>
      </c>
      <c r="K2087" t="s">
        <v>5808</v>
      </c>
      <c r="L2087" t="s">
        <v>8216</v>
      </c>
    </row>
    <row r="2088" spans="1:12" x14ac:dyDescent="0.35">
      <c r="A2088" s="164" t="s">
        <v>1475</v>
      </c>
      <c r="B2088" t="s">
        <v>5498</v>
      </c>
      <c r="C2088" t="s">
        <v>15666</v>
      </c>
      <c r="D2088" t="s">
        <v>1476</v>
      </c>
      <c r="E2088" t="s">
        <v>1344</v>
      </c>
      <c r="F2088">
        <v>40</v>
      </c>
      <c r="G2088" t="s">
        <v>8234</v>
      </c>
      <c r="H2088" t="s">
        <v>8213</v>
      </c>
      <c r="I2088" t="s">
        <v>8219</v>
      </c>
      <c r="J2088" t="s">
        <v>8215</v>
      </c>
      <c r="K2088" t="s">
        <v>8224</v>
      </c>
      <c r="L2088" t="s">
        <v>8216</v>
      </c>
    </row>
    <row r="2089" spans="1:12" x14ac:dyDescent="0.35">
      <c r="A2089" s="164" t="s">
        <v>25751</v>
      </c>
      <c r="B2089" t="s">
        <v>5940</v>
      </c>
      <c r="C2089" t="s">
        <v>25752</v>
      </c>
      <c r="D2089" t="s">
        <v>181</v>
      </c>
      <c r="E2089" t="s">
        <v>1344</v>
      </c>
      <c r="F2089">
        <v>36</v>
      </c>
      <c r="G2089" t="s">
        <v>8234</v>
      </c>
      <c r="H2089" t="s">
        <v>8213</v>
      </c>
      <c r="I2089" t="s">
        <v>8214</v>
      </c>
      <c r="J2089" t="s">
        <v>8215</v>
      </c>
      <c r="K2089" t="s">
        <v>8224</v>
      </c>
      <c r="L2089" t="s">
        <v>8216</v>
      </c>
    </row>
    <row r="2090" spans="1:12" x14ac:dyDescent="0.35">
      <c r="A2090" s="164" t="s">
        <v>1477</v>
      </c>
      <c r="B2090" t="s">
        <v>5485</v>
      </c>
      <c r="C2090" t="s">
        <v>18590</v>
      </c>
      <c r="D2090" t="s">
        <v>1478</v>
      </c>
      <c r="E2090" t="s">
        <v>1344</v>
      </c>
      <c r="F2090">
        <v>103</v>
      </c>
      <c r="G2090" t="s">
        <v>8212</v>
      </c>
      <c r="H2090" t="s">
        <v>8213</v>
      </c>
      <c r="I2090" t="s">
        <v>8219</v>
      </c>
      <c r="J2090" t="s">
        <v>8215</v>
      </c>
      <c r="K2090" t="s">
        <v>8224</v>
      </c>
      <c r="L2090" t="s">
        <v>8216</v>
      </c>
    </row>
    <row r="2091" spans="1:12" x14ac:dyDescent="0.35">
      <c r="A2091" s="164" t="s">
        <v>27669</v>
      </c>
      <c r="B2091" t="s">
        <v>27426</v>
      </c>
      <c r="C2091" t="s">
        <v>27670</v>
      </c>
      <c r="D2091" t="s">
        <v>27428</v>
      </c>
      <c r="E2091" t="s">
        <v>1344</v>
      </c>
      <c r="H2091" t="s">
        <v>8213</v>
      </c>
      <c r="I2091" t="s">
        <v>8219</v>
      </c>
      <c r="J2091" t="s">
        <v>8215</v>
      </c>
      <c r="K2091" t="s">
        <v>8224</v>
      </c>
      <c r="L2091" t="s">
        <v>8216</v>
      </c>
    </row>
    <row r="2092" spans="1:12" x14ac:dyDescent="0.35">
      <c r="A2092" s="164" t="s">
        <v>32110</v>
      </c>
      <c r="B2092" t="s">
        <v>32111</v>
      </c>
      <c r="C2092" t="s">
        <v>32112</v>
      </c>
      <c r="D2092" t="s">
        <v>32113</v>
      </c>
      <c r="E2092" t="s">
        <v>1344</v>
      </c>
      <c r="F2092">
        <v>49</v>
      </c>
      <c r="G2092" t="s">
        <v>8234</v>
      </c>
      <c r="H2092" t="s">
        <v>8213</v>
      </c>
      <c r="I2092" t="s">
        <v>8219</v>
      </c>
      <c r="J2092" t="s">
        <v>8215</v>
      </c>
      <c r="K2092" t="s">
        <v>5808</v>
      </c>
      <c r="L2092" t="s">
        <v>8216</v>
      </c>
    </row>
    <row r="2093" spans="1:12" x14ac:dyDescent="0.35">
      <c r="A2093" s="164" t="s">
        <v>1479</v>
      </c>
      <c r="B2093" t="s">
        <v>5486</v>
      </c>
      <c r="C2093" t="s">
        <v>27382</v>
      </c>
      <c r="D2093" t="s">
        <v>1177</v>
      </c>
      <c r="E2093" t="s">
        <v>1344</v>
      </c>
      <c r="F2093">
        <v>39</v>
      </c>
      <c r="G2093" t="s">
        <v>8234</v>
      </c>
      <c r="H2093" t="s">
        <v>8213</v>
      </c>
      <c r="I2093" t="s">
        <v>8214</v>
      </c>
      <c r="J2093" t="s">
        <v>8215</v>
      </c>
      <c r="K2093" t="s">
        <v>8224</v>
      </c>
      <c r="L2093" t="s">
        <v>8216</v>
      </c>
    </row>
    <row r="2094" spans="1:12" x14ac:dyDescent="0.35">
      <c r="A2094" s="164" t="s">
        <v>25179</v>
      </c>
      <c r="B2094" t="s">
        <v>25180</v>
      </c>
      <c r="C2094" t="s">
        <v>25181</v>
      </c>
      <c r="D2094" t="s">
        <v>25182</v>
      </c>
      <c r="E2094" t="s">
        <v>1344</v>
      </c>
      <c r="F2094">
        <v>45</v>
      </c>
      <c r="G2094" t="s">
        <v>8234</v>
      </c>
      <c r="H2094" t="s">
        <v>8213</v>
      </c>
      <c r="I2094" t="s">
        <v>8219</v>
      </c>
      <c r="J2094" t="s">
        <v>8215</v>
      </c>
      <c r="K2094" t="s">
        <v>5808</v>
      </c>
      <c r="L2094" t="s">
        <v>8216</v>
      </c>
    </row>
    <row r="2095" spans="1:12" x14ac:dyDescent="0.35">
      <c r="A2095" s="164" t="s">
        <v>24767</v>
      </c>
      <c r="B2095" t="s">
        <v>12093</v>
      </c>
      <c r="C2095" t="s">
        <v>12094</v>
      </c>
      <c r="D2095" t="s">
        <v>12095</v>
      </c>
      <c r="E2095" t="s">
        <v>1344</v>
      </c>
      <c r="F2095">
        <v>40</v>
      </c>
      <c r="G2095" t="s">
        <v>8234</v>
      </c>
      <c r="H2095" t="s">
        <v>8213</v>
      </c>
      <c r="I2095" t="s">
        <v>8219</v>
      </c>
      <c r="J2095" t="s">
        <v>8215</v>
      </c>
      <c r="K2095" t="s">
        <v>5808</v>
      </c>
      <c r="L2095" t="s">
        <v>8216</v>
      </c>
    </row>
    <row r="2096" spans="1:12" x14ac:dyDescent="0.35">
      <c r="A2096" s="164" t="s">
        <v>16475</v>
      </c>
      <c r="B2096" t="s">
        <v>11165</v>
      </c>
      <c r="C2096" t="s">
        <v>11166</v>
      </c>
      <c r="D2096" t="s">
        <v>1601</v>
      </c>
      <c r="E2096" t="s">
        <v>1344</v>
      </c>
      <c r="F2096">
        <v>41</v>
      </c>
      <c r="G2096" t="s">
        <v>8234</v>
      </c>
      <c r="H2096" t="s">
        <v>8213</v>
      </c>
      <c r="I2096" t="s">
        <v>8214</v>
      </c>
      <c r="J2096" t="s">
        <v>8215</v>
      </c>
      <c r="K2096" t="s">
        <v>5808</v>
      </c>
      <c r="L2096" t="s">
        <v>8216</v>
      </c>
    </row>
    <row r="2097" spans="1:12" x14ac:dyDescent="0.35">
      <c r="A2097" s="164" t="s">
        <v>19703</v>
      </c>
      <c r="B2097" t="s">
        <v>19704</v>
      </c>
      <c r="C2097" t="s">
        <v>19705</v>
      </c>
      <c r="D2097" t="s">
        <v>19706</v>
      </c>
      <c r="E2097" t="s">
        <v>1344</v>
      </c>
      <c r="H2097" t="s">
        <v>8213</v>
      </c>
      <c r="I2097" t="s">
        <v>8214</v>
      </c>
      <c r="J2097" t="s">
        <v>8215</v>
      </c>
      <c r="K2097" t="s">
        <v>8224</v>
      </c>
      <c r="L2097" t="s">
        <v>8216</v>
      </c>
    </row>
    <row r="2098" spans="1:12" x14ac:dyDescent="0.35">
      <c r="A2098" s="164" t="s">
        <v>26812</v>
      </c>
      <c r="B2098" t="s">
        <v>26813</v>
      </c>
      <c r="C2098" t="s">
        <v>26814</v>
      </c>
      <c r="D2098" t="s">
        <v>8487</v>
      </c>
      <c r="E2098" t="s">
        <v>1344</v>
      </c>
      <c r="H2098" t="s">
        <v>8213</v>
      </c>
      <c r="I2098" t="s">
        <v>8214</v>
      </c>
      <c r="J2098" t="s">
        <v>8215</v>
      </c>
      <c r="K2098" t="s">
        <v>8224</v>
      </c>
      <c r="L2098" t="s">
        <v>8216</v>
      </c>
    </row>
    <row r="2099" spans="1:12" x14ac:dyDescent="0.35">
      <c r="A2099" s="164" t="s">
        <v>1480</v>
      </c>
      <c r="B2099" t="s">
        <v>5455</v>
      </c>
      <c r="C2099" t="s">
        <v>16151</v>
      </c>
      <c r="D2099" t="s">
        <v>1359</v>
      </c>
      <c r="E2099" t="s">
        <v>1344</v>
      </c>
      <c r="F2099">
        <v>506</v>
      </c>
      <c r="G2099" t="s">
        <v>8490</v>
      </c>
      <c r="H2099" t="s">
        <v>8213</v>
      </c>
      <c r="I2099" t="s">
        <v>8214</v>
      </c>
      <c r="J2099" t="s">
        <v>8215</v>
      </c>
      <c r="K2099" t="s">
        <v>8224</v>
      </c>
      <c r="L2099" t="s">
        <v>8216</v>
      </c>
    </row>
    <row r="2100" spans="1:12" x14ac:dyDescent="0.35">
      <c r="A2100" s="164" t="s">
        <v>29283</v>
      </c>
      <c r="B2100" t="s">
        <v>29284</v>
      </c>
      <c r="C2100" t="s">
        <v>29285</v>
      </c>
      <c r="D2100" t="s">
        <v>10770</v>
      </c>
      <c r="E2100" t="s">
        <v>1344</v>
      </c>
      <c r="H2100" t="s">
        <v>8213</v>
      </c>
      <c r="I2100" t="s">
        <v>8214</v>
      </c>
      <c r="J2100" t="s">
        <v>8215</v>
      </c>
      <c r="K2100" t="s">
        <v>8224</v>
      </c>
      <c r="L2100" t="s">
        <v>8216</v>
      </c>
    </row>
    <row r="2101" spans="1:12" x14ac:dyDescent="0.35">
      <c r="A2101" s="164" t="s">
        <v>16709</v>
      </c>
      <c r="B2101" t="s">
        <v>16710</v>
      </c>
      <c r="C2101" t="s">
        <v>16711</v>
      </c>
      <c r="D2101" t="s">
        <v>1355</v>
      </c>
      <c r="E2101" t="s">
        <v>1344</v>
      </c>
      <c r="F2101">
        <v>99</v>
      </c>
      <c r="G2101" t="s">
        <v>8234</v>
      </c>
      <c r="H2101" t="s">
        <v>8213</v>
      </c>
      <c r="I2101" t="s">
        <v>8214</v>
      </c>
      <c r="J2101" t="s">
        <v>8215</v>
      </c>
      <c r="K2101" t="s">
        <v>8224</v>
      </c>
      <c r="L2101" t="s">
        <v>8216</v>
      </c>
    </row>
    <row r="2102" spans="1:12" x14ac:dyDescent="0.35">
      <c r="A2102" s="164" t="s">
        <v>1481</v>
      </c>
      <c r="B2102" t="s">
        <v>5491</v>
      </c>
      <c r="C2102" t="s">
        <v>28400</v>
      </c>
      <c r="D2102" t="s">
        <v>1445</v>
      </c>
      <c r="E2102" t="s">
        <v>1344</v>
      </c>
      <c r="F2102">
        <v>179</v>
      </c>
      <c r="G2102" t="s">
        <v>8212</v>
      </c>
      <c r="H2102" t="s">
        <v>8213</v>
      </c>
      <c r="I2102" t="s">
        <v>8214</v>
      </c>
      <c r="J2102" t="s">
        <v>8215</v>
      </c>
      <c r="K2102" t="s">
        <v>8224</v>
      </c>
      <c r="L2102" t="s">
        <v>8267</v>
      </c>
    </row>
    <row r="2103" spans="1:12" x14ac:dyDescent="0.35">
      <c r="A2103" s="164" t="s">
        <v>1482</v>
      </c>
      <c r="B2103" t="s">
        <v>5447</v>
      </c>
      <c r="C2103" t="s">
        <v>23946</v>
      </c>
      <c r="D2103" t="s">
        <v>1483</v>
      </c>
      <c r="E2103" t="s">
        <v>1344</v>
      </c>
      <c r="F2103">
        <v>244</v>
      </c>
      <c r="G2103" t="s">
        <v>8223</v>
      </c>
      <c r="H2103" t="s">
        <v>8213</v>
      </c>
      <c r="I2103" t="s">
        <v>8214</v>
      </c>
      <c r="J2103" t="s">
        <v>8215</v>
      </c>
      <c r="K2103" t="s">
        <v>8224</v>
      </c>
      <c r="L2103" t="s">
        <v>8216</v>
      </c>
    </row>
    <row r="2104" spans="1:12" x14ac:dyDescent="0.35">
      <c r="A2104" s="164" t="s">
        <v>19665</v>
      </c>
      <c r="B2104" t="s">
        <v>19666</v>
      </c>
      <c r="C2104" t="s">
        <v>19667</v>
      </c>
      <c r="D2104" t="s">
        <v>14521</v>
      </c>
      <c r="E2104" t="s">
        <v>1344</v>
      </c>
      <c r="F2104">
        <v>103</v>
      </c>
      <c r="G2104" t="s">
        <v>8212</v>
      </c>
      <c r="H2104" t="s">
        <v>8213</v>
      </c>
      <c r="I2104" t="s">
        <v>8214</v>
      </c>
      <c r="J2104" t="s">
        <v>8215</v>
      </c>
      <c r="K2104" t="s">
        <v>5808</v>
      </c>
      <c r="L2104" t="s">
        <v>8216</v>
      </c>
    </row>
    <row r="2105" spans="1:12" x14ac:dyDescent="0.35">
      <c r="A2105" s="164" t="s">
        <v>1484</v>
      </c>
      <c r="B2105" t="s">
        <v>5942</v>
      </c>
      <c r="C2105" t="s">
        <v>32717</v>
      </c>
      <c r="D2105" t="s">
        <v>1408</v>
      </c>
      <c r="E2105" t="s">
        <v>1344</v>
      </c>
      <c r="F2105">
        <v>208</v>
      </c>
      <c r="G2105" t="s">
        <v>8223</v>
      </c>
      <c r="H2105" t="s">
        <v>8213</v>
      </c>
      <c r="I2105" t="s">
        <v>8214</v>
      </c>
      <c r="J2105" t="s">
        <v>8215</v>
      </c>
      <c r="K2105" t="s">
        <v>8224</v>
      </c>
      <c r="L2105" t="s">
        <v>8267</v>
      </c>
    </row>
    <row r="2106" spans="1:12" x14ac:dyDescent="0.35">
      <c r="A2106" s="164" t="s">
        <v>30710</v>
      </c>
      <c r="B2106" t="s">
        <v>30711</v>
      </c>
      <c r="C2106" t="s">
        <v>30712</v>
      </c>
      <c r="D2106" t="s">
        <v>1359</v>
      </c>
      <c r="E2106" t="s">
        <v>1344</v>
      </c>
      <c r="F2106">
        <v>24</v>
      </c>
      <c r="G2106" t="s">
        <v>8234</v>
      </c>
      <c r="H2106" t="s">
        <v>8213</v>
      </c>
      <c r="I2106" t="s">
        <v>8214</v>
      </c>
      <c r="J2106" t="s">
        <v>8215</v>
      </c>
      <c r="K2106" t="s">
        <v>8224</v>
      </c>
      <c r="L2106" t="s">
        <v>8216</v>
      </c>
    </row>
    <row r="2107" spans="1:12" x14ac:dyDescent="0.35">
      <c r="A2107" s="164" t="s">
        <v>23521</v>
      </c>
      <c r="B2107" t="s">
        <v>23522</v>
      </c>
      <c r="C2107" t="s">
        <v>23523</v>
      </c>
      <c r="D2107" t="s">
        <v>23524</v>
      </c>
      <c r="E2107" t="s">
        <v>1344</v>
      </c>
      <c r="H2107" t="s">
        <v>8213</v>
      </c>
      <c r="I2107" t="s">
        <v>8214</v>
      </c>
      <c r="J2107" t="s">
        <v>8215</v>
      </c>
      <c r="K2107" t="s">
        <v>8224</v>
      </c>
      <c r="L2107" t="s">
        <v>8216</v>
      </c>
    </row>
    <row r="2108" spans="1:12" x14ac:dyDescent="0.35">
      <c r="A2108" s="164" t="s">
        <v>15135</v>
      </c>
      <c r="B2108" t="s">
        <v>15136</v>
      </c>
      <c r="C2108" t="s">
        <v>15137</v>
      </c>
      <c r="D2108" t="s">
        <v>1359</v>
      </c>
      <c r="E2108" t="s">
        <v>1344</v>
      </c>
      <c r="F2108">
        <v>177</v>
      </c>
      <c r="G2108" t="s">
        <v>8212</v>
      </c>
      <c r="H2108" t="s">
        <v>8213</v>
      </c>
      <c r="I2108" t="s">
        <v>8214</v>
      </c>
      <c r="J2108" t="s">
        <v>8215</v>
      </c>
      <c r="K2108" t="s">
        <v>5808</v>
      </c>
      <c r="L2108" t="s">
        <v>8216</v>
      </c>
    </row>
    <row r="2109" spans="1:12" x14ac:dyDescent="0.35">
      <c r="A2109" s="164" t="s">
        <v>11836</v>
      </c>
      <c r="B2109" t="s">
        <v>11837</v>
      </c>
      <c r="C2109" t="s">
        <v>11838</v>
      </c>
      <c r="D2109" t="s">
        <v>1359</v>
      </c>
      <c r="E2109" t="s">
        <v>1344</v>
      </c>
      <c r="F2109">
        <v>134</v>
      </c>
      <c r="G2109" t="s">
        <v>8212</v>
      </c>
      <c r="H2109" t="s">
        <v>8213</v>
      </c>
      <c r="I2109" t="s">
        <v>8214</v>
      </c>
      <c r="J2109" t="s">
        <v>8215</v>
      </c>
      <c r="K2109" t="s">
        <v>8224</v>
      </c>
      <c r="L2109" t="s">
        <v>8267</v>
      </c>
    </row>
    <row r="2110" spans="1:12" x14ac:dyDescent="0.35">
      <c r="A2110" s="164" t="s">
        <v>30988</v>
      </c>
      <c r="B2110" t="s">
        <v>30989</v>
      </c>
      <c r="C2110" t="s">
        <v>30990</v>
      </c>
      <c r="D2110" t="s">
        <v>30991</v>
      </c>
      <c r="E2110" t="s">
        <v>1344</v>
      </c>
      <c r="F2110">
        <v>29</v>
      </c>
      <c r="G2110" t="s">
        <v>8234</v>
      </c>
      <c r="H2110" t="s">
        <v>8213</v>
      </c>
      <c r="I2110" t="s">
        <v>8214</v>
      </c>
      <c r="J2110" t="s">
        <v>8215</v>
      </c>
      <c r="K2110" t="s">
        <v>5808</v>
      </c>
      <c r="L2110" t="s">
        <v>8216</v>
      </c>
    </row>
    <row r="2111" spans="1:12" x14ac:dyDescent="0.35">
      <c r="A2111" s="164" t="s">
        <v>22700</v>
      </c>
      <c r="B2111" t="s">
        <v>22701</v>
      </c>
      <c r="C2111" t="s">
        <v>22702</v>
      </c>
      <c r="D2111" t="s">
        <v>8487</v>
      </c>
      <c r="E2111" t="s">
        <v>1344</v>
      </c>
      <c r="H2111" t="s">
        <v>8213</v>
      </c>
      <c r="I2111" t="s">
        <v>8214</v>
      </c>
      <c r="J2111" t="s">
        <v>8215</v>
      </c>
      <c r="K2111" t="s">
        <v>8224</v>
      </c>
      <c r="L2111" t="s">
        <v>8216</v>
      </c>
    </row>
    <row r="2112" spans="1:12" x14ac:dyDescent="0.35">
      <c r="A2112" s="164" t="s">
        <v>19198</v>
      </c>
      <c r="B2112" t="s">
        <v>19199</v>
      </c>
      <c r="C2112" t="s">
        <v>19200</v>
      </c>
      <c r="D2112" t="s">
        <v>1386</v>
      </c>
      <c r="E2112" t="s">
        <v>1344</v>
      </c>
      <c r="F2112">
        <v>115</v>
      </c>
      <c r="G2112" t="s">
        <v>8212</v>
      </c>
      <c r="H2112" t="s">
        <v>8213</v>
      </c>
      <c r="I2112" t="s">
        <v>8214</v>
      </c>
      <c r="J2112" t="s">
        <v>8215</v>
      </c>
      <c r="K2112" t="s">
        <v>8224</v>
      </c>
      <c r="L2112" t="s">
        <v>8216</v>
      </c>
    </row>
    <row r="2113" spans="1:12" x14ac:dyDescent="0.35">
      <c r="A2113" s="164" t="s">
        <v>1485</v>
      </c>
      <c r="B2113" t="s">
        <v>5479</v>
      </c>
      <c r="C2113" t="s">
        <v>24899</v>
      </c>
      <c r="D2113" t="s">
        <v>1375</v>
      </c>
      <c r="E2113" t="s">
        <v>1344</v>
      </c>
      <c r="F2113">
        <v>260</v>
      </c>
      <c r="G2113" t="s">
        <v>8223</v>
      </c>
      <c r="H2113" t="s">
        <v>8213</v>
      </c>
      <c r="I2113" t="s">
        <v>8214</v>
      </c>
      <c r="J2113" t="s">
        <v>8215</v>
      </c>
      <c r="K2113" t="s">
        <v>8224</v>
      </c>
      <c r="L2113" t="s">
        <v>8267</v>
      </c>
    </row>
    <row r="2114" spans="1:12" x14ac:dyDescent="0.35">
      <c r="A2114" s="164" t="s">
        <v>24202</v>
      </c>
      <c r="B2114" t="s">
        <v>24203</v>
      </c>
      <c r="C2114" t="s">
        <v>24204</v>
      </c>
      <c r="D2114" t="s">
        <v>175</v>
      </c>
      <c r="E2114" t="s">
        <v>1344</v>
      </c>
      <c r="F2114">
        <v>120</v>
      </c>
      <c r="G2114" t="s">
        <v>8212</v>
      </c>
      <c r="H2114" t="s">
        <v>8213</v>
      </c>
      <c r="I2114" t="s">
        <v>8214</v>
      </c>
      <c r="J2114" t="s">
        <v>8215</v>
      </c>
      <c r="K2114" t="s">
        <v>5808</v>
      </c>
      <c r="L2114" t="s">
        <v>8267</v>
      </c>
    </row>
    <row r="2115" spans="1:12" x14ac:dyDescent="0.35">
      <c r="A2115" s="164" t="s">
        <v>12139</v>
      </c>
      <c r="B2115" t="s">
        <v>12140</v>
      </c>
      <c r="C2115" t="s">
        <v>12141</v>
      </c>
      <c r="D2115" t="s">
        <v>12142</v>
      </c>
      <c r="E2115" t="s">
        <v>1344</v>
      </c>
      <c r="F2115">
        <v>168</v>
      </c>
      <c r="G2115" t="s">
        <v>8212</v>
      </c>
      <c r="H2115" t="s">
        <v>8213</v>
      </c>
      <c r="I2115" t="s">
        <v>8214</v>
      </c>
      <c r="J2115" t="s">
        <v>8215</v>
      </c>
      <c r="K2115" t="s">
        <v>5808</v>
      </c>
      <c r="L2115" t="s">
        <v>8216</v>
      </c>
    </row>
    <row r="2116" spans="1:12" x14ac:dyDescent="0.35">
      <c r="A2116" s="164" t="s">
        <v>20634</v>
      </c>
      <c r="B2116" t="s">
        <v>20635</v>
      </c>
      <c r="C2116" t="s">
        <v>20636</v>
      </c>
      <c r="D2116" t="s">
        <v>20637</v>
      </c>
      <c r="E2116" t="s">
        <v>1344</v>
      </c>
      <c r="F2116">
        <v>38</v>
      </c>
      <c r="G2116" t="s">
        <v>8234</v>
      </c>
      <c r="H2116" t="s">
        <v>8213</v>
      </c>
      <c r="I2116" t="s">
        <v>8219</v>
      </c>
      <c r="J2116" t="s">
        <v>8215</v>
      </c>
      <c r="K2116" t="s">
        <v>8224</v>
      </c>
      <c r="L2116" t="s">
        <v>8216</v>
      </c>
    </row>
    <row r="2117" spans="1:12" x14ac:dyDescent="0.35">
      <c r="A2117" s="164" t="s">
        <v>33279</v>
      </c>
      <c r="B2117" t="s">
        <v>33280</v>
      </c>
      <c r="C2117" t="s">
        <v>33281</v>
      </c>
      <c r="D2117" t="s">
        <v>1486</v>
      </c>
      <c r="E2117" t="s">
        <v>1344</v>
      </c>
      <c r="F2117">
        <v>73</v>
      </c>
      <c r="G2117" t="s">
        <v>8234</v>
      </c>
      <c r="H2117" t="s">
        <v>8213</v>
      </c>
      <c r="I2117" t="s">
        <v>8214</v>
      </c>
      <c r="J2117" t="s">
        <v>8215</v>
      </c>
      <c r="K2117" t="s">
        <v>5808</v>
      </c>
      <c r="L2117" t="s">
        <v>8216</v>
      </c>
    </row>
    <row r="2118" spans="1:12" x14ac:dyDescent="0.35">
      <c r="A2118" s="164" t="s">
        <v>1487</v>
      </c>
      <c r="B2118" t="s">
        <v>5938</v>
      </c>
      <c r="C2118" t="s">
        <v>22207</v>
      </c>
      <c r="D2118" t="s">
        <v>1488</v>
      </c>
      <c r="E2118" t="s">
        <v>1344</v>
      </c>
      <c r="F2118">
        <v>102</v>
      </c>
      <c r="G2118" t="s">
        <v>8212</v>
      </c>
      <c r="H2118" t="s">
        <v>8213</v>
      </c>
      <c r="I2118" t="s">
        <v>8214</v>
      </c>
      <c r="J2118" t="s">
        <v>8215</v>
      </c>
      <c r="K2118" t="s">
        <v>8224</v>
      </c>
      <c r="L2118" t="s">
        <v>8216</v>
      </c>
    </row>
    <row r="2119" spans="1:12" x14ac:dyDescent="0.35">
      <c r="A2119" s="164" t="s">
        <v>10123</v>
      </c>
      <c r="B2119" t="s">
        <v>10124</v>
      </c>
      <c r="C2119" t="s">
        <v>10125</v>
      </c>
      <c r="D2119" t="s">
        <v>10126</v>
      </c>
      <c r="E2119" t="s">
        <v>1344</v>
      </c>
      <c r="F2119">
        <v>26</v>
      </c>
      <c r="G2119" t="s">
        <v>8234</v>
      </c>
      <c r="H2119" t="s">
        <v>8213</v>
      </c>
      <c r="I2119" t="s">
        <v>8219</v>
      </c>
      <c r="J2119" t="s">
        <v>8215</v>
      </c>
      <c r="K2119" t="s">
        <v>5808</v>
      </c>
      <c r="L2119" t="s">
        <v>8216</v>
      </c>
    </row>
    <row r="2120" spans="1:12" x14ac:dyDescent="0.35">
      <c r="A2120" s="164" t="s">
        <v>29073</v>
      </c>
      <c r="B2120" t="s">
        <v>29074</v>
      </c>
      <c r="C2120" t="s">
        <v>29075</v>
      </c>
      <c r="D2120" t="s">
        <v>1410</v>
      </c>
      <c r="E2120" t="s">
        <v>1344</v>
      </c>
      <c r="F2120">
        <v>67</v>
      </c>
      <c r="G2120" t="s">
        <v>8234</v>
      </c>
      <c r="H2120" t="s">
        <v>8213</v>
      </c>
      <c r="I2120" t="s">
        <v>8214</v>
      </c>
      <c r="J2120" t="s">
        <v>8215</v>
      </c>
      <c r="K2120" t="s">
        <v>5808</v>
      </c>
      <c r="L2120" t="s">
        <v>8216</v>
      </c>
    </row>
    <row r="2121" spans="1:12" x14ac:dyDescent="0.35">
      <c r="A2121" s="164" t="s">
        <v>23000</v>
      </c>
      <c r="B2121" t="s">
        <v>23001</v>
      </c>
      <c r="C2121" t="s">
        <v>23002</v>
      </c>
      <c r="D2121" t="s">
        <v>23003</v>
      </c>
      <c r="E2121" t="s">
        <v>1344</v>
      </c>
      <c r="F2121">
        <v>38</v>
      </c>
      <c r="G2121" t="s">
        <v>8234</v>
      </c>
      <c r="H2121" t="s">
        <v>8213</v>
      </c>
      <c r="I2121" t="s">
        <v>8219</v>
      </c>
      <c r="J2121" t="s">
        <v>8215</v>
      </c>
      <c r="K2121" t="s">
        <v>5808</v>
      </c>
      <c r="L2121" t="s">
        <v>8216</v>
      </c>
    </row>
    <row r="2122" spans="1:12" x14ac:dyDescent="0.35">
      <c r="A2122" s="164" t="s">
        <v>28347</v>
      </c>
      <c r="B2122" t="s">
        <v>28348</v>
      </c>
      <c r="C2122" t="s">
        <v>28349</v>
      </c>
      <c r="D2122" t="s">
        <v>1185</v>
      </c>
      <c r="E2122" t="s">
        <v>1344</v>
      </c>
      <c r="F2122">
        <v>109</v>
      </c>
      <c r="G2122" t="s">
        <v>8212</v>
      </c>
      <c r="H2122" t="s">
        <v>8213</v>
      </c>
      <c r="I2122" t="s">
        <v>8214</v>
      </c>
      <c r="J2122" t="s">
        <v>8215</v>
      </c>
      <c r="K2122" t="s">
        <v>5808</v>
      </c>
      <c r="L2122" t="s">
        <v>8216</v>
      </c>
    </row>
    <row r="2123" spans="1:12" x14ac:dyDescent="0.35">
      <c r="A2123" s="164" t="s">
        <v>1489</v>
      </c>
      <c r="B2123" t="s">
        <v>5463</v>
      </c>
      <c r="C2123" t="s">
        <v>24556</v>
      </c>
      <c r="D2123" t="s">
        <v>1490</v>
      </c>
      <c r="E2123" t="s">
        <v>1344</v>
      </c>
      <c r="F2123">
        <v>50</v>
      </c>
      <c r="G2123" t="s">
        <v>8234</v>
      </c>
      <c r="H2123" t="s">
        <v>8213</v>
      </c>
      <c r="I2123" t="s">
        <v>8219</v>
      </c>
      <c r="J2123" t="s">
        <v>8215</v>
      </c>
      <c r="K2123" t="s">
        <v>8224</v>
      </c>
      <c r="L2123" t="s">
        <v>8216</v>
      </c>
    </row>
    <row r="2124" spans="1:12" x14ac:dyDescent="0.35">
      <c r="A2124" s="164" t="s">
        <v>24895</v>
      </c>
      <c r="B2124" t="s">
        <v>24896</v>
      </c>
      <c r="C2124" t="s">
        <v>24897</v>
      </c>
      <c r="D2124" t="s">
        <v>24898</v>
      </c>
      <c r="E2124" t="s">
        <v>1344</v>
      </c>
      <c r="F2124">
        <v>22</v>
      </c>
      <c r="G2124" t="s">
        <v>8234</v>
      </c>
      <c r="H2124" t="s">
        <v>8213</v>
      </c>
      <c r="I2124" t="s">
        <v>8219</v>
      </c>
      <c r="J2124" t="s">
        <v>8215</v>
      </c>
      <c r="K2124" t="s">
        <v>8224</v>
      </c>
      <c r="L2124" t="s">
        <v>8216</v>
      </c>
    </row>
    <row r="2125" spans="1:12" x14ac:dyDescent="0.35">
      <c r="A2125" s="164" t="s">
        <v>1491</v>
      </c>
      <c r="B2125" t="s">
        <v>5448</v>
      </c>
      <c r="C2125" t="s">
        <v>11901</v>
      </c>
      <c r="D2125" t="s">
        <v>1492</v>
      </c>
      <c r="E2125" t="s">
        <v>1344</v>
      </c>
      <c r="F2125">
        <v>252</v>
      </c>
      <c r="G2125" t="s">
        <v>8223</v>
      </c>
      <c r="H2125" t="s">
        <v>8213</v>
      </c>
      <c r="I2125" t="s">
        <v>8214</v>
      </c>
      <c r="J2125" t="s">
        <v>8215</v>
      </c>
      <c r="K2125" t="s">
        <v>8224</v>
      </c>
      <c r="L2125" t="s">
        <v>8216</v>
      </c>
    </row>
    <row r="2126" spans="1:12" x14ac:dyDescent="0.35">
      <c r="A2126" s="164" t="s">
        <v>1493</v>
      </c>
      <c r="B2126" t="s">
        <v>5932</v>
      </c>
      <c r="C2126" t="s">
        <v>18419</v>
      </c>
      <c r="D2126" t="s">
        <v>1494</v>
      </c>
      <c r="E2126" t="s">
        <v>1344</v>
      </c>
      <c r="F2126">
        <v>206</v>
      </c>
      <c r="G2126" t="s">
        <v>8223</v>
      </c>
      <c r="H2126" t="s">
        <v>8213</v>
      </c>
      <c r="I2126" t="s">
        <v>8214</v>
      </c>
      <c r="J2126" t="s">
        <v>8215</v>
      </c>
      <c r="K2126" t="s">
        <v>8224</v>
      </c>
      <c r="L2126" t="s">
        <v>8216</v>
      </c>
    </row>
    <row r="2127" spans="1:12" x14ac:dyDescent="0.35">
      <c r="A2127" s="164" t="s">
        <v>25827</v>
      </c>
      <c r="B2127" t="s">
        <v>25828</v>
      </c>
      <c r="C2127" t="s">
        <v>25829</v>
      </c>
      <c r="D2127" t="s">
        <v>1506</v>
      </c>
      <c r="E2127" t="s">
        <v>1344</v>
      </c>
      <c r="F2127">
        <v>100</v>
      </c>
      <c r="G2127" t="s">
        <v>8234</v>
      </c>
      <c r="H2127" t="s">
        <v>8213</v>
      </c>
      <c r="I2127" t="s">
        <v>8214</v>
      </c>
      <c r="J2127" t="s">
        <v>8215</v>
      </c>
      <c r="K2127" t="s">
        <v>8224</v>
      </c>
      <c r="L2127" t="s">
        <v>8216</v>
      </c>
    </row>
    <row r="2128" spans="1:12" x14ac:dyDescent="0.35">
      <c r="A2128" s="164" t="s">
        <v>1495</v>
      </c>
      <c r="B2128" t="s">
        <v>6547</v>
      </c>
      <c r="C2128" t="s">
        <v>24621</v>
      </c>
      <c r="D2128" t="s">
        <v>1496</v>
      </c>
      <c r="E2128" t="s">
        <v>1344</v>
      </c>
      <c r="F2128">
        <v>45</v>
      </c>
      <c r="G2128" t="s">
        <v>8234</v>
      </c>
      <c r="H2128" t="s">
        <v>8213</v>
      </c>
      <c r="I2128" t="s">
        <v>8219</v>
      </c>
      <c r="J2128" t="s">
        <v>8215</v>
      </c>
      <c r="K2128" t="s">
        <v>5808</v>
      </c>
      <c r="L2128" t="s">
        <v>8216</v>
      </c>
    </row>
    <row r="2129" spans="1:12" x14ac:dyDescent="0.35">
      <c r="A2129" s="164" t="s">
        <v>33291</v>
      </c>
      <c r="B2129" t="s">
        <v>33292</v>
      </c>
      <c r="C2129" t="s">
        <v>33293</v>
      </c>
      <c r="D2129" t="s">
        <v>33294</v>
      </c>
      <c r="E2129" t="s">
        <v>1344</v>
      </c>
      <c r="F2129">
        <v>31</v>
      </c>
      <c r="G2129" t="s">
        <v>8234</v>
      </c>
      <c r="H2129" t="s">
        <v>8213</v>
      </c>
      <c r="I2129" t="s">
        <v>8214</v>
      </c>
      <c r="J2129" t="s">
        <v>8215</v>
      </c>
      <c r="K2129" t="s">
        <v>5808</v>
      </c>
      <c r="L2129" t="s">
        <v>8216</v>
      </c>
    </row>
    <row r="2130" spans="1:12" x14ac:dyDescent="0.35">
      <c r="A2130" s="164" t="s">
        <v>19808</v>
      </c>
      <c r="B2130" t="s">
        <v>19809</v>
      </c>
      <c r="C2130" t="s">
        <v>19810</v>
      </c>
      <c r="D2130" t="s">
        <v>8487</v>
      </c>
      <c r="E2130" t="s">
        <v>1344</v>
      </c>
      <c r="H2130" t="s">
        <v>8213</v>
      </c>
      <c r="I2130" t="s">
        <v>8214</v>
      </c>
      <c r="J2130" t="s">
        <v>8215</v>
      </c>
      <c r="K2130" t="s">
        <v>8224</v>
      </c>
      <c r="L2130" t="s">
        <v>8216</v>
      </c>
    </row>
    <row r="2131" spans="1:12" x14ac:dyDescent="0.35">
      <c r="A2131" s="164" t="s">
        <v>1497</v>
      </c>
      <c r="B2131" t="s">
        <v>5931</v>
      </c>
      <c r="C2131" t="s">
        <v>28489</v>
      </c>
      <c r="D2131" t="s">
        <v>1498</v>
      </c>
      <c r="E2131" t="s">
        <v>1344</v>
      </c>
      <c r="F2131">
        <v>169</v>
      </c>
      <c r="G2131" t="s">
        <v>8212</v>
      </c>
      <c r="H2131" t="s">
        <v>8213</v>
      </c>
      <c r="I2131" t="s">
        <v>8214</v>
      </c>
      <c r="J2131" t="s">
        <v>8215</v>
      </c>
      <c r="K2131" t="s">
        <v>8224</v>
      </c>
      <c r="L2131" t="s">
        <v>8216</v>
      </c>
    </row>
    <row r="2132" spans="1:12" x14ac:dyDescent="0.35">
      <c r="A2132" s="164" t="s">
        <v>1499</v>
      </c>
      <c r="B2132" t="s">
        <v>5667</v>
      </c>
      <c r="C2132" t="s">
        <v>15315</v>
      </c>
      <c r="D2132" t="s">
        <v>1410</v>
      </c>
      <c r="E2132" t="s">
        <v>1344</v>
      </c>
      <c r="F2132">
        <v>58</v>
      </c>
      <c r="G2132" t="s">
        <v>8234</v>
      </c>
      <c r="H2132" t="s">
        <v>8213</v>
      </c>
      <c r="I2132" t="s">
        <v>8214</v>
      </c>
      <c r="J2132" t="s">
        <v>8215</v>
      </c>
      <c r="K2132" t="s">
        <v>8224</v>
      </c>
      <c r="L2132" t="s">
        <v>8216</v>
      </c>
    </row>
    <row r="2133" spans="1:12" x14ac:dyDescent="0.35">
      <c r="A2133" s="164" t="s">
        <v>1500</v>
      </c>
      <c r="B2133" t="s">
        <v>5490</v>
      </c>
      <c r="C2133" t="s">
        <v>13751</v>
      </c>
      <c r="D2133" t="s">
        <v>1445</v>
      </c>
      <c r="E2133" t="s">
        <v>1344</v>
      </c>
      <c r="F2133">
        <v>85</v>
      </c>
      <c r="G2133" t="s">
        <v>8234</v>
      </c>
      <c r="H2133" t="s">
        <v>8213</v>
      </c>
      <c r="I2133" t="s">
        <v>8214</v>
      </c>
      <c r="J2133" t="s">
        <v>8215</v>
      </c>
      <c r="K2133" t="s">
        <v>8224</v>
      </c>
      <c r="L2133" t="s">
        <v>8216</v>
      </c>
    </row>
    <row r="2134" spans="1:12" x14ac:dyDescent="0.35">
      <c r="A2134" s="164" t="s">
        <v>30489</v>
      </c>
      <c r="B2134" t="s">
        <v>22391</v>
      </c>
      <c r="C2134" t="s">
        <v>30490</v>
      </c>
      <c r="D2134" t="s">
        <v>22393</v>
      </c>
      <c r="E2134" t="s">
        <v>1344</v>
      </c>
      <c r="H2134" t="s">
        <v>8213</v>
      </c>
      <c r="I2134" t="s">
        <v>8219</v>
      </c>
      <c r="J2134" t="s">
        <v>8215</v>
      </c>
      <c r="K2134" t="s">
        <v>8224</v>
      </c>
      <c r="L2134" t="s">
        <v>8216</v>
      </c>
    </row>
    <row r="2135" spans="1:12" x14ac:dyDescent="0.35">
      <c r="A2135" s="164" t="s">
        <v>31591</v>
      </c>
      <c r="B2135" t="s">
        <v>31592</v>
      </c>
      <c r="C2135" t="s">
        <v>31593</v>
      </c>
      <c r="D2135" t="s">
        <v>1359</v>
      </c>
      <c r="E2135" t="s">
        <v>1344</v>
      </c>
      <c r="F2135">
        <v>17</v>
      </c>
      <c r="G2135" t="s">
        <v>8234</v>
      </c>
      <c r="H2135" t="s">
        <v>8213</v>
      </c>
      <c r="I2135" t="s">
        <v>8214</v>
      </c>
      <c r="J2135" t="s">
        <v>8215</v>
      </c>
      <c r="K2135" t="s">
        <v>8224</v>
      </c>
      <c r="L2135" t="s">
        <v>8267</v>
      </c>
    </row>
    <row r="2136" spans="1:12" x14ac:dyDescent="0.35">
      <c r="A2136" s="164" t="s">
        <v>32616</v>
      </c>
      <c r="B2136" t="s">
        <v>32617</v>
      </c>
      <c r="C2136" t="s">
        <v>32618</v>
      </c>
      <c r="D2136" t="s">
        <v>32619</v>
      </c>
      <c r="E2136" t="s">
        <v>1344</v>
      </c>
      <c r="F2136">
        <v>15</v>
      </c>
      <c r="G2136" t="s">
        <v>8234</v>
      </c>
      <c r="H2136" t="s">
        <v>8213</v>
      </c>
      <c r="I2136" t="s">
        <v>8214</v>
      </c>
      <c r="J2136" t="s">
        <v>8215</v>
      </c>
      <c r="K2136" t="s">
        <v>8224</v>
      </c>
      <c r="L2136" t="s">
        <v>8216</v>
      </c>
    </row>
    <row r="2137" spans="1:12" x14ac:dyDescent="0.35">
      <c r="A2137" s="164" t="s">
        <v>15143</v>
      </c>
      <c r="B2137" t="s">
        <v>15144</v>
      </c>
      <c r="C2137" t="s">
        <v>15145</v>
      </c>
      <c r="D2137" t="s">
        <v>15146</v>
      </c>
      <c r="E2137" t="s">
        <v>1344</v>
      </c>
      <c r="F2137">
        <v>40</v>
      </c>
      <c r="G2137" t="s">
        <v>8234</v>
      </c>
      <c r="H2137" t="s">
        <v>8213</v>
      </c>
      <c r="I2137" t="s">
        <v>8219</v>
      </c>
      <c r="J2137" t="s">
        <v>8215</v>
      </c>
      <c r="K2137" t="s">
        <v>8224</v>
      </c>
      <c r="L2137" t="s">
        <v>8216</v>
      </c>
    </row>
    <row r="2138" spans="1:12" x14ac:dyDescent="0.35">
      <c r="A2138" s="164" t="s">
        <v>24250</v>
      </c>
      <c r="B2138" t="s">
        <v>24251</v>
      </c>
      <c r="C2138" t="s">
        <v>8486</v>
      </c>
      <c r="D2138" t="s">
        <v>8487</v>
      </c>
      <c r="E2138" t="s">
        <v>1344</v>
      </c>
      <c r="H2138" t="s">
        <v>8213</v>
      </c>
      <c r="I2138" t="s">
        <v>8214</v>
      </c>
      <c r="J2138" t="s">
        <v>8215</v>
      </c>
      <c r="K2138" t="s">
        <v>8224</v>
      </c>
      <c r="L2138" t="s">
        <v>8216</v>
      </c>
    </row>
    <row r="2139" spans="1:12" x14ac:dyDescent="0.35">
      <c r="A2139" s="164" t="s">
        <v>27425</v>
      </c>
      <c r="B2139" t="s">
        <v>27426</v>
      </c>
      <c r="C2139" t="s">
        <v>27427</v>
      </c>
      <c r="D2139" t="s">
        <v>27428</v>
      </c>
      <c r="E2139" t="s">
        <v>1344</v>
      </c>
      <c r="F2139">
        <v>40</v>
      </c>
      <c r="G2139" t="s">
        <v>8234</v>
      </c>
      <c r="H2139" t="s">
        <v>8213</v>
      </c>
      <c r="I2139" t="s">
        <v>8219</v>
      </c>
      <c r="J2139" t="s">
        <v>8215</v>
      </c>
      <c r="K2139" t="s">
        <v>5808</v>
      </c>
      <c r="L2139" t="s">
        <v>8216</v>
      </c>
    </row>
    <row r="2140" spans="1:12" x14ac:dyDescent="0.35">
      <c r="A2140" s="164" t="s">
        <v>22390</v>
      </c>
      <c r="B2140" t="s">
        <v>22391</v>
      </c>
      <c r="C2140" t="s">
        <v>22392</v>
      </c>
      <c r="D2140" t="s">
        <v>22393</v>
      </c>
      <c r="E2140" t="s">
        <v>1344</v>
      </c>
      <c r="F2140">
        <v>52</v>
      </c>
      <c r="G2140" t="s">
        <v>8234</v>
      </c>
      <c r="H2140" t="s">
        <v>8213</v>
      </c>
      <c r="I2140" t="s">
        <v>8219</v>
      </c>
      <c r="J2140" t="s">
        <v>8215</v>
      </c>
      <c r="K2140" t="s">
        <v>5808</v>
      </c>
      <c r="L2140" t="s">
        <v>8216</v>
      </c>
    </row>
    <row r="2141" spans="1:12" x14ac:dyDescent="0.35">
      <c r="A2141" s="164" t="s">
        <v>11671</v>
      </c>
      <c r="B2141" t="s">
        <v>11672</v>
      </c>
      <c r="C2141" t="s">
        <v>11673</v>
      </c>
      <c r="D2141" t="s">
        <v>1443</v>
      </c>
      <c r="E2141" t="s">
        <v>1344</v>
      </c>
      <c r="F2141">
        <v>33</v>
      </c>
      <c r="G2141" t="s">
        <v>8234</v>
      </c>
      <c r="H2141" t="s">
        <v>8213</v>
      </c>
      <c r="I2141" t="s">
        <v>8219</v>
      </c>
      <c r="J2141" t="s">
        <v>8215</v>
      </c>
      <c r="K2141" t="s">
        <v>8224</v>
      </c>
      <c r="L2141" t="s">
        <v>8216</v>
      </c>
    </row>
    <row r="2142" spans="1:12" x14ac:dyDescent="0.35">
      <c r="A2142" s="164" t="s">
        <v>8830</v>
      </c>
      <c r="B2142" t="s">
        <v>8831</v>
      </c>
      <c r="C2142" t="s">
        <v>8832</v>
      </c>
      <c r="D2142" t="s">
        <v>8487</v>
      </c>
      <c r="E2142" t="s">
        <v>1344</v>
      </c>
      <c r="H2142" t="s">
        <v>8213</v>
      </c>
      <c r="I2142" t="s">
        <v>8214</v>
      </c>
      <c r="J2142" t="s">
        <v>8215</v>
      </c>
      <c r="K2142" t="s">
        <v>8224</v>
      </c>
      <c r="L2142" t="s">
        <v>8216</v>
      </c>
    </row>
    <row r="2143" spans="1:12" x14ac:dyDescent="0.35">
      <c r="A2143" s="164" t="s">
        <v>29537</v>
      </c>
      <c r="B2143" t="s">
        <v>18894</v>
      </c>
      <c r="C2143" t="s">
        <v>18895</v>
      </c>
      <c r="D2143" t="s">
        <v>14840</v>
      </c>
      <c r="E2143" t="s">
        <v>1344</v>
      </c>
      <c r="F2143">
        <v>20</v>
      </c>
      <c r="G2143" t="s">
        <v>8234</v>
      </c>
      <c r="H2143" t="s">
        <v>8213</v>
      </c>
      <c r="I2143" t="s">
        <v>8214</v>
      </c>
      <c r="J2143" t="s">
        <v>8215</v>
      </c>
      <c r="K2143" t="s">
        <v>8224</v>
      </c>
      <c r="L2143" t="s">
        <v>8216</v>
      </c>
    </row>
    <row r="2144" spans="1:12" x14ac:dyDescent="0.35">
      <c r="A2144" s="164" t="s">
        <v>11851</v>
      </c>
      <c r="B2144" t="s">
        <v>11852</v>
      </c>
      <c r="C2144" t="s">
        <v>11853</v>
      </c>
      <c r="D2144" t="s">
        <v>1456</v>
      </c>
      <c r="E2144" t="s">
        <v>1344</v>
      </c>
      <c r="F2144">
        <v>41</v>
      </c>
      <c r="G2144" t="s">
        <v>8234</v>
      </c>
      <c r="H2144" t="s">
        <v>8213</v>
      </c>
      <c r="I2144" t="s">
        <v>8214</v>
      </c>
      <c r="J2144" t="s">
        <v>8215</v>
      </c>
      <c r="K2144" t="s">
        <v>8224</v>
      </c>
      <c r="L2144" t="s">
        <v>8216</v>
      </c>
    </row>
    <row r="2145" spans="1:12" x14ac:dyDescent="0.35">
      <c r="A2145" s="164" t="s">
        <v>9945</v>
      </c>
      <c r="B2145" t="s">
        <v>9946</v>
      </c>
      <c r="C2145" t="s">
        <v>9947</v>
      </c>
      <c r="D2145" t="s">
        <v>1419</v>
      </c>
      <c r="E2145" t="s">
        <v>1344</v>
      </c>
      <c r="F2145">
        <v>40</v>
      </c>
      <c r="G2145" t="s">
        <v>8234</v>
      </c>
      <c r="H2145" t="s">
        <v>8213</v>
      </c>
      <c r="I2145" t="s">
        <v>8219</v>
      </c>
      <c r="J2145" t="s">
        <v>8215</v>
      </c>
      <c r="K2145" t="s">
        <v>5808</v>
      </c>
      <c r="L2145" t="s">
        <v>8216</v>
      </c>
    </row>
    <row r="2146" spans="1:12" x14ac:dyDescent="0.35">
      <c r="A2146" s="164" t="s">
        <v>28190</v>
      </c>
      <c r="B2146" t="s">
        <v>28191</v>
      </c>
      <c r="C2146" t="s">
        <v>28192</v>
      </c>
      <c r="D2146" t="s">
        <v>1369</v>
      </c>
      <c r="E2146" t="s">
        <v>1344</v>
      </c>
      <c r="F2146">
        <v>40</v>
      </c>
      <c r="G2146" t="s">
        <v>8234</v>
      </c>
      <c r="H2146" t="s">
        <v>8213</v>
      </c>
      <c r="I2146" t="s">
        <v>8214</v>
      </c>
      <c r="J2146" t="s">
        <v>8215</v>
      </c>
      <c r="K2146" t="s">
        <v>8224</v>
      </c>
      <c r="L2146" t="s">
        <v>8216</v>
      </c>
    </row>
    <row r="2147" spans="1:12" x14ac:dyDescent="0.35">
      <c r="A2147" s="164" t="s">
        <v>1501</v>
      </c>
      <c r="B2147" t="s">
        <v>5441</v>
      </c>
      <c r="C2147" t="s">
        <v>17389</v>
      </c>
      <c r="D2147" t="s">
        <v>362</v>
      </c>
      <c r="E2147" t="s">
        <v>1344</v>
      </c>
      <c r="F2147">
        <v>290</v>
      </c>
      <c r="G2147" t="s">
        <v>8223</v>
      </c>
      <c r="H2147" t="s">
        <v>8213</v>
      </c>
      <c r="I2147" t="s">
        <v>8214</v>
      </c>
      <c r="J2147" t="s">
        <v>8215</v>
      </c>
      <c r="K2147" t="s">
        <v>8224</v>
      </c>
      <c r="L2147" t="s">
        <v>8216</v>
      </c>
    </row>
    <row r="2148" spans="1:12" x14ac:dyDescent="0.35">
      <c r="A2148" s="164" t="s">
        <v>32414</v>
      </c>
      <c r="B2148" t="s">
        <v>32415</v>
      </c>
      <c r="C2148" t="s">
        <v>32416</v>
      </c>
      <c r="D2148" t="s">
        <v>8487</v>
      </c>
      <c r="E2148" t="s">
        <v>1344</v>
      </c>
      <c r="F2148">
        <v>40</v>
      </c>
      <c r="G2148" t="s">
        <v>8234</v>
      </c>
      <c r="H2148" t="s">
        <v>8213</v>
      </c>
      <c r="I2148" t="s">
        <v>8214</v>
      </c>
      <c r="J2148" t="s">
        <v>8215</v>
      </c>
      <c r="K2148" t="s">
        <v>5808</v>
      </c>
      <c r="L2148" t="s">
        <v>8216</v>
      </c>
    </row>
    <row r="2149" spans="1:12" x14ac:dyDescent="0.35">
      <c r="A2149" s="164" t="s">
        <v>22899</v>
      </c>
      <c r="B2149" t="s">
        <v>22900</v>
      </c>
      <c r="C2149" t="s">
        <v>22901</v>
      </c>
      <c r="D2149" t="s">
        <v>10770</v>
      </c>
      <c r="E2149" t="s">
        <v>1344</v>
      </c>
      <c r="F2149">
        <v>34</v>
      </c>
      <c r="G2149" t="s">
        <v>8234</v>
      </c>
      <c r="H2149" t="s">
        <v>8213</v>
      </c>
      <c r="I2149" t="s">
        <v>8214</v>
      </c>
      <c r="J2149" t="s">
        <v>8215</v>
      </c>
      <c r="K2149" t="s">
        <v>5808</v>
      </c>
      <c r="L2149" t="s">
        <v>8216</v>
      </c>
    </row>
    <row r="2150" spans="1:12" x14ac:dyDescent="0.35">
      <c r="A2150" s="164" t="s">
        <v>30109</v>
      </c>
      <c r="B2150" t="s">
        <v>30110</v>
      </c>
      <c r="C2150" t="s">
        <v>30111</v>
      </c>
      <c r="D2150" t="s">
        <v>30112</v>
      </c>
      <c r="E2150" t="s">
        <v>1344</v>
      </c>
      <c r="F2150">
        <v>20</v>
      </c>
      <c r="G2150" t="s">
        <v>8234</v>
      </c>
      <c r="H2150" t="s">
        <v>8213</v>
      </c>
      <c r="I2150" t="s">
        <v>8214</v>
      </c>
      <c r="J2150" t="s">
        <v>8215</v>
      </c>
      <c r="K2150" t="s">
        <v>8224</v>
      </c>
      <c r="L2150" t="s">
        <v>8216</v>
      </c>
    </row>
    <row r="2151" spans="1:12" x14ac:dyDescent="0.35">
      <c r="A2151" s="164" t="s">
        <v>31581</v>
      </c>
      <c r="B2151" t="s">
        <v>31582</v>
      </c>
      <c r="C2151" t="s">
        <v>15640</v>
      </c>
      <c r="D2151" t="s">
        <v>15641</v>
      </c>
      <c r="E2151" t="s">
        <v>1344</v>
      </c>
      <c r="F2151">
        <v>198</v>
      </c>
      <c r="G2151" t="s">
        <v>8212</v>
      </c>
      <c r="H2151" t="s">
        <v>8213</v>
      </c>
      <c r="I2151" t="s">
        <v>8214</v>
      </c>
      <c r="J2151" t="s">
        <v>8215</v>
      </c>
      <c r="K2151" t="s">
        <v>8224</v>
      </c>
      <c r="L2151" t="s">
        <v>8267</v>
      </c>
    </row>
    <row r="2152" spans="1:12" x14ac:dyDescent="0.35">
      <c r="A2152" s="164" t="s">
        <v>30341</v>
      </c>
      <c r="B2152" t="s">
        <v>30342</v>
      </c>
      <c r="C2152" t="s">
        <v>30343</v>
      </c>
      <c r="D2152" t="s">
        <v>1410</v>
      </c>
      <c r="E2152" t="s">
        <v>1344</v>
      </c>
      <c r="F2152">
        <v>30</v>
      </c>
      <c r="G2152" t="s">
        <v>8234</v>
      </c>
      <c r="H2152" t="s">
        <v>8213</v>
      </c>
      <c r="I2152" t="s">
        <v>8214</v>
      </c>
      <c r="J2152" t="s">
        <v>8215</v>
      </c>
      <c r="K2152" t="s">
        <v>5808</v>
      </c>
      <c r="L2152" t="s">
        <v>8216</v>
      </c>
    </row>
    <row r="2153" spans="1:12" x14ac:dyDescent="0.35">
      <c r="A2153" s="164" t="s">
        <v>15638</v>
      </c>
      <c r="B2153" t="s">
        <v>15639</v>
      </c>
      <c r="C2153" t="s">
        <v>15640</v>
      </c>
      <c r="D2153" t="s">
        <v>15641</v>
      </c>
      <c r="E2153" t="s">
        <v>1344</v>
      </c>
      <c r="F2153">
        <v>40</v>
      </c>
      <c r="G2153" t="s">
        <v>8234</v>
      </c>
      <c r="H2153" t="s">
        <v>8213</v>
      </c>
      <c r="I2153" t="s">
        <v>8214</v>
      </c>
      <c r="J2153" t="s">
        <v>8215</v>
      </c>
      <c r="K2153" t="s">
        <v>8224</v>
      </c>
      <c r="L2153" t="s">
        <v>8216</v>
      </c>
    </row>
    <row r="2154" spans="1:12" x14ac:dyDescent="0.35">
      <c r="A2154" s="164" t="s">
        <v>30399</v>
      </c>
      <c r="B2154" t="s">
        <v>30400</v>
      </c>
      <c r="C2154" t="s">
        <v>27911</v>
      </c>
      <c r="D2154" t="s">
        <v>1375</v>
      </c>
      <c r="E2154" t="s">
        <v>1344</v>
      </c>
      <c r="F2154">
        <v>30</v>
      </c>
      <c r="G2154" t="s">
        <v>8234</v>
      </c>
      <c r="H2154" t="s">
        <v>8213</v>
      </c>
      <c r="I2154" t="s">
        <v>8214</v>
      </c>
      <c r="J2154" t="s">
        <v>8215</v>
      </c>
      <c r="K2154" t="s">
        <v>8224</v>
      </c>
      <c r="L2154" t="s">
        <v>8216</v>
      </c>
    </row>
    <row r="2155" spans="1:12" x14ac:dyDescent="0.35">
      <c r="A2155" s="164" t="s">
        <v>30172</v>
      </c>
      <c r="B2155" t="s">
        <v>30173</v>
      </c>
      <c r="C2155" t="s">
        <v>30174</v>
      </c>
      <c r="D2155" t="s">
        <v>1483</v>
      </c>
      <c r="E2155" t="s">
        <v>1344</v>
      </c>
      <c r="F2155">
        <v>30</v>
      </c>
      <c r="G2155" t="s">
        <v>8234</v>
      </c>
      <c r="H2155" t="s">
        <v>8213</v>
      </c>
      <c r="I2155" t="s">
        <v>8214</v>
      </c>
      <c r="J2155" t="s">
        <v>8215</v>
      </c>
      <c r="K2155" t="s">
        <v>5808</v>
      </c>
      <c r="L2155" t="s">
        <v>8216</v>
      </c>
    </row>
    <row r="2156" spans="1:12" x14ac:dyDescent="0.35">
      <c r="A2156" s="164" t="s">
        <v>13265</v>
      </c>
      <c r="B2156" t="s">
        <v>13266</v>
      </c>
      <c r="C2156" t="s">
        <v>13267</v>
      </c>
      <c r="D2156" t="s">
        <v>1445</v>
      </c>
      <c r="E2156" t="s">
        <v>1344</v>
      </c>
      <c r="F2156">
        <v>34</v>
      </c>
      <c r="G2156" t="s">
        <v>8234</v>
      </c>
      <c r="H2156" t="s">
        <v>8213</v>
      </c>
      <c r="I2156" t="s">
        <v>8214</v>
      </c>
      <c r="J2156" t="s">
        <v>8215</v>
      </c>
      <c r="K2156" t="s">
        <v>8224</v>
      </c>
      <c r="L2156" t="s">
        <v>8216</v>
      </c>
    </row>
    <row r="2157" spans="1:12" x14ac:dyDescent="0.35">
      <c r="A2157" s="164" t="s">
        <v>1502</v>
      </c>
      <c r="B2157" t="s">
        <v>5940</v>
      </c>
      <c r="C2157" t="s">
        <v>25752</v>
      </c>
      <c r="D2157" t="s">
        <v>181</v>
      </c>
      <c r="E2157" t="s">
        <v>1344</v>
      </c>
      <c r="F2157">
        <v>52</v>
      </c>
      <c r="G2157" t="s">
        <v>8234</v>
      </c>
      <c r="H2157" t="s">
        <v>8213</v>
      </c>
      <c r="I2157" t="s">
        <v>8214</v>
      </c>
      <c r="J2157" t="s">
        <v>8215</v>
      </c>
      <c r="K2157" t="s">
        <v>8224</v>
      </c>
      <c r="L2157" t="s">
        <v>8216</v>
      </c>
    </row>
    <row r="2158" spans="1:12" x14ac:dyDescent="0.35">
      <c r="A2158" s="164" t="s">
        <v>1503</v>
      </c>
      <c r="B2158" t="s">
        <v>5929</v>
      </c>
      <c r="C2158" t="s">
        <v>22061</v>
      </c>
      <c r="D2158" t="s">
        <v>1504</v>
      </c>
      <c r="E2158" t="s">
        <v>1344</v>
      </c>
      <c r="F2158">
        <v>90</v>
      </c>
      <c r="G2158" t="s">
        <v>8234</v>
      </c>
      <c r="H2158" t="s">
        <v>8213</v>
      </c>
      <c r="I2158" t="s">
        <v>8214</v>
      </c>
      <c r="J2158" t="s">
        <v>8215</v>
      </c>
      <c r="K2158" t="s">
        <v>8224</v>
      </c>
      <c r="L2158" t="s">
        <v>8216</v>
      </c>
    </row>
    <row r="2159" spans="1:12" x14ac:dyDescent="0.35">
      <c r="A2159" s="164" t="s">
        <v>12706</v>
      </c>
      <c r="B2159" t="s">
        <v>12707</v>
      </c>
      <c r="C2159" t="s">
        <v>12708</v>
      </c>
      <c r="D2159" t="s">
        <v>12709</v>
      </c>
      <c r="E2159" t="s">
        <v>1344</v>
      </c>
      <c r="H2159" t="s">
        <v>8213</v>
      </c>
      <c r="I2159" t="s">
        <v>8214</v>
      </c>
      <c r="J2159" t="s">
        <v>8215</v>
      </c>
      <c r="K2159" t="s">
        <v>8224</v>
      </c>
      <c r="L2159" t="s">
        <v>8216</v>
      </c>
    </row>
    <row r="2160" spans="1:12" x14ac:dyDescent="0.35">
      <c r="A2160" s="164" t="s">
        <v>13230</v>
      </c>
      <c r="B2160" t="s">
        <v>13231</v>
      </c>
      <c r="C2160" t="s">
        <v>8766</v>
      </c>
      <c r="D2160" t="s">
        <v>8487</v>
      </c>
      <c r="E2160" t="s">
        <v>1344</v>
      </c>
      <c r="H2160" t="s">
        <v>8213</v>
      </c>
      <c r="I2160" t="s">
        <v>8214</v>
      </c>
      <c r="J2160" t="s">
        <v>8215</v>
      </c>
      <c r="K2160" t="s">
        <v>8224</v>
      </c>
      <c r="L2160" t="s">
        <v>8216</v>
      </c>
    </row>
    <row r="2161" spans="1:12" x14ac:dyDescent="0.35">
      <c r="A2161" s="164" t="s">
        <v>1505</v>
      </c>
      <c r="B2161" t="s">
        <v>5445</v>
      </c>
      <c r="C2161" t="s">
        <v>28081</v>
      </c>
      <c r="D2161" t="s">
        <v>1506</v>
      </c>
      <c r="E2161" t="s">
        <v>1344</v>
      </c>
      <c r="F2161">
        <v>150</v>
      </c>
      <c r="G2161" t="s">
        <v>8212</v>
      </c>
      <c r="H2161" t="s">
        <v>8213</v>
      </c>
      <c r="I2161" t="s">
        <v>8214</v>
      </c>
      <c r="J2161" t="s">
        <v>8215</v>
      </c>
      <c r="K2161" t="s">
        <v>8224</v>
      </c>
      <c r="L2161" t="s">
        <v>8216</v>
      </c>
    </row>
    <row r="2162" spans="1:12" x14ac:dyDescent="0.35">
      <c r="A2162" s="164" t="s">
        <v>1507</v>
      </c>
      <c r="B2162" t="s">
        <v>5933</v>
      </c>
      <c r="C2162" t="s">
        <v>11717</v>
      </c>
      <c r="D2162" t="s">
        <v>1508</v>
      </c>
      <c r="E2162" t="s">
        <v>1344</v>
      </c>
      <c r="F2162">
        <v>118</v>
      </c>
      <c r="G2162" t="s">
        <v>8212</v>
      </c>
      <c r="H2162" t="s">
        <v>8213</v>
      </c>
      <c r="I2162" t="s">
        <v>8219</v>
      </c>
      <c r="J2162" t="s">
        <v>8215</v>
      </c>
      <c r="K2162" t="s">
        <v>8224</v>
      </c>
      <c r="L2162" t="s">
        <v>8216</v>
      </c>
    </row>
    <row r="2163" spans="1:12" x14ac:dyDescent="0.35">
      <c r="A2163" s="164" t="s">
        <v>25099</v>
      </c>
      <c r="B2163" t="s">
        <v>25100</v>
      </c>
      <c r="C2163" t="s">
        <v>25101</v>
      </c>
      <c r="D2163" t="s">
        <v>171</v>
      </c>
      <c r="E2163" t="s">
        <v>1344</v>
      </c>
      <c r="F2163">
        <v>42</v>
      </c>
      <c r="G2163" t="s">
        <v>8234</v>
      </c>
      <c r="H2163" t="s">
        <v>8213</v>
      </c>
      <c r="I2163" t="s">
        <v>8214</v>
      </c>
      <c r="J2163" t="s">
        <v>8215</v>
      </c>
      <c r="K2163" t="s">
        <v>5808</v>
      </c>
      <c r="L2163" t="s">
        <v>8216</v>
      </c>
    </row>
    <row r="2164" spans="1:12" x14ac:dyDescent="0.35">
      <c r="A2164" s="164" t="s">
        <v>8764</v>
      </c>
      <c r="B2164" t="s">
        <v>8765</v>
      </c>
      <c r="C2164" t="s">
        <v>8766</v>
      </c>
      <c r="D2164" t="s">
        <v>8487</v>
      </c>
      <c r="E2164" t="s">
        <v>1344</v>
      </c>
      <c r="H2164" t="s">
        <v>8213</v>
      </c>
      <c r="I2164" t="s">
        <v>8214</v>
      </c>
      <c r="J2164" t="s">
        <v>8215</v>
      </c>
      <c r="K2164" t="s">
        <v>8224</v>
      </c>
      <c r="L2164" t="s">
        <v>8216</v>
      </c>
    </row>
    <row r="2165" spans="1:12" x14ac:dyDescent="0.35">
      <c r="A2165" s="164" t="s">
        <v>1509</v>
      </c>
      <c r="B2165" t="s">
        <v>5446</v>
      </c>
      <c r="C2165" t="s">
        <v>27758</v>
      </c>
      <c r="D2165" t="s">
        <v>1506</v>
      </c>
      <c r="E2165" t="s">
        <v>1344</v>
      </c>
      <c r="F2165">
        <v>50</v>
      </c>
      <c r="G2165" t="s">
        <v>8234</v>
      </c>
      <c r="H2165" t="s">
        <v>8213</v>
      </c>
      <c r="I2165" t="s">
        <v>8214</v>
      </c>
      <c r="J2165" t="s">
        <v>8215</v>
      </c>
      <c r="K2165" t="s">
        <v>8224</v>
      </c>
      <c r="L2165" t="s">
        <v>8216</v>
      </c>
    </row>
    <row r="2166" spans="1:12" x14ac:dyDescent="0.35">
      <c r="A2166" s="164" t="s">
        <v>1510</v>
      </c>
      <c r="B2166" t="s">
        <v>5501</v>
      </c>
      <c r="C2166" t="s">
        <v>21100</v>
      </c>
      <c r="D2166" t="s">
        <v>1511</v>
      </c>
      <c r="E2166" t="s">
        <v>1344</v>
      </c>
      <c r="F2166">
        <v>51</v>
      </c>
      <c r="G2166" t="s">
        <v>8234</v>
      </c>
      <c r="H2166" t="s">
        <v>8213</v>
      </c>
      <c r="I2166" t="s">
        <v>8219</v>
      </c>
      <c r="J2166" t="s">
        <v>8215</v>
      </c>
      <c r="K2166" t="s">
        <v>8224</v>
      </c>
      <c r="L2166" t="s">
        <v>8216</v>
      </c>
    </row>
    <row r="2167" spans="1:12" x14ac:dyDescent="0.35">
      <c r="A2167" s="164" t="s">
        <v>16563</v>
      </c>
      <c r="B2167" t="s">
        <v>16564</v>
      </c>
      <c r="C2167" t="s">
        <v>16565</v>
      </c>
      <c r="D2167" t="s">
        <v>1369</v>
      </c>
      <c r="E2167" t="s">
        <v>1344</v>
      </c>
      <c r="F2167">
        <v>50</v>
      </c>
      <c r="G2167" t="s">
        <v>8234</v>
      </c>
      <c r="H2167" t="s">
        <v>8213</v>
      </c>
      <c r="I2167" t="s">
        <v>8214</v>
      </c>
      <c r="J2167" t="s">
        <v>8215</v>
      </c>
      <c r="K2167" t="s">
        <v>8224</v>
      </c>
      <c r="L2167" t="s">
        <v>8216</v>
      </c>
    </row>
    <row r="2168" spans="1:12" x14ac:dyDescent="0.35">
      <c r="A2168" s="164" t="s">
        <v>5475</v>
      </c>
      <c r="B2168" t="s">
        <v>5476</v>
      </c>
      <c r="C2168" t="s">
        <v>31806</v>
      </c>
      <c r="D2168" t="s">
        <v>1350</v>
      </c>
      <c r="E2168" t="s">
        <v>1344</v>
      </c>
      <c r="F2168">
        <v>36</v>
      </c>
      <c r="G2168" t="s">
        <v>8234</v>
      </c>
      <c r="H2168" t="s">
        <v>8213</v>
      </c>
      <c r="I2168" t="s">
        <v>8214</v>
      </c>
      <c r="J2168" t="s">
        <v>8215</v>
      </c>
      <c r="K2168" t="s">
        <v>8224</v>
      </c>
      <c r="L2168" t="s">
        <v>8216</v>
      </c>
    </row>
    <row r="2169" spans="1:12" x14ac:dyDescent="0.35">
      <c r="A2169" s="164" t="s">
        <v>27567</v>
      </c>
      <c r="B2169" t="s">
        <v>27568</v>
      </c>
      <c r="C2169" t="s">
        <v>27569</v>
      </c>
      <c r="D2169" t="s">
        <v>27570</v>
      </c>
      <c r="E2169" t="s">
        <v>1344</v>
      </c>
      <c r="H2169" t="s">
        <v>8213</v>
      </c>
      <c r="I2169" t="s">
        <v>8219</v>
      </c>
      <c r="J2169" t="s">
        <v>8215</v>
      </c>
      <c r="K2169" t="s">
        <v>8224</v>
      </c>
      <c r="L2169" t="s">
        <v>8216</v>
      </c>
    </row>
    <row r="2170" spans="1:12" x14ac:dyDescent="0.35">
      <c r="A2170" s="164" t="s">
        <v>25322</v>
      </c>
      <c r="B2170" t="s">
        <v>25323</v>
      </c>
      <c r="C2170" t="s">
        <v>25324</v>
      </c>
      <c r="D2170" t="s">
        <v>25325</v>
      </c>
      <c r="E2170" t="s">
        <v>1344</v>
      </c>
      <c r="H2170" t="s">
        <v>8213</v>
      </c>
      <c r="I2170" t="s">
        <v>8214</v>
      </c>
      <c r="J2170" t="s">
        <v>8215</v>
      </c>
      <c r="K2170" t="s">
        <v>8224</v>
      </c>
      <c r="L2170" t="s">
        <v>8216</v>
      </c>
    </row>
    <row r="2171" spans="1:12" x14ac:dyDescent="0.35">
      <c r="A2171" s="164" t="s">
        <v>26464</v>
      </c>
      <c r="B2171" t="s">
        <v>26465</v>
      </c>
      <c r="C2171" t="s">
        <v>26466</v>
      </c>
      <c r="D2171" t="s">
        <v>26467</v>
      </c>
      <c r="E2171" t="s">
        <v>1344</v>
      </c>
      <c r="H2171" t="s">
        <v>8213</v>
      </c>
      <c r="I2171" t="s">
        <v>8219</v>
      </c>
      <c r="J2171" t="s">
        <v>8215</v>
      </c>
      <c r="K2171" t="s">
        <v>8224</v>
      </c>
      <c r="L2171" t="s">
        <v>8216</v>
      </c>
    </row>
    <row r="2172" spans="1:12" x14ac:dyDescent="0.35">
      <c r="A2172" s="164" t="s">
        <v>11638</v>
      </c>
      <c r="B2172" t="s">
        <v>11639</v>
      </c>
      <c r="C2172" t="s">
        <v>11640</v>
      </c>
      <c r="D2172" t="s">
        <v>11641</v>
      </c>
      <c r="E2172" t="s">
        <v>1344</v>
      </c>
      <c r="H2172" t="s">
        <v>8213</v>
      </c>
      <c r="I2172" t="s">
        <v>8214</v>
      </c>
      <c r="J2172" t="s">
        <v>8215</v>
      </c>
      <c r="K2172" t="s">
        <v>8224</v>
      </c>
      <c r="L2172" t="s">
        <v>8216</v>
      </c>
    </row>
    <row r="2173" spans="1:12" x14ac:dyDescent="0.35">
      <c r="A2173" s="164" t="s">
        <v>8877</v>
      </c>
      <c r="B2173" t="s">
        <v>8878</v>
      </c>
      <c r="C2173" t="s">
        <v>8879</v>
      </c>
      <c r="D2173" t="s">
        <v>8880</v>
      </c>
      <c r="E2173" t="s">
        <v>1344</v>
      </c>
      <c r="H2173" t="s">
        <v>8213</v>
      </c>
      <c r="I2173" t="s">
        <v>8214</v>
      </c>
      <c r="J2173" t="s">
        <v>8215</v>
      </c>
      <c r="K2173" t="s">
        <v>8224</v>
      </c>
      <c r="L2173" t="s">
        <v>8216</v>
      </c>
    </row>
    <row r="2174" spans="1:12" x14ac:dyDescent="0.35">
      <c r="A2174" s="164" t="s">
        <v>14518</v>
      </c>
      <c r="B2174" t="s">
        <v>14519</v>
      </c>
      <c r="C2174" t="s">
        <v>14520</v>
      </c>
      <c r="D2174" t="s">
        <v>14521</v>
      </c>
      <c r="E2174" t="s">
        <v>1344</v>
      </c>
      <c r="H2174" t="s">
        <v>8213</v>
      </c>
      <c r="I2174" t="s">
        <v>8214</v>
      </c>
      <c r="J2174" t="s">
        <v>8215</v>
      </c>
      <c r="K2174" t="s">
        <v>8224</v>
      </c>
      <c r="L2174" t="s">
        <v>8216</v>
      </c>
    </row>
    <row r="2175" spans="1:12" x14ac:dyDescent="0.35">
      <c r="A2175" s="164" t="s">
        <v>9959</v>
      </c>
      <c r="B2175" t="s">
        <v>9960</v>
      </c>
      <c r="C2175" t="s">
        <v>9961</v>
      </c>
      <c r="D2175" t="s">
        <v>8487</v>
      </c>
      <c r="E2175" t="s">
        <v>1344</v>
      </c>
      <c r="H2175" t="s">
        <v>8213</v>
      </c>
      <c r="I2175" t="s">
        <v>8214</v>
      </c>
      <c r="J2175" t="s">
        <v>8215</v>
      </c>
      <c r="K2175" t="s">
        <v>8224</v>
      </c>
      <c r="L2175" t="s">
        <v>8216</v>
      </c>
    </row>
    <row r="2176" spans="1:12" x14ac:dyDescent="0.35">
      <c r="A2176" s="164" t="s">
        <v>17491</v>
      </c>
      <c r="B2176" t="s">
        <v>17492</v>
      </c>
      <c r="C2176" t="s">
        <v>17493</v>
      </c>
      <c r="D2176" t="s">
        <v>17494</v>
      </c>
      <c r="E2176" t="s">
        <v>1344</v>
      </c>
      <c r="H2176" t="s">
        <v>8213</v>
      </c>
      <c r="I2176" t="s">
        <v>8214</v>
      </c>
      <c r="J2176" t="s">
        <v>8215</v>
      </c>
      <c r="K2176" t="s">
        <v>8224</v>
      </c>
      <c r="L2176" t="s">
        <v>8216</v>
      </c>
    </row>
    <row r="2177" spans="1:12" x14ac:dyDescent="0.35">
      <c r="A2177" s="164" t="s">
        <v>33242</v>
      </c>
      <c r="B2177" t="s">
        <v>26739</v>
      </c>
      <c r="C2177" t="s">
        <v>33243</v>
      </c>
      <c r="D2177" t="s">
        <v>33244</v>
      </c>
      <c r="E2177" t="s">
        <v>1344</v>
      </c>
      <c r="F2177">
        <v>25</v>
      </c>
      <c r="G2177" t="s">
        <v>8234</v>
      </c>
      <c r="H2177" t="s">
        <v>8213</v>
      </c>
      <c r="I2177" t="s">
        <v>8219</v>
      </c>
      <c r="J2177" t="s">
        <v>8272</v>
      </c>
      <c r="K2177" t="s">
        <v>5808</v>
      </c>
      <c r="L2177" t="s">
        <v>8216</v>
      </c>
    </row>
    <row r="2178" spans="1:12" x14ac:dyDescent="0.35">
      <c r="A2178" s="164" t="s">
        <v>30406</v>
      </c>
      <c r="B2178" t="s">
        <v>30407</v>
      </c>
      <c r="C2178" t="s">
        <v>30408</v>
      </c>
      <c r="D2178" t="s">
        <v>30409</v>
      </c>
      <c r="E2178" t="s">
        <v>1344</v>
      </c>
      <c r="F2178">
        <v>15</v>
      </c>
      <c r="G2178" t="s">
        <v>8234</v>
      </c>
      <c r="H2178" t="s">
        <v>8213</v>
      </c>
      <c r="I2178" t="s">
        <v>8219</v>
      </c>
      <c r="J2178" t="s">
        <v>8272</v>
      </c>
      <c r="K2178" t="s">
        <v>8224</v>
      </c>
      <c r="L2178" t="s">
        <v>8216</v>
      </c>
    </row>
    <row r="2179" spans="1:12" x14ac:dyDescent="0.35">
      <c r="A2179" s="164" t="s">
        <v>24257</v>
      </c>
      <c r="B2179" t="s">
        <v>24258</v>
      </c>
      <c r="C2179" t="s">
        <v>24259</v>
      </c>
      <c r="D2179" t="s">
        <v>24260</v>
      </c>
      <c r="E2179" t="s">
        <v>1344</v>
      </c>
      <c r="F2179">
        <v>15</v>
      </c>
      <c r="G2179" t="s">
        <v>8234</v>
      </c>
      <c r="H2179" t="s">
        <v>8213</v>
      </c>
      <c r="I2179" t="s">
        <v>8219</v>
      </c>
      <c r="J2179" t="s">
        <v>8272</v>
      </c>
      <c r="K2179" t="s">
        <v>8224</v>
      </c>
      <c r="L2179" t="s">
        <v>8216</v>
      </c>
    </row>
    <row r="2180" spans="1:12" x14ac:dyDescent="0.35">
      <c r="A2180" s="164" t="s">
        <v>29767</v>
      </c>
      <c r="B2180" t="s">
        <v>29768</v>
      </c>
      <c r="C2180" t="s">
        <v>29769</v>
      </c>
      <c r="D2180" t="s">
        <v>402</v>
      </c>
      <c r="E2180" t="s">
        <v>1344</v>
      </c>
      <c r="F2180">
        <v>12</v>
      </c>
      <c r="G2180" t="s">
        <v>8234</v>
      </c>
      <c r="H2180" t="s">
        <v>8213</v>
      </c>
      <c r="I2180" t="s">
        <v>8214</v>
      </c>
      <c r="J2180" t="s">
        <v>8272</v>
      </c>
      <c r="K2180" t="s">
        <v>8224</v>
      </c>
      <c r="L2180" t="s">
        <v>8216</v>
      </c>
    </row>
    <row r="2181" spans="1:12" x14ac:dyDescent="0.35">
      <c r="A2181" s="164" t="s">
        <v>15855</v>
      </c>
      <c r="B2181" t="s">
        <v>15856</v>
      </c>
      <c r="C2181" t="s">
        <v>15857</v>
      </c>
      <c r="D2181" t="s">
        <v>135</v>
      </c>
      <c r="E2181" t="s">
        <v>1344</v>
      </c>
      <c r="F2181">
        <v>25</v>
      </c>
      <c r="G2181" t="s">
        <v>8234</v>
      </c>
      <c r="H2181" t="s">
        <v>8213</v>
      </c>
      <c r="I2181" t="s">
        <v>8214</v>
      </c>
      <c r="J2181" t="s">
        <v>8272</v>
      </c>
      <c r="K2181" t="s">
        <v>5808</v>
      </c>
      <c r="L2181" t="s">
        <v>8216</v>
      </c>
    </row>
    <row r="2182" spans="1:12" x14ac:dyDescent="0.35">
      <c r="A2182" s="164" t="s">
        <v>21823</v>
      </c>
      <c r="B2182" t="s">
        <v>21678</v>
      </c>
      <c r="C2182" t="s">
        <v>21679</v>
      </c>
      <c r="D2182" t="s">
        <v>21680</v>
      </c>
      <c r="E2182" t="s">
        <v>1344</v>
      </c>
      <c r="F2182">
        <v>25</v>
      </c>
      <c r="G2182" t="s">
        <v>8234</v>
      </c>
      <c r="H2182" t="s">
        <v>8213</v>
      </c>
      <c r="I2182" t="s">
        <v>8219</v>
      </c>
      <c r="J2182" t="s">
        <v>8272</v>
      </c>
      <c r="K2182" t="s">
        <v>5808</v>
      </c>
      <c r="L2182" t="s">
        <v>8216</v>
      </c>
    </row>
    <row r="2183" spans="1:12" x14ac:dyDescent="0.35">
      <c r="A2183" s="164" t="s">
        <v>11164</v>
      </c>
      <c r="B2183" t="s">
        <v>11165</v>
      </c>
      <c r="C2183" t="s">
        <v>11166</v>
      </c>
      <c r="D2183" t="s">
        <v>1601</v>
      </c>
      <c r="E2183" t="s">
        <v>1344</v>
      </c>
      <c r="F2183">
        <v>25</v>
      </c>
      <c r="G2183" t="s">
        <v>8234</v>
      </c>
      <c r="H2183" t="s">
        <v>8213</v>
      </c>
      <c r="I2183" t="s">
        <v>8214</v>
      </c>
      <c r="J2183" t="s">
        <v>8272</v>
      </c>
      <c r="K2183" t="s">
        <v>5808</v>
      </c>
      <c r="L2183" t="s">
        <v>8216</v>
      </c>
    </row>
    <row r="2184" spans="1:12" x14ac:dyDescent="0.35">
      <c r="A2184" s="164" t="s">
        <v>12092</v>
      </c>
      <c r="B2184" t="s">
        <v>12093</v>
      </c>
      <c r="C2184" t="s">
        <v>12094</v>
      </c>
      <c r="D2184" t="s">
        <v>12095</v>
      </c>
      <c r="E2184" t="s">
        <v>1344</v>
      </c>
      <c r="F2184">
        <v>25</v>
      </c>
      <c r="G2184" t="s">
        <v>8234</v>
      </c>
      <c r="H2184" t="s">
        <v>8213</v>
      </c>
      <c r="I2184" t="s">
        <v>8219</v>
      </c>
      <c r="J2184" t="s">
        <v>8272</v>
      </c>
      <c r="K2184" t="s">
        <v>5808</v>
      </c>
      <c r="L2184" t="s">
        <v>8216</v>
      </c>
    </row>
    <row r="2185" spans="1:12" x14ac:dyDescent="0.35">
      <c r="A2185" s="164" t="s">
        <v>11985</v>
      </c>
      <c r="B2185" t="s">
        <v>11986</v>
      </c>
      <c r="C2185" t="s">
        <v>11987</v>
      </c>
      <c r="D2185" t="s">
        <v>11988</v>
      </c>
      <c r="E2185" t="s">
        <v>1344</v>
      </c>
      <c r="F2185">
        <v>15</v>
      </c>
      <c r="G2185" t="s">
        <v>8234</v>
      </c>
      <c r="H2185" t="s">
        <v>8213</v>
      </c>
      <c r="I2185" t="s">
        <v>8219</v>
      </c>
      <c r="J2185" t="s">
        <v>8272</v>
      </c>
      <c r="K2185" t="s">
        <v>8224</v>
      </c>
      <c r="L2185" t="s">
        <v>8216</v>
      </c>
    </row>
    <row r="2186" spans="1:12" x14ac:dyDescent="0.35">
      <c r="A2186" s="164" t="s">
        <v>25472</v>
      </c>
      <c r="B2186" t="s">
        <v>25473</v>
      </c>
      <c r="C2186" t="s">
        <v>25474</v>
      </c>
      <c r="D2186" t="s">
        <v>4228</v>
      </c>
      <c r="E2186" t="s">
        <v>1344</v>
      </c>
      <c r="F2186">
        <v>25</v>
      </c>
      <c r="G2186" t="s">
        <v>8234</v>
      </c>
      <c r="H2186" t="s">
        <v>8213</v>
      </c>
      <c r="I2186" t="s">
        <v>8219</v>
      </c>
      <c r="J2186" t="s">
        <v>8272</v>
      </c>
      <c r="K2186" t="s">
        <v>5808</v>
      </c>
      <c r="L2186" t="s">
        <v>8216</v>
      </c>
    </row>
    <row r="2187" spans="1:12" x14ac:dyDescent="0.35">
      <c r="A2187" s="164" t="s">
        <v>22045</v>
      </c>
      <c r="B2187" t="s">
        <v>22046</v>
      </c>
      <c r="C2187" t="s">
        <v>22047</v>
      </c>
      <c r="D2187" t="s">
        <v>22048</v>
      </c>
      <c r="E2187" t="s">
        <v>1344</v>
      </c>
      <c r="F2187">
        <v>25</v>
      </c>
      <c r="G2187" t="s">
        <v>8234</v>
      </c>
      <c r="H2187" t="s">
        <v>8213</v>
      </c>
      <c r="I2187" t="s">
        <v>8214</v>
      </c>
      <c r="J2187" t="s">
        <v>8272</v>
      </c>
      <c r="K2187" t="s">
        <v>8224</v>
      </c>
      <c r="L2187" t="s">
        <v>8216</v>
      </c>
    </row>
    <row r="2188" spans="1:12" x14ac:dyDescent="0.35">
      <c r="A2188" s="164" t="s">
        <v>19113</v>
      </c>
      <c r="B2188" t="s">
        <v>19114</v>
      </c>
      <c r="C2188" t="s">
        <v>19115</v>
      </c>
      <c r="D2188" t="s">
        <v>19116</v>
      </c>
      <c r="E2188" t="s">
        <v>1344</v>
      </c>
      <c r="F2188">
        <v>15</v>
      </c>
      <c r="G2188" t="s">
        <v>8234</v>
      </c>
      <c r="H2188" t="s">
        <v>8213</v>
      </c>
      <c r="I2188" t="s">
        <v>8219</v>
      </c>
      <c r="J2188" t="s">
        <v>8272</v>
      </c>
      <c r="K2188" t="s">
        <v>8224</v>
      </c>
      <c r="L2188" t="s">
        <v>8216</v>
      </c>
    </row>
    <row r="2189" spans="1:12" x14ac:dyDescent="0.35">
      <c r="A2189" s="164" t="s">
        <v>13385</v>
      </c>
      <c r="B2189" t="s">
        <v>13386</v>
      </c>
      <c r="C2189" t="s">
        <v>13387</v>
      </c>
      <c r="D2189" t="s">
        <v>13388</v>
      </c>
      <c r="E2189" t="s">
        <v>1344</v>
      </c>
      <c r="F2189">
        <v>25</v>
      </c>
      <c r="G2189" t="s">
        <v>8234</v>
      </c>
      <c r="H2189" t="s">
        <v>8213</v>
      </c>
      <c r="I2189" t="s">
        <v>8219</v>
      </c>
      <c r="J2189" t="s">
        <v>8272</v>
      </c>
      <c r="K2189" t="s">
        <v>8224</v>
      </c>
      <c r="L2189" t="s">
        <v>8216</v>
      </c>
    </row>
    <row r="2190" spans="1:12" x14ac:dyDescent="0.35">
      <c r="A2190" s="164" t="s">
        <v>11570</v>
      </c>
      <c r="B2190" t="s">
        <v>11571</v>
      </c>
      <c r="C2190" t="s">
        <v>11572</v>
      </c>
      <c r="D2190" t="s">
        <v>11573</v>
      </c>
      <c r="E2190" t="s">
        <v>1344</v>
      </c>
      <c r="F2190">
        <v>25</v>
      </c>
      <c r="G2190" t="s">
        <v>8234</v>
      </c>
      <c r="H2190" t="s">
        <v>8213</v>
      </c>
      <c r="I2190" t="s">
        <v>8219</v>
      </c>
      <c r="J2190" t="s">
        <v>8272</v>
      </c>
      <c r="K2190" t="s">
        <v>5808</v>
      </c>
      <c r="L2190" t="s">
        <v>8216</v>
      </c>
    </row>
    <row r="2191" spans="1:12" x14ac:dyDescent="0.35">
      <c r="A2191" s="164" t="s">
        <v>22149</v>
      </c>
      <c r="B2191" t="s">
        <v>22150</v>
      </c>
      <c r="C2191" t="s">
        <v>22151</v>
      </c>
      <c r="D2191" t="s">
        <v>12958</v>
      </c>
      <c r="E2191" t="s">
        <v>1344</v>
      </c>
      <c r="F2191">
        <v>25</v>
      </c>
      <c r="G2191" t="s">
        <v>8234</v>
      </c>
      <c r="H2191" t="s">
        <v>8213</v>
      </c>
      <c r="I2191" t="s">
        <v>8219</v>
      </c>
      <c r="J2191" t="s">
        <v>8272</v>
      </c>
      <c r="K2191" t="s">
        <v>8224</v>
      </c>
      <c r="L2191" t="s">
        <v>8216</v>
      </c>
    </row>
    <row r="2192" spans="1:12" x14ac:dyDescent="0.35">
      <c r="A2192" s="164" t="s">
        <v>9816</v>
      </c>
      <c r="B2192" t="s">
        <v>5053</v>
      </c>
      <c r="C2192" t="s">
        <v>9817</v>
      </c>
      <c r="D2192" t="s">
        <v>9818</v>
      </c>
      <c r="E2192" t="s">
        <v>1344</v>
      </c>
      <c r="F2192">
        <v>0</v>
      </c>
      <c r="G2192" t="s">
        <v>8234</v>
      </c>
      <c r="H2192" t="s">
        <v>8213</v>
      </c>
      <c r="I2192" t="s">
        <v>8219</v>
      </c>
      <c r="J2192" t="s">
        <v>8272</v>
      </c>
      <c r="K2192" t="s">
        <v>8224</v>
      </c>
      <c r="L2192" t="s">
        <v>8216</v>
      </c>
    </row>
    <row r="2193" spans="1:12" x14ac:dyDescent="0.35">
      <c r="A2193" s="164" t="s">
        <v>14914</v>
      </c>
      <c r="B2193" t="s">
        <v>14915</v>
      </c>
      <c r="C2193" t="s">
        <v>14916</v>
      </c>
      <c r="D2193" t="s">
        <v>14917</v>
      </c>
      <c r="E2193" t="s">
        <v>1344</v>
      </c>
      <c r="F2193">
        <v>25</v>
      </c>
      <c r="G2193" t="s">
        <v>8234</v>
      </c>
      <c r="H2193" t="s">
        <v>8213</v>
      </c>
      <c r="I2193" t="s">
        <v>8214</v>
      </c>
      <c r="J2193" t="s">
        <v>8272</v>
      </c>
      <c r="K2193" t="s">
        <v>5808</v>
      </c>
      <c r="L2193" t="s">
        <v>8216</v>
      </c>
    </row>
    <row r="2194" spans="1:12" x14ac:dyDescent="0.35">
      <c r="A2194" s="164" t="s">
        <v>23688</v>
      </c>
      <c r="B2194" t="s">
        <v>23689</v>
      </c>
      <c r="C2194" t="s">
        <v>23690</v>
      </c>
      <c r="D2194" t="s">
        <v>23691</v>
      </c>
      <c r="E2194" t="s">
        <v>1344</v>
      </c>
      <c r="H2194" t="s">
        <v>8213</v>
      </c>
      <c r="I2194" t="s">
        <v>8214</v>
      </c>
      <c r="J2194" t="s">
        <v>8272</v>
      </c>
      <c r="K2194" t="s">
        <v>8224</v>
      </c>
      <c r="L2194" t="s">
        <v>8216</v>
      </c>
    </row>
    <row r="2195" spans="1:12" x14ac:dyDescent="0.35">
      <c r="A2195" s="164" t="s">
        <v>22408</v>
      </c>
      <c r="B2195" t="s">
        <v>5958</v>
      </c>
      <c r="C2195" t="s">
        <v>22409</v>
      </c>
      <c r="D2195" t="s">
        <v>22410</v>
      </c>
      <c r="E2195" t="s">
        <v>1344</v>
      </c>
      <c r="F2195">
        <v>25</v>
      </c>
      <c r="G2195" t="s">
        <v>8234</v>
      </c>
      <c r="H2195" t="s">
        <v>8213</v>
      </c>
      <c r="I2195" t="s">
        <v>8214</v>
      </c>
      <c r="J2195" t="s">
        <v>8272</v>
      </c>
      <c r="K2195" t="s">
        <v>5808</v>
      </c>
      <c r="L2195" t="s">
        <v>8216</v>
      </c>
    </row>
    <row r="2196" spans="1:12" x14ac:dyDescent="0.35">
      <c r="A2196" s="164" t="s">
        <v>32544</v>
      </c>
      <c r="B2196" t="s">
        <v>32545</v>
      </c>
      <c r="C2196" t="s">
        <v>13471</v>
      </c>
      <c r="D2196" t="s">
        <v>160</v>
      </c>
      <c r="E2196" t="s">
        <v>1344</v>
      </c>
      <c r="F2196">
        <v>25</v>
      </c>
      <c r="G2196" t="s">
        <v>8234</v>
      </c>
      <c r="H2196" t="s">
        <v>8213</v>
      </c>
      <c r="I2196" t="s">
        <v>8214</v>
      </c>
      <c r="J2196" t="s">
        <v>8272</v>
      </c>
      <c r="K2196" t="s">
        <v>8224</v>
      </c>
      <c r="L2196" t="s">
        <v>8216</v>
      </c>
    </row>
    <row r="2197" spans="1:12" x14ac:dyDescent="0.35">
      <c r="A2197" s="164" t="s">
        <v>32344</v>
      </c>
      <c r="B2197" t="s">
        <v>29552</v>
      </c>
      <c r="C2197" t="s">
        <v>32345</v>
      </c>
      <c r="D2197" t="s">
        <v>11633</v>
      </c>
      <c r="E2197" t="s">
        <v>1344</v>
      </c>
      <c r="F2197">
        <v>15</v>
      </c>
      <c r="G2197" t="s">
        <v>8234</v>
      </c>
      <c r="H2197" t="s">
        <v>8213</v>
      </c>
      <c r="I2197" t="s">
        <v>8214</v>
      </c>
      <c r="J2197" t="s">
        <v>8272</v>
      </c>
      <c r="K2197" t="s">
        <v>8224</v>
      </c>
      <c r="L2197" t="s">
        <v>8216</v>
      </c>
    </row>
    <row r="2198" spans="1:12" x14ac:dyDescent="0.35">
      <c r="A2198" s="164" t="s">
        <v>8904</v>
      </c>
      <c r="B2198" t="s">
        <v>8905</v>
      </c>
      <c r="C2198" t="s">
        <v>8906</v>
      </c>
      <c r="D2198" t="s">
        <v>8907</v>
      </c>
      <c r="E2198" t="s">
        <v>1344</v>
      </c>
      <c r="F2198">
        <v>25</v>
      </c>
      <c r="G2198" t="s">
        <v>8234</v>
      </c>
      <c r="H2198" t="s">
        <v>8213</v>
      </c>
      <c r="I2198" t="s">
        <v>8219</v>
      </c>
      <c r="J2198" t="s">
        <v>8272</v>
      </c>
      <c r="K2198" t="s">
        <v>5808</v>
      </c>
      <c r="L2198" t="s">
        <v>8216</v>
      </c>
    </row>
    <row r="2199" spans="1:12" x14ac:dyDescent="0.35">
      <c r="A2199" s="164" t="s">
        <v>27136</v>
      </c>
      <c r="B2199" t="s">
        <v>27137</v>
      </c>
      <c r="C2199" t="s">
        <v>27138</v>
      </c>
      <c r="D2199" t="s">
        <v>1663</v>
      </c>
      <c r="E2199" t="s">
        <v>1344</v>
      </c>
      <c r="F2199">
        <v>25</v>
      </c>
      <c r="G2199" t="s">
        <v>8234</v>
      </c>
      <c r="H2199" t="s">
        <v>8213</v>
      </c>
      <c r="I2199" t="s">
        <v>8214</v>
      </c>
      <c r="J2199" t="s">
        <v>8272</v>
      </c>
      <c r="K2199" t="s">
        <v>5808</v>
      </c>
      <c r="L2199" t="s">
        <v>8216</v>
      </c>
    </row>
    <row r="2200" spans="1:12" x14ac:dyDescent="0.35">
      <c r="A2200" s="164" t="s">
        <v>13016</v>
      </c>
      <c r="B2200" t="s">
        <v>13017</v>
      </c>
      <c r="C2200" t="s">
        <v>13018</v>
      </c>
      <c r="D2200" t="s">
        <v>13019</v>
      </c>
      <c r="E2200" t="s">
        <v>1344</v>
      </c>
      <c r="F2200">
        <v>25</v>
      </c>
      <c r="G2200" t="s">
        <v>8234</v>
      </c>
      <c r="H2200" t="s">
        <v>8213</v>
      </c>
      <c r="I2200" t="s">
        <v>8219</v>
      </c>
      <c r="J2200" t="s">
        <v>8272</v>
      </c>
      <c r="K2200" t="s">
        <v>5808</v>
      </c>
      <c r="L2200" t="s">
        <v>8216</v>
      </c>
    </row>
    <row r="2201" spans="1:12" x14ac:dyDescent="0.35">
      <c r="A2201" s="164" t="s">
        <v>15007</v>
      </c>
      <c r="B2201" t="s">
        <v>15008</v>
      </c>
      <c r="C2201" t="s">
        <v>15009</v>
      </c>
      <c r="D2201" t="s">
        <v>15010</v>
      </c>
      <c r="E2201" t="s">
        <v>1344</v>
      </c>
      <c r="F2201">
        <v>25</v>
      </c>
      <c r="G2201" t="s">
        <v>8234</v>
      </c>
      <c r="H2201" t="s">
        <v>8213</v>
      </c>
      <c r="I2201" t="s">
        <v>8219</v>
      </c>
      <c r="J2201" t="s">
        <v>8272</v>
      </c>
      <c r="K2201" t="s">
        <v>8224</v>
      </c>
      <c r="L2201" t="s">
        <v>8216</v>
      </c>
    </row>
    <row r="2202" spans="1:12" x14ac:dyDescent="0.35">
      <c r="A2202" s="164" t="s">
        <v>11198</v>
      </c>
      <c r="B2202" t="s">
        <v>11199</v>
      </c>
      <c r="C2202" t="s">
        <v>11200</v>
      </c>
      <c r="D2202" t="s">
        <v>363</v>
      </c>
      <c r="E2202" t="s">
        <v>1344</v>
      </c>
      <c r="F2202">
        <v>25</v>
      </c>
      <c r="G2202" t="s">
        <v>8234</v>
      </c>
      <c r="H2202" t="s">
        <v>8213</v>
      </c>
      <c r="I2202" t="s">
        <v>8219</v>
      </c>
      <c r="J2202" t="s">
        <v>8272</v>
      </c>
      <c r="K2202" t="s">
        <v>5808</v>
      </c>
      <c r="L2202" t="s">
        <v>8216</v>
      </c>
    </row>
    <row r="2203" spans="1:12" x14ac:dyDescent="0.35">
      <c r="A2203" s="164" t="s">
        <v>27826</v>
      </c>
      <c r="B2203" t="s">
        <v>27827</v>
      </c>
      <c r="C2203" t="s">
        <v>27828</v>
      </c>
      <c r="D2203" t="s">
        <v>1224</v>
      </c>
      <c r="E2203" t="s">
        <v>1344</v>
      </c>
      <c r="F2203">
        <v>25</v>
      </c>
      <c r="G2203" t="s">
        <v>8234</v>
      </c>
      <c r="H2203" t="s">
        <v>8213</v>
      </c>
      <c r="I2203" t="s">
        <v>8214</v>
      </c>
      <c r="J2203" t="s">
        <v>8272</v>
      </c>
      <c r="K2203" t="s">
        <v>8224</v>
      </c>
      <c r="L2203" t="s">
        <v>8216</v>
      </c>
    </row>
    <row r="2204" spans="1:12" x14ac:dyDescent="0.35">
      <c r="A2204" s="164" t="s">
        <v>29674</v>
      </c>
      <c r="B2204" t="s">
        <v>25657</v>
      </c>
      <c r="C2204" t="s">
        <v>25658</v>
      </c>
      <c r="D2204" t="s">
        <v>2384</v>
      </c>
      <c r="E2204" t="s">
        <v>1344</v>
      </c>
      <c r="F2204">
        <v>25</v>
      </c>
      <c r="G2204" t="s">
        <v>8234</v>
      </c>
      <c r="H2204" t="s">
        <v>8213</v>
      </c>
      <c r="I2204" t="s">
        <v>8219</v>
      </c>
      <c r="J2204" t="s">
        <v>8272</v>
      </c>
      <c r="K2204" t="s">
        <v>5808</v>
      </c>
      <c r="L2204" t="s">
        <v>8216</v>
      </c>
    </row>
    <row r="2205" spans="1:12" x14ac:dyDescent="0.35">
      <c r="A2205" s="164" t="s">
        <v>19875</v>
      </c>
      <c r="B2205" t="s">
        <v>19876</v>
      </c>
      <c r="C2205" t="s">
        <v>19877</v>
      </c>
      <c r="D2205" t="s">
        <v>19878</v>
      </c>
      <c r="E2205" t="s">
        <v>1344</v>
      </c>
      <c r="F2205">
        <v>25</v>
      </c>
      <c r="G2205" t="s">
        <v>8234</v>
      </c>
      <c r="H2205" t="s">
        <v>8213</v>
      </c>
      <c r="I2205" t="s">
        <v>8214</v>
      </c>
      <c r="J2205" t="s">
        <v>8272</v>
      </c>
      <c r="K2205" t="s">
        <v>8224</v>
      </c>
      <c r="L2205" t="s">
        <v>8216</v>
      </c>
    </row>
    <row r="2206" spans="1:12" x14ac:dyDescent="0.35">
      <c r="A2206" s="164" t="s">
        <v>30223</v>
      </c>
      <c r="B2206" t="s">
        <v>30224</v>
      </c>
      <c r="C2206" t="s">
        <v>30225</v>
      </c>
      <c r="D2206" t="s">
        <v>188</v>
      </c>
      <c r="E2206" t="s">
        <v>1344</v>
      </c>
      <c r="F2206">
        <v>25</v>
      </c>
      <c r="G2206" t="s">
        <v>8234</v>
      </c>
      <c r="H2206" t="s">
        <v>8213</v>
      </c>
      <c r="I2206" t="s">
        <v>8219</v>
      </c>
      <c r="J2206" t="s">
        <v>8272</v>
      </c>
      <c r="K2206" t="s">
        <v>8224</v>
      </c>
      <c r="L2206" t="s">
        <v>8216</v>
      </c>
    </row>
    <row r="2207" spans="1:12" x14ac:dyDescent="0.35">
      <c r="A2207" s="164" t="s">
        <v>21621</v>
      </c>
      <c r="B2207" t="s">
        <v>17777</v>
      </c>
      <c r="C2207" t="s">
        <v>21622</v>
      </c>
      <c r="D2207" t="s">
        <v>17779</v>
      </c>
      <c r="E2207" t="s">
        <v>1344</v>
      </c>
      <c r="F2207">
        <v>25</v>
      </c>
      <c r="G2207" t="s">
        <v>8234</v>
      </c>
      <c r="H2207" t="s">
        <v>8213</v>
      </c>
      <c r="I2207" t="s">
        <v>8219</v>
      </c>
      <c r="J2207" t="s">
        <v>8272</v>
      </c>
      <c r="K2207" t="s">
        <v>8224</v>
      </c>
      <c r="L2207" t="s">
        <v>8216</v>
      </c>
    </row>
    <row r="2208" spans="1:12" x14ac:dyDescent="0.35">
      <c r="A2208" s="164" t="s">
        <v>10669</v>
      </c>
      <c r="B2208" t="s">
        <v>10670</v>
      </c>
      <c r="C2208" t="s">
        <v>10671</v>
      </c>
      <c r="D2208" t="s">
        <v>10672</v>
      </c>
      <c r="E2208" t="s">
        <v>1344</v>
      </c>
      <c r="F2208">
        <v>25</v>
      </c>
      <c r="G2208" t="s">
        <v>8234</v>
      </c>
      <c r="H2208" t="s">
        <v>8213</v>
      </c>
      <c r="I2208" t="s">
        <v>8219</v>
      </c>
      <c r="J2208" t="s">
        <v>8272</v>
      </c>
      <c r="K2208" t="s">
        <v>8224</v>
      </c>
      <c r="L2208" t="s">
        <v>8216</v>
      </c>
    </row>
    <row r="2209" spans="1:12" x14ac:dyDescent="0.35">
      <c r="A2209" s="164" t="s">
        <v>27958</v>
      </c>
      <c r="B2209" t="s">
        <v>21799</v>
      </c>
      <c r="C2209" t="s">
        <v>27959</v>
      </c>
      <c r="D2209" t="s">
        <v>19734</v>
      </c>
      <c r="E2209" t="s">
        <v>1344</v>
      </c>
      <c r="F2209">
        <v>25</v>
      </c>
      <c r="G2209" t="s">
        <v>8234</v>
      </c>
      <c r="H2209" t="s">
        <v>8213</v>
      </c>
      <c r="I2209" t="s">
        <v>8214</v>
      </c>
      <c r="J2209" t="s">
        <v>8272</v>
      </c>
      <c r="K2209" t="s">
        <v>8224</v>
      </c>
      <c r="L2209" t="s">
        <v>8216</v>
      </c>
    </row>
    <row r="2210" spans="1:12" x14ac:dyDescent="0.35">
      <c r="A2210" s="164" t="s">
        <v>26872</v>
      </c>
      <c r="B2210" t="s">
        <v>13833</v>
      </c>
      <c r="C2210" t="s">
        <v>13834</v>
      </c>
      <c r="D2210" t="s">
        <v>13835</v>
      </c>
      <c r="E2210" t="s">
        <v>1344</v>
      </c>
      <c r="F2210">
        <v>25</v>
      </c>
      <c r="G2210" t="s">
        <v>8234</v>
      </c>
      <c r="H2210" t="s">
        <v>8213</v>
      </c>
      <c r="I2210" t="s">
        <v>8219</v>
      </c>
      <c r="J2210" t="s">
        <v>8272</v>
      </c>
      <c r="K2210" t="s">
        <v>5808</v>
      </c>
      <c r="L2210" t="s">
        <v>8216</v>
      </c>
    </row>
    <row r="2211" spans="1:12" x14ac:dyDescent="0.35">
      <c r="A2211" s="164" t="s">
        <v>33132</v>
      </c>
      <c r="B2211" t="s">
        <v>15920</v>
      </c>
      <c r="C2211" t="s">
        <v>15921</v>
      </c>
      <c r="D2211" t="s">
        <v>15922</v>
      </c>
      <c r="E2211" t="s">
        <v>1344</v>
      </c>
      <c r="F2211">
        <v>25</v>
      </c>
      <c r="G2211" t="s">
        <v>8234</v>
      </c>
      <c r="H2211" t="s">
        <v>8213</v>
      </c>
      <c r="I2211" t="s">
        <v>8219</v>
      </c>
      <c r="J2211" t="s">
        <v>8272</v>
      </c>
      <c r="K2211" t="s">
        <v>5808</v>
      </c>
      <c r="L2211" t="s">
        <v>8216</v>
      </c>
    </row>
    <row r="2212" spans="1:12" x14ac:dyDescent="0.35">
      <c r="A2212" s="164" t="s">
        <v>22303</v>
      </c>
      <c r="B2212" t="s">
        <v>19012</v>
      </c>
      <c r="C2212" t="s">
        <v>22304</v>
      </c>
      <c r="D2212" t="s">
        <v>19014</v>
      </c>
      <c r="E2212" t="s">
        <v>1344</v>
      </c>
      <c r="F2212">
        <v>25</v>
      </c>
      <c r="G2212" t="s">
        <v>8234</v>
      </c>
      <c r="H2212" t="s">
        <v>8213</v>
      </c>
      <c r="I2212" t="s">
        <v>8214</v>
      </c>
      <c r="J2212" t="s">
        <v>8272</v>
      </c>
      <c r="K2212" t="s">
        <v>5808</v>
      </c>
      <c r="L2212" t="s">
        <v>8216</v>
      </c>
    </row>
    <row r="2213" spans="1:12" x14ac:dyDescent="0.35">
      <c r="A2213" s="164" t="s">
        <v>13585</v>
      </c>
      <c r="B2213" t="s">
        <v>13586</v>
      </c>
      <c r="C2213" t="s">
        <v>13587</v>
      </c>
      <c r="D2213" t="s">
        <v>13588</v>
      </c>
      <c r="E2213" t="s">
        <v>1344</v>
      </c>
      <c r="F2213">
        <v>25</v>
      </c>
      <c r="G2213" t="s">
        <v>8234</v>
      </c>
      <c r="H2213" t="s">
        <v>8213</v>
      </c>
      <c r="I2213" t="s">
        <v>8219</v>
      </c>
      <c r="J2213" t="s">
        <v>8272</v>
      </c>
      <c r="K2213" t="s">
        <v>5808</v>
      </c>
      <c r="L2213" t="s">
        <v>8216</v>
      </c>
    </row>
    <row r="2214" spans="1:12" x14ac:dyDescent="0.35">
      <c r="A2214" s="164" t="s">
        <v>28612</v>
      </c>
      <c r="B2214" t="s">
        <v>28613</v>
      </c>
      <c r="C2214" t="s">
        <v>28614</v>
      </c>
      <c r="D2214" t="s">
        <v>28615</v>
      </c>
      <c r="E2214" t="s">
        <v>1344</v>
      </c>
      <c r="H2214" t="s">
        <v>8213</v>
      </c>
      <c r="I2214" t="s">
        <v>8219</v>
      </c>
      <c r="J2214" t="s">
        <v>8272</v>
      </c>
      <c r="K2214" t="s">
        <v>8224</v>
      </c>
      <c r="L2214" t="s">
        <v>8216</v>
      </c>
    </row>
    <row r="2215" spans="1:12" x14ac:dyDescent="0.35">
      <c r="A2215" s="164" t="s">
        <v>15284</v>
      </c>
      <c r="B2215" t="s">
        <v>15285</v>
      </c>
      <c r="C2215" t="s">
        <v>15286</v>
      </c>
      <c r="D2215" t="s">
        <v>15287</v>
      </c>
      <c r="E2215" t="s">
        <v>1344</v>
      </c>
      <c r="F2215">
        <v>108</v>
      </c>
      <c r="G2215" t="s">
        <v>8212</v>
      </c>
      <c r="H2215" t="s">
        <v>8213</v>
      </c>
      <c r="I2215" t="s">
        <v>8214</v>
      </c>
      <c r="J2215" t="s">
        <v>8215</v>
      </c>
      <c r="K2215" t="s">
        <v>8224</v>
      </c>
      <c r="L2215" t="s">
        <v>8216</v>
      </c>
    </row>
    <row r="2216" spans="1:12" x14ac:dyDescent="0.35">
      <c r="A2216" s="164" t="s">
        <v>20976</v>
      </c>
      <c r="B2216" t="s">
        <v>20977</v>
      </c>
      <c r="C2216" t="s">
        <v>20978</v>
      </c>
      <c r="D2216" t="s">
        <v>8487</v>
      </c>
      <c r="E2216" t="s">
        <v>1344</v>
      </c>
      <c r="F2216">
        <v>135</v>
      </c>
      <c r="G2216" t="s">
        <v>8212</v>
      </c>
      <c r="H2216" t="s">
        <v>8213</v>
      </c>
      <c r="I2216" t="s">
        <v>8214</v>
      </c>
      <c r="J2216" t="s">
        <v>8215</v>
      </c>
      <c r="K2216" t="s">
        <v>8224</v>
      </c>
      <c r="L2216" t="s">
        <v>8267</v>
      </c>
    </row>
    <row r="2217" spans="1:12" x14ac:dyDescent="0.35">
      <c r="A2217" s="164" t="s">
        <v>32141</v>
      </c>
      <c r="B2217" t="s">
        <v>32142</v>
      </c>
      <c r="C2217" t="s">
        <v>32143</v>
      </c>
      <c r="D2217" t="s">
        <v>8487</v>
      </c>
      <c r="E2217" t="s">
        <v>1344</v>
      </c>
      <c r="H2217" t="s">
        <v>8213</v>
      </c>
      <c r="I2217" t="s">
        <v>8214</v>
      </c>
      <c r="J2217" t="s">
        <v>8215</v>
      </c>
      <c r="K2217" t="s">
        <v>8224</v>
      </c>
      <c r="L2217" t="s">
        <v>8216</v>
      </c>
    </row>
    <row r="2218" spans="1:12" x14ac:dyDescent="0.35">
      <c r="A2218" s="164" t="s">
        <v>19921</v>
      </c>
      <c r="B2218" t="s">
        <v>19922</v>
      </c>
      <c r="C2218" t="s">
        <v>19923</v>
      </c>
      <c r="D2218" t="s">
        <v>8487</v>
      </c>
      <c r="E2218" t="s">
        <v>1344</v>
      </c>
      <c r="F2218">
        <v>40</v>
      </c>
      <c r="G2218" t="s">
        <v>8234</v>
      </c>
      <c r="H2218" t="s">
        <v>8213</v>
      </c>
      <c r="I2218" t="s">
        <v>8214</v>
      </c>
      <c r="J2218" t="s">
        <v>8215</v>
      </c>
      <c r="K2218" t="s">
        <v>8224</v>
      </c>
      <c r="L2218" t="s">
        <v>8216</v>
      </c>
    </row>
    <row r="2219" spans="1:12" x14ac:dyDescent="0.35">
      <c r="A2219" s="164" t="s">
        <v>14743</v>
      </c>
      <c r="B2219" t="s">
        <v>14744</v>
      </c>
      <c r="C2219" t="s">
        <v>14745</v>
      </c>
      <c r="D2219" t="s">
        <v>1429</v>
      </c>
      <c r="E2219" t="s">
        <v>1344</v>
      </c>
      <c r="F2219">
        <v>96</v>
      </c>
      <c r="G2219" t="s">
        <v>8234</v>
      </c>
      <c r="H2219" t="s">
        <v>8213</v>
      </c>
      <c r="I2219" t="s">
        <v>8214</v>
      </c>
      <c r="J2219" t="s">
        <v>8215</v>
      </c>
      <c r="K2219" t="s">
        <v>8224</v>
      </c>
      <c r="L2219" t="s">
        <v>8216</v>
      </c>
    </row>
    <row r="2220" spans="1:12" x14ac:dyDescent="0.35">
      <c r="A2220" s="164" t="s">
        <v>30723</v>
      </c>
      <c r="B2220" t="s">
        <v>30724</v>
      </c>
      <c r="C2220" t="s">
        <v>30725</v>
      </c>
      <c r="D2220" t="s">
        <v>10770</v>
      </c>
      <c r="E2220" t="s">
        <v>1344</v>
      </c>
      <c r="H2220" t="s">
        <v>8213</v>
      </c>
      <c r="I2220" t="s">
        <v>8214</v>
      </c>
      <c r="J2220" t="s">
        <v>8215</v>
      </c>
      <c r="K2220" t="s">
        <v>8224</v>
      </c>
      <c r="L2220" t="s">
        <v>8216</v>
      </c>
    </row>
    <row r="2221" spans="1:12" x14ac:dyDescent="0.35">
      <c r="A2221" s="164" t="s">
        <v>20803</v>
      </c>
      <c r="B2221" t="s">
        <v>20804</v>
      </c>
      <c r="C2221" t="s">
        <v>20805</v>
      </c>
      <c r="D2221" t="s">
        <v>20806</v>
      </c>
      <c r="E2221" t="s">
        <v>1344</v>
      </c>
      <c r="H2221" t="s">
        <v>8213</v>
      </c>
      <c r="I2221" t="s">
        <v>8214</v>
      </c>
      <c r="J2221" t="s">
        <v>8215</v>
      </c>
      <c r="K2221" t="s">
        <v>8224</v>
      </c>
      <c r="L2221" t="s">
        <v>8216</v>
      </c>
    </row>
    <row r="2222" spans="1:12" x14ac:dyDescent="0.35">
      <c r="A2222" s="164" t="s">
        <v>25106</v>
      </c>
      <c r="B2222" t="s">
        <v>25107</v>
      </c>
      <c r="C2222" t="s">
        <v>25108</v>
      </c>
      <c r="D2222" t="s">
        <v>1369</v>
      </c>
      <c r="E2222" t="s">
        <v>1344</v>
      </c>
      <c r="F2222">
        <v>96</v>
      </c>
      <c r="G2222" t="s">
        <v>8234</v>
      </c>
      <c r="H2222" t="s">
        <v>8213</v>
      </c>
      <c r="I2222" t="s">
        <v>8214</v>
      </c>
      <c r="J2222" t="s">
        <v>8215</v>
      </c>
      <c r="K2222" t="s">
        <v>8224</v>
      </c>
      <c r="L2222" t="s">
        <v>8216</v>
      </c>
    </row>
    <row r="2223" spans="1:12" x14ac:dyDescent="0.35">
      <c r="A2223" s="164" t="s">
        <v>14451</v>
      </c>
      <c r="B2223" t="s">
        <v>14452</v>
      </c>
      <c r="C2223" t="s">
        <v>14453</v>
      </c>
      <c r="D2223" t="s">
        <v>1359</v>
      </c>
      <c r="E2223" t="s">
        <v>1344</v>
      </c>
      <c r="F2223">
        <v>246</v>
      </c>
      <c r="G2223" t="s">
        <v>8223</v>
      </c>
      <c r="H2223" t="s">
        <v>8213</v>
      </c>
      <c r="I2223" t="s">
        <v>8214</v>
      </c>
      <c r="J2223" t="s">
        <v>8215</v>
      </c>
      <c r="K2223" t="s">
        <v>8224</v>
      </c>
      <c r="L2223" t="s">
        <v>8216</v>
      </c>
    </row>
    <row r="2224" spans="1:12" x14ac:dyDescent="0.35">
      <c r="A2224" s="164" t="s">
        <v>17559</v>
      </c>
      <c r="B2224" t="s">
        <v>17560</v>
      </c>
      <c r="C2224" t="s">
        <v>17561</v>
      </c>
      <c r="D2224" t="s">
        <v>1486</v>
      </c>
      <c r="E2224" t="s">
        <v>1344</v>
      </c>
      <c r="F2224">
        <v>188</v>
      </c>
      <c r="G2224" t="s">
        <v>8212</v>
      </c>
      <c r="H2224" t="s">
        <v>8213</v>
      </c>
      <c r="I2224" t="s">
        <v>8214</v>
      </c>
      <c r="J2224" t="s">
        <v>8215</v>
      </c>
      <c r="K2224" t="s">
        <v>8224</v>
      </c>
      <c r="L2224" t="s">
        <v>8216</v>
      </c>
    </row>
    <row r="2225" spans="1:12" x14ac:dyDescent="0.35">
      <c r="A2225" s="164" t="s">
        <v>11660</v>
      </c>
      <c r="B2225" t="s">
        <v>11661</v>
      </c>
      <c r="C2225" t="s">
        <v>11662</v>
      </c>
      <c r="D2225" t="s">
        <v>1410</v>
      </c>
      <c r="E2225" t="s">
        <v>1344</v>
      </c>
      <c r="F2225">
        <v>40</v>
      </c>
      <c r="G2225" t="s">
        <v>8234</v>
      </c>
      <c r="H2225" t="s">
        <v>8213</v>
      </c>
      <c r="I2225" t="s">
        <v>8214</v>
      </c>
      <c r="J2225" t="s">
        <v>8215</v>
      </c>
      <c r="K2225" t="s">
        <v>8224</v>
      </c>
      <c r="L2225" t="s">
        <v>8216</v>
      </c>
    </row>
    <row r="2226" spans="1:12" x14ac:dyDescent="0.35">
      <c r="A2226" s="164" t="s">
        <v>17566</v>
      </c>
      <c r="B2226" t="s">
        <v>17567</v>
      </c>
      <c r="C2226" t="s">
        <v>17568</v>
      </c>
      <c r="D2226" t="s">
        <v>1408</v>
      </c>
      <c r="E2226" t="s">
        <v>1344</v>
      </c>
      <c r="F2226">
        <v>204</v>
      </c>
      <c r="G2226" t="s">
        <v>8223</v>
      </c>
      <c r="H2226" t="s">
        <v>8213</v>
      </c>
      <c r="I2226" t="s">
        <v>8214</v>
      </c>
      <c r="J2226" t="s">
        <v>8215</v>
      </c>
      <c r="K2226" t="s">
        <v>8224</v>
      </c>
      <c r="L2226" t="s">
        <v>8216</v>
      </c>
    </row>
    <row r="2227" spans="1:12" x14ac:dyDescent="0.35">
      <c r="A2227" s="164" t="s">
        <v>31368</v>
      </c>
      <c r="B2227" t="s">
        <v>31369</v>
      </c>
      <c r="C2227" t="s">
        <v>31370</v>
      </c>
      <c r="D2227" t="s">
        <v>1445</v>
      </c>
      <c r="E2227" t="s">
        <v>1344</v>
      </c>
      <c r="F2227">
        <v>42</v>
      </c>
      <c r="G2227" t="s">
        <v>8234</v>
      </c>
      <c r="H2227" t="s">
        <v>8213</v>
      </c>
      <c r="I2227" t="s">
        <v>8214</v>
      </c>
      <c r="J2227" t="s">
        <v>8215</v>
      </c>
      <c r="K2227" t="s">
        <v>8224</v>
      </c>
      <c r="L2227" t="s">
        <v>8216</v>
      </c>
    </row>
    <row r="2228" spans="1:12" x14ac:dyDescent="0.35">
      <c r="A2228" s="164" t="s">
        <v>10342</v>
      </c>
      <c r="B2228" t="s">
        <v>10343</v>
      </c>
      <c r="C2228" t="s">
        <v>10344</v>
      </c>
      <c r="D2228" t="s">
        <v>10345</v>
      </c>
      <c r="E2228" t="s">
        <v>1344</v>
      </c>
      <c r="F2228">
        <v>101</v>
      </c>
      <c r="G2228" t="s">
        <v>8212</v>
      </c>
      <c r="H2228" t="s">
        <v>8213</v>
      </c>
      <c r="I2228" t="s">
        <v>8214</v>
      </c>
      <c r="J2228" t="s">
        <v>8215</v>
      </c>
      <c r="K2228" t="s">
        <v>8224</v>
      </c>
      <c r="L2228" t="s">
        <v>8216</v>
      </c>
    </row>
    <row r="2229" spans="1:12" x14ac:dyDescent="0.35">
      <c r="A2229" s="164" t="s">
        <v>28269</v>
      </c>
      <c r="B2229" t="s">
        <v>28270</v>
      </c>
      <c r="C2229" t="s">
        <v>28271</v>
      </c>
      <c r="D2229" t="s">
        <v>14521</v>
      </c>
      <c r="E2229" t="s">
        <v>1344</v>
      </c>
      <c r="F2229">
        <v>118</v>
      </c>
      <c r="G2229" t="s">
        <v>8212</v>
      </c>
      <c r="H2229" t="s">
        <v>8213</v>
      </c>
      <c r="I2229" t="s">
        <v>8214</v>
      </c>
      <c r="J2229" t="s">
        <v>8215</v>
      </c>
      <c r="K2229" t="s">
        <v>8224</v>
      </c>
      <c r="L2229" t="s">
        <v>8216</v>
      </c>
    </row>
    <row r="2230" spans="1:12" x14ac:dyDescent="0.35">
      <c r="A2230" s="164" t="s">
        <v>19005</v>
      </c>
      <c r="B2230" t="s">
        <v>16290</v>
      </c>
      <c r="C2230" t="s">
        <v>16291</v>
      </c>
      <c r="D2230" t="s">
        <v>1478</v>
      </c>
      <c r="E2230" t="s">
        <v>1344</v>
      </c>
      <c r="F2230">
        <v>126</v>
      </c>
      <c r="G2230" t="s">
        <v>8212</v>
      </c>
      <c r="H2230" t="s">
        <v>8213</v>
      </c>
      <c r="I2230" t="s">
        <v>8219</v>
      </c>
      <c r="J2230" t="s">
        <v>8215</v>
      </c>
      <c r="K2230" t="s">
        <v>8224</v>
      </c>
      <c r="L2230" t="s">
        <v>8216</v>
      </c>
    </row>
    <row r="2231" spans="1:12" x14ac:dyDescent="0.35">
      <c r="A2231" s="164" t="s">
        <v>14515</v>
      </c>
      <c r="B2231" t="s">
        <v>14516</v>
      </c>
      <c r="C2231" t="s">
        <v>14517</v>
      </c>
      <c r="D2231" t="s">
        <v>175</v>
      </c>
      <c r="E2231" t="s">
        <v>1344</v>
      </c>
      <c r="F2231">
        <v>114</v>
      </c>
      <c r="G2231" t="s">
        <v>8212</v>
      </c>
      <c r="H2231" t="s">
        <v>8213</v>
      </c>
      <c r="I2231" t="s">
        <v>8214</v>
      </c>
      <c r="J2231" t="s">
        <v>8215</v>
      </c>
      <c r="K2231" t="s">
        <v>8224</v>
      </c>
      <c r="L2231" t="s">
        <v>8216</v>
      </c>
    </row>
    <row r="2232" spans="1:12" x14ac:dyDescent="0.35">
      <c r="A2232" s="164" t="s">
        <v>22415</v>
      </c>
      <c r="B2232" t="s">
        <v>22416</v>
      </c>
      <c r="C2232" t="s">
        <v>22417</v>
      </c>
      <c r="D2232" t="s">
        <v>22418</v>
      </c>
      <c r="E2232" t="s">
        <v>1344</v>
      </c>
      <c r="F2232">
        <v>90</v>
      </c>
      <c r="G2232" t="s">
        <v>8234</v>
      </c>
      <c r="H2232" t="s">
        <v>8213</v>
      </c>
      <c r="I2232" t="s">
        <v>8214</v>
      </c>
      <c r="J2232" t="s">
        <v>8215</v>
      </c>
      <c r="K2232" t="s">
        <v>8224</v>
      </c>
      <c r="L2232" t="s">
        <v>8216</v>
      </c>
    </row>
    <row r="2233" spans="1:12" x14ac:dyDescent="0.35">
      <c r="A2233" s="164" t="s">
        <v>24807</v>
      </c>
      <c r="B2233" t="s">
        <v>24808</v>
      </c>
      <c r="C2233" t="s">
        <v>24809</v>
      </c>
      <c r="D2233" t="s">
        <v>1389</v>
      </c>
      <c r="E2233" t="s">
        <v>1344</v>
      </c>
      <c r="F2233">
        <v>67</v>
      </c>
      <c r="G2233" t="s">
        <v>8234</v>
      </c>
      <c r="H2233" t="s">
        <v>8213</v>
      </c>
      <c r="I2233" t="s">
        <v>8219</v>
      </c>
      <c r="J2233" t="s">
        <v>8215</v>
      </c>
      <c r="K2233" t="s">
        <v>8224</v>
      </c>
      <c r="L2233" t="s">
        <v>8216</v>
      </c>
    </row>
    <row r="2234" spans="1:12" x14ac:dyDescent="0.35">
      <c r="A2234" s="164" t="s">
        <v>22075</v>
      </c>
      <c r="B2234" t="s">
        <v>22076</v>
      </c>
      <c r="C2234" t="s">
        <v>18823</v>
      </c>
      <c r="D2234" t="s">
        <v>1456</v>
      </c>
      <c r="E2234" t="s">
        <v>1344</v>
      </c>
      <c r="F2234">
        <v>70</v>
      </c>
      <c r="G2234" t="s">
        <v>8234</v>
      </c>
      <c r="H2234" t="s">
        <v>8213</v>
      </c>
      <c r="I2234" t="s">
        <v>8214</v>
      </c>
      <c r="J2234" t="s">
        <v>8215</v>
      </c>
      <c r="K2234" t="s">
        <v>8224</v>
      </c>
      <c r="L2234" t="s">
        <v>8216</v>
      </c>
    </row>
    <row r="2235" spans="1:12" x14ac:dyDescent="0.35">
      <c r="A2235" s="164" t="s">
        <v>24815</v>
      </c>
      <c r="B2235" t="s">
        <v>24816</v>
      </c>
      <c r="C2235" t="s">
        <v>24817</v>
      </c>
      <c r="D2235" t="s">
        <v>1410</v>
      </c>
      <c r="E2235" t="s">
        <v>1344</v>
      </c>
      <c r="F2235">
        <v>64</v>
      </c>
      <c r="G2235" t="s">
        <v>8234</v>
      </c>
      <c r="H2235" t="s">
        <v>8213</v>
      </c>
      <c r="I2235" t="s">
        <v>8214</v>
      </c>
      <c r="J2235" t="s">
        <v>8215</v>
      </c>
      <c r="K2235" t="s">
        <v>8224</v>
      </c>
      <c r="L2235" t="s">
        <v>8216</v>
      </c>
    </row>
    <row r="2236" spans="1:12" x14ac:dyDescent="0.35">
      <c r="A2236" s="164" t="s">
        <v>11847</v>
      </c>
      <c r="B2236" t="s">
        <v>11848</v>
      </c>
      <c r="C2236" t="s">
        <v>11849</v>
      </c>
      <c r="D2236" t="s">
        <v>11850</v>
      </c>
      <c r="E2236" t="s">
        <v>1344</v>
      </c>
      <c r="F2236">
        <v>42</v>
      </c>
      <c r="G2236" t="s">
        <v>8234</v>
      </c>
      <c r="H2236" t="s">
        <v>8213</v>
      </c>
      <c r="I2236" t="s">
        <v>8219</v>
      </c>
      <c r="J2236" t="s">
        <v>8215</v>
      </c>
      <c r="K2236" t="s">
        <v>8224</v>
      </c>
      <c r="L2236" t="s">
        <v>8216</v>
      </c>
    </row>
    <row r="2237" spans="1:12" x14ac:dyDescent="0.35">
      <c r="A2237" s="164" t="s">
        <v>11472</v>
      </c>
      <c r="B2237" t="s">
        <v>11473</v>
      </c>
      <c r="C2237" t="s">
        <v>11474</v>
      </c>
      <c r="D2237" t="s">
        <v>11475</v>
      </c>
      <c r="E2237" t="s">
        <v>1344</v>
      </c>
      <c r="F2237">
        <v>80</v>
      </c>
      <c r="G2237" t="s">
        <v>8234</v>
      </c>
      <c r="H2237" t="s">
        <v>8213</v>
      </c>
      <c r="I2237" t="s">
        <v>8214</v>
      </c>
      <c r="J2237" t="s">
        <v>8215</v>
      </c>
      <c r="K2237" t="s">
        <v>8224</v>
      </c>
      <c r="L2237" t="s">
        <v>8216</v>
      </c>
    </row>
    <row r="2238" spans="1:12" x14ac:dyDescent="0.35">
      <c r="A2238" s="164" t="s">
        <v>18341</v>
      </c>
      <c r="B2238" t="s">
        <v>18342</v>
      </c>
      <c r="C2238" t="s">
        <v>18343</v>
      </c>
      <c r="D2238" t="s">
        <v>18344</v>
      </c>
      <c r="E2238" t="s">
        <v>1344</v>
      </c>
      <c r="H2238" t="s">
        <v>8213</v>
      </c>
      <c r="I2238" t="s">
        <v>8219</v>
      </c>
      <c r="J2238" t="s">
        <v>8215</v>
      </c>
      <c r="K2238" t="s">
        <v>8224</v>
      </c>
      <c r="L2238" t="s">
        <v>8216</v>
      </c>
    </row>
    <row r="2239" spans="1:12" x14ac:dyDescent="0.35">
      <c r="A2239" s="164" t="s">
        <v>17965</v>
      </c>
      <c r="B2239" t="s">
        <v>17966</v>
      </c>
      <c r="C2239" t="s">
        <v>17967</v>
      </c>
      <c r="D2239" t="s">
        <v>10770</v>
      </c>
      <c r="E2239" t="s">
        <v>1344</v>
      </c>
      <c r="F2239">
        <v>9</v>
      </c>
      <c r="G2239" t="s">
        <v>8234</v>
      </c>
      <c r="H2239" t="s">
        <v>8213</v>
      </c>
      <c r="I2239" t="s">
        <v>8214</v>
      </c>
      <c r="J2239" t="s">
        <v>8215</v>
      </c>
      <c r="K2239" t="s">
        <v>8224</v>
      </c>
      <c r="L2239" t="s">
        <v>8216</v>
      </c>
    </row>
    <row r="2240" spans="1:12" x14ac:dyDescent="0.35">
      <c r="A2240" s="164" t="s">
        <v>26190</v>
      </c>
      <c r="B2240" t="s">
        <v>26191</v>
      </c>
      <c r="C2240" t="s">
        <v>26192</v>
      </c>
      <c r="D2240" t="s">
        <v>1369</v>
      </c>
      <c r="E2240" t="s">
        <v>1344</v>
      </c>
      <c r="F2240">
        <v>112</v>
      </c>
      <c r="G2240" t="s">
        <v>8212</v>
      </c>
      <c r="H2240" t="s">
        <v>8213</v>
      </c>
      <c r="I2240" t="s">
        <v>8214</v>
      </c>
      <c r="J2240" t="s">
        <v>8215</v>
      </c>
      <c r="K2240" t="s">
        <v>8224</v>
      </c>
      <c r="L2240" t="s">
        <v>8216</v>
      </c>
    </row>
    <row r="2241" spans="1:12" x14ac:dyDescent="0.35">
      <c r="A2241" s="164" t="s">
        <v>28318</v>
      </c>
      <c r="B2241" t="s">
        <v>28319</v>
      </c>
      <c r="C2241" t="s">
        <v>28320</v>
      </c>
      <c r="D2241" t="s">
        <v>1375</v>
      </c>
      <c r="E2241" t="s">
        <v>1344</v>
      </c>
      <c r="F2241">
        <v>110</v>
      </c>
      <c r="G2241" t="s">
        <v>8212</v>
      </c>
      <c r="H2241" t="s">
        <v>8213</v>
      </c>
      <c r="I2241" t="s">
        <v>8214</v>
      </c>
      <c r="J2241" t="s">
        <v>8215</v>
      </c>
      <c r="K2241" t="s">
        <v>8224</v>
      </c>
      <c r="L2241" t="s">
        <v>8216</v>
      </c>
    </row>
    <row r="2242" spans="1:12" x14ac:dyDescent="0.35">
      <c r="A2242" s="164" t="s">
        <v>10829</v>
      </c>
      <c r="B2242" t="s">
        <v>10830</v>
      </c>
      <c r="C2242" t="s">
        <v>10831</v>
      </c>
      <c r="D2242" t="s">
        <v>1408</v>
      </c>
      <c r="E2242" t="s">
        <v>1344</v>
      </c>
      <c r="F2242">
        <v>54</v>
      </c>
      <c r="G2242" t="s">
        <v>8234</v>
      </c>
      <c r="H2242" t="s">
        <v>8213</v>
      </c>
      <c r="I2242" t="s">
        <v>8214</v>
      </c>
      <c r="J2242" t="s">
        <v>8215</v>
      </c>
      <c r="K2242" t="s">
        <v>8224</v>
      </c>
      <c r="L2242" t="s">
        <v>8216</v>
      </c>
    </row>
    <row r="2243" spans="1:12" x14ac:dyDescent="0.35">
      <c r="A2243" s="164" t="s">
        <v>29701</v>
      </c>
      <c r="B2243" t="s">
        <v>29702</v>
      </c>
      <c r="C2243" t="s">
        <v>29703</v>
      </c>
      <c r="D2243" t="s">
        <v>29704</v>
      </c>
      <c r="E2243" t="s">
        <v>1344</v>
      </c>
      <c r="F2243">
        <v>50</v>
      </c>
      <c r="G2243" t="s">
        <v>8234</v>
      </c>
      <c r="H2243" t="s">
        <v>8213</v>
      </c>
      <c r="I2243" t="s">
        <v>8214</v>
      </c>
      <c r="J2243" t="s">
        <v>8215</v>
      </c>
      <c r="K2243" t="s">
        <v>8224</v>
      </c>
      <c r="L2243" t="s">
        <v>8216</v>
      </c>
    </row>
    <row r="2244" spans="1:12" x14ac:dyDescent="0.35">
      <c r="A2244" s="164" t="s">
        <v>29454</v>
      </c>
      <c r="B2244" t="s">
        <v>29455</v>
      </c>
      <c r="C2244" t="s">
        <v>29456</v>
      </c>
      <c r="D2244" t="s">
        <v>1359</v>
      </c>
      <c r="E2244" t="s">
        <v>1344</v>
      </c>
      <c r="F2244">
        <v>172</v>
      </c>
      <c r="G2244" t="s">
        <v>8212</v>
      </c>
      <c r="H2244" t="s">
        <v>8213</v>
      </c>
      <c r="I2244" t="s">
        <v>8214</v>
      </c>
      <c r="J2244" t="s">
        <v>8215</v>
      </c>
      <c r="K2244" t="s">
        <v>8224</v>
      </c>
      <c r="L2244" t="s">
        <v>8216</v>
      </c>
    </row>
    <row r="2245" spans="1:12" x14ac:dyDescent="0.35">
      <c r="A2245" s="164" t="s">
        <v>26908</v>
      </c>
      <c r="B2245" t="s">
        <v>26909</v>
      </c>
      <c r="C2245" t="s">
        <v>14745</v>
      </c>
      <c r="D2245" t="s">
        <v>1429</v>
      </c>
      <c r="E2245" t="s">
        <v>1344</v>
      </c>
      <c r="F2245">
        <v>76</v>
      </c>
      <c r="G2245" t="s">
        <v>8234</v>
      </c>
      <c r="H2245" t="s">
        <v>8213</v>
      </c>
      <c r="I2245" t="s">
        <v>8214</v>
      </c>
      <c r="J2245" t="s">
        <v>8215</v>
      </c>
      <c r="K2245" t="s">
        <v>8224</v>
      </c>
      <c r="L2245" t="s">
        <v>8216</v>
      </c>
    </row>
    <row r="2246" spans="1:12" x14ac:dyDescent="0.35">
      <c r="A2246" s="164" t="s">
        <v>30707</v>
      </c>
      <c r="B2246" t="s">
        <v>30708</v>
      </c>
      <c r="C2246" t="s">
        <v>30709</v>
      </c>
      <c r="D2246" t="s">
        <v>1349</v>
      </c>
      <c r="E2246" t="s">
        <v>1344</v>
      </c>
      <c r="F2246">
        <v>53</v>
      </c>
      <c r="G2246" t="s">
        <v>8234</v>
      </c>
      <c r="H2246" t="s">
        <v>8213</v>
      </c>
      <c r="I2246" t="s">
        <v>8219</v>
      </c>
      <c r="J2246" t="s">
        <v>8215</v>
      </c>
      <c r="K2246" t="s">
        <v>8224</v>
      </c>
      <c r="L2246" t="s">
        <v>8216</v>
      </c>
    </row>
    <row r="2247" spans="1:12" x14ac:dyDescent="0.35">
      <c r="A2247" s="164" t="s">
        <v>9054</v>
      </c>
      <c r="B2247" t="s">
        <v>9055</v>
      </c>
      <c r="C2247" t="s">
        <v>9056</v>
      </c>
      <c r="D2247" t="s">
        <v>1483</v>
      </c>
      <c r="E2247" t="s">
        <v>1344</v>
      </c>
      <c r="F2247">
        <v>155</v>
      </c>
      <c r="G2247" t="s">
        <v>8212</v>
      </c>
      <c r="H2247" t="s">
        <v>8213</v>
      </c>
      <c r="I2247" t="s">
        <v>8214</v>
      </c>
      <c r="J2247" t="s">
        <v>8215</v>
      </c>
      <c r="K2247" t="s">
        <v>8224</v>
      </c>
      <c r="L2247" t="s">
        <v>8216</v>
      </c>
    </row>
    <row r="2248" spans="1:12" x14ac:dyDescent="0.35">
      <c r="A2248" s="164" t="s">
        <v>18821</v>
      </c>
      <c r="B2248" t="s">
        <v>18822</v>
      </c>
      <c r="C2248" t="s">
        <v>18823</v>
      </c>
      <c r="D2248" t="s">
        <v>1456</v>
      </c>
      <c r="E2248" t="s">
        <v>1344</v>
      </c>
      <c r="F2248">
        <v>113</v>
      </c>
      <c r="G2248" t="s">
        <v>8212</v>
      </c>
      <c r="H2248" t="s">
        <v>8213</v>
      </c>
      <c r="I2248" t="s">
        <v>8214</v>
      </c>
      <c r="J2248" t="s">
        <v>8215</v>
      </c>
      <c r="K2248" t="s">
        <v>8224</v>
      </c>
      <c r="L2248" t="s">
        <v>8216</v>
      </c>
    </row>
    <row r="2249" spans="1:12" x14ac:dyDescent="0.35">
      <c r="A2249" s="164" t="s">
        <v>28966</v>
      </c>
      <c r="B2249" t="s">
        <v>28967</v>
      </c>
      <c r="C2249" t="s">
        <v>28968</v>
      </c>
      <c r="D2249" t="s">
        <v>218</v>
      </c>
      <c r="E2249" t="s">
        <v>1344</v>
      </c>
      <c r="F2249">
        <v>88</v>
      </c>
      <c r="G2249" t="s">
        <v>8234</v>
      </c>
      <c r="H2249" t="s">
        <v>8213</v>
      </c>
      <c r="I2249" t="s">
        <v>8214</v>
      </c>
      <c r="J2249" t="s">
        <v>8215</v>
      </c>
      <c r="K2249" t="s">
        <v>8224</v>
      </c>
      <c r="L2249" t="s">
        <v>8216</v>
      </c>
    </row>
    <row r="2250" spans="1:12" x14ac:dyDescent="0.35">
      <c r="A2250" s="164" t="s">
        <v>1512</v>
      </c>
      <c r="B2250" t="s">
        <v>7718</v>
      </c>
      <c r="C2250" t="s">
        <v>14240</v>
      </c>
      <c r="D2250" t="s">
        <v>1513</v>
      </c>
      <c r="E2250" t="s">
        <v>1514</v>
      </c>
      <c r="F2250">
        <v>650</v>
      </c>
      <c r="G2250" t="s">
        <v>8490</v>
      </c>
      <c r="H2250" t="s">
        <v>8226</v>
      </c>
      <c r="I2250" t="s">
        <v>8214</v>
      </c>
      <c r="J2250" t="s">
        <v>8215</v>
      </c>
      <c r="K2250" t="s">
        <v>8224</v>
      </c>
      <c r="L2250" t="s">
        <v>8267</v>
      </c>
    </row>
    <row r="2251" spans="1:12" x14ac:dyDescent="0.35">
      <c r="A2251" s="164" t="s">
        <v>1515</v>
      </c>
      <c r="B2251" t="s">
        <v>7717</v>
      </c>
      <c r="C2251" t="s">
        <v>11035</v>
      </c>
      <c r="D2251" t="s">
        <v>1516</v>
      </c>
      <c r="E2251" t="s">
        <v>1514</v>
      </c>
      <c r="F2251">
        <v>219</v>
      </c>
      <c r="G2251" t="s">
        <v>8223</v>
      </c>
      <c r="H2251" t="s">
        <v>8226</v>
      </c>
      <c r="I2251" t="s">
        <v>8214</v>
      </c>
      <c r="J2251" t="s">
        <v>8215</v>
      </c>
      <c r="K2251" t="s">
        <v>8224</v>
      </c>
      <c r="L2251" t="s">
        <v>8216</v>
      </c>
    </row>
    <row r="2252" spans="1:12" x14ac:dyDescent="0.35">
      <c r="A2252" s="164" t="s">
        <v>28355</v>
      </c>
      <c r="B2252" t="s">
        <v>18990</v>
      </c>
      <c r="C2252" t="s">
        <v>18991</v>
      </c>
      <c r="D2252" t="s">
        <v>18992</v>
      </c>
      <c r="E2252" t="s">
        <v>1514</v>
      </c>
      <c r="F2252">
        <v>25</v>
      </c>
      <c r="G2252" t="s">
        <v>8234</v>
      </c>
      <c r="H2252" t="s">
        <v>8226</v>
      </c>
      <c r="I2252" t="s">
        <v>8219</v>
      </c>
      <c r="J2252" t="s">
        <v>8215</v>
      </c>
      <c r="K2252" t="s">
        <v>8224</v>
      </c>
      <c r="L2252" t="s">
        <v>8216</v>
      </c>
    </row>
    <row r="2253" spans="1:12" x14ac:dyDescent="0.35">
      <c r="A2253" s="164" t="s">
        <v>1517</v>
      </c>
      <c r="B2253" t="s">
        <v>7716</v>
      </c>
      <c r="C2253" t="s">
        <v>19019</v>
      </c>
      <c r="D2253" t="s">
        <v>1518</v>
      </c>
      <c r="E2253" t="s">
        <v>1514</v>
      </c>
      <c r="F2253">
        <v>43</v>
      </c>
      <c r="G2253" t="s">
        <v>8234</v>
      </c>
      <c r="H2253" t="s">
        <v>8226</v>
      </c>
      <c r="I2253" t="s">
        <v>8214</v>
      </c>
      <c r="J2253" t="s">
        <v>8215</v>
      </c>
      <c r="K2253" t="s">
        <v>5808</v>
      </c>
      <c r="L2253" t="s">
        <v>8267</v>
      </c>
    </row>
    <row r="2254" spans="1:12" x14ac:dyDescent="0.35">
      <c r="A2254" s="164" t="s">
        <v>1519</v>
      </c>
      <c r="B2254" t="s">
        <v>7711</v>
      </c>
      <c r="C2254" t="s">
        <v>11093</v>
      </c>
      <c r="D2254" t="s">
        <v>1520</v>
      </c>
      <c r="E2254" t="s">
        <v>1514</v>
      </c>
      <c r="F2254">
        <v>157</v>
      </c>
      <c r="G2254" t="s">
        <v>8212</v>
      </c>
      <c r="H2254" t="s">
        <v>8226</v>
      </c>
      <c r="I2254" t="s">
        <v>8219</v>
      </c>
      <c r="J2254" t="s">
        <v>8215</v>
      </c>
      <c r="K2254" t="s">
        <v>8224</v>
      </c>
      <c r="L2254" t="s">
        <v>8267</v>
      </c>
    </row>
    <row r="2255" spans="1:12" x14ac:dyDescent="0.35">
      <c r="A2255" s="164" t="s">
        <v>1521</v>
      </c>
      <c r="B2255" t="s">
        <v>7712</v>
      </c>
      <c r="C2255" t="s">
        <v>31800</v>
      </c>
      <c r="D2255" t="s">
        <v>1522</v>
      </c>
      <c r="E2255" t="s">
        <v>1514</v>
      </c>
      <c r="F2255">
        <v>160</v>
      </c>
      <c r="G2255" t="s">
        <v>8212</v>
      </c>
      <c r="H2255" t="s">
        <v>8226</v>
      </c>
      <c r="I2255" t="s">
        <v>8214</v>
      </c>
      <c r="J2255" t="s">
        <v>8215</v>
      </c>
      <c r="K2255" t="s">
        <v>8224</v>
      </c>
      <c r="L2255" t="s">
        <v>8216</v>
      </c>
    </row>
    <row r="2256" spans="1:12" x14ac:dyDescent="0.35">
      <c r="A2256" s="164" t="s">
        <v>1523</v>
      </c>
      <c r="B2256" t="s">
        <v>7720</v>
      </c>
      <c r="C2256" t="s">
        <v>16052</v>
      </c>
      <c r="D2256" t="s">
        <v>1513</v>
      </c>
      <c r="E2256" t="s">
        <v>1514</v>
      </c>
      <c r="F2256">
        <v>170</v>
      </c>
      <c r="G2256" t="s">
        <v>8212</v>
      </c>
      <c r="H2256" t="s">
        <v>8226</v>
      </c>
      <c r="I2256" t="s">
        <v>8214</v>
      </c>
      <c r="J2256" t="s">
        <v>8215</v>
      </c>
      <c r="K2256" t="s">
        <v>5808</v>
      </c>
      <c r="L2256" t="s">
        <v>8267</v>
      </c>
    </row>
    <row r="2257" spans="1:12" x14ac:dyDescent="0.35">
      <c r="A2257" s="164" t="s">
        <v>28932</v>
      </c>
      <c r="B2257" t="s">
        <v>28933</v>
      </c>
      <c r="C2257" t="s">
        <v>28934</v>
      </c>
      <c r="D2257" t="s">
        <v>28935</v>
      </c>
      <c r="E2257" t="s">
        <v>1514</v>
      </c>
      <c r="F2257">
        <v>8</v>
      </c>
      <c r="G2257" t="s">
        <v>8234</v>
      </c>
      <c r="H2257" t="s">
        <v>8226</v>
      </c>
      <c r="I2257" t="s">
        <v>8214</v>
      </c>
      <c r="J2257" t="s">
        <v>8215</v>
      </c>
      <c r="K2257" t="s">
        <v>8224</v>
      </c>
      <c r="L2257" t="s">
        <v>8216</v>
      </c>
    </row>
    <row r="2258" spans="1:12" x14ac:dyDescent="0.35">
      <c r="A2258" s="164" t="s">
        <v>18375</v>
      </c>
      <c r="B2258" t="s">
        <v>18376</v>
      </c>
      <c r="C2258" t="s">
        <v>18377</v>
      </c>
      <c r="D2258" t="s">
        <v>1513</v>
      </c>
      <c r="E2258" t="s">
        <v>1514</v>
      </c>
      <c r="F2258">
        <v>188</v>
      </c>
      <c r="G2258" t="s">
        <v>8212</v>
      </c>
      <c r="H2258" t="s">
        <v>8226</v>
      </c>
      <c r="I2258" t="s">
        <v>8214</v>
      </c>
      <c r="J2258" t="s">
        <v>8215</v>
      </c>
      <c r="K2258" t="s">
        <v>5808</v>
      </c>
      <c r="L2258" t="s">
        <v>8216</v>
      </c>
    </row>
    <row r="2259" spans="1:12" x14ac:dyDescent="0.35">
      <c r="A2259" s="164" t="s">
        <v>1524</v>
      </c>
      <c r="B2259" t="s">
        <v>7721</v>
      </c>
      <c r="C2259" t="s">
        <v>31542</v>
      </c>
      <c r="D2259" t="s">
        <v>1513</v>
      </c>
      <c r="E2259" t="s">
        <v>1514</v>
      </c>
      <c r="F2259">
        <v>295</v>
      </c>
      <c r="G2259" t="s">
        <v>8223</v>
      </c>
      <c r="H2259" t="s">
        <v>8226</v>
      </c>
      <c r="I2259" t="s">
        <v>8214</v>
      </c>
      <c r="J2259" t="s">
        <v>8215</v>
      </c>
      <c r="K2259" t="s">
        <v>8224</v>
      </c>
      <c r="L2259" t="s">
        <v>8267</v>
      </c>
    </row>
    <row r="2260" spans="1:12" x14ac:dyDescent="0.35">
      <c r="A2260" s="164" t="s">
        <v>22861</v>
      </c>
      <c r="B2260" t="s">
        <v>22862</v>
      </c>
      <c r="C2260" t="s">
        <v>22863</v>
      </c>
      <c r="D2260" t="s">
        <v>22864</v>
      </c>
      <c r="E2260" t="s">
        <v>1514</v>
      </c>
      <c r="F2260">
        <v>13</v>
      </c>
      <c r="G2260" t="s">
        <v>8234</v>
      </c>
      <c r="H2260" t="s">
        <v>8226</v>
      </c>
      <c r="I2260" t="s">
        <v>8214</v>
      </c>
      <c r="J2260" t="s">
        <v>8215</v>
      </c>
      <c r="K2260" t="s">
        <v>8224</v>
      </c>
      <c r="L2260" t="s">
        <v>8216</v>
      </c>
    </row>
    <row r="2261" spans="1:12" x14ac:dyDescent="0.35">
      <c r="A2261" s="164" t="s">
        <v>1525</v>
      </c>
      <c r="B2261" t="s">
        <v>7715</v>
      </c>
      <c r="C2261" t="s">
        <v>31944</v>
      </c>
      <c r="D2261" t="s">
        <v>1526</v>
      </c>
      <c r="E2261" t="s">
        <v>1514</v>
      </c>
      <c r="F2261">
        <v>72</v>
      </c>
      <c r="G2261" t="s">
        <v>8234</v>
      </c>
      <c r="H2261" t="s">
        <v>8226</v>
      </c>
      <c r="I2261" t="s">
        <v>8219</v>
      </c>
      <c r="J2261" t="s">
        <v>8215</v>
      </c>
      <c r="K2261" t="s">
        <v>8224</v>
      </c>
      <c r="L2261" t="s">
        <v>8216</v>
      </c>
    </row>
    <row r="2262" spans="1:12" x14ac:dyDescent="0.35">
      <c r="A2262" s="164" t="s">
        <v>17554</v>
      </c>
      <c r="B2262" t="s">
        <v>17555</v>
      </c>
      <c r="C2262" t="s">
        <v>17556</v>
      </c>
      <c r="D2262" t="s">
        <v>17557</v>
      </c>
      <c r="E2262" t="s">
        <v>1514</v>
      </c>
      <c r="F2262">
        <v>4</v>
      </c>
      <c r="G2262" t="s">
        <v>8234</v>
      </c>
      <c r="H2262" t="s">
        <v>8226</v>
      </c>
      <c r="I2262" t="s">
        <v>8214</v>
      </c>
      <c r="J2262" t="s">
        <v>8215</v>
      </c>
      <c r="K2262" t="s">
        <v>8224</v>
      </c>
      <c r="L2262" t="s">
        <v>8216</v>
      </c>
    </row>
    <row r="2263" spans="1:12" x14ac:dyDescent="0.35">
      <c r="A2263" s="164" t="s">
        <v>19093</v>
      </c>
      <c r="B2263" t="s">
        <v>19094</v>
      </c>
      <c r="C2263" t="s">
        <v>19095</v>
      </c>
      <c r="D2263" t="s">
        <v>19096</v>
      </c>
      <c r="E2263" t="s">
        <v>1514</v>
      </c>
      <c r="F2263">
        <v>0</v>
      </c>
      <c r="G2263" t="s">
        <v>8234</v>
      </c>
      <c r="H2263" t="s">
        <v>8226</v>
      </c>
      <c r="I2263" t="s">
        <v>8219</v>
      </c>
      <c r="J2263" t="s">
        <v>8215</v>
      </c>
      <c r="K2263" t="s">
        <v>8224</v>
      </c>
      <c r="L2263" t="s">
        <v>8216</v>
      </c>
    </row>
    <row r="2264" spans="1:12" x14ac:dyDescent="0.35">
      <c r="A2264" s="164" t="s">
        <v>31075</v>
      </c>
      <c r="B2264" t="s">
        <v>8274</v>
      </c>
      <c r="C2264" t="s">
        <v>8275</v>
      </c>
      <c r="D2264" t="s">
        <v>8276</v>
      </c>
      <c r="E2264" t="s">
        <v>1514</v>
      </c>
      <c r="F2264">
        <v>0</v>
      </c>
      <c r="G2264" t="s">
        <v>8234</v>
      </c>
      <c r="H2264" t="s">
        <v>8226</v>
      </c>
      <c r="I2264" t="s">
        <v>8219</v>
      </c>
      <c r="J2264" t="s">
        <v>8215</v>
      </c>
      <c r="K2264" t="s">
        <v>8224</v>
      </c>
      <c r="L2264" t="s">
        <v>8216</v>
      </c>
    </row>
    <row r="2265" spans="1:12" x14ac:dyDescent="0.35">
      <c r="A2265" s="164" t="s">
        <v>1527</v>
      </c>
      <c r="B2265" t="s">
        <v>7714</v>
      </c>
      <c r="C2265" t="s">
        <v>15310</v>
      </c>
      <c r="D2265" t="s">
        <v>1528</v>
      </c>
      <c r="E2265" t="s">
        <v>1514</v>
      </c>
      <c r="F2265">
        <v>83</v>
      </c>
      <c r="G2265" t="s">
        <v>8234</v>
      </c>
      <c r="H2265" t="s">
        <v>8226</v>
      </c>
      <c r="I2265" t="s">
        <v>8219</v>
      </c>
      <c r="J2265" t="s">
        <v>8215</v>
      </c>
      <c r="K2265" t="s">
        <v>8224</v>
      </c>
      <c r="L2265" t="s">
        <v>8216</v>
      </c>
    </row>
    <row r="2266" spans="1:12" x14ac:dyDescent="0.35">
      <c r="A2266" s="164" t="s">
        <v>16122</v>
      </c>
      <c r="B2266" t="s">
        <v>16123</v>
      </c>
      <c r="C2266" t="s">
        <v>16124</v>
      </c>
      <c r="D2266" t="s">
        <v>16125</v>
      </c>
      <c r="E2266" t="s">
        <v>1514</v>
      </c>
      <c r="F2266">
        <v>4</v>
      </c>
      <c r="G2266" t="s">
        <v>8234</v>
      </c>
      <c r="H2266" t="s">
        <v>8226</v>
      </c>
      <c r="I2266" t="s">
        <v>8219</v>
      </c>
      <c r="J2266" t="s">
        <v>8215</v>
      </c>
      <c r="K2266" t="s">
        <v>8224</v>
      </c>
      <c r="L2266" t="s">
        <v>8216</v>
      </c>
    </row>
    <row r="2267" spans="1:12" x14ac:dyDescent="0.35">
      <c r="A2267" s="164" t="s">
        <v>1529</v>
      </c>
      <c r="B2267" t="s">
        <v>7719</v>
      </c>
      <c r="C2267" t="s">
        <v>17577</v>
      </c>
      <c r="D2267" t="s">
        <v>1513</v>
      </c>
      <c r="E2267" t="s">
        <v>1514</v>
      </c>
      <c r="F2267">
        <v>159</v>
      </c>
      <c r="G2267" t="s">
        <v>8212</v>
      </c>
      <c r="H2267" t="s">
        <v>8226</v>
      </c>
      <c r="I2267" t="s">
        <v>8214</v>
      </c>
      <c r="J2267" t="s">
        <v>8215</v>
      </c>
      <c r="K2267" t="s">
        <v>8224</v>
      </c>
      <c r="L2267" t="s">
        <v>8267</v>
      </c>
    </row>
    <row r="2268" spans="1:12" x14ac:dyDescent="0.35">
      <c r="A2268" s="164" t="s">
        <v>26818</v>
      </c>
      <c r="B2268" t="s">
        <v>14360</v>
      </c>
      <c r="C2268" t="s">
        <v>26819</v>
      </c>
      <c r="D2268" t="s">
        <v>14362</v>
      </c>
      <c r="E2268" t="s">
        <v>1514</v>
      </c>
      <c r="F2268">
        <v>0</v>
      </c>
      <c r="G2268" t="s">
        <v>8234</v>
      </c>
      <c r="H2268" t="s">
        <v>8226</v>
      </c>
      <c r="I2268" t="s">
        <v>8214</v>
      </c>
      <c r="J2268" t="s">
        <v>8215</v>
      </c>
      <c r="K2268" t="s">
        <v>8224</v>
      </c>
      <c r="L2268" t="s">
        <v>8216</v>
      </c>
    </row>
    <row r="2269" spans="1:12" x14ac:dyDescent="0.35">
      <c r="A2269" s="164" t="s">
        <v>24720</v>
      </c>
      <c r="B2269" t="s">
        <v>14392</v>
      </c>
      <c r="C2269" t="s">
        <v>14393</v>
      </c>
      <c r="D2269" t="s">
        <v>14394</v>
      </c>
      <c r="E2269" t="s">
        <v>1514</v>
      </c>
      <c r="F2269">
        <v>2</v>
      </c>
      <c r="G2269" t="s">
        <v>8234</v>
      </c>
      <c r="H2269" t="s">
        <v>8226</v>
      </c>
      <c r="I2269" t="s">
        <v>8219</v>
      </c>
      <c r="J2269" t="s">
        <v>8215</v>
      </c>
      <c r="K2269" t="s">
        <v>8224</v>
      </c>
      <c r="L2269" t="s">
        <v>8216</v>
      </c>
    </row>
    <row r="2270" spans="1:12" x14ac:dyDescent="0.35">
      <c r="A2270" s="164" t="s">
        <v>1530</v>
      </c>
      <c r="B2270" t="s">
        <v>7710</v>
      </c>
      <c r="C2270" t="s">
        <v>27227</v>
      </c>
      <c r="D2270" t="s">
        <v>1531</v>
      </c>
      <c r="E2270" t="s">
        <v>1514</v>
      </c>
      <c r="F2270">
        <v>118</v>
      </c>
      <c r="G2270" t="s">
        <v>8212</v>
      </c>
      <c r="H2270" t="s">
        <v>8226</v>
      </c>
      <c r="I2270" t="s">
        <v>8214</v>
      </c>
      <c r="J2270" t="s">
        <v>8215</v>
      </c>
      <c r="K2270" t="s">
        <v>8224</v>
      </c>
      <c r="L2270" t="s">
        <v>8267</v>
      </c>
    </row>
    <row r="2271" spans="1:12" x14ac:dyDescent="0.35">
      <c r="A2271" s="164" t="s">
        <v>11729</v>
      </c>
      <c r="B2271" t="s">
        <v>11730</v>
      </c>
      <c r="C2271" t="s">
        <v>11731</v>
      </c>
      <c r="D2271" t="s">
        <v>11732</v>
      </c>
      <c r="E2271" t="s">
        <v>1514</v>
      </c>
      <c r="F2271">
        <v>102</v>
      </c>
      <c r="G2271" t="s">
        <v>8212</v>
      </c>
      <c r="H2271" t="s">
        <v>8226</v>
      </c>
      <c r="I2271" t="s">
        <v>8214</v>
      </c>
      <c r="J2271" t="s">
        <v>8215</v>
      </c>
      <c r="K2271" t="s">
        <v>5808</v>
      </c>
      <c r="L2271" t="s">
        <v>8216</v>
      </c>
    </row>
    <row r="2272" spans="1:12" x14ac:dyDescent="0.35">
      <c r="A2272" s="164" t="s">
        <v>1532</v>
      </c>
      <c r="B2272" t="s">
        <v>7713</v>
      </c>
      <c r="C2272" t="s">
        <v>16876</v>
      </c>
      <c r="D2272" t="s">
        <v>1533</v>
      </c>
      <c r="E2272" t="s">
        <v>1514</v>
      </c>
      <c r="F2272">
        <v>33</v>
      </c>
      <c r="G2272" t="s">
        <v>8234</v>
      </c>
      <c r="H2272" t="s">
        <v>8226</v>
      </c>
      <c r="I2272" t="s">
        <v>8219</v>
      </c>
      <c r="J2272" t="s">
        <v>8215</v>
      </c>
      <c r="K2272" t="s">
        <v>8224</v>
      </c>
      <c r="L2272" t="s">
        <v>8216</v>
      </c>
    </row>
    <row r="2273" spans="1:12" x14ac:dyDescent="0.35">
      <c r="A2273" s="164" t="s">
        <v>26327</v>
      </c>
      <c r="B2273" t="s">
        <v>26328</v>
      </c>
      <c r="C2273" t="s">
        <v>26329</v>
      </c>
      <c r="D2273" t="s">
        <v>1513</v>
      </c>
      <c r="E2273" t="s">
        <v>1514</v>
      </c>
      <c r="F2273">
        <v>30</v>
      </c>
      <c r="G2273" t="s">
        <v>8234</v>
      </c>
      <c r="H2273" t="s">
        <v>8226</v>
      </c>
      <c r="I2273" t="s">
        <v>8214</v>
      </c>
      <c r="J2273" t="s">
        <v>8215</v>
      </c>
      <c r="K2273" t="s">
        <v>8224</v>
      </c>
      <c r="L2273" t="s">
        <v>8216</v>
      </c>
    </row>
    <row r="2274" spans="1:12" x14ac:dyDescent="0.35">
      <c r="A2274" s="164" t="s">
        <v>18989</v>
      </c>
      <c r="B2274" t="s">
        <v>18990</v>
      </c>
      <c r="C2274" t="s">
        <v>18991</v>
      </c>
      <c r="D2274" t="s">
        <v>18992</v>
      </c>
      <c r="E2274" t="s">
        <v>1514</v>
      </c>
      <c r="F2274">
        <v>25</v>
      </c>
      <c r="G2274" t="s">
        <v>8234</v>
      </c>
      <c r="H2274" t="s">
        <v>8226</v>
      </c>
      <c r="I2274" t="s">
        <v>8219</v>
      </c>
      <c r="J2274" t="s">
        <v>8272</v>
      </c>
      <c r="K2274" t="s">
        <v>8224</v>
      </c>
      <c r="L2274" t="s">
        <v>8216</v>
      </c>
    </row>
    <row r="2275" spans="1:12" x14ac:dyDescent="0.35">
      <c r="A2275" s="164" t="s">
        <v>8273</v>
      </c>
      <c r="B2275" t="s">
        <v>8274</v>
      </c>
      <c r="C2275" t="s">
        <v>8275</v>
      </c>
      <c r="D2275" t="s">
        <v>8276</v>
      </c>
      <c r="E2275" t="s">
        <v>1514</v>
      </c>
      <c r="F2275">
        <v>6</v>
      </c>
      <c r="G2275" t="s">
        <v>8234</v>
      </c>
      <c r="H2275" t="s">
        <v>8226</v>
      </c>
      <c r="I2275" t="s">
        <v>8219</v>
      </c>
      <c r="J2275" t="s">
        <v>8272</v>
      </c>
      <c r="K2275" t="s">
        <v>8224</v>
      </c>
      <c r="L2275" t="s">
        <v>8216</v>
      </c>
    </row>
    <row r="2276" spans="1:12" x14ac:dyDescent="0.35">
      <c r="A2276" s="164" t="s">
        <v>16134</v>
      </c>
      <c r="B2276" t="s">
        <v>16123</v>
      </c>
      <c r="C2276" t="s">
        <v>16124</v>
      </c>
      <c r="D2276" t="s">
        <v>16135</v>
      </c>
      <c r="E2276" t="s">
        <v>1514</v>
      </c>
      <c r="F2276">
        <v>6</v>
      </c>
      <c r="G2276" t="s">
        <v>8234</v>
      </c>
      <c r="H2276" t="s">
        <v>8226</v>
      </c>
      <c r="I2276" t="s">
        <v>8219</v>
      </c>
      <c r="J2276" t="s">
        <v>8272</v>
      </c>
      <c r="K2276" t="s">
        <v>8224</v>
      </c>
      <c r="L2276" t="s">
        <v>8216</v>
      </c>
    </row>
    <row r="2277" spans="1:12" x14ac:dyDescent="0.35">
      <c r="A2277" s="164" t="s">
        <v>29996</v>
      </c>
      <c r="B2277" t="s">
        <v>29997</v>
      </c>
      <c r="C2277" t="s">
        <v>29998</v>
      </c>
      <c r="D2277" t="s">
        <v>29999</v>
      </c>
      <c r="E2277" t="s">
        <v>1514</v>
      </c>
      <c r="F2277">
        <v>15</v>
      </c>
      <c r="G2277" t="s">
        <v>8234</v>
      </c>
      <c r="H2277" t="s">
        <v>8226</v>
      </c>
      <c r="I2277" t="s">
        <v>8214</v>
      </c>
      <c r="J2277" t="s">
        <v>8272</v>
      </c>
      <c r="K2277" t="s">
        <v>8224</v>
      </c>
      <c r="L2277" t="s">
        <v>8216</v>
      </c>
    </row>
    <row r="2278" spans="1:12" x14ac:dyDescent="0.35">
      <c r="A2278" s="164" t="s">
        <v>24965</v>
      </c>
      <c r="B2278" t="s">
        <v>24966</v>
      </c>
      <c r="C2278" t="s">
        <v>24967</v>
      </c>
      <c r="D2278" t="s">
        <v>24968</v>
      </c>
      <c r="E2278" t="s">
        <v>1514</v>
      </c>
      <c r="F2278">
        <v>15</v>
      </c>
      <c r="G2278" t="s">
        <v>8234</v>
      </c>
      <c r="H2278" t="s">
        <v>8226</v>
      </c>
      <c r="I2278" t="s">
        <v>8214</v>
      </c>
      <c r="J2278" t="s">
        <v>8272</v>
      </c>
      <c r="K2278" t="s">
        <v>8224</v>
      </c>
      <c r="L2278" t="s">
        <v>8216</v>
      </c>
    </row>
    <row r="2279" spans="1:12" x14ac:dyDescent="0.35">
      <c r="A2279" s="164" t="s">
        <v>25758</v>
      </c>
      <c r="B2279" t="s">
        <v>17555</v>
      </c>
      <c r="C2279" t="s">
        <v>17556</v>
      </c>
      <c r="D2279" t="s">
        <v>17557</v>
      </c>
      <c r="E2279" t="s">
        <v>1514</v>
      </c>
      <c r="F2279">
        <v>4</v>
      </c>
      <c r="G2279" t="s">
        <v>8234</v>
      </c>
      <c r="H2279" t="s">
        <v>8226</v>
      </c>
      <c r="I2279" t="s">
        <v>8214</v>
      </c>
      <c r="J2279" t="s">
        <v>8272</v>
      </c>
      <c r="K2279" t="s">
        <v>8224</v>
      </c>
      <c r="L2279" t="s">
        <v>8216</v>
      </c>
    </row>
    <row r="2280" spans="1:12" x14ac:dyDescent="0.35">
      <c r="A2280" s="164" t="s">
        <v>14391</v>
      </c>
      <c r="B2280" t="s">
        <v>14392</v>
      </c>
      <c r="C2280" t="s">
        <v>14393</v>
      </c>
      <c r="D2280" t="s">
        <v>14394</v>
      </c>
      <c r="E2280" t="s">
        <v>1514</v>
      </c>
      <c r="F2280">
        <v>5</v>
      </c>
      <c r="G2280" t="s">
        <v>8234</v>
      </c>
      <c r="H2280" t="s">
        <v>8226</v>
      </c>
      <c r="I2280" t="s">
        <v>8219</v>
      </c>
      <c r="J2280" t="s">
        <v>8272</v>
      </c>
      <c r="K2280" t="s">
        <v>8224</v>
      </c>
      <c r="L2280" t="s">
        <v>8216</v>
      </c>
    </row>
    <row r="2281" spans="1:12" x14ac:dyDescent="0.35">
      <c r="A2281" s="164" t="s">
        <v>19631</v>
      </c>
      <c r="B2281" t="s">
        <v>19094</v>
      </c>
      <c r="C2281" t="s">
        <v>19095</v>
      </c>
      <c r="D2281" t="s">
        <v>19096</v>
      </c>
      <c r="E2281" t="s">
        <v>1514</v>
      </c>
      <c r="F2281">
        <v>11</v>
      </c>
      <c r="G2281" t="s">
        <v>8234</v>
      </c>
      <c r="H2281" t="s">
        <v>8226</v>
      </c>
      <c r="I2281" t="s">
        <v>8219</v>
      </c>
      <c r="J2281" t="s">
        <v>8272</v>
      </c>
      <c r="K2281" t="s">
        <v>8224</v>
      </c>
      <c r="L2281" t="s">
        <v>8216</v>
      </c>
    </row>
    <row r="2282" spans="1:12" x14ac:dyDescent="0.35">
      <c r="A2282" s="164" t="s">
        <v>14359</v>
      </c>
      <c r="B2282" t="s">
        <v>14360</v>
      </c>
      <c r="C2282" t="s">
        <v>14361</v>
      </c>
      <c r="D2282" t="s">
        <v>14362</v>
      </c>
      <c r="E2282" t="s">
        <v>1514</v>
      </c>
      <c r="F2282">
        <v>9</v>
      </c>
      <c r="G2282" t="s">
        <v>8234</v>
      </c>
      <c r="H2282" t="s">
        <v>8226</v>
      </c>
      <c r="I2282" t="s">
        <v>8214</v>
      </c>
      <c r="J2282" t="s">
        <v>8272</v>
      </c>
      <c r="K2282" t="s">
        <v>8224</v>
      </c>
      <c r="L2282" t="s">
        <v>8216</v>
      </c>
    </row>
    <row r="2283" spans="1:12" x14ac:dyDescent="0.35">
      <c r="A2283" s="164" t="s">
        <v>19201</v>
      </c>
      <c r="B2283" t="s">
        <v>19202</v>
      </c>
      <c r="C2283" t="s">
        <v>19203</v>
      </c>
      <c r="D2283" t="s">
        <v>19204</v>
      </c>
      <c r="E2283" t="s">
        <v>1514</v>
      </c>
      <c r="H2283" t="s">
        <v>8226</v>
      </c>
      <c r="I2283" t="s">
        <v>8214</v>
      </c>
      <c r="J2283" t="s">
        <v>8215</v>
      </c>
      <c r="K2283" t="s">
        <v>8224</v>
      </c>
      <c r="L2283" t="s">
        <v>8216</v>
      </c>
    </row>
    <row r="2284" spans="1:12" x14ac:dyDescent="0.35">
      <c r="A2284" s="164" t="s">
        <v>13989</v>
      </c>
      <c r="B2284" t="s">
        <v>13990</v>
      </c>
      <c r="C2284" t="s">
        <v>13991</v>
      </c>
      <c r="D2284" t="s">
        <v>11732</v>
      </c>
      <c r="E2284" t="s">
        <v>1514</v>
      </c>
      <c r="F2284">
        <v>88</v>
      </c>
      <c r="G2284" t="s">
        <v>8234</v>
      </c>
      <c r="H2284" t="s">
        <v>8226</v>
      </c>
      <c r="I2284" t="s">
        <v>8214</v>
      </c>
      <c r="J2284" t="s">
        <v>8215</v>
      </c>
      <c r="K2284" t="s">
        <v>8224</v>
      </c>
      <c r="L2284" t="s">
        <v>8216</v>
      </c>
    </row>
    <row r="2285" spans="1:12" x14ac:dyDescent="0.35">
      <c r="A2285" s="164" t="s">
        <v>9560</v>
      </c>
      <c r="B2285" t="s">
        <v>9561</v>
      </c>
      <c r="C2285" t="s">
        <v>9562</v>
      </c>
      <c r="D2285" t="s">
        <v>9563</v>
      </c>
      <c r="E2285" t="s">
        <v>1536</v>
      </c>
      <c r="F2285">
        <v>39</v>
      </c>
      <c r="G2285" t="s">
        <v>8234</v>
      </c>
      <c r="H2285" t="s">
        <v>8226</v>
      </c>
      <c r="I2285" t="s">
        <v>8219</v>
      </c>
      <c r="J2285" t="s">
        <v>8215</v>
      </c>
      <c r="K2285" t="s">
        <v>5808</v>
      </c>
      <c r="L2285" t="s">
        <v>8216</v>
      </c>
    </row>
    <row r="2286" spans="1:12" x14ac:dyDescent="0.35">
      <c r="A2286" s="164" t="s">
        <v>1534</v>
      </c>
      <c r="B2286" t="s">
        <v>7626</v>
      </c>
      <c r="C2286" t="s">
        <v>31660</v>
      </c>
      <c r="D2286" t="s">
        <v>1535</v>
      </c>
      <c r="E2286" t="s">
        <v>1536</v>
      </c>
      <c r="F2286">
        <v>169</v>
      </c>
      <c r="G2286" t="s">
        <v>8212</v>
      </c>
      <c r="H2286" t="s">
        <v>8226</v>
      </c>
      <c r="I2286" t="s">
        <v>8214</v>
      </c>
      <c r="J2286" t="s">
        <v>8215</v>
      </c>
      <c r="K2286" t="s">
        <v>8224</v>
      </c>
      <c r="L2286" t="s">
        <v>8216</v>
      </c>
    </row>
    <row r="2287" spans="1:12" x14ac:dyDescent="0.35">
      <c r="A2287" s="164" t="s">
        <v>1537</v>
      </c>
      <c r="B2287" t="s">
        <v>7630</v>
      </c>
      <c r="C2287" t="s">
        <v>10443</v>
      </c>
      <c r="D2287" t="s">
        <v>1538</v>
      </c>
      <c r="E2287" t="s">
        <v>1536</v>
      </c>
      <c r="F2287">
        <v>110</v>
      </c>
      <c r="G2287" t="s">
        <v>8212</v>
      </c>
      <c r="H2287" t="s">
        <v>8226</v>
      </c>
      <c r="I2287" t="s">
        <v>8214</v>
      </c>
      <c r="J2287" t="s">
        <v>8215</v>
      </c>
      <c r="K2287" t="s">
        <v>5808</v>
      </c>
      <c r="L2287" t="s">
        <v>8216</v>
      </c>
    </row>
    <row r="2288" spans="1:12" x14ac:dyDescent="0.35">
      <c r="A2288" s="164" t="s">
        <v>31071</v>
      </c>
      <c r="B2288" t="s">
        <v>31072</v>
      </c>
      <c r="C2288" t="s">
        <v>31073</v>
      </c>
      <c r="D2288" t="s">
        <v>21037</v>
      </c>
      <c r="E2288" t="s">
        <v>1536</v>
      </c>
      <c r="F2288">
        <v>65</v>
      </c>
      <c r="G2288" t="s">
        <v>8234</v>
      </c>
      <c r="H2288" t="s">
        <v>8226</v>
      </c>
      <c r="I2288" t="s">
        <v>8214</v>
      </c>
      <c r="J2288" t="s">
        <v>8215</v>
      </c>
      <c r="K2288" t="s">
        <v>5808</v>
      </c>
      <c r="L2288" t="s">
        <v>8267</v>
      </c>
    </row>
    <row r="2289" spans="1:12" x14ac:dyDescent="0.35">
      <c r="A2289" s="164" t="s">
        <v>1539</v>
      </c>
      <c r="B2289" t="s">
        <v>7636</v>
      </c>
      <c r="C2289" t="s">
        <v>16093</v>
      </c>
      <c r="D2289" t="s">
        <v>1540</v>
      </c>
      <c r="E2289" t="s">
        <v>1536</v>
      </c>
      <c r="F2289">
        <v>559</v>
      </c>
      <c r="G2289" t="s">
        <v>8490</v>
      </c>
      <c r="H2289" t="s">
        <v>8226</v>
      </c>
      <c r="I2289" t="s">
        <v>8214</v>
      </c>
      <c r="J2289" t="s">
        <v>8215</v>
      </c>
      <c r="K2289" t="s">
        <v>8224</v>
      </c>
      <c r="L2289" t="s">
        <v>8267</v>
      </c>
    </row>
    <row r="2290" spans="1:12" x14ac:dyDescent="0.35">
      <c r="A2290" s="164" t="s">
        <v>1542</v>
      </c>
      <c r="B2290" t="s">
        <v>7635</v>
      </c>
      <c r="C2290" t="s">
        <v>13058</v>
      </c>
      <c r="D2290" t="s">
        <v>1540</v>
      </c>
      <c r="E2290" t="s">
        <v>1536</v>
      </c>
      <c r="F2290">
        <v>348</v>
      </c>
      <c r="G2290" t="s">
        <v>8556</v>
      </c>
      <c r="H2290" t="s">
        <v>8226</v>
      </c>
      <c r="I2290" t="s">
        <v>8214</v>
      </c>
      <c r="J2290" t="s">
        <v>8215</v>
      </c>
      <c r="K2290" t="s">
        <v>8224</v>
      </c>
      <c r="L2290" t="s">
        <v>8267</v>
      </c>
    </row>
    <row r="2291" spans="1:12" x14ac:dyDescent="0.35">
      <c r="A2291" s="164" t="s">
        <v>32803</v>
      </c>
      <c r="B2291" t="s">
        <v>24388</v>
      </c>
      <c r="C2291" t="s">
        <v>24389</v>
      </c>
      <c r="D2291" t="s">
        <v>270</v>
      </c>
      <c r="E2291" t="s">
        <v>1536</v>
      </c>
      <c r="F2291">
        <v>28</v>
      </c>
      <c r="G2291" t="s">
        <v>8234</v>
      </c>
      <c r="H2291" t="s">
        <v>8226</v>
      </c>
      <c r="I2291" t="s">
        <v>8219</v>
      </c>
      <c r="J2291" t="s">
        <v>8215</v>
      </c>
      <c r="K2291" t="s">
        <v>5808</v>
      </c>
      <c r="L2291" t="s">
        <v>8216</v>
      </c>
    </row>
    <row r="2292" spans="1:12" x14ac:dyDescent="0.35">
      <c r="A2292" s="164" t="s">
        <v>19749</v>
      </c>
      <c r="B2292" t="s">
        <v>19750</v>
      </c>
      <c r="C2292" t="s">
        <v>19751</v>
      </c>
      <c r="D2292" t="s">
        <v>17605</v>
      </c>
      <c r="E2292" t="s">
        <v>1536</v>
      </c>
      <c r="F2292">
        <v>21</v>
      </c>
      <c r="G2292" t="s">
        <v>8234</v>
      </c>
      <c r="H2292" t="s">
        <v>8226</v>
      </c>
      <c r="I2292" t="s">
        <v>8219</v>
      </c>
      <c r="J2292" t="s">
        <v>8215</v>
      </c>
      <c r="K2292" t="s">
        <v>8224</v>
      </c>
      <c r="L2292" t="s">
        <v>8216</v>
      </c>
    </row>
    <row r="2293" spans="1:12" x14ac:dyDescent="0.35">
      <c r="A2293" s="164" t="s">
        <v>22519</v>
      </c>
      <c r="B2293" t="s">
        <v>22520</v>
      </c>
      <c r="C2293" t="s">
        <v>22521</v>
      </c>
      <c r="D2293" t="s">
        <v>22522</v>
      </c>
      <c r="E2293" t="s">
        <v>1536</v>
      </c>
      <c r="F2293">
        <v>14</v>
      </c>
      <c r="G2293" t="s">
        <v>8234</v>
      </c>
      <c r="H2293" t="s">
        <v>8226</v>
      </c>
      <c r="I2293" t="s">
        <v>8219</v>
      </c>
      <c r="J2293" t="s">
        <v>8215</v>
      </c>
      <c r="K2293" t="s">
        <v>8224</v>
      </c>
      <c r="L2293" t="s">
        <v>8216</v>
      </c>
    </row>
    <row r="2294" spans="1:12" x14ac:dyDescent="0.35">
      <c r="A2294" s="164" t="s">
        <v>8299</v>
      </c>
      <c r="B2294" t="s">
        <v>8300</v>
      </c>
      <c r="C2294" t="s">
        <v>8301</v>
      </c>
      <c r="D2294" t="s">
        <v>8302</v>
      </c>
      <c r="E2294" t="s">
        <v>1536</v>
      </c>
      <c r="F2294">
        <v>40</v>
      </c>
      <c r="G2294" t="s">
        <v>8234</v>
      </c>
      <c r="H2294" t="s">
        <v>8226</v>
      </c>
      <c r="I2294" t="s">
        <v>8219</v>
      </c>
      <c r="J2294" t="s">
        <v>8215</v>
      </c>
      <c r="K2294" t="s">
        <v>5808</v>
      </c>
      <c r="L2294" t="s">
        <v>8216</v>
      </c>
    </row>
    <row r="2295" spans="1:12" x14ac:dyDescent="0.35">
      <c r="A2295" s="164" t="s">
        <v>20346</v>
      </c>
      <c r="B2295" t="s">
        <v>20347</v>
      </c>
      <c r="C2295" t="s">
        <v>20348</v>
      </c>
      <c r="D2295" t="s">
        <v>20349</v>
      </c>
      <c r="E2295" t="s">
        <v>1536</v>
      </c>
      <c r="F2295">
        <v>15</v>
      </c>
      <c r="G2295" t="s">
        <v>8234</v>
      </c>
      <c r="H2295" t="s">
        <v>8226</v>
      </c>
      <c r="I2295" t="s">
        <v>8219</v>
      </c>
      <c r="J2295" t="s">
        <v>8215</v>
      </c>
      <c r="K2295" t="s">
        <v>8224</v>
      </c>
      <c r="L2295" t="s">
        <v>8216</v>
      </c>
    </row>
    <row r="2296" spans="1:12" x14ac:dyDescent="0.35">
      <c r="A2296" s="164" t="s">
        <v>1543</v>
      </c>
      <c r="B2296" t="s">
        <v>8062</v>
      </c>
      <c r="C2296" t="s">
        <v>33054</v>
      </c>
      <c r="D2296" t="s">
        <v>1544</v>
      </c>
      <c r="E2296" t="s">
        <v>1536</v>
      </c>
      <c r="F2296">
        <v>96</v>
      </c>
      <c r="G2296" t="s">
        <v>8234</v>
      </c>
      <c r="H2296" t="s">
        <v>8226</v>
      </c>
      <c r="I2296" t="s">
        <v>8214</v>
      </c>
      <c r="J2296" t="s">
        <v>8215</v>
      </c>
      <c r="K2296" t="s">
        <v>8224</v>
      </c>
      <c r="L2296" t="s">
        <v>8216</v>
      </c>
    </row>
    <row r="2297" spans="1:12" x14ac:dyDescent="0.35">
      <c r="A2297" s="164" t="s">
        <v>1545</v>
      </c>
      <c r="B2297" t="s">
        <v>7631</v>
      </c>
      <c r="C2297" t="s">
        <v>23807</v>
      </c>
      <c r="D2297" t="s">
        <v>1546</v>
      </c>
      <c r="E2297" t="s">
        <v>1536</v>
      </c>
      <c r="F2297">
        <v>112</v>
      </c>
      <c r="G2297" t="s">
        <v>8212</v>
      </c>
      <c r="H2297" t="s">
        <v>8226</v>
      </c>
      <c r="I2297" t="s">
        <v>8214</v>
      </c>
      <c r="J2297" t="s">
        <v>8215</v>
      </c>
      <c r="K2297" t="s">
        <v>8224</v>
      </c>
      <c r="L2297" t="s">
        <v>8267</v>
      </c>
    </row>
    <row r="2298" spans="1:12" x14ac:dyDescent="0.35">
      <c r="A2298" s="164" t="s">
        <v>30418</v>
      </c>
      <c r="B2298" t="s">
        <v>26976</v>
      </c>
      <c r="C2298" t="s">
        <v>26977</v>
      </c>
      <c r="D2298" t="s">
        <v>26978</v>
      </c>
      <c r="E2298" t="s">
        <v>1536</v>
      </c>
      <c r="F2298">
        <v>10</v>
      </c>
      <c r="G2298" t="s">
        <v>8234</v>
      </c>
      <c r="H2298" t="s">
        <v>8226</v>
      </c>
      <c r="I2298" t="s">
        <v>8219</v>
      </c>
      <c r="J2298" t="s">
        <v>8215</v>
      </c>
      <c r="K2298" t="s">
        <v>8224</v>
      </c>
      <c r="L2298" t="s">
        <v>8216</v>
      </c>
    </row>
    <row r="2299" spans="1:12" x14ac:dyDescent="0.35">
      <c r="A2299" s="164" t="s">
        <v>32258</v>
      </c>
      <c r="B2299" t="s">
        <v>27405</v>
      </c>
      <c r="C2299" t="s">
        <v>32259</v>
      </c>
      <c r="D2299" t="s">
        <v>27407</v>
      </c>
      <c r="E2299" t="s">
        <v>1536</v>
      </c>
      <c r="F2299">
        <v>16</v>
      </c>
      <c r="G2299" t="s">
        <v>8234</v>
      </c>
      <c r="H2299" t="s">
        <v>8226</v>
      </c>
      <c r="I2299" t="s">
        <v>8219</v>
      </c>
      <c r="J2299" t="s">
        <v>8215</v>
      </c>
      <c r="K2299" t="s">
        <v>8224</v>
      </c>
      <c r="L2299" t="s">
        <v>8216</v>
      </c>
    </row>
    <row r="2300" spans="1:12" x14ac:dyDescent="0.35">
      <c r="A2300" s="164" t="s">
        <v>11201</v>
      </c>
      <c r="B2300" t="s">
        <v>11202</v>
      </c>
      <c r="C2300" t="s">
        <v>11203</v>
      </c>
      <c r="D2300" t="s">
        <v>10586</v>
      </c>
      <c r="E2300" t="s">
        <v>1536</v>
      </c>
      <c r="F2300">
        <v>27</v>
      </c>
      <c r="G2300" t="s">
        <v>8234</v>
      </c>
      <c r="H2300" t="s">
        <v>8226</v>
      </c>
      <c r="I2300" t="s">
        <v>8219</v>
      </c>
      <c r="J2300" t="s">
        <v>8215</v>
      </c>
      <c r="K2300" t="s">
        <v>5808</v>
      </c>
      <c r="L2300" t="s">
        <v>8216</v>
      </c>
    </row>
    <row r="2301" spans="1:12" x14ac:dyDescent="0.35">
      <c r="A2301" s="164" t="s">
        <v>1547</v>
      </c>
      <c r="B2301" t="s">
        <v>7628</v>
      </c>
      <c r="C2301" t="s">
        <v>23193</v>
      </c>
      <c r="D2301" t="s">
        <v>1548</v>
      </c>
      <c r="E2301" t="s">
        <v>1536</v>
      </c>
      <c r="F2301">
        <v>213</v>
      </c>
      <c r="G2301" t="s">
        <v>8223</v>
      </c>
      <c r="H2301" t="s">
        <v>8226</v>
      </c>
      <c r="I2301" t="s">
        <v>8214</v>
      </c>
      <c r="J2301" t="s">
        <v>8215</v>
      </c>
      <c r="K2301" t="s">
        <v>8224</v>
      </c>
      <c r="L2301" t="s">
        <v>8267</v>
      </c>
    </row>
    <row r="2302" spans="1:12" x14ac:dyDescent="0.35">
      <c r="A2302" s="164" t="s">
        <v>17931</v>
      </c>
      <c r="B2302" t="s">
        <v>17932</v>
      </c>
      <c r="C2302" t="s">
        <v>17933</v>
      </c>
      <c r="D2302" t="s">
        <v>17934</v>
      </c>
      <c r="E2302" t="s">
        <v>1536</v>
      </c>
      <c r="F2302">
        <v>21</v>
      </c>
      <c r="G2302" t="s">
        <v>8234</v>
      </c>
      <c r="H2302" t="s">
        <v>8226</v>
      </c>
      <c r="I2302" t="s">
        <v>8219</v>
      </c>
      <c r="J2302" t="s">
        <v>8215</v>
      </c>
      <c r="K2302" t="s">
        <v>8224</v>
      </c>
      <c r="L2302" t="s">
        <v>8216</v>
      </c>
    </row>
    <row r="2303" spans="1:12" x14ac:dyDescent="0.35">
      <c r="A2303" s="164" t="s">
        <v>32167</v>
      </c>
      <c r="B2303" t="s">
        <v>32168</v>
      </c>
      <c r="C2303" t="s">
        <v>32169</v>
      </c>
      <c r="D2303" t="s">
        <v>32170</v>
      </c>
      <c r="E2303" t="s">
        <v>1536</v>
      </c>
      <c r="F2303">
        <v>10</v>
      </c>
      <c r="G2303" t="s">
        <v>8234</v>
      </c>
      <c r="H2303" t="s">
        <v>8226</v>
      </c>
      <c r="I2303" t="s">
        <v>8214</v>
      </c>
      <c r="J2303" t="s">
        <v>8215</v>
      </c>
      <c r="K2303" t="s">
        <v>8224</v>
      </c>
      <c r="L2303" t="s">
        <v>8216</v>
      </c>
    </row>
    <row r="2304" spans="1:12" x14ac:dyDescent="0.35">
      <c r="A2304" s="164" t="s">
        <v>23082</v>
      </c>
      <c r="B2304" t="s">
        <v>23083</v>
      </c>
      <c r="C2304" t="s">
        <v>23084</v>
      </c>
      <c r="D2304" t="s">
        <v>12623</v>
      </c>
      <c r="E2304" t="s">
        <v>1536</v>
      </c>
      <c r="F2304">
        <v>40</v>
      </c>
      <c r="G2304" t="s">
        <v>8234</v>
      </c>
      <c r="H2304" t="s">
        <v>8226</v>
      </c>
      <c r="I2304" t="s">
        <v>8219</v>
      </c>
      <c r="J2304" t="s">
        <v>8215</v>
      </c>
      <c r="K2304" t="s">
        <v>5808</v>
      </c>
      <c r="L2304" t="s">
        <v>8216</v>
      </c>
    </row>
    <row r="2305" spans="1:12" x14ac:dyDescent="0.35">
      <c r="A2305" s="164" t="s">
        <v>17231</v>
      </c>
      <c r="B2305" t="s">
        <v>17232</v>
      </c>
      <c r="C2305" t="s">
        <v>17233</v>
      </c>
      <c r="D2305" t="s">
        <v>17234</v>
      </c>
      <c r="E2305" t="s">
        <v>1536</v>
      </c>
      <c r="F2305">
        <v>25</v>
      </c>
      <c r="G2305" t="s">
        <v>8234</v>
      </c>
      <c r="H2305" t="s">
        <v>8226</v>
      </c>
      <c r="I2305" t="s">
        <v>8219</v>
      </c>
      <c r="J2305" t="s">
        <v>8215</v>
      </c>
      <c r="K2305" t="s">
        <v>5808</v>
      </c>
      <c r="L2305" t="s">
        <v>8216</v>
      </c>
    </row>
    <row r="2306" spans="1:12" x14ac:dyDescent="0.35">
      <c r="A2306" s="164" t="s">
        <v>1549</v>
      </c>
      <c r="B2306" t="s">
        <v>7629</v>
      </c>
      <c r="C2306" t="s">
        <v>15103</v>
      </c>
      <c r="D2306" t="s">
        <v>1550</v>
      </c>
      <c r="E2306" t="s">
        <v>1536</v>
      </c>
      <c r="F2306">
        <v>67</v>
      </c>
      <c r="G2306" t="s">
        <v>8234</v>
      </c>
      <c r="H2306" t="s">
        <v>8226</v>
      </c>
      <c r="I2306" t="s">
        <v>8219</v>
      </c>
      <c r="J2306" t="s">
        <v>8215</v>
      </c>
      <c r="K2306" t="s">
        <v>5808</v>
      </c>
      <c r="L2306" t="s">
        <v>8216</v>
      </c>
    </row>
    <row r="2307" spans="1:12" x14ac:dyDescent="0.35">
      <c r="A2307" s="164" t="s">
        <v>27590</v>
      </c>
      <c r="B2307" t="s">
        <v>27591</v>
      </c>
      <c r="C2307" t="s">
        <v>27592</v>
      </c>
      <c r="D2307" t="s">
        <v>27593</v>
      </c>
      <c r="E2307" t="s">
        <v>1536</v>
      </c>
      <c r="F2307">
        <v>38</v>
      </c>
      <c r="G2307" t="s">
        <v>8234</v>
      </c>
      <c r="H2307" t="s">
        <v>8226</v>
      </c>
      <c r="I2307" t="s">
        <v>8219</v>
      </c>
      <c r="J2307" t="s">
        <v>8215</v>
      </c>
      <c r="K2307" t="s">
        <v>8224</v>
      </c>
      <c r="L2307" t="s">
        <v>8216</v>
      </c>
    </row>
    <row r="2308" spans="1:12" x14ac:dyDescent="0.35">
      <c r="A2308" s="164" t="s">
        <v>32772</v>
      </c>
      <c r="B2308" t="s">
        <v>32773</v>
      </c>
      <c r="C2308" t="s">
        <v>32774</v>
      </c>
      <c r="D2308" t="s">
        <v>390</v>
      </c>
      <c r="E2308" t="s">
        <v>1536</v>
      </c>
      <c r="F2308">
        <v>21</v>
      </c>
      <c r="G2308" t="s">
        <v>8234</v>
      </c>
      <c r="H2308" t="s">
        <v>8226</v>
      </c>
      <c r="I2308" t="s">
        <v>8219</v>
      </c>
      <c r="J2308" t="s">
        <v>8215</v>
      </c>
      <c r="K2308" t="s">
        <v>8224</v>
      </c>
      <c r="L2308" t="s">
        <v>8216</v>
      </c>
    </row>
    <row r="2309" spans="1:12" x14ac:dyDescent="0.35">
      <c r="A2309" s="164" t="s">
        <v>1551</v>
      </c>
      <c r="B2309" t="s">
        <v>7625</v>
      </c>
      <c r="C2309" t="s">
        <v>24357</v>
      </c>
      <c r="D2309" t="s">
        <v>1552</v>
      </c>
      <c r="E2309" t="s">
        <v>1536</v>
      </c>
      <c r="F2309">
        <v>137</v>
      </c>
      <c r="G2309" t="s">
        <v>8212</v>
      </c>
      <c r="H2309" t="s">
        <v>8226</v>
      </c>
      <c r="I2309" t="s">
        <v>8214</v>
      </c>
      <c r="J2309" t="s">
        <v>8215</v>
      </c>
      <c r="K2309" t="s">
        <v>5808</v>
      </c>
      <c r="L2309" t="s">
        <v>8267</v>
      </c>
    </row>
    <row r="2310" spans="1:12" x14ac:dyDescent="0.35">
      <c r="A2310" s="164" t="s">
        <v>11157</v>
      </c>
      <c r="B2310" t="s">
        <v>11158</v>
      </c>
      <c r="C2310" t="s">
        <v>11159</v>
      </c>
      <c r="D2310" t="s">
        <v>11160</v>
      </c>
      <c r="E2310" t="s">
        <v>1536</v>
      </c>
      <c r="F2310">
        <v>18</v>
      </c>
      <c r="G2310" t="s">
        <v>8234</v>
      </c>
      <c r="H2310" t="s">
        <v>8226</v>
      </c>
      <c r="I2310" t="s">
        <v>8214</v>
      </c>
      <c r="J2310" t="s">
        <v>8215</v>
      </c>
      <c r="K2310" t="s">
        <v>8224</v>
      </c>
      <c r="L2310" t="s">
        <v>8216</v>
      </c>
    </row>
    <row r="2311" spans="1:12" x14ac:dyDescent="0.35">
      <c r="A2311" s="164" t="s">
        <v>19541</v>
      </c>
      <c r="B2311" t="s">
        <v>19542</v>
      </c>
      <c r="C2311" t="s">
        <v>19543</v>
      </c>
      <c r="D2311" t="s">
        <v>19544</v>
      </c>
      <c r="E2311" t="s">
        <v>1536</v>
      </c>
      <c r="F2311">
        <v>10</v>
      </c>
      <c r="G2311" t="s">
        <v>8234</v>
      </c>
      <c r="H2311" t="s">
        <v>8226</v>
      </c>
      <c r="I2311" t="s">
        <v>8214</v>
      </c>
      <c r="J2311" t="s">
        <v>8215</v>
      </c>
      <c r="K2311" t="s">
        <v>8224</v>
      </c>
      <c r="L2311" t="s">
        <v>8216</v>
      </c>
    </row>
    <row r="2312" spans="1:12" x14ac:dyDescent="0.35">
      <c r="A2312" s="164" t="s">
        <v>16175</v>
      </c>
      <c r="B2312" t="s">
        <v>16176</v>
      </c>
      <c r="C2312" t="s">
        <v>16177</v>
      </c>
      <c r="D2312" t="s">
        <v>16178</v>
      </c>
      <c r="E2312" t="s">
        <v>1536</v>
      </c>
      <c r="F2312">
        <v>23</v>
      </c>
      <c r="G2312" t="s">
        <v>8234</v>
      </c>
      <c r="H2312" t="s">
        <v>8226</v>
      </c>
      <c r="I2312" t="s">
        <v>8219</v>
      </c>
      <c r="J2312" t="s">
        <v>8215</v>
      </c>
      <c r="K2312" t="s">
        <v>8224</v>
      </c>
      <c r="L2312" t="s">
        <v>8216</v>
      </c>
    </row>
    <row r="2313" spans="1:12" x14ac:dyDescent="0.35">
      <c r="A2313" s="164" t="s">
        <v>9153</v>
      </c>
      <c r="B2313" t="s">
        <v>9154</v>
      </c>
      <c r="C2313" t="s">
        <v>9155</v>
      </c>
      <c r="D2313" t="s">
        <v>9156</v>
      </c>
      <c r="E2313" t="s">
        <v>1536</v>
      </c>
      <c r="H2313" t="s">
        <v>8226</v>
      </c>
      <c r="I2313" t="s">
        <v>8219</v>
      </c>
      <c r="J2313" t="s">
        <v>8215</v>
      </c>
      <c r="K2313" t="s">
        <v>8224</v>
      </c>
      <c r="L2313" t="s">
        <v>8216</v>
      </c>
    </row>
    <row r="2314" spans="1:12" x14ac:dyDescent="0.35">
      <c r="A2314" s="164" t="s">
        <v>30886</v>
      </c>
      <c r="B2314" t="s">
        <v>30887</v>
      </c>
      <c r="C2314" t="s">
        <v>22354</v>
      </c>
      <c r="D2314" t="s">
        <v>22355</v>
      </c>
      <c r="E2314" t="s">
        <v>1536</v>
      </c>
      <c r="F2314">
        <v>24</v>
      </c>
      <c r="G2314" t="s">
        <v>8234</v>
      </c>
      <c r="H2314" t="s">
        <v>8226</v>
      </c>
      <c r="I2314" t="s">
        <v>8214</v>
      </c>
      <c r="J2314" t="s">
        <v>8215</v>
      </c>
      <c r="K2314" t="s">
        <v>8224</v>
      </c>
      <c r="L2314" t="s">
        <v>8216</v>
      </c>
    </row>
    <row r="2315" spans="1:12" x14ac:dyDescent="0.35">
      <c r="A2315" s="164" t="s">
        <v>33097</v>
      </c>
      <c r="B2315" t="s">
        <v>21643</v>
      </c>
      <c r="C2315" t="s">
        <v>21644</v>
      </c>
      <c r="D2315" t="s">
        <v>21645</v>
      </c>
      <c r="E2315" t="s">
        <v>1536</v>
      </c>
      <c r="F2315">
        <v>27</v>
      </c>
      <c r="G2315" t="s">
        <v>8234</v>
      </c>
      <c r="H2315" t="s">
        <v>8226</v>
      </c>
      <c r="I2315" t="s">
        <v>8219</v>
      </c>
      <c r="J2315" t="s">
        <v>8215</v>
      </c>
      <c r="K2315" t="s">
        <v>5808</v>
      </c>
      <c r="L2315" t="s">
        <v>8216</v>
      </c>
    </row>
    <row r="2316" spans="1:12" x14ac:dyDescent="0.35">
      <c r="A2316" s="164" t="s">
        <v>17617</v>
      </c>
      <c r="B2316" t="s">
        <v>17618</v>
      </c>
      <c r="C2316" t="s">
        <v>17619</v>
      </c>
      <c r="D2316" t="s">
        <v>17620</v>
      </c>
      <c r="E2316" t="s">
        <v>1536</v>
      </c>
      <c r="F2316">
        <v>44</v>
      </c>
      <c r="G2316" t="s">
        <v>8234</v>
      </c>
      <c r="H2316" t="s">
        <v>8226</v>
      </c>
      <c r="I2316" t="s">
        <v>8214</v>
      </c>
      <c r="J2316" t="s">
        <v>8215</v>
      </c>
      <c r="K2316" t="s">
        <v>5808</v>
      </c>
      <c r="L2316" t="s">
        <v>8216</v>
      </c>
    </row>
    <row r="2317" spans="1:12" x14ac:dyDescent="0.35">
      <c r="A2317" s="164" t="s">
        <v>25939</v>
      </c>
      <c r="B2317" t="s">
        <v>16858</v>
      </c>
      <c r="C2317" t="s">
        <v>16859</v>
      </c>
      <c r="D2317" t="s">
        <v>16860</v>
      </c>
      <c r="E2317" t="s">
        <v>1536</v>
      </c>
      <c r="F2317">
        <v>25</v>
      </c>
      <c r="G2317" t="s">
        <v>8234</v>
      </c>
      <c r="H2317" t="s">
        <v>8226</v>
      </c>
      <c r="I2317" t="s">
        <v>8219</v>
      </c>
      <c r="J2317" t="s">
        <v>8215</v>
      </c>
      <c r="K2317" t="s">
        <v>5808</v>
      </c>
      <c r="L2317" t="s">
        <v>8216</v>
      </c>
    </row>
    <row r="2318" spans="1:12" x14ac:dyDescent="0.35">
      <c r="A2318" s="164" t="s">
        <v>33338</v>
      </c>
      <c r="B2318" t="s">
        <v>33339</v>
      </c>
      <c r="C2318" t="s">
        <v>33340</v>
      </c>
      <c r="D2318" t="s">
        <v>10200</v>
      </c>
      <c r="E2318" t="s">
        <v>1536</v>
      </c>
      <c r="H2318" t="s">
        <v>8226</v>
      </c>
      <c r="I2318" t="s">
        <v>8214</v>
      </c>
      <c r="J2318" t="s">
        <v>8215</v>
      </c>
      <c r="K2318" t="s">
        <v>8224</v>
      </c>
      <c r="L2318" t="s">
        <v>8216</v>
      </c>
    </row>
    <row r="2319" spans="1:12" x14ac:dyDescent="0.35">
      <c r="A2319" s="164" t="s">
        <v>10914</v>
      </c>
      <c r="B2319" t="s">
        <v>10915</v>
      </c>
      <c r="C2319" t="s">
        <v>10916</v>
      </c>
      <c r="D2319" t="s">
        <v>10917</v>
      </c>
      <c r="E2319" t="s">
        <v>1536</v>
      </c>
      <c r="H2319" t="s">
        <v>8226</v>
      </c>
      <c r="I2319" t="s">
        <v>8219</v>
      </c>
      <c r="J2319" t="s">
        <v>8215</v>
      </c>
      <c r="K2319" t="s">
        <v>8224</v>
      </c>
      <c r="L2319" t="s">
        <v>8216</v>
      </c>
    </row>
    <row r="2320" spans="1:12" x14ac:dyDescent="0.35">
      <c r="A2320" s="164" t="s">
        <v>32059</v>
      </c>
      <c r="B2320" t="s">
        <v>32060</v>
      </c>
      <c r="C2320" t="s">
        <v>32061</v>
      </c>
      <c r="D2320" t="s">
        <v>22495</v>
      </c>
      <c r="E2320" t="s">
        <v>1536</v>
      </c>
      <c r="H2320" t="s">
        <v>8226</v>
      </c>
      <c r="I2320" t="s">
        <v>8219</v>
      </c>
      <c r="J2320" t="s">
        <v>8215</v>
      </c>
      <c r="K2320" t="s">
        <v>8224</v>
      </c>
      <c r="L2320" t="s">
        <v>8216</v>
      </c>
    </row>
    <row r="2321" spans="1:12" x14ac:dyDescent="0.35">
      <c r="A2321" s="164" t="s">
        <v>32280</v>
      </c>
      <c r="B2321" t="s">
        <v>13093</v>
      </c>
      <c r="C2321" t="s">
        <v>32281</v>
      </c>
      <c r="D2321" t="s">
        <v>13095</v>
      </c>
      <c r="E2321" t="s">
        <v>1536</v>
      </c>
      <c r="H2321" t="s">
        <v>8226</v>
      </c>
      <c r="I2321" t="s">
        <v>8219</v>
      </c>
      <c r="J2321" t="s">
        <v>8215</v>
      </c>
      <c r="K2321" t="s">
        <v>8224</v>
      </c>
      <c r="L2321" t="s">
        <v>8216</v>
      </c>
    </row>
    <row r="2322" spans="1:12" x14ac:dyDescent="0.35">
      <c r="A2322" s="164" t="s">
        <v>10949</v>
      </c>
      <c r="B2322" t="s">
        <v>10950</v>
      </c>
      <c r="C2322" t="s">
        <v>10951</v>
      </c>
      <c r="D2322" t="s">
        <v>10952</v>
      </c>
      <c r="E2322" t="s">
        <v>1536</v>
      </c>
      <c r="F2322">
        <v>35</v>
      </c>
      <c r="G2322" t="s">
        <v>8234</v>
      </c>
      <c r="H2322" t="s">
        <v>8226</v>
      </c>
      <c r="I2322" t="s">
        <v>8219</v>
      </c>
      <c r="J2322" t="s">
        <v>8215</v>
      </c>
      <c r="K2322" t="s">
        <v>5808</v>
      </c>
      <c r="L2322" t="s">
        <v>8216</v>
      </c>
    </row>
    <row r="2323" spans="1:12" x14ac:dyDescent="0.35">
      <c r="A2323" s="164" t="s">
        <v>31906</v>
      </c>
      <c r="B2323" t="s">
        <v>31907</v>
      </c>
      <c r="C2323" t="s">
        <v>31908</v>
      </c>
      <c r="D2323" t="s">
        <v>22318</v>
      </c>
      <c r="E2323" t="s">
        <v>1536</v>
      </c>
      <c r="F2323">
        <v>13</v>
      </c>
      <c r="G2323" t="s">
        <v>8234</v>
      </c>
      <c r="H2323" t="s">
        <v>8226</v>
      </c>
      <c r="I2323" t="s">
        <v>8219</v>
      </c>
      <c r="J2323" t="s">
        <v>8215</v>
      </c>
      <c r="K2323" t="s">
        <v>8224</v>
      </c>
      <c r="L2323" t="s">
        <v>8216</v>
      </c>
    </row>
    <row r="2324" spans="1:12" x14ac:dyDescent="0.35">
      <c r="A2324" s="164" t="s">
        <v>30372</v>
      </c>
      <c r="B2324" t="s">
        <v>12394</v>
      </c>
      <c r="C2324" t="s">
        <v>30373</v>
      </c>
      <c r="D2324" t="s">
        <v>12396</v>
      </c>
      <c r="E2324" t="s">
        <v>1536</v>
      </c>
      <c r="F2324">
        <v>20</v>
      </c>
      <c r="G2324" t="s">
        <v>8234</v>
      </c>
      <c r="H2324" t="s">
        <v>8226</v>
      </c>
      <c r="I2324" t="s">
        <v>8214</v>
      </c>
      <c r="J2324" t="s">
        <v>8215</v>
      </c>
      <c r="K2324" t="s">
        <v>8224</v>
      </c>
      <c r="L2324" t="s">
        <v>8216</v>
      </c>
    </row>
    <row r="2325" spans="1:12" x14ac:dyDescent="0.35">
      <c r="A2325" s="164" t="s">
        <v>21835</v>
      </c>
      <c r="B2325" t="s">
        <v>21836</v>
      </c>
      <c r="C2325" t="s">
        <v>21837</v>
      </c>
      <c r="D2325" t="s">
        <v>10158</v>
      </c>
      <c r="E2325" t="s">
        <v>1536</v>
      </c>
      <c r="F2325">
        <v>11</v>
      </c>
      <c r="G2325" t="s">
        <v>8234</v>
      </c>
      <c r="H2325" t="s">
        <v>8226</v>
      </c>
      <c r="I2325" t="s">
        <v>8219</v>
      </c>
      <c r="J2325" t="s">
        <v>8215</v>
      </c>
      <c r="K2325" t="s">
        <v>8224</v>
      </c>
      <c r="L2325" t="s">
        <v>8216</v>
      </c>
    </row>
    <row r="2326" spans="1:12" x14ac:dyDescent="0.35">
      <c r="A2326" s="164" t="s">
        <v>1553</v>
      </c>
      <c r="B2326" t="s">
        <v>7637</v>
      </c>
      <c r="C2326" t="s">
        <v>30828</v>
      </c>
      <c r="D2326" t="s">
        <v>7638</v>
      </c>
      <c r="E2326" t="s">
        <v>1536</v>
      </c>
      <c r="F2326">
        <v>297</v>
      </c>
      <c r="G2326" t="s">
        <v>8223</v>
      </c>
      <c r="H2326" t="s">
        <v>8226</v>
      </c>
      <c r="I2326" t="s">
        <v>8214</v>
      </c>
      <c r="J2326" t="s">
        <v>8215</v>
      </c>
      <c r="K2326" t="s">
        <v>8224</v>
      </c>
      <c r="L2326" t="s">
        <v>8267</v>
      </c>
    </row>
    <row r="2327" spans="1:12" x14ac:dyDescent="0.35">
      <c r="A2327" s="164" t="s">
        <v>18533</v>
      </c>
      <c r="B2327" t="s">
        <v>18534</v>
      </c>
      <c r="C2327" t="s">
        <v>18535</v>
      </c>
      <c r="D2327" t="s">
        <v>18536</v>
      </c>
      <c r="E2327" t="s">
        <v>1536</v>
      </c>
      <c r="H2327" t="s">
        <v>8226</v>
      </c>
      <c r="I2327" t="s">
        <v>8214</v>
      </c>
      <c r="J2327" t="s">
        <v>8215</v>
      </c>
      <c r="K2327" t="s">
        <v>8224</v>
      </c>
      <c r="L2327" t="s">
        <v>8216</v>
      </c>
    </row>
    <row r="2328" spans="1:12" x14ac:dyDescent="0.35">
      <c r="A2328" s="164" t="s">
        <v>20813</v>
      </c>
      <c r="B2328" t="s">
        <v>20814</v>
      </c>
      <c r="C2328" t="s">
        <v>20815</v>
      </c>
      <c r="D2328" t="s">
        <v>20816</v>
      </c>
      <c r="E2328" t="s">
        <v>1536</v>
      </c>
      <c r="H2328" t="s">
        <v>8226</v>
      </c>
      <c r="I2328" t="s">
        <v>8219</v>
      </c>
      <c r="J2328" t="s">
        <v>8215</v>
      </c>
      <c r="K2328" t="s">
        <v>8224</v>
      </c>
      <c r="L2328" t="s">
        <v>8216</v>
      </c>
    </row>
    <row r="2329" spans="1:12" x14ac:dyDescent="0.35">
      <c r="A2329" s="164" t="s">
        <v>16166</v>
      </c>
      <c r="B2329" t="s">
        <v>16167</v>
      </c>
      <c r="C2329" t="s">
        <v>16168</v>
      </c>
      <c r="D2329" t="s">
        <v>11976</v>
      </c>
      <c r="E2329" t="s">
        <v>1536</v>
      </c>
      <c r="H2329" t="s">
        <v>8226</v>
      </c>
      <c r="I2329" t="s">
        <v>8219</v>
      </c>
      <c r="J2329" t="s">
        <v>8215</v>
      </c>
      <c r="K2329" t="s">
        <v>8224</v>
      </c>
      <c r="L2329" t="s">
        <v>8216</v>
      </c>
    </row>
    <row r="2330" spans="1:12" x14ac:dyDescent="0.35">
      <c r="A2330" s="164" t="s">
        <v>32573</v>
      </c>
      <c r="B2330" t="s">
        <v>32574</v>
      </c>
      <c r="C2330" t="s">
        <v>32575</v>
      </c>
      <c r="D2330" t="s">
        <v>32576</v>
      </c>
      <c r="E2330" t="s">
        <v>1536</v>
      </c>
      <c r="F2330">
        <v>10</v>
      </c>
      <c r="G2330" t="s">
        <v>8234</v>
      </c>
      <c r="H2330" t="s">
        <v>8226</v>
      </c>
      <c r="I2330" t="s">
        <v>8219</v>
      </c>
      <c r="J2330" t="s">
        <v>8215</v>
      </c>
      <c r="K2330" t="s">
        <v>8224</v>
      </c>
      <c r="L2330" t="s">
        <v>8216</v>
      </c>
    </row>
    <row r="2331" spans="1:12" x14ac:dyDescent="0.35">
      <c r="A2331" s="164" t="s">
        <v>18621</v>
      </c>
      <c r="B2331" t="s">
        <v>11974</v>
      </c>
      <c r="C2331" t="s">
        <v>11975</v>
      </c>
      <c r="D2331" t="s">
        <v>11976</v>
      </c>
      <c r="E2331" t="s">
        <v>1536</v>
      </c>
      <c r="F2331">
        <v>6</v>
      </c>
      <c r="G2331" t="s">
        <v>8234</v>
      </c>
      <c r="H2331" t="s">
        <v>8226</v>
      </c>
      <c r="I2331" t="s">
        <v>8219</v>
      </c>
      <c r="J2331" t="s">
        <v>8215</v>
      </c>
      <c r="K2331" t="s">
        <v>8224</v>
      </c>
      <c r="L2331" t="s">
        <v>8216</v>
      </c>
    </row>
    <row r="2332" spans="1:12" x14ac:dyDescent="0.35">
      <c r="A2332" s="164" t="s">
        <v>13092</v>
      </c>
      <c r="B2332" t="s">
        <v>13093</v>
      </c>
      <c r="C2332" t="s">
        <v>13094</v>
      </c>
      <c r="D2332" t="s">
        <v>13095</v>
      </c>
      <c r="E2332" t="s">
        <v>1536</v>
      </c>
      <c r="H2332" t="s">
        <v>8226</v>
      </c>
      <c r="I2332" t="s">
        <v>8219</v>
      </c>
      <c r="J2332" t="s">
        <v>8215</v>
      </c>
      <c r="K2332" t="s">
        <v>8224</v>
      </c>
      <c r="L2332" t="s">
        <v>8216</v>
      </c>
    </row>
    <row r="2333" spans="1:12" x14ac:dyDescent="0.35">
      <c r="A2333" s="164" t="s">
        <v>31298</v>
      </c>
      <c r="B2333" t="s">
        <v>31299</v>
      </c>
      <c r="C2333" t="s">
        <v>31300</v>
      </c>
      <c r="D2333" t="s">
        <v>31079</v>
      </c>
      <c r="E2333" t="s">
        <v>1536</v>
      </c>
      <c r="F2333">
        <v>22</v>
      </c>
      <c r="G2333" t="s">
        <v>8234</v>
      </c>
      <c r="H2333" t="s">
        <v>8226</v>
      </c>
      <c r="I2333" t="s">
        <v>8219</v>
      </c>
      <c r="J2333" t="s">
        <v>8215</v>
      </c>
      <c r="K2333" t="s">
        <v>8224</v>
      </c>
      <c r="L2333" t="s">
        <v>8216</v>
      </c>
    </row>
    <row r="2334" spans="1:12" x14ac:dyDescent="0.35">
      <c r="A2334" s="164" t="s">
        <v>10267</v>
      </c>
      <c r="B2334" t="s">
        <v>9154</v>
      </c>
      <c r="C2334" t="s">
        <v>10268</v>
      </c>
      <c r="D2334" t="s">
        <v>9156</v>
      </c>
      <c r="E2334" t="s">
        <v>1536</v>
      </c>
      <c r="H2334" t="s">
        <v>8226</v>
      </c>
      <c r="I2334" t="s">
        <v>8219</v>
      </c>
      <c r="J2334" t="s">
        <v>8215</v>
      </c>
      <c r="K2334" t="s">
        <v>8224</v>
      </c>
      <c r="L2334" t="s">
        <v>8216</v>
      </c>
    </row>
    <row r="2335" spans="1:12" x14ac:dyDescent="0.35">
      <c r="A2335" s="164" t="s">
        <v>22492</v>
      </c>
      <c r="B2335" t="s">
        <v>22493</v>
      </c>
      <c r="C2335" t="s">
        <v>22494</v>
      </c>
      <c r="D2335" t="s">
        <v>22495</v>
      </c>
      <c r="E2335" t="s">
        <v>1536</v>
      </c>
      <c r="F2335">
        <v>39</v>
      </c>
      <c r="G2335" t="s">
        <v>8234</v>
      </c>
      <c r="H2335" t="s">
        <v>8226</v>
      </c>
      <c r="I2335" t="s">
        <v>8219</v>
      </c>
      <c r="J2335" t="s">
        <v>8215</v>
      </c>
      <c r="K2335" t="s">
        <v>5808</v>
      </c>
      <c r="L2335" t="s">
        <v>8216</v>
      </c>
    </row>
    <row r="2336" spans="1:12" x14ac:dyDescent="0.35">
      <c r="A2336" s="164" t="s">
        <v>32518</v>
      </c>
      <c r="B2336" t="s">
        <v>32519</v>
      </c>
      <c r="C2336" t="s">
        <v>32520</v>
      </c>
      <c r="D2336" t="s">
        <v>20816</v>
      </c>
      <c r="E2336" t="s">
        <v>1536</v>
      </c>
      <c r="F2336">
        <v>19</v>
      </c>
      <c r="G2336" t="s">
        <v>8234</v>
      </c>
      <c r="H2336" t="s">
        <v>8226</v>
      </c>
      <c r="I2336" t="s">
        <v>8219</v>
      </c>
      <c r="J2336" t="s">
        <v>8215</v>
      </c>
      <c r="K2336" t="s">
        <v>8224</v>
      </c>
      <c r="L2336" t="s">
        <v>8216</v>
      </c>
    </row>
    <row r="2337" spans="1:12" x14ac:dyDescent="0.35">
      <c r="A2337" s="164" t="s">
        <v>11854</v>
      </c>
      <c r="B2337" t="s">
        <v>11855</v>
      </c>
      <c r="C2337" t="s">
        <v>11856</v>
      </c>
      <c r="D2337" t="s">
        <v>1548</v>
      </c>
      <c r="E2337" t="s">
        <v>1536</v>
      </c>
      <c r="F2337">
        <v>0</v>
      </c>
      <c r="G2337" t="s">
        <v>8234</v>
      </c>
      <c r="H2337" t="s">
        <v>8226</v>
      </c>
      <c r="I2337" t="s">
        <v>8214</v>
      </c>
      <c r="J2337" t="s">
        <v>8215</v>
      </c>
      <c r="K2337" t="s">
        <v>8224</v>
      </c>
      <c r="L2337" t="s">
        <v>8216</v>
      </c>
    </row>
    <row r="2338" spans="1:12" x14ac:dyDescent="0.35">
      <c r="A2338" s="164" t="s">
        <v>1554</v>
      </c>
      <c r="B2338" t="s">
        <v>7634</v>
      </c>
      <c r="C2338" t="s">
        <v>26254</v>
      </c>
      <c r="D2338" t="s">
        <v>1540</v>
      </c>
      <c r="E2338" t="s">
        <v>1536</v>
      </c>
      <c r="F2338">
        <v>9</v>
      </c>
      <c r="G2338" t="s">
        <v>8234</v>
      </c>
      <c r="H2338" t="s">
        <v>8226</v>
      </c>
      <c r="I2338" t="s">
        <v>8214</v>
      </c>
      <c r="J2338" t="s">
        <v>8215</v>
      </c>
      <c r="K2338" t="s">
        <v>8224</v>
      </c>
      <c r="L2338" t="s">
        <v>8216</v>
      </c>
    </row>
    <row r="2339" spans="1:12" x14ac:dyDescent="0.35">
      <c r="A2339" s="164" t="s">
        <v>25787</v>
      </c>
      <c r="B2339" t="s">
        <v>25788</v>
      </c>
      <c r="C2339" t="s">
        <v>8277</v>
      </c>
      <c r="D2339" t="s">
        <v>23452</v>
      </c>
      <c r="E2339" t="s">
        <v>1536</v>
      </c>
      <c r="F2339">
        <v>28</v>
      </c>
      <c r="G2339" t="s">
        <v>8234</v>
      </c>
      <c r="H2339" t="s">
        <v>8226</v>
      </c>
      <c r="I2339" t="s">
        <v>8219</v>
      </c>
      <c r="J2339" t="s">
        <v>8215</v>
      </c>
      <c r="K2339" t="s">
        <v>8224</v>
      </c>
      <c r="L2339" t="s">
        <v>8216</v>
      </c>
    </row>
    <row r="2340" spans="1:12" x14ac:dyDescent="0.35">
      <c r="A2340" s="164" t="s">
        <v>1555</v>
      </c>
      <c r="B2340" t="s">
        <v>7627</v>
      </c>
      <c r="C2340" t="s">
        <v>17804</v>
      </c>
      <c r="D2340" t="s">
        <v>1548</v>
      </c>
      <c r="E2340" t="s">
        <v>1536</v>
      </c>
      <c r="F2340">
        <v>41</v>
      </c>
      <c r="G2340" t="s">
        <v>8234</v>
      </c>
      <c r="H2340" t="s">
        <v>8226</v>
      </c>
      <c r="I2340" t="s">
        <v>8214</v>
      </c>
      <c r="J2340" t="s">
        <v>8215</v>
      </c>
      <c r="K2340" t="s">
        <v>5808</v>
      </c>
      <c r="L2340" t="s">
        <v>8216</v>
      </c>
    </row>
    <row r="2341" spans="1:12" x14ac:dyDescent="0.35">
      <c r="A2341" s="164" t="s">
        <v>1556</v>
      </c>
      <c r="B2341" t="s">
        <v>7639</v>
      </c>
      <c r="C2341" t="s">
        <v>27532</v>
      </c>
      <c r="D2341" t="s">
        <v>1557</v>
      </c>
      <c r="E2341" t="s">
        <v>1536</v>
      </c>
      <c r="F2341">
        <v>34</v>
      </c>
      <c r="G2341" t="s">
        <v>8234</v>
      </c>
      <c r="H2341" t="s">
        <v>8226</v>
      </c>
      <c r="I2341" t="s">
        <v>8214</v>
      </c>
      <c r="J2341" t="s">
        <v>8215</v>
      </c>
      <c r="K2341" t="s">
        <v>5808</v>
      </c>
      <c r="L2341" t="s">
        <v>8216</v>
      </c>
    </row>
    <row r="2342" spans="1:12" x14ac:dyDescent="0.35">
      <c r="A2342" s="164" t="s">
        <v>26628</v>
      </c>
      <c r="B2342" t="s">
        <v>26629</v>
      </c>
      <c r="C2342" t="s">
        <v>12622</v>
      </c>
      <c r="D2342" t="s">
        <v>12623</v>
      </c>
      <c r="E2342" t="s">
        <v>1536</v>
      </c>
      <c r="F2342">
        <v>0</v>
      </c>
      <c r="G2342" t="s">
        <v>8234</v>
      </c>
      <c r="H2342" t="s">
        <v>8226</v>
      </c>
      <c r="I2342" t="s">
        <v>8219</v>
      </c>
      <c r="J2342" t="s">
        <v>8215</v>
      </c>
      <c r="K2342" t="s">
        <v>8224</v>
      </c>
      <c r="L2342" t="s">
        <v>8216</v>
      </c>
    </row>
    <row r="2343" spans="1:12" x14ac:dyDescent="0.35">
      <c r="A2343" s="164" t="s">
        <v>26338</v>
      </c>
      <c r="B2343" t="s">
        <v>26339</v>
      </c>
      <c r="C2343" t="s">
        <v>26340</v>
      </c>
      <c r="D2343" t="s">
        <v>1557</v>
      </c>
      <c r="E2343" t="s">
        <v>1536</v>
      </c>
      <c r="F2343">
        <v>40</v>
      </c>
      <c r="G2343" t="s">
        <v>8234</v>
      </c>
      <c r="H2343" t="s">
        <v>8226</v>
      </c>
      <c r="I2343" t="s">
        <v>8214</v>
      </c>
      <c r="J2343" t="s">
        <v>8215</v>
      </c>
      <c r="K2343" t="s">
        <v>8224</v>
      </c>
      <c r="L2343" t="s">
        <v>8216</v>
      </c>
    </row>
    <row r="2344" spans="1:12" x14ac:dyDescent="0.35">
      <c r="A2344" s="164" t="s">
        <v>32851</v>
      </c>
      <c r="B2344" t="s">
        <v>32852</v>
      </c>
      <c r="C2344" t="s">
        <v>32853</v>
      </c>
      <c r="D2344" t="s">
        <v>1540</v>
      </c>
      <c r="E2344" t="s">
        <v>1536</v>
      </c>
      <c r="F2344">
        <v>40</v>
      </c>
      <c r="G2344" t="s">
        <v>8234</v>
      </c>
      <c r="H2344" t="s">
        <v>8226</v>
      </c>
      <c r="I2344" t="s">
        <v>8214</v>
      </c>
      <c r="J2344" t="s">
        <v>8215</v>
      </c>
      <c r="K2344" t="s">
        <v>8224</v>
      </c>
      <c r="L2344" t="s">
        <v>8216</v>
      </c>
    </row>
    <row r="2345" spans="1:12" x14ac:dyDescent="0.35">
      <c r="A2345" s="164" t="s">
        <v>9651</v>
      </c>
      <c r="B2345" t="s">
        <v>9652</v>
      </c>
      <c r="C2345" t="s">
        <v>9653</v>
      </c>
      <c r="D2345" t="s">
        <v>2642</v>
      </c>
      <c r="E2345" t="s">
        <v>1536</v>
      </c>
      <c r="F2345">
        <v>60</v>
      </c>
      <c r="G2345" t="s">
        <v>8234</v>
      </c>
      <c r="H2345" t="s">
        <v>8226</v>
      </c>
      <c r="I2345" t="s">
        <v>8214</v>
      </c>
      <c r="J2345" t="s">
        <v>8215</v>
      </c>
      <c r="K2345" t="s">
        <v>8224</v>
      </c>
      <c r="L2345" t="s">
        <v>8216</v>
      </c>
    </row>
    <row r="2346" spans="1:12" x14ac:dyDescent="0.35">
      <c r="A2346" s="164" t="s">
        <v>7632</v>
      </c>
      <c r="B2346" t="s">
        <v>7633</v>
      </c>
      <c r="C2346" t="s">
        <v>23612</v>
      </c>
      <c r="D2346" t="s">
        <v>1544</v>
      </c>
      <c r="E2346" t="s">
        <v>1536</v>
      </c>
      <c r="F2346">
        <v>81</v>
      </c>
      <c r="G2346" t="s">
        <v>8234</v>
      </c>
      <c r="H2346" t="s">
        <v>8226</v>
      </c>
      <c r="I2346" t="s">
        <v>8214</v>
      </c>
      <c r="J2346" t="s">
        <v>8215</v>
      </c>
      <c r="K2346" t="s">
        <v>8224</v>
      </c>
      <c r="L2346" t="s">
        <v>8267</v>
      </c>
    </row>
    <row r="2347" spans="1:12" x14ac:dyDescent="0.35">
      <c r="A2347" s="164" t="s">
        <v>32285</v>
      </c>
      <c r="B2347" t="s">
        <v>32286</v>
      </c>
      <c r="C2347" t="s">
        <v>32287</v>
      </c>
      <c r="D2347" t="s">
        <v>1544</v>
      </c>
      <c r="E2347" t="s">
        <v>1536</v>
      </c>
      <c r="F2347">
        <v>8</v>
      </c>
      <c r="G2347" t="s">
        <v>8234</v>
      </c>
      <c r="H2347" t="s">
        <v>8226</v>
      </c>
      <c r="I2347" t="s">
        <v>8214</v>
      </c>
      <c r="J2347" t="s">
        <v>8215</v>
      </c>
      <c r="K2347" t="s">
        <v>8224</v>
      </c>
      <c r="L2347" t="s">
        <v>8216</v>
      </c>
    </row>
    <row r="2348" spans="1:12" x14ac:dyDescent="0.35">
      <c r="A2348" s="164" t="s">
        <v>12620</v>
      </c>
      <c r="B2348" t="s">
        <v>12621</v>
      </c>
      <c r="C2348" t="s">
        <v>12622</v>
      </c>
      <c r="D2348" t="s">
        <v>12623</v>
      </c>
      <c r="E2348" t="s">
        <v>1536</v>
      </c>
      <c r="F2348">
        <v>0</v>
      </c>
      <c r="G2348" t="s">
        <v>8234</v>
      </c>
      <c r="H2348" t="s">
        <v>8226</v>
      </c>
      <c r="I2348" t="s">
        <v>8219</v>
      </c>
      <c r="J2348" t="s">
        <v>8215</v>
      </c>
      <c r="K2348" t="s">
        <v>8224</v>
      </c>
      <c r="L2348" t="s">
        <v>8216</v>
      </c>
    </row>
    <row r="2349" spans="1:12" x14ac:dyDescent="0.35">
      <c r="A2349" s="164" t="s">
        <v>19066</v>
      </c>
      <c r="B2349" t="s">
        <v>19067</v>
      </c>
      <c r="C2349" t="s">
        <v>19068</v>
      </c>
      <c r="D2349" t="s">
        <v>1548</v>
      </c>
      <c r="E2349" t="s">
        <v>1536</v>
      </c>
      <c r="F2349">
        <v>0</v>
      </c>
      <c r="G2349" t="s">
        <v>8234</v>
      </c>
      <c r="H2349" t="s">
        <v>8226</v>
      </c>
      <c r="I2349" t="s">
        <v>8214</v>
      </c>
      <c r="J2349" t="s">
        <v>8215</v>
      </c>
      <c r="K2349" t="s">
        <v>8224</v>
      </c>
      <c r="L2349" t="s">
        <v>8216</v>
      </c>
    </row>
    <row r="2350" spans="1:12" x14ac:dyDescent="0.35">
      <c r="A2350" s="164" t="s">
        <v>26975</v>
      </c>
      <c r="B2350" t="s">
        <v>26976</v>
      </c>
      <c r="C2350" t="s">
        <v>26977</v>
      </c>
      <c r="D2350" t="s">
        <v>26978</v>
      </c>
      <c r="E2350" t="s">
        <v>1536</v>
      </c>
      <c r="F2350">
        <v>20</v>
      </c>
      <c r="G2350" t="s">
        <v>8234</v>
      </c>
      <c r="H2350" t="s">
        <v>8226</v>
      </c>
      <c r="I2350" t="s">
        <v>8219</v>
      </c>
      <c r="J2350" t="s">
        <v>8272</v>
      </c>
      <c r="K2350" t="s">
        <v>8224</v>
      </c>
      <c r="L2350" t="s">
        <v>8216</v>
      </c>
    </row>
    <row r="2351" spans="1:12" x14ac:dyDescent="0.35">
      <c r="A2351" s="164" t="s">
        <v>31076</v>
      </c>
      <c r="B2351" t="s">
        <v>31077</v>
      </c>
      <c r="C2351" t="s">
        <v>31078</v>
      </c>
      <c r="D2351" t="s">
        <v>31079</v>
      </c>
      <c r="E2351" t="s">
        <v>1536</v>
      </c>
      <c r="F2351">
        <v>16</v>
      </c>
      <c r="G2351" t="s">
        <v>8234</v>
      </c>
      <c r="H2351" t="s">
        <v>8226</v>
      </c>
      <c r="I2351" t="s">
        <v>8219</v>
      </c>
      <c r="J2351" t="s">
        <v>8272</v>
      </c>
      <c r="K2351" t="s">
        <v>8224</v>
      </c>
      <c r="L2351" t="s">
        <v>8216</v>
      </c>
    </row>
    <row r="2352" spans="1:12" x14ac:dyDescent="0.35">
      <c r="A2352" s="164" t="s">
        <v>10155</v>
      </c>
      <c r="B2352" t="s">
        <v>10156</v>
      </c>
      <c r="C2352" t="s">
        <v>10157</v>
      </c>
      <c r="D2352" t="s">
        <v>10158</v>
      </c>
      <c r="E2352" t="s">
        <v>1536</v>
      </c>
      <c r="F2352">
        <v>11</v>
      </c>
      <c r="G2352" t="s">
        <v>8234</v>
      </c>
      <c r="H2352" t="s">
        <v>8226</v>
      </c>
      <c r="I2352" t="s">
        <v>8219</v>
      </c>
      <c r="J2352" t="s">
        <v>8272</v>
      </c>
      <c r="K2352" t="s">
        <v>8224</v>
      </c>
      <c r="L2352" t="s">
        <v>8216</v>
      </c>
    </row>
    <row r="2353" spans="1:12" x14ac:dyDescent="0.35">
      <c r="A2353" s="164" t="s">
        <v>28199</v>
      </c>
      <c r="B2353" t="s">
        <v>28200</v>
      </c>
      <c r="C2353" t="s">
        <v>28201</v>
      </c>
      <c r="D2353" t="s">
        <v>19544</v>
      </c>
      <c r="E2353" t="s">
        <v>1536</v>
      </c>
      <c r="F2353">
        <v>10</v>
      </c>
      <c r="G2353" t="s">
        <v>8234</v>
      </c>
      <c r="H2353" t="s">
        <v>8226</v>
      </c>
      <c r="I2353" t="s">
        <v>8214</v>
      </c>
      <c r="J2353" t="s">
        <v>8272</v>
      </c>
      <c r="K2353" t="s">
        <v>8224</v>
      </c>
      <c r="L2353" t="s">
        <v>8216</v>
      </c>
    </row>
    <row r="2354" spans="1:12" x14ac:dyDescent="0.35">
      <c r="A2354" s="164" t="s">
        <v>11998</v>
      </c>
      <c r="B2354" t="s">
        <v>11999</v>
      </c>
      <c r="C2354" t="s">
        <v>12000</v>
      </c>
      <c r="D2354" t="s">
        <v>10952</v>
      </c>
      <c r="E2354" t="s">
        <v>1536</v>
      </c>
      <c r="F2354">
        <v>18</v>
      </c>
      <c r="G2354" t="s">
        <v>8234</v>
      </c>
      <c r="H2354" t="s">
        <v>8226</v>
      </c>
      <c r="I2354" t="s">
        <v>8219</v>
      </c>
      <c r="J2354" t="s">
        <v>8272</v>
      </c>
      <c r="K2354" t="s">
        <v>8224</v>
      </c>
      <c r="L2354" t="s">
        <v>8216</v>
      </c>
    </row>
    <row r="2355" spans="1:12" x14ac:dyDescent="0.35">
      <c r="A2355" s="164" t="s">
        <v>11973</v>
      </c>
      <c r="B2355" t="s">
        <v>11974</v>
      </c>
      <c r="C2355" t="s">
        <v>11975</v>
      </c>
      <c r="D2355" t="s">
        <v>11976</v>
      </c>
      <c r="E2355" t="s">
        <v>1536</v>
      </c>
      <c r="F2355">
        <v>6</v>
      </c>
      <c r="G2355" t="s">
        <v>8234</v>
      </c>
      <c r="H2355" t="s">
        <v>8226</v>
      </c>
      <c r="I2355" t="s">
        <v>8219</v>
      </c>
      <c r="J2355" t="s">
        <v>8272</v>
      </c>
      <c r="K2355" t="s">
        <v>8224</v>
      </c>
      <c r="L2355" t="s">
        <v>8216</v>
      </c>
    </row>
    <row r="2356" spans="1:12" x14ac:dyDescent="0.35">
      <c r="A2356" s="164" t="s">
        <v>21642</v>
      </c>
      <c r="B2356" t="s">
        <v>21643</v>
      </c>
      <c r="C2356" t="s">
        <v>21644</v>
      </c>
      <c r="D2356" t="s">
        <v>21645</v>
      </c>
      <c r="E2356" t="s">
        <v>1536</v>
      </c>
      <c r="F2356">
        <v>19</v>
      </c>
      <c r="G2356" t="s">
        <v>8234</v>
      </c>
      <c r="H2356" t="s">
        <v>8226</v>
      </c>
      <c r="I2356" t="s">
        <v>8219</v>
      </c>
      <c r="J2356" t="s">
        <v>8272</v>
      </c>
      <c r="K2356" t="s">
        <v>8224</v>
      </c>
      <c r="L2356" t="s">
        <v>8216</v>
      </c>
    </row>
    <row r="2357" spans="1:12" x14ac:dyDescent="0.35">
      <c r="A2357" s="164" t="s">
        <v>9550</v>
      </c>
      <c r="B2357" t="s">
        <v>9475</v>
      </c>
      <c r="C2357" t="s">
        <v>9551</v>
      </c>
      <c r="D2357" t="s">
        <v>9552</v>
      </c>
      <c r="E2357" t="s">
        <v>1536</v>
      </c>
      <c r="F2357">
        <v>8</v>
      </c>
      <c r="G2357" t="s">
        <v>8234</v>
      </c>
      <c r="H2357" t="s">
        <v>8226</v>
      </c>
      <c r="I2357" t="s">
        <v>8219</v>
      </c>
      <c r="J2357" t="s">
        <v>8272</v>
      </c>
      <c r="K2357" t="s">
        <v>8224</v>
      </c>
      <c r="L2357" t="s">
        <v>8216</v>
      </c>
    </row>
    <row r="2358" spans="1:12" x14ac:dyDescent="0.35">
      <c r="A2358" s="164" t="s">
        <v>27250</v>
      </c>
      <c r="B2358" t="s">
        <v>16176</v>
      </c>
      <c r="C2358" t="s">
        <v>16177</v>
      </c>
      <c r="D2358" t="s">
        <v>16178</v>
      </c>
      <c r="E2358" t="s">
        <v>1536</v>
      </c>
      <c r="F2358">
        <v>25</v>
      </c>
      <c r="G2358" t="s">
        <v>8234</v>
      </c>
      <c r="H2358" t="s">
        <v>8226</v>
      </c>
      <c r="I2358" t="s">
        <v>8219</v>
      </c>
      <c r="J2358" t="s">
        <v>8272</v>
      </c>
      <c r="K2358" t="s">
        <v>5808</v>
      </c>
      <c r="L2358" t="s">
        <v>8216</v>
      </c>
    </row>
    <row r="2359" spans="1:12" x14ac:dyDescent="0.35">
      <c r="A2359" s="164" t="s">
        <v>32213</v>
      </c>
      <c r="B2359" t="s">
        <v>32214</v>
      </c>
      <c r="C2359" t="s">
        <v>32215</v>
      </c>
      <c r="D2359" t="s">
        <v>32216</v>
      </c>
      <c r="E2359" t="s">
        <v>1536</v>
      </c>
      <c r="F2359">
        <v>18</v>
      </c>
      <c r="G2359" t="s">
        <v>8234</v>
      </c>
      <c r="H2359" t="s">
        <v>8226</v>
      </c>
      <c r="I2359" t="s">
        <v>8214</v>
      </c>
      <c r="J2359" t="s">
        <v>8272</v>
      </c>
      <c r="K2359" t="s">
        <v>8224</v>
      </c>
      <c r="L2359" t="s">
        <v>8216</v>
      </c>
    </row>
    <row r="2360" spans="1:12" x14ac:dyDescent="0.35">
      <c r="A2360" s="164" t="s">
        <v>18233</v>
      </c>
      <c r="B2360" t="s">
        <v>18234</v>
      </c>
      <c r="C2360" t="s">
        <v>18235</v>
      </c>
      <c r="D2360" t="s">
        <v>390</v>
      </c>
      <c r="E2360" t="s">
        <v>1536</v>
      </c>
      <c r="F2360">
        <v>21</v>
      </c>
      <c r="G2360" t="s">
        <v>8234</v>
      </c>
      <c r="H2360" t="s">
        <v>8226</v>
      </c>
      <c r="I2360" t="s">
        <v>8219</v>
      </c>
      <c r="J2360" t="s">
        <v>8272</v>
      </c>
      <c r="K2360" t="s">
        <v>8224</v>
      </c>
      <c r="L2360" t="s">
        <v>8216</v>
      </c>
    </row>
    <row r="2361" spans="1:12" x14ac:dyDescent="0.35">
      <c r="A2361" s="164" t="s">
        <v>31669</v>
      </c>
      <c r="B2361" t="s">
        <v>31670</v>
      </c>
      <c r="C2361" t="s">
        <v>20348</v>
      </c>
      <c r="D2361" t="s">
        <v>20349</v>
      </c>
      <c r="E2361" t="s">
        <v>1536</v>
      </c>
      <c r="F2361">
        <v>15</v>
      </c>
      <c r="G2361" t="s">
        <v>8234</v>
      </c>
      <c r="H2361" t="s">
        <v>8226</v>
      </c>
      <c r="I2361" t="s">
        <v>8219</v>
      </c>
      <c r="J2361" t="s">
        <v>8272</v>
      </c>
      <c r="K2361" t="s">
        <v>8224</v>
      </c>
      <c r="L2361" t="s">
        <v>8216</v>
      </c>
    </row>
    <row r="2362" spans="1:12" x14ac:dyDescent="0.35">
      <c r="A2362" s="164" t="s">
        <v>22315</v>
      </c>
      <c r="B2362" t="s">
        <v>22316</v>
      </c>
      <c r="C2362" t="s">
        <v>22317</v>
      </c>
      <c r="D2362" t="s">
        <v>22318</v>
      </c>
      <c r="E2362" t="s">
        <v>1536</v>
      </c>
      <c r="F2362">
        <v>13</v>
      </c>
      <c r="G2362" t="s">
        <v>8234</v>
      </c>
      <c r="H2362" t="s">
        <v>8226</v>
      </c>
      <c r="I2362" t="s">
        <v>8219</v>
      </c>
      <c r="J2362" t="s">
        <v>8272</v>
      </c>
      <c r="K2362" t="s">
        <v>8224</v>
      </c>
      <c r="L2362" t="s">
        <v>8216</v>
      </c>
    </row>
    <row r="2363" spans="1:12" x14ac:dyDescent="0.35">
      <c r="A2363" s="164" t="s">
        <v>26893</v>
      </c>
      <c r="B2363" t="s">
        <v>9561</v>
      </c>
      <c r="C2363" t="s">
        <v>9562</v>
      </c>
      <c r="D2363" t="s">
        <v>9563</v>
      </c>
      <c r="E2363" t="s">
        <v>1536</v>
      </c>
      <c r="F2363">
        <v>21</v>
      </c>
      <c r="G2363" t="s">
        <v>8234</v>
      </c>
      <c r="H2363" t="s">
        <v>8226</v>
      </c>
      <c r="I2363" t="s">
        <v>8219</v>
      </c>
      <c r="J2363" t="s">
        <v>8272</v>
      </c>
      <c r="K2363" t="s">
        <v>8224</v>
      </c>
      <c r="L2363" t="s">
        <v>8216</v>
      </c>
    </row>
    <row r="2364" spans="1:12" x14ac:dyDescent="0.35">
      <c r="A2364" s="164" t="s">
        <v>27404</v>
      </c>
      <c r="B2364" t="s">
        <v>27405</v>
      </c>
      <c r="C2364" t="s">
        <v>27406</v>
      </c>
      <c r="D2364" t="s">
        <v>27407</v>
      </c>
      <c r="E2364" t="s">
        <v>1536</v>
      </c>
      <c r="F2364">
        <v>15</v>
      </c>
      <c r="G2364" t="s">
        <v>8234</v>
      </c>
      <c r="H2364" t="s">
        <v>8226</v>
      </c>
      <c r="I2364" t="s">
        <v>8219</v>
      </c>
      <c r="J2364" t="s">
        <v>8272</v>
      </c>
      <c r="K2364" t="s">
        <v>8224</v>
      </c>
      <c r="L2364" t="s">
        <v>8216</v>
      </c>
    </row>
    <row r="2365" spans="1:12" x14ac:dyDescent="0.35">
      <c r="A2365" s="164" t="s">
        <v>21717</v>
      </c>
      <c r="B2365" t="s">
        <v>11202</v>
      </c>
      <c r="C2365" t="s">
        <v>21718</v>
      </c>
      <c r="D2365" t="s">
        <v>10586</v>
      </c>
      <c r="E2365" t="s">
        <v>1536</v>
      </c>
      <c r="F2365">
        <v>21</v>
      </c>
      <c r="G2365" t="s">
        <v>8234</v>
      </c>
      <c r="H2365" t="s">
        <v>8226</v>
      </c>
      <c r="I2365" t="s">
        <v>8219</v>
      </c>
      <c r="J2365" t="s">
        <v>8272</v>
      </c>
      <c r="K2365" t="s">
        <v>8224</v>
      </c>
      <c r="L2365" t="s">
        <v>8216</v>
      </c>
    </row>
    <row r="2366" spans="1:12" x14ac:dyDescent="0.35">
      <c r="A2366" s="164" t="s">
        <v>16857</v>
      </c>
      <c r="B2366" t="s">
        <v>16858</v>
      </c>
      <c r="C2366" t="s">
        <v>16859</v>
      </c>
      <c r="D2366" t="s">
        <v>16860</v>
      </c>
      <c r="E2366" t="s">
        <v>1536</v>
      </c>
      <c r="F2366">
        <v>19</v>
      </c>
      <c r="G2366" t="s">
        <v>8234</v>
      </c>
      <c r="H2366" t="s">
        <v>8226</v>
      </c>
      <c r="I2366" t="s">
        <v>8219</v>
      </c>
      <c r="J2366" t="s">
        <v>8272</v>
      </c>
      <c r="K2366" t="s">
        <v>8224</v>
      </c>
      <c r="L2366" t="s">
        <v>8216</v>
      </c>
    </row>
    <row r="2367" spans="1:12" x14ac:dyDescent="0.35">
      <c r="A2367" s="164" t="s">
        <v>22352</v>
      </c>
      <c r="B2367" t="s">
        <v>22353</v>
      </c>
      <c r="C2367" t="s">
        <v>22354</v>
      </c>
      <c r="D2367" t="s">
        <v>22355</v>
      </c>
      <c r="E2367" t="s">
        <v>1536</v>
      </c>
      <c r="F2367">
        <v>13</v>
      </c>
      <c r="G2367" t="s">
        <v>8234</v>
      </c>
      <c r="H2367" t="s">
        <v>8226</v>
      </c>
      <c r="I2367" t="s">
        <v>8214</v>
      </c>
      <c r="J2367" t="s">
        <v>8272</v>
      </c>
      <c r="K2367" t="s">
        <v>8224</v>
      </c>
      <c r="L2367" t="s">
        <v>8216</v>
      </c>
    </row>
    <row r="2368" spans="1:12" x14ac:dyDescent="0.35">
      <c r="A2368" s="164" t="s">
        <v>20951</v>
      </c>
      <c r="B2368" t="s">
        <v>17932</v>
      </c>
      <c r="C2368" t="s">
        <v>17933</v>
      </c>
      <c r="D2368" t="s">
        <v>17934</v>
      </c>
      <c r="E2368" t="s">
        <v>1536</v>
      </c>
      <c r="F2368">
        <v>16</v>
      </c>
      <c r="G2368" t="s">
        <v>8234</v>
      </c>
      <c r="H2368" t="s">
        <v>8226</v>
      </c>
      <c r="I2368" t="s">
        <v>8219</v>
      </c>
      <c r="J2368" t="s">
        <v>8272</v>
      </c>
      <c r="K2368" t="s">
        <v>8224</v>
      </c>
      <c r="L2368" t="s">
        <v>8216</v>
      </c>
    </row>
    <row r="2369" spans="1:12" x14ac:dyDescent="0.35">
      <c r="A2369" s="164" t="s">
        <v>17602</v>
      </c>
      <c r="B2369" t="s">
        <v>17603</v>
      </c>
      <c r="C2369" t="s">
        <v>17604</v>
      </c>
      <c r="D2369" t="s">
        <v>17605</v>
      </c>
      <c r="E2369" t="s">
        <v>1536</v>
      </c>
      <c r="F2369">
        <v>23</v>
      </c>
      <c r="G2369" t="s">
        <v>8234</v>
      </c>
      <c r="H2369" t="s">
        <v>8226</v>
      </c>
      <c r="I2369" t="s">
        <v>8219</v>
      </c>
      <c r="J2369" t="s">
        <v>8272</v>
      </c>
      <c r="K2369" t="s">
        <v>8224</v>
      </c>
      <c r="L2369" t="s">
        <v>8216</v>
      </c>
    </row>
    <row r="2370" spans="1:12" x14ac:dyDescent="0.35">
      <c r="A2370" s="164" t="s">
        <v>24387</v>
      </c>
      <c r="B2370" t="s">
        <v>24388</v>
      </c>
      <c r="C2370" t="s">
        <v>24389</v>
      </c>
      <c r="D2370" t="s">
        <v>270</v>
      </c>
      <c r="E2370" t="s">
        <v>1536</v>
      </c>
      <c r="F2370">
        <v>25</v>
      </c>
      <c r="G2370" t="s">
        <v>8234</v>
      </c>
      <c r="H2370" t="s">
        <v>8226</v>
      </c>
      <c r="I2370" t="s">
        <v>8219</v>
      </c>
      <c r="J2370" t="s">
        <v>8272</v>
      </c>
      <c r="K2370" t="s">
        <v>8224</v>
      </c>
      <c r="L2370" t="s">
        <v>8216</v>
      </c>
    </row>
    <row r="2371" spans="1:12" x14ac:dyDescent="0.35">
      <c r="A2371" s="164" t="s">
        <v>12393</v>
      </c>
      <c r="B2371" t="s">
        <v>12394</v>
      </c>
      <c r="C2371" t="s">
        <v>12395</v>
      </c>
      <c r="D2371" t="s">
        <v>12396</v>
      </c>
      <c r="E2371" t="s">
        <v>1536</v>
      </c>
      <c r="F2371">
        <v>20</v>
      </c>
      <c r="G2371" t="s">
        <v>8234</v>
      </c>
      <c r="H2371" t="s">
        <v>8226</v>
      </c>
      <c r="I2371" t="s">
        <v>8214</v>
      </c>
      <c r="J2371" t="s">
        <v>8272</v>
      </c>
      <c r="K2371" t="s">
        <v>8224</v>
      </c>
      <c r="L2371" t="s">
        <v>8216</v>
      </c>
    </row>
    <row r="2372" spans="1:12" x14ac:dyDescent="0.35">
      <c r="A2372" s="164" t="s">
        <v>23450</v>
      </c>
      <c r="B2372" t="s">
        <v>23451</v>
      </c>
      <c r="C2372" t="s">
        <v>8277</v>
      </c>
      <c r="D2372" t="s">
        <v>23452</v>
      </c>
      <c r="E2372" t="s">
        <v>1536</v>
      </c>
      <c r="F2372">
        <v>25</v>
      </c>
      <c r="G2372" t="s">
        <v>8234</v>
      </c>
      <c r="H2372" t="s">
        <v>8226</v>
      </c>
      <c r="I2372" t="s">
        <v>8219</v>
      </c>
      <c r="J2372" t="s">
        <v>8272</v>
      </c>
      <c r="K2372" t="s">
        <v>8224</v>
      </c>
      <c r="L2372" t="s">
        <v>8216</v>
      </c>
    </row>
    <row r="2373" spans="1:12" x14ac:dyDescent="0.35">
      <c r="A2373" s="164" t="s">
        <v>30581</v>
      </c>
      <c r="B2373" t="s">
        <v>30582</v>
      </c>
      <c r="C2373" t="s">
        <v>30583</v>
      </c>
      <c r="D2373" t="s">
        <v>30584</v>
      </c>
      <c r="E2373" t="s">
        <v>1536</v>
      </c>
      <c r="F2373">
        <v>14</v>
      </c>
      <c r="G2373" t="s">
        <v>8234</v>
      </c>
      <c r="H2373" t="s">
        <v>8226</v>
      </c>
      <c r="I2373" t="s">
        <v>8214</v>
      </c>
      <c r="J2373" t="s">
        <v>8272</v>
      </c>
      <c r="K2373" t="s">
        <v>8224</v>
      </c>
      <c r="L2373" t="s">
        <v>8216</v>
      </c>
    </row>
    <row r="2374" spans="1:12" x14ac:dyDescent="0.35">
      <c r="A2374" s="164" t="s">
        <v>29759</v>
      </c>
      <c r="B2374" t="s">
        <v>23083</v>
      </c>
      <c r="C2374" t="s">
        <v>23084</v>
      </c>
      <c r="D2374" t="s">
        <v>12623</v>
      </c>
      <c r="E2374" t="s">
        <v>1536</v>
      </c>
      <c r="F2374">
        <v>25</v>
      </c>
      <c r="G2374" t="s">
        <v>8234</v>
      </c>
      <c r="H2374" t="s">
        <v>8226</v>
      </c>
      <c r="I2374" t="s">
        <v>8219</v>
      </c>
      <c r="J2374" t="s">
        <v>8272</v>
      </c>
      <c r="K2374" t="s">
        <v>5808</v>
      </c>
      <c r="L2374" t="s">
        <v>8267</v>
      </c>
    </row>
    <row r="2375" spans="1:12" x14ac:dyDescent="0.35">
      <c r="A2375" s="164" t="s">
        <v>27655</v>
      </c>
      <c r="B2375" t="s">
        <v>27656</v>
      </c>
      <c r="C2375" t="s">
        <v>27592</v>
      </c>
      <c r="D2375" t="s">
        <v>27593</v>
      </c>
      <c r="E2375" t="s">
        <v>1536</v>
      </c>
      <c r="F2375">
        <v>25</v>
      </c>
      <c r="G2375" t="s">
        <v>8234</v>
      </c>
      <c r="H2375" t="s">
        <v>8226</v>
      </c>
      <c r="I2375" t="s">
        <v>8219</v>
      </c>
      <c r="J2375" t="s">
        <v>8272</v>
      </c>
      <c r="K2375" t="s">
        <v>8224</v>
      </c>
      <c r="L2375" t="s">
        <v>8216</v>
      </c>
    </row>
    <row r="2376" spans="1:12" x14ac:dyDescent="0.35">
      <c r="A2376" s="164" t="s">
        <v>15400</v>
      </c>
      <c r="B2376" t="s">
        <v>8300</v>
      </c>
      <c r="C2376" t="s">
        <v>15401</v>
      </c>
      <c r="D2376" t="s">
        <v>8302</v>
      </c>
      <c r="E2376" t="s">
        <v>1536</v>
      </c>
      <c r="F2376">
        <v>25</v>
      </c>
      <c r="G2376" t="s">
        <v>8234</v>
      </c>
      <c r="H2376" t="s">
        <v>8226</v>
      </c>
      <c r="I2376" t="s">
        <v>8219</v>
      </c>
      <c r="J2376" t="s">
        <v>8272</v>
      </c>
      <c r="K2376" t="s">
        <v>5808</v>
      </c>
      <c r="L2376" t="s">
        <v>8216</v>
      </c>
    </row>
    <row r="2377" spans="1:12" x14ac:dyDescent="0.35">
      <c r="A2377" s="164" t="s">
        <v>31615</v>
      </c>
      <c r="B2377" t="s">
        <v>17232</v>
      </c>
      <c r="C2377" t="s">
        <v>17233</v>
      </c>
      <c r="D2377" t="s">
        <v>17234</v>
      </c>
      <c r="E2377" t="s">
        <v>1536</v>
      </c>
      <c r="F2377">
        <v>25</v>
      </c>
      <c r="G2377" t="s">
        <v>8234</v>
      </c>
      <c r="H2377" t="s">
        <v>8226</v>
      </c>
      <c r="I2377" t="s">
        <v>8219</v>
      </c>
      <c r="J2377" t="s">
        <v>8272</v>
      </c>
      <c r="K2377" t="s">
        <v>5808</v>
      </c>
      <c r="L2377" t="s">
        <v>8216</v>
      </c>
    </row>
    <row r="2378" spans="1:12" x14ac:dyDescent="0.35">
      <c r="A2378" s="164" t="s">
        <v>20003</v>
      </c>
      <c r="B2378" t="s">
        <v>20004</v>
      </c>
      <c r="C2378" t="s">
        <v>20005</v>
      </c>
      <c r="D2378" t="s">
        <v>1540</v>
      </c>
      <c r="E2378" t="s">
        <v>1536</v>
      </c>
      <c r="F2378">
        <v>150</v>
      </c>
      <c r="G2378" t="s">
        <v>8212</v>
      </c>
      <c r="H2378" t="s">
        <v>8226</v>
      </c>
      <c r="I2378" t="s">
        <v>8214</v>
      </c>
      <c r="J2378" t="s">
        <v>8215</v>
      </c>
      <c r="K2378" t="s">
        <v>8224</v>
      </c>
      <c r="L2378" t="s">
        <v>8216</v>
      </c>
    </row>
    <row r="2379" spans="1:12" x14ac:dyDescent="0.35">
      <c r="A2379" s="164" t="s">
        <v>29871</v>
      </c>
      <c r="B2379" t="s">
        <v>29872</v>
      </c>
      <c r="C2379" t="s">
        <v>26394</v>
      </c>
      <c r="D2379" t="s">
        <v>26395</v>
      </c>
      <c r="E2379" t="s">
        <v>1536</v>
      </c>
      <c r="F2379">
        <v>48</v>
      </c>
      <c r="G2379" t="s">
        <v>8234</v>
      </c>
      <c r="H2379" t="s">
        <v>8226</v>
      </c>
      <c r="I2379" t="s">
        <v>8214</v>
      </c>
      <c r="J2379" t="s">
        <v>8215</v>
      </c>
      <c r="K2379" t="s">
        <v>8224</v>
      </c>
      <c r="L2379" t="s">
        <v>8216</v>
      </c>
    </row>
    <row r="2380" spans="1:12" x14ac:dyDescent="0.35">
      <c r="A2380" s="164" t="s">
        <v>21034</v>
      </c>
      <c r="B2380" t="s">
        <v>21035</v>
      </c>
      <c r="C2380" t="s">
        <v>21036</v>
      </c>
      <c r="D2380" t="s">
        <v>21037</v>
      </c>
      <c r="E2380" t="s">
        <v>1536</v>
      </c>
      <c r="H2380" t="s">
        <v>8226</v>
      </c>
      <c r="I2380" t="s">
        <v>8214</v>
      </c>
      <c r="J2380" t="s">
        <v>8215</v>
      </c>
      <c r="K2380" t="s">
        <v>8224</v>
      </c>
      <c r="L2380" t="s">
        <v>8216</v>
      </c>
    </row>
    <row r="2381" spans="1:12" x14ac:dyDescent="0.35">
      <c r="A2381" s="164" t="s">
        <v>19015</v>
      </c>
      <c r="B2381" t="s">
        <v>19016</v>
      </c>
      <c r="C2381" t="s">
        <v>19017</v>
      </c>
      <c r="D2381" t="s">
        <v>19018</v>
      </c>
      <c r="E2381" t="s">
        <v>1536</v>
      </c>
      <c r="H2381" t="s">
        <v>8226</v>
      </c>
      <c r="I2381" t="s">
        <v>8214</v>
      </c>
      <c r="J2381" t="s">
        <v>8215</v>
      </c>
      <c r="K2381" t="s">
        <v>8224</v>
      </c>
      <c r="L2381" t="s">
        <v>8216</v>
      </c>
    </row>
    <row r="2382" spans="1:12" x14ac:dyDescent="0.35">
      <c r="A2382" s="164" t="s">
        <v>12015</v>
      </c>
      <c r="B2382" t="s">
        <v>12016</v>
      </c>
      <c r="C2382" t="s">
        <v>12017</v>
      </c>
      <c r="D2382" t="s">
        <v>1535</v>
      </c>
      <c r="E2382" t="s">
        <v>1536</v>
      </c>
      <c r="F2382">
        <v>28</v>
      </c>
      <c r="G2382" t="s">
        <v>8234</v>
      </c>
      <c r="H2382" t="s">
        <v>8226</v>
      </c>
      <c r="I2382" t="s">
        <v>8214</v>
      </c>
      <c r="J2382" t="s">
        <v>8215</v>
      </c>
      <c r="K2382" t="s">
        <v>8224</v>
      </c>
      <c r="L2382" t="s">
        <v>8216</v>
      </c>
    </row>
    <row r="2383" spans="1:12" x14ac:dyDescent="0.35">
      <c r="A2383" s="164" t="s">
        <v>27414</v>
      </c>
      <c r="B2383" t="s">
        <v>27415</v>
      </c>
      <c r="C2383" t="s">
        <v>27416</v>
      </c>
      <c r="D2383" t="s">
        <v>27417</v>
      </c>
      <c r="E2383" t="s">
        <v>1536</v>
      </c>
      <c r="H2383" t="s">
        <v>8226</v>
      </c>
      <c r="I2383" t="s">
        <v>8214</v>
      </c>
      <c r="J2383" t="s">
        <v>8215</v>
      </c>
      <c r="K2383" t="s">
        <v>8224</v>
      </c>
      <c r="L2383" t="s">
        <v>8216</v>
      </c>
    </row>
    <row r="2384" spans="1:12" x14ac:dyDescent="0.35">
      <c r="A2384" s="164" t="s">
        <v>33390</v>
      </c>
      <c r="B2384" t="s">
        <v>33391</v>
      </c>
      <c r="C2384" t="s">
        <v>33392</v>
      </c>
      <c r="D2384" t="s">
        <v>33393</v>
      </c>
      <c r="E2384" t="s">
        <v>1536</v>
      </c>
      <c r="H2384" t="s">
        <v>8226</v>
      </c>
      <c r="I2384" t="s">
        <v>8214</v>
      </c>
      <c r="J2384" t="s">
        <v>8215</v>
      </c>
      <c r="K2384" t="s">
        <v>8224</v>
      </c>
      <c r="L2384" t="s">
        <v>8216</v>
      </c>
    </row>
    <row r="2385" spans="1:12" x14ac:dyDescent="0.35">
      <c r="A2385" s="164" t="s">
        <v>25081</v>
      </c>
      <c r="B2385" t="s">
        <v>25082</v>
      </c>
      <c r="C2385" t="s">
        <v>25083</v>
      </c>
      <c r="D2385" t="s">
        <v>1540</v>
      </c>
      <c r="E2385" t="s">
        <v>1536</v>
      </c>
      <c r="F2385">
        <v>16</v>
      </c>
      <c r="G2385" t="s">
        <v>8234</v>
      </c>
      <c r="H2385" t="s">
        <v>8226</v>
      </c>
      <c r="I2385" t="s">
        <v>8214</v>
      </c>
      <c r="J2385" t="s">
        <v>8215</v>
      </c>
      <c r="K2385" t="s">
        <v>8224</v>
      </c>
      <c r="L2385" t="s">
        <v>8216</v>
      </c>
    </row>
    <row r="2386" spans="1:12" x14ac:dyDescent="0.35">
      <c r="A2386" s="164" t="s">
        <v>22573</v>
      </c>
      <c r="B2386" t="s">
        <v>22574</v>
      </c>
      <c r="C2386" t="s">
        <v>22575</v>
      </c>
      <c r="D2386" t="s">
        <v>12623</v>
      </c>
      <c r="E2386" t="s">
        <v>1536</v>
      </c>
      <c r="F2386">
        <v>106</v>
      </c>
      <c r="G2386" t="s">
        <v>8212</v>
      </c>
      <c r="H2386" t="s">
        <v>8226</v>
      </c>
      <c r="I2386" t="s">
        <v>8219</v>
      </c>
      <c r="J2386" t="s">
        <v>8215</v>
      </c>
      <c r="K2386" t="s">
        <v>8224</v>
      </c>
      <c r="L2386" t="s">
        <v>8216</v>
      </c>
    </row>
    <row r="2387" spans="1:12" x14ac:dyDescent="0.35">
      <c r="A2387" s="164" t="s">
        <v>26477</v>
      </c>
      <c r="B2387" t="s">
        <v>26478</v>
      </c>
      <c r="C2387" t="s">
        <v>26479</v>
      </c>
      <c r="D2387" t="s">
        <v>1552</v>
      </c>
      <c r="E2387" t="s">
        <v>1536</v>
      </c>
      <c r="F2387">
        <v>14</v>
      </c>
      <c r="G2387" t="s">
        <v>8234</v>
      </c>
      <c r="H2387" t="s">
        <v>8226</v>
      </c>
      <c r="I2387" t="s">
        <v>8214</v>
      </c>
      <c r="J2387" t="s">
        <v>8215</v>
      </c>
      <c r="K2387" t="s">
        <v>8224</v>
      </c>
      <c r="L2387" t="s">
        <v>8216</v>
      </c>
    </row>
    <row r="2388" spans="1:12" x14ac:dyDescent="0.35">
      <c r="A2388" s="164" t="s">
        <v>26392</v>
      </c>
      <c r="B2388" t="s">
        <v>26393</v>
      </c>
      <c r="C2388" t="s">
        <v>26394</v>
      </c>
      <c r="D2388" t="s">
        <v>26395</v>
      </c>
      <c r="E2388" t="s">
        <v>1536</v>
      </c>
      <c r="F2388">
        <v>56</v>
      </c>
      <c r="G2388" t="s">
        <v>8234</v>
      </c>
      <c r="H2388" t="s">
        <v>8226</v>
      </c>
      <c r="I2388" t="s">
        <v>8214</v>
      </c>
      <c r="J2388" t="s">
        <v>8215</v>
      </c>
      <c r="K2388" t="s">
        <v>8224</v>
      </c>
      <c r="L2388" t="s">
        <v>8216</v>
      </c>
    </row>
    <row r="2389" spans="1:12" x14ac:dyDescent="0.35">
      <c r="A2389" s="164" t="s">
        <v>28464</v>
      </c>
      <c r="B2389" t="s">
        <v>28465</v>
      </c>
      <c r="C2389" t="s">
        <v>28466</v>
      </c>
      <c r="D2389" t="s">
        <v>1535</v>
      </c>
      <c r="E2389" t="s">
        <v>1536</v>
      </c>
      <c r="F2389">
        <v>14</v>
      </c>
      <c r="G2389" t="s">
        <v>8234</v>
      </c>
      <c r="H2389" t="s">
        <v>8226</v>
      </c>
      <c r="I2389" t="s">
        <v>8214</v>
      </c>
      <c r="J2389" t="s">
        <v>8215</v>
      </c>
      <c r="K2389" t="s">
        <v>8224</v>
      </c>
      <c r="L2389" t="s">
        <v>8216</v>
      </c>
    </row>
    <row r="2390" spans="1:12" x14ac:dyDescent="0.35">
      <c r="A2390" s="164" t="s">
        <v>15831</v>
      </c>
      <c r="B2390" t="s">
        <v>15832</v>
      </c>
      <c r="C2390" t="s">
        <v>15833</v>
      </c>
      <c r="D2390" t="s">
        <v>15834</v>
      </c>
      <c r="E2390" t="s">
        <v>1536</v>
      </c>
      <c r="F2390">
        <v>41</v>
      </c>
      <c r="G2390" t="s">
        <v>8234</v>
      </c>
      <c r="H2390" t="s">
        <v>8226</v>
      </c>
      <c r="I2390" t="s">
        <v>8214</v>
      </c>
      <c r="J2390" t="s">
        <v>8215</v>
      </c>
      <c r="K2390" t="s">
        <v>8224</v>
      </c>
      <c r="L2390" t="s">
        <v>8216</v>
      </c>
    </row>
    <row r="2391" spans="1:12" x14ac:dyDescent="0.35">
      <c r="A2391" s="164" t="s">
        <v>10540</v>
      </c>
      <c r="B2391" t="s">
        <v>10541</v>
      </c>
      <c r="C2391" t="s">
        <v>10542</v>
      </c>
      <c r="D2391" t="s">
        <v>1535</v>
      </c>
      <c r="E2391" t="s">
        <v>1536</v>
      </c>
      <c r="F2391">
        <v>29</v>
      </c>
      <c r="G2391" t="s">
        <v>8234</v>
      </c>
      <c r="H2391" t="s">
        <v>8226</v>
      </c>
      <c r="I2391" t="s">
        <v>8214</v>
      </c>
      <c r="J2391" t="s">
        <v>8215</v>
      </c>
      <c r="K2391" t="s">
        <v>8224</v>
      </c>
      <c r="L2391" t="s">
        <v>8216</v>
      </c>
    </row>
    <row r="2392" spans="1:12" x14ac:dyDescent="0.35">
      <c r="A2392" s="164" t="s">
        <v>29511</v>
      </c>
      <c r="B2392" t="s">
        <v>29512</v>
      </c>
      <c r="C2392" t="s">
        <v>29513</v>
      </c>
      <c r="D2392" t="s">
        <v>1552</v>
      </c>
      <c r="E2392" t="s">
        <v>1536</v>
      </c>
      <c r="F2392">
        <v>14</v>
      </c>
      <c r="G2392" t="s">
        <v>8234</v>
      </c>
      <c r="H2392" t="s">
        <v>8226</v>
      </c>
      <c r="I2392" t="s">
        <v>8214</v>
      </c>
      <c r="J2392" t="s">
        <v>8215</v>
      </c>
      <c r="K2392" t="s">
        <v>8224</v>
      </c>
      <c r="L2392" t="s">
        <v>8216</v>
      </c>
    </row>
    <row r="2393" spans="1:12" x14ac:dyDescent="0.35">
      <c r="A2393" s="164" t="s">
        <v>16524</v>
      </c>
      <c r="B2393" t="s">
        <v>16525</v>
      </c>
      <c r="C2393" t="s">
        <v>9653</v>
      </c>
      <c r="D2393" t="s">
        <v>2642</v>
      </c>
      <c r="E2393" t="s">
        <v>1536</v>
      </c>
      <c r="F2393">
        <v>0</v>
      </c>
      <c r="G2393" t="s">
        <v>8234</v>
      </c>
      <c r="H2393" t="s">
        <v>8226</v>
      </c>
      <c r="I2393" t="s">
        <v>8214</v>
      </c>
      <c r="J2393" t="s">
        <v>8215</v>
      </c>
      <c r="K2393" t="s">
        <v>8224</v>
      </c>
      <c r="L2393" t="s">
        <v>8216</v>
      </c>
    </row>
    <row r="2394" spans="1:12" x14ac:dyDescent="0.35">
      <c r="A2394" s="164" t="s">
        <v>1558</v>
      </c>
      <c r="B2394" t="s">
        <v>6736</v>
      </c>
      <c r="C2394" t="s">
        <v>28405</v>
      </c>
      <c r="D2394" t="s">
        <v>1357</v>
      </c>
      <c r="E2394" t="s">
        <v>1559</v>
      </c>
      <c r="F2394">
        <v>43</v>
      </c>
      <c r="G2394" t="s">
        <v>8234</v>
      </c>
      <c r="H2394" t="s">
        <v>8218</v>
      </c>
      <c r="I2394" t="s">
        <v>8214</v>
      </c>
      <c r="J2394" t="s">
        <v>8215</v>
      </c>
      <c r="K2394" t="s">
        <v>5808</v>
      </c>
      <c r="L2394" t="s">
        <v>8216</v>
      </c>
    </row>
    <row r="2395" spans="1:12" x14ac:dyDescent="0.35">
      <c r="A2395" s="164" t="s">
        <v>1560</v>
      </c>
      <c r="B2395" t="s">
        <v>6747</v>
      </c>
      <c r="C2395" t="s">
        <v>22482</v>
      </c>
      <c r="D2395" t="s">
        <v>1561</v>
      </c>
      <c r="E2395" t="s">
        <v>1559</v>
      </c>
      <c r="F2395">
        <v>132</v>
      </c>
      <c r="G2395" t="s">
        <v>8212</v>
      </c>
      <c r="H2395" t="s">
        <v>8218</v>
      </c>
      <c r="I2395" t="s">
        <v>8214</v>
      </c>
      <c r="J2395" t="s">
        <v>8215</v>
      </c>
      <c r="K2395" t="s">
        <v>8224</v>
      </c>
      <c r="L2395" t="s">
        <v>8216</v>
      </c>
    </row>
    <row r="2396" spans="1:12" x14ac:dyDescent="0.35">
      <c r="A2396" s="164" t="s">
        <v>11990</v>
      </c>
      <c r="B2396" t="s">
        <v>11991</v>
      </c>
      <c r="C2396" t="s">
        <v>11992</v>
      </c>
      <c r="D2396" t="s">
        <v>11993</v>
      </c>
      <c r="E2396" t="s">
        <v>1559</v>
      </c>
      <c r="F2396">
        <v>28</v>
      </c>
      <c r="G2396" t="s">
        <v>8234</v>
      </c>
      <c r="H2396" t="s">
        <v>8218</v>
      </c>
      <c r="I2396" t="s">
        <v>8219</v>
      </c>
      <c r="J2396" t="s">
        <v>8215</v>
      </c>
      <c r="K2396" t="s">
        <v>5808</v>
      </c>
      <c r="L2396" t="s">
        <v>8216</v>
      </c>
    </row>
    <row r="2397" spans="1:12" x14ac:dyDescent="0.35">
      <c r="A2397" s="164" t="s">
        <v>26157</v>
      </c>
      <c r="B2397" t="s">
        <v>26158</v>
      </c>
      <c r="C2397" t="s">
        <v>26159</v>
      </c>
      <c r="D2397" t="s">
        <v>2176</v>
      </c>
      <c r="E2397" t="s">
        <v>1559</v>
      </c>
      <c r="F2397">
        <v>55</v>
      </c>
      <c r="G2397" t="s">
        <v>8234</v>
      </c>
      <c r="H2397" t="s">
        <v>8218</v>
      </c>
      <c r="I2397" t="s">
        <v>8219</v>
      </c>
      <c r="J2397" t="s">
        <v>8215</v>
      </c>
      <c r="K2397" t="s">
        <v>5808</v>
      </c>
      <c r="L2397" t="s">
        <v>8267</v>
      </c>
    </row>
    <row r="2398" spans="1:12" x14ac:dyDescent="0.35">
      <c r="A2398" s="164" t="s">
        <v>10403</v>
      </c>
      <c r="B2398" t="s">
        <v>10404</v>
      </c>
      <c r="C2398" t="s">
        <v>10405</v>
      </c>
      <c r="D2398" t="s">
        <v>10406</v>
      </c>
      <c r="E2398" t="s">
        <v>1559</v>
      </c>
      <c r="F2398">
        <v>20</v>
      </c>
      <c r="G2398" t="s">
        <v>8234</v>
      </c>
      <c r="H2398" t="s">
        <v>8218</v>
      </c>
      <c r="I2398" t="s">
        <v>8219</v>
      </c>
      <c r="J2398" t="s">
        <v>8215</v>
      </c>
      <c r="K2398" t="s">
        <v>8224</v>
      </c>
      <c r="L2398" t="s">
        <v>8216</v>
      </c>
    </row>
    <row r="2399" spans="1:12" x14ac:dyDescent="0.35">
      <c r="A2399" s="164" t="s">
        <v>1562</v>
      </c>
      <c r="B2399" t="s">
        <v>6593</v>
      </c>
      <c r="C2399" t="s">
        <v>30315</v>
      </c>
      <c r="D2399" t="s">
        <v>1563</v>
      </c>
      <c r="E2399" t="s">
        <v>1559</v>
      </c>
      <c r="F2399">
        <v>383</v>
      </c>
      <c r="G2399" t="s">
        <v>8556</v>
      </c>
      <c r="H2399" t="s">
        <v>8218</v>
      </c>
      <c r="I2399" t="s">
        <v>8214</v>
      </c>
      <c r="J2399" t="s">
        <v>8215</v>
      </c>
      <c r="K2399" t="s">
        <v>8224</v>
      </c>
      <c r="L2399" t="s">
        <v>8267</v>
      </c>
    </row>
    <row r="2400" spans="1:12" x14ac:dyDescent="0.35">
      <c r="A2400" s="164" t="s">
        <v>1564</v>
      </c>
      <c r="B2400" t="s">
        <v>6582</v>
      </c>
      <c r="C2400" t="s">
        <v>15147</v>
      </c>
      <c r="D2400" t="s">
        <v>1565</v>
      </c>
      <c r="E2400" t="s">
        <v>1559</v>
      </c>
      <c r="F2400">
        <v>125</v>
      </c>
      <c r="G2400" t="s">
        <v>8212</v>
      </c>
      <c r="H2400" t="s">
        <v>8218</v>
      </c>
      <c r="I2400" t="s">
        <v>8214</v>
      </c>
      <c r="J2400" t="s">
        <v>8215</v>
      </c>
      <c r="K2400" t="s">
        <v>8224</v>
      </c>
      <c r="L2400" t="s">
        <v>8267</v>
      </c>
    </row>
    <row r="2401" spans="1:12" x14ac:dyDescent="0.35">
      <c r="A2401" s="164" t="s">
        <v>18646</v>
      </c>
      <c r="B2401" t="s">
        <v>18647</v>
      </c>
      <c r="C2401" t="s">
        <v>18648</v>
      </c>
      <c r="D2401" t="s">
        <v>18649</v>
      </c>
      <c r="E2401" t="s">
        <v>1559</v>
      </c>
      <c r="H2401" t="s">
        <v>8218</v>
      </c>
      <c r="I2401" t="s">
        <v>8219</v>
      </c>
      <c r="J2401" t="s">
        <v>8215</v>
      </c>
      <c r="K2401" t="s">
        <v>8224</v>
      </c>
      <c r="L2401" t="s">
        <v>8216</v>
      </c>
    </row>
    <row r="2402" spans="1:12" x14ac:dyDescent="0.35">
      <c r="A2402" s="164" t="s">
        <v>1566</v>
      </c>
      <c r="B2402" t="s">
        <v>6586</v>
      </c>
      <c r="C2402" t="s">
        <v>12252</v>
      </c>
      <c r="D2402" t="s">
        <v>1567</v>
      </c>
      <c r="E2402" t="s">
        <v>1559</v>
      </c>
      <c r="F2402">
        <v>697</v>
      </c>
      <c r="G2402" t="s">
        <v>8490</v>
      </c>
      <c r="H2402" t="s">
        <v>8218</v>
      </c>
      <c r="I2402" t="s">
        <v>8214</v>
      </c>
      <c r="J2402" t="s">
        <v>8215</v>
      </c>
      <c r="K2402" t="s">
        <v>8224</v>
      </c>
      <c r="L2402" t="s">
        <v>8267</v>
      </c>
    </row>
    <row r="2403" spans="1:12" x14ac:dyDescent="0.35">
      <c r="A2403" s="164" t="s">
        <v>1568</v>
      </c>
      <c r="B2403" t="s">
        <v>7326</v>
      </c>
      <c r="C2403" t="s">
        <v>29815</v>
      </c>
      <c r="D2403" t="s">
        <v>1569</v>
      </c>
      <c r="E2403" t="s">
        <v>1559</v>
      </c>
      <c r="F2403">
        <v>85</v>
      </c>
      <c r="G2403" t="s">
        <v>8234</v>
      </c>
      <c r="H2403" t="s">
        <v>8218</v>
      </c>
      <c r="I2403" t="s">
        <v>8214</v>
      </c>
      <c r="J2403" t="s">
        <v>8215</v>
      </c>
      <c r="K2403" t="s">
        <v>8224</v>
      </c>
      <c r="L2403" t="s">
        <v>8216</v>
      </c>
    </row>
    <row r="2404" spans="1:12" x14ac:dyDescent="0.35">
      <c r="A2404" s="164" t="s">
        <v>1571</v>
      </c>
      <c r="B2404" t="s">
        <v>6635</v>
      </c>
      <c r="C2404" t="s">
        <v>26566</v>
      </c>
      <c r="D2404" t="s">
        <v>1572</v>
      </c>
      <c r="E2404" t="s">
        <v>1559</v>
      </c>
      <c r="F2404">
        <v>66</v>
      </c>
      <c r="G2404" t="s">
        <v>8234</v>
      </c>
      <c r="H2404" t="s">
        <v>8218</v>
      </c>
      <c r="I2404" t="s">
        <v>8219</v>
      </c>
      <c r="J2404" t="s">
        <v>8215</v>
      </c>
      <c r="K2404" t="s">
        <v>5808</v>
      </c>
      <c r="L2404" t="s">
        <v>8267</v>
      </c>
    </row>
    <row r="2405" spans="1:12" x14ac:dyDescent="0.35">
      <c r="A2405" s="164" t="s">
        <v>1573</v>
      </c>
      <c r="B2405" t="s">
        <v>6738</v>
      </c>
      <c r="C2405" t="s">
        <v>12565</v>
      </c>
      <c r="D2405" t="s">
        <v>1574</v>
      </c>
      <c r="E2405" t="s">
        <v>1559</v>
      </c>
      <c r="F2405">
        <v>109</v>
      </c>
      <c r="G2405" t="s">
        <v>8212</v>
      </c>
      <c r="H2405" t="s">
        <v>8218</v>
      </c>
      <c r="I2405" t="s">
        <v>8214</v>
      </c>
      <c r="J2405" t="s">
        <v>8215</v>
      </c>
      <c r="K2405" t="s">
        <v>8224</v>
      </c>
      <c r="L2405" t="s">
        <v>8216</v>
      </c>
    </row>
    <row r="2406" spans="1:12" x14ac:dyDescent="0.35">
      <c r="A2406" s="164" t="s">
        <v>30695</v>
      </c>
      <c r="B2406" t="s">
        <v>30696</v>
      </c>
      <c r="C2406" t="s">
        <v>26496</v>
      </c>
      <c r="D2406" t="s">
        <v>444</v>
      </c>
      <c r="E2406" t="s">
        <v>1559</v>
      </c>
      <c r="F2406">
        <v>34</v>
      </c>
      <c r="G2406" t="s">
        <v>8234</v>
      </c>
      <c r="H2406" t="s">
        <v>8218</v>
      </c>
      <c r="I2406" t="s">
        <v>8214</v>
      </c>
      <c r="J2406" t="s">
        <v>8215</v>
      </c>
      <c r="K2406" t="s">
        <v>5808</v>
      </c>
      <c r="L2406" t="s">
        <v>8216</v>
      </c>
    </row>
    <row r="2407" spans="1:12" x14ac:dyDescent="0.35">
      <c r="A2407" s="164" t="s">
        <v>1575</v>
      </c>
      <c r="B2407" t="s">
        <v>7314</v>
      </c>
      <c r="C2407" t="s">
        <v>19833</v>
      </c>
      <c r="D2407" t="s">
        <v>1576</v>
      </c>
      <c r="E2407" t="s">
        <v>1559</v>
      </c>
      <c r="F2407">
        <v>248</v>
      </c>
      <c r="G2407" t="s">
        <v>8223</v>
      </c>
      <c r="H2407" t="s">
        <v>8218</v>
      </c>
      <c r="I2407" t="s">
        <v>8219</v>
      </c>
      <c r="J2407" t="s">
        <v>8215</v>
      </c>
      <c r="K2407" t="s">
        <v>8224</v>
      </c>
      <c r="L2407" t="s">
        <v>8267</v>
      </c>
    </row>
    <row r="2408" spans="1:12" x14ac:dyDescent="0.35">
      <c r="A2408" s="164" t="s">
        <v>28267</v>
      </c>
      <c r="B2408" t="s">
        <v>5948</v>
      </c>
      <c r="C2408" t="s">
        <v>12100</v>
      </c>
      <c r="D2408" t="s">
        <v>12101</v>
      </c>
      <c r="E2408" t="s">
        <v>1559</v>
      </c>
      <c r="F2408">
        <v>22</v>
      </c>
      <c r="G2408" t="s">
        <v>8234</v>
      </c>
      <c r="H2408" t="s">
        <v>8218</v>
      </c>
      <c r="I2408" t="s">
        <v>8219</v>
      </c>
      <c r="J2408" t="s">
        <v>8215</v>
      </c>
      <c r="K2408" t="s">
        <v>8224</v>
      </c>
      <c r="L2408" t="s">
        <v>8216</v>
      </c>
    </row>
    <row r="2409" spans="1:12" x14ac:dyDescent="0.35">
      <c r="A2409" s="164" t="s">
        <v>21270</v>
      </c>
      <c r="B2409" t="s">
        <v>21271</v>
      </c>
      <c r="C2409" t="s">
        <v>21272</v>
      </c>
      <c r="D2409" t="s">
        <v>9282</v>
      </c>
      <c r="E2409" t="s">
        <v>1559</v>
      </c>
      <c r="H2409" t="s">
        <v>8218</v>
      </c>
      <c r="I2409" t="s">
        <v>8214</v>
      </c>
      <c r="J2409" t="s">
        <v>8215</v>
      </c>
      <c r="K2409" t="s">
        <v>8224</v>
      </c>
      <c r="L2409" t="s">
        <v>8216</v>
      </c>
    </row>
    <row r="2410" spans="1:12" x14ac:dyDescent="0.35">
      <c r="A2410" s="164" t="s">
        <v>1577</v>
      </c>
      <c r="B2410" t="s">
        <v>6606</v>
      </c>
      <c r="C2410" t="s">
        <v>18281</v>
      </c>
      <c r="D2410" t="s">
        <v>1578</v>
      </c>
      <c r="E2410" t="s">
        <v>1559</v>
      </c>
      <c r="F2410">
        <v>236</v>
      </c>
      <c r="G2410" t="s">
        <v>8223</v>
      </c>
      <c r="H2410" t="s">
        <v>8218</v>
      </c>
      <c r="I2410" t="s">
        <v>8214</v>
      </c>
      <c r="J2410" t="s">
        <v>8215</v>
      </c>
      <c r="K2410" t="s">
        <v>8224</v>
      </c>
      <c r="L2410" t="s">
        <v>8267</v>
      </c>
    </row>
    <row r="2411" spans="1:12" x14ac:dyDescent="0.35">
      <c r="A2411" s="164" t="s">
        <v>1579</v>
      </c>
      <c r="B2411" t="s">
        <v>7319</v>
      </c>
      <c r="C2411" t="s">
        <v>8983</v>
      </c>
      <c r="D2411" t="s">
        <v>1580</v>
      </c>
      <c r="E2411" t="s">
        <v>1559</v>
      </c>
      <c r="F2411">
        <v>30</v>
      </c>
      <c r="G2411" t="s">
        <v>8234</v>
      </c>
      <c r="H2411" t="s">
        <v>8218</v>
      </c>
      <c r="I2411" t="s">
        <v>8219</v>
      </c>
      <c r="J2411" t="s">
        <v>8215</v>
      </c>
      <c r="K2411" t="s">
        <v>8224</v>
      </c>
      <c r="L2411" t="s">
        <v>8216</v>
      </c>
    </row>
    <row r="2412" spans="1:12" x14ac:dyDescent="0.35">
      <c r="A2412" s="164" t="s">
        <v>32299</v>
      </c>
      <c r="B2412" t="s">
        <v>27683</v>
      </c>
      <c r="C2412" t="s">
        <v>32300</v>
      </c>
      <c r="D2412" t="s">
        <v>32301</v>
      </c>
      <c r="E2412" t="s">
        <v>1559</v>
      </c>
      <c r="H2412" t="s">
        <v>8218</v>
      </c>
      <c r="I2412" t="s">
        <v>8214</v>
      </c>
      <c r="J2412" t="s">
        <v>8215</v>
      </c>
      <c r="K2412" t="s">
        <v>8224</v>
      </c>
      <c r="L2412" t="s">
        <v>8216</v>
      </c>
    </row>
    <row r="2413" spans="1:12" x14ac:dyDescent="0.35">
      <c r="A2413" s="164" t="s">
        <v>20591</v>
      </c>
      <c r="B2413" t="s">
        <v>11162</v>
      </c>
      <c r="C2413" t="s">
        <v>11163</v>
      </c>
      <c r="D2413" t="s">
        <v>1429</v>
      </c>
      <c r="E2413" t="s">
        <v>1559</v>
      </c>
      <c r="F2413">
        <v>38</v>
      </c>
      <c r="G2413" t="s">
        <v>8234</v>
      </c>
      <c r="H2413" t="s">
        <v>8218</v>
      </c>
      <c r="I2413" t="s">
        <v>8219</v>
      </c>
      <c r="J2413" t="s">
        <v>8215</v>
      </c>
      <c r="K2413" t="s">
        <v>5808</v>
      </c>
      <c r="L2413" t="s">
        <v>8216</v>
      </c>
    </row>
    <row r="2414" spans="1:12" x14ac:dyDescent="0.35">
      <c r="A2414" s="164" t="s">
        <v>17703</v>
      </c>
      <c r="B2414" t="s">
        <v>17704</v>
      </c>
      <c r="C2414" t="s">
        <v>17705</v>
      </c>
      <c r="D2414" t="s">
        <v>9538</v>
      </c>
      <c r="E2414" t="s">
        <v>1559</v>
      </c>
      <c r="F2414">
        <v>43</v>
      </c>
      <c r="G2414" t="s">
        <v>8234</v>
      </c>
      <c r="H2414" t="s">
        <v>8218</v>
      </c>
      <c r="I2414" t="s">
        <v>8219</v>
      </c>
      <c r="J2414" t="s">
        <v>8215</v>
      </c>
      <c r="K2414" t="s">
        <v>5808</v>
      </c>
      <c r="L2414" t="s">
        <v>8216</v>
      </c>
    </row>
    <row r="2415" spans="1:12" x14ac:dyDescent="0.35">
      <c r="A2415" s="164" t="s">
        <v>19680</v>
      </c>
      <c r="B2415" t="s">
        <v>5351</v>
      </c>
      <c r="C2415" t="s">
        <v>19681</v>
      </c>
      <c r="D2415" t="s">
        <v>19682</v>
      </c>
      <c r="E2415" t="s">
        <v>1559</v>
      </c>
      <c r="F2415">
        <v>86</v>
      </c>
      <c r="G2415" t="s">
        <v>8234</v>
      </c>
      <c r="H2415" t="s">
        <v>8218</v>
      </c>
      <c r="I2415" t="s">
        <v>8219</v>
      </c>
      <c r="J2415" t="s">
        <v>8215</v>
      </c>
      <c r="K2415" t="s">
        <v>8224</v>
      </c>
      <c r="L2415" t="s">
        <v>8216</v>
      </c>
    </row>
    <row r="2416" spans="1:12" x14ac:dyDescent="0.35">
      <c r="A2416" s="164" t="s">
        <v>26071</v>
      </c>
      <c r="B2416" t="s">
        <v>10931</v>
      </c>
      <c r="C2416" t="s">
        <v>10932</v>
      </c>
      <c r="D2416" t="s">
        <v>2578</v>
      </c>
      <c r="E2416" t="s">
        <v>1559</v>
      </c>
      <c r="F2416">
        <v>49</v>
      </c>
      <c r="G2416" t="s">
        <v>8234</v>
      </c>
      <c r="H2416" t="s">
        <v>8218</v>
      </c>
      <c r="I2416" t="s">
        <v>8219</v>
      </c>
      <c r="J2416" t="s">
        <v>8215</v>
      </c>
      <c r="K2416" t="s">
        <v>5808</v>
      </c>
      <c r="L2416" t="s">
        <v>8216</v>
      </c>
    </row>
    <row r="2417" spans="1:12" x14ac:dyDescent="0.35">
      <c r="A2417" s="164" t="s">
        <v>1581</v>
      </c>
      <c r="B2417" t="s">
        <v>6600</v>
      </c>
      <c r="C2417" t="s">
        <v>18987</v>
      </c>
      <c r="D2417" t="s">
        <v>944</v>
      </c>
      <c r="E2417" t="s">
        <v>1559</v>
      </c>
      <c r="F2417">
        <v>192</v>
      </c>
      <c r="G2417" t="s">
        <v>8212</v>
      </c>
      <c r="H2417" t="s">
        <v>8218</v>
      </c>
      <c r="I2417" t="s">
        <v>8214</v>
      </c>
      <c r="J2417" t="s">
        <v>8215</v>
      </c>
      <c r="K2417" t="s">
        <v>8224</v>
      </c>
      <c r="L2417" t="s">
        <v>8267</v>
      </c>
    </row>
    <row r="2418" spans="1:12" x14ac:dyDescent="0.35">
      <c r="A2418" s="164" t="s">
        <v>1583</v>
      </c>
      <c r="B2418" t="s">
        <v>6577</v>
      </c>
      <c r="C2418" t="s">
        <v>30845</v>
      </c>
      <c r="D2418" t="s">
        <v>1584</v>
      </c>
      <c r="E2418" t="s">
        <v>1559</v>
      </c>
      <c r="F2418">
        <v>255</v>
      </c>
      <c r="G2418" t="s">
        <v>8223</v>
      </c>
      <c r="H2418" t="s">
        <v>8218</v>
      </c>
      <c r="I2418" t="s">
        <v>8214</v>
      </c>
      <c r="J2418" t="s">
        <v>8215</v>
      </c>
      <c r="K2418" t="s">
        <v>8224</v>
      </c>
      <c r="L2418" t="s">
        <v>8216</v>
      </c>
    </row>
    <row r="2419" spans="1:12" x14ac:dyDescent="0.35">
      <c r="A2419" s="164" t="s">
        <v>21154</v>
      </c>
      <c r="B2419" t="s">
        <v>21155</v>
      </c>
      <c r="C2419" t="s">
        <v>21156</v>
      </c>
      <c r="D2419" t="s">
        <v>2064</v>
      </c>
      <c r="E2419" t="s">
        <v>1559</v>
      </c>
      <c r="F2419">
        <v>49</v>
      </c>
      <c r="G2419" t="s">
        <v>8234</v>
      </c>
      <c r="H2419" t="s">
        <v>8218</v>
      </c>
      <c r="I2419" t="s">
        <v>8219</v>
      </c>
      <c r="J2419" t="s">
        <v>8215</v>
      </c>
      <c r="K2419" t="s">
        <v>5808</v>
      </c>
      <c r="L2419" t="s">
        <v>8216</v>
      </c>
    </row>
    <row r="2420" spans="1:12" x14ac:dyDescent="0.35">
      <c r="A2420" s="164" t="s">
        <v>1585</v>
      </c>
      <c r="B2420" t="s">
        <v>7315</v>
      </c>
      <c r="C2420" t="s">
        <v>14563</v>
      </c>
      <c r="D2420" t="s">
        <v>1586</v>
      </c>
      <c r="E2420" t="s">
        <v>1559</v>
      </c>
      <c r="F2420">
        <v>133</v>
      </c>
      <c r="G2420" t="s">
        <v>8212</v>
      </c>
      <c r="H2420" t="s">
        <v>8218</v>
      </c>
      <c r="I2420" t="s">
        <v>8219</v>
      </c>
      <c r="J2420" t="s">
        <v>8215</v>
      </c>
      <c r="K2420" t="s">
        <v>8224</v>
      </c>
      <c r="L2420" t="s">
        <v>8216</v>
      </c>
    </row>
    <row r="2421" spans="1:12" x14ac:dyDescent="0.35">
      <c r="A2421" s="164" t="s">
        <v>17016</v>
      </c>
      <c r="B2421" t="s">
        <v>17017</v>
      </c>
      <c r="C2421" t="s">
        <v>17018</v>
      </c>
      <c r="D2421" t="s">
        <v>1587</v>
      </c>
      <c r="E2421" t="s">
        <v>1559</v>
      </c>
      <c r="F2421">
        <v>0</v>
      </c>
      <c r="G2421" t="s">
        <v>8234</v>
      </c>
      <c r="H2421" t="s">
        <v>8218</v>
      </c>
      <c r="I2421" t="s">
        <v>8214</v>
      </c>
      <c r="J2421" t="s">
        <v>8215</v>
      </c>
      <c r="K2421" t="s">
        <v>8224</v>
      </c>
      <c r="L2421" t="s">
        <v>8216</v>
      </c>
    </row>
    <row r="2422" spans="1:12" x14ac:dyDescent="0.35">
      <c r="A2422" s="164" t="s">
        <v>1588</v>
      </c>
      <c r="B2422" t="s">
        <v>7321</v>
      </c>
      <c r="C2422" t="s">
        <v>18752</v>
      </c>
      <c r="D2422" t="s">
        <v>1589</v>
      </c>
      <c r="E2422" t="s">
        <v>1559</v>
      </c>
      <c r="F2422">
        <v>82</v>
      </c>
      <c r="G2422" t="s">
        <v>8234</v>
      </c>
      <c r="H2422" t="s">
        <v>8218</v>
      </c>
      <c r="I2422" t="s">
        <v>8219</v>
      </c>
      <c r="J2422" t="s">
        <v>8215</v>
      </c>
      <c r="K2422" t="s">
        <v>8224</v>
      </c>
      <c r="L2422" t="s">
        <v>8216</v>
      </c>
    </row>
    <row r="2423" spans="1:12" x14ac:dyDescent="0.35">
      <c r="A2423" s="164" t="s">
        <v>12036</v>
      </c>
      <c r="B2423" t="s">
        <v>12037</v>
      </c>
      <c r="C2423" t="s">
        <v>12038</v>
      </c>
      <c r="D2423" t="s">
        <v>12039</v>
      </c>
      <c r="E2423" t="s">
        <v>1559</v>
      </c>
      <c r="F2423">
        <v>0</v>
      </c>
      <c r="G2423" t="s">
        <v>8234</v>
      </c>
      <c r="H2423" t="s">
        <v>8218</v>
      </c>
      <c r="I2423" t="s">
        <v>8219</v>
      </c>
      <c r="J2423" t="s">
        <v>8215</v>
      </c>
      <c r="K2423" t="s">
        <v>8224</v>
      </c>
      <c r="L2423" t="s">
        <v>8216</v>
      </c>
    </row>
    <row r="2424" spans="1:12" x14ac:dyDescent="0.35">
      <c r="A2424" s="164" t="s">
        <v>26312</v>
      </c>
      <c r="B2424" t="s">
        <v>26313</v>
      </c>
      <c r="C2424" t="s">
        <v>26314</v>
      </c>
      <c r="D2424" t="s">
        <v>26315</v>
      </c>
      <c r="E2424" t="s">
        <v>1559</v>
      </c>
      <c r="F2424">
        <v>25</v>
      </c>
      <c r="G2424" t="s">
        <v>8234</v>
      </c>
      <c r="H2424" t="s">
        <v>8218</v>
      </c>
      <c r="I2424" t="s">
        <v>8214</v>
      </c>
      <c r="J2424" t="s">
        <v>8215</v>
      </c>
      <c r="K2424" t="s">
        <v>5808</v>
      </c>
      <c r="L2424" t="s">
        <v>8216</v>
      </c>
    </row>
    <row r="2425" spans="1:12" x14ac:dyDescent="0.35">
      <c r="A2425" s="164" t="s">
        <v>11679</v>
      </c>
      <c r="B2425" t="s">
        <v>11680</v>
      </c>
      <c r="C2425" t="s">
        <v>11681</v>
      </c>
      <c r="D2425" t="s">
        <v>11682</v>
      </c>
      <c r="E2425" t="s">
        <v>1559</v>
      </c>
      <c r="F2425">
        <v>33</v>
      </c>
      <c r="G2425" t="s">
        <v>8234</v>
      </c>
      <c r="H2425" t="s">
        <v>8218</v>
      </c>
      <c r="I2425" t="s">
        <v>8219</v>
      </c>
      <c r="J2425" t="s">
        <v>8215</v>
      </c>
      <c r="K2425" t="s">
        <v>5808</v>
      </c>
      <c r="L2425" t="s">
        <v>8216</v>
      </c>
    </row>
    <row r="2426" spans="1:12" x14ac:dyDescent="0.35">
      <c r="A2426" s="164" t="s">
        <v>26757</v>
      </c>
      <c r="B2426" t="s">
        <v>26758</v>
      </c>
      <c r="C2426" t="s">
        <v>26759</v>
      </c>
      <c r="D2426" t="s">
        <v>26760</v>
      </c>
      <c r="E2426" t="s">
        <v>1559</v>
      </c>
      <c r="F2426">
        <v>30</v>
      </c>
      <c r="G2426" t="s">
        <v>8234</v>
      </c>
      <c r="H2426" t="s">
        <v>8218</v>
      </c>
      <c r="I2426" t="s">
        <v>8219</v>
      </c>
      <c r="J2426" t="s">
        <v>8215</v>
      </c>
      <c r="K2426" t="s">
        <v>5808</v>
      </c>
      <c r="L2426" t="s">
        <v>8216</v>
      </c>
    </row>
    <row r="2427" spans="1:12" x14ac:dyDescent="0.35">
      <c r="A2427" s="164" t="s">
        <v>26861</v>
      </c>
      <c r="B2427" t="s">
        <v>26862</v>
      </c>
      <c r="C2427" t="s">
        <v>26863</v>
      </c>
      <c r="D2427" t="s">
        <v>26864</v>
      </c>
      <c r="E2427" t="s">
        <v>1559</v>
      </c>
      <c r="H2427" t="s">
        <v>8218</v>
      </c>
      <c r="I2427" t="s">
        <v>8219</v>
      </c>
      <c r="J2427" t="s">
        <v>8215</v>
      </c>
      <c r="K2427" t="s">
        <v>8224</v>
      </c>
      <c r="L2427" t="s">
        <v>8216</v>
      </c>
    </row>
    <row r="2428" spans="1:12" x14ac:dyDescent="0.35">
      <c r="A2428" s="164" t="s">
        <v>1590</v>
      </c>
      <c r="B2428" t="s">
        <v>6734</v>
      </c>
      <c r="C2428" t="s">
        <v>17855</v>
      </c>
      <c r="D2428" t="s">
        <v>1591</v>
      </c>
      <c r="E2428" t="s">
        <v>1559</v>
      </c>
      <c r="F2428">
        <v>96</v>
      </c>
      <c r="G2428" t="s">
        <v>8234</v>
      </c>
      <c r="H2428" t="s">
        <v>8218</v>
      </c>
      <c r="I2428" t="s">
        <v>8219</v>
      </c>
      <c r="J2428" t="s">
        <v>8215</v>
      </c>
      <c r="K2428" t="s">
        <v>5808</v>
      </c>
      <c r="L2428" t="s">
        <v>8216</v>
      </c>
    </row>
    <row r="2429" spans="1:12" x14ac:dyDescent="0.35">
      <c r="A2429" s="164" t="s">
        <v>13084</v>
      </c>
      <c r="B2429" t="s">
        <v>13085</v>
      </c>
      <c r="C2429" t="s">
        <v>13086</v>
      </c>
      <c r="D2429" t="s">
        <v>13087</v>
      </c>
      <c r="E2429" t="s">
        <v>1559</v>
      </c>
      <c r="F2429">
        <v>48</v>
      </c>
      <c r="G2429" t="s">
        <v>8234</v>
      </c>
      <c r="H2429" t="s">
        <v>8218</v>
      </c>
      <c r="I2429" t="s">
        <v>8214</v>
      </c>
      <c r="J2429" t="s">
        <v>8215</v>
      </c>
      <c r="K2429" t="s">
        <v>5808</v>
      </c>
      <c r="L2429" t="s">
        <v>8216</v>
      </c>
    </row>
    <row r="2430" spans="1:12" x14ac:dyDescent="0.35">
      <c r="A2430" s="164" t="s">
        <v>13977</v>
      </c>
      <c r="B2430" t="s">
        <v>13978</v>
      </c>
      <c r="C2430" t="s">
        <v>13979</v>
      </c>
      <c r="D2430" t="s">
        <v>13980</v>
      </c>
      <c r="E2430" t="s">
        <v>1559</v>
      </c>
      <c r="F2430">
        <v>46</v>
      </c>
      <c r="G2430" t="s">
        <v>8234</v>
      </c>
      <c r="H2430" t="s">
        <v>8218</v>
      </c>
      <c r="I2430" t="s">
        <v>8219</v>
      </c>
      <c r="J2430" t="s">
        <v>8215</v>
      </c>
      <c r="K2430" t="s">
        <v>5808</v>
      </c>
      <c r="L2430" t="s">
        <v>8216</v>
      </c>
    </row>
    <row r="2431" spans="1:12" x14ac:dyDescent="0.35">
      <c r="A2431" s="164" t="s">
        <v>1593</v>
      </c>
      <c r="B2431" t="s">
        <v>6724</v>
      </c>
      <c r="C2431" t="s">
        <v>17502</v>
      </c>
      <c r="D2431" t="s">
        <v>967</v>
      </c>
      <c r="E2431" t="s">
        <v>1559</v>
      </c>
      <c r="F2431">
        <v>96</v>
      </c>
      <c r="G2431" t="s">
        <v>8234</v>
      </c>
      <c r="H2431" t="s">
        <v>8218</v>
      </c>
      <c r="I2431" t="s">
        <v>8219</v>
      </c>
      <c r="J2431" t="s">
        <v>8215</v>
      </c>
      <c r="K2431" t="s">
        <v>5808</v>
      </c>
      <c r="L2431" t="s">
        <v>8216</v>
      </c>
    </row>
    <row r="2432" spans="1:12" x14ac:dyDescent="0.35">
      <c r="A2432" s="164" t="s">
        <v>31618</v>
      </c>
      <c r="B2432" t="s">
        <v>31619</v>
      </c>
      <c r="C2432" t="s">
        <v>31620</v>
      </c>
      <c r="D2432" t="s">
        <v>31621</v>
      </c>
      <c r="E2432" t="s">
        <v>1559</v>
      </c>
      <c r="F2432">
        <v>41</v>
      </c>
      <c r="G2432" t="s">
        <v>8234</v>
      </c>
      <c r="H2432" t="s">
        <v>8218</v>
      </c>
      <c r="I2432" t="s">
        <v>8219</v>
      </c>
      <c r="J2432" t="s">
        <v>8215</v>
      </c>
      <c r="K2432" t="s">
        <v>5808</v>
      </c>
      <c r="L2432" t="s">
        <v>8216</v>
      </c>
    </row>
    <row r="2433" spans="1:12" x14ac:dyDescent="0.35">
      <c r="A2433" s="164" t="s">
        <v>1594</v>
      </c>
      <c r="B2433" t="s">
        <v>7323</v>
      </c>
      <c r="C2433" t="s">
        <v>18333</v>
      </c>
      <c r="D2433" t="s">
        <v>1595</v>
      </c>
      <c r="E2433" t="s">
        <v>1559</v>
      </c>
      <c r="F2433">
        <v>124</v>
      </c>
      <c r="G2433" t="s">
        <v>8212</v>
      </c>
      <c r="H2433" t="s">
        <v>8218</v>
      </c>
      <c r="I2433" t="s">
        <v>8219</v>
      </c>
      <c r="J2433" t="s">
        <v>8215</v>
      </c>
      <c r="K2433" t="s">
        <v>8224</v>
      </c>
      <c r="L2433" t="s">
        <v>8216</v>
      </c>
    </row>
    <row r="2434" spans="1:12" x14ac:dyDescent="0.35">
      <c r="A2434" s="164" t="s">
        <v>11381</v>
      </c>
      <c r="B2434" t="s">
        <v>5591</v>
      </c>
      <c r="C2434" t="s">
        <v>11382</v>
      </c>
      <c r="D2434" t="s">
        <v>11383</v>
      </c>
      <c r="E2434" t="s">
        <v>1559</v>
      </c>
      <c r="F2434">
        <v>23</v>
      </c>
      <c r="G2434" t="s">
        <v>8234</v>
      </c>
      <c r="H2434" t="s">
        <v>8218</v>
      </c>
      <c r="I2434" t="s">
        <v>8219</v>
      </c>
      <c r="J2434" t="s">
        <v>8215</v>
      </c>
      <c r="K2434" t="s">
        <v>8224</v>
      </c>
      <c r="L2434" t="s">
        <v>8216</v>
      </c>
    </row>
    <row r="2435" spans="1:12" x14ac:dyDescent="0.35">
      <c r="A2435" s="164" t="s">
        <v>1596</v>
      </c>
      <c r="B2435" t="s">
        <v>6614</v>
      </c>
      <c r="C2435" t="s">
        <v>31344</v>
      </c>
      <c r="D2435" t="s">
        <v>1578</v>
      </c>
      <c r="E2435" t="s">
        <v>1559</v>
      </c>
      <c r="F2435">
        <v>201</v>
      </c>
      <c r="G2435" t="s">
        <v>8223</v>
      </c>
      <c r="H2435" t="s">
        <v>8218</v>
      </c>
      <c r="I2435" t="s">
        <v>8214</v>
      </c>
      <c r="J2435" t="s">
        <v>8215</v>
      </c>
      <c r="K2435" t="s">
        <v>8224</v>
      </c>
      <c r="L2435" t="s">
        <v>8216</v>
      </c>
    </row>
    <row r="2436" spans="1:12" x14ac:dyDescent="0.35">
      <c r="A2436" s="164" t="s">
        <v>1597</v>
      </c>
      <c r="B2436" t="s">
        <v>6588</v>
      </c>
      <c r="C2436" t="s">
        <v>11365</v>
      </c>
      <c r="D2436" t="s">
        <v>1598</v>
      </c>
      <c r="E2436" t="s">
        <v>1559</v>
      </c>
      <c r="F2436">
        <v>135</v>
      </c>
      <c r="G2436" t="s">
        <v>8212</v>
      </c>
      <c r="H2436" t="s">
        <v>8218</v>
      </c>
      <c r="I2436" t="s">
        <v>8214</v>
      </c>
      <c r="J2436" t="s">
        <v>8215</v>
      </c>
      <c r="K2436" t="s">
        <v>8224</v>
      </c>
      <c r="L2436" t="s">
        <v>8267</v>
      </c>
    </row>
    <row r="2437" spans="1:12" x14ac:dyDescent="0.35">
      <c r="A2437" s="164" t="s">
        <v>16455</v>
      </c>
      <c r="B2437" t="s">
        <v>16456</v>
      </c>
      <c r="C2437" t="s">
        <v>16457</v>
      </c>
      <c r="D2437" t="s">
        <v>16458</v>
      </c>
      <c r="E2437" t="s">
        <v>1559</v>
      </c>
      <c r="F2437">
        <v>156</v>
      </c>
      <c r="G2437" t="s">
        <v>8212</v>
      </c>
      <c r="H2437" t="s">
        <v>8218</v>
      </c>
      <c r="I2437" t="s">
        <v>8214</v>
      </c>
      <c r="J2437" t="s">
        <v>8215</v>
      </c>
      <c r="K2437" t="s">
        <v>8224</v>
      </c>
      <c r="L2437" t="s">
        <v>8267</v>
      </c>
    </row>
    <row r="2438" spans="1:12" x14ac:dyDescent="0.35">
      <c r="A2438" s="164" t="s">
        <v>1599</v>
      </c>
      <c r="B2438" t="s">
        <v>6746</v>
      </c>
      <c r="C2438" t="s">
        <v>22640</v>
      </c>
      <c r="D2438" t="s">
        <v>1561</v>
      </c>
      <c r="E2438" t="s">
        <v>1559</v>
      </c>
      <c r="F2438">
        <v>49</v>
      </c>
      <c r="G2438" t="s">
        <v>8234</v>
      </c>
      <c r="H2438" t="s">
        <v>8218</v>
      </c>
      <c r="I2438" t="s">
        <v>8214</v>
      </c>
      <c r="J2438" t="s">
        <v>8215</v>
      </c>
      <c r="K2438" t="s">
        <v>8224</v>
      </c>
      <c r="L2438" t="s">
        <v>8216</v>
      </c>
    </row>
    <row r="2439" spans="1:12" x14ac:dyDescent="0.35">
      <c r="A2439" s="164" t="s">
        <v>1600</v>
      </c>
      <c r="B2439" t="s">
        <v>8018</v>
      </c>
      <c r="C2439" t="s">
        <v>27792</v>
      </c>
      <c r="D2439" t="s">
        <v>1601</v>
      </c>
      <c r="E2439" t="s">
        <v>1559</v>
      </c>
      <c r="F2439">
        <v>369</v>
      </c>
      <c r="G2439" t="s">
        <v>8556</v>
      </c>
      <c r="H2439" t="s">
        <v>8218</v>
      </c>
      <c r="I2439" t="s">
        <v>8214</v>
      </c>
      <c r="J2439" t="s">
        <v>8215</v>
      </c>
      <c r="K2439" t="s">
        <v>8224</v>
      </c>
      <c r="L2439" t="s">
        <v>8267</v>
      </c>
    </row>
    <row r="2440" spans="1:12" x14ac:dyDescent="0.35">
      <c r="A2440" s="164" t="s">
        <v>1602</v>
      </c>
      <c r="B2440" t="s">
        <v>6590</v>
      </c>
      <c r="C2440" t="s">
        <v>11255</v>
      </c>
      <c r="D2440" t="s">
        <v>1603</v>
      </c>
      <c r="E2440" t="s">
        <v>1559</v>
      </c>
      <c r="F2440">
        <v>256</v>
      </c>
      <c r="G2440" t="s">
        <v>8223</v>
      </c>
      <c r="H2440" t="s">
        <v>8218</v>
      </c>
      <c r="I2440" t="s">
        <v>8214</v>
      </c>
      <c r="J2440" t="s">
        <v>8215</v>
      </c>
      <c r="K2440" t="s">
        <v>8224</v>
      </c>
      <c r="L2440" t="s">
        <v>8267</v>
      </c>
    </row>
    <row r="2441" spans="1:12" x14ac:dyDescent="0.35">
      <c r="A2441" s="164" t="s">
        <v>9764</v>
      </c>
      <c r="B2441" t="s">
        <v>9765</v>
      </c>
      <c r="C2441" t="s">
        <v>9766</v>
      </c>
      <c r="D2441" t="s">
        <v>9767</v>
      </c>
      <c r="E2441" t="s">
        <v>1559</v>
      </c>
      <c r="F2441">
        <v>42</v>
      </c>
      <c r="G2441" t="s">
        <v>8234</v>
      </c>
      <c r="H2441" t="s">
        <v>8218</v>
      </c>
      <c r="I2441" t="s">
        <v>8219</v>
      </c>
      <c r="J2441" t="s">
        <v>8215</v>
      </c>
      <c r="K2441" t="s">
        <v>5808</v>
      </c>
      <c r="L2441" t="s">
        <v>8216</v>
      </c>
    </row>
    <row r="2442" spans="1:12" x14ac:dyDescent="0.35">
      <c r="A2442" s="164" t="s">
        <v>1604</v>
      </c>
      <c r="B2442" t="s">
        <v>7320</v>
      </c>
      <c r="C2442" t="s">
        <v>22501</v>
      </c>
      <c r="D2442" t="s">
        <v>234</v>
      </c>
      <c r="E2442" t="s">
        <v>1559</v>
      </c>
      <c r="F2442">
        <v>102</v>
      </c>
      <c r="G2442" t="s">
        <v>8212</v>
      </c>
      <c r="H2442" t="s">
        <v>8218</v>
      </c>
      <c r="I2442" t="s">
        <v>8219</v>
      </c>
      <c r="J2442" t="s">
        <v>8215</v>
      </c>
      <c r="K2442" t="s">
        <v>5808</v>
      </c>
      <c r="L2442" t="s">
        <v>8216</v>
      </c>
    </row>
    <row r="2443" spans="1:12" x14ac:dyDescent="0.35">
      <c r="A2443" s="164" t="s">
        <v>1605</v>
      </c>
      <c r="B2443" t="s">
        <v>6749</v>
      </c>
      <c r="C2443" t="s">
        <v>24030</v>
      </c>
      <c r="D2443" t="s">
        <v>1606</v>
      </c>
      <c r="E2443" t="s">
        <v>1559</v>
      </c>
      <c r="F2443">
        <v>46</v>
      </c>
      <c r="G2443" t="s">
        <v>8234</v>
      </c>
      <c r="H2443" t="s">
        <v>8218</v>
      </c>
      <c r="I2443" t="s">
        <v>8214</v>
      </c>
      <c r="J2443" t="s">
        <v>8215</v>
      </c>
      <c r="K2443" t="s">
        <v>5808</v>
      </c>
      <c r="L2443" t="s">
        <v>8216</v>
      </c>
    </row>
    <row r="2444" spans="1:12" x14ac:dyDescent="0.35">
      <c r="A2444" s="164" t="s">
        <v>10358</v>
      </c>
      <c r="B2444" t="s">
        <v>10359</v>
      </c>
      <c r="C2444" t="s">
        <v>10360</v>
      </c>
      <c r="D2444" t="s">
        <v>10361</v>
      </c>
      <c r="E2444" t="s">
        <v>1559</v>
      </c>
      <c r="F2444">
        <v>31</v>
      </c>
      <c r="G2444" t="s">
        <v>8234</v>
      </c>
      <c r="H2444" t="s">
        <v>8218</v>
      </c>
      <c r="I2444" t="s">
        <v>8219</v>
      </c>
      <c r="J2444" t="s">
        <v>8215</v>
      </c>
      <c r="K2444" t="s">
        <v>8224</v>
      </c>
      <c r="L2444" t="s">
        <v>8216</v>
      </c>
    </row>
    <row r="2445" spans="1:12" x14ac:dyDescent="0.35">
      <c r="A2445" s="164" t="s">
        <v>1607</v>
      </c>
      <c r="B2445" t="s">
        <v>6599</v>
      </c>
      <c r="C2445" t="s">
        <v>16375</v>
      </c>
      <c r="D2445" t="s">
        <v>1608</v>
      </c>
      <c r="E2445" t="s">
        <v>1559</v>
      </c>
      <c r="F2445">
        <v>377</v>
      </c>
      <c r="G2445" t="s">
        <v>8556</v>
      </c>
      <c r="H2445" t="s">
        <v>8218</v>
      </c>
      <c r="I2445" t="s">
        <v>8214</v>
      </c>
      <c r="J2445" t="s">
        <v>8215</v>
      </c>
      <c r="K2445" t="s">
        <v>5808</v>
      </c>
      <c r="L2445" t="s">
        <v>8216</v>
      </c>
    </row>
    <row r="2446" spans="1:12" x14ac:dyDescent="0.35">
      <c r="A2446" s="164" t="s">
        <v>1609</v>
      </c>
      <c r="B2446" t="s">
        <v>6589</v>
      </c>
      <c r="C2446" t="s">
        <v>12805</v>
      </c>
      <c r="D2446" t="s">
        <v>1598</v>
      </c>
      <c r="E2446" t="s">
        <v>1559</v>
      </c>
      <c r="F2446">
        <v>165</v>
      </c>
      <c r="G2446" t="s">
        <v>8212</v>
      </c>
      <c r="H2446" t="s">
        <v>8218</v>
      </c>
      <c r="I2446" t="s">
        <v>8214</v>
      </c>
      <c r="J2446" t="s">
        <v>8215</v>
      </c>
      <c r="K2446" t="s">
        <v>8224</v>
      </c>
      <c r="L2446" t="s">
        <v>8267</v>
      </c>
    </row>
    <row r="2447" spans="1:12" x14ac:dyDescent="0.35">
      <c r="A2447" s="164" t="s">
        <v>1610</v>
      </c>
      <c r="B2447" t="s">
        <v>6733</v>
      </c>
      <c r="C2447" t="s">
        <v>26454</v>
      </c>
      <c r="D2447" t="s">
        <v>1591</v>
      </c>
      <c r="E2447" t="s">
        <v>1559</v>
      </c>
      <c r="F2447">
        <v>81</v>
      </c>
      <c r="G2447" t="s">
        <v>8234</v>
      </c>
      <c r="H2447" t="s">
        <v>8218</v>
      </c>
      <c r="I2447" t="s">
        <v>8219</v>
      </c>
      <c r="J2447" t="s">
        <v>8215</v>
      </c>
      <c r="K2447" t="s">
        <v>8224</v>
      </c>
      <c r="L2447" t="s">
        <v>8216</v>
      </c>
    </row>
    <row r="2448" spans="1:12" x14ac:dyDescent="0.35">
      <c r="A2448" s="164" t="s">
        <v>1611</v>
      </c>
      <c r="B2448" t="s">
        <v>6604</v>
      </c>
      <c r="C2448" t="s">
        <v>19370</v>
      </c>
      <c r="D2448" t="s">
        <v>1612</v>
      </c>
      <c r="E2448" t="s">
        <v>1559</v>
      </c>
      <c r="F2448">
        <v>159</v>
      </c>
      <c r="G2448" t="s">
        <v>8212</v>
      </c>
      <c r="H2448" t="s">
        <v>8218</v>
      </c>
      <c r="I2448" t="s">
        <v>8214</v>
      </c>
      <c r="J2448" t="s">
        <v>8215</v>
      </c>
      <c r="K2448" t="s">
        <v>5808</v>
      </c>
      <c r="L2448" t="s">
        <v>8267</v>
      </c>
    </row>
    <row r="2449" spans="1:12" x14ac:dyDescent="0.35">
      <c r="A2449" s="164" t="s">
        <v>15000</v>
      </c>
      <c r="B2449" t="s">
        <v>15001</v>
      </c>
      <c r="C2449" t="s">
        <v>15002</v>
      </c>
      <c r="D2449" t="s">
        <v>15003</v>
      </c>
      <c r="E2449" t="s">
        <v>1559</v>
      </c>
      <c r="F2449">
        <v>161</v>
      </c>
      <c r="G2449" t="s">
        <v>8212</v>
      </c>
      <c r="H2449" t="s">
        <v>8218</v>
      </c>
      <c r="I2449" t="s">
        <v>8214</v>
      </c>
      <c r="J2449" t="s">
        <v>8215</v>
      </c>
      <c r="K2449" t="s">
        <v>5808</v>
      </c>
      <c r="L2449" t="s">
        <v>8216</v>
      </c>
    </row>
    <row r="2450" spans="1:12" x14ac:dyDescent="0.35">
      <c r="A2450" s="164" t="s">
        <v>1613</v>
      </c>
      <c r="B2450" t="s">
        <v>8081</v>
      </c>
      <c r="C2450" t="s">
        <v>18775</v>
      </c>
      <c r="D2450" t="s">
        <v>1574</v>
      </c>
      <c r="E2450" t="s">
        <v>1559</v>
      </c>
      <c r="F2450">
        <v>629</v>
      </c>
      <c r="G2450" t="s">
        <v>8490</v>
      </c>
      <c r="H2450" t="s">
        <v>8218</v>
      </c>
      <c r="I2450" t="s">
        <v>8214</v>
      </c>
      <c r="J2450" t="s">
        <v>8215</v>
      </c>
      <c r="K2450" t="s">
        <v>8224</v>
      </c>
      <c r="L2450" t="s">
        <v>8267</v>
      </c>
    </row>
    <row r="2451" spans="1:12" x14ac:dyDescent="0.35">
      <c r="A2451" s="164" t="s">
        <v>1614</v>
      </c>
      <c r="B2451" t="s">
        <v>6620</v>
      </c>
      <c r="C2451" t="s">
        <v>26647</v>
      </c>
      <c r="D2451" t="s">
        <v>1578</v>
      </c>
      <c r="E2451" t="s">
        <v>1559</v>
      </c>
      <c r="F2451">
        <v>134</v>
      </c>
      <c r="G2451" t="s">
        <v>8212</v>
      </c>
      <c r="H2451" t="s">
        <v>8218</v>
      </c>
      <c r="I2451" t="s">
        <v>8214</v>
      </c>
      <c r="J2451" t="s">
        <v>8215</v>
      </c>
      <c r="K2451" t="s">
        <v>5808</v>
      </c>
      <c r="L2451" t="s">
        <v>8216</v>
      </c>
    </row>
    <row r="2452" spans="1:12" x14ac:dyDescent="0.35">
      <c r="A2452" s="164" t="s">
        <v>22865</v>
      </c>
      <c r="B2452" t="s">
        <v>19823</v>
      </c>
      <c r="C2452" t="s">
        <v>22866</v>
      </c>
      <c r="D2452" t="s">
        <v>13108</v>
      </c>
      <c r="E2452" t="s">
        <v>1559</v>
      </c>
      <c r="F2452">
        <v>23</v>
      </c>
      <c r="G2452" t="s">
        <v>8234</v>
      </c>
      <c r="H2452" t="s">
        <v>8218</v>
      </c>
      <c r="I2452" t="s">
        <v>8219</v>
      </c>
      <c r="J2452" t="s">
        <v>8215</v>
      </c>
      <c r="K2452" t="s">
        <v>8224</v>
      </c>
      <c r="L2452" t="s">
        <v>8216</v>
      </c>
    </row>
    <row r="2453" spans="1:12" x14ac:dyDescent="0.35">
      <c r="A2453" s="164" t="s">
        <v>21364</v>
      </c>
      <c r="B2453" t="s">
        <v>21365</v>
      </c>
      <c r="C2453" t="s">
        <v>21366</v>
      </c>
      <c r="D2453" t="s">
        <v>21367</v>
      </c>
      <c r="E2453" t="s">
        <v>1559</v>
      </c>
      <c r="F2453">
        <v>67</v>
      </c>
      <c r="G2453" t="s">
        <v>8234</v>
      </c>
      <c r="H2453" t="s">
        <v>8218</v>
      </c>
      <c r="I2453" t="s">
        <v>8214</v>
      </c>
      <c r="J2453" t="s">
        <v>8215</v>
      </c>
      <c r="K2453" t="s">
        <v>5808</v>
      </c>
      <c r="L2453" t="s">
        <v>8216</v>
      </c>
    </row>
    <row r="2454" spans="1:12" x14ac:dyDescent="0.35">
      <c r="A2454" s="164" t="s">
        <v>21188</v>
      </c>
      <c r="B2454" t="s">
        <v>21189</v>
      </c>
      <c r="C2454" t="s">
        <v>21190</v>
      </c>
      <c r="D2454" t="s">
        <v>9282</v>
      </c>
      <c r="E2454" t="s">
        <v>1559</v>
      </c>
      <c r="H2454" t="s">
        <v>8218</v>
      </c>
      <c r="I2454" t="s">
        <v>8214</v>
      </c>
      <c r="J2454" t="s">
        <v>8215</v>
      </c>
      <c r="K2454" t="s">
        <v>8224</v>
      </c>
      <c r="L2454" t="s">
        <v>8216</v>
      </c>
    </row>
    <row r="2455" spans="1:12" x14ac:dyDescent="0.35">
      <c r="A2455" s="164" t="s">
        <v>32940</v>
      </c>
      <c r="B2455" t="s">
        <v>32941</v>
      </c>
      <c r="C2455" t="s">
        <v>32942</v>
      </c>
      <c r="D2455" t="s">
        <v>2018</v>
      </c>
      <c r="E2455" t="s">
        <v>1559</v>
      </c>
      <c r="F2455">
        <v>25</v>
      </c>
      <c r="G2455" t="s">
        <v>8234</v>
      </c>
      <c r="H2455" t="s">
        <v>8218</v>
      </c>
      <c r="I2455" t="s">
        <v>8219</v>
      </c>
      <c r="J2455" t="s">
        <v>8215</v>
      </c>
      <c r="K2455" t="s">
        <v>5808</v>
      </c>
      <c r="L2455" t="s">
        <v>8216</v>
      </c>
    </row>
    <row r="2456" spans="1:12" x14ac:dyDescent="0.35">
      <c r="A2456" s="164" t="s">
        <v>15737</v>
      </c>
      <c r="B2456" t="s">
        <v>15738</v>
      </c>
      <c r="C2456" t="s">
        <v>15739</v>
      </c>
      <c r="D2456" t="s">
        <v>1578</v>
      </c>
      <c r="E2456" t="s">
        <v>1559</v>
      </c>
      <c r="F2456">
        <v>156</v>
      </c>
      <c r="G2456" t="s">
        <v>8212</v>
      </c>
      <c r="H2456" t="s">
        <v>8218</v>
      </c>
      <c r="I2456" t="s">
        <v>8214</v>
      </c>
      <c r="J2456" t="s">
        <v>8215</v>
      </c>
      <c r="K2456" t="s">
        <v>5808</v>
      </c>
      <c r="L2456" t="s">
        <v>8267</v>
      </c>
    </row>
    <row r="2457" spans="1:12" x14ac:dyDescent="0.35">
      <c r="A2457" s="164" t="s">
        <v>1615</v>
      </c>
      <c r="B2457" t="s">
        <v>6751</v>
      </c>
      <c r="C2457" t="s">
        <v>22403</v>
      </c>
      <c r="D2457" t="s">
        <v>154</v>
      </c>
      <c r="E2457" t="s">
        <v>1559</v>
      </c>
      <c r="F2457">
        <v>122</v>
      </c>
      <c r="G2457" t="s">
        <v>8212</v>
      </c>
      <c r="H2457" t="s">
        <v>8218</v>
      </c>
      <c r="I2457" t="s">
        <v>8214</v>
      </c>
      <c r="J2457" t="s">
        <v>8215</v>
      </c>
      <c r="K2457" t="s">
        <v>5808</v>
      </c>
      <c r="L2457" t="s">
        <v>8216</v>
      </c>
    </row>
    <row r="2458" spans="1:12" x14ac:dyDescent="0.35">
      <c r="A2458" s="164" t="s">
        <v>16237</v>
      </c>
      <c r="B2458" t="s">
        <v>16238</v>
      </c>
      <c r="C2458" t="s">
        <v>16239</v>
      </c>
      <c r="D2458" t="s">
        <v>16240</v>
      </c>
      <c r="E2458" t="s">
        <v>1559</v>
      </c>
      <c r="F2458">
        <v>201</v>
      </c>
      <c r="G2458" t="s">
        <v>8223</v>
      </c>
      <c r="H2458" t="s">
        <v>8218</v>
      </c>
      <c r="I2458" t="s">
        <v>8214</v>
      </c>
      <c r="J2458" t="s">
        <v>8215</v>
      </c>
      <c r="K2458" t="s">
        <v>8224</v>
      </c>
      <c r="L2458" t="s">
        <v>8216</v>
      </c>
    </row>
    <row r="2459" spans="1:12" x14ac:dyDescent="0.35">
      <c r="A2459" s="164" t="s">
        <v>1616</v>
      </c>
      <c r="B2459" t="s">
        <v>6587</v>
      </c>
      <c r="C2459" t="s">
        <v>22867</v>
      </c>
      <c r="D2459" t="s">
        <v>1567</v>
      </c>
      <c r="E2459" t="s">
        <v>1559</v>
      </c>
      <c r="F2459">
        <v>181</v>
      </c>
      <c r="G2459" t="s">
        <v>8212</v>
      </c>
      <c r="H2459" t="s">
        <v>8218</v>
      </c>
      <c r="I2459" t="s">
        <v>8214</v>
      </c>
      <c r="J2459" t="s">
        <v>8215</v>
      </c>
      <c r="K2459" t="s">
        <v>8224</v>
      </c>
      <c r="L2459" t="s">
        <v>8267</v>
      </c>
    </row>
    <row r="2460" spans="1:12" x14ac:dyDescent="0.35">
      <c r="A2460" s="164" t="s">
        <v>13472</v>
      </c>
      <c r="B2460" t="s">
        <v>13473</v>
      </c>
      <c r="C2460" t="s">
        <v>13474</v>
      </c>
      <c r="D2460" t="s">
        <v>13475</v>
      </c>
      <c r="E2460" t="s">
        <v>1559</v>
      </c>
      <c r="F2460">
        <v>48</v>
      </c>
      <c r="G2460" t="s">
        <v>8234</v>
      </c>
      <c r="H2460" t="s">
        <v>8218</v>
      </c>
      <c r="I2460" t="s">
        <v>8219</v>
      </c>
      <c r="J2460" t="s">
        <v>8215</v>
      </c>
      <c r="K2460" t="s">
        <v>5808</v>
      </c>
      <c r="L2460" t="s">
        <v>8216</v>
      </c>
    </row>
    <row r="2461" spans="1:12" x14ac:dyDescent="0.35">
      <c r="A2461" s="164" t="s">
        <v>1617</v>
      </c>
      <c r="B2461" t="s">
        <v>6626</v>
      </c>
      <c r="C2461" t="s">
        <v>11621</v>
      </c>
      <c r="D2461" t="s">
        <v>1578</v>
      </c>
      <c r="E2461" t="s">
        <v>1559</v>
      </c>
      <c r="F2461">
        <v>119</v>
      </c>
      <c r="G2461" t="s">
        <v>8212</v>
      </c>
      <c r="H2461" t="s">
        <v>8218</v>
      </c>
      <c r="I2461" t="s">
        <v>8214</v>
      </c>
      <c r="J2461" t="s">
        <v>8215</v>
      </c>
      <c r="K2461" t="s">
        <v>8224</v>
      </c>
      <c r="L2461" t="s">
        <v>8267</v>
      </c>
    </row>
    <row r="2462" spans="1:12" x14ac:dyDescent="0.35">
      <c r="A2462" s="164" t="s">
        <v>1618</v>
      </c>
      <c r="B2462" t="s">
        <v>6627</v>
      </c>
      <c r="C2462" t="s">
        <v>31551</v>
      </c>
      <c r="D2462" t="s">
        <v>1578</v>
      </c>
      <c r="E2462" t="s">
        <v>1559</v>
      </c>
      <c r="F2462">
        <v>122</v>
      </c>
      <c r="G2462" t="s">
        <v>8212</v>
      </c>
      <c r="H2462" t="s">
        <v>8218</v>
      </c>
      <c r="I2462" t="s">
        <v>8214</v>
      </c>
      <c r="J2462" t="s">
        <v>8215</v>
      </c>
      <c r="K2462" t="s">
        <v>5808</v>
      </c>
      <c r="L2462" t="s">
        <v>8267</v>
      </c>
    </row>
    <row r="2463" spans="1:12" x14ac:dyDescent="0.35">
      <c r="A2463" s="164" t="s">
        <v>1619</v>
      </c>
      <c r="B2463" t="s">
        <v>6572</v>
      </c>
      <c r="C2463" t="s">
        <v>13888</v>
      </c>
      <c r="D2463" t="s">
        <v>1587</v>
      </c>
      <c r="E2463" t="s">
        <v>1559</v>
      </c>
      <c r="F2463">
        <v>190</v>
      </c>
      <c r="G2463" t="s">
        <v>8212</v>
      </c>
      <c r="H2463" t="s">
        <v>8218</v>
      </c>
      <c r="I2463" t="s">
        <v>8214</v>
      </c>
      <c r="J2463" t="s">
        <v>8215</v>
      </c>
      <c r="K2463" t="s">
        <v>8224</v>
      </c>
      <c r="L2463" t="s">
        <v>8216</v>
      </c>
    </row>
    <row r="2464" spans="1:12" x14ac:dyDescent="0.35">
      <c r="A2464" s="164" t="s">
        <v>9280</v>
      </c>
      <c r="B2464" t="s">
        <v>8610</v>
      </c>
      <c r="C2464" t="s">
        <v>9281</v>
      </c>
      <c r="D2464" t="s">
        <v>9282</v>
      </c>
      <c r="E2464" t="s">
        <v>1559</v>
      </c>
      <c r="H2464" t="s">
        <v>8218</v>
      </c>
      <c r="I2464" t="s">
        <v>8214</v>
      </c>
      <c r="J2464" t="s">
        <v>8215</v>
      </c>
      <c r="K2464" t="s">
        <v>8224</v>
      </c>
      <c r="L2464" t="s">
        <v>8216</v>
      </c>
    </row>
    <row r="2465" spans="1:12" x14ac:dyDescent="0.35">
      <c r="A2465" s="164" t="s">
        <v>21561</v>
      </c>
      <c r="B2465" t="s">
        <v>8870</v>
      </c>
      <c r="C2465" t="s">
        <v>21562</v>
      </c>
      <c r="D2465" t="s">
        <v>21563</v>
      </c>
      <c r="E2465" t="s">
        <v>1559</v>
      </c>
      <c r="F2465">
        <v>49</v>
      </c>
      <c r="G2465" t="s">
        <v>8234</v>
      </c>
      <c r="H2465" t="s">
        <v>8218</v>
      </c>
      <c r="I2465" t="s">
        <v>8214</v>
      </c>
      <c r="J2465" t="s">
        <v>8215</v>
      </c>
      <c r="K2465" t="s">
        <v>5808</v>
      </c>
      <c r="L2465" t="s">
        <v>8216</v>
      </c>
    </row>
    <row r="2466" spans="1:12" x14ac:dyDescent="0.35">
      <c r="A2466" s="164" t="s">
        <v>28155</v>
      </c>
      <c r="B2466" t="s">
        <v>28156</v>
      </c>
      <c r="C2466" t="s">
        <v>28157</v>
      </c>
      <c r="D2466" t="s">
        <v>9282</v>
      </c>
      <c r="E2466" t="s">
        <v>1559</v>
      </c>
      <c r="F2466">
        <v>215</v>
      </c>
      <c r="G2466" t="s">
        <v>8223</v>
      </c>
      <c r="H2466" t="s">
        <v>8218</v>
      </c>
      <c r="I2466" t="s">
        <v>8214</v>
      </c>
      <c r="J2466" t="s">
        <v>8215</v>
      </c>
      <c r="K2466" t="s">
        <v>5808</v>
      </c>
      <c r="L2466" t="s">
        <v>8267</v>
      </c>
    </row>
    <row r="2467" spans="1:12" x14ac:dyDescent="0.35">
      <c r="A2467" s="164" t="s">
        <v>1620</v>
      </c>
      <c r="B2467" t="s">
        <v>6624</v>
      </c>
      <c r="C2467" t="s">
        <v>26949</v>
      </c>
      <c r="D2467" t="s">
        <v>1578</v>
      </c>
      <c r="E2467" t="s">
        <v>1559</v>
      </c>
      <c r="F2467">
        <v>682</v>
      </c>
      <c r="G2467" t="s">
        <v>8490</v>
      </c>
      <c r="H2467" t="s">
        <v>8218</v>
      </c>
      <c r="I2467" t="s">
        <v>8214</v>
      </c>
      <c r="J2467" t="s">
        <v>8215</v>
      </c>
      <c r="K2467" t="s">
        <v>8224</v>
      </c>
      <c r="L2467" t="s">
        <v>8267</v>
      </c>
    </row>
    <row r="2468" spans="1:12" x14ac:dyDescent="0.35">
      <c r="A2468" s="164" t="s">
        <v>1621</v>
      </c>
      <c r="B2468" t="s">
        <v>6735</v>
      </c>
      <c r="C2468" t="s">
        <v>26611</v>
      </c>
      <c r="D2468" t="s">
        <v>1622</v>
      </c>
      <c r="E2468" t="s">
        <v>1559</v>
      </c>
      <c r="F2468">
        <v>45</v>
      </c>
      <c r="G2468" t="s">
        <v>8234</v>
      </c>
      <c r="H2468" t="s">
        <v>8218</v>
      </c>
      <c r="I2468" t="s">
        <v>8219</v>
      </c>
      <c r="J2468" t="s">
        <v>8215</v>
      </c>
      <c r="K2468" t="s">
        <v>5808</v>
      </c>
      <c r="L2468" t="s">
        <v>8216</v>
      </c>
    </row>
    <row r="2469" spans="1:12" x14ac:dyDescent="0.35">
      <c r="A2469" s="164" t="s">
        <v>24924</v>
      </c>
      <c r="B2469" t="s">
        <v>19105</v>
      </c>
      <c r="C2469" t="s">
        <v>24925</v>
      </c>
      <c r="D2469" t="s">
        <v>1578</v>
      </c>
      <c r="E2469" t="s">
        <v>1559</v>
      </c>
      <c r="F2469">
        <v>93</v>
      </c>
      <c r="G2469" t="s">
        <v>8234</v>
      </c>
      <c r="H2469" t="s">
        <v>8218</v>
      </c>
      <c r="I2469" t="s">
        <v>8214</v>
      </c>
      <c r="J2469" t="s">
        <v>8215</v>
      </c>
      <c r="K2469" t="s">
        <v>5808</v>
      </c>
      <c r="L2469" t="s">
        <v>8267</v>
      </c>
    </row>
    <row r="2470" spans="1:12" x14ac:dyDescent="0.35">
      <c r="A2470" s="164" t="s">
        <v>1623</v>
      </c>
      <c r="B2470" t="s">
        <v>6743</v>
      </c>
      <c r="C2470" t="s">
        <v>25543</v>
      </c>
      <c r="D2470" t="s">
        <v>1624</v>
      </c>
      <c r="E2470" t="s">
        <v>1559</v>
      </c>
      <c r="F2470">
        <v>391</v>
      </c>
      <c r="G2470" t="s">
        <v>8556</v>
      </c>
      <c r="H2470" t="s">
        <v>8218</v>
      </c>
      <c r="I2470" t="s">
        <v>8214</v>
      </c>
      <c r="J2470" t="s">
        <v>8215</v>
      </c>
      <c r="K2470" t="s">
        <v>8224</v>
      </c>
      <c r="L2470" t="s">
        <v>8267</v>
      </c>
    </row>
    <row r="2471" spans="1:12" x14ac:dyDescent="0.35">
      <c r="A2471" s="164" t="s">
        <v>1625</v>
      </c>
      <c r="B2471" t="s">
        <v>6744</v>
      </c>
      <c r="C2471" t="s">
        <v>9313</v>
      </c>
      <c r="D2471" t="s">
        <v>370</v>
      </c>
      <c r="E2471" t="s">
        <v>1559</v>
      </c>
      <c r="F2471">
        <v>174</v>
      </c>
      <c r="G2471" t="s">
        <v>8212</v>
      </c>
      <c r="H2471" t="s">
        <v>8218</v>
      </c>
      <c r="I2471" t="s">
        <v>8214</v>
      </c>
      <c r="J2471" t="s">
        <v>8215</v>
      </c>
      <c r="K2471" t="s">
        <v>8224</v>
      </c>
      <c r="L2471" t="s">
        <v>8216</v>
      </c>
    </row>
    <row r="2472" spans="1:12" x14ac:dyDescent="0.35">
      <c r="A2472" s="164" t="s">
        <v>13800</v>
      </c>
      <c r="B2472" t="s">
        <v>13801</v>
      </c>
      <c r="C2472" t="s">
        <v>13802</v>
      </c>
      <c r="D2472" t="s">
        <v>1578</v>
      </c>
      <c r="E2472" t="s">
        <v>1559</v>
      </c>
      <c r="F2472">
        <v>194</v>
      </c>
      <c r="G2472" t="s">
        <v>8212</v>
      </c>
      <c r="H2472" t="s">
        <v>8218</v>
      </c>
      <c r="I2472" t="s">
        <v>8214</v>
      </c>
      <c r="J2472" t="s">
        <v>8215</v>
      </c>
      <c r="K2472" t="s">
        <v>8224</v>
      </c>
      <c r="L2472" t="s">
        <v>8267</v>
      </c>
    </row>
    <row r="2473" spans="1:12" x14ac:dyDescent="0.35">
      <c r="A2473" s="164" t="s">
        <v>1626</v>
      </c>
      <c r="B2473" t="s">
        <v>6618</v>
      </c>
      <c r="C2473" t="s">
        <v>32956</v>
      </c>
      <c r="D2473" t="s">
        <v>1578</v>
      </c>
      <c r="E2473" t="s">
        <v>1559</v>
      </c>
      <c r="F2473">
        <v>109</v>
      </c>
      <c r="G2473" t="s">
        <v>8212</v>
      </c>
      <c r="H2473" t="s">
        <v>8218</v>
      </c>
      <c r="I2473" t="s">
        <v>8214</v>
      </c>
      <c r="J2473" t="s">
        <v>8215</v>
      </c>
      <c r="K2473" t="s">
        <v>5808</v>
      </c>
      <c r="L2473" t="s">
        <v>8267</v>
      </c>
    </row>
    <row r="2474" spans="1:12" x14ac:dyDescent="0.35">
      <c r="A2474" s="164" t="s">
        <v>24399</v>
      </c>
      <c r="B2474" t="s">
        <v>24400</v>
      </c>
      <c r="C2474" t="s">
        <v>18503</v>
      </c>
      <c r="D2474" t="s">
        <v>18504</v>
      </c>
      <c r="E2474" t="s">
        <v>1559</v>
      </c>
      <c r="F2474">
        <v>20</v>
      </c>
      <c r="G2474" t="s">
        <v>8234</v>
      </c>
      <c r="H2474" t="s">
        <v>8218</v>
      </c>
      <c r="I2474" t="s">
        <v>8214</v>
      </c>
      <c r="J2474" t="s">
        <v>8215</v>
      </c>
      <c r="K2474" t="s">
        <v>8224</v>
      </c>
      <c r="L2474" t="s">
        <v>8216</v>
      </c>
    </row>
    <row r="2475" spans="1:12" x14ac:dyDescent="0.35">
      <c r="A2475" s="164" t="s">
        <v>24544</v>
      </c>
      <c r="B2475" t="s">
        <v>24545</v>
      </c>
      <c r="C2475" t="s">
        <v>24546</v>
      </c>
      <c r="D2475" t="s">
        <v>9282</v>
      </c>
      <c r="E2475" t="s">
        <v>1559</v>
      </c>
      <c r="H2475" t="s">
        <v>8218</v>
      </c>
      <c r="I2475" t="s">
        <v>8214</v>
      </c>
      <c r="J2475" t="s">
        <v>8215</v>
      </c>
      <c r="K2475" t="s">
        <v>8224</v>
      </c>
      <c r="L2475" t="s">
        <v>8216</v>
      </c>
    </row>
    <row r="2476" spans="1:12" x14ac:dyDescent="0.35">
      <c r="A2476" s="164" t="s">
        <v>22146</v>
      </c>
      <c r="B2476" t="s">
        <v>22147</v>
      </c>
      <c r="C2476" t="s">
        <v>22148</v>
      </c>
      <c r="D2476" t="s">
        <v>9282</v>
      </c>
      <c r="E2476" t="s">
        <v>1559</v>
      </c>
      <c r="H2476" t="s">
        <v>8218</v>
      </c>
      <c r="I2476" t="s">
        <v>8214</v>
      </c>
      <c r="J2476" t="s">
        <v>8215</v>
      </c>
      <c r="K2476" t="s">
        <v>8224</v>
      </c>
      <c r="L2476" t="s">
        <v>8216</v>
      </c>
    </row>
    <row r="2477" spans="1:12" x14ac:dyDescent="0.35">
      <c r="A2477" s="164" t="s">
        <v>1627</v>
      </c>
      <c r="B2477" t="s">
        <v>6573</v>
      </c>
      <c r="C2477" t="s">
        <v>12778</v>
      </c>
      <c r="D2477" t="s">
        <v>1628</v>
      </c>
      <c r="E2477" t="s">
        <v>1559</v>
      </c>
      <c r="F2477">
        <v>73</v>
      </c>
      <c r="G2477" t="s">
        <v>8234</v>
      </c>
      <c r="H2477" t="s">
        <v>8218</v>
      </c>
      <c r="I2477" t="s">
        <v>8214</v>
      </c>
      <c r="J2477" t="s">
        <v>8215</v>
      </c>
      <c r="K2477" t="s">
        <v>8224</v>
      </c>
      <c r="L2477" t="s">
        <v>8216</v>
      </c>
    </row>
    <row r="2478" spans="1:12" x14ac:dyDescent="0.35">
      <c r="A2478" s="164" t="s">
        <v>1629</v>
      </c>
      <c r="B2478" t="s">
        <v>6595</v>
      </c>
      <c r="C2478" t="s">
        <v>29577</v>
      </c>
      <c r="D2478" t="s">
        <v>1630</v>
      </c>
      <c r="E2478" t="s">
        <v>1559</v>
      </c>
      <c r="F2478">
        <v>89</v>
      </c>
      <c r="G2478" t="s">
        <v>8234</v>
      </c>
      <c r="H2478" t="s">
        <v>8218</v>
      </c>
      <c r="I2478" t="s">
        <v>8214</v>
      </c>
      <c r="J2478" t="s">
        <v>8215</v>
      </c>
      <c r="K2478" t="s">
        <v>5808</v>
      </c>
      <c r="L2478" t="s">
        <v>8216</v>
      </c>
    </row>
    <row r="2479" spans="1:12" x14ac:dyDescent="0.35">
      <c r="A2479" s="164" t="s">
        <v>21186</v>
      </c>
      <c r="B2479" t="s">
        <v>21187</v>
      </c>
      <c r="C2479" t="s">
        <v>9360</v>
      </c>
      <c r="D2479" t="s">
        <v>9361</v>
      </c>
      <c r="E2479" t="s">
        <v>1559</v>
      </c>
      <c r="F2479">
        <v>40</v>
      </c>
      <c r="G2479" t="s">
        <v>8234</v>
      </c>
      <c r="H2479" t="s">
        <v>8218</v>
      </c>
      <c r="I2479" t="s">
        <v>8219</v>
      </c>
      <c r="J2479" t="s">
        <v>8215</v>
      </c>
      <c r="K2479" t="s">
        <v>5808</v>
      </c>
      <c r="L2479" t="s">
        <v>8216</v>
      </c>
    </row>
    <row r="2480" spans="1:12" x14ac:dyDescent="0.35">
      <c r="A2480" s="164" t="s">
        <v>1632</v>
      </c>
      <c r="B2480" t="s">
        <v>6615</v>
      </c>
      <c r="C2480" t="s">
        <v>31837</v>
      </c>
      <c r="D2480" t="s">
        <v>1578</v>
      </c>
      <c r="E2480" t="s">
        <v>1559</v>
      </c>
      <c r="F2480">
        <v>130</v>
      </c>
      <c r="G2480" t="s">
        <v>8212</v>
      </c>
      <c r="H2480" t="s">
        <v>8218</v>
      </c>
      <c r="I2480" t="s">
        <v>8214</v>
      </c>
      <c r="J2480" t="s">
        <v>8215</v>
      </c>
      <c r="K2480" t="s">
        <v>5808</v>
      </c>
      <c r="L2480" t="s">
        <v>8267</v>
      </c>
    </row>
    <row r="2481" spans="1:12" x14ac:dyDescent="0.35">
      <c r="A2481" s="164" t="s">
        <v>13809</v>
      </c>
      <c r="B2481" t="s">
        <v>13810</v>
      </c>
      <c r="C2481" t="s">
        <v>13811</v>
      </c>
      <c r="D2481" t="s">
        <v>13812</v>
      </c>
      <c r="E2481" t="s">
        <v>1559</v>
      </c>
      <c r="H2481" t="s">
        <v>8218</v>
      </c>
      <c r="I2481" t="s">
        <v>8214</v>
      </c>
      <c r="J2481" t="s">
        <v>8215</v>
      </c>
      <c r="K2481" t="s">
        <v>8224</v>
      </c>
      <c r="L2481" t="s">
        <v>8216</v>
      </c>
    </row>
    <row r="2482" spans="1:12" x14ac:dyDescent="0.35">
      <c r="A2482" s="164" t="s">
        <v>15510</v>
      </c>
      <c r="B2482" t="s">
        <v>15511</v>
      </c>
      <c r="C2482" t="s">
        <v>15512</v>
      </c>
      <c r="D2482" t="s">
        <v>14769</v>
      </c>
      <c r="E2482" t="s">
        <v>1559</v>
      </c>
      <c r="F2482">
        <v>184</v>
      </c>
      <c r="G2482" t="s">
        <v>8212</v>
      </c>
      <c r="H2482" t="s">
        <v>8218</v>
      </c>
      <c r="I2482" t="s">
        <v>8214</v>
      </c>
      <c r="J2482" t="s">
        <v>8215</v>
      </c>
      <c r="K2482" t="s">
        <v>5808</v>
      </c>
      <c r="L2482" t="s">
        <v>8267</v>
      </c>
    </row>
    <row r="2483" spans="1:12" x14ac:dyDescent="0.35">
      <c r="A2483" s="164" t="s">
        <v>13344</v>
      </c>
      <c r="B2483" t="s">
        <v>8834</v>
      </c>
      <c r="C2483" t="s">
        <v>13345</v>
      </c>
      <c r="D2483" t="s">
        <v>13346</v>
      </c>
      <c r="E2483" t="s">
        <v>1559</v>
      </c>
      <c r="F2483">
        <v>45</v>
      </c>
      <c r="G2483" t="s">
        <v>8234</v>
      </c>
      <c r="H2483" t="s">
        <v>8218</v>
      </c>
      <c r="I2483" t="s">
        <v>8219</v>
      </c>
      <c r="J2483" t="s">
        <v>8215</v>
      </c>
      <c r="K2483" t="s">
        <v>5808</v>
      </c>
      <c r="L2483" t="s">
        <v>8216</v>
      </c>
    </row>
    <row r="2484" spans="1:12" x14ac:dyDescent="0.35">
      <c r="A2484" s="164" t="s">
        <v>30876</v>
      </c>
      <c r="B2484" t="s">
        <v>30877</v>
      </c>
      <c r="C2484" t="s">
        <v>30878</v>
      </c>
      <c r="D2484" t="s">
        <v>30879</v>
      </c>
      <c r="E2484" t="s">
        <v>1559</v>
      </c>
      <c r="F2484">
        <v>132</v>
      </c>
      <c r="G2484" t="s">
        <v>8212</v>
      </c>
      <c r="H2484" t="s">
        <v>8218</v>
      </c>
      <c r="I2484" t="s">
        <v>8214</v>
      </c>
      <c r="J2484" t="s">
        <v>8215</v>
      </c>
      <c r="K2484" t="s">
        <v>5808</v>
      </c>
      <c r="L2484" t="s">
        <v>8216</v>
      </c>
    </row>
    <row r="2485" spans="1:12" x14ac:dyDescent="0.35">
      <c r="A2485" s="164" t="s">
        <v>18608</v>
      </c>
      <c r="B2485" t="s">
        <v>14262</v>
      </c>
      <c r="C2485" t="s">
        <v>14263</v>
      </c>
      <c r="D2485" t="s">
        <v>4175</v>
      </c>
      <c r="E2485" t="s">
        <v>1559</v>
      </c>
      <c r="F2485">
        <v>39</v>
      </c>
      <c r="G2485" t="s">
        <v>8234</v>
      </c>
      <c r="H2485" t="s">
        <v>8218</v>
      </c>
      <c r="I2485" t="s">
        <v>8219</v>
      </c>
      <c r="J2485" t="s">
        <v>8215</v>
      </c>
      <c r="K2485" t="s">
        <v>5808</v>
      </c>
      <c r="L2485" t="s">
        <v>8216</v>
      </c>
    </row>
    <row r="2486" spans="1:12" x14ac:dyDescent="0.35">
      <c r="A2486" s="164" t="s">
        <v>1633</v>
      </c>
      <c r="B2486" t="s">
        <v>6730</v>
      </c>
      <c r="C2486" t="s">
        <v>33383</v>
      </c>
      <c r="D2486" t="s">
        <v>1634</v>
      </c>
      <c r="E2486" t="s">
        <v>1559</v>
      </c>
      <c r="F2486">
        <v>90</v>
      </c>
      <c r="G2486" t="s">
        <v>8234</v>
      </c>
      <c r="H2486" t="s">
        <v>8218</v>
      </c>
      <c r="I2486" t="s">
        <v>8219</v>
      </c>
      <c r="J2486" t="s">
        <v>8215</v>
      </c>
      <c r="K2486" t="s">
        <v>8224</v>
      </c>
      <c r="L2486" t="s">
        <v>8216</v>
      </c>
    </row>
    <row r="2487" spans="1:12" x14ac:dyDescent="0.35">
      <c r="A2487" s="164" t="s">
        <v>29625</v>
      </c>
      <c r="B2487" t="s">
        <v>29626</v>
      </c>
      <c r="C2487" t="s">
        <v>20433</v>
      </c>
      <c r="D2487" t="s">
        <v>9282</v>
      </c>
      <c r="E2487" t="s">
        <v>1559</v>
      </c>
      <c r="H2487" t="s">
        <v>8218</v>
      </c>
      <c r="I2487" t="s">
        <v>8214</v>
      </c>
      <c r="J2487" t="s">
        <v>8215</v>
      </c>
      <c r="K2487" t="s">
        <v>8224</v>
      </c>
      <c r="L2487" t="s">
        <v>8216</v>
      </c>
    </row>
    <row r="2488" spans="1:12" x14ac:dyDescent="0.35">
      <c r="A2488" s="164" t="s">
        <v>21052</v>
      </c>
      <c r="B2488" t="s">
        <v>21053</v>
      </c>
      <c r="C2488" t="s">
        <v>21054</v>
      </c>
      <c r="D2488" t="s">
        <v>21055</v>
      </c>
      <c r="E2488" t="s">
        <v>1559</v>
      </c>
      <c r="F2488">
        <v>36</v>
      </c>
      <c r="G2488" t="s">
        <v>8234</v>
      </c>
      <c r="H2488" t="s">
        <v>8218</v>
      </c>
      <c r="I2488" t="s">
        <v>8219</v>
      </c>
      <c r="J2488" t="s">
        <v>8215</v>
      </c>
      <c r="K2488" t="s">
        <v>5808</v>
      </c>
      <c r="L2488" t="s">
        <v>8216</v>
      </c>
    </row>
    <row r="2489" spans="1:12" x14ac:dyDescent="0.35">
      <c r="A2489" s="164" t="s">
        <v>1635</v>
      </c>
      <c r="B2489" t="s">
        <v>6742</v>
      </c>
      <c r="C2489" t="s">
        <v>10173</v>
      </c>
      <c r="D2489" t="s">
        <v>1624</v>
      </c>
      <c r="E2489" t="s">
        <v>1559</v>
      </c>
      <c r="F2489">
        <v>179</v>
      </c>
      <c r="G2489" t="s">
        <v>8212</v>
      </c>
      <c r="H2489" t="s">
        <v>8218</v>
      </c>
      <c r="I2489" t="s">
        <v>8214</v>
      </c>
      <c r="J2489" t="s">
        <v>8215</v>
      </c>
      <c r="K2489" t="s">
        <v>8224</v>
      </c>
      <c r="L2489" t="s">
        <v>8267</v>
      </c>
    </row>
    <row r="2490" spans="1:12" x14ac:dyDescent="0.35">
      <c r="A2490" s="164" t="s">
        <v>1636</v>
      </c>
      <c r="B2490" t="s">
        <v>6619</v>
      </c>
      <c r="C2490" t="s">
        <v>29412</v>
      </c>
      <c r="D2490" t="s">
        <v>1578</v>
      </c>
      <c r="E2490" t="s">
        <v>1559</v>
      </c>
      <c r="F2490">
        <v>216</v>
      </c>
      <c r="G2490" t="s">
        <v>8223</v>
      </c>
      <c r="H2490" t="s">
        <v>8218</v>
      </c>
      <c r="I2490" t="s">
        <v>8214</v>
      </c>
      <c r="J2490" t="s">
        <v>8215</v>
      </c>
      <c r="K2490" t="s">
        <v>8224</v>
      </c>
      <c r="L2490" t="s">
        <v>8267</v>
      </c>
    </row>
    <row r="2491" spans="1:12" x14ac:dyDescent="0.35">
      <c r="A2491" s="164" t="s">
        <v>1637</v>
      </c>
      <c r="B2491" t="s">
        <v>6611</v>
      </c>
      <c r="C2491" t="s">
        <v>19664</v>
      </c>
      <c r="D2491" t="s">
        <v>1578</v>
      </c>
      <c r="E2491" t="s">
        <v>1559</v>
      </c>
      <c r="F2491">
        <v>156</v>
      </c>
      <c r="G2491" t="s">
        <v>8212</v>
      </c>
      <c r="H2491" t="s">
        <v>8218</v>
      </c>
      <c r="I2491" t="s">
        <v>8214</v>
      </c>
      <c r="J2491" t="s">
        <v>8215</v>
      </c>
      <c r="K2491" t="s">
        <v>5808</v>
      </c>
      <c r="L2491" t="s">
        <v>8216</v>
      </c>
    </row>
    <row r="2492" spans="1:12" x14ac:dyDescent="0.35">
      <c r="A2492" s="164" t="s">
        <v>1638</v>
      </c>
      <c r="B2492" t="s">
        <v>6410</v>
      </c>
      <c r="C2492" t="s">
        <v>11322</v>
      </c>
      <c r="D2492" t="s">
        <v>6411</v>
      </c>
      <c r="E2492" t="s">
        <v>1559</v>
      </c>
      <c r="F2492">
        <v>296</v>
      </c>
      <c r="G2492" t="s">
        <v>8223</v>
      </c>
      <c r="H2492" t="s">
        <v>8218</v>
      </c>
      <c r="I2492" t="s">
        <v>8214</v>
      </c>
      <c r="J2492" t="s">
        <v>8215</v>
      </c>
      <c r="K2492" t="s">
        <v>8224</v>
      </c>
      <c r="L2492" t="s">
        <v>8267</v>
      </c>
    </row>
    <row r="2493" spans="1:12" x14ac:dyDescent="0.35">
      <c r="A2493" s="164" t="s">
        <v>1639</v>
      </c>
      <c r="B2493" t="s">
        <v>6622</v>
      </c>
      <c r="C2493" t="s">
        <v>20122</v>
      </c>
      <c r="D2493" t="s">
        <v>1578</v>
      </c>
      <c r="E2493" t="s">
        <v>1559</v>
      </c>
      <c r="F2493">
        <v>227</v>
      </c>
      <c r="G2493" t="s">
        <v>8223</v>
      </c>
      <c r="H2493" t="s">
        <v>8218</v>
      </c>
      <c r="I2493" t="s">
        <v>8214</v>
      </c>
      <c r="J2493" t="s">
        <v>8215</v>
      </c>
      <c r="K2493" t="s">
        <v>8224</v>
      </c>
      <c r="L2493" t="s">
        <v>8267</v>
      </c>
    </row>
    <row r="2494" spans="1:12" x14ac:dyDescent="0.35">
      <c r="A2494" s="164" t="s">
        <v>23795</v>
      </c>
      <c r="B2494" t="s">
        <v>23796</v>
      </c>
      <c r="C2494" t="s">
        <v>23797</v>
      </c>
      <c r="D2494" t="s">
        <v>23798</v>
      </c>
      <c r="E2494" t="s">
        <v>1559</v>
      </c>
      <c r="F2494">
        <v>300</v>
      </c>
      <c r="G2494" t="s">
        <v>8223</v>
      </c>
      <c r="H2494" t="s">
        <v>8218</v>
      </c>
      <c r="I2494" t="s">
        <v>8214</v>
      </c>
      <c r="J2494" t="s">
        <v>8215</v>
      </c>
      <c r="K2494" t="s">
        <v>8224</v>
      </c>
      <c r="L2494" t="s">
        <v>8216</v>
      </c>
    </row>
    <row r="2495" spans="1:12" x14ac:dyDescent="0.35">
      <c r="A2495" s="164" t="s">
        <v>1640</v>
      </c>
      <c r="B2495" t="s">
        <v>6608</v>
      </c>
      <c r="C2495" t="s">
        <v>29434</v>
      </c>
      <c r="D2495" t="s">
        <v>1578</v>
      </c>
      <c r="E2495" t="s">
        <v>1559</v>
      </c>
      <c r="F2495">
        <v>576</v>
      </c>
      <c r="G2495" t="s">
        <v>8490</v>
      </c>
      <c r="H2495" t="s">
        <v>8218</v>
      </c>
      <c r="I2495" t="s">
        <v>8214</v>
      </c>
      <c r="J2495" t="s">
        <v>8215</v>
      </c>
      <c r="K2495" t="s">
        <v>8224</v>
      </c>
      <c r="L2495" t="s">
        <v>8267</v>
      </c>
    </row>
    <row r="2496" spans="1:12" x14ac:dyDescent="0.35">
      <c r="A2496" s="164" t="s">
        <v>1641</v>
      </c>
      <c r="B2496" t="s">
        <v>6737</v>
      </c>
      <c r="C2496" t="s">
        <v>28150</v>
      </c>
      <c r="D2496" t="s">
        <v>1642</v>
      </c>
      <c r="E2496" t="s">
        <v>1559</v>
      </c>
      <c r="F2496">
        <v>107</v>
      </c>
      <c r="G2496" t="s">
        <v>8212</v>
      </c>
      <c r="H2496" t="s">
        <v>8218</v>
      </c>
      <c r="I2496" t="s">
        <v>8214</v>
      </c>
      <c r="J2496" t="s">
        <v>8215</v>
      </c>
      <c r="K2496" t="s">
        <v>8224</v>
      </c>
      <c r="L2496" t="s">
        <v>8216</v>
      </c>
    </row>
    <row r="2497" spans="1:12" x14ac:dyDescent="0.35">
      <c r="A2497" s="164" t="s">
        <v>32034</v>
      </c>
      <c r="B2497" t="s">
        <v>8954</v>
      </c>
      <c r="C2497" t="s">
        <v>8955</v>
      </c>
      <c r="D2497" t="s">
        <v>8956</v>
      </c>
      <c r="E2497" t="s">
        <v>1559</v>
      </c>
      <c r="F2497">
        <v>34</v>
      </c>
      <c r="G2497" t="s">
        <v>8234</v>
      </c>
      <c r="H2497" t="s">
        <v>8218</v>
      </c>
      <c r="I2497" t="s">
        <v>8214</v>
      </c>
      <c r="J2497" t="s">
        <v>8215</v>
      </c>
      <c r="K2497" t="s">
        <v>5808</v>
      </c>
      <c r="L2497" t="s">
        <v>8216</v>
      </c>
    </row>
    <row r="2498" spans="1:12" x14ac:dyDescent="0.35">
      <c r="A2498" s="164" t="s">
        <v>1644</v>
      </c>
      <c r="B2498" t="s">
        <v>6603</v>
      </c>
      <c r="C2498" t="s">
        <v>31782</v>
      </c>
      <c r="D2498" t="s">
        <v>1645</v>
      </c>
      <c r="E2498" t="s">
        <v>1559</v>
      </c>
      <c r="F2498">
        <v>244</v>
      </c>
      <c r="G2498" t="s">
        <v>8223</v>
      </c>
      <c r="H2498" t="s">
        <v>8218</v>
      </c>
      <c r="I2498" t="s">
        <v>8214</v>
      </c>
      <c r="J2498" t="s">
        <v>8215</v>
      </c>
      <c r="K2498" t="s">
        <v>5808</v>
      </c>
      <c r="L2498" t="s">
        <v>8267</v>
      </c>
    </row>
    <row r="2499" spans="1:12" x14ac:dyDescent="0.35">
      <c r="A2499" s="164" t="s">
        <v>33375</v>
      </c>
      <c r="B2499" t="s">
        <v>33376</v>
      </c>
      <c r="C2499" t="s">
        <v>33377</v>
      </c>
      <c r="D2499" t="s">
        <v>21971</v>
      </c>
      <c r="E2499" t="s">
        <v>1559</v>
      </c>
      <c r="H2499" t="s">
        <v>8218</v>
      </c>
      <c r="I2499" t="s">
        <v>8214</v>
      </c>
      <c r="J2499" t="s">
        <v>8215</v>
      </c>
      <c r="K2499" t="s">
        <v>8224</v>
      </c>
      <c r="L2499" t="s">
        <v>8216</v>
      </c>
    </row>
    <row r="2500" spans="1:12" x14ac:dyDescent="0.35">
      <c r="A2500" s="164" t="s">
        <v>1646</v>
      </c>
      <c r="B2500" t="s">
        <v>6609</v>
      </c>
      <c r="C2500" t="s">
        <v>28969</v>
      </c>
      <c r="D2500" t="s">
        <v>1578</v>
      </c>
      <c r="E2500" t="s">
        <v>1559</v>
      </c>
      <c r="F2500">
        <v>438</v>
      </c>
      <c r="G2500" t="s">
        <v>8307</v>
      </c>
      <c r="H2500" t="s">
        <v>8218</v>
      </c>
      <c r="I2500" t="s">
        <v>8214</v>
      </c>
      <c r="J2500" t="s">
        <v>8215</v>
      </c>
      <c r="K2500" t="s">
        <v>8224</v>
      </c>
      <c r="L2500" t="s">
        <v>8267</v>
      </c>
    </row>
    <row r="2501" spans="1:12" x14ac:dyDescent="0.35">
      <c r="A2501" s="164" t="s">
        <v>1647</v>
      </c>
      <c r="B2501" t="s">
        <v>6748</v>
      </c>
      <c r="C2501" t="s">
        <v>17996</v>
      </c>
      <c r="D2501" t="s">
        <v>1648</v>
      </c>
      <c r="E2501" t="s">
        <v>1559</v>
      </c>
      <c r="F2501">
        <v>288</v>
      </c>
      <c r="G2501" t="s">
        <v>8223</v>
      </c>
      <c r="H2501" t="s">
        <v>8218</v>
      </c>
      <c r="I2501" t="s">
        <v>8214</v>
      </c>
      <c r="J2501" t="s">
        <v>8215</v>
      </c>
      <c r="K2501" t="s">
        <v>8224</v>
      </c>
      <c r="L2501" t="s">
        <v>8216</v>
      </c>
    </row>
    <row r="2502" spans="1:12" x14ac:dyDescent="0.35">
      <c r="A2502" s="164" t="s">
        <v>17962</v>
      </c>
      <c r="B2502" t="s">
        <v>17963</v>
      </c>
      <c r="C2502" t="s">
        <v>17964</v>
      </c>
      <c r="D2502" t="s">
        <v>8827</v>
      </c>
      <c r="E2502" t="s">
        <v>1559</v>
      </c>
      <c r="H2502" t="s">
        <v>8218</v>
      </c>
      <c r="I2502" t="s">
        <v>8214</v>
      </c>
      <c r="J2502" t="s">
        <v>8215</v>
      </c>
      <c r="K2502" t="s">
        <v>8224</v>
      </c>
      <c r="L2502" t="s">
        <v>8216</v>
      </c>
    </row>
    <row r="2503" spans="1:12" x14ac:dyDescent="0.35">
      <c r="A2503" s="164" t="s">
        <v>1649</v>
      </c>
      <c r="B2503" t="s">
        <v>6740</v>
      </c>
      <c r="C2503" t="s">
        <v>20875</v>
      </c>
      <c r="D2503" t="s">
        <v>1650</v>
      </c>
      <c r="E2503" t="s">
        <v>1559</v>
      </c>
      <c r="F2503">
        <v>206</v>
      </c>
      <c r="G2503" t="s">
        <v>8223</v>
      </c>
      <c r="H2503" t="s">
        <v>8218</v>
      </c>
      <c r="I2503" t="s">
        <v>8214</v>
      </c>
      <c r="J2503" t="s">
        <v>8215</v>
      </c>
      <c r="K2503" t="s">
        <v>8224</v>
      </c>
      <c r="L2503" t="s">
        <v>8267</v>
      </c>
    </row>
    <row r="2504" spans="1:12" x14ac:dyDescent="0.35">
      <c r="A2504" s="164" t="s">
        <v>28668</v>
      </c>
      <c r="B2504" t="s">
        <v>5067</v>
      </c>
      <c r="C2504" t="s">
        <v>28669</v>
      </c>
      <c r="D2504" t="s">
        <v>21629</v>
      </c>
      <c r="E2504" t="s">
        <v>1559</v>
      </c>
      <c r="F2504">
        <v>38</v>
      </c>
      <c r="G2504" t="s">
        <v>8234</v>
      </c>
      <c r="H2504" t="s">
        <v>8218</v>
      </c>
      <c r="I2504" t="s">
        <v>8214</v>
      </c>
      <c r="J2504" t="s">
        <v>8215</v>
      </c>
      <c r="K2504" t="s">
        <v>5808</v>
      </c>
      <c r="L2504" t="s">
        <v>8216</v>
      </c>
    </row>
    <row r="2505" spans="1:12" x14ac:dyDescent="0.35">
      <c r="A2505" s="164" t="s">
        <v>15506</v>
      </c>
      <c r="B2505" t="s">
        <v>15507</v>
      </c>
      <c r="C2505" t="s">
        <v>15508</v>
      </c>
      <c r="D2505" t="s">
        <v>15509</v>
      </c>
      <c r="E2505" t="s">
        <v>1559</v>
      </c>
      <c r="F2505">
        <v>60</v>
      </c>
      <c r="G2505" t="s">
        <v>8234</v>
      </c>
      <c r="H2505" t="s">
        <v>8218</v>
      </c>
      <c r="I2505" t="s">
        <v>8219</v>
      </c>
      <c r="J2505" t="s">
        <v>8215</v>
      </c>
      <c r="K2505" t="s">
        <v>5808</v>
      </c>
      <c r="L2505" t="s">
        <v>8216</v>
      </c>
    </row>
    <row r="2506" spans="1:12" x14ac:dyDescent="0.35">
      <c r="A2506" s="164" t="s">
        <v>1651</v>
      </c>
      <c r="B2506" t="s">
        <v>6408</v>
      </c>
      <c r="C2506" t="s">
        <v>31676</v>
      </c>
      <c r="D2506" t="s">
        <v>1652</v>
      </c>
      <c r="E2506" t="s">
        <v>1559</v>
      </c>
      <c r="F2506">
        <v>114</v>
      </c>
      <c r="G2506" t="s">
        <v>8212</v>
      </c>
      <c r="H2506" t="s">
        <v>8218</v>
      </c>
      <c r="I2506" t="s">
        <v>8214</v>
      </c>
      <c r="J2506" t="s">
        <v>8215</v>
      </c>
      <c r="K2506" t="s">
        <v>8224</v>
      </c>
      <c r="L2506" t="s">
        <v>8267</v>
      </c>
    </row>
    <row r="2507" spans="1:12" x14ac:dyDescent="0.35">
      <c r="A2507" s="164" t="s">
        <v>32892</v>
      </c>
      <c r="B2507" t="s">
        <v>32893</v>
      </c>
      <c r="C2507" t="s">
        <v>32894</v>
      </c>
      <c r="D2507" t="s">
        <v>9282</v>
      </c>
      <c r="E2507" t="s">
        <v>1559</v>
      </c>
      <c r="H2507" t="s">
        <v>8218</v>
      </c>
      <c r="I2507" t="s">
        <v>8214</v>
      </c>
      <c r="J2507" t="s">
        <v>8215</v>
      </c>
      <c r="K2507" t="s">
        <v>8224</v>
      </c>
      <c r="L2507" t="s">
        <v>8216</v>
      </c>
    </row>
    <row r="2508" spans="1:12" x14ac:dyDescent="0.35">
      <c r="A2508" s="164" t="s">
        <v>8394</v>
      </c>
      <c r="B2508" t="s">
        <v>6629</v>
      </c>
      <c r="C2508" t="s">
        <v>8395</v>
      </c>
      <c r="D2508" t="s">
        <v>1578</v>
      </c>
      <c r="E2508" t="s">
        <v>1559</v>
      </c>
      <c r="F2508">
        <v>292</v>
      </c>
      <c r="G2508" t="s">
        <v>8223</v>
      </c>
      <c r="H2508" t="s">
        <v>8218</v>
      </c>
      <c r="I2508" t="s">
        <v>8214</v>
      </c>
      <c r="J2508" t="s">
        <v>8215</v>
      </c>
      <c r="K2508" t="s">
        <v>8224</v>
      </c>
      <c r="L2508" t="s">
        <v>8267</v>
      </c>
    </row>
    <row r="2509" spans="1:12" x14ac:dyDescent="0.35">
      <c r="A2509" s="164" t="s">
        <v>1653</v>
      </c>
      <c r="B2509" t="s">
        <v>6621</v>
      </c>
      <c r="C2509" t="s">
        <v>21630</v>
      </c>
      <c r="D2509" t="s">
        <v>1578</v>
      </c>
      <c r="E2509" t="s">
        <v>1559</v>
      </c>
      <c r="F2509">
        <v>221</v>
      </c>
      <c r="G2509" t="s">
        <v>8223</v>
      </c>
      <c r="H2509" t="s">
        <v>8218</v>
      </c>
      <c r="I2509" t="s">
        <v>8214</v>
      </c>
      <c r="J2509" t="s">
        <v>8215</v>
      </c>
      <c r="K2509" t="s">
        <v>8224</v>
      </c>
      <c r="L2509" t="s">
        <v>8216</v>
      </c>
    </row>
    <row r="2510" spans="1:12" x14ac:dyDescent="0.35">
      <c r="A2510" s="164" t="s">
        <v>20077</v>
      </c>
      <c r="B2510" t="s">
        <v>20078</v>
      </c>
      <c r="C2510" t="s">
        <v>20079</v>
      </c>
      <c r="D2510" t="s">
        <v>9282</v>
      </c>
      <c r="E2510" t="s">
        <v>1559</v>
      </c>
      <c r="H2510" t="s">
        <v>8218</v>
      </c>
      <c r="I2510" t="s">
        <v>8214</v>
      </c>
      <c r="J2510" t="s">
        <v>8215</v>
      </c>
      <c r="K2510" t="s">
        <v>8224</v>
      </c>
      <c r="L2510" t="s">
        <v>8216</v>
      </c>
    </row>
    <row r="2511" spans="1:12" x14ac:dyDescent="0.35">
      <c r="A2511" s="164" t="s">
        <v>1654</v>
      </c>
      <c r="B2511" t="s">
        <v>7318</v>
      </c>
      <c r="C2511" t="s">
        <v>32996</v>
      </c>
      <c r="D2511" t="s">
        <v>175</v>
      </c>
      <c r="E2511" t="s">
        <v>1559</v>
      </c>
      <c r="F2511">
        <v>202</v>
      </c>
      <c r="G2511" t="s">
        <v>8223</v>
      </c>
      <c r="H2511" t="s">
        <v>8218</v>
      </c>
      <c r="I2511" t="s">
        <v>8214</v>
      </c>
      <c r="J2511" t="s">
        <v>8215</v>
      </c>
      <c r="K2511" t="s">
        <v>8224</v>
      </c>
      <c r="L2511" t="s">
        <v>8267</v>
      </c>
    </row>
    <row r="2512" spans="1:12" x14ac:dyDescent="0.35">
      <c r="A2512" s="164" t="s">
        <v>20537</v>
      </c>
      <c r="B2512" t="s">
        <v>20538</v>
      </c>
      <c r="C2512" t="s">
        <v>20539</v>
      </c>
      <c r="D2512" t="s">
        <v>9282</v>
      </c>
      <c r="E2512" t="s">
        <v>1559</v>
      </c>
      <c r="H2512" t="s">
        <v>8218</v>
      </c>
      <c r="I2512" t="s">
        <v>8214</v>
      </c>
      <c r="J2512" t="s">
        <v>8215</v>
      </c>
      <c r="K2512" t="s">
        <v>8224</v>
      </c>
      <c r="L2512" t="s">
        <v>8216</v>
      </c>
    </row>
    <row r="2513" spans="1:12" x14ac:dyDescent="0.35">
      <c r="A2513" s="164" t="s">
        <v>1655</v>
      </c>
      <c r="B2513" t="s">
        <v>7308</v>
      </c>
      <c r="C2513" t="s">
        <v>15111</v>
      </c>
      <c r="D2513" t="s">
        <v>239</v>
      </c>
      <c r="E2513" t="s">
        <v>1559</v>
      </c>
      <c r="F2513">
        <v>32</v>
      </c>
      <c r="G2513" t="s">
        <v>8234</v>
      </c>
      <c r="H2513" t="s">
        <v>8218</v>
      </c>
      <c r="I2513" t="s">
        <v>8214</v>
      </c>
      <c r="J2513" t="s">
        <v>8215</v>
      </c>
      <c r="K2513" t="s">
        <v>8224</v>
      </c>
      <c r="L2513" t="s">
        <v>8216</v>
      </c>
    </row>
    <row r="2514" spans="1:12" x14ac:dyDescent="0.35">
      <c r="A2514" s="164" t="s">
        <v>19790</v>
      </c>
      <c r="B2514" t="s">
        <v>19791</v>
      </c>
      <c r="C2514" t="s">
        <v>19792</v>
      </c>
      <c r="D2514" t="s">
        <v>720</v>
      </c>
      <c r="E2514" t="s">
        <v>1559</v>
      </c>
      <c r="F2514">
        <v>49</v>
      </c>
      <c r="G2514" t="s">
        <v>8234</v>
      </c>
      <c r="H2514" t="s">
        <v>8218</v>
      </c>
      <c r="I2514" t="s">
        <v>8219</v>
      </c>
      <c r="J2514" t="s">
        <v>8215</v>
      </c>
      <c r="K2514" t="s">
        <v>5808</v>
      </c>
      <c r="L2514" t="s">
        <v>8216</v>
      </c>
    </row>
    <row r="2515" spans="1:12" x14ac:dyDescent="0.35">
      <c r="A2515" s="164" t="s">
        <v>16691</v>
      </c>
      <c r="B2515" t="s">
        <v>16692</v>
      </c>
      <c r="C2515" t="s">
        <v>16693</v>
      </c>
      <c r="D2515" t="s">
        <v>2310</v>
      </c>
      <c r="E2515" t="s">
        <v>1559</v>
      </c>
      <c r="F2515">
        <v>37</v>
      </c>
      <c r="G2515" t="s">
        <v>8234</v>
      </c>
      <c r="H2515" t="s">
        <v>8218</v>
      </c>
      <c r="I2515" t="s">
        <v>8219</v>
      </c>
      <c r="J2515" t="s">
        <v>8215</v>
      </c>
      <c r="K2515" t="s">
        <v>5808</v>
      </c>
      <c r="L2515" t="s">
        <v>8216</v>
      </c>
    </row>
    <row r="2516" spans="1:12" x14ac:dyDescent="0.35">
      <c r="A2516" s="164" t="s">
        <v>29122</v>
      </c>
      <c r="B2516" t="s">
        <v>29123</v>
      </c>
      <c r="C2516" t="s">
        <v>29124</v>
      </c>
      <c r="D2516" t="s">
        <v>29125</v>
      </c>
      <c r="E2516" t="s">
        <v>1559</v>
      </c>
      <c r="F2516">
        <v>49</v>
      </c>
      <c r="G2516" t="s">
        <v>8234</v>
      </c>
      <c r="H2516" t="s">
        <v>8218</v>
      </c>
      <c r="I2516" t="s">
        <v>8214</v>
      </c>
      <c r="J2516" t="s">
        <v>8215</v>
      </c>
      <c r="K2516" t="s">
        <v>8224</v>
      </c>
      <c r="L2516" t="s">
        <v>8216</v>
      </c>
    </row>
    <row r="2517" spans="1:12" x14ac:dyDescent="0.35">
      <c r="A2517" s="164" t="s">
        <v>23592</v>
      </c>
      <c r="B2517" t="s">
        <v>23593</v>
      </c>
      <c r="C2517" t="s">
        <v>23594</v>
      </c>
      <c r="D2517" t="s">
        <v>23595</v>
      </c>
      <c r="E2517" t="s">
        <v>1559</v>
      </c>
      <c r="F2517">
        <v>33</v>
      </c>
      <c r="G2517" t="s">
        <v>8234</v>
      </c>
      <c r="H2517" t="s">
        <v>8218</v>
      </c>
      <c r="I2517" t="s">
        <v>8214</v>
      </c>
      <c r="J2517" t="s">
        <v>8215</v>
      </c>
      <c r="K2517" t="s">
        <v>5808</v>
      </c>
      <c r="L2517" t="s">
        <v>8216</v>
      </c>
    </row>
    <row r="2518" spans="1:12" x14ac:dyDescent="0.35">
      <c r="A2518" s="164" t="s">
        <v>30649</v>
      </c>
      <c r="B2518" t="s">
        <v>30650</v>
      </c>
      <c r="C2518" t="s">
        <v>30651</v>
      </c>
      <c r="D2518" t="s">
        <v>30652</v>
      </c>
      <c r="E2518" t="s">
        <v>1559</v>
      </c>
      <c r="H2518" t="s">
        <v>8218</v>
      </c>
      <c r="I2518" t="s">
        <v>8214</v>
      </c>
      <c r="J2518" t="s">
        <v>8215</v>
      </c>
      <c r="K2518" t="s">
        <v>8224</v>
      </c>
      <c r="L2518" t="s">
        <v>8216</v>
      </c>
    </row>
    <row r="2519" spans="1:12" x14ac:dyDescent="0.35">
      <c r="A2519" s="164" t="s">
        <v>1656</v>
      </c>
      <c r="B2519" t="s">
        <v>6732</v>
      </c>
      <c r="C2519" t="s">
        <v>21371</v>
      </c>
      <c r="D2519" t="s">
        <v>1657</v>
      </c>
      <c r="E2519" t="s">
        <v>1559</v>
      </c>
      <c r="F2519">
        <v>44</v>
      </c>
      <c r="G2519" t="s">
        <v>8234</v>
      </c>
      <c r="H2519" t="s">
        <v>8218</v>
      </c>
      <c r="I2519" t="s">
        <v>8219</v>
      </c>
      <c r="J2519" t="s">
        <v>8215</v>
      </c>
      <c r="K2519" t="s">
        <v>8224</v>
      </c>
      <c r="L2519" t="s">
        <v>8216</v>
      </c>
    </row>
    <row r="2520" spans="1:12" x14ac:dyDescent="0.35">
      <c r="A2520" s="164" t="s">
        <v>18320</v>
      </c>
      <c r="B2520" t="s">
        <v>18321</v>
      </c>
      <c r="C2520" t="s">
        <v>18322</v>
      </c>
      <c r="D2520" t="s">
        <v>18323</v>
      </c>
      <c r="E2520" t="s">
        <v>1559</v>
      </c>
      <c r="F2520">
        <v>32</v>
      </c>
      <c r="G2520" t="s">
        <v>8234</v>
      </c>
      <c r="H2520" t="s">
        <v>8218</v>
      </c>
      <c r="I2520" t="s">
        <v>8214</v>
      </c>
      <c r="J2520" t="s">
        <v>8215</v>
      </c>
      <c r="K2520" t="s">
        <v>5808</v>
      </c>
      <c r="L2520" t="s">
        <v>8216</v>
      </c>
    </row>
    <row r="2521" spans="1:12" x14ac:dyDescent="0.35">
      <c r="A2521" s="164" t="s">
        <v>1658</v>
      </c>
      <c r="B2521" t="s">
        <v>6753</v>
      </c>
      <c r="C2521" t="s">
        <v>21122</v>
      </c>
      <c r="D2521" t="s">
        <v>1659</v>
      </c>
      <c r="E2521" t="s">
        <v>1559</v>
      </c>
      <c r="F2521">
        <v>46</v>
      </c>
      <c r="G2521" t="s">
        <v>8234</v>
      </c>
      <c r="H2521" t="s">
        <v>8218</v>
      </c>
      <c r="I2521" t="s">
        <v>8214</v>
      </c>
      <c r="J2521" t="s">
        <v>8215</v>
      </c>
      <c r="K2521" t="s">
        <v>8224</v>
      </c>
      <c r="L2521" t="s">
        <v>8216</v>
      </c>
    </row>
    <row r="2522" spans="1:12" x14ac:dyDescent="0.35">
      <c r="A2522" s="164" t="s">
        <v>27376</v>
      </c>
      <c r="B2522" t="s">
        <v>27377</v>
      </c>
      <c r="C2522" t="s">
        <v>27378</v>
      </c>
      <c r="D2522" t="s">
        <v>1660</v>
      </c>
      <c r="E2522" t="s">
        <v>1559</v>
      </c>
      <c r="F2522">
        <v>24</v>
      </c>
      <c r="G2522" t="s">
        <v>8234</v>
      </c>
      <c r="H2522" t="s">
        <v>8218</v>
      </c>
      <c r="I2522" t="s">
        <v>8219</v>
      </c>
      <c r="J2522" t="s">
        <v>8215</v>
      </c>
      <c r="K2522" t="s">
        <v>8224</v>
      </c>
      <c r="L2522" t="s">
        <v>8216</v>
      </c>
    </row>
    <row r="2523" spans="1:12" x14ac:dyDescent="0.35">
      <c r="A2523" s="164" t="s">
        <v>1661</v>
      </c>
      <c r="B2523" t="s">
        <v>7316</v>
      </c>
      <c r="C2523" t="s">
        <v>10468</v>
      </c>
      <c r="D2523" t="s">
        <v>1662</v>
      </c>
      <c r="E2523" t="s">
        <v>1559</v>
      </c>
      <c r="F2523">
        <v>47</v>
      </c>
      <c r="G2523" t="s">
        <v>8234</v>
      </c>
      <c r="H2523" t="s">
        <v>8218</v>
      </c>
      <c r="I2523" t="s">
        <v>8219</v>
      </c>
      <c r="J2523" t="s">
        <v>8215</v>
      </c>
      <c r="K2523" t="s">
        <v>8224</v>
      </c>
      <c r="L2523" t="s">
        <v>8216</v>
      </c>
    </row>
    <row r="2524" spans="1:12" x14ac:dyDescent="0.35">
      <c r="A2524" s="164" t="s">
        <v>1664</v>
      </c>
      <c r="B2524" t="s">
        <v>7255</v>
      </c>
      <c r="C2524" t="s">
        <v>21520</v>
      </c>
      <c r="D2524" t="s">
        <v>1601</v>
      </c>
      <c r="E2524" t="s">
        <v>1559</v>
      </c>
      <c r="F2524">
        <v>390</v>
      </c>
      <c r="G2524" t="s">
        <v>8556</v>
      </c>
      <c r="H2524" t="s">
        <v>8218</v>
      </c>
      <c r="I2524" t="s">
        <v>8214</v>
      </c>
      <c r="J2524" t="s">
        <v>8215</v>
      </c>
      <c r="K2524" t="s">
        <v>8224</v>
      </c>
      <c r="L2524" t="s">
        <v>8267</v>
      </c>
    </row>
    <row r="2525" spans="1:12" x14ac:dyDescent="0.35">
      <c r="A2525" s="164" t="s">
        <v>1665</v>
      </c>
      <c r="B2525" t="s">
        <v>6610</v>
      </c>
      <c r="C2525" t="s">
        <v>18291</v>
      </c>
      <c r="D2525" t="s">
        <v>1578</v>
      </c>
      <c r="E2525" t="s">
        <v>1559</v>
      </c>
      <c r="F2525">
        <v>434</v>
      </c>
      <c r="G2525" t="s">
        <v>8307</v>
      </c>
      <c r="H2525" t="s">
        <v>8218</v>
      </c>
      <c r="I2525" t="s">
        <v>8214</v>
      </c>
      <c r="J2525" t="s">
        <v>8215</v>
      </c>
      <c r="K2525" t="s">
        <v>8224</v>
      </c>
      <c r="L2525" t="s">
        <v>8267</v>
      </c>
    </row>
    <row r="2526" spans="1:12" x14ac:dyDescent="0.35">
      <c r="A2526" s="164" t="s">
        <v>23188</v>
      </c>
      <c r="B2526" t="s">
        <v>20594</v>
      </c>
      <c r="C2526" t="s">
        <v>23189</v>
      </c>
      <c r="D2526" t="s">
        <v>1578</v>
      </c>
      <c r="E2526" t="s">
        <v>1559</v>
      </c>
      <c r="F2526">
        <v>119</v>
      </c>
      <c r="G2526" t="s">
        <v>8212</v>
      </c>
      <c r="H2526" t="s">
        <v>8218</v>
      </c>
      <c r="I2526" t="s">
        <v>8214</v>
      </c>
      <c r="J2526" t="s">
        <v>8215</v>
      </c>
      <c r="K2526" t="s">
        <v>5808</v>
      </c>
      <c r="L2526" t="s">
        <v>8267</v>
      </c>
    </row>
    <row r="2527" spans="1:12" x14ac:dyDescent="0.35">
      <c r="A2527" s="164" t="s">
        <v>21380</v>
      </c>
      <c r="B2527" t="s">
        <v>21381</v>
      </c>
      <c r="C2527" t="s">
        <v>21382</v>
      </c>
      <c r="D2527" t="s">
        <v>1578</v>
      </c>
      <c r="E2527" t="s">
        <v>1559</v>
      </c>
      <c r="F2527">
        <v>66</v>
      </c>
      <c r="G2527" t="s">
        <v>8234</v>
      </c>
      <c r="H2527" t="s">
        <v>8218</v>
      </c>
      <c r="I2527" t="s">
        <v>8214</v>
      </c>
      <c r="J2527" t="s">
        <v>8215</v>
      </c>
      <c r="K2527" t="s">
        <v>8224</v>
      </c>
      <c r="L2527" t="s">
        <v>8216</v>
      </c>
    </row>
    <row r="2528" spans="1:12" x14ac:dyDescent="0.35">
      <c r="A2528" s="164" t="s">
        <v>28468</v>
      </c>
      <c r="B2528" t="s">
        <v>28469</v>
      </c>
      <c r="C2528" t="s">
        <v>28470</v>
      </c>
      <c r="D2528" t="s">
        <v>9282</v>
      </c>
      <c r="E2528" t="s">
        <v>1559</v>
      </c>
      <c r="H2528" t="s">
        <v>8218</v>
      </c>
      <c r="I2528" t="s">
        <v>8214</v>
      </c>
      <c r="J2528" t="s">
        <v>8215</v>
      </c>
      <c r="K2528" t="s">
        <v>8224</v>
      </c>
      <c r="L2528" t="s">
        <v>8216</v>
      </c>
    </row>
    <row r="2529" spans="1:12" x14ac:dyDescent="0.35">
      <c r="A2529" s="164" t="s">
        <v>10757</v>
      </c>
      <c r="B2529" t="s">
        <v>10758</v>
      </c>
      <c r="C2529" t="s">
        <v>10759</v>
      </c>
      <c r="D2529" t="s">
        <v>10760</v>
      </c>
      <c r="E2529" t="s">
        <v>1559</v>
      </c>
      <c r="H2529" t="s">
        <v>8218</v>
      </c>
      <c r="I2529" t="s">
        <v>8214</v>
      </c>
      <c r="J2529" t="s">
        <v>8215</v>
      </c>
      <c r="K2529" t="s">
        <v>8224</v>
      </c>
      <c r="L2529" t="s">
        <v>8216</v>
      </c>
    </row>
    <row r="2530" spans="1:12" x14ac:dyDescent="0.35">
      <c r="A2530" s="164" t="s">
        <v>1666</v>
      </c>
      <c r="B2530" t="s">
        <v>6632</v>
      </c>
      <c r="C2530" t="s">
        <v>29333</v>
      </c>
      <c r="D2530" t="s">
        <v>1667</v>
      </c>
      <c r="E2530" t="s">
        <v>1559</v>
      </c>
      <c r="F2530">
        <v>169</v>
      </c>
      <c r="G2530" t="s">
        <v>8212</v>
      </c>
      <c r="H2530" t="s">
        <v>8218</v>
      </c>
      <c r="I2530" t="s">
        <v>8214</v>
      </c>
      <c r="J2530" t="s">
        <v>8215</v>
      </c>
      <c r="K2530" t="s">
        <v>8224</v>
      </c>
      <c r="L2530" t="s">
        <v>8216</v>
      </c>
    </row>
    <row r="2531" spans="1:12" x14ac:dyDescent="0.35">
      <c r="A2531" s="164" t="s">
        <v>17043</v>
      </c>
      <c r="B2531" t="s">
        <v>17044</v>
      </c>
      <c r="C2531" t="s">
        <v>17045</v>
      </c>
      <c r="D2531" t="s">
        <v>9282</v>
      </c>
      <c r="E2531" t="s">
        <v>1559</v>
      </c>
      <c r="H2531" t="s">
        <v>8218</v>
      </c>
      <c r="I2531" t="s">
        <v>8214</v>
      </c>
      <c r="J2531" t="s">
        <v>8215</v>
      </c>
      <c r="K2531" t="s">
        <v>8224</v>
      </c>
      <c r="L2531" t="s">
        <v>8216</v>
      </c>
    </row>
    <row r="2532" spans="1:12" x14ac:dyDescent="0.35">
      <c r="A2532" s="164" t="s">
        <v>21653</v>
      </c>
      <c r="B2532" t="s">
        <v>21654</v>
      </c>
      <c r="C2532" t="s">
        <v>21655</v>
      </c>
      <c r="D2532" t="s">
        <v>21656</v>
      </c>
      <c r="E2532" t="s">
        <v>1559</v>
      </c>
      <c r="H2532" t="s">
        <v>8218</v>
      </c>
      <c r="I2532" t="s">
        <v>8219</v>
      </c>
      <c r="J2532" t="s">
        <v>8215</v>
      </c>
      <c r="K2532" t="s">
        <v>8224</v>
      </c>
      <c r="L2532" t="s">
        <v>8216</v>
      </c>
    </row>
    <row r="2533" spans="1:12" x14ac:dyDescent="0.35">
      <c r="A2533" s="164" t="s">
        <v>1668</v>
      </c>
      <c r="B2533" t="s">
        <v>6613</v>
      </c>
      <c r="C2533" t="s">
        <v>28542</v>
      </c>
      <c r="D2533" t="s">
        <v>1578</v>
      </c>
      <c r="E2533" t="s">
        <v>1559</v>
      </c>
      <c r="F2533">
        <v>203</v>
      </c>
      <c r="G2533" t="s">
        <v>8223</v>
      </c>
      <c r="H2533" t="s">
        <v>8218</v>
      </c>
      <c r="I2533" t="s">
        <v>8214</v>
      </c>
      <c r="J2533" t="s">
        <v>8215</v>
      </c>
      <c r="K2533" t="s">
        <v>8224</v>
      </c>
      <c r="L2533" t="s">
        <v>8267</v>
      </c>
    </row>
    <row r="2534" spans="1:12" x14ac:dyDescent="0.35">
      <c r="A2534" s="164" t="s">
        <v>29266</v>
      </c>
      <c r="B2534" t="s">
        <v>29267</v>
      </c>
      <c r="C2534" t="s">
        <v>29268</v>
      </c>
      <c r="D2534" t="s">
        <v>9847</v>
      </c>
      <c r="E2534" t="s">
        <v>1559</v>
      </c>
      <c r="H2534" t="s">
        <v>8218</v>
      </c>
      <c r="I2534" t="s">
        <v>8219</v>
      </c>
      <c r="J2534" t="s">
        <v>8215</v>
      </c>
      <c r="K2534" t="s">
        <v>8224</v>
      </c>
      <c r="L2534" t="s">
        <v>8216</v>
      </c>
    </row>
    <row r="2535" spans="1:12" x14ac:dyDescent="0.35">
      <c r="A2535" s="164" t="s">
        <v>1669</v>
      </c>
      <c r="B2535" t="s">
        <v>6636</v>
      </c>
      <c r="C2535" t="s">
        <v>12430</v>
      </c>
      <c r="D2535" t="s">
        <v>1670</v>
      </c>
      <c r="E2535" t="s">
        <v>1559</v>
      </c>
      <c r="F2535">
        <v>100</v>
      </c>
      <c r="G2535" t="s">
        <v>8234</v>
      </c>
      <c r="H2535" t="s">
        <v>8218</v>
      </c>
      <c r="I2535" t="s">
        <v>8219</v>
      </c>
      <c r="J2535" t="s">
        <v>8215</v>
      </c>
      <c r="K2535" t="s">
        <v>5808</v>
      </c>
      <c r="L2535" t="s">
        <v>8216</v>
      </c>
    </row>
    <row r="2536" spans="1:12" x14ac:dyDescent="0.35">
      <c r="A2536" s="164" t="s">
        <v>1671</v>
      </c>
      <c r="B2536" t="s">
        <v>6741</v>
      </c>
      <c r="C2536" t="s">
        <v>21752</v>
      </c>
      <c r="D2536" t="s">
        <v>1672</v>
      </c>
      <c r="E2536" t="s">
        <v>1559</v>
      </c>
      <c r="F2536">
        <v>42</v>
      </c>
      <c r="G2536" t="s">
        <v>8234</v>
      </c>
      <c r="H2536" t="s">
        <v>8218</v>
      </c>
      <c r="I2536" t="s">
        <v>8219</v>
      </c>
      <c r="J2536" t="s">
        <v>8215</v>
      </c>
      <c r="K2536" t="s">
        <v>8224</v>
      </c>
      <c r="L2536" t="s">
        <v>8216</v>
      </c>
    </row>
    <row r="2537" spans="1:12" x14ac:dyDescent="0.35">
      <c r="A2537" s="164" t="s">
        <v>1674</v>
      </c>
      <c r="B2537" t="s">
        <v>6739</v>
      </c>
      <c r="C2537" t="s">
        <v>25418</v>
      </c>
      <c r="D2537" t="s">
        <v>1675</v>
      </c>
      <c r="E2537" t="s">
        <v>1559</v>
      </c>
      <c r="F2537">
        <v>137</v>
      </c>
      <c r="G2537" t="s">
        <v>8212</v>
      </c>
      <c r="H2537" t="s">
        <v>8218</v>
      </c>
      <c r="I2537" t="s">
        <v>8214</v>
      </c>
      <c r="J2537" t="s">
        <v>8215</v>
      </c>
      <c r="K2537" t="s">
        <v>8224</v>
      </c>
      <c r="L2537" t="s">
        <v>8216</v>
      </c>
    </row>
    <row r="2538" spans="1:12" x14ac:dyDescent="0.35">
      <c r="A2538" s="164" t="s">
        <v>9708</v>
      </c>
      <c r="B2538" t="s">
        <v>9709</v>
      </c>
      <c r="C2538" t="s">
        <v>9710</v>
      </c>
      <c r="D2538" t="s">
        <v>9711</v>
      </c>
      <c r="E2538" t="s">
        <v>1559</v>
      </c>
      <c r="H2538" t="s">
        <v>8218</v>
      </c>
      <c r="I2538" t="s">
        <v>8214</v>
      </c>
      <c r="J2538" t="s">
        <v>8215</v>
      </c>
      <c r="K2538" t="s">
        <v>8224</v>
      </c>
      <c r="L2538" t="s">
        <v>8216</v>
      </c>
    </row>
    <row r="2539" spans="1:12" x14ac:dyDescent="0.35">
      <c r="A2539" s="164" t="s">
        <v>1676</v>
      </c>
      <c r="B2539" t="s">
        <v>7324</v>
      </c>
      <c r="C2539" t="s">
        <v>26874</v>
      </c>
      <c r="D2539" t="s">
        <v>1677</v>
      </c>
      <c r="E2539" t="s">
        <v>1559</v>
      </c>
      <c r="F2539">
        <v>167</v>
      </c>
      <c r="G2539" t="s">
        <v>8212</v>
      </c>
      <c r="H2539" t="s">
        <v>8218</v>
      </c>
      <c r="I2539" t="s">
        <v>8214</v>
      </c>
      <c r="J2539" t="s">
        <v>8215</v>
      </c>
      <c r="K2539" t="s">
        <v>8224</v>
      </c>
      <c r="L2539" t="s">
        <v>8267</v>
      </c>
    </row>
    <row r="2540" spans="1:12" x14ac:dyDescent="0.35">
      <c r="A2540" s="164" t="s">
        <v>29783</v>
      </c>
      <c r="B2540" t="s">
        <v>25824</v>
      </c>
      <c r="C2540" t="s">
        <v>25825</v>
      </c>
      <c r="D2540" t="s">
        <v>2307</v>
      </c>
      <c r="E2540" t="s">
        <v>1559</v>
      </c>
      <c r="F2540">
        <v>31</v>
      </c>
      <c r="G2540" t="s">
        <v>8234</v>
      </c>
      <c r="H2540" t="s">
        <v>8218</v>
      </c>
      <c r="I2540" t="s">
        <v>8219</v>
      </c>
      <c r="J2540" t="s">
        <v>8215</v>
      </c>
      <c r="K2540" t="s">
        <v>5808</v>
      </c>
      <c r="L2540" t="s">
        <v>8216</v>
      </c>
    </row>
    <row r="2541" spans="1:12" x14ac:dyDescent="0.35">
      <c r="A2541" s="164" t="s">
        <v>1678</v>
      </c>
      <c r="B2541" t="s">
        <v>7317</v>
      </c>
      <c r="C2541" t="s">
        <v>8731</v>
      </c>
      <c r="D2541" t="s">
        <v>175</v>
      </c>
      <c r="E2541" t="s">
        <v>1559</v>
      </c>
      <c r="F2541">
        <v>131</v>
      </c>
      <c r="G2541" t="s">
        <v>8212</v>
      </c>
      <c r="H2541" t="s">
        <v>8218</v>
      </c>
      <c r="I2541" t="s">
        <v>8214</v>
      </c>
      <c r="J2541" t="s">
        <v>8215</v>
      </c>
      <c r="K2541" t="s">
        <v>8224</v>
      </c>
      <c r="L2541" t="s">
        <v>8267</v>
      </c>
    </row>
    <row r="2542" spans="1:12" x14ac:dyDescent="0.35">
      <c r="A2542" s="164" t="s">
        <v>1679</v>
      </c>
      <c r="B2542" t="s">
        <v>6634</v>
      </c>
      <c r="C2542" t="s">
        <v>18591</v>
      </c>
      <c r="D2542" t="s">
        <v>1680</v>
      </c>
      <c r="E2542" t="s">
        <v>1559</v>
      </c>
      <c r="F2542">
        <v>25</v>
      </c>
      <c r="G2542" t="s">
        <v>8234</v>
      </c>
      <c r="H2542" t="s">
        <v>8218</v>
      </c>
      <c r="I2542" t="s">
        <v>8219</v>
      </c>
      <c r="J2542" t="s">
        <v>8215</v>
      </c>
      <c r="K2542" t="s">
        <v>5808</v>
      </c>
      <c r="L2542" t="s">
        <v>8216</v>
      </c>
    </row>
    <row r="2543" spans="1:12" x14ac:dyDescent="0.35">
      <c r="A2543" s="164" t="s">
        <v>23676</v>
      </c>
      <c r="B2543" t="s">
        <v>5374</v>
      </c>
      <c r="C2543" t="s">
        <v>23677</v>
      </c>
      <c r="D2543" t="s">
        <v>23678</v>
      </c>
      <c r="E2543" t="s">
        <v>1559</v>
      </c>
      <c r="F2543">
        <v>76</v>
      </c>
      <c r="G2543" t="s">
        <v>8234</v>
      </c>
      <c r="H2543" t="s">
        <v>8218</v>
      </c>
      <c r="I2543" t="s">
        <v>8214</v>
      </c>
      <c r="J2543" t="s">
        <v>8215</v>
      </c>
      <c r="K2543" t="s">
        <v>8224</v>
      </c>
      <c r="L2543" t="s">
        <v>8216</v>
      </c>
    </row>
    <row r="2544" spans="1:12" x14ac:dyDescent="0.35">
      <c r="A2544" s="164" t="s">
        <v>29077</v>
      </c>
      <c r="B2544" t="s">
        <v>29078</v>
      </c>
      <c r="C2544" t="s">
        <v>29079</v>
      </c>
      <c r="D2544" t="s">
        <v>27073</v>
      </c>
      <c r="E2544" t="s">
        <v>1559</v>
      </c>
      <c r="F2544">
        <v>36</v>
      </c>
      <c r="G2544" t="s">
        <v>8234</v>
      </c>
      <c r="H2544" t="s">
        <v>8218</v>
      </c>
      <c r="I2544" t="s">
        <v>8219</v>
      </c>
      <c r="J2544" t="s">
        <v>8215</v>
      </c>
      <c r="K2544" t="s">
        <v>8224</v>
      </c>
      <c r="L2544" t="s">
        <v>8216</v>
      </c>
    </row>
    <row r="2545" spans="1:12" x14ac:dyDescent="0.35">
      <c r="A2545" s="164" t="s">
        <v>9018</v>
      </c>
      <c r="B2545" t="s">
        <v>9019</v>
      </c>
      <c r="C2545" t="s">
        <v>9020</v>
      </c>
      <c r="D2545" t="s">
        <v>9021</v>
      </c>
      <c r="E2545" t="s">
        <v>1559</v>
      </c>
      <c r="F2545">
        <v>44</v>
      </c>
      <c r="G2545" t="s">
        <v>8234</v>
      </c>
      <c r="H2545" t="s">
        <v>8218</v>
      </c>
      <c r="I2545" t="s">
        <v>8219</v>
      </c>
      <c r="J2545" t="s">
        <v>8215</v>
      </c>
      <c r="K2545" t="s">
        <v>5808</v>
      </c>
      <c r="L2545" t="s">
        <v>8216</v>
      </c>
    </row>
    <row r="2546" spans="1:12" x14ac:dyDescent="0.35">
      <c r="A2546" s="164" t="s">
        <v>1681</v>
      </c>
      <c r="B2546" t="s">
        <v>6598</v>
      </c>
      <c r="C2546" t="s">
        <v>13241</v>
      </c>
      <c r="D2546" t="s">
        <v>1682</v>
      </c>
      <c r="E2546" t="s">
        <v>1559</v>
      </c>
      <c r="F2546">
        <v>192</v>
      </c>
      <c r="G2546" t="s">
        <v>8212</v>
      </c>
      <c r="H2546" t="s">
        <v>8218</v>
      </c>
      <c r="I2546" t="s">
        <v>8214</v>
      </c>
      <c r="J2546" t="s">
        <v>8215</v>
      </c>
      <c r="K2546" t="s">
        <v>8224</v>
      </c>
      <c r="L2546" t="s">
        <v>8267</v>
      </c>
    </row>
    <row r="2547" spans="1:12" x14ac:dyDescent="0.35">
      <c r="A2547" s="164" t="s">
        <v>15276</v>
      </c>
      <c r="B2547" t="s">
        <v>15277</v>
      </c>
      <c r="C2547" t="s">
        <v>15278</v>
      </c>
      <c r="D2547" t="s">
        <v>15279</v>
      </c>
      <c r="E2547" t="s">
        <v>1559</v>
      </c>
      <c r="F2547">
        <v>48</v>
      </c>
      <c r="G2547" t="s">
        <v>8234</v>
      </c>
      <c r="H2547" t="s">
        <v>8218</v>
      </c>
      <c r="I2547" t="s">
        <v>8219</v>
      </c>
      <c r="J2547" t="s">
        <v>8215</v>
      </c>
      <c r="K2547" t="s">
        <v>5808</v>
      </c>
      <c r="L2547" t="s">
        <v>8216</v>
      </c>
    </row>
    <row r="2548" spans="1:12" x14ac:dyDescent="0.35">
      <c r="A2548" s="164" t="s">
        <v>1683</v>
      </c>
      <c r="B2548" t="s">
        <v>6601</v>
      </c>
      <c r="C2548" t="s">
        <v>26091</v>
      </c>
      <c r="D2548" t="s">
        <v>944</v>
      </c>
      <c r="E2548" t="s">
        <v>1559</v>
      </c>
      <c r="F2548">
        <v>188</v>
      </c>
      <c r="G2548" t="s">
        <v>8212</v>
      </c>
      <c r="H2548" t="s">
        <v>8218</v>
      </c>
      <c r="I2548" t="s">
        <v>8214</v>
      </c>
      <c r="J2548" t="s">
        <v>8215</v>
      </c>
      <c r="K2548" t="s">
        <v>8224</v>
      </c>
      <c r="L2548" t="s">
        <v>8216</v>
      </c>
    </row>
    <row r="2549" spans="1:12" x14ac:dyDescent="0.35">
      <c r="A2549" s="164" t="s">
        <v>27331</v>
      </c>
      <c r="B2549" t="s">
        <v>27332</v>
      </c>
      <c r="C2549" t="s">
        <v>27333</v>
      </c>
      <c r="D2549" t="s">
        <v>21987</v>
      </c>
      <c r="E2549" t="s">
        <v>1559</v>
      </c>
      <c r="F2549">
        <v>32</v>
      </c>
      <c r="G2549" t="s">
        <v>8234</v>
      </c>
      <c r="H2549" t="s">
        <v>8218</v>
      </c>
      <c r="I2549" t="s">
        <v>8214</v>
      </c>
      <c r="J2549" t="s">
        <v>8215</v>
      </c>
      <c r="K2549" t="s">
        <v>8224</v>
      </c>
      <c r="L2549" t="s">
        <v>8216</v>
      </c>
    </row>
    <row r="2550" spans="1:12" x14ac:dyDescent="0.35">
      <c r="A2550" s="164" t="s">
        <v>1684</v>
      </c>
      <c r="B2550" t="s">
        <v>6628</v>
      </c>
      <c r="C2550" t="s">
        <v>32422</v>
      </c>
      <c r="D2550" t="s">
        <v>1578</v>
      </c>
      <c r="E2550" t="s">
        <v>1559</v>
      </c>
      <c r="F2550">
        <v>201</v>
      </c>
      <c r="G2550" t="s">
        <v>8223</v>
      </c>
      <c r="H2550" t="s">
        <v>8218</v>
      </c>
      <c r="I2550" t="s">
        <v>8214</v>
      </c>
      <c r="J2550" t="s">
        <v>8215</v>
      </c>
      <c r="K2550" t="s">
        <v>5808</v>
      </c>
      <c r="L2550" t="s">
        <v>8267</v>
      </c>
    </row>
    <row r="2551" spans="1:12" x14ac:dyDescent="0.35">
      <c r="A2551" s="164" t="s">
        <v>22732</v>
      </c>
      <c r="B2551" t="s">
        <v>22733</v>
      </c>
      <c r="C2551" t="s">
        <v>22734</v>
      </c>
      <c r="D2551" t="s">
        <v>9282</v>
      </c>
      <c r="E2551" t="s">
        <v>1559</v>
      </c>
      <c r="H2551" t="s">
        <v>8218</v>
      </c>
      <c r="I2551" t="s">
        <v>8214</v>
      </c>
      <c r="J2551" t="s">
        <v>8215</v>
      </c>
      <c r="K2551" t="s">
        <v>8224</v>
      </c>
      <c r="L2551" t="s">
        <v>8216</v>
      </c>
    </row>
    <row r="2552" spans="1:12" x14ac:dyDescent="0.35">
      <c r="A2552" s="164" t="s">
        <v>1685</v>
      </c>
      <c r="B2552" t="s">
        <v>6631</v>
      </c>
      <c r="C2552" t="s">
        <v>27522</v>
      </c>
      <c r="D2552" t="s">
        <v>1686</v>
      </c>
      <c r="E2552" t="s">
        <v>1559</v>
      </c>
      <c r="F2552">
        <v>220</v>
      </c>
      <c r="G2552" t="s">
        <v>8223</v>
      </c>
      <c r="H2552" t="s">
        <v>8218</v>
      </c>
      <c r="I2552" t="s">
        <v>8214</v>
      </c>
      <c r="J2552" t="s">
        <v>8215</v>
      </c>
      <c r="K2552" t="s">
        <v>8224</v>
      </c>
      <c r="L2552" t="s">
        <v>8267</v>
      </c>
    </row>
    <row r="2553" spans="1:12" x14ac:dyDescent="0.35">
      <c r="A2553" s="164" t="s">
        <v>1687</v>
      </c>
      <c r="B2553" t="s">
        <v>6616</v>
      </c>
      <c r="C2553" t="s">
        <v>15861</v>
      </c>
      <c r="D2553" t="s">
        <v>1578</v>
      </c>
      <c r="E2553" t="s">
        <v>1559</v>
      </c>
      <c r="F2553">
        <v>370</v>
      </c>
      <c r="G2553" t="s">
        <v>8556</v>
      </c>
      <c r="H2553" t="s">
        <v>8218</v>
      </c>
      <c r="I2553" t="s">
        <v>8214</v>
      </c>
      <c r="J2553" t="s">
        <v>8215</v>
      </c>
      <c r="K2553" t="s">
        <v>8224</v>
      </c>
      <c r="L2553" t="s">
        <v>8267</v>
      </c>
    </row>
    <row r="2554" spans="1:12" x14ac:dyDescent="0.35">
      <c r="A2554" s="164" t="s">
        <v>1688</v>
      </c>
      <c r="B2554" t="s">
        <v>5042</v>
      </c>
      <c r="C2554" t="s">
        <v>20694</v>
      </c>
      <c r="D2554" t="s">
        <v>1578</v>
      </c>
      <c r="E2554" t="s">
        <v>1559</v>
      </c>
      <c r="F2554">
        <v>122</v>
      </c>
      <c r="G2554" t="s">
        <v>8212</v>
      </c>
      <c r="H2554" t="s">
        <v>8218</v>
      </c>
      <c r="I2554" t="s">
        <v>8214</v>
      </c>
      <c r="J2554" t="s">
        <v>8215</v>
      </c>
      <c r="K2554" t="s">
        <v>5808</v>
      </c>
      <c r="L2554" t="s">
        <v>8216</v>
      </c>
    </row>
    <row r="2555" spans="1:12" x14ac:dyDescent="0.35">
      <c r="A2555" s="164" t="s">
        <v>1689</v>
      </c>
      <c r="B2555" t="s">
        <v>6629</v>
      </c>
      <c r="C2555" t="s">
        <v>8395</v>
      </c>
      <c r="D2555" t="s">
        <v>1578</v>
      </c>
      <c r="E2555" t="s">
        <v>1559</v>
      </c>
      <c r="F2555">
        <v>243</v>
      </c>
      <c r="G2555" t="s">
        <v>8223</v>
      </c>
      <c r="H2555" t="s">
        <v>8218</v>
      </c>
      <c r="I2555" t="s">
        <v>8214</v>
      </c>
      <c r="J2555" t="s">
        <v>8215</v>
      </c>
      <c r="K2555" t="s">
        <v>8224</v>
      </c>
      <c r="L2555" t="s">
        <v>8267</v>
      </c>
    </row>
    <row r="2556" spans="1:12" x14ac:dyDescent="0.35">
      <c r="A2556" s="164" t="s">
        <v>1690</v>
      </c>
      <c r="B2556" t="s">
        <v>7327</v>
      </c>
      <c r="C2556" t="s">
        <v>16871</v>
      </c>
      <c r="D2556" t="s">
        <v>140</v>
      </c>
      <c r="E2556" t="s">
        <v>1559</v>
      </c>
      <c r="F2556">
        <v>94</v>
      </c>
      <c r="G2556" t="s">
        <v>8234</v>
      </c>
      <c r="H2556" t="s">
        <v>8218</v>
      </c>
      <c r="I2556" t="s">
        <v>8214</v>
      </c>
      <c r="J2556" t="s">
        <v>8215</v>
      </c>
      <c r="K2556" t="s">
        <v>8224</v>
      </c>
      <c r="L2556" t="s">
        <v>8216</v>
      </c>
    </row>
    <row r="2557" spans="1:12" x14ac:dyDescent="0.35">
      <c r="A2557" s="164" t="s">
        <v>1691</v>
      </c>
      <c r="B2557" t="s">
        <v>6752</v>
      </c>
      <c r="C2557" t="s">
        <v>17378</v>
      </c>
      <c r="D2557" t="s">
        <v>1692</v>
      </c>
      <c r="E2557" t="s">
        <v>1559</v>
      </c>
      <c r="F2557">
        <v>212</v>
      </c>
      <c r="G2557" t="s">
        <v>8223</v>
      </c>
      <c r="H2557" t="s">
        <v>8218</v>
      </c>
      <c r="I2557" t="s">
        <v>8214</v>
      </c>
      <c r="J2557" t="s">
        <v>8215</v>
      </c>
      <c r="K2557" t="s">
        <v>8224</v>
      </c>
      <c r="L2557" t="s">
        <v>8216</v>
      </c>
    </row>
    <row r="2558" spans="1:12" x14ac:dyDescent="0.35">
      <c r="A2558" s="164" t="s">
        <v>1693</v>
      </c>
      <c r="B2558" t="s">
        <v>6633</v>
      </c>
      <c r="C2558" t="s">
        <v>16427</v>
      </c>
      <c r="D2558" t="s">
        <v>1667</v>
      </c>
      <c r="E2558" t="s">
        <v>1559</v>
      </c>
      <c r="F2558">
        <v>291</v>
      </c>
      <c r="G2558" t="s">
        <v>8223</v>
      </c>
      <c r="H2558" t="s">
        <v>8218</v>
      </c>
      <c r="I2558" t="s">
        <v>8214</v>
      </c>
      <c r="J2558" t="s">
        <v>8215</v>
      </c>
      <c r="K2558" t="s">
        <v>5808</v>
      </c>
      <c r="L2558" t="s">
        <v>8267</v>
      </c>
    </row>
    <row r="2559" spans="1:12" x14ac:dyDescent="0.35">
      <c r="A2559" s="164" t="s">
        <v>1694</v>
      </c>
      <c r="B2559" t="s">
        <v>7312</v>
      </c>
      <c r="C2559" t="s">
        <v>16703</v>
      </c>
      <c r="D2559" t="s">
        <v>7313</v>
      </c>
      <c r="E2559" t="s">
        <v>1559</v>
      </c>
      <c r="F2559">
        <v>128</v>
      </c>
      <c r="G2559" t="s">
        <v>8212</v>
      </c>
      <c r="H2559" t="s">
        <v>8218</v>
      </c>
      <c r="I2559" t="s">
        <v>8214</v>
      </c>
      <c r="J2559" t="s">
        <v>8215</v>
      </c>
      <c r="K2559" t="s">
        <v>8224</v>
      </c>
      <c r="L2559" t="s">
        <v>8267</v>
      </c>
    </row>
    <row r="2560" spans="1:12" x14ac:dyDescent="0.35">
      <c r="A2560" s="164" t="s">
        <v>12557</v>
      </c>
      <c r="B2560" t="s">
        <v>12558</v>
      </c>
      <c r="C2560" t="s">
        <v>12559</v>
      </c>
      <c r="D2560" t="s">
        <v>12560</v>
      </c>
      <c r="E2560" t="s">
        <v>1559</v>
      </c>
      <c r="F2560">
        <v>30</v>
      </c>
      <c r="G2560" t="s">
        <v>8234</v>
      </c>
      <c r="H2560" t="s">
        <v>8218</v>
      </c>
      <c r="I2560" t="s">
        <v>8219</v>
      </c>
      <c r="J2560" t="s">
        <v>8215</v>
      </c>
      <c r="K2560" t="s">
        <v>5808</v>
      </c>
      <c r="L2560" t="s">
        <v>8216</v>
      </c>
    </row>
    <row r="2561" spans="1:12" x14ac:dyDescent="0.35">
      <c r="A2561" s="164" t="s">
        <v>1695</v>
      </c>
      <c r="B2561" t="s">
        <v>6745</v>
      </c>
      <c r="C2561" t="s">
        <v>28098</v>
      </c>
      <c r="D2561" t="s">
        <v>1696</v>
      </c>
      <c r="E2561" t="s">
        <v>1559</v>
      </c>
      <c r="F2561">
        <v>82</v>
      </c>
      <c r="G2561" t="s">
        <v>8234</v>
      </c>
      <c r="H2561" t="s">
        <v>8218</v>
      </c>
      <c r="I2561" t="s">
        <v>8219</v>
      </c>
      <c r="J2561" t="s">
        <v>8215</v>
      </c>
      <c r="K2561" t="s">
        <v>5808</v>
      </c>
      <c r="L2561" t="s">
        <v>8216</v>
      </c>
    </row>
    <row r="2562" spans="1:12" x14ac:dyDescent="0.35">
      <c r="A2562" s="164" t="s">
        <v>33023</v>
      </c>
      <c r="B2562" t="s">
        <v>33024</v>
      </c>
      <c r="C2562" t="s">
        <v>27095</v>
      </c>
      <c r="D2562" t="s">
        <v>27096</v>
      </c>
      <c r="E2562" t="s">
        <v>1559</v>
      </c>
      <c r="F2562">
        <v>45</v>
      </c>
      <c r="G2562" t="s">
        <v>8234</v>
      </c>
      <c r="H2562" t="s">
        <v>8218</v>
      </c>
      <c r="I2562" t="s">
        <v>8219</v>
      </c>
      <c r="J2562" t="s">
        <v>8215</v>
      </c>
      <c r="K2562" t="s">
        <v>5808</v>
      </c>
      <c r="L2562" t="s">
        <v>8216</v>
      </c>
    </row>
    <row r="2563" spans="1:12" x14ac:dyDescent="0.35">
      <c r="A2563" s="164" t="s">
        <v>1697</v>
      </c>
      <c r="B2563" t="s">
        <v>6591</v>
      </c>
      <c r="C2563" t="s">
        <v>31114</v>
      </c>
      <c r="D2563" t="s">
        <v>1698</v>
      </c>
      <c r="E2563" t="s">
        <v>1559</v>
      </c>
      <c r="F2563">
        <v>268</v>
      </c>
      <c r="G2563" t="s">
        <v>8223</v>
      </c>
      <c r="H2563" t="s">
        <v>8218</v>
      </c>
      <c r="I2563" t="s">
        <v>8214</v>
      </c>
      <c r="J2563" t="s">
        <v>8215</v>
      </c>
      <c r="K2563" t="s">
        <v>8224</v>
      </c>
      <c r="L2563" t="s">
        <v>8216</v>
      </c>
    </row>
    <row r="2564" spans="1:12" x14ac:dyDescent="0.35">
      <c r="A2564" s="164" t="s">
        <v>15960</v>
      </c>
      <c r="B2564" t="s">
        <v>15961</v>
      </c>
      <c r="C2564" t="s">
        <v>15962</v>
      </c>
      <c r="D2564" t="s">
        <v>1578</v>
      </c>
      <c r="E2564" t="s">
        <v>1559</v>
      </c>
      <c r="F2564">
        <v>0</v>
      </c>
      <c r="G2564" t="s">
        <v>8234</v>
      </c>
      <c r="H2564" t="s">
        <v>8218</v>
      </c>
      <c r="I2564" t="s">
        <v>8214</v>
      </c>
      <c r="J2564" t="s">
        <v>8215</v>
      </c>
      <c r="K2564" t="s">
        <v>8224</v>
      </c>
      <c r="L2564" t="s">
        <v>8216</v>
      </c>
    </row>
    <row r="2565" spans="1:12" x14ac:dyDescent="0.35">
      <c r="A2565" s="164" t="s">
        <v>31694</v>
      </c>
      <c r="B2565" t="s">
        <v>24850</v>
      </c>
      <c r="C2565" t="s">
        <v>24851</v>
      </c>
      <c r="D2565" t="s">
        <v>3697</v>
      </c>
      <c r="E2565" t="s">
        <v>1559</v>
      </c>
      <c r="F2565">
        <v>60</v>
      </c>
      <c r="G2565" t="s">
        <v>8234</v>
      </c>
      <c r="H2565" t="s">
        <v>8218</v>
      </c>
      <c r="I2565" t="s">
        <v>8219</v>
      </c>
      <c r="J2565" t="s">
        <v>8215</v>
      </c>
      <c r="K2565" t="s">
        <v>5808</v>
      </c>
      <c r="L2565" t="s">
        <v>8216</v>
      </c>
    </row>
    <row r="2566" spans="1:12" x14ac:dyDescent="0.35">
      <c r="A2566" s="164" t="s">
        <v>1699</v>
      </c>
      <c r="B2566" t="s">
        <v>6625</v>
      </c>
      <c r="C2566" t="s">
        <v>28332</v>
      </c>
      <c r="D2566" t="s">
        <v>1578</v>
      </c>
      <c r="E2566" t="s">
        <v>1559</v>
      </c>
      <c r="F2566">
        <v>145</v>
      </c>
      <c r="G2566" t="s">
        <v>8212</v>
      </c>
      <c r="H2566" t="s">
        <v>8218</v>
      </c>
      <c r="I2566" t="s">
        <v>8214</v>
      </c>
      <c r="J2566" t="s">
        <v>8215</v>
      </c>
      <c r="K2566" t="s">
        <v>5808</v>
      </c>
      <c r="L2566" t="s">
        <v>8216</v>
      </c>
    </row>
    <row r="2567" spans="1:12" x14ac:dyDescent="0.35">
      <c r="A2567" s="164" t="s">
        <v>15440</v>
      </c>
      <c r="B2567" t="s">
        <v>5516</v>
      </c>
      <c r="C2567" t="s">
        <v>15441</v>
      </c>
      <c r="D2567" t="s">
        <v>15442</v>
      </c>
      <c r="E2567" t="s">
        <v>1559</v>
      </c>
      <c r="F2567">
        <v>50</v>
      </c>
      <c r="G2567" t="s">
        <v>8234</v>
      </c>
      <c r="H2567" t="s">
        <v>8218</v>
      </c>
      <c r="I2567" t="s">
        <v>8219</v>
      </c>
      <c r="J2567" t="s">
        <v>8215</v>
      </c>
      <c r="K2567" t="s">
        <v>8224</v>
      </c>
      <c r="L2567" t="s">
        <v>8216</v>
      </c>
    </row>
    <row r="2568" spans="1:12" x14ac:dyDescent="0.35">
      <c r="A2568" s="164" t="s">
        <v>1700</v>
      </c>
      <c r="B2568" t="s">
        <v>6578</v>
      </c>
      <c r="C2568" t="s">
        <v>10277</v>
      </c>
      <c r="D2568" t="s">
        <v>1701</v>
      </c>
      <c r="E2568" t="s">
        <v>1559</v>
      </c>
      <c r="F2568">
        <v>282</v>
      </c>
      <c r="G2568" t="s">
        <v>8223</v>
      </c>
      <c r="H2568" t="s">
        <v>8218</v>
      </c>
      <c r="I2568" t="s">
        <v>8214</v>
      </c>
      <c r="J2568" t="s">
        <v>8215</v>
      </c>
      <c r="K2568" t="s">
        <v>8224</v>
      </c>
      <c r="L2568" t="s">
        <v>8216</v>
      </c>
    </row>
    <row r="2569" spans="1:12" x14ac:dyDescent="0.35">
      <c r="A2569" s="164" t="s">
        <v>1702</v>
      </c>
      <c r="B2569" t="s">
        <v>6409</v>
      </c>
      <c r="C2569" t="s">
        <v>15175</v>
      </c>
      <c r="D2569" t="s">
        <v>1703</v>
      </c>
      <c r="E2569" t="s">
        <v>1559</v>
      </c>
      <c r="F2569">
        <v>273</v>
      </c>
      <c r="G2569" t="s">
        <v>8223</v>
      </c>
      <c r="H2569" t="s">
        <v>8218</v>
      </c>
      <c r="I2569" t="s">
        <v>8214</v>
      </c>
      <c r="J2569" t="s">
        <v>8215</v>
      </c>
      <c r="K2569" t="s">
        <v>8224</v>
      </c>
      <c r="L2569" t="s">
        <v>8216</v>
      </c>
    </row>
    <row r="2570" spans="1:12" x14ac:dyDescent="0.35">
      <c r="A2570" s="164" t="s">
        <v>27843</v>
      </c>
      <c r="B2570" t="s">
        <v>27844</v>
      </c>
      <c r="C2570" t="s">
        <v>27845</v>
      </c>
      <c r="D2570" t="s">
        <v>27846</v>
      </c>
      <c r="E2570" t="s">
        <v>1559</v>
      </c>
      <c r="F2570">
        <v>35</v>
      </c>
      <c r="G2570" t="s">
        <v>8234</v>
      </c>
      <c r="H2570" t="s">
        <v>8218</v>
      </c>
      <c r="I2570" t="s">
        <v>8214</v>
      </c>
      <c r="J2570" t="s">
        <v>8215</v>
      </c>
      <c r="K2570" t="s">
        <v>5808</v>
      </c>
      <c r="L2570" t="s">
        <v>8216</v>
      </c>
    </row>
    <row r="2571" spans="1:12" x14ac:dyDescent="0.35">
      <c r="A2571" s="164" t="s">
        <v>21968</v>
      </c>
      <c r="B2571" t="s">
        <v>21969</v>
      </c>
      <c r="C2571" t="s">
        <v>21970</v>
      </c>
      <c r="D2571" t="s">
        <v>21971</v>
      </c>
      <c r="E2571" t="s">
        <v>1559</v>
      </c>
      <c r="H2571" t="s">
        <v>8218</v>
      </c>
      <c r="I2571" t="s">
        <v>8214</v>
      </c>
      <c r="J2571" t="s">
        <v>8215</v>
      </c>
      <c r="K2571" t="s">
        <v>8224</v>
      </c>
      <c r="L2571" t="s">
        <v>8216</v>
      </c>
    </row>
    <row r="2572" spans="1:12" x14ac:dyDescent="0.35">
      <c r="A2572" s="164" t="s">
        <v>21626</v>
      </c>
      <c r="B2572" t="s">
        <v>21627</v>
      </c>
      <c r="C2572" t="s">
        <v>21628</v>
      </c>
      <c r="D2572" t="s">
        <v>21629</v>
      </c>
      <c r="E2572" t="s">
        <v>1559</v>
      </c>
      <c r="F2572">
        <v>0</v>
      </c>
      <c r="G2572" t="s">
        <v>8234</v>
      </c>
      <c r="H2572" t="s">
        <v>8218</v>
      </c>
      <c r="I2572" t="s">
        <v>8214</v>
      </c>
      <c r="J2572" t="s">
        <v>8215</v>
      </c>
      <c r="K2572" t="s">
        <v>8224</v>
      </c>
      <c r="L2572" t="s">
        <v>8216</v>
      </c>
    </row>
    <row r="2573" spans="1:12" x14ac:dyDescent="0.35">
      <c r="A2573" s="164" t="s">
        <v>1704</v>
      </c>
      <c r="B2573" t="s">
        <v>6617</v>
      </c>
      <c r="C2573" t="s">
        <v>17746</v>
      </c>
      <c r="D2573" t="s">
        <v>1578</v>
      </c>
      <c r="E2573" t="s">
        <v>1559</v>
      </c>
      <c r="F2573">
        <v>173</v>
      </c>
      <c r="G2573" t="s">
        <v>8212</v>
      </c>
      <c r="H2573" t="s">
        <v>8218</v>
      </c>
      <c r="I2573" t="s">
        <v>8214</v>
      </c>
      <c r="J2573" t="s">
        <v>8215</v>
      </c>
      <c r="K2573" t="s">
        <v>5808</v>
      </c>
      <c r="L2573" t="s">
        <v>8267</v>
      </c>
    </row>
    <row r="2574" spans="1:12" x14ac:dyDescent="0.35">
      <c r="A2574" s="164" t="s">
        <v>22166</v>
      </c>
      <c r="B2574" t="s">
        <v>22167</v>
      </c>
      <c r="C2574" t="s">
        <v>22168</v>
      </c>
      <c r="D2574" t="s">
        <v>1578</v>
      </c>
      <c r="E2574" t="s">
        <v>1559</v>
      </c>
      <c r="F2574">
        <v>114</v>
      </c>
      <c r="G2574" t="s">
        <v>8212</v>
      </c>
      <c r="H2574" t="s">
        <v>8218</v>
      </c>
      <c r="I2574" t="s">
        <v>8214</v>
      </c>
      <c r="J2574" t="s">
        <v>8215</v>
      </c>
      <c r="K2574" t="s">
        <v>8224</v>
      </c>
      <c r="L2574" t="s">
        <v>8216</v>
      </c>
    </row>
    <row r="2575" spans="1:12" x14ac:dyDescent="0.35">
      <c r="A2575" s="164" t="s">
        <v>1705</v>
      </c>
      <c r="B2575" t="s">
        <v>6597</v>
      </c>
      <c r="C2575" t="s">
        <v>33196</v>
      </c>
      <c r="D2575" t="s">
        <v>1706</v>
      </c>
      <c r="E2575" t="s">
        <v>1559</v>
      </c>
      <c r="F2575">
        <v>706</v>
      </c>
      <c r="G2575" t="s">
        <v>8490</v>
      </c>
      <c r="H2575" t="s">
        <v>8218</v>
      </c>
      <c r="I2575" t="s">
        <v>8214</v>
      </c>
      <c r="J2575" t="s">
        <v>8215</v>
      </c>
      <c r="K2575" t="s">
        <v>8224</v>
      </c>
      <c r="L2575" t="s">
        <v>8267</v>
      </c>
    </row>
    <row r="2576" spans="1:12" x14ac:dyDescent="0.35">
      <c r="A2576" s="164" t="s">
        <v>1707</v>
      </c>
      <c r="B2576" t="s">
        <v>8013</v>
      </c>
      <c r="C2576" t="s">
        <v>8828</v>
      </c>
      <c r="D2576" t="s">
        <v>1574</v>
      </c>
      <c r="E2576" t="s">
        <v>1559</v>
      </c>
      <c r="F2576">
        <v>198</v>
      </c>
      <c r="G2576" t="s">
        <v>8212</v>
      </c>
      <c r="H2576" t="s">
        <v>8218</v>
      </c>
      <c r="I2576" t="s">
        <v>8214</v>
      </c>
      <c r="J2576" t="s">
        <v>8215</v>
      </c>
      <c r="K2576" t="s">
        <v>8224</v>
      </c>
      <c r="L2576" t="s">
        <v>8267</v>
      </c>
    </row>
    <row r="2577" spans="1:12" x14ac:dyDescent="0.35">
      <c r="A2577" s="164" t="s">
        <v>1708</v>
      </c>
      <c r="B2577" t="s">
        <v>7325</v>
      </c>
      <c r="C2577" t="s">
        <v>26243</v>
      </c>
      <c r="D2577" t="s">
        <v>1709</v>
      </c>
      <c r="E2577" t="s">
        <v>1559</v>
      </c>
      <c r="F2577">
        <v>40</v>
      </c>
      <c r="G2577" t="s">
        <v>8234</v>
      </c>
      <c r="H2577" t="s">
        <v>8218</v>
      </c>
      <c r="I2577" t="s">
        <v>8219</v>
      </c>
      <c r="J2577" t="s">
        <v>8215</v>
      </c>
      <c r="K2577" t="s">
        <v>5808</v>
      </c>
      <c r="L2577" t="s">
        <v>8216</v>
      </c>
    </row>
    <row r="2578" spans="1:12" x14ac:dyDescent="0.35">
      <c r="A2578" s="164" t="s">
        <v>1710</v>
      </c>
      <c r="B2578" t="s">
        <v>6579</v>
      </c>
      <c r="C2578" t="s">
        <v>10015</v>
      </c>
      <c r="D2578" t="s">
        <v>162</v>
      </c>
      <c r="E2578" t="s">
        <v>1559</v>
      </c>
      <c r="F2578">
        <v>144</v>
      </c>
      <c r="G2578" t="s">
        <v>8212</v>
      </c>
      <c r="H2578" t="s">
        <v>8218</v>
      </c>
      <c r="I2578" t="s">
        <v>8214</v>
      </c>
      <c r="J2578" t="s">
        <v>8215</v>
      </c>
      <c r="K2578" t="s">
        <v>8224</v>
      </c>
      <c r="L2578" t="s">
        <v>8267</v>
      </c>
    </row>
    <row r="2579" spans="1:12" x14ac:dyDescent="0.35">
      <c r="A2579" s="164" t="s">
        <v>11281</v>
      </c>
      <c r="B2579" t="s">
        <v>11282</v>
      </c>
      <c r="C2579" t="s">
        <v>11283</v>
      </c>
      <c r="D2579" t="s">
        <v>9282</v>
      </c>
      <c r="E2579" t="s">
        <v>1559</v>
      </c>
      <c r="H2579" t="s">
        <v>8218</v>
      </c>
      <c r="I2579" t="s">
        <v>8214</v>
      </c>
      <c r="J2579" t="s">
        <v>8215</v>
      </c>
      <c r="K2579" t="s">
        <v>8224</v>
      </c>
      <c r="L2579" t="s">
        <v>8216</v>
      </c>
    </row>
    <row r="2580" spans="1:12" x14ac:dyDescent="0.35">
      <c r="A2580" s="164" t="s">
        <v>1711</v>
      </c>
      <c r="B2580" t="s">
        <v>6596</v>
      </c>
      <c r="C2580" t="s">
        <v>10693</v>
      </c>
      <c r="D2580" t="s">
        <v>1712</v>
      </c>
      <c r="E2580" t="s">
        <v>1559</v>
      </c>
      <c r="F2580">
        <v>259</v>
      </c>
      <c r="G2580" t="s">
        <v>8223</v>
      </c>
      <c r="H2580" t="s">
        <v>8218</v>
      </c>
      <c r="I2580" t="s">
        <v>8214</v>
      </c>
      <c r="J2580" t="s">
        <v>8215</v>
      </c>
      <c r="K2580" t="s">
        <v>5808</v>
      </c>
      <c r="L2580" t="s">
        <v>8216</v>
      </c>
    </row>
    <row r="2581" spans="1:12" x14ac:dyDescent="0.35">
      <c r="A2581" s="164" t="s">
        <v>20865</v>
      </c>
      <c r="B2581" t="s">
        <v>20866</v>
      </c>
      <c r="C2581" t="s">
        <v>20867</v>
      </c>
      <c r="D2581" t="s">
        <v>20868</v>
      </c>
      <c r="E2581" t="s">
        <v>1559</v>
      </c>
      <c r="F2581">
        <v>42</v>
      </c>
      <c r="G2581" t="s">
        <v>8234</v>
      </c>
      <c r="H2581" t="s">
        <v>8218</v>
      </c>
      <c r="I2581" t="s">
        <v>8219</v>
      </c>
      <c r="J2581" t="s">
        <v>8215</v>
      </c>
      <c r="K2581" t="s">
        <v>5808</v>
      </c>
      <c r="L2581" t="s">
        <v>8216</v>
      </c>
    </row>
    <row r="2582" spans="1:12" x14ac:dyDescent="0.35">
      <c r="A2582" s="164" t="s">
        <v>25133</v>
      </c>
      <c r="B2582" t="s">
        <v>25134</v>
      </c>
      <c r="C2582" t="s">
        <v>25135</v>
      </c>
      <c r="D2582" t="s">
        <v>25136</v>
      </c>
      <c r="E2582" t="s">
        <v>1559</v>
      </c>
      <c r="H2582" t="s">
        <v>8218</v>
      </c>
      <c r="I2582" t="s">
        <v>8214</v>
      </c>
      <c r="J2582" t="s">
        <v>8215</v>
      </c>
      <c r="K2582" t="s">
        <v>8224</v>
      </c>
      <c r="L2582" t="s">
        <v>8216</v>
      </c>
    </row>
    <row r="2583" spans="1:12" x14ac:dyDescent="0.35">
      <c r="A2583" s="164" t="s">
        <v>1713</v>
      </c>
      <c r="B2583" t="s">
        <v>6576</v>
      </c>
      <c r="C2583" t="s">
        <v>17936</v>
      </c>
      <c r="D2583" t="s">
        <v>1584</v>
      </c>
      <c r="E2583" t="s">
        <v>1559</v>
      </c>
      <c r="F2583">
        <v>144</v>
      </c>
      <c r="G2583" t="s">
        <v>8212</v>
      </c>
      <c r="H2583" t="s">
        <v>8218</v>
      </c>
      <c r="I2583" t="s">
        <v>8214</v>
      </c>
      <c r="J2583" t="s">
        <v>8215</v>
      </c>
      <c r="K2583" t="s">
        <v>8224</v>
      </c>
      <c r="L2583" t="s">
        <v>8216</v>
      </c>
    </row>
    <row r="2584" spans="1:12" x14ac:dyDescent="0.35">
      <c r="A2584" s="164" t="s">
        <v>26725</v>
      </c>
      <c r="B2584" t="s">
        <v>26726</v>
      </c>
      <c r="C2584" t="s">
        <v>26727</v>
      </c>
      <c r="D2584" t="s">
        <v>26728</v>
      </c>
      <c r="E2584" t="s">
        <v>1559</v>
      </c>
      <c r="F2584">
        <v>30</v>
      </c>
      <c r="G2584" t="s">
        <v>8234</v>
      </c>
      <c r="H2584" t="s">
        <v>8218</v>
      </c>
      <c r="I2584" t="s">
        <v>8214</v>
      </c>
      <c r="J2584" t="s">
        <v>8215</v>
      </c>
      <c r="K2584" t="s">
        <v>5808</v>
      </c>
      <c r="L2584" t="s">
        <v>8216</v>
      </c>
    </row>
    <row r="2585" spans="1:12" x14ac:dyDescent="0.35">
      <c r="A2585" s="164" t="s">
        <v>10240</v>
      </c>
      <c r="B2585" t="s">
        <v>10241</v>
      </c>
      <c r="C2585" t="s">
        <v>10242</v>
      </c>
      <c r="D2585" t="s">
        <v>10243</v>
      </c>
      <c r="E2585" t="s">
        <v>1559</v>
      </c>
      <c r="H2585" t="s">
        <v>8218</v>
      </c>
      <c r="I2585" t="s">
        <v>8214</v>
      </c>
      <c r="J2585" t="s">
        <v>8215</v>
      </c>
      <c r="K2585" t="s">
        <v>8224</v>
      </c>
      <c r="L2585" t="s">
        <v>8216</v>
      </c>
    </row>
    <row r="2586" spans="1:12" x14ac:dyDescent="0.35">
      <c r="A2586" s="164" t="s">
        <v>8628</v>
      </c>
      <c r="B2586" t="s">
        <v>8629</v>
      </c>
      <c r="C2586" t="s">
        <v>8630</v>
      </c>
      <c r="D2586" t="s">
        <v>8631</v>
      </c>
      <c r="E2586" t="s">
        <v>1559</v>
      </c>
      <c r="F2586">
        <v>40</v>
      </c>
      <c r="G2586" t="s">
        <v>8234</v>
      </c>
      <c r="H2586" t="s">
        <v>8218</v>
      </c>
      <c r="I2586" t="s">
        <v>8219</v>
      </c>
      <c r="J2586" t="s">
        <v>8215</v>
      </c>
      <c r="K2586" t="s">
        <v>5808</v>
      </c>
      <c r="L2586" t="s">
        <v>8216</v>
      </c>
    </row>
    <row r="2587" spans="1:12" x14ac:dyDescent="0.35">
      <c r="A2587" s="164" t="s">
        <v>1714</v>
      </c>
      <c r="B2587" t="s">
        <v>6412</v>
      </c>
      <c r="C2587" t="s">
        <v>25314</v>
      </c>
      <c r="D2587" t="s">
        <v>1715</v>
      </c>
      <c r="E2587" t="s">
        <v>1559</v>
      </c>
      <c r="F2587">
        <v>534</v>
      </c>
      <c r="G2587" t="s">
        <v>8490</v>
      </c>
      <c r="H2587" t="s">
        <v>8218</v>
      </c>
      <c r="I2587" t="s">
        <v>8214</v>
      </c>
      <c r="J2587" t="s">
        <v>8215</v>
      </c>
      <c r="K2587" t="s">
        <v>8224</v>
      </c>
      <c r="L2587" t="s">
        <v>8267</v>
      </c>
    </row>
    <row r="2588" spans="1:12" x14ac:dyDescent="0.35">
      <c r="A2588" s="164" t="s">
        <v>1716</v>
      </c>
      <c r="B2588" t="s">
        <v>6630</v>
      </c>
      <c r="C2588" t="s">
        <v>16813</v>
      </c>
      <c r="D2588" t="s">
        <v>1578</v>
      </c>
      <c r="E2588" t="s">
        <v>1559</v>
      </c>
      <c r="F2588">
        <v>277</v>
      </c>
      <c r="G2588" t="s">
        <v>8223</v>
      </c>
      <c r="H2588" t="s">
        <v>8218</v>
      </c>
      <c r="I2588" t="s">
        <v>8214</v>
      </c>
      <c r="J2588" t="s">
        <v>8215</v>
      </c>
      <c r="K2588" t="s">
        <v>8224</v>
      </c>
      <c r="L2588" t="s">
        <v>8267</v>
      </c>
    </row>
    <row r="2589" spans="1:12" x14ac:dyDescent="0.35">
      <c r="A2589" s="164" t="s">
        <v>10645</v>
      </c>
      <c r="B2589" t="s">
        <v>10646</v>
      </c>
      <c r="C2589" t="s">
        <v>10647</v>
      </c>
      <c r="D2589" t="s">
        <v>9282</v>
      </c>
      <c r="E2589" t="s">
        <v>1559</v>
      </c>
      <c r="H2589" t="s">
        <v>8218</v>
      </c>
      <c r="I2589" t="s">
        <v>8214</v>
      </c>
      <c r="J2589" t="s">
        <v>8215</v>
      </c>
      <c r="K2589" t="s">
        <v>8224</v>
      </c>
      <c r="L2589" t="s">
        <v>8216</v>
      </c>
    </row>
    <row r="2590" spans="1:12" x14ac:dyDescent="0.35">
      <c r="A2590" s="164" t="s">
        <v>1717</v>
      </c>
      <c r="B2590" t="s">
        <v>6726</v>
      </c>
      <c r="C2590" t="s">
        <v>20398</v>
      </c>
      <c r="D2590" t="s">
        <v>1718</v>
      </c>
      <c r="E2590" t="s">
        <v>1559</v>
      </c>
      <c r="F2590">
        <v>293</v>
      </c>
      <c r="G2590" t="s">
        <v>8223</v>
      </c>
      <c r="H2590" t="s">
        <v>8218</v>
      </c>
      <c r="I2590" t="s">
        <v>8214</v>
      </c>
      <c r="J2590" t="s">
        <v>8215</v>
      </c>
      <c r="K2590" t="s">
        <v>5808</v>
      </c>
      <c r="L2590" t="s">
        <v>8267</v>
      </c>
    </row>
    <row r="2591" spans="1:12" x14ac:dyDescent="0.35">
      <c r="A2591" s="164" t="s">
        <v>30477</v>
      </c>
      <c r="B2591" t="s">
        <v>30478</v>
      </c>
      <c r="C2591" t="s">
        <v>30479</v>
      </c>
      <c r="D2591" t="s">
        <v>30480</v>
      </c>
      <c r="E2591" t="s">
        <v>1559</v>
      </c>
      <c r="H2591" t="s">
        <v>8218</v>
      </c>
      <c r="I2591" t="s">
        <v>8219</v>
      </c>
      <c r="J2591" t="s">
        <v>8215</v>
      </c>
      <c r="K2591" t="s">
        <v>8224</v>
      </c>
      <c r="L2591" t="s">
        <v>8216</v>
      </c>
    </row>
    <row r="2592" spans="1:12" x14ac:dyDescent="0.35">
      <c r="A2592" s="164" t="s">
        <v>10002</v>
      </c>
      <c r="B2592" t="s">
        <v>10003</v>
      </c>
      <c r="C2592" t="s">
        <v>10004</v>
      </c>
      <c r="D2592" t="s">
        <v>402</v>
      </c>
      <c r="E2592" t="s">
        <v>1559</v>
      </c>
      <c r="F2592">
        <v>16</v>
      </c>
      <c r="G2592" t="s">
        <v>8234</v>
      </c>
      <c r="H2592" t="s">
        <v>8218</v>
      </c>
      <c r="I2592" t="s">
        <v>8214</v>
      </c>
      <c r="J2592" t="s">
        <v>8215</v>
      </c>
      <c r="K2592" t="s">
        <v>8224</v>
      </c>
      <c r="L2592" t="s">
        <v>8216</v>
      </c>
    </row>
    <row r="2593" spans="1:12" x14ac:dyDescent="0.35">
      <c r="A2593" s="164" t="s">
        <v>1719</v>
      </c>
      <c r="B2593" t="s">
        <v>6605</v>
      </c>
      <c r="C2593" t="s">
        <v>28158</v>
      </c>
      <c r="D2593" t="s">
        <v>1720</v>
      </c>
      <c r="E2593" t="s">
        <v>1559</v>
      </c>
      <c r="F2593">
        <v>298</v>
      </c>
      <c r="G2593" t="s">
        <v>8223</v>
      </c>
      <c r="H2593" t="s">
        <v>8218</v>
      </c>
      <c r="I2593" t="s">
        <v>8214</v>
      </c>
      <c r="J2593" t="s">
        <v>8215</v>
      </c>
      <c r="K2593" t="s">
        <v>8224</v>
      </c>
      <c r="L2593" t="s">
        <v>8216</v>
      </c>
    </row>
    <row r="2594" spans="1:12" x14ac:dyDescent="0.35">
      <c r="A2594" s="164" t="s">
        <v>15898</v>
      </c>
      <c r="B2594" t="s">
        <v>15899</v>
      </c>
      <c r="C2594" t="s">
        <v>15900</v>
      </c>
      <c r="D2594" t="s">
        <v>15901</v>
      </c>
      <c r="E2594" t="s">
        <v>1559</v>
      </c>
      <c r="H2594" t="s">
        <v>8218</v>
      </c>
      <c r="I2594" t="s">
        <v>8219</v>
      </c>
      <c r="J2594" t="s">
        <v>8215</v>
      </c>
      <c r="K2594" t="s">
        <v>8224</v>
      </c>
      <c r="L2594" t="s">
        <v>8216</v>
      </c>
    </row>
    <row r="2595" spans="1:12" x14ac:dyDescent="0.35">
      <c r="A2595" s="164" t="s">
        <v>1721</v>
      </c>
      <c r="B2595" t="s">
        <v>6727</v>
      </c>
      <c r="C2595" t="s">
        <v>10172</v>
      </c>
      <c r="D2595" t="s">
        <v>1718</v>
      </c>
      <c r="E2595" t="s">
        <v>1559</v>
      </c>
      <c r="F2595">
        <v>241</v>
      </c>
      <c r="G2595" t="s">
        <v>8223</v>
      </c>
      <c r="H2595" t="s">
        <v>8218</v>
      </c>
      <c r="I2595" t="s">
        <v>8214</v>
      </c>
      <c r="J2595" t="s">
        <v>8215</v>
      </c>
      <c r="K2595" t="s">
        <v>8224</v>
      </c>
      <c r="L2595" t="s">
        <v>8267</v>
      </c>
    </row>
    <row r="2596" spans="1:12" x14ac:dyDescent="0.35">
      <c r="A2596" s="164" t="s">
        <v>1722</v>
      </c>
      <c r="B2596" t="s">
        <v>6731</v>
      </c>
      <c r="C2596" t="s">
        <v>32369</v>
      </c>
      <c r="D2596" t="s">
        <v>1723</v>
      </c>
      <c r="E2596" t="s">
        <v>1559</v>
      </c>
      <c r="F2596">
        <v>49</v>
      </c>
      <c r="G2596" t="s">
        <v>8234</v>
      </c>
      <c r="H2596" t="s">
        <v>8218</v>
      </c>
      <c r="I2596" t="s">
        <v>8219</v>
      </c>
      <c r="J2596" t="s">
        <v>8215</v>
      </c>
      <c r="K2596" t="s">
        <v>5808</v>
      </c>
      <c r="L2596" t="s">
        <v>8216</v>
      </c>
    </row>
    <row r="2597" spans="1:12" x14ac:dyDescent="0.35">
      <c r="A2597" s="164" t="s">
        <v>32295</v>
      </c>
      <c r="B2597" t="s">
        <v>32296</v>
      </c>
      <c r="C2597" t="s">
        <v>32297</v>
      </c>
      <c r="D2597" t="s">
        <v>32298</v>
      </c>
      <c r="E2597" t="s">
        <v>1559</v>
      </c>
      <c r="H2597" t="s">
        <v>8218</v>
      </c>
      <c r="I2597" t="s">
        <v>8219</v>
      </c>
      <c r="J2597" t="s">
        <v>8215</v>
      </c>
      <c r="K2597" t="s">
        <v>8224</v>
      </c>
      <c r="L2597" t="s">
        <v>8216</v>
      </c>
    </row>
    <row r="2598" spans="1:12" x14ac:dyDescent="0.35">
      <c r="A2598" s="164" t="s">
        <v>25761</v>
      </c>
      <c r="B2598" t="s">
        <v>25762</v>
      </c>
      <c r="C2598" t="s">
        <v>25763</v>
      </c>
      <c r="D2598" t="s">
        <v>25764</v>
      </c>
      <c r="E2598" t="s">
        <v>1559</v>
      </c>
      <c r="F2598">
        <v>33</v>
      </c>
      <c r="G2598" t="s">
        <v>8234</v>
      </c>
      <c r="H2598" t="s">
        <v>8218</v>
      </c>
      <c r="I2598" t="s">
        <v>8219</v>
      </c>
      <c r="J2598" t="s">
        <v>8215</v>
      </c>
      <c r="K2598" t="s">
        <v>5808</v>
      </c>
      <c r="L2598" t="s">
        <v>8216</v>
      </c>
    </row>
    <row r="2599" spans="1:12" x14ac:dyDescent="0.35">
      <c r="A2599" s="164" t="s">
        <v>1724</v>
      </c>
      <c r="B2599" t="s">
        <v>6725</v>
      </c>
      <c r="C2599" t="s">
        <v>21638</v>
      </c>
      <c r="D2599" t="s">
        <v>1718</v>
      </c>
      <c r="E2599" t="s">
        <v>1559</v>
      </c>
      <c r="F2599">
        <v>278</v>
      </c>
      <c r="G2599" t="s">
        <v>8223</v>
      </c>
      <c r="H2599" t="s">
        <v>8218</v>
      </c>
      <c r="I2599" t="s">
        <v>8214</v>
      </c>
      <c r="J2599" t="s">
        <v>8215</v>
      </c>
      <c r="K2599" t="s">
        <v>8224</v>
      </c>
      <c r="L2599" t="s">
        <v>8267</v>
      </c>
    </row>
    <row r="2600" spans="1:12" x14ac:dyDescent="0.35">
      <c r="A2600" s="164" t="s">
        <v>1725</v>
      </c>
      <c r="B2600" t="s">
        <v>6583</v>
      </c>
      <c r="C2600" t="s">
        <v>31667</v>
      </c>
      <c r="D2600" t="s">
        <v>1565</v>
      </c>
      <c r="E2600" t="s">
        <v>1559</v>
      </c>
      <c r="F2600">
        <v>121</v>
      </c>
      <c r="G2600" t="s">
        <v>8212</v>
      </c>
      <c r="H2600" t="s">
        <v>8218</v>
      </c>
      <c r="I2600" t="s">
        <v>8214</v>
      </c>
      <c r="J2600" t="s">
        <v>8215</v>
      </c>
      <c r="K2600" t="s">
        <v>8224</v>
      </c>
      <c r="L2600" t="s">
        <v>8267</v>
      </c>
    </row>
    <row r="2601" spans="1:12" x14ac:dyDescent="0.35">
      <c r="A2601" s="164" t="s">
        <v>13276</v>
      </c>
      <c r="B2601" t="s">
        <v>13277</v>
      </c>
      <c r="C2601" t="s">
        <v>13278</v>
      </c>
      <c r="D2601" t="s">
        <v>13279</v>
      </c>
      <c r="E2601" t="s">
        <v>1559</v>
      </c>
      <c r="H2601" t="s">
        <v>8218</v>
      </c>
      <c r="I2601" t="s">
        <v>8219</v>
      </c>
      <c r="J2601" t="s">
        <v>8215</v>
      </c>
      <c r="K2601" t="s">
        <v>8224</v>
      </c>
      <c r="L2601" t="s">
        <v>8216</v>
      </c>
    </row>
    <row r="2602" spans="1:12" x14ac:dyDescent="0.35">
      <c r="A2602" s="164" t="s">
        <v>1726</v>
      </c>
      <c r="B2602" t="s">
        <v>6585</v>
      </c>
      <c r="C2602" t="s">
        <v>29421</v>
      </c>
      <c r="D2602" t="s">
        <v>177</v>
      </c>
      <c r="E2602" t="s">
        <v>1559</v>
      </c>
      <c r="F2602">
        <v>347</v>
      </c>
      <c r="G2602" t="s">
        <v>8556</v>
      </c>
      <c r="H2602" t="s">
        <v>8218</v>
      </c>
      <c r="I2602" t="s">
        <v>8214</v>
      </c>
      <c r="J2602" t="s">
        <v>8215</v>
      </c>
      <c r="K2602" t="s">
        <v>8224</v>
      </c>
      <c r="L2602" t="s">
        <v>8216</v>
      </c>
    </row>
    <row r="2603" spans="1:12" x14ac:dyDescent="0.35">
      <c r="A2603" s="164" t="s">
        <v>8824</v>
      </c>
      <c r="B2603" t="s">
        <v>8825</v>
      </c>
      <c r="C2603" t="s">
        <v>8826</v>
      </c>
      <c r="D2603" t="s">
        <v>8827</v>
      </c>
      <c r="E2603" t="s">
        <v>1559</v>
      </c>
      <c r="H2603" t="s">
        <v>8218</v>
      </c>
      <c r="I2603" t="s">
        <v>8214</v>
      </c>
      <c r="J2603" t="s">
        <v>8215</v>
      </c>
      <c r="K2603" t="s">
        <v>8224</v>
      </c>
      <c r="L2603" t="s">
        <v>8216</v>
      </c>
    </row>
    <row r="2604" spans="1:12" x14ac:dyDescent="0.35">
      <c r="A2604" s="164" t="s">
        <v>11130</v>
      </c>
      <c r="B2604" t="s">
        <v>5686</v>
      </c>
      <c r="C2604" t="s">
        <v>11131</v>
      </c>
      <c r="D2604" t="s">
        <v>3807</v>
      </c>
      <c r="E2604" t="s">
        <v>1559</v>
      </c>
      <c r="F2604">
        <v>40</v>
      </c>
      <c r="G2604" t="s">
        <v>8234</v>
      </c>
      <c r="H2604" t="s">
        <v>8218</v>
      </c>
      <c r="I2604" t="s">
        <v>8219</v>
      </c>
      <c r="J2604" t="s">
        <v>8215</v>
      </c>
      <c r="K2604" t="s">
        <v>5808</v>
      </c>
      <c r="L2604" t="s">
        <v>8216</v>
      </c>
    </row>
    <row r="2605" spans="1:12" x14ac:dyDescent="0.35">
      <c r="A2605" s="164" t="s">
        <v>32869</v>
      </c>
      <c r="B2605" t="s">
        <v>29961</v>
      </c>
      <c r="C2605" t="s">
        <v>29962</v>
      </c>
      <c r="D2605" t="s">
        <v>12729</v>
      </c>
      <c r="E2605" t="s">
        <v>1559</v>
      </c>
      <c r="F2605">
        <v>36</v>
      </c>
      <c r="G2605" t="s">
        <v>8234</v>
      </c>
      <c r="H2605" t="s">
        <v>8218</v>
      </c>
      <c r="I2605" t="s">
        <v>8219</v>
      </c>
      <c r="J2605" t="s">
        <v>8215</v>
      </c>
      <c r="K2605" t="s">
        <v>8224</v>
      </c>
      <c r="L2605" t="s">
        <v>8216</v>
      </c>
    </row>
    <row r="2606" spans="1:12" x14ac:dyDescent="0.35">
      <c r="A2606" s="164" t="s">
        <v>28998</v>
      </c>
      <c r="B2606" t="s">
        <v>28999</v>
      </c>
      <c r="C2606" t="s">
        <v>29000</v>
      </c>
      <c r="D2606" t="s">
        <v>8848</v>
      </c>
      <c r="E2606" t="s">
        <v>1559</v>
      </c>
      <c r="H2606" t="s">
        <v>8218</v>
      </c>
      <c r="I2606" t="s">
        <v>8219</v>
      </c>
      <c r="J2606" t="s">
        <v>8215</v>
      </c>
      <c r="K2606" t="s">
        <v>8224</v>
      </c>
      <c r="L2606" t="s">
        <v>8216</v>
      </c>
    </row>
    <row r="2607" spans="1:12" x14ac:dyDescent="0.35">
      <c r="A2607" s="164" t="s">
        <v>18666</v>
      </c>
      <c r="B2607" t="s">
        <v>18667</v>
      </c>
      <c r="C2607" t="s">
        <v>18668</v>
      </c>
      <c r="D2607" t="s">
        <v>9282</v>
      </c>
      <c r="E2607" t="s">
        <v>1559</v>
      </c>
      <c r="H2607" t="s">
        <v>8218</v>
      </c>
      <c r="I2607" t="s">
        <v>8214</v>
      </c>
      <c r="J2607" t="s">
        <v>8215</v>
      </c>
      <c r="K2607" t="s">
        <v>8224</v>
      </c>
      <c r="L2607" t="s">
        <v>8216</v>
      </c>
    </row>
    <row r="2608" spans="1:12" x14ac:dyDescent="0.35">
      <c r="A2608" s="164" t="s">
        <v>11825</v>
      </c>
      <c r="B2608" t="s">
        <v>11826</v>
      </c>
      <c r="C2608" t="s">
        <v>11827</v>
      </c>
      <c r="D2608" t="s">
        <v>11828</v>
      </c>
      <c r="E2608" t="s">
        <v>1559</v>
      </c>
      <c r="H2608" t="s">
        <v>8218</v>
      </c>
      <c r="I2608" t="s">
        <v>8214</v>
      </c>
      <c r="J2608" t="s">
        <v>8215</v>
      </c>
      <c r="K2608" t="s">
        <v>8224</v>
      </c>
      <c r="L2608" t="s">
        <v>8216</v>
      </c>
    </row>
    <row r="2609" spans="1:12" x14ac:dyDescent="0.35">
      <c r="A2609" s="164" t="s">
        <v>1727</v>
      </c>
      <c r="B2609" t="s">
        <v>6592</v>
      </c>
      <c r="C2609" t="s">
        <v>25530</v>
      </c>
      <c r="D2609" t="s">
        <v>1728</v>
      </c>
      <c r="E2609" t="s">
        <v>1559</v>
      </c>
      <c r="F2609">
        <v>233</v>
      </c>
      <c r="G2609" t="s">
        <v>8223</v>
      </c>
      <c r="H2609" t="s">
        <v>8218</v>
      </c>
      <c r="I2609" t="s">
        <v>8214</v>
      </c>
      <c r="J2609" t="s">
        <v>8215</v>
      </c>
      <c r="K2609" t="s">
        <v>8224</v>
      </c>
      <c r="L2609" t="s">
        <v>8216</v>
      </c>
    </row>
    <row r="2610" spans="1:12" x14ac:dyDescent="0.35">
      <c r="A2610" s="164" t="s">
        <v>1729</v>
      </c>
      <c r="B2610" t="s">
        <v>6623</v>
      </c>
      <c r="C2610" t="s">
        <v>29758</v>
      </c>
      <c r="D2610" t="s">
        <v>1578</v>
      </c>
      <c r="E2610" t="s">
        <v>1559</v>
      </c>
      <c r="F2610">
        <v>213</v>
      </c>
      <c r="G2610" t="s">
        <v>8223</v>
      </c>
      <c r="H2610" t="s">
        <v>8218</v>
      </c>
      <c r="I2610" t="s">
        <v>8214</v>
      </c>
      <c r="J2610" t="s">
        <v>8215</v>
      </c>
      <c r="K2610" t="s">
        <v>5808</v>
      </c>
      <c r="L2610" t="s">
        <v>8267</v>
      </c>
    </row>
    <row r="2611" spans="1:12" x14ac:dyDescent="0.35">
      <c r="A2611" s="164" t="s">
        <v>1730</v>
      </c>
      <c r="B2611" t="s">
        <v>6405</v>
      </c>
      <c r="C2611" t="s">
        <v>17089</v>
      </c>
      <c r="D2611" t="s">
        <v>1731</v>
      </c>
      <c r="E2611" t="s">
        <v>1559</v>
      </c>
      <c r="F2611">
        <v>424</v>
      </c>
      <c r="G2611" t="s">
        <v>8307</v>
      </c>
      <c r="H2611" t="s">
        <v>8218</v>
      </c>
      <c r="I2611" t="s">
        <v>8214</v>
      </c>
      <c r="J2611" t="s">
        <v>8215</v>
      </c>
      <c r="K2611" t="s">
        <v>8224</v>
      </c>
      <c r="L2611" t="s">
        <v>8216</v>
      </c>
    </row>
    <row r="2612" spans="1:12" x14ac:dyDescent="0.35">
      <c r="A2612" s="164" t="s">
        <v>9148</v>
      </c>
      <c r="B2612" t="s">
        <v>9149</v>
      </c>
      <c r="C2612" t="s">
        <v>9150</v>
      </c>
      <c r="D2612" t="s">
        <v>1578</v>
      </c>
      <c r="E2612" t="s">
        <v>1559</v>
      </c>
      <c r="F2612">
        <v>145</v>
      </c>
      <c r="G2612" t="s">
        <v>8212</v>
      </c>
      <c r="H2612" t="s">
        <v>8218</v>
      </c>
      <c r="I2612" t="s">
        <v>8214</v>
      </c>
      <c r="J2612" t="s">
        <v>8215</v>
      </c>
      <c r="K2612" t="s">
        <v>5808</v>
      </c>
      <c r="L2612" t="s">
        <v>8216</v>
      </c>
    </row>
    <row r="2613" spans="1:12" x14ac:dyDescent="0.35">
      <c r="A2613" s="164" t="s">
        <v>1732</v>
      </c>
      <c r="B2613" t="s">
        <v>6406</v>
      </c>
      <c r="C2613" t="s">
        <v>8620</v>
      </c>
      <c r="D2613" t="s">
        <v>1733</v>
      </c>
      <c r="E2613" t="s">
        <v>1559</v>
      </c>
      <c r="F2613">
        <v>257</v>
      </c>
      <c r="G2613" t="s">
        <v>8223</v>
      </c>
      <c r="H2613" t="s">
        <v>8218</v>
      </c>
      <c r="I2613" t="s">
        <v>8214</v>
      </c>
      <c r="J2613" t="s">
        <v>8215</v>
      </c>
      <c r="K2613" t="s">
        <v>8224</v>
      </c>
      <c r="L2613" t="s">
        <v>8216</v>
      </c>
    </row>
    <row r="2614" spans="1:12" x14ac:dyDescent="0.35">
      <c r="A2614" s="164" t="s">
        <v>20236</v>
      </c>
      <c r="B2614" t="s">
        <v>20237</v>
      </c>
      <c r="C2614" t="s">
        <v>20238</v>
      </c>
      <c r="D2614" t="s">
        <v>9282</v>
      </c>
      <c r="E2614" t="s">
        <v>1559</v>
      </c>
      <c r="H2614" t="s">
        <v>8218</v>
      </c>
      <c r="I2614" t="s">
        <v>8214</v>
      </c>
      <c r="J2614" t="s">
        <v>8215</v>
      </c>
      <c r="K2614" t="s">
        <v>8224</v>
      </c>
      <c r="L2614" t="s">
        <v>8216</v>
      </c>
    </row>
    <row r="2615" spans="1:12" x14ac:dyDescent="0.35">
      <c r="A2615" s="164" t="s">
        <v>21088</v>
      </c>
      <c r="B2615" t="s">
        <v>21089</v>
      </c>
      <c r="C2615" t="s">
        <v>21090</v>
      </c>
      <c r="D2615" t="s">
        <v>9282</v>
      </c>
      <c r="E2615" t="s">
        <v>1559</v>
      </c>
      <c r="H2615" t="s">
        <v>8218</v>
      </c>
      <c r="I2615" t="s">
        <v>8214</v>
      </c>
      <c r="J2615" t="s">
        <v>8215</v>
      </c>
      <c r="K2615" t="s">
        <v>8224</v>
      </c>
      <c r="L2615" t="s">
        <v>8216</v>
      </c>
    </row>
    <row r="2616" spans="1:12" x14ac:dyDescent="0.35">
      <c r="A2616" s="164" t="s">
        <v>32125</v>
      </c>
      <c r="B2616" t="s">
        <v>25279</v>
      </c>
      <c r="C2616" t="s">
        <v>25280</v>
      </c>
      <c r="D2616" t="s">
        <v>25281</v>
      </c>
      <c r="E2616" t="s">
        <v>1559</v>
      </c>
      <c r="F2616">
        <v>35</v>
      </c>
      <c r="G2616" t="s">
        <v>8234</v>
      </c>
      <c r="H2616" t="s">
        <v>8218</v>
      </c>
      <c r="I2616" t="s">
        <v>8219</v>
      </c>
      <c r="J2616" t="s">
        <v>8215</v>
      </c>
      <c r="K2616" t="s">
        <v>5808</v>
      </c>
      <c r="L2616" t="s">
        <v>8216</v>
      </c>
    </row>
    <row r="2617" spans="1:12" x14ac:dyDescent="0.35">
      <c r="A2617" s="164" t="s">
        <v>9844</v>
      </c>
      <c r="B2617" t="s">
        <v>9845</v>
      </c>
      <c r="C2617" t="s">
        <v>9846</v>
      </c>
      <c r="D2617" t="s">
        <v>9847</v>
      </c>
      <c r="E2617" t="s">
        <v>1559</v>
      </c>
      <c r="H2617" t="s">
        <v>8218</v>
      </c>
      <c r="I2617" t="s">
        <v>8219</v>
      </c>
      <c r="J2617" t="s">
        <v>8215</v>
      </c>
      <c r="K2617" t="s">
        <v>8224</v>
      </c>
      <c r="L2617" t="s">
        <v>8216</v>
      </c>
    </row>
    <row r="2618" spans="1:12" x14ac:dyDescent="0.35">
      <c r="A2618" s="164" t="s">
        <v>1734</v>
      </c>
      <c r="B2618" t="s">
        <v>6729</v>
      </c>
      <c r="C2618" t="s">
        <v>16153</v>
      </c>
      <c r="D2618" t="s">
        <v>1735</v>
      </c>
      <c r="E2618" t="s">
        <v>1559</v>
      </c>
      <c r="F2618">
        <v>145</v>
      </c>
      <c r="G2618" t="s">
        <v>8212</v>
      </c>
      <c r="H2618" t="s">
        <v>8218</v>
      </c>
      <c r="I2618" t="s">
        <v>8214</v>
      </c>
      <c r="J2618" t="s">
        <v>8215</v>
      </c>
      <c r="K2618" t="s">
        <v>8224</v>
      </c>
      <c r="L2618" t="s">
        <v>8216</v>
      </c>
    </row>
    <row r="2619" spans="1:12" x14ac:dyDescent="0.35">
      <c r="A2619" s="164" t="s">
        <v>1737</v>
      </c>
      <c r="B2619" t="s">
        <v>6581</v>
      </c>
      <c r="C2619" t="s">
        <v>13632</v>
      </c>
      <c r="D2619" t="s">
        <v>1738</v>
      </c>
      <c r="E2619" t="s">
        <v>1559</v>
      </c>
      <c r="F2619">
        <v>495</v>
      </c>
      <c r="G2619" t="s">
        <v>8307</v>
      </c>
      <c r="H2619" t="s">
        <v>8218</v>
      </c>
      <c r="I2619" t="s">
        <v>8214</v>
      </c>
      <c r="J2619" t="s">
        <v>8215</v>
      </c>
      <c r="K2619" t="s">
        <v>8224</v>
      </c>
      <c r="L2619" t="s">
        <v>8267</v>
      </c>
    </row>
    <row r="2620" spans="1:12" x14ac:dyDescent="0.35">
      <c r="A2620" s="164" t="s">
        <v>1739</v>
      </c>
      <c r="B2620" t="s">
        <v>6728</v>
      </c>
      <c r="C2620" t="s">
        <v>25326</v>
      </c>
      <c r="D2620" t="s">
        <v>1736</v>
      </c>
      <c r="E2620" t="s">
        <v>1559</v>
      </c>
      <c r="F2620">
        <v>297</v>
      </c>
      <c r="G2620" t="s">
        <v>8223</v>
      </c>
      <c r="H2620" t="s">
        <v>8218</v>
      </c>
      <c r="I2620" t="s">
        <v>8214</v>
      </c>
      <c r="J2620" t="s">
        <v>8215</v>
      </c>
      <c r="K2620" t="s">
        <v>8224</v>
      </c>
      <c r="L2620" t="s">
        <v>8216</v>
      </c>
    </row>
    <row r="2621" spans="1:12" x14ac:dyDescent="0.35">
      <c r="A2621" s="164" t="s">
        <v>1740</v>
      </c>
      <c r="B2621" t="s">
        <v>6607</v>
      </c>
      <c r="C2621" t="s">
        <v>21722</v>
      </c>
      <c r="D2621" t="s">
        <v>1578</v>
      </c>
      <c r="E2621" t="s">
        <v>1559</v>
      </c>
      <c r="F2621">
        <v>879</v>
      </c>
      <c r="G2621" t="s">
        <v>8490</v>
      </c>
      <c r="H2621" t="s">
        <v>8218</v>
      </c>
      <c r="I2621" t="s">
        <v>8214</v>
      </c>
      <c r="J2621" t="s">
        <v>8215</v>
      </c>
      <c r="K2621" t="s">
        <v>8224</v>
      </c>
      <c r="L2621" t="s">
        <v>8267</v>
      </c>
    </row>
    <row r="2622" spans="1:12" x14ac:dyDescent="0.35">
      <c r="A2622" s="164" t="s">
        <v>28116</v>
      </c>
      <c r="B2622" t="s">
        <v>28117</v>
      </c>
      <c r="C2622" t="s">
        <v>28118</v>
      </c>
      <c r="D2622" t="s">
        <v>9282</v>
      </c>
      <c r="E2622" t="s">
        <v>1559</v>
      </c>
      <c r="H2622" t="s">
        <v>8218</v>
      </c>
      <c r="I2622" t="s">
        <v>8214</v>
      </c>
      <c r="J2622" t="s">
        <v>8215</v>
      </c>
      <c r="K2622" t="s">
        <v>8224</v>
      </c>
      <c r="L2622" t="s">
        <v>8216</v>
      </c>
    </row>
    <row r="2623" spans="1:12" x14ac:dyDescent="0.35">
      <c r="A2623" s="164" t="s">
        <v>18068</v>
      </c>
      <c r="B2623" t="s">
        <v>5747</v>
      </c>
      <c r="C2623" t="s">
        <v>18069</v>
      </c>
      <c r="D2623" t="s">
        <v>1601</v>
      </c>
      <c r="E2623" t="s">
        <v>1559</v>
      </c>
      <c r="F2623">
        <v>113</v>
      </c>
      <c r="G2623" t="s">
        <v>8212</v>
      </c>
      <c r="H2623" t="s">
        <v>8218</v>
      </c>
      <c r="I2623" t="s">
        <v>8214</v>
      </c>
      <c r="J2623" t="s">
        <v>8215</v>
      </c>
      <c r="K2623" t="s">
        <v>5808</v>
      </c>
      <c r="L2623" t="s">
        <v>8216</v>
      </c>
    </row>
    <row r="2624" spans="1:12" x14ac:dyDescent="0.35">
      <c r="A2624" s="164" t="s">
        <v>1741</v>
      </c>
      <c r="B2624" t="s">
        <v>6574</v>
      </c>
      <c r="C2624" t="s">
        <v>31957</v>
      </c>
      <c r="D2624" t="s">
        <v>6575</v>
      </c>
      <c r="E2624" t="s">
        <v>1559</v>
      </c>
      <c r="F2624">
        <v>98</v>
      </c>
      <c r="G2624" t="s">
        <v>8234</v>
      </c>
      <c r="H2624" t="s">
        <v>8218</v>
      </c>
      <c r="I2624" t="s">
        <v>8214</v>
      </c>
      <c r="J2624" t="s">
        <v>8215</v>
      </c>
      <c r="K2624" t="s">
        <v>8224</v>
      </c>
      <c r="L2624" t="s">
        <v>8216</v>
      </c>
    </row>
    <row r="2625" spans="1:12" x14ac:dyDescent="0.35">
      <c r="A2625" s="164" t="s">
        <v>1742</v>
      </c>
      <c r="B2625" t="s">
        <v>6602</v>
      </c>
      <c r="C2625" t="s">
        <v>20397</v>
      </c>
      <c r="D2625" t="s">
        <v>1743</v>
      </c>
      <c r="E2625" t="s">
        <v>1559</v>
      </c>
      <c r="F2625">
        <v>243</v>
      </c>
      <c r="G2625" t="s">
        <v>8223</v>
      </c>
      <c r="H2625" t="s">
        <v>8218</v>
      </c>
      <c r="I2625" t="s">
        <v>8214</v>
      </c>
      <c r="J2625" t="s">
        <v>8215</v>
      </c>
      <c r="K2625" t="s">
        <v>8224</v>
      </c>
      <c r="L2625" t="s">
        <v>8216</v>
      </c>
    </row>
    <row r="2626" spans="1:12" x14ac:dyDescent="0.35">
      <c r="A2626" s="164" t="s">
        <v>1744</v>
      </c>
      <c r="B2626" t="s">
        <v>6750</v>
      </c>
      <c r="C2626" t="s">
        <v>31990</v>
      </c>
      <c r="D2626" t="s">
        <v>1745</v>
      </c>
      <c r="E2626" t="s">
        <v>1559</v>
      </c>
      <c r="F2626">
        <v>130</v>
      </c>
      <c r="G2626" t="s">
        <v>8212</v>
      </c>
      <c r="H2626" t="s">
        <v>8218</v>
      </c>
      <c r="I2626" t="s">
        <v>8214</v>
      </c>
      <c r="J2626" t="s">
        <v>8215</v>
      </c>
      <c r="K2626" t="s">
        <v>8224</v>
      </c>
      <c r="L2626" t="s">
        <v>8216</v>
      </c>
    </row>
    <row r="2627" spans="1:12" x14ac:dyDescent="0.35">
      <c r="A2627" s="164" t="s">
        <v>1746</v>
      </c>
      <c r="B2627" t="s">
        <v>6584</v>
      </c>
      <c r="C2627" t="s">
        <v>21396</v>
      </c>
      <c r="D2627" t="s">
        <v>1747</v>
      </c>
      <c r="E2627" t="s">
        <v>1559</v>
      </c>
      <c r="F2627">
        <v>318</v>
      </c>
      <c r="G2627" t="s">
        <v>8556</v>
      </c>
      <c r="H2627" t="s">
        <v>8218</v>
      </c>
      <c r="I2627" t="s">
        <v>8214</v>
      </c>
      <c r="J2627" t="s">
        <v>8215</v>
      </c>
      <c r="K2627" t="s">
        <v>8224</v>
      </c>
      <c r="L2627" t="s">
        <v>8216</v>
      </c>
    </row>
    <row r="2628" spans="1:12" x14ac:dyDescent="0.35">
      <c r="A2628" s="164" t="s">
        <v>1748</v>
      </c>
      <c r="B2628" t="s">
        <v>6407</v>
      </c>
      <c r="C2628" t="s">
        <v>19554</v>
      </c>
      <c r="D2628" t="s">
        <v>1749</v>
      </c>
      <c r="E2628" t="s">
        <v>1559</v>
      </c>
      <c r="F2628">
        <v>176</v>
      </c>
      <c r="G2628" t="s">
        <v>8212</v>
      </c>
      <c r="H2628" t="s">
        <v>8218</v>
      </c>
      <c r="I2628" t="s">
        <v>8214</v>
      </c>
      <c r="J2628" t="s">
        <v>8215</v>
      </c>
      <c r="K2628" t="s">
        <v>8224</v>
      </c>
      <c r="L2628" t="s">
        <v>8216</v>
      </c>
    </row>
    <row r="2629" spans="1:12" x14ac:dyDescent="0.35">
      <c r="A2629" s="164" t="s">
        <v>1750</v>
      </c>
      <c r="B2629" t="s">
        <v>6580</v>
      </c>
      <c r="C2629" t="s">
        <v>13250</v>
      </c>
      <c r="D2629" t="s">
        <v>1751</v>
      </c>
      <c r="E2629" t="s">
        <v>1559</v>
      </c>
      <c r="F2629">
        <v>122</v>
      </c>
      <c r="G2629" t="s">
        <v>8212</v>
      </c>
      <c r="H2629" t="s">
        <v>8218</v>
      </c>
      <c r="I2629" t="s">
        <v>8214</v>
      </c>
      <c r="J2629" t="s">
        <v>8215</v>
      </c>
      <c r="K2629" t="s">
        <v>5808</v>
      </c>
      <c r="L2629" t="s">
        <v>8216</v>
      </c>
    </row>
    <row r="2630" spans="1:12" x14ac:dyDescent="0.35">
      <c r="A2630" s="164" t="s">
        <v>10532</v>
      </c>
      <c r="B2630" t="s">
        <v>10533</v>
      </c>
      <c r="C2630" t="s">
        <v>10534</v>
      </c>
      <c r="D2630" t="s">
        <v>10535</v>
      </c>
      <c r="E2630" t="s">
        <v>1559</v>
      </c>
      <c r="H2630" t="s">
        <v>8218</v>
      </c>
      <c r="I2630" t="s">
        <v>8214</v>
      </c>
      <c r="J2630" t="s">
        <v>8215</v>
      </c>
      <c r="K2630" t="s">
        <v>8224</v>
      </c>
      <c r="L2630" t="s">
        <v>8216</v>
      </c>
    </row>
    <row r="2631" spans="1:12" x14ac:dyDescent="0.35">
      <c r="A2631" s="164" t="s">
        <v>1752</v>
      </c>
      <c r="B2631" t="s">
        <v>7322</v>
      </c>
      <c r="C2631" t="s">
        <v>9227</v>
      </c>
      <c r="D2631" t="s">
        <v>1595</v>
      </c>
      <c r="E2631" t="s">
        <v>1559</v>
      </c>
      <c r="F2631">
        <v>47</v>
      </c>
      <c r="G2631" t="s">
        <v>8234</v>
      </c>
      <c r="H2631" t="s">
        <v>8218</v>
      </c>
      <c r="I2631" t="s">
        <v>8219</v>
      </c>
      <c r="J2631" t="s">
        <v>8215</v>
      </c>
      <c r="K2631" t="s">
        <v>8224</v>
      </c>
      <c r="L2631" t="s">
        <v>8216</v>
      </c>
    </row>
    <row r="2632" spans="1:12" x14ac:dyDescent="0.35">
      <c r="A2632" s="164" t="s">
        <v>22376</v>
      </c>
      <c r="B2632" t="s">
        <v>22377</v>
      </c>
      <c r="C2632" t="s">
        <v>22378</v>
      </c>
      <c r="D2632" t="s">
        <v>22379</v>
      </c>
      <c r="E2632" t="s">
        <v>1559</v>
      </c>
      <c r="H2632" t="s">
        <v>8218</v>
      </c>
      <c r="I2632" t="s">
        <v>8214</v>
      </c>
      <c r="J2632" t="s">
        <v>8215</v>
      </c>
      <c r="K2632" t="s">
        <v>8224</v>
      </c>
      <c r="L2632" t="s">
        <v>8216</v>
      </c>
    </row>
    <row r="2633" spans="1:12" x14ac:dyDescent="0.35">
      <c r="A2633" s="164" t="s">
        <v>15052</v>
      </c>
      <c r="B2633" t="s">
        <v>15053</v>
      </c>
      <c r="C2633" t="s">
        <v>15054</v>
      </c>
      <c r="D2633" t="s">
        <v>15055</v>
      </c>
      <c r="E2633" t="s">
        <v>1559</v>
      </c>
      <c r="H2633" t="s">
        <v>8218</v>
      </c>
      <c r="I2633" t="s">
        <v>8214</v>
      </c>
      <c r="J2633" t="s">
        <v>8215</v>
      </c>
      <c r="K2633" t="s">
        <v>8224</v>
      </c>
      <c r="L2633" t="s">
        <v>8216</v>
      </c>
    </row>
    <row r="2634" spans="1:12" x14ac:dyDescent="0.35">
      <c r="A2634" s="164" t="s">
        <v>15816</v>
      </c>
      <c r="B2634" t="s">
        <v>15817</v>
      </c>
      <c r="C2634" t="s">
        <v>15818</v>
      </c>
      <c r="D2634" t="s">
        <v>1645</v>
      </c>
      <c r="E2634" t="s">
        <v>1559</v>
      </c>
      <c r="F2634">
        <v>71</v>
      </c>
      <c r="G2634" t="s">
        <v>8234</v>
      </c>
      <c r="H2634" t="s">
        <v>8218</v>
      </c>
      <c r="I2634" t="s">
        <v>8214</v>
      </c>
      <c r="J2634" t="s">
        <v>8215</v>
      </c>
      <c r="K2634" t="s">
        <v>5808</v>
      </c>
      <c r="L2634" t="s">
        <v>8216</v>
      </c>
    </row>
    <row r="2635" spans="1:12" x14ac:dyDescent="0.35">
      <c r="A2635" s="164" t="s">
        <v>12546</v>
      </c>
      <c r="B2635" t="s">
        <v>12547</v>
      </c>
      <c r="C2635" t="s">
        <v>12548</v>
      </c>
      <c r="D2635" t="s">
        <v>12549</v>
      </c>
      <c r="E2635" t="s">
        <v>1559</v>
      </c>
      <c r="H2635" t="s">
        <v>8218</v>
      </c>
      <c r="I2635" t="s">
        <v>8214</v>
      </c>
      <c r="J2635" t="s">
        <v>8215</v>
      </c>
      <c r="K2635" t="s">
        <v>8224</v>
      </c>
      <c r="L2635" t="s">
        <v>8216</v>
      </c>
    </row>
    <row r="2636" spans="1:12" x14ac:dyDescent="0.35">
      <c r="A2636" s="164" t="s">
        <v>17038</v>
      </c>
      <c r="B2636" t="s">
        <v>17039</v>
      </c>
      <c r="C2636" t="s">
        <v>17040</v>
      </c>
      <c r="D2636" t="s">
        <v>17041</v>
      </c>
      <c r="E2636" t="s">
        <v>1559</v>
      </c>
      <c r="H2636" t="s">
        <v>8218</v>
      </c>
      <c r="I2636" t="s">
        <v>8214</v>
      </c>
      <c r="J2636" t="s">
        <v>8215</v>
      </c>
      <c r="K2636" t="s">
        <v>8224</v>
      </c>
      <c r="L2636" t="s">
        <v>8216</v>
      </c>
    </row>
    <row r="2637" spans="1:12" x14ac:dyDescent="0.35">
      <c r="A2637" s="164" t="s">
        <v>1753</v>
      </c>
      <c r="B2637" t="s">
        <v>6612</v>
      </c>
      <c r="C2637" t="s">
        <v>28401</v>
      </c>
      <c r="D2637" t="s">
        <v>1578</v>
      </c>
      <c r="E2637" t="s">
        <v>1559</v>
      </c>
      <c r="F2637">
        <v>25</v>
      </c>
      <c r="G2637" t="s">
        <v>8234</v>
      </c>
      <c r="H2637" t="s">
        <v>8218</v>
      </c>
      <c r="I2637" t="s">
        <v>8214</v>
      </c>
      <c r="J2637" t="s">
        <v>8215</v>
      </c>
      <c r="K2637" t="s">
        <v>8224</v>
      </c>
      <c r="L2637" t="s">
        <v>8267</v>
      </c>
    </row>
    <row r="2638" spans="1:12" x14ac:dyDescent="0.35">
      <c r="A2638" s="164" t="s">
        <v>28797</v>
      </c>
      <c r="B2638" t="s">
        <v>28798</v>
      </c>
      <c r="C2638" t="s">
        <v>28799</v>
      </c>
      <c r="D2638" t="s">
        <v>28800</v>
      </c>
      <c r="E2638" t="s">
        <v>1559</v>
      </c>
      <c r="F2638">
        <v>100</v>
      </c>
      <c r="G2638" t="s">
        <v>8234</v>
      </c>
      <c r="H2638" t="s">
        <v>8218</v>
      </c>
      <c r="I2638" t="s">
        <v>8214</v>
      </c>
      <c r="J2638" t="s">
        <v>8215</v>
      </c>
      <c r="K2638" t="s">
        <v>8224</v>
      </c>
      <c r="L2638" t="s">
        <v>8267</v>
      </c>
    </row>
    <row r="2639" spans="1:12" x14ac:dyDescent="0.35">
      <c r="A2639" s="164" t="s">
        <v>28510</v>
      </c>
      <c r="B2639" t="s">
        <v>28511</v>
      </c>
      <c r="C2639" t="s">
        <v>28512</v>
      </c>
      <c r="D2639" t="s">
        <v>17468</v>
      </c>
      <c r="E2639" t="s">
        <v>1559</v>
      </c>
      <c r="H2639" t="s">
        <v>8218</v>
      </c>
      <c r="I2639" t="s">
        <v>8214</v>
      </c>
      <c r="J2639" t="s">
        <v>8215</v>
      </c>
      <c r="K2639" t="s">
        <v>8224</v>
      </c>
      <c r="L2639" t="s">
        <v>8216</v>
      </c>
    </row>
    <row r="2640" spans="1:12" x14ac:dyDescent="0.35">
      <c r="A2640" s="164" t="s">
        <v>28871</v>
      </c>
      <c r="B2640" t="s">
        <v>28872</v>
      </c>
      <c r="C2640" t="s">
        <v>28873</v>
      </c>
      <c r="D2640" t="s">
        <v>1578</v>
      </c>
      <c r="E2640" t="s">
        <v>1559</v>
      </c>
      <c r="F2640">
        <v>78</v>
      </c>
      <c r="G2640" t="s">
        <v>8234</v>
      </c>
      <c r="H2640" t="s">
        <v>8218</v>
      </c>
      <c r="I2640" t="s">
        <v>8214</v>
      </c>
      <c r="J2640" t="s">
        <v>8215</v>
      </c>
      <c r="K2640" t="s">
        <v>5808</v>
      </c>
      <c r="L2640" t="s">
        <v>8216</v>
      </c>
    </row>
    <row r="2641" spans="1:12" x14ac:dyDescent="0.35">
      <c r="A2641" s="164" t="s">
        <v>1754</v>
      </c>
      <c r="B2641" t="s">
        <v>6594</v>
      </c>
      <c r="C2641" t="s">
        <v>10430</v>
      </c>
      <c r="D2641" t="s">
        <v>1755</v>
      </c>
      <c r="E2641" t="s">
        <v>1559</v>
      </c>
      <c r="F2641">
        <v>110</v>
      </c>
      <c r="G2641" t="s">
        <v>8212</v>
      </c>
      <c r="H2641" t="s">
        <v>8218</v>
      </c>
      <c r="I2641" t="s">
        <v>8214</v>
      </c>
      <c r="J2641" t="s">
        <v>8215</v>
      </c>
      <c r="K2641" t="s">
        <v>5808</v>
      </c>
      <c r="L2641" t="s">
        <v>8216</v>
      </c>
    </row>
    <row r="2642" spans="1:12" x14ac:dyDescent="0.35">
      <c r="A2642" s="164" t="s">
        <v>30515</v>
      </c>
      <c r="B2642" t="s">
        <v>30516</v>
      </c>
      <c r="C2642" t="s">
        <v>30517</v>
      </c>
      <c r="D2642" t="s">
        <v>1574</v>
      </c>
      <c r="E2642" t="s">
        <v>1559</v>
      </c>
      <c r="F2642">
        <v>50</v>
      </c>
      <c r="G2642" t="s">
        <v>8234</v>
      </c>
      <c r="H2642" t="s">
        <v>8218</v>
      </c>
      <c r="I2642" t="s">
        <v>8214</v>
      </c>
      <c r="J2642" t="s">
        <v>8215</v>
      </c>
      <c r="K2642" t="s">
        <v>5808</v>
      </c>
      <c r="L2642" t="s">
        <v>8216</v>
      </c>
    </row>
    <row r="2643" spans="1:12" x14ac:dyDescent="0.35">
      <c r="A2643" s="164" t="s">
        <v>30175</v>
      </c>
      <c r="B2643" t="s">
        <v>30176</v>
      </c>
      <c r="C2643" t="s">
        <v>30177</v>
      </c>
      <c r="D2643" t="s">
        <v>1601</v>
      </c>
      <c r="E2643" t="s">
        <v>1559</v>
      </c>
      <c r="F2643">
        <v>50</v>
      </c>
      <c r="G2643" t="s">
        <v>8234</v>
      </c>
      <c r="H2643" t="s">
        <v>8218</v>
      </c>
      <c r="I2643" t="s">
        <v>8214</v>
      </c>
      <c r="J2643" t="s">
        <v>8215</v>
      </c>
      <c r="K2643" t="s">
        <v>8224</v>
      </c>
      <c r="L2643" t="s">
        <v>8216</v>
      </c>
    </row>
    <row r="2644" spans="1:12" x14ac:dyDescent="0.35">
      <c r="A2644" s="164" t="s">
        <v>7309</v>
      </c>
      <c r="B2644" t="s">
        <v>7310</v>
      </c>
      <c r="C2644" t="s">
        <v>17846</v>
      </c>
      <c r="D2644" t="s">
        <v>7311</v>
      </c>
      <c r="E2644" t="s">
        <v>1559</v>
      </c>
      <c r="F2644">
        <v>94</v>
      </c>
      <c r="G2644" t="s">
        <v>8234</v>
      </c>
      <c r="H2644" t="s">
        <v>8218</v>
      </c>
      <c r="I2644" t="s">
        <v>8214</v>
      </c>
      <c r="J2644" t="s">
        <v>8215</v>
      </c>
      <c r="K2644" t="s">
        <v>8224</v>
      </c>
      <c r="L2644" t="s">
        <v>8216</v>
      </c>
    </row>
    <row r="2645" spans="1:12" x14ac:dyDescent="0.35">
      <c r="A2645" s="164" t="s">
        <v>21314</v>
      </c>
      <c r="B2645" t="s">
        <v>21315</v>
      </c>
      <c r="C2645" t="s">
        <v>21316</v>
      </c>
      <c r="D2645" t="s">
        <v>204</v>
      </c>
      <c r="E2645" t="s">
        <v>1559</v>
      </c>
      <c r="F2645">
        <v>25</v>
      </c>
      <c r="G2645" t="s">
        <v>8234</v>
      </c>
      <c r="H2645" t="s">
        <v>8218</v>
      </c>
      <c r="I2645" t="s">
        <v>8219</v>
      </c>
      <c r="J2645" t="s">
        <v>8272</v>
      </c>
      <c r="K2645" t="s">
        <v>5808</v>
      </c>
      <c r="L2645" t="s">
        <v>8216</v>
      </c>
    </row>
    <row r="2646" spans="1:12" x14ac:dyDescent="0.35">
      <c r="A2646" s="164" t="s">
        <v>29665</v>
      </c>
      <c r="B2646" t="s">
        <v>29666</v>
      </c>
      <c r="C2646" t="s">
        <v>8557</v>
      </c>
      <c r="D2646" t="s">
        <v>402</v>
      </c>
      <c r="E2646" t="s">
        <v>1559</v>
      </c>
      <c r="F2646">
        <v>16</v>
      </c>
      <c r="G2646" t="s">
        <v>8234</v>
      </c>
      <c r="H2646" t="s">
        <v>8218</v>
      </c>
      <c r="I2646" t="s">
        <v>8214</v>
      </c>
      <c r="J2646" t="s">
        <v>8272</v>
      </c>
      <c r="K2646" t="s">
        <v>8224</v>
      </c>
      <c r="L2646" t="s">
        <v>8216</v>
      </c>
    </row>
    <row r="2647" spans="1:12" x14ac:dyDescent="0.35">
      <c r="A2647" s="164" t="s">
        <v>9727</v>
      </c>
      <c r="B2647" t="s">
        <v>9728</v>
      </c>
      <c r="C2647" t="s">
        <v>9729</v>
      </c>
      <c r="D2647" t="s">
        <v>2018</v>
      </c>
      <c r="E2647" t="s">
        <v>1559</v>
      </c>
      <c r="F2647">
        <v>25</v>
      </c>
      <c r="G2647" t="s">
        <v>8234</v>
      </c>
      <c r="H2647" t="s">
        <v>8218</v>
      </c>
      <c r="I2647" t="s">
        <v>8219</v>
      </c>
      <c r="J2647" t="s">
        <v>8272</v>
      </c>
      <c r="K2647" t="s">
        <v>5808</v>
      </c>
      <c r="L2647" t="s">
        <v>8216</v>
      </c>
    </row>
    <row r="2648" spans="1:12" x14ac:dyDescent="0.35">
      <c r="A2648" s="164" t="s">
        <v>31373</v>
      </c>
      <c r="B2648" t="s">
        <v>31374</v>
      </c>
      <c r="C2648" t="s">
        <v>27378</v>
      </c>
      <c r="D2648" t="s">
        <v>1660</v>
      </c>
      <c r="E2648" t="s">
        <v>1559</v>
      </c>
      <c r="F2648">
        <v>15</v>
      </c>
      <c r="G2648" t="s">
        <v>8234</v>
      </c>
      <c r="H2648" t="s">
        <v>8218</v>
      </c>
      <c r="I2648" t="s">
        <v>8219</v>
      </c>
      <c r="J2648" t="s">
        <v>8272</v>
      </c>
      <c r="K2648" t="s">
        <v>8224</v>
      </c>
      <c r="L2648" t="s">
        <v>8216</v>
      </c>
    </row>
    <row r="2649" spans="1:12" x14ac:dyDescent="0.35">
      <c r="A2649" s="164" t="s">
        <v>33319</v>
      </c>
      <c r="B2649" t="s">
        <v>33320</v>
      </c>
      <c r="C2649" t="s">
        <v>26727</v>
      </c>
      <c r="D2649" t="s">
        <v>26728</v>
      </c>
      <c r="E2649" t="s">
        <v>1559</v>
      </c>
      <c r="F2649">
        <v>22</v>
      </c>
      <c r="G2649" t="s">
        <v>8234</v>
      </c>
      <c r="H2649" t="s">
        <v>8218</v>
      </c>
      <c r="I2649" t="s">
        <v>8214</v>
      </c>
      <c r="J2649" t="s">
        <v>8272</v>
      </c>
      <c r="K2649" t="s">
        <v>8224</v>
      </c>
      <c r="L2649" t="s">
        <v>8216</v>
      </c>
    </row>
    <row r="2650" spans="1:12" x14ac:dyDescent="0.35">
      <c r="A2650" s="164" t="s">
        <v>24654</v>
      </c>
      <c r="B2650" t="s">
        <v>24655</v>
      </c>
      <c r="C2650" t="s">
        <v>24656</v>
      </c>
      <c r="D2650" t="s">
        <v>4298</v>
      </c>
      <c r="E2650" t="s">
        <v>1559</v>
      </c>
      <c r="F2650">
        <v>18</v>
      </c>
      <c r="G2650" t="s">
        <v>8234</v>
      </c>
      <c r="H2650" t="s">
        <v>8218</v>
      </c>
      <c r="I2650" t="s">
        <v>8219</v>
      </c>
      <c r="J2650" t="s">
        <v>8272</v>
      </c>
      <c r="K2650" t="s">
        <v>8224</v>
      </c>
      <c r="L2650" t="s">
        <v>8216</v>
      </c>
    </row>
    <row r="2651" spans="1:12" x14ac:dyDescent="0.35">
      <c r="A2651" s="164" t="s">
        <v>27068</v>
      </c>
      <c r="B2651" t="s">
        <v>27069</v>
      </c>
      <c r="C2651" t="s">
        <v>27070</v>
      </c>
      <c r="D2651" t="s">
        <v>16776</v>
      </c>
      <c r="E2651" t="s">
        <v>1559</v>
      </c>
      <c r="F2651">
        <v>25</v>
      </c>
      <c r="G2651" t="s">
        <v>8234</v>
      </c>
      <c r="H2651" t="s">
        <v>8218</v>
      </c>
      <c r="I2651" t="s">
        <v>8214</v>
      </c>
      <c r="J2651" t="s">
        <v>8272</v>
      </c>
      <c r="K2651" t="s">
        <v>8224</v>
      </c>
      <c r="L2651" t="s">
        <v>8216</v>
      </c>
    </row>
    <row r="2652" spans="1:12" x14ac:dyDescent="0.35">
      <c r="A2652" s="164" t="s">
        <v>11017</v>
      </c>
      <c r="B2652" t="s">
        <v>11018</v>
      </c>
      <c r="C2652" t="s">
        <v>11019</v>
      </c>
      <c r="D2652" t="s">
        <v>11020</v>
      </c>
      <c r="E2652" t="s">
        <v>1559</v>
      </c>
      <c r="F2652">
        <v>17</v>
      </c>
      <c r="G2652" t="s">
        <v>8234</v>
      </c>
      <c r="H2652" t="s">
        <v>8218</v>
      </c>
      <c r="I2652" t="s">
        <v>8219</v>
      </c>
      <c r="J2652" t="s">
        <v>8272</v>
      </c>
      <c r="K2652" t="s">
        <v>8224</v>
      </c>
      <c r="L2652" t="s">
        <v>8216</v>
      </c>
    </row>
    <row r="2653" spans="1:12" x14ac:dyDescent="0.35">
      <c r="A2653" s="164" t="s">
        <v>28794</v>
      </c>
      <c r="B2653" t="s">
        <v>8367</v>
      </c>
      <c r="C2653" t="s">
        <v>28795</v>
      </c>
      <c r="D2653" t="s">
        <v>1511</v>
      </c>
      <c r="E2653" t="s">
        <v>1559</v>
      </c>
      <c r="F2653">
        <v>22</v>
      </c>
      <c r="G2653" t="s">
        <v>8234</v>
      </c>
      <c r="H2653" t="s">
        <v>8218</v>
      </c>
      <c r="I2653" t="s">
        <v>8219</v>
      </c>
      <c r="J2653" t="s">
        <v>8272</v>
      </c>
      <c r="K2653" t="s">
        <v>8224</v>
      </c>
      <c r="L2653" t="s">
        <v>8216</v>
      </c>
    </row>
    <row r="2654" spans="1:12" x14ac:dyDescent="0.35">
      <c r="A2654" s="164" t="s">
        <v>26494</v>
      </c>
      <c r="B2654" t="s">
        <v>26495</v>
      </c>
      <c r="C2654" t="s">
        <v>26496</v>
      </c>
      <c r="D2654" t="s">
        <v>444</v>
      </c>
      <c r="E2654" t="s">
        <v>1559</v>
      </c>
      <c r="F2654">
        <v>25</v>
      </c>
      <c r="G2654" t="s">
        <v>8234</v>
      </c>
      <c r="H2654" t="s">
        <v>8218</v>
      </c>
      <c r="I2654" t="s">
        <v>8214</v>
      </c>
      <c r="J2654" t="s">
        <v>8272</v>
      </c>
      <c r="K2654" t="s">
        <v>8224</v>
      </c>
      <c r="L2654" t="s">
        <v>8216</v>
      </c>
    </row>
    <row r="2655" spans="1:12" x14ac:dyDescent="0.35">
      <c r="A2655" s="164" t="s">
        <v>9535</v>
      </c>
      <c r="B2655" t="s">
        <v>9536</v>
      </c>
      <c r="C2655" t="s">
        <v>9537</v>
      </c>
      <c r="D2655" t="s">
        <v>9538</v>
      </c>
      <c r="E2655" t="s">
        <v>1559</v>
      </c>
      <c r="F2655">
        <v>25</v>
      </c>
      <c r="G2655" t="s">
        <v>8234</v>
      </c>
      <c r="H2655" t="s">
        <v>8218</v>
      </c>
      <c r="I2655" t="s">
        <v>8219</v>
      </c>
      <c r="J2655" t="s">
        <v>8272</v>
      </c>
      <c r="K2655" t="s">
        <v>8224</v>
      </c>
      <c r="L2655" t="s">
        <v>8216</v>
      </c>
    </row>
    <row r="2656" spans="1:12" x14ac:dyDescent="0.35">
      <c r="A2656" s="164" t="s">
        <v>24594</v>
      </c>
      <c r="B2656" t="s">
        <v>10558</v>
      </c>
      <c r="C2656" t="s">
        <v>24595</v>
      </c>
      <c r="D2656" t="s">
        <v>720</v>
      </c>
      <c r="E2656" t="s">
        <v>1559</v>
      </c>
      <c r="F2656">
        <v>25</v>
      </c>
      <c r="G2656" t="s">
        <v>8234</v>
      </c>
      <c r="H2656" t="s">
        <v>8218</v>
      </c>
      <c r="I2656" t="s">
        <v>8219</v>
      </c>
      <c r="J2656" t="s">
        <v>8272</v>
      </c>
      <c r="K2656" t="s">
        <v>5808</v>
      </c>
      <c r="L2656" t="s">
        <v>8216</v>
      </c>
    </row>
    <row r="2657" spans="1:12" x14ac:dyDescent="0.35">
      <c r="A2657" s="164" t="s">
        <v>31836</v>
      </c>
      <c r="B2657" t="s">
        <v>26758</v>
      </c>
      <c r="C2657" t="s">
        <v>26759</v>
      </c>
      <c r="D2657" t="s">
        <v>26760</v>
      </c>
      <c r="E2657" t="s">
        <v>1559</v>
      </c>
      <c r="F2657">
        <v>17</v>
      </c>
      <c r="G2657" t="s">
        <v>8234</v>
      </c>
      <c r="H2657" t="s">
        <v>8218</v>
      </c>
      <c r="I2657" t="s">
        <v>8219</v>
      </c>
      <c r="J2657" t="s">
        <v>8272</v>
      </c>
      <c r="K2657" t="s">
        <v>8224</v>
      </c>
      <c r="L2657" t="s">
        <v>8216</v>
      </c>
    </row>
    <row r="2658" spans="1:12" x14ac:dyDescent="0.35">
      <c r="A2658" s="164" t="s">
        <v>33329</v>
      </c>
      <c r="B2658" t="s">
        <v>33330</v>
      </c>
      <c r="C2658" t="s">
        <v>33331</v>
      </c>
      <c r="D2658" t="s">
        <v>33332</v>
      </c>
      <c r="E2658" t="s">
        <v>1559</v>
      </c>
      <c r="F2658">
        <v>25</v>
      </c>
      <c r="G2658" t="s">
        <v>8234</v>
      </c>
      <c r="H2658" t="s">
        <v>8218</v>
      </c>
      <c r="I2658" t="s">
        <v>8219</v>
      </c>
      <c r="J2658" t="s">
        <v>8272</v>
      </c>
      <c r="K2658" t="s">
        <v>5808</v>
      </c>
      <c r="L2658" t="s">
        <v>8216</v>
      </c>
    </row>
    <row r="2659" spans="1:12" x14ac:dyDescent="0.35">
      <c r="A2659" s="164" t="s">
        <v>23095</v>
      </c>
      <c r="B2659" t="s">
        <v>8834</v>
      </c>
      <c r="C2659" t="s">
        <v>13345</v>
      </c>
      <c r="D2659" t="s">
        <v>13346</v>
      </c>
      <c r="E2659" t="s">
        <v>1559</v>
      </c>
      <c r="F2659">
        <v>25</v>
      </c>
      <c r="G2659" t="s">
        <v>8234</v>
      </c>
      <c r="H2659" t="s">
        <v>8218</v>
      </c>
      <c r="I2659" t="s">
        <v>8219</v>
      </c>
      <c r="J2659" t="s">
        <v>8272</v>
      </c>
      <c r="K2659" t="s">
        <v>5808</v>
      </c>
      <c r="L2659" t="s">
        <v>8216</v>
      </c>
    </row>
    <row r="2660" spans="1:12" x14ac:dyDescent="0.35">
      <c r="A2660" s="164" t="s">
        <v>21532</v>
      </c>
      <c r="B2660" t="s">
        <v>16692</v>
      </c>
      <c r="C2660" t="s">
        <v>16693</v>
      </c>
      <c r="D2660" t="s">
        <v>2310</v>
      </c>
      <c r="E2660" t="s">
        <v>1559</v>
      </c>
      <c r="F2660">
        <v>25</v>
      </c>
      <c r="G2660" t="s">
        <v>8234</v>
      </c>
      <c r="H2660" t="s">
        <v>8218</v>
      </c>
      <c r="I2660" t="s">
        <v>8219</v>
      </c>
      <c r="J2660" t="s">
        <v>8272</v>
      </c>
      <c r="K2660" t="s">
        <v>8224</v>
      </c>
      <c r="L2660" t="s">
        <v>8216</v>
      </c>
    </row>
    <row r="2661" spans="1:12" x14ac:dyDescent="0.35">
      <c r="A2661" s="164" t="s">
        <v>18501</v>
      </c>
      <c r="B2661" t="s">
        <v>18502</v>
      </c>
      <c r="C2661" t="s">
        <v>18503</v>
      </c>
      <c r="D2661" t="s">
        <v>18504</v>
      </c>
      <c r="E2661" t="s">
        <v>1559</v>
      </c>
      <c r="F2661">
        <v>22</v>
      </c>
      <c r="G2661" t="s">
        <v>8234</v>
      </c>
      <c r="H2661" t="s">
        <v>8218</v>
      </c>
      <c r="I2661" t="s">
        <v>8214</v>
      </c>
      <c r="J2661" t="s">
        <v>8272</v>
      </c>
      <c r="K2661" t="s">
        <v>8224</v>
      </c>
      <c r="L2661" t="s">
        <v>8216</v>
      </c>
    </row>
    <row r="2662" spans="1:12" x14ac:dyDescent="0.35">
      <c r="A2662" s="164" t="s">
        <v>24191</v>
      </c>
      <c r="B2662" t="s">
        <v>8629</v>
      </c>
      <c r="C2662" t="s">
        <v>8630</v>
      </c>
      <c r="D2662" t="s">
        <v>8631</v>
      </c>
      <c r="E2662" t="s">
        <v>1559</v>
      </c>
      <c r="F2662">
        <v>25</v>
      </c>
      <c r="G2662" t="s">
        <v>8234</v>
      </c>
      <c r="H2662" t="s">
        <v>8218</v>
      </c>
      <c r="I2662" t="s">
        <v>8219</v>
      </c>
      <c r="J2662" t="s">
        <v>8272</v>
      </c>
      <c r="K2662" t="s">
        <v>5808</v>
      </c>
      <c r="L2662" t="s">
        <v>8216</v>
      </c>
    </row>
    <row r="2663" spans="1:12" x14ac:dyDescent="0.35">
      <c r="A2663" s="164" t="s">
        <v>28166</v>
      </c>
      <c r="B2663" t="s">
        <v>28167</v>
      </c>
      <c r="C2663" t="s">
        <v>11382</v>
      </c>
      <c r="D2663" t="s">
        <v>11383</v>
      </c>
      <c r="E2663" t="s">
        <v>1559</v>
      </c>
      <c r="F2663">
        <v>23</v>
      </c>
      <c r="G2663" t="s">
        <v>8234</v>
      </c>
      <c r="H2663" t="s">
        <v>8218</v>
      </c>
      <c r="I2663" t="s">
        <v>8219</v>
      </c>
      <c r="J2663" t="s">
        <v>8272</v>
      </c>
      <c r="K2663" t="s">
        <v>8224</v>
      </c>
      <c r="L2663" t="s">
        <v>8216</v>
      </c>
    </row>
    <row r="2664" spans="1:12" x14ac:dyDescent="0.35">
      <c r="A2664" s="164" t="s">
        <v>13898</v>
      </c>
      <c r="B2664" t="s">
        <v>13085</v>
      </c>
      <c r="C2664" t="s">
        <v>13086</v>
      </c>
      <c r="D2664" t="s">
        <v>13087</v>
      </c>
      <c r="E2664" t="s">
        <v>1559</v>
      </c>
      <c r="F2664">
        <v>25</v>
      </c>
      <c r="G2664" t="s">
        <v>8234</v>
      </c>
      <c r="H2664" t="s">
        <v>8218</v>
      </c>
      <c r="I2664" t="s">
        <v>8214</v>
      </c>
      <c r="J2664" t="s">
        <v>8272</v>
      </c>
      <c r="K2664" t="s">
        <v>5808</v>
      </c>
      <c r="L2664" t="s">
        <v>8216</v>
      </c>
    </row>
    <row r="2665" spans="1:12" x14ac:dyDescent="0.35">
      <c r="A2665" s="164" t="s">
        <v>31397</v>
      </c>
      <c r="B2665" t="s">
        <v>21155</v>
      </c>
      <c r="C2665" t="s">
        <v>21156</v>
      </c>
      <c r="D2665" t="s">
        <v>2064</v>
      </c>
      <c r="E2665" t="s">
        <v>1559</v>
      </c>
      <c r="F2665">
        <v>25</v>
      </c>
      <c r="G2665" t="s">
        <v>8234</v>
      </c>
      <c r="H2665" t="s">
        <v>8218</v>
      </c>
      <c r="I2665" t="s">
        <v>8219</v>
      </c>
      <c r="J2665" t="s">
        <v>8272</v>
      </c>
      <c r="K2665" t="s">
        <v>5808</v>
      </c>
      <c r="L2665" t="s">
        <v>8216</v>
      </c>
    </row>
    <row r="2666" spans="1:12" x14ac:dyDescent="0.35">
      <c r="A2666" s="164" t="s">
        <v>24535</v>
      </c>
      <c r="B2666" t="s">
        <v>24536</v>
      </c>
      <c r="C2666" t="s">
        <v>24537</v>
      </c>
      <c r="D2666" t="s">
        <v>358</v>
      </c>
      <c r="E2666" t="s">
        <v>1559</v>
      </c>
      <c r="F2666">
        <v>25</v>
      </c>
      <c r="G2666" t="s">
        <v>8234</v>
      </c>
      <c r="H2666" t="s">
        <v>8218</v>
      </c>
      <c r="I2666" t="s">
        <v>8219</v>
      </c>
      <c r="J2666" t="s">
        <v>8272</v>
      </c>
      <c r="K2666" t="s">
        <v>5808</v>
      </c>
      <c r="L2666" t="s">
        <v>8216</v>
      </c>
    </row>
    <row r="2667" spans="1:12" x14ac:dyDescent="0.35">
      <c r="A2667" s="164" t="s">
        <v>26795</v>
      </c>
      <c r="B2667" t="s">
        <v>26158</v>
      </c>
      <c r="C2667" t="s">
        <v>26796</v>
      </c>
      <c r="D2667" t="s">
        <v>2176</v>
      </c>
      <c r="E2667" t="s">
        <v>1559</v>
      </c>
      <c r="F2667">
        <v>25</v>
      </c>
      <c r="G2667" t="s">
        <v>8234</v>
      </c>
      <c r="H2667" t="s">
        <v>8218</v>
      </c>
      <c r="I2667" t="s">
        <v>8219</v>
      </c>
      <c r="J2667" t="s">
        <v>8272</v>
      </c>
      <c r="K2667" t="s">
        <v>5808</v>
      </c>
      <c r="L2667" t="s">
        <v>8216</v>
      </c>
    </row>
    <row r="2668" spans="1:12" x14ac:dyDescent="0.35">
      <c r="A2668" s="164" t="s">
        <v>25574</v>
      </c>
      <c r="B2668" t="s">
        <v>13978</v>
      </c>
      <c r="C2668" t="s">
        <v>13979</v>
      </c>
      <c r="D2668" t="s">
        <v>13980</v>
      </c>
      <c r="E2668" t="s">
        <v>1559</v>
      </c>
      <c r="F2668">
        <v>25</v>
      </c>
      <c r="G2668" t="s">
        <v>8234</v>
      </c>
      <c r="H2668" t="s">
        <v>8218</v>
      </c>
      <c r="I2668" t="s">
        <v>8219</v>
      </c>
      <c r="J2668" t="s">
        <v>8272</v>
      </c>
      <c r="K2668" t="s">
        <v>5808</v>
      </c>
      <c r="L2668" t="s">
        <v>8216</v>
      </c>
    </row>
    <row r="2669" spans="1:12" x14ac:dyDescent="0.35">
      <c r="A2669" s="164" t="s">
        <v>29960</v>
      </c>
      <c r="B2669" t="s">
        <v>29961</v>
      </c>
      <c r="C2669" t="s">
        <v>29962</v>
      </c>
      <c r="D2669" t="s">
        <v>12729</v>
      </c>
      <c r="E2669" t="s">
        <v>1559</v>
      </c>
      <c r="F2669">
        <v>25</v>
      </c>
      <c r="G2669" t="s">
        <v>8234</v>
      </c>
      <c r="H2669" t="s">
        <v>8218</v>
      </c>
      <c r="I2669" t="s">
        <v>8219</v>
      </c>
      <c r="J2669" t="s">
        <v>8272</v>
      </c>
      <c r="K2669" t="s">
        <v>5808</v>
      </c>
      <c r="L2669" t="s">
        <v>8216</v>
      </c>
    </row>
    <row r="2670" spans="1:12" x14ac:dyDescent="0.35">
      <c r="A2670" s="164" t="s">
        <v>28553</v>
      </c>
      <c r="B2670" t="s">
        <v>28554</v>
      </c>
      <c r="C2670" t="s">
        <v>28555</v>
      </c>
      <c r="D2670" t="s">
        <v>26315</v>
      </c>
      <c r="E2670" t="s">
        <v>1559</v>
      </c>
      <c r="F2670">
        <v>25</v>
      </c>
      <c r="G2670" t="s">
        <v>8234</v>
      </c>
      <c r="H2670" t="s">
        <v>8218</v>
      </c>
      <c r="I2670" t="s">
        <v>8214</v>
      </c>
      <c r="J2670" t="s">
        <v>8272</v>
      </c>
      <c r="K2670" t="s">
        <v>8224</v>
      </c>
      <c r="L2670" t="s">
        <v>8216</v>
      </c>
    </row>
    <row r="2671" spans="1:12" x14ac:dyDescent="0.35">
      <c r="A2671" s="164" t="s">
        <v>22721</v>
      </c>
      <c r="B2671" t="s">
        <v>22722</v>
      </c>
      <c r="C2671" t="s">
        <v>22723</v>
      </c>
      <c r="D2671" t="s">
        <v>22724</v>
      </c>
      <c r="E2671" t="s">
        <v>1559</v>
      </c>
      <c r="F2671">
        <v>25</v>
      </c>
      <c r="G2671" t="s">
        <v>8234</v>
      </c>
      <c r="H2671" t="s">
        <v>8218</v>
      </c>
      <c r="I2671" t="s">
        <v>8219</v>
      </c>
      <c r="J2671" t="s">
        <v>8272</v>
      </c>
      <c r="K2671" t="s">
        <v>5808</v>
      </c>
      <c r="L2671" t="s">
        <v>8216</v>
      </c>
    </row>
    <row r="2672" spans="1:12" x14ac:dyDescent="0.35">
      <c r="A2672" s="164" t="s">
        <v>16757</v>
      </c>
      <c r="B2672" t="s">
        <v>15507</v>
      </c>
      <c r="C2672" t="s">
        <v>15508</v>
      </c>
      <c r="D2672" t="s">
        <v>15509</v>
      </c>
      <c r="E2672" t="s">
        <v>1559</v>
      </c>
      <c r="F2672">
        <v>25</v>
      </c>
      <c r="G2672" t="s">
        <v>8234</v>
      </c>
      <c r="H2672" t="s">
        <v>8218</v>
      </c>
      <c r="I2672" t="s">
        <v>8219</v>
      </c>
      <c r="J2672" t="s">
        <v>8272</v>
      </c>
      <c r="K2672" t="s">
        <v>5808</v>
      </c>
      <c r="L2672" t="s">
        <v>8216</v>
      </c>
    </row>
    <row r="2673" spans="1:12" x14ac:dyDescent="0.35">
      <c r="A2673" s="164" t="s">
        <v>24401</v>
      </c>
      <c r="B2673" t="s">
        <v>24402</v>
      </c>
      <c r="C2673" t="s">
        <v>24403</v>
      </c>
      <c r="D2673" t="s">
        <v>24404</v>
      </c>
      <c r="E2673" t="s">
        <v>1559</v>
      </c>
      <c r="F2673">
        <v>25</v>
      </c>
      <c r="G2673" t="s">
        <v>8234</v>
      </c>
      <c r="H2673" t="s">
        <v>8218</v>
      </c>
      <c r="I2673" t="s">
        <v>8219</v>
      </c>
      <c r="J2673" t="s">
        <v>8272</v>
      </c>
      <c r="K2673" t="s">
        <v>5808</v>
      </c>
      <c r="L2673" t="s">
        <v>8216</v>
      </c>
    </row>
    <row r="2674" spans="1:12" x14ac:dyDescent="0.35">
      <c r="A2674" s="164" t="s">
        <v>11051</v>
      </c>
      <c r="B2674" t="s">
        <v>11052</v>
      </c>
      <c r="C2674" t="s">
        <v>11053</v>
      </c>
      <c r="D2674" t="s">
        <v>11054</v>
      </c>
      <c r="E2674" t="s">
        <v>1559</v>
      </c>
      <c r="F2674">
        <v>25</v>
      </c>
      <c r="G2674" t="s">
        <v>8234</v>
      </c>
      <c r="H2674" t="s">
        <v>8218</v>
      </c>
      <c r="I2674" t="s">
        <v>8219</v>
      </c>
      <c r="J2674" t="s">
        <v>8272</v>
      </c>
      <c r="K2674" t="s">
        <v>5808</v>
      </c>
      <c r="L2674" t="s">
        <v>8216</v>
      </c>
    </row>
    <row r="2675" spans="1:12" x14ac:dyDescent="0.35">
      <c r="A2675" s="164" t="s">
        <v>8953</v>
      </c>
      <c r="B2675" t="s">
        <v>8954</v>
      </c>
      <c r="C2675" t="s">
        <v>8955</v>
      </c>
      <c r="D2675" t="s">
        <v>8956</v>
      </c>
      <c r="E2675" t="s">
        <v>1559</v>
      </c>
      <c r="F2675">
        <v>25</v>
      </c>
      <c r="G2675" t="s">
        <v>8234</v>
      </c>
      <c r="H2675" t="s">
        <v>8218</v>
      </c>
      <c r="I2675" t="s">
        <v>8214</v>
      </c>
      <c r="J2675" t="s">
        <v>8272</v>
      </c>
      <c r="K2675" t="s">
        <v>5808</v>
      </c>
      <c r="L2675" t="s">
        <v>8216</v>
      </c>
    </row>
    <row r="2676" spans="1:12" x14ac:dyDescent="0.35">
      <c r="A2676" s="164" t="s">
        <v>12944</v>
      </c>
      <c r="B2676" t="s">
        <v>11680</v>
      </c>
      <c r="C2676" t="s">
        <v>11681</v>
      </c>
      <c r="D2676" t="s">
        <v>11682</v>
      </c>
      <c r="E2676" t="s">
        <v>1559</v>
      </c>
      <c r="F2676">
        <v>25</v>
      </c>
      <c r="G2676" t="s">
        <v>8234</v>
      </c>
      <c r="H2676" t="s">
        <v>8218</v>
      </c>
      <c r="I2676" t="s">
        <v>8219</v>
      </c>
      <c r="J2676" t="s">
        <v>8272</v>
      </c>
      <c r="K2676" t="s">
        <v>5808</v>
      </c>
      <c r="L2676" t="s">
        <v>8216</v>
      </c>
    </row>
    <row r="2677" spans="1:12" x14ac:dyDescent="0.35">
      <c r="A2677" s="164" t="s">
        <v>24849</v>
      </c>
      <c r="B2677" t="s">
        <v>24850</v>
      </c>
      <c r="C2677" t="s">
        <v>24851</v>
      </c>
      <c r="D2677" t="s">
        <v>3697</v>
      </c>
      <c r="E2677" t="s">
        <v>1559</v>
      </c>
      <c r="F2677">
        <v>25</v>
      </c>
      <c r="G2677" t="s">
        <v>8234</v>
      </c>
      <c r="H2677" t="s">
        <v>8218</v>
      </c>
      <c r="I2677" t="s">
        <v>8219</v>
      </c>
      <c r="J2677" t="s">
        <v>8272</v>
      </c>
      <c r="K2677" t="s">
        <v>5808</v>
      </c>
      <c r="L2677" t="s">
        <v>8216</v>
      </c>
    </row>
    <row r="2678" spans="1:12" x14ac:dyDescent="0.35">
      <c r="A2678" s="164" t="s">
        <v>19807</v>
      </c>
      <c r="B2678" t="s">
        <v>11991</v>
      </c>
      <c r="C2678" t="s">
        <v>11992</v>
      </c>
      <c r="D2678" t="s">
        <v>11993</v>
      </c>
      <c r="E2678" t="s">
        <v>1559</v>
      </c>
      <c r="F2678">
        <v>22</v>
      </c>
      <c r="G2678" t="s">
        <v>8234</v>
      </c>
      <c r="H2678" t="s">
        <v>8218</v>
      </c>
      <c r="I2678" t="s">
        <v>8219</v>
      </c>
      <c r="J2678" t="s">
        <v>8272</v>
      </c>
      <c r="K2678" t="s">
        <v>8224</v>
      </c>
      <c r="L2678" t="s">
        <v>8216</v>
      </c>
    </row>
    <row r="2679" spans="1:12" x14ac:dyDescent="0.35">
      <c r="A2679" s="164" t="s">
        <v>29334</v>
      </c>
      <c r="B2679" t="s">
        <v>29335</v>
      </c>
      <c r="C2679" t="s">
        <v>29124</v>
      </c>
      <c r="D2679" t="s">
        <v>29125</v>
      </c>
      <c r="E2679" t="s">
        <v>1559</v>
      </c>
      <c r="F2679">
        <v>25</v>
      </c>
      <c r="G2679" t="s">
        <v>8234</v>
      </c>
      <c r="H2679" t="s">
        <v>8218</v>
      </c>
      <c r="I2679" t="s">
        <v>8214</v>
      </c>
      <c r="J2679" t="s">
        <v>8272</v>
      </c>
      <c r="K2679" t="s">
        <v>8224</v>
      </c>
      <c r="L2679" t="s">
        <v>8216</v>
      </c>
    </row>
    <row r="2680" spans="1:12" x14ac:dyDescent="0.35">
      <c r="A2680" s="164" t="s">
        <v>18985</v>
      </c>
      <c r="B2680" t="s">
        <v>18986</v>
      </c>
      <c r="C2680" t="s">
        <v>18322</v>
      </c>
      <c r="D2680" t="s">
        <v>18323</v>
      </c>
      <c r="E2680" t="s">
        <v>1559</v>
      </c>
      <c r="F2680">
        <v>13</v>
      </c>
      <c r="G2680" t="s">
        <v>8234</v>
      </c>
      <c r="H2680" t="s">
        <v>8218</v>
      </c>
      <c r="I2680" t="s">
        <v>8214</v>
      </c>
      <c r="J2680" t="s">
        <v>8272</v>
      </c>
      <c r="K2680" t="s">
        <v>8224</v>
      </c>
      <c r="L2680" t="s">
        <v>8216</v>
      </c>
    </row>
    <row r="2681" spans="1:12" x14ac:dyDescent="0.35">
      <c r="A2681" s="164" t="s">
        <v>26383</v>
      </c>
      <c r="B2681" t="s">
        <v>26384</v>
      </c>
      <c r="C2681" t="s">
        <v>26385</v>
      </c>
      <c r="D2681" t="s">
        <v>23678</v>
      </c>
      <c r="E2681" t="s">
        <v>1559</v>
      </c>
      <c r="F2681">
        <v>25</v>
      </c>
      <c r="G2681" t="s">
        <v>8234</v>
      </c>
      <c r="H2681" t="s">
        <v>8218</v>
      </c>
      <c r="I2681" t="s">
        <v>8214</v>
      </c>
      <c r="J2681" t="s">
        <v>8272</v>
      </c>
      <c r="K2681" t="s">
        <v>8224</v>
      </c>
      <c r="L2681" t="s">
        <v>8216</v>
      </c>
    </row>
    <row r="2682" spans="1:12" x14ac:dyDescent="0.35">
      <c r="A2682" s="164" t="s">
        <v>10930</v>
      </c>
      <c r="B2682" t="s">
        <v>10931</v>
      </c>
      <c r="C2682" t="s">
        <v>10932</v>
      </c>
      <c r="D2682" t="s">
        <v>2578</v>
      </c>
      <c r="E2682" t="s">
        <v>1559</v>
      </c>
      <c r="F2682">
        <v>25</v>
      </c>
      <c r="G2682" t="s">
        <v>8234</v>
      </c>
      <c r="H2682" t="s">
        <v>8218</v>
      </c>
      <c r="I2682" t="s">
        <v>8219</v>
      </c>
      <c r="J2682" t="s">
        <v>8272</v>
      </c>
      <c r="K2682" t="s">
        <v>5808</v>
      </c>
      <c r="L2682" t="s">
        <v>8216</v>
      </c>
    </row>
    <row r="2683" spans="1:12" x14ac:dyDescent="0.35">
      <c r="A2683" s="164" t="s">
        <v>22982</v>
      </c>
      <c r="B2683" t="s">
        <v>5686</v>
      </c>
      <c r="C2683" t="s">
        <v>11131</v>
      </c>
      <c r="D2683" t="s">
        <v>3807</v>
      </c>
      <c r="E2683" t="s">
        <v>1559</v>
      </c>
      <c r="F2683">
        <v>25</v>
      </c>
      <c r="G2683" t="s">
        <v>8234</v>
      </c>
      <c r="H2683" t="s">
        <v>8218</v>
      </c>
      <c r="I2683" t="s">
        <v>8219</v>
      </c>
      <c r="J2683" t="s">
        <v>8272</v>
      </c>
      <c r="K2683" t="s">
        <v>5808</v>
      </c>
      <c r="L2683" t="s">
        <v>8216</v>
      </c>
    </row>
    <row r="2684" spans="1:12" x14ac:dyDescent="0.35">
      <c r="A2684" s="164" t="s">
        <v>9358</v>
      </c>
      <c r="B2684" t="s">
        <v>9359</v>
      </c>
      <c r="C2684" t="s">
        <v>9360</v>
      </c>
      <c r="D2684" t="s">
        <v>9361</v>
      </c>
      <c r="E2684" t="s">
        <v>1559</v>
      </c>
      <c r="F2684">
        <v>25</v>
      </c>
      <c r="G2684" t="s">
        <v>8234</v>
      </c>
      <c r="H2684" t="s">
        <v>8218</v>
      </c>
      <c r="I2684" t="s">
        <v>8219</v>
      </c>
      <c r="J2684" t="s">
        <v>8272</v>
      </c>
      <c r="K2684" t="s">
        <v>5808</v>
      </c>
      <c r="L2684" t="s">
        <v>8216</v>
      </c>
    </row>
    <row r="2685" spans="1:12" x14ac:dyDescent="0.35">
      <c r="A2685" s="164" t="s">
        <v>32675</v>
      </c>
      <c r="B2685" t="s">
        <v>32676</v>
      </c>
      <c r="C2685" t="s">
        <v>32677</v>
      </c>
      <c r="D2685" t="s">
        <v>27846</v>
      </c>
      <c r="E2685" t="s">
        <v>1559</v>
      </c>
      <c r="F2685">
        <v>25</v>
      </c>
      <c r="G2685" t="s">
        <v>8234</v>
      </c>
      <c r="H2685" t="s">
        <v>8218</v>
      </c>
      <c r="I2685" t="s">
        <v>8214</v>
      </c>
      <c r="J2685" t="s">
        <v>8272</v>
      </c>
      <c r="K2685" t="s">
        <v>8224</v>
      </c>
      <c r="L2685" t="s">
        <v>8216</v>
      </c>
    </row>
    <row r="2686" spans="1:12" x14ac:dyDescent="0.35">
      <c r="A2686" s="164" t="s">
        <v>25278</v>
      </c>
      <c r="B2686" t="s">
        <v>25279</v>
      </c>
      <c r="C2686" t="s">
        <v>25280</v>
      </c>
      <c r="D2686" t="s">
        <v>25281</v>
      </c>
      <c r="E2686" t="s">
        <v>1559</v>
      </c>
      <c r="F2686">
        <v>22</v>
      </c>
      <c r="G2686" t="s">
        <v>8234</v>
      </c>
      <c r="H2686" t="s">
        <v>8218</v>
      </c>
      <c r="I2686" t="s">
        <v>8219</v>
      </c>
      <c r="J2686" t="s">
        <v>8272</v>
      </c>
      <c r="K2686" t="s">
        <v>8224</v>
      </c>
      <c r="L2686" t="s">
        <v>8216</v>
      </c>
    </row>
    <row r="2687" spans="1:12" x14ac:dyDescent="0.35">
      <c r="A2687" s="164" t="s">
        <v>32043</v>
      </c>
      <c r="B2687" t="s">
        <v>29078</v>
      </c>
      <c r="C2687" t="s">
        <v>29079</v>
      </c>
      <c r="D2687" t="s">
        <v>27073</v>
      </c>
      <c r="E2687" t="s">
        <v>1559</v>
      </c>
      <c r="F2687">
        <v>25</v>
      </c>
      <c r="G2687" t="s">
        <v>8234</v>
      </c>
      <c r="H2687" t="s">
        <v>8218</v>
      </c>
      <c r="I2687" t="s">
        <v>8219</v>
      </c>
      <c r="J2687" t="s">
        <v>8272</v>
      </c>
      <c r="K2687" t="s">
        <v>8224</v>
      </c>
      <c r="L2687" t="s">
        <v>8216</v>
      </c>
    </row>
    <row r="2688" spans="1:12" x14ac:dyDescent="0.35">
      <c r="A2688" s="164" t="s">
        <v>27093</v>
      </c>
      <c r="B2688" t="s">
        <v>27094</v>
      </c>
      <c r="C2688" t="s">
        <v>27095</v>
      </c>
      <c r="D2688" t="s">
        <v>27096</v>
      </c>
      <c r="E2688" t="s">
        <v>1559</v>
      </c>
      <c r="F2688">
        <v>25</v>
      </c>
      <c r="G2688" t="s">
        <v>8234</v>
      </c>
      <c r="H2688" t="s">
        <v>8218</v>
      </c>
      <c r="I2688" t="s">
        <v>8219</v>
      </c>
      <c r="J2688" t="s">
        <v>8272</v>
      </c>
      <c r="K2688" t="s">
        <v>5808</v>
      </c>
      <c r="L2688" t="s">
        <v>8216</v>
      </c>
    </row>
    <row r="2689" spans="1:12" x14ac:dyDescent="0.35">
      <c r="A2689" s="164" t="s">
        <v>11161</v>
      </c>
      <c r="B2689" t="s">
        <v>11162</v>
      </c>
      <c r="C2689" t="s">
        <v>11163</v>
      </c>
      <c r="D2689" t="s">
        <v>1429</v>
      </c>
      <c r="E2689" t="s">
        <v>1559</v>
      </c>
      <c r="F2689">
        <v>25</v>
      </c>
      <c r="G2689" t="s">
        <v>8234</v>
      </c>
      <c r="H2689" t="s">
        <v>8218</v>
      </c>
      <c r="I2689" t="s">
        <v>8219</v>
      </c>
      <c r="J2689" t="s">
        <v>8272</v>
      </c>
      <c r="K2689" t="s">
        <v>5808</v>
      </c>
      <c r="L2689" t="s">
        <v>8216</v>
      </c>
    </row>
    <row r="2690" spans="1:12" x14ac:dyDescent="0.35">
      <c r="A2690" s="164" t="s">
        <v>25823</v>
      </c>
      <c r="B2690" t="s">
        <v>25824</v>
      </c>
      <c r="C2690" t="s">
        <v>25825</v>
      </c>
      <c r="D2690" t="s">
        <v>2307</v>
      </c>
      <c r="E2690" t="s">
        <v>1559</v>
      </c>
      <c r="F2690">
        <v>25</v>
      </c>
      <c r="G2690" t="s">
        <v>8234</v>
      </c>
      <c r="H2690" t="s">
        <v>8218</v>
      </c>
      <c r="I2690" t="s">
        <v>8219</v>
      </c>
      <c r="J2690" t="s">
        <v>8272</v>
      </c>
      <c r="K2690" t="s">
        <v>5808</v>
      </c>
      <c r="L2690" t="s">
        <v>8216</v>
      </c>
    </row>
    <row r="2691" spans="1:12" x14ac:dyDescent="0.35">
      <c r="A2691" s="164" t="s">
        <v>33056</v>
      </c>
      <c r="B2691" t="s">
        <v>33057</v>
      </c>
      <c r="C2691" t="s">
        <v>31620</v>
      </c>
      <c r="D2691" t="s">
        <v>31621</v>
      </c>
      <c r="E2691" t="s">
        <v>1559</v>
      </c>
      <c r="F2691">
        <v>29</v>
      </c>
      <c r="G2691" t="s">
        <v>8234</v>
      </c>
      <c r="H2691" t="s">
        <v>8218</v>
      </c>
      <c r="I2691" t="s">
        <v>8219</v>
      </c>
      <c r="J2691" t="s">
        <v>8272</v>
      </c>
      <c r="K2691" t="s">
        <v>5808</v>
      </c>
      <c r="L2691" t="s">
        <v>8216</v>
      </c>
    </row>
    <row r="2692" spans="1:12" x14ac:dyDescent="0.35">
      <c r="A2692" s="164" t="s">
        <v>24663</v>
      </c>
      <c r="B2692" t="s">
        <v>23593</v>
      </c>
      <c r="C2692" t="s">
        <v>24664</v>
      </c>
      <c r="D2692" t="s">
        <v>23595</v>
      </c>
      <c r="E2692" t="s">
        <v>1559</v>
      </c>
      <c r="F2692">
        <v>25</v>
      </c>
      <c r="G2692" t="s">
        <v>8234</v>
      </c>
      <c r="H2692" t="s">
        <v>8218</v>
      </c>
      <c r="I2692" t="s">
        <v>8214</v>
      </c>
      <c r="J2692" t="s">
        <v>8272</v>
      </c>
      <c r="K2692" t="s">
        <v>5808</v>
      </c>
      <c r="L2692" t="s">
        <v>8216</v>
      </c>
    </row>
    <row r="2693" spans="1:12" x14ac:dyDescent="0.35">
      <c r="A2693" s="164" t="s">
        <v>15850</v>
      </c>
      <c r="B2693" t="s">
        <v>10359</v>
      </c>
      <c r="C2693" t="s">
        <v>10360</v>
      </c>
      <c r="D2693" t="s">
        <v>10361</v>
      </c>
      <c r="E2693" t="s">
        <v>1559</v>
      </c>
      <c r="F2693">
        <v>25</v>
      </c>
      <c r="G2693" t="s">
        <v>8234</v>
      </c>
      <c r="H2693" t="s">
        <v>8218</v>
      </c>
      <c r="I2693" t="s">
        <v>8219</v>
      </c>
      <c r="J2693" t="s">
        <v>8272</v>
      </c>
      <c r="K2693" t="s">
        <v>8224</v>
      </c>
      <c r="L2693" t="s">
        <v>8216</v>
      </c>
    </row>
    <row r="2694" spans="1:12" x14ac:dyDescent="0.35">
      <c r="A2694" s="164" t="s">
        <v>14261</v>
      </c>
      <c r="B2694" t="s">
        <v>14262</v>
      </c>
      <c r="C2694" t="s">
        <v>14263</v>
      </c>
      <c r="D2694" t="s">
        <v>4175</v>
      </c>
      <c r="E2694" t="s">
        <v>1559</v>
      </c>
      <c r="F2694">
        <v>25</v>
      </c>
      <c r="G2694" t="s">
        <v>8234</v>
      </c>
      <c r="H2694" t="s">
        <v>8218</v>
      </c>
      <c r="I2694" t="s">
        <v>8219</v>
      </c>
      <c r="J2694" t="s">
        <v>8272</v>
      </c>
      <c r="K2694" t="s">
        <v>5808</v>
      </c>
      <c r="L2694" t="s">
        <v>8216</v>
      </c>
    </row>
    <row r="2695" spans="1:12" x14ac:dyDescent="0.35">
      <c r="A2695" s="164" t="s">
        <v>22704</v>
      </c>
      <c r="B2695" t="s">
        <v>22705</v>
      </c>
      <c r="C2695" t="s">
        <v>15441</v>
      </c>
      <c r="D2695" t="s">
        <v>15442</v>
      </c>
      <c r="E2695" t="s">
        <v>1559</v>
      </c>
      <c r="F2695">
        <v>25</v>
      </c>
      <c r="G2695" t="s">
        <v>8234</v>
      </c>
      <c r="H2695" t="s">
        <v>8218</v>
      </c>
      <c r="I2695" t="s">
        <v>8219</v>
      </c>
      <c r="J2695" t="s">
        <v>8272</v>
      </c>
      <c r="K2695" t="s">
        <v>8224</v>
      </c>
      <c r="L2695" t="s">
        <v>8216</v>
      </c>
    </row>
    <row r="2696" spans="1:12" x14ac:dyDescent="0.35">
      <c r="A2696" s="164" t="s">
        <v>12099</v>
      </c>
      <c r="B2696" t="s">
        <v>5948</v>
      </c>
      <c r="C2696" t="s">
        <v>12100</v>
      </c>
      <c r="D2696" t="s">
        <v>12101</v>
      </c>
      <c r="E2696" t="s">
        <v>1559</v>
      </c>
      <c r="F2696">
        <v>20</v>
      </c>
      <c r="G2696" t="s">
        <v>8234</v>
      </c>
      <c r="H2696" t="s">
        <v>8218</v>
      </c>
      <c r="I2696" t="s">
        <v>8219</v>
      </c>
      <c r="J2696" t="s">
        <v>8272</v>
      </c>
      <c r="K2696" t="s">
        <v>8224</v>
      </c>
      <c r="L2696" t="s">
        <v>8216</v>
      </c>
    </row>
    <row r="2697" spans="1:12" x14ac:dyDescent="0.35">
      <c r="A2697" s="164" t="s">
        <v>10677</v>
      </c>
      <c r="B2697" t="s">
        <v>10678</v>
      </c>
      <c r="C2697" t="s">
        <v>10679</v>
      </c>
      <c r="D2697" t="s">
        <v>9282</v>
      </c>
      <c r="E2697" t="s">
        <v>1559</v>
      </c>
      <c r="H2697" t="s">
        <v>8218</v>
      </c>
      <c r="I2697" t="s">
        <v>8214</v>
      </c>
      <c r="J2697" t="s">
        <v>8215</v>
      </c>
      <c r="K2697" t="s">
        <v>8224</v>
      </c>
      <c r="L2697" t="s">
        <v>8216</v>
      </c>
    </row>
    <row r="2698" spans="1:12" x14ac:dyDescent="0.35">
      <c r="A2698" s="164" t="s">
        <v>29860</v>
      </c>
      <c r="B2698" t="s">
        <v>29861</v>
      </c>
      <c r="C2698" t="s">
        <v>29862</v>
      </c>
      <c r="D2698" t="s">
        <v>1578</v>
      </c>
      <c r="E2698" t="s">
        <v>1559</v>
      </c>
      <c r="F2698">
        <v>101</v>
      </c>
      <c r="G2698" t="s">
        <v>8212</v>
      </c>
      <c r="H2698" t="s">
        <v>8218</v>
      </c>
      <c r="I2698" t="s">
        <v>8214</v>
      </c>
      <c r="J2698" t="s">
        <v>8215</v>
      </c>
      <c r="K2698" t="s">
        <v>8224</v>
      </c>
      <c r="L2698" t="s">
        <v>8216</v>
      </c>
    </row>
    <row r="2699" spans="1:12" x14ac:dyDescent="0.35">
      <c r="A2699" s="164" t="s">
        <v>30814</v>
      </c>
      <c r="B2699" t="s">
        <v>30815</v>
      </c>
      <c r="C2699" t="s">
        <v>30816</v>
      </c>
      <c r="D2699" t="s">
        <v>30817</v>
      </c>
      <c r="E2699" t="s">
        <v>1559</v>
      </c>
      <c r="F2699">
        <v>210</v>
      </c>
      <c r="G2699" t="s">
        <v>8223</v>
      </c>
      <c r="H2699" t="s">
        <v>8218</v>
      </c>
      <c r="I2699" t="s">
        <v>8214</v>
      </c>
      <c r="J2699" t="s">
        <v>8215</v>
      </c>
      <c r="K2699" t="s">
        <v>8224</v>
      </c>
      <c r="L2699" t="s">
        <v>8216</v>
      </c>
    </row>
    <row r="2700" spans="1:12" x14ac:dyDescent="0.35">
      <c r="A2700" s="164" t="s">
        <v>16633</v>
      </c>
      <c r="B2700" t="s">
        <v>16634</v>
      </c>
      <c r="C2700" t="s">
        <v>16635</v>
      </c>
      <c r="D2700" t="s">
        <v>1578</v>
      </c>
      <c r="E2700" t="s">
        <v>1559</v>
      </c>
      <c r="F2700">
        <v>24</v>
      </c>
      <c r="G2700" t="s">
        <v>8234</v>
      </c>
      <c r="H2700" t="s">
        <v>8218</v>
      </c>
      <c r="I2700" t="s">
        <v>8214</v>
      </c>
      <c r="J2700" t="s">
        <v>8215</v>
      </c>
      <c r="K2700" t="s">
        <v>8224</v>
      </c>
      <c r="L2700" t="s">
        <v>8216</v>
      </c>
    </row>
    <row r="2701" spans="1:12" x14ac:dyDescent="0.35">
      <c r="A2701" s="164" t="s">
        <v>20376</v>
      </c>
      <c r="B2701" t="s">
        <v>20377</v>
      </c>
      <c r="C2701" t="s">
        <v>20378</v>
      </c>
      <c r="D2701" t="s">
        <v>1561</v>
      </c>
      <c r="E2701" t="s">
        <v>1559</v>
      </c>
      <c r="F2701">
        <v>24</v>
      </c>
      <c r="G2701" t="s">
        <v>8234</v>
      </c>
      <c r="H2701" t="s">
        <v>8218</v>
      </c>
      <c r="I2701" t="s">
        <v>8214</v>
      </c>
      <c r="J2701" t="s">
        <v>8215</v>
      </c>
      <c r="K2701" t="s">
        <v>8224</v>
      </c>
      <c r="L2701" t="s">
        <v>8216</v>
      </c>
    </row>
    <row r="2702" spans="1:12" x14ac:dyDescent="0.35">
      <c r="A2702" s="164" t="s">
        <v>22857</v>
      </c>
      <c r="B2702" t="s">
        <v>22858</v>
      </c>
      <c r="C2702" t="s">
        <v>22859</v>
      </c>
      <c r="D2702" t="s">
        <v>22860</v>
      </c>
      <c r="E2702" t="s">
        <v>1559</v>
      </c>
      <c r="F2702">
        <v>50</v>
      </c>
      <c r="G2702" t="s">
        <v>8234</v>
      </c>
      <c r="H2702" t="s">
        <v>8218</v>
      </c>
      <c r="I2702" t="s">
        <v>8214</v>
      </c>
      <c r="J2702" t="s">
        <v>8215</v>
      </c>
      <c r="K2702" t="s">
        <v>8224</v>
      </c>
      <c r="L2702" t="s">
        <v>8267</v>
      </c>
    </row>
    <row r="2703" spans="1:12" x14ac:dyDescent="0.35">
      <c r="A2703" s="164" t="s">
        <v>33142</v>
      </c>
      <c r="B2703" t="s">
        <v>33143</v>
      </c>
      <c r="C2703" t="s">
        <v>33144</v>
      </c>
      <c r="D2703" t="s">
        <v>33145</v>
      </c>
      <c r="E2703" t="s">
        <v>1559</v>
      </c>
      <c r="H2703" t="s">
        <v>8218</v>
      </c>
      <c r="I2703" t="s">
        <v>8214</v>
      </c>
      <c r="J2703" t="s">
        <v>8215</v>
      </c>
      <c r="K2703" t="s">
        <v>8224</v>
      </c>
      <c r="L2703" t="s">
        <v>8216</v>
      </c>
    </row>
    <row r="2704" spans="1:12" x14ac:dyDescent="0.35">
      <c r="A2704" s="164" t="s">
        <v>27980</v>
      </c>
      <c r="B2704" t="s">
        <v>27981</v>
      </c>
      <c r="C2704" t="s">
        <v>27982</v>
      </c>
      <c r="D2704" t="s">
        <v>1601</v>
      </c>
      <c r="E2704" t="s">
        <v>1559</v>
      </c>
      <c r="F2704">
        <v>147</v>
      </c>
      <c r="G2704" t="s">
        <v>8212</v>
      </c>
      <c r="H2704" t="s">
        <v>8218</v>
      </c>
      <c r="I2704" t="s">
        <v>8214</v>
      </c>
      <c r="J2704" t="s">
        <v>8215</v>
      </c>
      <c r="K2704" t="s">
        <v>8224</v>
      </c>
      <c r="L2704" t="s">
        <v>8216</v>
      </c>
    </row>
    <row r="2705" spans="1:12" x14ac:dyDescent="0.35">
      <c r="A2705" s="164" t="s">
        <v>20275</v>
      </c>
      <c r="B2705" t="s">
        <v>20276</v>
      </c>
      <c r="C2705" t="s">
        <v>20277</v>
      </c>
      <c r="D2705" t="s">
        <v>1574</v>
      </c>
      <c r="E2705" t="s">
        <v>1559</v>
      </c>
      <c r="F2705">
        <v>95</v>
      </c>
      <c r="G2705" t="s">
        <v>8234</v>
      </c>
      <c r="H2705" t="s">
        <v>8218</v>
      </c>
      <c r="I2705" t="s">
        <v>8214</v>
      </c>
      <c r="J2705" t="s">
        <v>8215</v>
      </c>
      <c r="K2705" t="s">
        <v>8224</v>
      </c>
      <c r="L2705" t="s">
        <v>8216</v>
      </c>
    </row>
    <row r="2706" spans="1:12" x14ac:dyDescent="0.35">
      <c r="A2706" s="164" t="s">
        <v>28901</v>
      </c>
      <c r="B2706" t="s">
        <v>28902</v>
      </c>
      <c r="C2706" t="s">
        <v>28903</v>
      </c>
      <c r="D2706" t="s">
        <v>1718</v>
      </c>
      <c r="E2706" t="s">
        <v>1559</v>
      </c>
      <c r="F2706">
        <v>87</v>
      </c>
      <c r="G2706" t="s">
        <v>8234</v>
      </c>
      <c r="H2706" t="s">
        <v>8218</v>
      </c>
      <c r="I2706" t="s">
        <v>8214</v>
      </c>
      <c r="J2706" t="s">
        <v>8215</v>
      </c>
      <c r="K2706" t="s">
        <v>8224</v>
      </c>
      <c r="L2706" t="s">
        <v>8216</v>
      </c>
    </row>
    <row r="2707" spans="1:12" x14ac:dyDescent="0.35">
      <c r="A2707" s="164" t="s">
        <v>29763</v>
      </c>
      <c r="B2707" t="s">
        <v>29764</v>
      </c>
      <c r="C2707" t="s">
        <v>29765</v>
      </c>
      <c r="D2707" t="s">
        <v>29766</v>
      </c>
      <c r="E2707" t="s">
        <v>1559</v>
      </c>
      <c r="H2707" t="s">
        <v>8218</v>
      </c>
      <c r="I2707" t="s">
        <v>8214</v>
      </c>
      <c r="J2707" t="s">
        <v>8215</v>
      </c>
      <c r="K2707" t="s">
        <v>8224</v>
      </c>
      <c r="L2707" t="s">
        <v>8216</v>
      </c>
    </row>
    <row r="2708" spans="1:12" x14ac:dyDescent="0.35">
      <c r="A2708" s="164" t="s">
        <v>19931</v>
      </c>
      <c r="B2708" t="s">
        <v>19932</v>
      </c>
      <c r="C2708" t="s">
        <v>19933</v>
      </c>
      <c r="D2708" t="s">
        <v>9282</v>
      </c>
      <c r="E2708" t="s">
        <v>1559</v>
      </c>
      <c r="H2708" t="s">
        <v>8218</v>
      </c>
      <c r="I2708" t="s">
        <v>8214</v>
      </c>
      <c r="J2708" t="s">
        <v>8215</v>
      </c>
      <c r="K2708" t="s">
        <v>8224</v>
      </c>
      <c r="L2708" t="s">
        <v>8216</v>
      </c>
    </row>
    <row r="2709" spans="1:12" x14ac:dyDescent="0.35">
      <c r="A2709" s="164" t="s">
        <v>13577</v>
      </c>
      <c r="B2709" t="s">
        <v>13578</v>
      </c>
      <c r="C2709" t="s">
        <v>13579</v>
      </c>
      <c r="D2709" t="s">
        <v>1578</v>
      </c>
      <c r="E2709" t="s">
        <v>1559</v>
      </c>
      <c r="F2709">
        <v>160</v>
      </c>
      <c r="G2709" t="s">
        <v>8212</v>
      </c>
      <c r="H2709" t="s">
        <v>8218</v>
      </c>
      <c r="I2709" t="s">
        <v>8214</v>
      </c>
      <c r="J2709" t="s">
        <v>8215</v>
      </c>
      <c r="K2709" t="s">
        <v>8224</v>
      </c>
      <c r="L2709" t="s">
        <v>8216</v>
      </c>
    </row>
    <row r="2710" spans="1:12" x14ac:dyDescent="0.35">
      <c r="A2710" s="164" t="s">
        <v>33438</v>
      </c>
      <c r="B2710" t="s">
        <v>33439</v>
      </c>
      <c r="C2710" t="s">
        <v>33440</v>
      </c>
      <c r="D2710" t="s">
        <v>33441</v>
      </c>
      <c r="E2710" t="s">
        <v>1559</v>
      </c>
      <c r="H2710" t="s">
        <v>8218</v>
      </c>
      <c r="I2710" t="s">
        <v>8219</v>
      </c>
      <c r="J2710" t="s">
        <v>8215</v>
      </c>
      <c r="K2710" t="s">
        <v>8224</v>
      </c>
      <c r="L2710" t="s">
        <v>8216</v>
      </c>
    </row>
    <row r="2711" spans="1:12" x14ac:dyDescent="0.35">
      <c r="A2711" s="164" t="s">
        <v>16094</v>
      </c>
      <c r="B2711" t="s">
        <v>16095</v>
      </c>
      <c r="C2711" t="s">
        <v>16096</v>
      </c>
      <c r="D2711" t="s">
        <v>16097</v>
      </c>
      <c r="E2711" t="s">
        <v>1559</v>
      </c>
      <c r="F2711">
        <v>28</v>
      </c>
      <c r="G2711" t="s">
        <v>8234</v>
      </c>
      <c r="H2711" t="s">
        <v>8218</v>
      </c>
      <c r="I2711" t="s">
        <v>8214</v>
      </c>
      <c r="J2711" t="s">
        <v>8215</v>
      </c>
      <c r="K2711" t="s">
        <v>8224</v>
      </c>
      <c r="L2711" t="s">
        <v>8216</v>
      </c>
    </row>
    <row r="2712" spans="1:12" x14ac:dyDescent="0.35">
      <c r="A2712" s="164" t="s">
        <v>24659</v>
      </c>
      <c r="B2712" t="s">
        <v>24660</v>
      </c>
      <c r="C2712" t="s">
        <v>24661</v>
      </c>
      <c r="D2712" t="s">
        <v>24662</v>
      </c>
      <c r="E2712" t="s">
        <v>1559</v>
      </c>
      <c r="F2712">
        <v>72</v>
      </c>
      <c r="G2712" t="s">
        <v>8234</v>
      </c>
      <c r="H2712" t="s">
        <v>8218</v>
      </c>
      <c r="I2712" t="s">
        <v>8214</v>
      </c>
      <c r="J2712" t="s">
        <v>8215</v>
      </c>
      <c r="K2712" t="s">
        <v>8224</v>
      </c>
      <c r="L2712" t="s">
        <v>8216</v>
      </c>
    </row>
    <row r="2713" spans="1:12" x14ac:dyDescent="0.35">
      <c r="A2713" s="164" t="s">
        <v>21497</v>
      </c>
      <c r="B2713" t="s">
        <v>21498</v>
      </c>
      <c r="C2713" t="s">
        <v>21499</v>
      </c>
      <c r="D2713" t="s">
        <v>21500</v>
      </c>
      <c r="E2713" t="s">
        <v>1559</v>
      </c>
      <c r="F2713">
        <v>133</v>
      </c>
      <c r="G2713" t="s">
        <v>8212</v>
      </c>
      <c r="H2713" t="s">
        <v>8218</v>
      </c>
      <c r="I2713" t="s">
        <v>8214</v>
      </c>
      <c r="J2713" t="s">
        <v>8215</v>
      </c>
      <c r="K2713" t="s">
        <v>8224</v>
      </c>
      <c r="L2713" t="s">
        <v>8216</v>
      </c>
    </row>
    <row r="2714" spans="1:12" x14ac:dyDescent="0.35">
      <c r="A2714" s="164" t="s">
        <v>9998</v>
      </c>
      <c r="B2714" t="s">
        <v>9999</v>
      </c>
      <c r="C2714" t="s">
        <v>10000</v>
      </c>
      <c r="D2714" t="s">
        <v>1747</v>
      </c>
      <c r="E2714" t="s">
        <v>1559</v>
      </c>
      <c r="F2714">
        <v>141</v>
      </c>
      <c r="G2714" t="s">
        <v>8212</v>
      </c>
      <c r="H2714" t="s">
        <v>8218</v>
      </c>
      <c r="I2714" t="s">
        <v>8214</v>
      </c>
      <c r="J2714" t="s">
        <v>8215</v>
      </c>
      <c r="K2714" t="s">
        <v>8224</v>
      </c>
      <c r="L2714" t="s">
        <v>8216</v>
      </c>
    </row>
    <row r="2715" spans="1:12" x14ac:dyDescent="0.35">
      <c r="A2715" s="164" t="s">
        <v>17465</v>
      </c>
      <c r="B2715" t="s">
        <v>17466</v>
      </c>
      <c r="C2715" t="s">
        <v>17467</v>
      </c>
      <c r="D2715" t="s">
        <v>17468</v>
      </c>
      <c r="E2715" t="s">
        <v>1559</v>
      </c>
      <c r="H2715" t="s">
        <v>8218</v>
      </c>
      <c r="I2715" t="s">
        <v>8214</v>
      </c>
      <c r="J2715" t="s">
        <v>8215</v>
      </c>
      <c r="K2715" t="s">
        <v>8224</v>
      </c>
      <c r="L2715" t="s">
        <v>8216</v>
      </c>
    </row>
    <row r="2716" spans="1:12" x14ac:dyDescent="0.35">
      <c r="A2716" s="164" t="s">
        <v>20432</v>
      </c>
      <c r="B2716" t="s">
        <v>19304</v>
      </c>
      <c r="C2716" t="s">
        <v>20433</v>
      </c>
      <c r="D2716" t="s">
        <v>9282</v>
      </c>
      <c r="E2716" t="s">
        <v>1559</v>
      </c>
      <c r="F2716">
        <v>110</v>
      </c>
      <c r="G2716" t="s">
        <v>8212</v>
      </c>
      <c r="H2716" t="s">
        <v>8218</v>
      </c>
      <c r="I2716" t="s">
        <v>8214</v>
      </c>
      <c r="J2716" t="s">
        <v>8215</v>
      </c>
      <c r="K2716" t="s">
        <v>8224</v>
      </c>
      <c r="L2716" t="s">
        <v>8216</v>
      </c>
    </row>
    <row r="2717" spans="1:12" x14ac:dyDescent="0.35">
      <c r="A2717" s="164" t="s">
        <v>15864</v>
      </c>
      <c r="B2717" t="s">
        <v>15865</v>
      </c>
      <c r="C2717" t="s">
        <v>15866</v>
      </c>
      <c r="D2717" t="s">
        <v>15867</v>
      </c>
      <c r="E2717" t="s">
        <v>1559</v>
      </c>
      <c r="F2717">
        <v>178</v>
      </c>
      <c r="G2717" t="s">
        <v>8212</v>
      </c>
      <c r="H2717" t="s">
        <v>8218</v>
      </c>
      <c r="I2717" t="s">
        <v>8214</v>
      </c>
      <c r="J2717" t="s">
        <v>8215</v>
      </c>
      <c r="K2717" t="s">
        <v>8224</v>
      </c>
      <c r="L2717" t="s">
        <v>8216</v>
      </c>
    </row>
    <row r="2718" spans="1:12" x14ac:dyDescent="0.35">
      <c r="A2718" s="164" t="s">
        <v>9716</v>
      </c>
      <c r="B2718" t="s">
        <v>9717</v>
      </c>
      <c r="C2718" t="s">
        <v>9718</v>
      </c>
      <c r="D2718" t="s">
        <v>1720</v>
      </c>
      <c r="E2718" t="s">
        <v>1559</v>
      </c>
      <c r="F2718">
        <v>110</v>
      </c>
      <c r="G2718" t="s">
        <v>8212</v>
      </c>
      <c r="H2718" t="s">
        <v>8218</v>
      </c>
      <c r="I2718" t="s">
        <v>8214</v>
      </c>
      <c r="J2718" t="s">
        <v>8215</v>
      </c>
      <c r="K2718" t="s">
        <v>8224</v>
      </c>
      <c r="L2718" t="s">
        <v>8216</v>
      </c>
    </row>
    <row r="2719" spans="1:12" x14ac:dyDescent="0.35">
      <c r="A2719" s="164" t="s">
        <v>29385</v>
      </c>
      <c r="B2719" t="s">
        <v>29386</v>
      </c>
      <c r="C2719" t="s">
        <v>29387</v>
      </c>
      <c r="D2719" t="s">
        <v>29388</v>
      </c>
      <c r="E2719" t="s">
        <v>1559</v>
      </c>
      <c r="F2719">
        <v>180</v>
      </c>
      <c r="G2719" t="s">
        <v>8212</v>
      </c>
      <c r="H2719" t="s">
        <v>8218</v>
      </c>
      <c r="I2719" t="s">
        <v>8214</v>
      </c>
      <c r="J2719" t="s">
        <v>8215</v>
      </c>
      <c r="K2719" t="s">
        <v>8224</v>
      </c>
      <c r="L2719" t="s">
        <v>8216</v>
      </c>
    </row>
    <row r="2720" spans="1:12" x14ac:dyDescent="0.35">
      <c r="A2720" s="164" t="s">
        <v>14144</v>
      </c>
      <c r="B2720" t="s">
        <v>14145</v>
      </c>
      <c r="C2720" t="s">
        <v>14146</v>
      </c>
      <c r="D2720" t="s">
        <v>1584</v>
      </c>
      <c r="E2720" t="s">
        <v>1559</v>
      </c>
      <c r="F2720">
        <v>383</v>
      </c>
      <c r="G2720" t="s">
        <v>8556</v>
      </c>
      <c r="H2720" t="s">
        <v>8218</v>
      </c>
      <c r="I2720" t="s">
        <v>8214</v>
      </c>
      <c r="J2720" t="s">
        <v>8215</v>
      </c>
      <c r="K2720" t="s">
        <v>8224</v>
      </c>
      <c r="L2720" t="s">
        <v>8216</v>
      </c>
    </row>
    <row r="2721" spans="1:12" x14ac:dyDescent="0.35">
      <c r="A2721" s="164" t="s">
        <v>27071</v>
      </c>
      <c r="B2721" t="s">
        <v>27072</v>
      </c>
      <c r="C2721" t="s">
        <v>15909</v>
      </c>
      <c r="D2721" t="s">
        <v>27073</v>
      </c>
      <c r="E2721" t="s">
        <v>1559</v>
      </c>
      <c r="F2721">
        <v>88</v>
      </c>
      <c r="G2721" t="s">
        <v>8234</v>
      </c>
      <c r="H2721" t="s">
        <v>8218</v>
      </c>
      <c r="I2721" t="s">
        <v>8219</v>
      </c>
      <c r="J2721" t="s">
        <v>8215</v>
      </c>
      <c r="K2721" t="s">
        <v>8224</v>
      </c>
      <c r="L2721" t="s">
        <v>8216</v>
      </c>
    </row>
    <row r="2722" spans="1:12" x14ac:dyDescent="0.35">
      <c r="A2722" s="164" t="s">
        <v>19044</v>
      </c>
      <c r="B2722" t="s">
        <v>19045</v>
      </c>
      <c r="C2722" t="s">
        <v>19046</v>
      </c>
      <c r="D2722" t="s">
        <v>1578</v>
      </c>
      <c r="E2722" t="s">
        <v>1559</v>
      </c>
      <c r="F2722">
        <v>0</v>
      </c>
      <c r="G2722" t="s">
        <v>8234</v>
      </c>
      <c r="H2722" t="s">
        <v>8218</v>
      </c>
      <c r="I2722" t="s">
        <v>8214</v>
      </c>
      <c r="J2722" t="s">
        <v>8215</v>
      </c>
      <c r="K2722" t="s">
        <v>8224</v>
      </c>
      <c r="L2722" t="s">
        <v>8216</v>
      </c>
    </row>
    <row r="2723" spans="1:12" x14ac:dyDescent="0.35">
      <c r="A2723" s="164" t="s">
        <v>14766</v>
      </c>
      <c r="B2723" t="s">
        <v>14767</v>
      </c>
      <c r="C2723" t="s">
        <v>14768</v>
      </c>
      <c r="D2723" t="s">
        <v>14769</v>
      </c>
      <c r="E2723" t="s">
        <v>1559</v>
      </c>
      <c r="F2723">
        <v>138</v>
      </c>
      <c r="G2723" t="s">
        <v>8212</v>
      </c>
      <c r="H2723" t="s">
        <v>8218</v>
      </c>
      <c r="I2723" t="s">
        <v>8214</v>
      </c>
      <c r="J2723" t="s">
        <v>8215</v>
      </c>
      <c r="K2723" t="s">
        <v>8224</v>
      </c>
      <c r="L2723" t="s">
        <v>8216</v>
      </c>
    </row>
    <row r="2724" spans="1:12" x14ac:dyDescent="0.35">
      <c r="A2724" s="164" t="s">
        <v>26580</v>
      </c>
      <c r="B2724" t="s">
        <v>26581</v>
      </c>
      <c r="C2724" t="s">
        <v>26582</v>
      </c>
      <c r="D2724" t="s">
        <v>1712</v>
      </c>
      <c r="E2724" t="s">
        <v>1559</v>
      </c>
      <c r="F2724">
        <v>0</v>
      </c>
      <c r="G2724" t="s">
        <v>8234</v>
      </c>
      <c r="H2724" t="s">
        <v>8218</v>
      </c>
      <c r="I2724" t="s">
        <v>8214</v>
      </c>
      <c r="J2724" t="s">
        <v>8215</v>
      </c>
      <c r="K2724" t="s">
        <v>8224</v>
      </c>
      <c r="L2724" t="s">
        <v>8216</v>
      </c>
    </row>
    <row r="2725" spans="1:12" x14ac:dyDescent="0.35">
      <c r="A2725" s="164" t="s">
        <v>1756</v>
      </c>
      <c r="B2725" t="s">
        <v>5515</v>
      </c>
      <c r="C2725" t="s">
        <v>27968</v>
      </c>
      <c r="D2725" t="s">
        <v>244</v>
      </c>
      <c r="E2725" t="s">
        <v>1757</v>
      </c>
      <c r="F2725">
        <v>83</v>
      </c>
      <c r="G2725" t="s">
        <v>8234</v>
      </c>
      <c r="H2725" t="s">
        <v>8218</v>
      </c>
      <c r="I2725" t="s">
        <v>8214</v>
      </c>
      <c r="J2725" t="s">
        <v>8215</v>
      </c>
      <c r="K2725" t="s">
        <v>5808</v>
      </c>
      <c r="L2725" t="s">
        <v>8216</v>
      </c>
    </row>
    <row r="2726" spans="1:12" x14ac:dyDescent="0.35">
      <c r="A2726" s="164" t="s">
        <v>1758</v>
      </c>
      <c r="B2726" t="s">
        <v>6182</v>
      </c>
      <c r="C2726" t="s">
        <v>28801</v>
      </c>
      <c r="D2726" t="s">
        <v>1759</v>
      </c>
      <c r="E2726" t="s">
        <v>1757</v>
      </c>
      <c r="F2726">
        <v>456</v>
      </c>
      <c r="G2726" t="s">
        <v>8307</v>
      </c>
      <c r="H2726" t="s">
        <v>8218</v>
      </c>
      <c r="I2726" t="s">
        <v>8214</v>
      </c>
      <c r="J2726" t="s">
        <v>8215</v>
      </c>
      <c r="K2726" t="s">
        <v>8224</v>
      </c>
      <c r="L2726" t="s">
        <v>8267</v>
      </c>
    </row>
    <row r="2727" spans="1:12" x14ac:dyDescent="0.35">
      <c r="A2727" s="164" t="s">
        <v>15585</v>
      </c>
      <c r="B2727" t="s">
        <v>15586</v>
      </c>
      <c r="C2727" t="s">
        <v>15587</v>
      </c>
      <c r="D2727" t="s">
        <v>985</v>
      </c>
      <c r="E2727" t="s">
        <v>1757</v>
      </c>
      <c r="F2727">
        <v>94</v>
      </c>
      <c r="G2727" t="s">
        <v>8234</v>
      </c>
      <c r="H2727" t="s">
        <v>8218</v>
      </c>
      <c r="I2727" t="s">
        <v>8214</v>
      </c>
      <c r="J2727" t="s">
        <v>8215</v>
      </c>
      <c r="K2727" t="s">
        <v>8224</v>
      </c>
      <c r="L2727" t="s">
        <v>8216</v>
      </c>
    </row>
    <row r="2728" spans="1:12" x14ac:dyDescent="0.35">
      <c r="A2728" s="164" t="s">
        <v>1760</v>
      </c>
      <c r="B2728" t="s">
        <v>6177</v>
      </c>
      <c r="C2728" t="s">
        <v>29164</v>
      </c>
      <c r="D2728" t="s">
        <v>1761</v>
      </c>
      <c r="E2728" t="s">
        <v>1757</v>
      </c>
      <c r="F2728">
        <v>180</v>
      </c>
      <c r="G2728" t="s">
        <v>8212</v>
      </c>
      <c r="H2728" t="s">
        <v>8218</v>
      </c>
      <c r="I2728" t="s">
        <v>8214</v>
      </c>
      <c r="J2728" t="s">
        <v>8215</v>
      </c>
      <c r="K2728" t="s">
        <v>8224</v>
      </c>
      <c r="L2728" t="s">
        <v>8267</v>
      </c>
    </row>
    <row r="2729" spans="1:12" x14ac:dyDescent="0.35">
      <c r="A2729" s="164" t="s">
        <v>1762</v>
      </c>
      <c r="B2729" t="s">
        <v>6159</v>
      </c>
      <c r="C2729" t="s">
        <v>24739</v>
      </c>
      <c r="D2729" t="s">
        <v>370</v>
      </c>
      <c r="E2729" t="s">
        <v>1757</v>
      </c>
      <c r="F2729">
        <v>133</v>
      </c>
      <c r="G2729" t="s">
        <v>8212</v>
      </c>
      <c r="H2729" t="s">
        <v>8218</v>
      </c>
      <c r="I2729" t="s">
        <v>8214</v>
      </c>
      <c r="J2729" t="s">
        <v>8215</v>
      </c>
      <c r="K2729" t="s">
        <v>5808</v>
      </c>
      <c r="L2729" t="s">
        <v>8216</v>
      </c>
    </row>
    <row r="2730" spans="1:12" x14ac:dyDescent="0.35">
      <c r="A2730" s="164" t="s">
        <v>1763</v>
      </c>
      <c r="B2730" t="s">
        <v>6179</v>
      </c>
      <c r="C2730" t="s">
        <v>14966</v>
      </c>
      <c r="D2730" t="s">
        <v>1764</v>
      </c>
      <c r="E2730" t="s">
        <v>1757</v>
      </c>
      <c r="F2730">
        <v>129</v>
      </c>
      <c r="G2730" t="s">
        <v>8212</v>
      </c>
      <c r="H2730" t="s">
        <v>8218</v>
      </c>
      <c r="I2730" t="s">
        <v>8214</v>
      </c>
      <c r="J2730" t="s">
        <v>8215</v>
      </c>
      <c r="K2730" t="s">
        <v>5808</v>
      </c>
      <c r="L2730" t="s">
        <v>8216</v>
      </c>
    </row>
    <row r="2731" spans="1:12" x14ac:dyDescent="0.35">
      <c r="A2731" s="164" t="s">
        <v>1765</v>
      </c>
      <c r="B2731" t="s">
        <v>6201</v>
      </c>
      <c r="C2731" t="s">
        <v>14140</v>
      </c>
      <c r="D2731" t="s">
        <v>1766</v>
      </c>
      <c r="E2731" t="s">
        <v>1757</v>
      </c>
      <c r="F2731">
        <v>109</v>
      </c>
      <c r="G2731" t="s">
        <v>8212</v>
      </c>
      <c r="H2731" t="s">
        <v>8218</v>
      </c>
      <c r="I2731" t="s">
        <v>8214</v>
      </c>
      <c r="J2731" t="s">
        <v>8215</v>
      </c>
      <c r="K2731" t="s">
        <v>8224</v>
      </c>
      <c r="L2731" t="s">
        <v>8216</v>
      </c>
    </row>
    <row r="2732" spans="1:12" x14ac:dyDescent="0.35">
      <c r="A2732" s="164" t="s">
        <v>1767</v>
      </c>
      <c r="B2732" t="s">
        <v>6176</v>
      </c>
      <c r="C2732" t="s">
        <v>12624</v>
      </c>
      <c r="D2732" t="s">
        <v>1768</v>
      </c>
      <c r="E2732" t="s">
        <v>1757</v>
      </c>
      <c r="F2732">
        <v>165</v>
      </c>
      <c r="G2732" t="s">
        <v>8212</v>
      </c>
      <c r="H2732" t="s">
        <v>8218</v>
      </c>
      <c r="I2732" t="s">
        <v>8214</v>
      </c>
      <c r="J2732" t="s">
        <v>8215</v>
      </c>
      <c r="K2732" t="s">
        <v>8224</v>
      </c>
      <c r="L2732" t="s">
        <v>8216</v>
      </c>
    </row>
    <row r="2733" spans="1:12" x14ac:dyDescent="0.35">
      <c r="A2733" s="164" t="s">
        <v>1769</v>
      </c>
      <c r="B2733" t="s">
        <v>6205</v>
      </c>
      <c r="C2733" t="s">
        <v>18047</v>
      </c>
      <c r="D2733" t="s">
        <v>1770</v>
      </c>
      <c r="E2733" t="s">
        <v>1757</v>
      </c>
      <c r="F2733">
        <v>153</v>
      </c>
      <c r="G2733" t="s">
        <v>8212</v>
      </c>
      <c r="H2733" t="s">
        <v>8218</v>
      </c>
      <c r="I2733" t="s">
        <v>8214</v>
      </c>
      <c r="J2733" t="s">
        <v>8215</v>
      </c>
      <c r="K2733" t="s">
        <v>5808</v>
      </c>
      <c r="L2733" t="s">
        <v>8267</v>
      </c>
    </row>
    <row r="2734" spans="1:12" x14ac:dyDescent="0.35">
      <c r="A2734" s="164" t="s">
        <v>1771</v>
      </c>
      <c r="B2734" t="s">
        <v>6200</v>
      </c>
      <c r="C2734" t="s">
        <v>8441</v>
      </c>
      <c r="D2734" t="s">
        <v>1766</v>
      </c>
      <c r="E2734" t="s">
        <v>1757</v>
      </c>
      <c r="F2734">
        <v>111</v>
      </c>
      <c r="G2734" t="s">
        <v>8212</v>
      </c>
      <c r="H2734" t="s">
        <v>8218</v>
      </c>
      <c r="I2734" t="s">
        <v>8214</v>
      </c>
      <c r="J2734" t="s">
        <v>8215</v>
      </c>
      <c r="K2734" t="s">
        <v>8224</v>
      </c>
      <c r="L2734" t="s">
        <v>8216</v>
      </c>
    </row>
    <row r="2735" spans="1:12" x14ac:dyDescent="0.35">
      <c r="A2735" s="164" t="s">
        <v>1772</v>
      </c>
      <c r="B2735" t="s">
        <v>6203</v>
      </c>
      <c r="C2735" t="s">
        <v>9700</v>
      </c>
      <c r="D2735" t="s">
        <v>140</v>
      </c>
      <c r="E2735" t="s">
        <v>1757</v>
      </c>
      <c r="F2735">
        <v>106</v>
      </c>
      <c r="G2735" t="s">
        <v>8212</v>
      </c>
      <c r="H2735" t="s">
        <v>8218</v>
      </c>
      <c r="I2735" t="s">
        <v>8219</v>
      </c>
      <c r="J2735" t="s">
        <v>8215</v>
      </c>
      <c r="K2735" t="s">
        <v>5808</v>
      </c>
      <c r="L2735" t="s">
        <v>8216</v>
      </c>
    </row>
    <row r="2736" spans="1:12" x14ac:dyDescent="0.35">
      <c r="A2736" s="164" t="s">
        <v>1773</v>
      </c>
      <c r="B2736" t="s">
        <v>6186</v>
      </c>
      <c r="C2736" t="s">
        <v>9671</v>
      </c>
      <c r="D2736" t="s">
        <v>1774</v>
      </c>
      <c r="E2736" t="s">
        <v>1757</v>
      </c>
      <c r="F2736">
        <v>253</v>
      </c>
      <c r="G2736" t="s">
        <v>8223</v>
      </c>
      <c r="H2736" t="s">
        <v>8218</v>
      </c>
      <c r="I2736" t="s">
        <v>8214</v>
      </c>
      <c r="J2736" t="s">
        <v>8215</v>
      </c>
      <c r="K2736" t="s">
        <v>8224</v>
      </c>
      <c r="L2736" t="s">
        <v>8267</v>
      </c>
    </row>
    <row r="2737" spans="1:12" x14ac:dyDescent="0.35">
      <c r="A2737" s="164" t="s">
        <v>33261</v>
      </c>
      <c r="B2737" t="s">
        <v>9220</v>
      </c>
      <c r="C2737" t="s">
        <v>9221</v>
      </c>
      <c r="D2737" t="s">
        <v>9222</v>
      </c>
      <c r="E2737" t="s">
        <v>1757</v>
      </c>
      <c r="F2737">
        <v>37</v>
      </c>
      <c r="G2737" t="s">
        <v>8234</v>
      </c>
      <c r="H2737" t="s">
        <v>8218</v>
      </c>
      <c r="I2737" t="s">
        <v>8214</v>
      </c>
      <c r="J2737" t="s">
        <v>8215</v>
      </c>
      <c r="K2737" t="s">
        <v>5808</v>
      </c>
      <c r="L2737" t="s">
        <v>8216</v>
      </c>
    </row>
    <row r="2738" spans="1:12" x14ac:dyDescent="0.35">
      <c r="A2738" s="164" t="s">
        <v>13088</v>
      </c>
      <c r="B2738" t="s">
        <v>13089</v>
      </c>
      <c r="C2738" t="s">
        <v>13090</v>
      </c>
      <c r="D2738" t="s">
        <v>1788</v>
      </c>
      <c r="E2738" t="s">
        <v>1757</v>
      </c>
      <c r="F2738">
        <v>129</v>
      </c>
      <c r="G2738" t="s">
        <v>8212</v>
      </c>
      <c r="H2738" t="s">
        <v>8218</v>
      </c>
      <c r="I2738" t="s">
        <v>8214</v>
      </c>
      <c r="J2738" t="s">
        <v>8215</v>
      </c>
      <c r="K2738" t="s">
        <v>5808</v>
      </c>
      <c r="L2738" t="s">
        <v>8267</v>
      </c>
    </row>
    <row r="2739" spans="1:12" x14ac:dyDescent="0.35">
      <c r="A2739" s="164" t="s">
        <v>1775</v>
      </c>
      <c r="B2739" t="s">
        <v>6180</v>
      </c>
      <c r="C2739" t="s">
        <v>25877</v>
      </c>
      <c r="D2739" t="s">
        <v>1776</v>
      </c>
      <c r="E2739" t="s">
        <v>1757</v>
      </c>
      <c r="F2739">
        <v>149</v>
      </c>
      <c r="G2739" t="s">
        <v>8212</v>
      </c>
      <c r="H2739" t="s">
        <v>8218</v>
      </c>
      <c r="I2739" t="s">
        <v>8214</v>
      </c>
      <c r="J2739" t="s">
        <v>8215</v>
      </c>
      <c r="K2739" t="s">
        <v>8224</v>
      </c>
      <c r="L2739" t="s">
        <v>8216</v>
      </c>
    </row>
    <row r="2740" spans="1:12" x14ac:dyDescent="0.35">
      <c r="A2740" s="164" t="s">
        <v>1777</v>
      </c>
      <c r="B2740" t="s">
        <v>6196</v>
      </c>
      <c r="C2740" t="s">
        <v>24185</v>
      </c>
      <c r="D2740" t="s">
        <v>1778</v>
      </c>
      <c r="E2740" t="s">
        <v>1757</v>
      </c>
      <c r="F2740">
        <v>387</v>
      </c>
      <c r="G2740" t="s">
        <v>8556</v>
      </c>
      <c r="H2740" t="s">
        <v>8218</v>
      </c>
      <c r="I2740" t="s">
        <v>8214</v>
      </c>
      <c r="J2740" t="s">
        <v>8215</v>
      </c>
      <c r="K2740" t="s">
        <v>8224</v>
      </c>
      <c r="L2740" t="s">
        <v>8267</v>
      </c>
    </row>
    <row r="2741" spans="1:12" x14ac:dyDescent="0.35">
      <c r="A2741" s="164" t="s">
        <v>1780</v>
      </c>
      <c r="B2741" t="s">
        <v>6183</v>
      </c>
      <c r="C2741" t="s">
        <v>26630</v>
      </c>
      <c r="D2741" t="s">
        <v>1781</v>
      </c>
      <c r="E2741" t="s">
        <v>1757</v>
      </c>
      <c r="F2741">
        <v>200</v>
      </c>
      <c r="G2741" t="s">
        <v>8212</v>
      </c>
      <c r="H2741" t="s">
        <v>8218</v>
      </c>
      <c r="I2741" t="s">
        <v>8214</v>
      </c>
      <c r="J2741" t="s">
        <v>8215</v>
      </c>
      <c r="K2741" t="s">
        <v>8224</v>
      </c>
      <c r="L2741" t="s">
        <v>8216</v>
      </c>
    </row>
    <row r="2742" spans="1:12" x14ac:dyDescent="0.35">
      <c r="A2742" s="164" t="s">
        <v>27173</v>
      </c>
      <c r="B2742" t="s">
        <v>5374</v>
      </c>
      <c r="C2742" t="s">
        <v>16615</v>
      </c>
      <c r="D2742" t="s">
        <v>16616</v>
      </c>
      <c r="E2742" t="s">
        <v>1757</v>
      </c>
      <c r="F2742">
        <v>39</v>
      </c>
      <c r="G2742" t="s">
        <v>8234</v>
      </c>
      <c r="H2742" t="s">
        <v>8218</v>
      </c>
      <c r="I2742" t="s">
        <v>8219</v>
      </c>
      <c r="J2742" t="s">
        <v>8215</v>
      </c>
      <c r="K2742" t="s">
        <v>5808</v>
      </c>
      <c r="L2742" t="s">
        <v>8216</v>
      </c>
    </row>
    <row r="2743" spans="1:12" x14ac:dyDescent="0.35">
      <c r="A2743" s="164" t="s">
        <v>15350</v>
      </c>
      <c r="B2743" t="s">
        <v>15351</v>
      </c>
      <c r="C2743" t="s">
        <v>15352</v>
      </c>
      <c r="D2743" t="s">
        <v>2578</v>
      </c>
      <c r="E2743" t="s">
        <v>1757</v>
      </c>
      <c r="F2743">
        <v>48</v>
      </c>
      <c r="G2743" t="s">
        <v>8234</v>
      </c>
      <c r="H2743" t="s">
        <v>8218</v>
      </c>
      <c r="I2743" t="s">
        <v>8219</v>
      </c>
      <c r="J2743" t="s">
        <v>8215</v>
      </c>
      <c r="K2743" t="s">
        <v>5808</v>
      </c>
      <c r="L2743" t="s">
        <v>8216</v>
      </c>
    </row>
    <row r="2744" spans="1:12" x14ac:dyDescent="0.35">
      <c r="A2744" s="164" t="s">
        <v>1782</v>
      </c>
      <c r="B2744" t="s">
        <v>6198</v>
      </c>
      <c r="C2744" t="s">
        <v>24386</v>
      </c>
      <c r="D2744" t="s">
        <v>1778</v>
      </c>
      <c r="E2744" t="s">
        <v>1757</v>
      </c>
      <c r="F2744">
        <v>566</v>
      </c>
      <c r="G2744" t="s">
        <v>8490</v>
      </c>
      <c r="H2744" t="s">
        <v>8218</v>
      </c>
      <c r="I2744" t="s">
        <v>8214</v>
      </c>
      <c r="J2744" t="s">
        <v>8215</v>
      </c>
      <c r="K2744" t="s">
        <v>8224</v>
      </c>
      <c r="L2744" t="s">
        <v>8267</v>
      </c>
    </row>
    <row r="2745" spans="1:12" x14ac:dyDescent="0.35">
      <c r="A2745" s="164" t="s">
        <v>1783</v>
      </c>
      <c r="B2745" t="s">
        <v>6015</v>
      </c>
      <c r="C2745" t="s">
        <v>23160</v>
      </c>
      <c r="D2745" t="s">
        <v>1784</v>
      </c>
      <c r="E2745" t="s">
        <v>1757</v>
      </c>
      <c r="F2745">
        <v>29</v>
      </c>
      <c r="G2745" t="s">
        <v>8234</v>
      </c>
      <c r="H2745" t="s">
        <v>8218</v>
      </c>
      <c r="I2745" t="s">
        <v>8219</v>
      </c>
      <c r="J2745" t="s">
        <v>8215</v>
      </c>
      <c r="K2745" t="s">
        <v>8224</v>
      </c>
      <c r="L2745" t="s">
        <v>8216</v>
      </c>
    </row>
    <row r="2746" spans="1:12" x14ac:dyDescent="0.35">
      <c r="A2746" s="164" t="s">
        <v>1785</v>
      </c>
      <c r="B2746" t="s">
        <v>6012</v>
      </c>
      <c r="C2746" t="s">
        <v>21331</v>
      </c>
      <c r="D2746" t="s">
        <v>1786</v>
      </c>
      <c r="E2746" t="s">
        <v>1757</v>
      </c>
      <c r="F2746">
        <v>233</v>
      </c>
      <c r="G2746" t="s">
        <v>8223</v>
      </c>
      <c r="H2746" t="s">
        <v>8218</v>
      </c>
      <c r="I2746" t="s">
        <v>8214</v>
      </c>
      <c r="J2746" t="s">
        <v>8215</v>
      </c>
      <c r="K2746" t="s">
        <v>8224</v>
      </c>
      <c r="L2746" t="s">
        <v>8267</v>
      </c>
    </row>
    <row r="2747" spans="1:12" x14ac:dyDescent="0.35">
      <c r="A2747" s="164" t="s">
        <v>1787</v>
      </c>
      <c r="B2747" t="s">
        <v>6165</v>
      </c>
      <c r="C2747" t="s">
        <v>19510</v>
      </c>
      <c r="D2747" t="s">
        <v>1788</v>
      </c>
      <c r="E2747" t="s">
        <v>1757</v>
      </c>
      <c r="F2747">
        <v>316</v>
      </c>
      <c r="G2747" t="s">
        <v>8556</v>
      </c>
      <c r="H2747" t="s">
        <v>8218</v>
      </c>
      <c r="I2747" t="s">
        <v>8214</v>
      </c>
      <c r="J2747" t="s">
        <v>8215</v>
      </c>
      <c r="K2747" t="s">
        <v>5808</v>
      </c>
      <c r="L2747" t="s">
        <v>8267</v>
      </c>
    </row>
    <row r="2748" spans="1:12" x14ac:dyDescent="0.35">
      <c r="A2748" s="164" t="s">
        <v>22024</v>
      </c>
      <c r="B2748" t="s">
        <v>22025</v>
      </c>
      <c r="C2748" t="s">
        <v>22026</v>
      </c>
      <c r="D2748" t="s">
        <v>22027</v>
      </c>
      <c r="E2748" t="s">
        <v>1757</v>
      </c>
      <c r="F2748">
        <v>218</v>
      </c>
      <c r="G2748" t="s">
        <v>8223</v>
      </c>
      <c r="H2748" t="s">
        <v>8218</v>
      </c>
      <c r="I2748" t="s">
        <v>8214</v>
      </c>
      <c r="J2748" t="s">
        <v>8215</v>
      </c>
      <c r="K2748" t="s">
        <v>5808</v>
      </c>
      <c r="L2748" t="s">
        <v>8267</v>
      </c>
    </row>
    <row r="2749" spans="1:12" x14ac:dyDescent="0.35">
      <c r="A2749" s="164" t="s">
        <v>1789</v>
      </c>
      <c r="B2749" t="s">
        <v>6184</v>
      </c>
      <c r="C2749" t="s">
        <v>29255</v>
      </c>
      <c r="D2749" t="s">
        <v>1790</v>
      </c>
      <c r="E2749" t="s">
        <v>1757</v>
      </c>
      <c r="F2749">
        <v>122</v>
      </c>
      <c r="G2749" t="s">
        <v>8212</v>
      </c>
      <c r="H2749" t="s">
        <v>8218</v>
      </c>
      <c r="I2749" t="s">
        <v>8214</v>
      </c>
      <c r="J2749" t="s">
        <v>8215</v>
      </c>
      <c r="K2749" t="s">
        <v>5808</v>
      </c>
      <c r="L2749" t="s">
        <v>8216</v>
      </c>
    </row>
    <row r="2750" spans="1:12" x14ac:dyDescent="0.35">
      <c r="A2750" s="164" t="s">
        <v>10953</v>
      </c>
      <c r="B2750" t="s">
        <v>10954</v>
      </c>
      <c r="C2750" t="s">
        <v>10955</v>
      </c>
      <c r="D2750" t="s">
        <v>10956</v>
      </c>
      <c r="E2750" t="s">
        <v>1757</v>
      </c>
      <c r="F2750">
        <v>49</v>
      </c>
      <c r="G2750" t="s">
        <v>8234</v>
      </c>
      <c r="H2750" t="s">
        <v>8218</v>
      </c>
      <c r="I2750" t="s">
        <v>8214</v>
      </c>
      <c r="J2750" t="s">
        <v>8215</v>
      </c>
      <c r="K2750" t="s">
        <v>5808</v>
      </c>
      <c r="L2750" t="s">
        <v>8216</v>
      </c>
    </row>
    <row r="2751" spans="1:12" x14ac:dyDescent="0.35">
      <c r="A2751" s="164" t="s">
        <v>9669</v>
      </c>
      <c r="B2751" t="s">
        <v>9670</v>
      </c>
      <c r="C2751" t="s">
        <v>9671</v>
      </c>
      <c r="D2751" t="s">
        <v>1774</v>
      </c>
      <c r="E2751" t="s">
        <v>1757</v>
      </c>
      <c r="F2751">
        <v>52</v>
      </c>
      <c r="G2751" t="s">
        <v>8234</v>
      </c>
      <c r="H2751" t="s">
        <v>8218</v>
      </c>
      <c r="I2751" t="s">
        <v>8214</v>
      </c>
      <c r="J2751" t="s">
        <v>8215</v>
      </c>
      <c r="K2751" t="s">
        <v>8224</v>
      </c>
      <c r="L2751" t="s">
        <v>8267</v>
      </c>
    </row>
    <row r="2752" spans="1:12" x14ac:dyDescent="0.35">
      <c r="A2752" s="164" t="s">
        <v>1791</v>
      </c>
      <c r="B2752" t="s">
        <v>6003</v>
      </c>
      <c r="C2752" t="s">
        <v>21083</v>
      </c>
      <c r="D2752" t="s">
        <v>1051</v>
      </c>
      <c r="E2752" t="s">
        <v>1757</v>
      </c>
      <c r="F2752">
        <v>48</v>
      </c>
      <c r="G2752" t="s">
        <v>8234</v>
      </c>
      <c r="H2752" t="s">
        <v>8218</v>
      </c>
      <c r="I2752" t="s">
        <v>8219</v>
      </c>
      <c r="J2752" t="s">
        <v>8215</v>
      </c>
      <c r="K2752" t="s">
        <v>5808</v>
      </c>
      <c r="L2752" t="s">
        <v>8216</v>
      </c>
    </row>
    <row r="2753" spans="1:12" x14ac:dyDescent="0.35">
      <c r="A2753" s="164" t="s">
        <v>13325</v>
      </c>
      <c r="B2753" t="s">
        <v>13326</v>
      </c>
      <c r="C2753" t="s">
        <v>13327</v>
      </c>
      <c r="D2753" t="s">
        <v>2250</v>
      </c>
      <c r="E2753" t="s">
        <v>1757</v>
      </c>
      <c r="F2753">
        <v>65</v>
      </c>
      <c r="G2753" t="s">
        <v>8234</v>
      </c>
      <c r="H2753" t="s">
        <v>8218</v>
      </c>
      <c r="I2753" t="s">
        <v>8219</v>
      </c>
      <c r="J2753" t="s">
        <v>8215</v>
      </c>
      <c r="K2753" t="s">
        <v>5808</v>
      </c>
      <c r="L2753" t="s">
        <v>8216</v>
      </c>
    </row>
    <row r="2754" spans="1:12" x14ac:dyDescent="0.35">
      <c r="A2754" s="164" t="s">
        <v>25628</v>
      </c>
      <c r="B2754" t="s">
        <v>25629</v>
      </c>
      <c r="C2754" t="s">
        <v>25630</v>
      </c>
      <c r="D2754" t="s">
        <v>1788</v>
      </c>
      <c r="E2754" t="s">
        <v>1757</v>
      </c>
      <c r="F2754">
        <v>519</v>
      </c>
      <c r="G2754" t="s">
        <v>8490</v>
      </c>
      <c r="H2754" t="s">
        <v>8218</v>
      </c>
      <c r="I2754" t="s">
        <v>8214</v>
      </c>
      <c r="J2754" t="s">
        <v>8215</v>
      </c>
      <c r="K2754" t="s">
        <v>8224</v>
      </c>
      <c r="L2754" t="s">
        <v>8267</v>
      </c>
    </row>
    <row r="2755" spans="1:12" x14ac:dyDescent="0.35">
      <c r="A2755" s="164" t="s">
        <v>32159</v>
      </c>
      <c r="B2755" t="s">
        <v>32160</v>
      </c>
      <c r="C2755" t="s">
        <v>32161</v>
      </c>
      <c r="D2755" t="s">
        <v>32162</v>
      </c>
      <c r="E2755" t="s">
        <v>1757</v>
      </c>
      <c r="F2755">
        <v>182</v>
      </c>
      <c r="G2755" t="s">
        <v>8212</v>
      </c>
      <c r="H2755" t="s">
        <v>8218</v>
      </c>
      <c r="I2755" t="s">
        <v>8214</v>
      </c>
      <c r="J2755" t="s">
        <v>8215</v>
      </c>
      <c r="K2755" t="s">
        <v>8224</v>
      </c>
      <c r="L2755" t="s">
        <v>8267</v>
      </c>
    </row>
    <row r="2756" spans="1:12" x14ac:dyDescent="0.35">
      <c r="A2756" s="164" t="s">
        <v>1792</v>
      </c>
      <c r="B2756" t="s">
        <v>5111</v>
      </c>
      <c r="C2756" t="s">
        <v>25043</v>
      </c>
      <c r="D2756" t="s">
        <v>1793</v>
      </c>
      <c r="E2756" t="s">
        <v>1757</v>
      </c>
      <c r="F2756">
        <v>180</v>
      </c>
      <c r="G2756" t="s">
        <v>8212</v>
      </c>
      <c r="H2756" t="s">
        <v>8218</v>
      </c>
      <c r="I2756" t="s">
        <v>8214</v>
      </c>
      <c r="J2756" t="s">
        <v>8215</v>
      </c>
      <c r="K2756" t="s">
        <v>8224</v>
      </c>
      <c r="L2756" t="s">
        <v>8216</v>
      </c>
    </row>
    <row r="2757" spans="1:12" x14ac:dyDescent="0.35">
      <c r="A2757" s="164" t="s">
        <v>1794</v>
      </c>
      <c r="B2757" t="s">
        <v>6181</v>
      </c>
      <c r="C2757" t="s">
        <v>20243</v>
      </c>
      <c r="D2757" t="s">
        <v>1795</v>
      </c>
      <c r="E2757" t="s">
        <v>1757</v>
      </c>
      <c r="F2757">
        <v>238</v>
      </c>
      <c r="G2757" t="s">
        <v>8223</v>
      </c>
      <c r="H2757" t="s">
        <v>8218</v>
      </c>
      <c r="I2757" t="s">
        <v>8214</v>
      </c>
      <c r="J2757" t="s">
        <v>8215</v>
      </c>
      <c r="K2757" t="s">
        <v>8224</v>
      </c>
      <c r="L2757" t="s">
        <v>8216</v>
      </c>
    </row>
    <row r="2758" spans="1:12" x14ac:dyDescent="0.35">
      <c r="A2758" s="164" t="s">
        <v>24670</v>
      </c>
      <c r="B2758" t="s">
        <v>24671</v>
      </c>
      <c r="C2758" t="s">
        <v>24672</v>
      </c>
      <c r="D2758" t="s">
        <v>402</v>
      </c>
      <c r="E2758" t="s">
        <v>1757</v>
      </c>
      <c r="F2758">
        <v>59</v>
      </c>
      <c r="G2758" t="s">
        <v>8234</v>
      </c>
      <c r="H2758" t="s">
        <v>8218</v>
      </c>
      <c r="I2758" t="s">
        <v>8219</v>
      </c>
      <c r="J2758" t="s">
        <v>8215</v>
      </c>
      <c r="K2758" t="s">
        <v>5808</v>
      </c>
      <c r="L2758" t="s">
        <v>8216</v>
      </c>
    </row>
    <row r="2759" spans="1:12" x14ac:dyDescent="0.35">
      <c r="A2759" s="164" t="s">
        <v>1796</v>
      </c>
      <c r="B2759" t="s">
        <v>6161</v>
      </c>
      <c r="C2759" t="s">
        <v>11289</v>
      </c>
      <c r="D2759" t="s">
        <v>1797</v>
      </c>
      <c r="E2759" t="s">
        <v>1757</v>
      </c>
      <c r="F2759">
        <v>61</v>
      </c>
      <c r="G2759" t="s">
        <v>8234</v>
      </c>
      <c r="H2759" t="s">
        <v>8218</v>
      </c>
      <c r="I2759" t="s">
        <v>8214</v>
      </c>
      <c r="J2759" t="s">
        <v>8215</v>
      </c>
      <c r="K2759" t="s">
        <v>5808</v>
      </c>
      <c r="L2759" t="s">
        <v>8216</v>
      </c>
    </row>
    <row r="2760" spans="1:12" x14ac:dyDescent="0.35">
      <c r="A2760" s="164" t="s">
        <v>30244</v>
      </c>
      <c r="B2760" t="s">
        <v>30245</v>
      </c>
      <c r="C2760" t="s">
        <v>30246</v>
      </c>
      <c r="D2760" t="s">
        <v>26167</v>
      </c>
      <c r="E2760" t="s">
        <v>1757</v>
      </c>
      <c r="F2760">
        <v>37</v>
      </c>
      <c r="G2760" t="s">
        <v>8234</v>
      </c>
      <c r="H2760" t="s">
        <v>8218</v>
      </c>
      <c r="I2760" t="s">
        <v>8214</v>
      </c>
      <c r="J2760" t="s">
        <v>8215</v>
      </c>
      <c r="K2760" t="s">
        <v>8224</v>
      </c>
      <c r="L2760" t="s">
        <v>8216</v>
      </c>
    </row>
    <row r="2761" spans="1:12" x14ac:dyDescent="0.35">
      <c r="A2761" s="164" t="s">
        <v>18109</v>
      </c>
      <c r="B2761" t="s">
        <v>18110</v>
      </c>
      <c r="C2761" t="s">
        <v>18111</v>
      </c>
      <c r="D2761" t="s">
        <v>18112</v>
      </c>
      <c r="E2761" t="s">
        <v>1757</v>
      </c>
      <c r="F2761">
        <v>30</v>
      </c>
      <c r="G2761" t="s">
        <v>8234</v>
      </c>
      <c r="H2761" t="s">
        <v>8218</v>
      </c>
      <c r="I2761" t="s">
        <v>8219</v>
      </c>
      <c r="J2761" t="s">
        <v>8215</v>
      </c>
      <c r="K2761" t="s">
        <v>5808</v>
      </c>
      <c r="L2761" t="s">
        <v>8216</v>
      </c>
    </row>
    <row r="2762" spans="1:12" x14ac:dyDescent="0.35">
      <c r="A2762" s="164" t="s">
        <v>1799</v>
      </c>
      <c r="B2762" t="s">
        <v>5625</v>
      </c>
      <c r="C2762" t="s">
        <v>30595</v>
      </c>
      <c r="D2762" t="s">
        <v>1800</v>
      </c>
      <c r="E2762" t="s">
        <v>1757</v>
      </c>
      <c r="F2762">
        <v>99</v>
      </c>
      <c r="G2762" t="s">
        <v>8234</v>
      </c>
      <c r="H2762" t="s">
        <v>8218</v>
      </c>
      <c r="I2762" t="s">
        <v>8219</v>
      </c>
      <c r="J2762" t="s">
        <v>8215</v>
      </c>
      <c r="K2762" t="s">
        <v>5808</v>
      </c>
      <c r="L2762" t="s">
        <v>8216</v>
      </c>
    </row>
    <row r="2763" spans="1:12" x14ac:dyDescent="0.35">
      <c r="A2763" s="164" t="s">
        <v>13709</v>
      </c>
      <c r="B2763" t="s">
        <v>13710</v>
      </c>
      <c r="C2763" t="s">
        <v>13711</v>
      </c>
      <c r="D2763" t="s">
        <v>2109</v>
      </c>
      <c r="E2763" t="s">
        <v>1757</v>
      </c>
      <c r="F2763">
        <v>53</v>
      </c>
      <c r="G2763" t="s">
        <v>8234</v>
      </c>
      <c r="H2763" t="s">
        <v>8218</v>
      </c>
      <c r="I2763" t="s">
        <v>8219</v>
      </c>
      <c r="J2763" t="s">
        <v>8215</v>
      </c>
      <c r="K2763" t="s">
        <v>8224</v>
      </c>
      <c r="L2763" t="s">
        <v>8216</v>
      </c>
    </row>
    <row r="2764" spans="1:12" x14ac:dyDescent="0.35">
      <c r="A2764" s="164" t="s">
        <v>1801</v>
      </c>
      <c r="B2764" t="s">
        <v>6206</v>
      </c>
      <c r="C2764" t="s">
        <v>22664</v>
      </c>
      <c r="D2764" t="s">
        <v>1802</v>
      </c>
      <c r="E2764" t="s">
        <v>1757</v>
      </c>
      <c r="F2764">
        <v>225</v>
      </c>
      <c r="G2764" t="s">
        <v>8223</v>
      </c>
      <c r="H2764" t="s">
        <v>8218</v>
      </c>
      <c r="I2764" t="s">
        <v>8214</v>
      </c>
      <c r="J2764" t="s">
        <v>8215</v>
      </c>
      <c r="K2764" t="s">
        <v>8224</v>
      </c>
      <c r="L2764" t="s">
        <v>8216</v>
      </c>
    </row>
    <row r="2765" spans="1:12" x14ac:dyDescent="0.35">
      <c r="A2765" s="164" t="s">
        <v>1803</v>
      </c>
      <c r="B2765" t="s">
        <v>6190</v>
      </c>
      <c r="C2765" t="s">
        <v>30934</v>
      </c>
      <c r="D2765" t="s">
        <v>772</v>
      </c>
      <c r="E2765" t="s">
        <v>1757</v>
      </c>
      <c r="F2765">
        <v>37</v>
      </c>
      <c r="G2765" t="s">
        <v>8234</v>
      </c>
      <c r="H2765" t="s">
        <v>8218</v>
      </c>
      <c r="I2765" t="s">
        <v>8219</v>
      </c>
      <c r="J2765" t="s">
        <v>8215</v>
      </c>
      <c r="K2765" t="s">
        <v>8224</v>
      </c>
      <c r="L2765" t="s">
        <v>8216</v>
      </c>
    </row>
    <row r="2766" spans="1:12" x14ac:dyDescent="0.35">
      <c r="A2766" s="164" t="s">
        <v>1804</v>
      </c>
      <c r="B2766" t="s">
        <v>6011</v>
      </c>
      <c r="C2766" t="s">
        <v>10191</v>
      </c>
      <c r="D2766" t="s">
        <v>1786</v>
      </c>
      <c r="E2766" t="s">
        <v>1757</v>
      </c>
      <c r="F2766">
        <v>164</v>
      </c>
      <c r="G2766" t="s">
        <v>8212</v>
      </c>
      <c r="H2766" t="s">
        <v>8218</v>
      </c>
      <c r="I2766" t="s">
        <v>8214</v>
      </c>
      <c r="J2766" t="s">
        <v>8215</v>
      </c>
      <c r="K2766" t="s">
        <v>8224</v>
      </c>
      <c r="L2766" t="s">
        <v>8216</v>
      </c>
    </row>
    <row r="2767" spans="1:12" x14ac:dyDescent="0.35">
      <c r="A2767" s="164" t="s">
        <v>1805</v>
      </c>
      <c r="B2767" t="s">
        <v>5067</v>
      </c>
      <c r="C2767" t="s">
        <v>19321</v>
      </c>
      <c r="D2767" t="s">
        <v>1778</v>
      </c>
      <c r="E2767" t="s">
        <v>1757</v>
      </c>
      <c r="F2767">
        <v>88</v>
      </c>
      <c r="G2767" t="s">
        <v>8234</v>
      </c>
      <c r="H2767" t="s">
        <v>8218</v>
      </c>
      <c r="I2767" t="s">
        <v>8214</v>
      </c>
      <c r="J2767" t="s">
        <v>8215</v>
      </c>
      <c r="K2767" t="s">
        <v>8224</v>
      </c>
      <c r="L2767" t="s">
        <v>8267</v>
      </c>
    </row>
    <row r="2768" spans="1:12" x14ac:dyDescent="0.35">
      <c r="A2768" s="164" t="s">
        <v>1806</v>
      </c>
      <c r="B2768" t="s">
        <v>6004</v>
      </c>
      <c r="C2768" t="s">
        <v>19914</v>
      </c>
      <c r="D2768" t="s">
        <v>1376</v>
      </c>
      <c r="E2768" t="s">
        <v>1757</v>
      </c>
      <c r="F2768">
        <v>163</v>
      </c>
      <c r="G2768" t="s">
        <v>8212</v>
      </c>
      <c r="H2768" t="s">
        <v>8218</v>
      </c>
      <c r="I2768" t="s">
        <v>8219</v>
      </c>
      <c r="J2768" t="s">
        <v>8215</v>
      </c>
      <c r="K2768" t="s">
        <v>5808</v>
      </c>
      <c r="L2768" t="s">
        <v>8267</v>
      </c>
    </row>
    <row r="2769" spans="1:12" x14ac:dyDescent="0.35">
      <c r="A2769" s="164" t="s">
        <v>22789</v>
      </c>
      <c r="B2769" t="s">
        <v>22790</v>
      </c>
      <c r="C2769" t="s">
        <v>22791</v>
      </c>
      <c r="D2769" t="s">
        <v>3838</v>
      </c>
      <c r="E2769" t="s">
        <v>1757</v>
      </c>
      <c r="F2769">
        <v>99</v>
      </c>
      <c r="G2769" t="s">
        <v>8234</v>
      </c>
      <c r="H2769" t="s">
        <v>8218</v>
      </c>
      <c r="I2769" t="s">
        <v>8219</v>
      </c>
      <c r="J2769" t="s">
        <v>8215</v>
      </c>
      <c r="K2769" t="s">
        <v>5808</v>
      </c>
      <c r="L2769" t="s">
        <v>8216</v>
      </c>
    </row>
    <row r="2770" spans="1:12" x14ac:dyDescent="0.35">
      <c r="A2770" s="164" t="s">
        <v>18844</v>
      </c>
      <c r="B2770" t="s">
        <v>18845</v>
      </c>
      <c r="C2770" t="s">
        <v>18846</v>
      </c>
      <c r="D2770" t="s">
        <v>18847</v>
      </c>
      <c r="E2770" t="s">
        <v>1757</v>
      </c>
      <c r="F2770">
        <v>30</v>
      </c>
      <c r="G2770" t="s">
        <v>8234</v>
      </c>
      <c r="H2770" t="s">
        <v>8218</v>
      </c>
      <c r="I2770" t="s">
        <v>8214</v>
      </c>
      <c r="J2770" t="s">
        <v>8215</v>
      </c>
      <c r="K2770" t="s">
        <v>8224</v>
      </c>
      <c r="L2770" t="s">
        <v>8216</v>
      </c>
    </row>
    <row r="2771" spans="1:12" x14ac:dyDescent="0.35">
      <c r="A2771" s="164" t="s">
        <v>1807</v>
      </c>
      <c r="B2771" t="s">
        <v>6007</v>
      </c>
      <c r="C2771" t="s">
        <v>21597</v>
      </c>
      <c r="D2771" t="s">
        <v>1675</v>
      </c>
      <c r="E2771" t="s">
        <v>1757</v>
      </c>
      <c r="F2771">
        <v>254</v>
      </c>
      <c r="G2771" t="s">
        <v>8223</v>
      </c>
      <c r="H2771" t="s">
        <v>8218</v>
      </c>
      <c r="I2771" t="s">
        <v>8214</v>
      </c>
      <c r="J2771" t="s">
        <v>8215</v>
      </c>
      <c r="K2771" t="s">
        <v>8224</v>
      </c>
      <c r="L2771" t="s">
        <v>8216</v>
      </c>
    </row>
    <row r="2772" spans="1:12" x14ac:dyDescent="0.35">
      <c r="A2772" s="164" t="s">
        <v>12274</v>
      </c>
      <c r="B2772" t="s">
        <v>12275</v>
      </c>
      <c r="C2772" t="s">
        <v>12276</v>
      </c>
      <c r="D2772" t="s">
        <v>12277</v>
      </c>
      <c r="E2772" t="s">
        <v>1757</v>
      </c>
      <c r="F2772">
        <v>90</v>
      </c>
      <c r="G2772" t="s">
        <v>8234</v>
      </c>
      <c r="H2772" t="s">
        <v>8218</v>
      </c>
      <c r="I2772" t="s">
        <v>8219</v>
      </c>
      <c r="J2772" t="s">
        <v>8215</v>
      </c>
      <c r="K2772" t="s">
        <v>8224</v>
      </c>
      <c r="L2772" t="s">
        <v>8216</v>
      </c>
    </row>
    <row r="2773" spans="1:12" x14ac:dyDescent="0.35">
      <c r="A2773" s="164" t="s">
        <v>15341</v>
      </c>
      <c r="B2773" t="s">
        <v>15342</v>
      </c>
      <c r="C2773" t="s">
        <v>15343</v>
      </c>
      <c r="D2773" t="s">
        <v>15344</v>
      </c>
      <c r="E2773" t="s">
        <v>1757</v>
      </c>
      <c r="F2773">
        <v>51</v>
      </c>
      <c r="G2773" t="s">
        <v>8234</v>
      </c>
      <c r="H2773" t="s">
        <v>8218</v>
      </c>
      <c r="I2773" t="s">
        <v>8219</v>
      </c>
      <c r="J2773" t="s">
        <v>8215</v>
      </c>
      <c r="K2773" t="s">
        <v>5808</v>
      </c>
      <c r="L2773" t="s">
        <v>8216</v>
      </c>
    </row>
    <row r="2774" spans="1:12" x14ac:dyDescent="0.35">
      <c r="A2774" s="164" t="s">
        <v>30747</v>
      </c>
      <c r="B2774" t="s">
        <v>30748</v>
      </c>
      <c r="C2774" t="s">
        <v>30749</v>
      </c>
      <c r="D2774" t="s">
        <v>10473</v>
      </c>
      <c r="E2774" t="s">
        <v>1757</v>
      </c>
      <c r="F2774">
        <v>29</v>
      </c>
      <c r="G2774" t="s">
        <v>8234</v>
      </c>
      <c r="H2774" t="s">
        <v>8218</v>
      </c>
      <c r="I2774" t="s">
        <v>8219</v>
      </c>
      <c r="J2774" t="s">
        <v>8215</v>
      </c>
      <c r="K2774" t="s">
        <v>5808</v>
      </c>
      <c r="L2774" t="s">
        <v>8216</v>
      </c>
    </row>
    <row r="2775" spans="1:12" x14ac:dyDescent="0.35">
      <c r="A2775" s="164" t="s">
        <v>1808</v>
      </c>
      <c r="B2775" t="s">
        <v>6164</v>
      </c>
      <c r="C2775" t="s">
        <v>10791</v>
      </c>
      <c r="D2775" t="s">
        <v>1788</v>
      </c>
      <c r="E2775" t="s">
        <v>1757</v>
      </c>
      <c r="F2775">
        <v>1226</v>
      </c>
      <c r="G2775" t="s">
        <v>8490</v>
      </c>
      <c r="H2775" t="s">
        <v>8218</v>
      </c>
      <c r="I2775" t="s">
        <v>8214</v>
      </c>
      <c r="J2775" t="s">
        <v>8215</v>
      </c>
      <c r="K2775" t="s">
        <v>8224</v>
      </c>
      <c r="L2775" t="s">
        <v>8267</v>
      </c>
    </row>
    <row r="2776" spans="1:12" x14ac:dyDescent="0.35">
      <c r="A2776" s="164" t="s">
        <v>1809</v>
      </c>
      <c r="B2776" t="s">
        <v>6162</v>
      </c>
      <c r="C2776" t="s">
        <v>24301</v>
      </c>
      <c r="D2776" t="s">
        <v>1810</v>
      </c>
      <c r="E2776" t="s">
        <v>1757</v>
      </c>
      <c r="F2776">
        <v>83</v>
      </c>
      <c r="G2776" t="s">
        <v>8234</v>
      </c>
      <c r="H2776" t="s">
        <v>8218</v>
      </c>
      <c r="I2776" t="s">
        <v>8214</v>
      </c>
      <c r="J2776" t="s">
        <v>8215</v>
      </c>
      <c r="K2776" t="s">
        <v>8224</v>
      </c>
      <c r="L2776" t="s">
        <v>8267</v>
      </c>
    </row>
    <row r="2777" spans="1:12" x14ac:dyDescent="0.35">
      <c r="A2777" s="164" t="s">
        <v>1811</v>
      </c>
      <c r="B2777" t="s">
        <v>5686</v>
      </c>
      <c r="C2777" t="s">
        <v>28610</v>
      </c>
      <c r="D2777" t="s">
        <v>1812</v>
      </c>
      <c r="E2777" t="s">
        <v>1757</v>
      </c>
      <c r="F2777">
        <v>391</v>
      </c>
      <c r="G2777" t="s">
        <v>8556</v>
      </c>
      <c r="H2777" t="s">
        <v>8218</v>
      </c>
      <c r="I2777" t="s">
        <v>8214</v>
      </c>
      <c r="J2777" t="s">
        <v>8215</v>
      </c>
      <c r="K2777" t="s">
        <v>8224</v>
      </c>
      <c r="L2777" t="s">
        <v>8267</v>
      </c>
    </row>
    <row r="2778" spans="1:12" x14ac:dyDescent="0.35">
      <c r="A2778" s="164" t="s">
        <v>1813</v>
      </c>
      <c r="B2778" t="s">
        <v>6091</v>
      </c>
      <c r="C2778" t="s">
        <v>27157</v>
      </c>
      <c r="D2778" t="s">
        <v>1814</v>
      </c>
      <c r="E2778" t="s">
        <v>1757</v>
      </c>
      <c r="F2778">
        <v>125</v>
      </c>
      <c r="G2778" t="s">
        <v>8212</v>
      </c>
      <c r="H2778" t="s">
        <v>8218</v>
      </c>
      <c r="I2778" t="s">
        <v>8214</v>
      </c>
      <c r="J2778" t="s">
        <v>8215</v>
      </c>
      <c r="K2778" t="s">
        <v>8224</v>
      </c>
      <c r="L2778" t="s">
        <v>8216</v>
      </c>
    </row>
    <row r="2779" spans="1:12" x14ac:dyDescent="0.35">
      <c r="A2779" s="164" t="s">
        <v>16618</v>
      </c>
      <c r="B2779" t="s">
        <v>16619</v>
      </c>
      <c r="C2779" t="s">
        <v>9826</v>
      </c>
      <c r="D2779" t="s">
        <v>1660</v>
      </c>
      <c r="E2779" t="s">
        <v>1757</v>
      </c>
      <c r="F2779">
        <v>37</v>
      </c>
      <c r="G2779" t="s">
        <v>8234</v>
      </c>
      <c r="H2779" t="s">
        <v>8218</v>
      </c>
      <c r="I2779" t="s">
        <v>8214</v>
      </c>
      <c r="J2779" t="s">
        <v>8215</v>
      </c>
      <c r="K2779" t="s">
        <v>8224</v>
      </c>
      <c r="L2779" t="s">
        <v>8216</v>
      </c>
    </row>
    <row r="2780" spans="1:12" x14ac:dyDescent="0.35">
      <c r="A2780" s="164" t="s">
        <v>1815</v>
      </c>
      <c r="B2780" t="s">
        <v>6008</v>
      </c>
      <c r="C2780" t="s">
        <v>30088</v>
      </c>
      <c r="D2780" t="s">
        <v>363</v>
      </c>
      <c r="E2780" t="s">
        <v>1757</v>
      </c>
      <c r="F2780">
        <v>42</v>
      </c>
      <c r="G2780" t="s">
        <v>8234</v>
      </c>
      <c r="H2780" t="s">
        <v>8218</v>
      </c>
      <c r="I2780" t="s">
        <v>8219</v>
      </c>
      <c r="J2780" t="s">
        <v>8215</v>
      </c>
      <c r="K2780" t="s">
        <v>5808</v>
      </c>
      <c r="L2780" t="s">
        <v>8216</v>
      </c>
    </row>
    <row r="2781" spans="1:12" x14ac:dyDescent="0.35">
      <c r="A2781" s="164" t="s">
        <v>31622</v>
      </c>
      <c r="B2781" t="s">
        <v>24883</v>
      </c>
      <c r="C2781" t="s">
        <v>24884</v>
      </c>
      <c r="D2781" t="s">
        <v>3856</v>
      </c>
      <c r="E2781" t="s">
        <v>1757</v>
      </c>
      <c r="F2781">
        <v>64</v>
      </c>
      <c r="G2781" t="s">
        <v>8234</v>
      </c>
      <c r="H2781" t="s">
        <v>8218</v>
      </c>
      <c r="I2781" t="s">
        <v>8219</v>
      </c>
      <c r="J2781" t="s">
        <v>8215</v>
      </c>
      <c r="K2781" t="s">
        <v>5808</v>
      </c>
      <c r="L2781" t="s">
        <v>8216</v>
      </c>
    </row>
    <row r="2782" spans="1:12" x14ac:dyDescent="0.35">
      <c r="A2782" s="164" t="s">
        <v>28685</v>
      </c>
      <c r="B2782" t="s">
        <v>28686</v>
      </c>
      <c r="C2782" t="s">
        <v>28687</v>
      </c>
      <c r="D2782" t="s">
        <v>26685</v>
      </c>
      <c r="E2782" t="s">
        <v>1757</v>
      </c>
      <c r="F2782">
        <v>45</v>
      </c>
      <c r="G2782" t="s">
        <v>8234</v>
      </c>
      <c r="H2782" t="s">
        <v>8218</v>
      </c>
      <c r="I2782" t="s">
        <v>8219</v>
      </c>
      <c r="J2782" t="s">
        <v>8215</v>
      </c>
      <c r="K2782" t="s">
        <v>5808</v>
      </c>
      <c r="L2782" t="s">
        <v>8216</v>
      </c>
    </row>
    <row r="2783" spans="1:12" x14ac:dyDescent="0.35">
      <c r="A2783" s="164" t="s">
        <v>8898</v>
      </c>
      <c r="B2783" t="s">
        <v>8899</v>
      </c>
      <c r="C2783" t="s">
        <v>8900</v>
      </c>
      <c r="D2783" t="s">
        <v>8901</v>
      </c>
      <c r="E2783" t="s">
        <v>1757</v>
      </c>
      <c r="F2783">
        <v>45</v>
      </c>
      <c r="G2783" t="s">
        <v>8234</v>
      </c>
      <c r="H2783" t="s">
        <v>8218</v>
      </c>
      <c r="I2783" t="s">
        <v>8219</v>
      </c>
      <c r="J2783" t="s">
        <v>8215</v>
      </c>
      <c r="K2783" t="s">
        <v>5808</v>
      </c>
      <c r="L2783" t="s">
        <v>8216</v>
      </c>
    </row>
    <row r="2784" spans="1:12" x14ac:dyDescent="0.35">
      <c r="A2784" s="164" t="s">
        <v>1816</v>
      </c>
      <c r="B2784" t="s">
        <v>6210</v>
      </c>
      <c r="C2784" t="s">
        <v>24652</v>
      </c>
      <c r="D2784" t="s">
        <v>1817</v>
      </c>
      <c r="E2784" t="s">
        <v>1757</v>
      </c>
      <c r="F2784">
        <v>85</v>
      </c>
      <c r="G2784" t="s">
        <v>8234</v>
      </c>
      <c r="H2784" t="s">
        <v>8218</v>
      </c>
      <c r="I2784" t="s">
        <v>8219</v>
      </c>
      <c r="J2784" t="s">
        <v>8215</v>
      </c>
      <c r="K2784" t="s">
        <v>5808</v>
      </c>
      <c r="L2784" t="s">
        <v>8216</v>
      </c>
    </row>
    <row r="2785" spans="1:12" x14ac:dyDescent="0.35">
      <c r="A2785" s="164" t="s">
        <v>32970</v>
      </c>
      <c r="B2785" t="s">
        <v>18433</v>
      </c>
      <c r="C2785" t="s">
        <v>32971</v>
      </c>
      <c r="D2785" t="s">
        <v>18435</v>
      </c>
      <c r="E2785" t="s">
        <v>1757</v>
      </c>
      <c r="F2785">
        <v>58</v>
      </c>
      <c r="G2785" t="s">
        <v>8234</v>
      </c>
      <c r="H2785" t="s">
        <v>8218</v>
      </c>
      <c r="I2785" t="s">
        <v>8219</v>
      </c>
      <c r="J2785" t="s">
        <v>8215</v>
      </c>
      <c r="K2785" t="s">
        <v>5808</v>
      </c>
      <c r="L2785" t="s">
        <v>8216</v>
      </c>
    </row>
    <row r="2786" spans="1:12" x14ac:dyDescent="0.35">
      <c r="A2786" s="164" t="s">
        <v>32911</v>
      </c>
      <c r="B2786" t="s">
        <v>32603</v>
      </c>
      <c r="C2786" t="s">
        <v>32912</v>
      </c>
      <c r="D2786" t="s">
        <v>1723</v>
      </c>
      <c r="E2786" t="s">
        <v>1757</v>
      </c>
      <c r="F2786">
        <v>44</v>
      </c>
      <c r="G2786" t="s">
        <v>8234</v>
      </c>
      <c r="H2786" t="s">
        <v>8218</v>
      </c>
      <c r="I2786" t="s">
        <v>8219</v>
      </c>
      <c r="J2786" t="s">
        <v>8215</v>
      </c>
      <c r="K2786" t="s">
        <v>5808</v>
      </c>
      <c r="L2786" t="s">
        <v>8216</v>
      </c>
    </row>
    <row r="2787" spans="1:12" x14ac:dyDescent="0.35">
      <c r="A2787" s="164" t="s">
        <v>1818</v>
      </c>
      <c r="B2787" t="s">
        <v>6209</v>
      </c>
      <c r="C2787" t="s">
        <v>14714</v>
      </c>
      <c r="D2787" t="s">
        <v>135</v>
      </c>
      <c r="E2787" t="s">
        <v>1757</v>
      </c>
      <c r="F2787">
        <v>82</v>
      </c>
      <c r="G2787" t="s">
        <v>8234</v>
      </c>
      <c r="H2787" t="s">
        <v>8218</v>
      </c>
      <c r="I2787" t="s">
        <v>8219</v>
      </c>
      <c r="J2787" t="s">
        <v>8215</v>
      </c>
      <c r="K2787" t="s">
        <v>5808</v>
      </c>
      <c r="L2787" t="s">
        <v>8216</v>
      </c>
    </row>
    <row r="2788" spans="1:12" x14ac:dyDescent="0.35">
      <c r="A2788" s="164" t="s">
        <v>20139</v>
      </c>
      <c r="B2788" t="s">
        <v>9794</v>
      </c>
      <c r="C2788" t="s">
        <v>17768</v>
      </c>
      <c r="D2788" t="s">
        <v>14830</v>
      </c>
      <c r="E2788" t="s">
        <v>1757</v>
      </c>
      <c r="F2788">
        <v>38</v>
      </c>
      <c r="G2788" t="s">
        <v>8234</v>
      </c>
      <c r="H2788" t="s">
        <v>8218</v>
      </c>
      <c r="I2788" t="s">
        <v>8219</v>
      </c>
      <c r="J2788" t="s">
        <v>8215</v>
      </c>
      <c r="K2788" t="s">
        <v>5808</v>
      </c>
      <c r="L2788" t="s">
        <v>8216</v>
      </c>
    </row>
    <row r="2789" spans="1:12" x14ac:dyDescent="0.35">
      <c r="A2789" s="164" t="s">
        <v>19002</v>
      </c>
      <c r="B2789" t="s">
        <v>19003</v>
      </c>
      <c r="C2789" t="s">
        <v>19004</v>
      </c>
      <c r="D2789" t="s">
        <v>3865</v>
      </c>
      <c r="E2789" t="s">
        <v>1757</v>
      </c>
      <c r="F2789">
        <v>50</v>
      </c>
      <c r="G2789" t="s">
        <v>8234</v>
      </c>
      <c r="H2789" t="s">
        <v>8218</v>
      </c>
      <c r="I2789" t="s">
        <v>8219</v>
      </c>
      <c r="J2789" t="s">
        <v>8215</v>
      </c>
      <c r="K2789" t="s">
        <v>5808</v>
      </c>
      <c r="L2789" t="s">
        <v>8216</v>
      </c>
    </row>
    <row r="2790" spans="1:12" x14ac:dyDescent="0.35">
      <c r="A2790" s="164" t="s">
        <v>1819</v>
      </c>
      <c r="B2790" t="s">
        <v>6202</v>
      </c>
      <c r="C2790" t="s">
        <v>10369</v>
      </c>
      <c r="D2790" t="s">
        <v>1820</v>
      </c>
      <c r="E2790" t="s">
        <v>1757</v>
      </c>
      <c r="F2790">
        <v>44</v>
      </c>
      <c r="G2790" t="s">
        <v>8234</v>
      </c>
      <c r="H2790" t="s">
        <v>8218</v>
      </c>
      <c r="I2790" t="s">
        <v>8219</v>
      </c>
      <c r="J2790" t="s">
        <v>8215</v>
      </c>
      <c r="K2790" t="s">
        <v>5808</v>
      </c>
      <c r="L2790" t="s">
        <v>8216</v>
      </c>
    </row>
    <row r="2791" spans="1:12" x14ac:dyDescent="0.35">
      <c r="A2791" s="164" t="s">
        <v>14411</v>
      </c>
      <c r="B2791" t="s">
        <v>14412</v>
      </c>
      <c r="C2791" t="s">
        <v>14413</v>
      </c>
      <c r="D2791" t="s">
        <v>14414</v>
      </c>
      <c r="E2791" t="s">
        <v>1757</v>
      </c>
      <c r="F2791">
        <v>46</v>
      </c>
      <c r="G2791" t="s">
        <v>8234</v>
      </c>
      <c r="H2791" t="s">
        <v>8218</v>
      </c>
      <c r="I2791" t="s">
        <v>8219</v>
      </c>
      <c r="J2791" t="s">
        <v>8215</v>
      </c>
      <c r="K2791" t="s">
        <v>5808</v>
      </c>
      <c r="L2791" t="s">
        <v>8216</v>
      </c>
    </row>
    <row r="2792" spans="1:12" x14ac:dyDescent="0.35">
      <c r="A2792" s="164" t="s">
        <v>1821</v>
      </c>
      <c r="B2792" t="s">
        <v>6166</v>
      </c>
      <c r="C2792" t="s">
        <v>20511</v>
      </c>
      <c r="D2792" t="s">
        <v>1788</v>
      </c>
      <c r="E2792" t="s">
        <v>1757</v>
      </c>
      <c r="F2792">
        <v>305</v>
      </c>
      <c r="G2792" t="s">
        <v>8556</v>
      </c>
      <c r="H2792" t="s">
        <v>8218</v>
      </c>
      <c r="I2792" t="s">
        <v>8214</v>
      </c>
      <c r="J2792" t="s">
        <v>8215</v>
      </c>
      <c r="K2792" t="s">
        <v>8224</v>
      </c>
      <c r="L2792" t="s">
        <v>8267</v>
      </c>
    </row>
    <row r="2793" spans="1:12" x14ac:dyDescent="0.35">
      <c r="A2793" s="164" t="s">
        <v>1822</v>
      </c>
      <c r="B2793" t="s">
        <v>6191</v>
      </c>
      <c r="C2793" t="s">
        <v>32624</v>
      </c>
      <c r="D2793" t="s">
        <v>1823</v>
      </c>
      <c r="E2793" t="s">
        <v>1757</v>
      </c>
      <c r="F2793">
        <v>55</v>
      </c>
      <c r="G2793" t="s">
        <v>8234</v>
      </c>
      <c r="H2793" t="s">
        <v>8218</v>
      </c>
      <c r="I2793" t="s">
        <v>8219</v>
      </c>
      <c r="J2793" t="s">
        <v>8215</v>
      </c>
      <c r="K2793" t="s">
        <v>8224</v>
      </c>
      <c r="L2793" t="s">
        <v>8216</v>
      </c>
    </row>
    <row r="2794" spans="1:12" x14ac:dyDescent="0.35">
      <c r="A2794" s="164" t="s">
        <v>1824</v>
      </c>
      <c r="B2794" t="s">
        <v>6188</v>
      </c>
      <c r="C2794" t="s">
        <v>15804</v>
      </c>
      <c r="D2794" t="s">
        <v>1825</v>
      </c>
      <c r="E2794" t="s">
        <v>1757</v>
      </c>
      <c r="F2794">
        <v>45</v>
      </c>
      <c r="G2794" t="s">
        <v>8234</v>
      </c>
      <c r="H2794" t="s">
        <v>8218</v>
      </c>
      <c r="I2794" t="s">
        <v>8219</v>
      </c>
      <c r="J2794" t="s">
        <v>8215</v>
      </c>
      <c r="K2794" t="s">
        <v>8224</v>
      </c>
      <c r="L2794" t="s">
        <v>8216</v>
      </c>
    </row>
    <row r="2795" spans="1:12" x14ac:dyDescent="0.35">
      <c r="A2795" s="164" t="s">
        <v>11350</v>
      </c>
      <c r="B2795" t="s">
        <v>11351</v>
      </c>
      <c r="C2795" t="s">
        <v>11352</v>
      </c>
      <c r="D2795" t="s">
        <v>11353</v>
      </c>
      <c r="E2795" t="s">
        <v>1757</v>
      </c>
      <c r="F2795">
        <v>102</v>
      </c>
      <c r="G2795" t="s">
        <v>8212</v>
      </c>
      <c r="H2795" t="s">
        <v>8218</v>
      </c>
      <c r="I2795" t="s">
        <v>8214</v>
      </c>
      <c r="J2795" t="s">
        <v>8215</v>
      </c>
      <c r="K2795" t="s">
        <v>5808</v>
      </c>
      <c r="L2795" t="s">
        <v>8216</v>
      </c>
    </row>
    <row r="2796" spans="1:12" x14ac:dyDescent="0.35">
      <c r="A2796" s="164" t="s">
        <v>32686</v>
      </c>
      <c r="B2796" t="s">
        <v>32687</v>
      </c>
      <c r="C2796" t="s">
        <v>14815</v>
      </c>
      <c r="D2796" t="s">
        <v>14816</v>
      </c>
      <c r="E2796" t="s">
        <v>1757</v>
      </c>
      <c r="F2796">
        <v>45</v>
      </c>
      <c r="G2796" t="s">
        <v>8234</v>
      </c>
      <c r="H2796" t="s">
        <v>8218</v>
      </c>
      <c r="I2796" t="s">
        <v>8214</v>
      </c>
      <c r="J2796" t="s">
        <v>8215</v>
      </c>
      <c r="K2796" t="s">
        <v>5808</v>
      </c>
      <c r="L2796" t="s">
        <v>8216</v>
      </c>
    </row>
    <row r="2797" spans="1:12" x14ac:dyDescent="0.35">
      <c r="A2797" s="164" t="s">
        <v>29472</v>
      </c>
      <c r="B2797" t="s">
        <v>26236</v>
      </c>
      <c r="C2797" t="s">
        <v>29473</v>
      </c>
      <c r="D2797" t="s">
        <v>14941</v>
      </c>
      <c r="E2797" t="s">
        <v>1757</v>
      </c>
      <c r="F2797">
        <v>51</v>
      </c>
      <c r="G2797" t="s">
        <v>8234</v>
      </c>
      <c r="H2797" t="s">
        <v>8218</v>
      </c>
      <c r="I2797" t="s">
        <v>8214</v>
      </c>
      <c r="J2797" t="s">
        <v>8215</v>
      </c>
      <c r="K2797" t="s">
        <v>5808</v>
      </c>
      <c r="L2797" t="s">
        <v>8216</v>
      </c>
    </row>
    <row r="2798" spans="1:12" x14ac:dyDescent="0.35">
      <c r="A2798" s="164" t="s">
        <v>18362</v>
      </c>
      <c r="B2798" t="s">
        <v>18363</v>
      </c>
      <c r="C2798" t="s">
        <v>18364</v>
      </c>
      <c r="D2798" t="s">
        <v>18365</v>
      </c>
      <c r="E2798" t="s">
        <v>1757</v>
      </c>
      <c r="H2798" t="s">
        <v>8218</v>
      </c>
      <c r="I2798" t="s">
        <v>8214</v>
      </c>
      <c r="J2798" t="s">
        <v>8215</v>
      </c>
      <c r="K2798" t="s">
        <v>8224</v>
      </c>
      <c r="L2798" t="s">
        <v>8216</v>
      </c>
    </row>
    <row r="2799" spans="1:12" x14ac:dyDescent="0.35">
      <c r="A2799" s="164" t="s">
        <v>1826</v>
      </c>
      <c r="B2799" t="s">
        <v>8042</v>
      </c>
      <c r="C2799" t="s">
        <v>30300</v>
      </c>
      <c r="D2799" t="s">
        <v>1827</v>
      </c>
      <c r="E2799" t="s">
        <v>1757</v>
      </c>
      <c r="F2799">
        <v>539</v>
      </c>
      <c r="G2799" t="s">
        <v>8490</v>
      </c>
      <c r="H2799" t="s">
        <v>8218</v>
      </c>
      <c r="I2799" t="s">
        <v>8214</v>
      </c>
      <c r="J2799" t="s">
        <v>8215</v>
      </c>
      <c r="K2799" t="s">
        <v>8224</v>
      </c>
      <c r="L2799" t="s">
        <v>8267</v>
      </c>
    </row>
    <row r="2800" spans="1:12" x14ac:dyDescent="0.35">
      <c r="A2800" s="164" t="s">
        <v>14572</v>
      </c>
      <c r="B2800" t="s">
        <v>14573</v>
      </c>
      <c r="C2800" t="s">
        <v>14574</v>
      </c>
      <c r="D2800" t="s">
        <v>11353</v>
      </c>
      <c r="E2800" t="s">
        <v>1757</v>
      </c>
      <c r="H2800" t="s">
        <v>8218</v>
      </c>
      <c r="I2800" t="s">
        <v>8214</v>
      </c>
      <c r="J2800" t="s">
        <v>8215</v>
      </c>
      <c r="K2800" t="s">
        <v>8224</v>
      </c>
      <c r="L2800" t="s">
        <v>8216</v>
      </c>
    </row>
    <row r="2801" spans="1:12" x14ac:dyDescent="0.35">
      <c r="A2801" s="164" t="s">
        <v>1828</v>
      </c>
      <c r="B2801" t="s">
        <v>6170</v>
      </c>
      <c r="C2801" t="s">
        <v>28918</v>
      </c>
      <c r="D2801" t="s">
        <v>1788</v>
      </c>
      <c r="E2801" t="s">
        <v>1757</v>
      </c>
      <c r="F2801">
        <v>768</v>
      </c>
      <c r="G2801" t="s">
        <v>8490</v>
      </c>
      <c r="H2801" t="s">
        <v>8218</v>
      </c>
      <c r="I2801" t="s">
        <v>8214</v>
      </c>
      <c r="J2801" t="s">
        <v>8215</v>
      </c>
      <c r="K2801" t="s">
        <v>8224</v>
      </c>
      <c r="L2801" t="s">
        <v>8267</v>
      </c>
    </row>
    <row r="2802" spans="1:12" x14ac:dyDescent="0.35">
      <c r="A2802" s="164" t="s">
        <v>11875</v>
      </c>
      <c r="B2802" t="s">
        <v>9771</v>
      </c>
      <c r="C2802" t="s">
        <v>11876</v>
      </c>
      <c r="D2802" t="s">
        <v>9773</v>
      </c>
      <c r="E2802" t="s">
        <v>1757</v>
      </c>
      <c r="H2802" t="s">
        <v>8218</v>
      </c>
      <c r="I2802" t="s">
        <v>8219</v>
      </c>
      <c r="J2802" t="s">
        <v>8215</v>
      </c>
      <c r="K2802" t="s">
        <v>8224</v>
      </c>
      <c r="L2802" t="s">
        <v>8216</v>
      </c>
    </row>
    <row r="2803" spans="1:12" x14ac:dyDescent="0.35">
      <c r="A2803" s="164" t="s">
        <v>1829</v>
      </c>
      <c r="B2803" t="s">
        <v>6204</v>
      </c>
      <c r="C2803" t="s">
        <v>30451</v>
      </c>
      <c r="D2803" t="s">
        <v>1830</v>
      </c>
      <c r="E2803" t="s">
        <v>1757</v>
      </c>
      <c r="F2803">
        <v>62</v>
      </c>
      <c r="G2803" t="s">
        <v>8234</v>
      </c>
      <c r="H2803" t="s">
        <v>8218</v>
      </c>
      <c r="I2803" t="s">
        <v>8214</v>
      </c>
      <c r="J2803" t="s">
        <v>8215</v>
      </c>
      <c r="K2803" t="s">
        <v>5808</v>
      </c>
      <c r="L2803" t="s">
        <v>8216</v>
      </c>
    </row>
    <row r="2804" spans="1:12" x14ac:dyDescent="0.35">
      <c r="A2804" s="164" t="s">
        <v>1832</v>
      </c>
      <c r="B2804" t="s">
        <v>6086</v>
      </c>
      <c r="C2804" t="s">
        <v>26382</v>
      </c>
      <c r="D2804" t="s">
        <v>1833</v>
      </c>
      <c r="E2804" t="s">
        <v>1757</v>
      </c>
      <c r="F2804">
        <v>144</v>
      </c>
      <c r="G2804" t="s">
        <v>8212</v>
      </c>
      <c r="H2804" t="s">
        <v>8218</v>
      </c>
      <c r="I2804" t="s">
        <v>8214</v>
      </c>
      <c r="J2804" t="s">
        <v>8215</v>
      </c>
      <c r="K2804" t="s">
        <v>8224</v>
      </c>
      <c r="L2804" t="s">
        <v>8216</v>
      </c>
    </row>
    <row r="2805" spans="1:12" x14ac:dyDescent="0.35">
      <c r="A2805" s="164" t="s">
        <v>1834</v>
      </c>
      <c r="B2805" t="s">
        <v>6211</v>
      </c>
      <c r="C2805" t="s">
        <v>17542</v>
      </c>
      <c r="D2805" t="s">
        <v>1835</v>
      </c>
      <c r="E2805" t="s">
        <v>1757</v>
      </c>
      <c r="F2805">
        <v>320</v>
      </c>
      <c r="G2805" t="s">
        <v>8556</v>
      </c>
      <c r="H2805" t="s">
        <v>8218</v>
      </c>
      <c r="I2805" t="s">
        <v>8214</v>
      </c>
      <c r="J2805" t="s">
        <v>8215</v>
      </c>
      <c r="K2805" t="s">
        <v>8224</v>
      </c>
      <c r="L2805" t="s">
        <v>8267</v>
      </c>
    </row>
    <row r="2806" spans="1:12" x14ac:dyDescent="0.35">
      <c r="A2806" s="164" t="s">
        <v>1837</v>
      </c>
      <c r="B2806" t="s">
        <v>6175</v>
      </c>
      <c r="C2806" t="s">
        <v>25412</v>
      </c>
      <c r="D2806" t="s">
        <v>1838</v>
      </c>
      <c r="E2806" t="s">
        <v>1757</v>
      </c>
      <c r="F2806">
        <v>110</v>
      </c>
      <c r="G2806" t="s">
        <v>8212</v>
      </c>
      <c r="H2806" t="s">
        <v>8218</v>
      </c>
      <c r="I2806" t="s">
        <v>8214</v>
      </c>
      <c r="J2806" t="s">
        <v>8215</v>
      </c>
      <c r="K2806" t="s">
        <v>8224</v>
      </c>
      <c r="L2806" t="s">
        <v>8267</v>
      </c>
    </row>
    <row r="2807" spans="1:12" x14ac:dyDescent="0.35">
      <c r="A2807" s="164" t="s">
        <v>1839</v>
      </c>
      <c r="B2807" t="s">
        <v>6193</v>
      </c>
      <c r="C2807" t="s">
        <v>18896</v>
      </c>
      <c r="D2807" t="s">
        <v>1840</v>
      </c>
      <c r="E2807" t="s">
        <v>1757</v>
      </c>
      <c r="F2807">
        <v>36</v>
      </c>
      <c r="G2807" t="s">
        <v>8234</v>
      </c>
      <c r="H2807" t="s">
        <v>8218</v>
      </c>
      <c r="I2807" t="s">
        <v>8219</v>
      </c>
      <c r="J2807" t="s">
        <v>8215</v>
      </c>
      <c r="K2807" t="s">
        <v>8224</v>
      </c>
      <c r="L2807" t="s">
        <v>8216</v>
      </c>
    </row>
    <row r="2808" spans="1:12" x14ac:dyDescent="0.35">
      <c r="A2808" s="164" t="s">
        <v>28513</v>
      </c>
      <c r="B2808" t="s">
        <v>28514</v>
      </c>
      <c r="C2808" t="s">
        <v>28515</v>
      </c>
      <c r="D2808" t="s">
        <v>11993</v>
      </c>
      <c r="E2808" t="s">
        <v>1757</v>
      </c>
      <c r="F2808">
        <v>52</v>
      </c>
      <c r="G2808" t="s">
        <v>8234</v>
      </c>
      <c r="H2808" t="s">
        <v>8218</v>
      </c>
      <c r="I2808" t="s">
        <v>8219</v>
      </c>
      <c r="J2808" t="s">
        <v>8215</v>
      </c>
      <c r="K2808" t="s">
        <v>5808</v>
      </c>
      <c r="L2808" t="s">
        <v>8216</v>
      </c>
    </row>
    <row r="2809" spans="1:12" x14ac:dyDescent="0.35">
      <c r="A2809" s="164" t="s">
        <v>30126</v>
      </c>
      <c r="B2809" t="s">
        <v>30127</v>
      </c>
      <c r="C2809" t="s">
        <v>10185</v>
      </c>
      <c r="D2809" t="s">
        <v>10186</v>
      </c>
      <c r="E2809" t="s">
        <v>1757</v>
      </c>
      <c r="F2809">
        <v>38</v>
      </c>
      <c r="G2809" t="s">
        <v>8234</v>
      </c>
      <c r="H2809" t="s">
        <v>8218</v>
      </c>
      <c r="I2809" t="s">
        <v>8214</v>
      </c>
      <c r="J2809" t="s">
        <v>8215</v>
      </c>
      <c r="K2809" t="s">
        <v>8224</v>
      </c>
      <c r="L2809" t="s">
        <v>8216</v>
      </c>
    </row>
    <row r="2810" spans="1:12" x14ac:dyDescent="0.35">
      <c r="A2810" s="164" t="s">
        <v>13968</v>
      </c>
      <c r="B2810" t="s">
        <v>13969</v>
      </c>
      <c r="C2810" t="s">
        <v>13970</v>
      </c>
      <c r="D2810" t="s">
        <v>13971</v>
      </c>
      <c r="E2810" t="s">
        <v>1757</v>
      </c>
      <c r="F2810">
        <v>32</v>
      </c>
      <c r="G2810" t="s">
        <v>8234</v>
      </c>
      <c r="H2810" t="s">
        <v>8218</v>
      </c>
      <c r="I2810" t="s">
        <v>8219</v>
      </c>
      <c r="J2810" t="s">
        <v>8215</v>
      </c>
      <c r="K2810" t="s">
        <v>5808</v>
      </c>
      <c r="L2810" t="s">
        <v>8216</v>
      </c>
    </row>
    <row r="2811" spans="1:12" x14ac:dyDescent="0.35">
      <c r="A2811" s="164" t="s">
        <v>8885</v>
      </c>
      <c r="B2811" t="s">
        <v>8886</v>
      </c>
      <c r="C2811" t="s">
        <v>8887</v>
      </c>
      <c r="D2811" t="s">
        <v>5444</v>
      </c>
      <c r="E2811" t="s">
        <v>1757</v>
      </c>
      <c r="F2811">
        <v>34</v>
      </c>
      <c r="G2811" t="s">
        <v>8234</v>
      </c>
      <c r="H2811" t="s">
        <v>8218</v>
      </c>
      <c r="I2811" t="s">
        <v>8219</v>
      </c>
      <c r="J2811" t="s">
        <v>8215</v>
      </c>
      <c r="K2811" t="s">
        <v>8224</v>
      </c>
      <c r="L2811" t="s">
        <v>8216</v>
      </c>
    </row>
    <row r="2812" spans="1:12" x14ac:dyDescent="0.35">
      <c r="A2812" s="164" t="s">
        <v>1841</v>
      </c>
      <c r="B2812" t="s">
        <v>6163</v>
      </c>
      <c r="C2812" t="s">
        <v>16885</v>
      </c>
      <c r="D2812" t="s">
        <v>1580</v>
      </c>
      <c r="E2812" t="s">
        <v>1757</v>
      </c>
      <c r="F2812">
        <v>46</v>
      </c>
      <c r="G2812" t="s">
        <v>8234</v>
      </c>
      <c r="H2812" t="s">
        <v>8218</v>
      </c>
      <c r="I2812" t="s">
        <v>8214</v>
      </c>
      <c r="J2812" t="s">
        <v>8215</v>
      </c>
      <c r="K2812" t="s">
        <v>5808</v>
      </c>
      <c r="L2812" t="s">
        <v>8216</v>
      </c>
    </row>
    <row r="2813" spans="1:12" x14ac:dyDescent="0.35">
      <c r="A2813" s="164" t="s">
        <v>29315</v>
      </c>
      <c r="B2813" t="s">
        <v>24726</v>
      </c>
      <c r="C2813" t="s">
        <v>14371</v>
      </c>
      <c r="D2813" t="s">
        <v>2307</v>
      </c>
      <c r="E2813" t="s">
        <v>1757</v>
      </c>
      <c r="F2813">
        <v>56</v>
      </c>
      <c r="G2813" t="s">
        <v>8234</v>
      </c>
      <c r="H2813" t="s">
        <v>8218</v>
      </c>
      <c r="I2813" t="s">
        <v>8214</v>
      </c>
      <c r="J2813" t="s">
        <v>8215</v>
      </c>
      <c r="K2813" t="s">
        <v>5808</v>
      </c>
      <c r="L2813" t="s">
        <v>8216</v>
      </c>
    </row>
    <row r="2814" spans="1:12" x14ac:dyDescent="0.35">
      <c r="A2814" s="164" t="s">
        <v>26524</v>
      </c>
      <c r="B2814" t="s">
        <v>26525</v>
      </c>
      <c r="C2814">
        <v>2515</v>
      </c>
      <c r="D2814" t="s">
        <v>19166</v>
      </c>
      <c r="E2814" t="s">
        <v>1757</v>
      </c>
      <c r="F2814">
        <v>38</v>
      </c>
      <c r="G2814" t="s">
        <v>8234</v>
      </c>
      <c r="H2814" t="s">
        <v>8218</v>
      </c>
      <c r="I2814" t="s">
        <v>8214</v>
      </c>
      <c r="J2814" t="s">
        <v>8215</v>
      </c>
      <c r="K2814" t="s">
        <v>5808</v>
      </c>
      <c r="L2814" t="s">
        <v>8267</v>
      </c>
    </row>
    <row r="2815" spans="1:12" x14ac:dyDescent="0.35">
      <c r="A2815" s="164" t="s">
        <v>1842</v>
      </c>
      <c r="B2815" t="s">
        <v>8094</v>
      </c>
      <c r="C2815" t="s">
        <v>13731</v>
      </c>
      <c r="D2815" t="s">
        <v>1827</v>
      </c>
      <c r="E2815" t="s">
        <v>1757</v>
      </c>
      <c r="F2815">
        <v>400</v>
      </c>
      <c r="G2815" t="s">
        <v>8556</v>
      </c>
      <c r="H2815" t="s">
        <v>8218</v>
      </c>
      <c r="I2815" t="s">
        <v>8214</v>
      </c>
      <c r="J2815" t="s">
        <v>8215</v>
      </c>
      <c r="K2815" t="s">
        <v>8224</v>
      </c>
      <c r="L2815" t="s">
        <v>8267</v>
      </c>
    </row>
    <row r="2816" spans="1:12" x14ac:dyDescent="0.35">
      <c r="A2816" s="164" t="s">
        <v>1843</v>
      </c>
      <c r="B2816" t="s">
        <v>6192</v>
      </c>
      <c r="C2816" t="s">
        <v>20429</v>
      </c>
      <c r="D2816" t="s">
        <v>1844</v>
      </c>
      <c r="E2816" t="s">
        <v>1757</v>
      </c>
      <c r="F2816">
        <v>30</v>
      </c>
      <c r="G2816" t="s">
        <v>8234</v>
      </c>
      <c r="H2816" t="s">
        <v>8218</v>
      </c>
      <c r="I2816" t="s">
        <v>8214</v>
      </c>
      <c r="J2816" t="s">
        <v>8215</v>
      </c>
      <c r="K2816" t="s">
        <v>8224</v>
      </c>
      <c r="L2816" t="s">
        <v>8216</v>
      </c>
    </row>
    <row r="2817" spans="1:12" x14ac:dyDescent="0.35">
      <c r="A2817" s="164" t="s">
        <v>1845</v>
      </c>
      <c r="B2817" t="s">
        <v>6185</v>
      </c>
      <c r="C2817" t="s">
        <v>8823</v>
      </c>
      <c r="D2817" t="s">
        <v>1592</v>
      </c>
      <c r="E2817" t="s">
        <v>1757</v>
      </c>
      <c r="F2817">
        <v>15</v>
      </c>
      <c r="G2817" t="s">
        <v>8234</v>
      </c>
      <c r="H2817" t="s">
        <v>8218</v>
      </c>
      <c r="I2817" t="s">
        <v>8219</v>
      </c>
      <c r="J2817" t="s">
        <v>8215</v>
      </c>
      <c r="K2817" t="s">
        <v>8224</v>
      </c>
      <c r="L2817" t="s">
        <v>8216</v>
      </c>
    </row>
    <row r="2818" spans="1:12" x14ac:dyDescent="0.35">
      <c r="A2818" s="164" t="s">
        <v>8770</v>
      </c>
      <c r="B2818" t="s">
        <v>8771</v>
      </c>
      <c r="C2818" t="s">
        <v>8772</v>
      </c>
      <c r="D2818" t="s">
        <v>3774</v>
      </c>
      <c r="E2818" t="s">
        <v>1757</v>
      </c>
      <c r="F2818">
        <v>16</v>
      </c>
      <c r="G2818" t="s">
        <v>8234</v>
      </c>
      <c r="H2818" t="s">
        <v>8218</v>
      </c>
      <c r="I2818" t="s">
        <v>8214</v>
      </c>
      <c r="J2818" t="s">
        <v>8215</v>
      </c>
      <c r="K2818" t="s">
        <v>8224</v>
      </c>
      <c r="L2818" t="s">
        <v>8216</v>
      </c>
    </row>
    <row r="2819" spans="1:12" x14ac:dyDescent="0.35">
      <c r="A2819" s="164" t="s">
        <v>1846</v>
      </c>
      <c r="B2819" t="s">
        <v>6090</v>
      </c>
      <c r="C2819" t="s">
        <v>11434</v>
      </c>
      <c r="D2819" t="s">
        <v>1847</v>
      </c>
      <c r="E2819" t="s">
        <v>1757</v>
      </c>
      <c r="F2819">
        <v>68</v>
      </c>
      <c r="G2819" t="s">
        <v>8234</v>
      </c>
      <c r="H2819" t="s">
        <v>8218</v>
      </c>
      <c r="I2819" t="s">
        <v>8214</v>
      </c>
      <c r="J2819" t="s">
        <v>8215</v>
      </c>
      <c r="K2819" t="s">
        <v>5808</v>
      </c>
      <c r="L2819" t="s">
        <v>8216</v>
      </c>
    </row>
    <row r="2820" spans="1:12" x14ac:dyDescent="0.35">
      <c r="A2820" s="164" t="s">
        <v>21510</v>
      </c>
      <c r="B2820" t="s">
        <v>21511</v>
      </c>
      <c r="C2820" t="s">
        <v>21512</v>
      </c>
      <c r="D2820" t="s">
        <v>19532</v>
      </c>
      <c r="E2820" t="s">
        <v>1757</v>
      </c>
      <c r="F2820">
        <v>61</v>
      </c>
      <c r="G2820" t="s">
        <v>8234</v>
      </c>
      <c r="H2820" t="s">
        <v>8218</v>
      </c>
      <c r="I2820" t="s">
        <v>8219</v>
      </c>
      <c r="J2820" t="s">
        <v>8215</v>
      </c>
      <c r="K2820" t="s">
        <v>5808</v>
      </c>
      <c r="L2820" t="s">
        <v>8216</v>
      </c>
    </row>
    <row r="2821" spans="1:12" x14ac:dyDescent="0.35">
      <c r="A2821" s="164" t="s">
        <v>26250</v>
      </c>
      <c r="B2821" t="s">
        <v>14501</v>
      </c>
      <c r="C2821" t="s">
        <v>14502</v>
      </c>
      <c r="D2821" t="s">
        <v>175</v>
      </c>
      <c r="E2821" t="s">
        <v>1757</v>
      </c>
      <c r="F2821">
        <v>25</v>
      </c>
      <c r="G2821" t="s">
        <v>8234</v>
      </c>
      <c r="H2821" t="s">
        <v>8218</v>
      </c>
      <c r="I2821" t="s">
        <v>8219</v>
      </c>
      <c r="J2821" t="s">
        <v>8215</v>
      </c>
      <c r="K2821" t="s">
        <v>5808</v>
      </c>
      <c r="L2821" t="s">
        <v>8216</v>
      </c>
    </row>
    <row r="2822" spans="1:12" x14ac:dyDescent="0.35">
      <c r="A2822" s="164" t="s">
        <v>1848</v>
      </c>
      <c r="B2822" t="s">
        <v>6014</v>
      </c>
      <c r="C2822" t="s">
        <v>32891</v>
      </c>
      <c r="D2822" t="s">
        <v>985</v>
      </c>
      <c r="E2822" t="s">
        <v>1757</v>
      </c>
      <c r="F2822">
        <v>188</v>
      </c>
      <c r="G2822" t="s">
        <v>8212</v>
      </c>
      <c r="H2822" t="s">
        <v>8218</v>
      </c>
      <c r="I2822" t="s">
        <v>8214</v>
      </c>
      <c r="J2822" t="s">
        <v>8215</v>
      </c>
      <c r="K2822" t="s">
        <v>8224</v>
      </c>
      <c r="L2822" t="s">
        <v>8216</v>
      </c>
    </row>
    <row r="2823" spans="1:12" x14ac:dyDescent="0.35">
      <c r="A2823" s="164" t="s">
        <v>32289</v>
      </c>
      <c r="B2823" t="s">
        <v>11631</v>
      </c>
      <c r="C2823" t="s">
        <v>32290</v>
      </c>
      <c r="D2823" t="s">
        <v>11633</v>
      </c>
      <c r="E2823" t="s">
        <v>1757</v>
      </c>
      <c r="F2823">
        <v>27</v>
      </c>
      <c r="G2823" t="s">
        <v>8234</v>
      </c>
      <c r="H2823" t="s">
        <v>8218</v>
      </c>
      <c r="I2823" t="s">
        <v>8219</v>
      </c>
      <c r="J2823" t="s">
        <v>8215</v>
      </c>
      <c r="K2823" t="s">
        <v>5808</v>
      </c>
      <c r="L2823" t="s">
        <v>8216</v>
      </c>
    </row>
    <row r="2824" spans="1:12" x14ac:dyDescent="0.35">
      <c r="A2824" s="164" t="s">
        <v>28412</v>
      </c>
      <c r="B2824" t="s">
        <v>16996</v>
      </c>
      <c r="C2824" t="s">
        <v>16997</v>
      </c>
      <c r="D2824" t="s">
        <v>2496</v>
      </c>
      <c r="E2824" t="s">
        <v>1757</v>
      </c>
      <c r="F2824">
        <v>48</v>
      </c>
      <c r="G2824" t="s">
        <v>8234</v>
      </c>
      <c r="H2824" t="s">
        <v>8218</v>
      </c>
      <c r="I2824" t="s">
        <v>8219</v>
      </c>
      <c r="J2824" t="s">
        <v>8215</v>
      </c>
      <c r="K2824" t="s">
        <v>5808</v>
      </c>
      <c r="L2824" t="s">
        <v>8216</v>
      </c>
    </row>
    <row r="2825" spans="1:12" x14ac:dyDescent="0.35">
      <c r="A2825" s="164" t="s">
        <v>1849</v>
      </c>
      <c r="B2825" t="s">
        <v>6208</v>
      </c>
      <c r="C2825" t="s">
        <v>26564</v>
      </c>
      <c r="D2825" t="s">
        <v>1410</v>
      </c>
      <c r="E2825" t="s">
        <v>1757</v>
      </c>
      <c r="F2825">
        <v>211</v>
      </c>
      <c r="G2825" t="s">
        <v>8223</v>
      </c>
      <c r="H2825" t="s">
        <v>8218</v>
      </c>
      <c r="I2825" t="s">
        <v>8214</v>
      </c>
      <c r="J2825" t="s">
        <v>8215</v>
      </c>
      <c r="K2825" t="s">
        <v>5808</v>
      </c>
      <c r="L2825" t="s">
        <v>8216</v>
      </c>
    </row>
    <row r="2826" spans="1:12" x14ac:dyDescent="0.35">
      <c r="A2826" s="164" t="s">
        <v>1850</v>
      </c>
      <c r="B2826" t="s">
        <v>6085</v>
      </c>
      <c r="C2826" t="s">
        <v>19518</v>
      </c>
      <c r="D2826" t="s">
        <v>1833</v>
      </c>
      <c r="E2826" t="s">
        <v>1757</v>
      </c>
      <c r="F2826">
        <v>134</v>
      </c>
      <c r="G2826" t="s">
        <v>8212</v>
      </c>
      <c r="H2826" t="s">
        <v>8218</v>
      </c>
      <c r="I2826" t="s">
        <v>8214</v>
      </c>
      <c r="J2826" t="s">
        <v>8215</v>
      </c>
      <c r="K2826" t="s">
        <v>8224</v>
      </c>
      <c r="L2826" t="s">
        <v>8267</v>
      </c>
    </row>
    <row r="2827" spans="1:12" x14ac:dyDescent="0.35">
      <c r="A2827" s="164" t="s">
        <v>29272</v>
      </c>
      <c r="B2827" t="s">
        <v>29273</v>
      </c>
      <c r="C2827" t="s">
        <v>29274</v>
      </c>
      <c r="D2827" t="s">
        <v>25161</v>
      </c>
      <c r="E2827" t="s">
        <v>1757</v>
      </c>
      <c r="F2827">
        <v>48</v>
      </c>
      <c r="G2827" t="s">
        <v>8234</v>
      </c>
      <c r="H2827" t="s">
        <v>8218</v>
      </c>
      <c r="I2827" t="s">
        <v>8219</v>
      </c>
      <c r="J2827" t="s">
        <v>8215</v>
      </c>
      <c r="K2827" t="s">
        <v>5808</v>
      </c>
      <c r="L2827" t="s">
        <v>8216</v>
      </c>
    </row>
    <row r="2828" spans="1:12" x14ac:dyDescent="0.35">
      <c r="A2828" s="164" t="s">
        <v>1851</v>
      </c>
      <c r="B2828" t="s">
        <v>6009</v>
      </c>
      <c r="C2828" t="s">
        <v>11509</v>
      </c>
      <c r="D2828" t="s">
        <v>181</v>
      </c>
      <c r="E2828" t="s">
        <v>1757</v>
      </c>
      <c r="F2828">
        <v>111</v>
      </c>
      <c r="G2828" t="s">
        <v>8212</v>
      </c>
      <c r="H2828" t="s">
        <v>8218</v>
      </c>
      <c r="I2828" t="s">
        <v>8219</v>
      </c>
      <c r="J2828" t="s">
        <v>8215</v>
      </c>
      <c r="K2828" t="s">
        <v>5808</v>
      </c>
      <c r="L2828" t="s">
        <v>8216</v>
      </c>
    </row>
    <row r="2829" spans="1:12" x14ac:dyDescent="0.35">
      <c r="A2829" s="164" t="s">
        <v>25826</v>
      </c>
      <c r="B2829" t="s">
        <v>24978</v>
      </c>
      <c r="C2829" t="s">
        <v>24979</v>
      </c>
      <c r="D2829" t="s">
        <v>430</v>
      </c>
      <c r="E2829" t="s">
        <v>1757</v>
      </c>
      <c r="F2829">
        <v>44</v>
      </c>
      <c r="G2829" t="s">
        <v>8234</v>
      </c>
      <c r="H2829" t="s">
        <v>8218</v>
      </c>
      <c r="I2829" t="s">
        <v>8219</v>
      </c>
      <c r="J2829" t="s">
        <v>8215</v>
      </c>
      <c r="K2829" t="s">
        <v>5808</v>
      </c>
      <c r="L2829" t="s">
        <v>8216</v>
      </c>
    </row>
    <row r="2830" spans="1:12" x14ac:dyDescent="0.35">
      <c r="A2830" s="164" t="s">
        <v>12743</v>
      </c>
      <c r="B2830" t="s">
        <v>12744</v>
      </c>
      <c r="C2830" t="s">
        <v>12745</v>
      </c>
      <c r="D2830" t="s">
        <v>12746</v>
      </c>
      <c r="E2830" t="s">
        <v>1757</v>
      </c>
      <c r="F2830">
        <v>10</v>
      </c>
      <c r="G2830" t="s">
        <v>8234</v>
      </c>
      <c r="H2830" t="s">
        <v>8218</v>
      </c>
      <c r="I2830" t="s">
        <v>8219</v>
      </c>
      <c r="J2830" t="s">
        <v>8215</v>
      </c>
      <c r="K2830" t="s">
        <v>8224</v>
      </c>
      <c r="L2830" t="s">
        <v>8216</v>
      </c>
    </row>
    <row r="2831" spans="1:12" x14ac:dyDescent="0.35">
      <c r="A2831" s="164" t="s">
        <v>9654</v>
      </c>
      <c r="B2831" t="s">
        <v>9655</v>
      </c>
      <c r="C2831" t="s">
        <v>8924</v>
      </c>
      <c r="D2831" t="s">
        <v>3838</v>
      </c>
      <c r="E2831" t="s">
        <v>1757</v>
      </c>
      <c r="F2831">
        <v>44</v>
      </c>
      <c r="G2831" t="s">
        <v>8234</v>
      </c>
      <c r="H2831" t="s">
        <v>8218</v>
      </c>
      <c r="I2831" t="s">
        <v>8219</v>
      </c>
      <c r="J2831" t="s">
        <v>8215</v>
      </c>
      <c r="K2831" t="s">
        <v>5808</v>
      </c>
      <c r="L2831" t="s">
        <v>8216</v>
      </c>
    </row>
    <row r="2832" spans="1:12" x14ac:dyDescent="0.35">
      <c r="A2832" s="164" t="s">
        <v>1852</v>
      </c>
      <c r="B2832" t="s">
        <v>5808</v>
      </c>
      <c r="C2832" t="s">
        <v>11125</v>
      </c>
      <c r="D2832" t="s">
        <v>1853</v>
      </c>
      <c r="E2832" t="s">
        <v>1757</v>
      </c>
      <c r="F2832">
        <v>410</v>
      </c>
      <c r="G2832" t="s">
        <v>8307</v>
      </c>
      <c r="H2832" t="s">
        <v>8218</v>
      </c>
      <c r="I2832" t="s">
        <v>8214</v>
      </c>
      <c r="J2832" t="s">
        <v>8215</v>
      </c>
      <c r="K2832" t="s">
        <v>8224</v>
      </c>
      <c r="L2832" t="s">
        <v>8216</v>
      </c>
    </row>
    <row r="2833" spans="1:12" x14ac:dyDescent="0.35">
      <c r="A2833" s="164" t="s">
        <v>1854</v>
      </c>
      <c r="B2833" t="s">
        <v>6174</v>
      </c>
      <c r="C2833" t="s">
        <v>27052</v>
      </c>
      <c r="D2833" t="s">
        <v>1855</v>
      </c>
      <c r="E2833" t="s">
        <v>1757</v>
      </c>
      <c r="F2833">
        <v>214</v>
      </c>
      <c r="G2833" t="s">
        <v>8223</v>
      </c>
      <c r="H2833" t="s">
        <v>8218</v>
      </c>
      <c r="I2833" t="s">
        <v>8214</v>
      </c>
      <c r="J2833" t="s">
        <v>8215</v>
      </c>
      <c r="K2833" t="s">
        <v>8224</v>
      </c>
      <c r="L2833" t="s">
        <v>8267</v>
      </c>
    </row>
    <row r="2834" spans="1:12" x14ac:dyDescent="0.35">
      <c r="A2834" s="164" t="s">
        <v>27563</v>
      </c>
      <c r="B2834" t="s">
        <v>27564</v>
      </c>
      <c r="C2834" t="s">
        <v>12291</v>
      </c>
      <c r="D2834" t="s">
        <v>12292</v>
      </c>
      <c r="E2834" t="s">
        <v>1757</v>
      </c>
      <c r="F2834">
        <v>33</v>
      </c>
      <c r="G2834" t="s">
        <v>8234</v>
      </c>
      <c r="H2834" t="s">
        <v>8218</v>
      </c>
      <c r="I2834" t="s">
        <v>8219</v>
      </c>
      <c r="J2834" t="s">
        <v>8215</v>
      </c>
      <c r="K2834" t="s">
        <v>8224</v>
      </c>
      <c r="L2834" t="s">
        <v>8216</v>
      </c>
    </row>
    <row r="2835" spans="1:12" x14ac:dyDescent="0.35">
      <c r="A2835" s="164" t="s">
        <v>1856</v>
      </c>
      <c r="B2835" t="s">
        <v>6167</v>
      </c>
      <c r="C2835" t="s">
        <v>32763</v>
      </c>
      <c r="D2835" t="s">
        <v>1788</v>
      </c>
      <c r="E2835" t="s">
        <v>1757</v>
      </c>
      <c r="F2835">
        <v>169</v>
      </c>
      <c r="G2835" t="s">
        <v>8212</v>
      </c>
      <c r="H2835" t="s">
        <v>8218</v>
      </c>
      <c r="I2835" t="s">
        <v>8214</v>
      </c>
      <c r="J2835" t="s">
        <v>8215</v>
      </c>
      <c r="K2835" t="s">
        <v>8224</v>
      </c>
      <c r="L2835" t="s">
        <v>8267</v>
      </c>
    </row>
    <row r="2836" spans="1:12" x14ac:dyDescent="0.35">
      <c r="A2836" s="164" t="s">
        <v>31232</v>
      </c>
      <c r="B2836" t="s">
        <v>31233</v>
      </c>
      <c r="C2836" t="s">
        <v>31234</v>
      </c>
      <c r="D2836" t="s">
        <v>1788</v>
      </c>
      <c r="E2836" t="s">
        <v>1757</v>
      </c>
      <c r="F2836">
        <v>22</v>
      </c>
      <c r="G2836" t="s">
        <v>8234</v>
      </c>
      <c r="H2836" t="s">
        <v>8218</v>
      </c>
      <c r="I2836" t="s">
        <v>8214</v>
      </c>
      <c r="J2836" t="s">
        <v>8215</v>
      </c>
      <c r="K2836" t="s">
        <v>8224</v>
      </c>
      <c r="L2836" t="s">
        <v>8267</v>
      </c>
    </row>
    <row r="2837" spans="1:12" x14ac:dyDescent="0.35">
      <c r="A2837" s="164" t="s">
        <v>24550</v>
      </c>
      <c r="B2837" t="s">
        <v>24551</v>
      </c>
      <c r="C2837" t="s">
        <v>20232</v>
      </c>
      <c r="D2837" t="s">
        <v>2628</v>
      </c>
      <c r="E2837" t="s">
        <v>1757</v>
      </c>
      <c r="F2837">
        <v>29</v>
      </c>
      <c r="G2837" t="s">
        <v>8234</v>
      </c>
      <c r="H2837" t="s">
        <v>8218</v>
      </c>
      <c r="I2837" t="s">
        <v>8214</v>
      </c>
      <c r="J2837" t="s">
        <v>8215</v>
      </c>
      <c r="K2837" t="s">
        <v>8224</v>
      </c>
      <c r="L2837" t="s">
        <v>8216</v>
      </c>
    </row>
    <row r="2838" spans="1:12" x14ac:dyDescent="0.35">
      <c r="A2838" s="164" t="s">
        <v>30675</v>
      </c>
      <c r="B2838" t="s">
        <v>30676</v>
      </c>
      <c r="C2838" t="s">
        <v>30677</v>
      </c>
      <c r="D2838" t="s">
        <v>9517</v>
      </c>
      <c r="E2838" t="s">
        <v>1757</v>
      </c>
      <c r="F2838">
        <v>269</v>
      </c>
      <c r="G2838" t="s">
        <v>8223</v>
      </c>
      <c r="H2838" t="s">
        <v>8218</v>
      </c>
      <c r="I2838" t="s">
        <v>8214</v>
      </c>
      <c r="J2838" t="s">
        <v>8215</v>
      </c>
      <c r="K2838" t="s">
        <v>8224</v>
      </c>
      <c r="L2838" t="s">
        <v>8216</v>
      </c>
    </row>
    <row r="2839" spans="1:12" x14ac:dyDescent="0.35">
      <c r="A2839" s="164" t="s">
        <v>1857</v>
      </c>
      <c r="B2839" t="s">
        <v>6189</v>
      </c>
      <c r="C2839" t="s">
        <v>13879</v>
      </c>
      <c r="D2839" t="s">
        <v>1858</v>
      </c>
      <c r="E2839" t="s">
        <v>1757</v>
      </c>
      <c r="F2839">
        <v>72</v>
      </c>
      <c r="G2839" t="s">
        <v>8234</v>
      </c>
      <c r="H2839" t="s">
        <v>8218</v>
      </c>
      <c r="I2839" t="s">
        <v>8219</v>
      </c>
      <c r="J2839" t="s">
        <v>8215</v>
      </c>
      <c r="K2839" t="s">
        <v>8224</v>
      </c>
      <c r="L2839" t="s">
        <v>8216</v>
      </c>
    </row>
    <row r="2840" spans="1:12" x14ac:dyDescent="0.35">
      <c r="A2840" s="164" t="s">
        <v>17355</v>
      </c>
      <c r="B2840" t="s">
        <v>17356</v>
      </c>
      <c r="C2840" t="s">
        <v>17357</v>
      </c>
      <c r="D2840" t="s">
        <v>17358</v>
      </c>
      <c r="E2840" t="s">
        <v>1757</v>
      </c>
      <c r="F2840">
        <v>78</v>
      </c>
      <c r="G2840" t="s">
        <v>8234</v>
      </c>
      <c r="H2840" t="s">
        <v>8218</v>
      </c>
      <c r="I2840" t="s">
        <v>8214</v>
      </c>
      <c r="J2840" t="s">
        <v>8215</v>
      </c>
      <c r="K2840" t="s">
        <v>8224</v>
      </c>
      <c r="L2840" t="s">
        <v>8216</v>
      </c>
    </row>
    <row r="2841" spans="1:12" x14ac:dyDescent="0.35">
      <c r="A2841" s="164" t="s">
        <v>14117</v>
      </c>
      <c r="B2841" t="s">
        <v>14118</v>
      </c>
      <c r="C2841" t="s">
        <v>14119</v>
      </c>
      <c r="D2841" t="s">
        <v>14120</v>
      </c>
      <c r="E2841" t="s">
        <v>1757</v>
      </c>
      <c r="H2841" t="s">
        <v>8218</v>
      </c>
      <c r="I2841" t="s">
        <v>8219</v>
      </c>
      <c r="J2841" t="s">
        <v>8215</v>
      </c>
      <c r="K2841" t="s">
        <v>8224</v>
      </c>
      <c r="L2841" t="s">
        <v>8216</v>
      </c>
    </row>
    <row r="2842" spans="1:12" x14ac:dyDescent="0.35">
      <c r="A2842" s="164" t="s">
        <v>13032</v>
      </c>
      <c r="B2842" t="s">
        <v>13033</v>
      </c>
      <c r="C2842" t="s">
        <v>13034</v>
      </c>
      <c r="D2842" t="s">
        <v>1788</v>
      </c>
      <c r="E2842" t="s">
        <v>1757</v>
      </c>
      <c r="F2842">
        <v>150</v>
      </c>
      <c r="G2842" t="s">
        <v>8212</v>
      </c>
      <c r="H2842" t="s">
        <v>8218</v>
      </c>
      <c r="I2842" t="s">
        <v>8214</v>
      </c>
      <c r="J2842" t="s">
        <v>8215</v>
      </c>
      <c r="K2842" t="s">
        <v>8224</v>
      </c>
      <c r="L2842" t="s">
        <v>8216</v>
      </c>
    </row>
    <row r="2843" spans="1:12" x14ac:dyDescent="0.35">
      <c r="A2843" s="164" t="s">
        <v>18114</v>
      </c>
      <c r="B2843" t="s">
        <v>18115</v>
      </c>
      <c r="C2843" t="s">
        <v>18116</v>
      </c>
      <c r="D2843" t="s">
        <v>11972</v>
      </c>
      <c r="E2843" t="s">
        <v>1757</v>
      </c>
      <c r="H2843" t="s">
        <v>8218</v>
      </c>
      <c r="I2843" t="s">
        <v>8214</v>
      </c>
      <c r="J2843" t="s">
        <v>8215</v>
      </c>
      <c r="K2843" t="s">
        <v>8224</v>
      </c>
      <c r="L2843" t="s">
        <v>8216</v>
      </c>
    </row>
    <row r="2844" spans="1:12" x14ac:dyDescent="0.35">
      <c r="A2844" s="164" t="s">
        <v>11394</v>
      </c>
      <c r="B2844" t="s">
        <v>11395</v>
      </c>
      <c r="C2844" t="s">
        <v>11396</v>
      </c>
      <c r="D2844" t="s">
        <v>11397</v>
      </c>
      <c r="E2844" t="s">
        <v>1757</v>
      </c>
      <c r="H2844" t="s">
        <v>8218</v>
      </c>
      <c r="I2844" t="s">
        <v>8214</v>
      </c>
      <c r="J2844" t="s">
        <v>8215</v>
      </c>
      <c r="K2844" t="s">
        <v>8224</v>
      </c>
      <c r="L2844" t="s">
        <v>8216</v>
      </c>
    </row>
    <row r="2845" spans="1:12" x14ac:dyDescent="0.35">
      <c r="A2845" s="164" t="s">
        <v>19163</v>
      </c>
      <c r="B2845" t="s">
        <v>19164</v>
      </c>
      <c r="C2845" t="s">
        <v>19165</v>
      </c>
      <c r="D2845" t="s">
        <v>19166</v>
      </c>
      <c r="E2845" t="s">
        <v>1757</v>
      </c>
      <c r="H2845" t="s">
        <v>8218</v>
      </c>
      <c r="I2845" t="s">
        <v>8214</v>
      </c>
      <c r="J2845" t="s">
        <v>8215</v>
      </c>
      <c r="K2845" t="s">
        <v>8224</v>
      </c>
      <c r="L2845" t="s">
        <v>8216</v>
      </c>
    </row>
    <row r="2846" spans="1:12" x14ac:dyDescent="0.35">
      <c r="A2846" s="164" t="s">
        <v>26717</v>
      </c>
      <c r="B2846" t="s">
        <v>26718</v>
      </c>
      <c r="C2846" t="s">
        <v>26719</v>
      </c>
      <c r="D2846" t="s">
        <v>26720</v>
      </c>
      <c r="E2846" t="s">
        <v>1757</v>
      </c>
      <c r="H2846" t="s">
        <v>8218</v>
      </c>
      <c r="I2846" t="s">
        <v>8214</v>
      </c>
      <c r="J2846" t="s">
        <v>8215</v>
      </c>
      <c r="K2846" t="s">
        <v>8224</v>
      </c>
      <c r="L2846" t="s">
        <v>8216</v>
      </c>
    </row>
    <row r="2847" spans="1:12" x14ac:dyDescent="0.35">
      <c r="A2847" s="164" t="s">
        <v>30559</v>
      </c>
      <c r="B2847" t="s">
        <v>30029</v>
      </c>
      <c r="C2847" t="s">
        <v>30560</v>
      </c>
      <c r="D2847" t="s">
        <v>11972</v>
      </c>
      <c r="E2847" t="s">
        <v>1757</v>
      </c>
      <c r="H2847" t="s">
        <v>8218</v>
      </c>
      <c r="I2847" t="s">
        <v>8214</v>
      </c>
      <c r="J2847" t="s">
        <v>8215</v>
      </c>
      <c r="K2847" t="s">
        <v>8224</v>
      </c>
      <c r="L2847" t="s">
        <v>8216</v>
      </c>
    </row>
    <row r="2848" spans="1:12" x14ac:dyDescent="0.35">
      <c r="A2848" s="164" t="s">
        <v>18252</v>
      </c>
      <c r="B2848" t="s">
        <v>18253</v>
      </c>
      <c r="C2848" t="s">
        <v>18254</v>
      </c>
      <c r="D2848" t="s">
        <v>18255</v>
      </c>
      <c r="E2848" t="s">
        <v>1757</v>
      </c>
      <c r="H2848" t="s">
        <v>8218</v>
      </c>
      <c r="I2848" t="s">
        <v>8214</v>
      </c>
      <c r="J2848" t="s">
        <v>8215</v>
      </c>
      <c r="K2848" t="s">
        <v>8224</v>
      </c>
      <c r="L2848" t="s">
        <v>8216</v>
      </c>
    </row>
    <row r="2849" spans="1:12" x14ac:dyDescent="0.35">
      <c r="A2849" s="164" t="s">
        <v>16081</v>
      </c>
      <c r="B2849" t="s">
        <v>16082</v>
      </c>
      <c r="C2849" t="s">
        <v>16083</v>
      </c>
      <c r="D2849" t="s">
        <v>1866</v>
      </c>
      <c r="E2849" t="s">
        <v>1757</v>
      </c>
      <c r="F2849">
        <v>38</v>
      </c>
      <c r="G2849" t="s">
        <v>8234</v>
      </c>
      <c r="H2849" t="s">
        <v>8218</v>
      </c>
      <c r="I2849" t="s">
        <v>8214</v>
      </c>
      <c r="J2849" t="s">
        <v>8215</v>
      </c>
      <c r="K2849" t="s">
        <v>8224</v>
      </c>
      <c r="L2849" t="s">
        <v>8216</v>
      </c>
    </row>
    <row r="2850" spans="1:12" x14ac:dyDescent="0.35">
      <c r="A2850" s="164" t="s">
        <v>1859</v>
      </c>
      <c r="B2850" t="s">
        <v>6194</v>
      </c>
      <c r="C2850" t="s">
        <v>8637</v>
      </c>
      <c r="D2850" t="s">
        <v>1860</v>
      </c>
      <c r="E2850" t="s">
        <v>1757</v>
      </c>
      <c r="F2850">
        <v>31</v>
      </c>
      <c r="G2850" t="s">
        <v>8234</v>
      </c>
      <c r="H2850" t="s">
        <v>8218</v>
      </c>
      <c r="I2850" t="s">
        <v>8219</v>
      </c>
      <c r="J2850" t="s">
        <v>8215</v>
      </c>
      <c r="K2850" t="s">
        <v>8224</v>
      </c>
      <c r="L2850" t="s">
        <v>8216</v>
      </c>
    </row>
    <row r="2851" spans="1:12" x14ac:dyDescent="0.35">
      <c r="A2851" s="164" t="s">
        <v>14395</v>
      </c>
      <c r="B2851" t="s">
        <v>14396</v>
      </c>
      <c r="C2851" t="s">
        <v>14397</v>
      </c>
      <c r="D2851" t="s">
        <v>1853</v>
      </c>
      <c r="E2851" t="s">
        <v>1757</v>
      </c>
      <c r="F2851">
        <v>32</v>
      </c>
      <c r="G2851" t="s">
        <v>8234</v>
      </c>
      <c r="H2851" t="s">
        <v>8218</v>
      </c>
      <c r="I2851" t="s">
        <v>8214</v>
      </c>
      <c r="J2851" t="s">
        <v>8215</v>
      </c>
      <c r="K2851" t="s">
        <v>5808</v>
      </c>
      <c r="L2851" t="s">
        <v>8216</v>
      </c>
    </row>
    <row r="2852" spans="1:12" x14ac:dyDescent="0.35">
      <c r="A2852" s="164" t="s">
        <v>18800</v>
      </c>
      <c r="B2852" t="s">
        <v>18801</v>
      </c>
      <c r="C2852" t="s">
        <v>18802</v>
      </c>
      <c r="D2852" t="s">
        <v>1812</v>
      </c>
      <c r="E2852" t="s">
        <v>1757</v>
      </c>
      <c r="F2852">
        <v>24</v>
      </c>
      <c r="G2852" t="s">
        <v>8234</v>
      </c>
      <c r="H2852" t="s">
        <v>8218</v>
      </c>
      <c r="I2852" t="s">
        <v>8214</v>
      </c>
      <c r="J2852" t="s">
        <v>8215</v>
      </c>
      <c r="K2852" t="s">
        <v>8224</v>
      </c>
      <c r="L2852" t="s">
        <v>8216</v>
      </c>
    </row>
    <row r="2853" spans="1:12" x14ac:dyDescent="0.35">
      <c r="A2853" s="164" t="s">
        <v>1861</v>
      </c>
      <c r="B2853" t="s">
        <v>6010</v>
      </c>
      <c r="C2853" t="s">
        <v>29624</v>
      </c>
      <c r="D2853" t="s">
        <v>1862</v>
      </c>
      <c r="E2853" t="s">
        <v>1757</v>
      </c>
      <c r="F2853">
        <v>74</v>
      </c>
      <c r="G2853" t="s">
        <v>8234</v>
      </c>
      <c r="H2853" t="s">
        <v>8218</v>
      </c>
      <c r="I2853" t="s">
        <v>8214</v>
      </c>
      <c r="J2853" t="s">
        <v>8215</v>
      </c>
      <c r="K2853" t="s">
        <v>5808</v>
      </c>
      <c r="L2853" t="s">
        <v>8216</v>
      </c>
    </row>
    <row r="2854" spans="1:12" x14ac:dyDescent="0.35">
      <c r="A2854" s="164" t="s">
        <v>1863</v>
      </c>
      <c r="B2854" t="s">
        <v>6197</v>
      </c>
      <c r="C2854" t="s">
        <v>24122</v>
      </c>
      <c r="D2854" t="s">
        <v>1778</v>
      </c>
      <c r="E2854" t="s">
        <v>1757</v>
      </c>
      <c r="F2854">
        <v>131</v>
      </c>
      <c r="G2854" t="s">
        <v>8212</v>
      </c>
      <c r="H2854" t="s">
        <v>8218</v>
      </c>
      <c r="I2854" t="s">
        <v>8214</v>
      </c>
      <c r="J2854" t="s">
        <v>8215</v>
      </c>
      <c r="K2854" t="s">
        <v>8224</v>
      </c>
      <c r="L2854" t="s">
        <v>8216</v>
      </c>
    </row>
    <row r="2855" spans="1:12" x14ac:dyDescent="0.35">
      <c r="A2855" s="164" t="s">
        <v>32307</v>
      </c>
      <c r="B2855" t="s">
        <v>32308</v>
      </c>
      <c r="C2855" t="s">
        <v>32309</v>
      </c>
      <c r="D2855" t="s">
        <v>1675</v>
      </c>
      <c r="E2855" t="s">
        <v>1757</v>
      </c>
      <c r="F2855">
        <v>30</v>
      </c>
      <c r="G2855" t="s">
        <v>8234</v>
      </c>
      <c r="H2855" t="s">
        <v>8218</v>
      </c>
      <c r="I2855" t="s">
        <v>8214</v>
      </c>
      <c r="J2855" t="s">
        <v>8215</v>
      </c>
      <c r="K2855" t="s">
        <v>5808</v>
      </c>
      <c r="L2855" t="s">
        <v>8216</v>
      </c>
    </row>
    <row r="2856" spans="1:12" x14ac:dyDescent="0.35">
      <c r="A2856" s="164" t="s">
        <v>13259</v>
      </c>
      <c r="B2856" t="s">
        <v>13260</v>
      </c>
      <c r="C2856" t="s">
        <v>13261</v>
      </c>
      <c r="D2856" t="s">
        <v>1788</v>
      </c>
      <c r="E2856" t="s">
        <v>1757</v>
      </c>
      <c r="F2856">
        <v>29</v>
      </c>
      <c r="G2856" t="s">
        <v>8234</v>
      </c>
      <c r="H2856" t="s">
        <v>8218</v>
      </c>
      <c r="I2856" t="s">
        <v>8214</v>
      </c>
      <c r="J2856" t="s">
        <v>8215</v>
      </c>
      <c r="K2856" t="s">
        <v>8224</v>
      </c>
      <c r="L2856" t="s">
        <v>8216</v>
      </c>
    </row>
    <row r="2857" spans="1:12" x14ac:dyDescent="0.35">
      <c r="A2857" s="164" t="s">
        <v>1864</v>
      </c>
      <c r="B2857" t="s">
        <v>6172</v>
      </c>
      <c r="C2857" t="s">
        <v>19379</v>
      </c>
      <c r="D2857" t="s">
        <v>1866</v>
      </c>
      <c r="E2857" t="s">
        <v>1757</v>
      </c>
      <c r="F2857">
        <v>107</v>
      </c>
      <c r="G2857" t="s">
        <v>8212</v>
      </c>
      <c r="H2857" t="s">
        <v>8218</v>
      </c>
      <c r="I2857" t="s">
        <v>8214</v>
      </c>
      <c r="J2857" t="s">
        <v>8215</v>
      </c>
      <c r="K2857" t="s">
        <v>8224</v>
      </c>
      <c r="L2857" t="s">
        <v>8216</v>
      </c>
    </row>
    <row r="2858" spans="1:12" x14ac:dyDescent="0.35">
      <c r="A2858" s="164" t="s">
        <v>16501</v>
      </c>
      <c r="B2858" t="s">
        <v>16502</v>
      </c>
      <c r="C2858" t="s">
        <v>16503</v>
      </c>
      <c r="D2858" t="s">
        <v>1788</v>
      </c>
      <c r="E2858" t="s">
        <v>1757</v>
      </c>
      <c r="F2858">
        <v>56</v>
      </c>
      <c r="G2858" t="s">
        <v>8234</v>
      </c>
      <c r="H2858" t="s">
        <v>8218</v>
      </c>
      <c r="I2858" t="s">
        <v>8214</v>
      </c>
      <c r="J2858" t="s">
        <v>8215</v>
      </c>
      <c r="K2858" t="s">
        <v>8224</v>
      </c>
      <c r="L2858" t="s">
        <v>8267</v>
      </c>
    </row>
    <row r="2859" spans="1:12" x14ac:dyDescent="0.35">
      <c r="A2859" s="164" t="s">
        <v>16485</v>
      </c>
      <c r="B2859" t="s">
        <v>16486</v>
      </c>
      <c r="C2859" t="s">
        <v>16487</v>
      </c>
      <c r="D2859" t="s">
        <v>1766</v>
      </c>
      <c r="E2859" t="s">
        <v>1757</v>
      </c>
      <c r="F2859">
        <v>30</v>
      </c>
      <c r="G2859" t="s">
        <v>8234</v>
      </c>
      <c r="H2859" t="s">
        <v>8218</v>
      </c>
      <c r="I2859" t="s">
        <v>8214</v>
      </c>
      <c r="J2859" t="s">
        <v>8215</v>
      </c>
      <c r="K2859" t="s">
        <v>8224</v>
      </c>
      <c r="L2859" t="s">
        <v>8216</v>
      </c>
    </row>
    <row r="2860" spans="1:12" x14ac:dyDescent="0.35">
      <c r="A2860" s="164" t="s">
        <v>15012</v>
      </c>
      <c r="B2860" t="s">
        <v>15013</v>
      </c>
      <c r="C2860" t="s">
        <v>12624</v>
      </c>
      <c r="D2860" t="s">
        <v>1768</v>
      </c>
      <c r="E2860" t="s">
        <v>1757</v>
      </c>
      <c r="F2860">
        <v>38</v>
      </c>
      <c r="G2860" t="s">
        <v>8234</v>
      </c>
      <c r="H2860" t="s">
        <v>8218</v>
      </c>
      <c r="I2860" t="s">
        <v>8214</v>
      </c>
      <c r="J2860" t="s">
        <v>8215</v>
      </c>
      <c r="K2860" t="s">
        <v>8224</v>
      </c>
      <c r="L2860" t="s">
        <v>8216</v>
      </c>
    </row>
    <row r="2861" spans="1:12" x14ac:dyDescent="0.35">
      <c r="A2861" s="164" t="s">
        <v>1865</v>
      </c>
      <c r="B2861" t="s">
        <v>6088</v>
      </c>
      <c r="C2861" t="s">
        <v>27499</v>
      </c>
      <c r="D2861" t="s">
        <v>1866</v>
      </c>
      <c r="E2861" t="s">
        <v>1757</v>
      </c>
      <c r="F2861">
        <v>153</v>
      </c>
      <c r="G2861" t="s">
        <v>8212</v>
      </c>
      <c r="H2861" t="s">
        <v>8218</v>
      </c>
      <c r="I2861" t="s">
        <v>8214</v>
      </c>
      <c r="J2861" t="s">
        <v>8215</v>
      </c>
      <c r="K2861" t="s">
        <v>8224</v>
      </c>
      <c r="L2861" t="s">
        <v>8216</v>
      </c>
    </row>
    <row r="2862" spans="1:12" x14ac:dyDescent="0.35">
      <c r="A2862" s="164" t="s">
        <v>1867</v>
      </c>
      <c r="B2862" t="s">
        <v>6160</v>
      </c>
      <c r="C2862" t="s">
        <v>25897</v>
      </c>
      <c r="D2862" t="s">
        <v>1868</v>
      </c>
      <c r="E2862" t="s">
        <v>1757</v>
      </c>
      <c r="F2862">
        <v>127</v>
      </c>
      <c r="G2862" t="s">
        <v>8212</v>
      </c>
      <c r="H2862" t="s">
        <v>8218</v>
      </c>
      <c r="I2862" t="s">
        <v>8214</v>
      </c>
      <c r="J2862" t="s">
        <v>8215</v>
      </c>
      <c r="K2862" t="s">
        <v>8224</v>
      </c>
      <c r="L2862" t="s">
        <v>8216</v>
      </c>
    </row>
    <row r="2863" spans="1:12" x14ac:dyDescent="0.35">
      <c r="A2863" s="164" t="s">
        <v>25172</v>
      </c>
      <c r="B2863" t="s">
        <v>25173</v>
      </c>
      <c r="C2863" t="s">
        <v>25174</v>
      </c>
      <c r="D2863" t="s">
        <v>1835</v>
      </c>
      <c r="E2863" t="s">
        <v>1757</v>
      </c>
      <c r="F2863">
        <v>32</v>
      </c>
      <c r="G2863" t="s">
        <v>8234</v>
      </c>
      <c r="H2863" t="s">
        <v>8218</v>
      </c>
      <c r="I2863" t="s">
        <v>8214</v>
      </c>
      <c r="J2863" t="s">
        <v>8215</v>
      </c>
      <c r="K2863" t="s">
        <v>5808</v>
      </c>
      <c r="L2863" t="s">
        <v>8216</v>
      </c>
    </row>
    <row r="2864" spans="1:12" x14ac:dyDescent="0.35">
      <c r="A2864" s="164" t="s">
        <v>1869</v>
      </c>
      <c r="B2864" t="s">
        <v>6171</v>
      </c>
      <c r="C2864" t="s">
        <v>14962</v>
      </c>
      <c r="D2864" t="s">
        <v>1788</v>
      </c>
      <c r="E2864" t="s">
        <v>1757</v>
      </c>
      <c r="F2864">
        <v>38</v>
      </c>
      <c r="G2864" t="s">
        <v>8234</v>
      </c>
      <c r="H2864" t="s">
        <v>8218</v>
      </c>
      <c r="I2864" t="s">
        <v>8214</v>
      </c>
      <c r="J2864" t="s">
        <v>8215</v>
      </c>
      <c r="K2864" t="s">
        <v>5808</v>
      </c>
      <c r="L2864" t="s">
        <v>8216</v>
      </c>
    </row>
    <row r="2865" spans="1:12" x14ac:dyDescent="0.35">
      <c r="A2865" s="164" t="s">
        <v>1870</v>
      </c>
      <c r="B2865" t="s">
        <v>6087</v>
      </c>
      <c r="C2865" t="s">
        <v>24589</v>
      </c>
      <c r="D2865" t="s">
        <v>1866</v>
      </c>
      <c r="E2865" t="s">
        <v>1757</v>
      </c>
      <c r="F2865">
        <v>149</v>
      </c>
      <c r="G2865" t="s">
        <v>8212</v>
      </c>
      <c r="H2865" t="s">
        <v>8218</v>
      </c>
      <c r="I2865" t="s">
        <v>8214</v>
      </c>
      <c r="J2865" t="s">
        <v>8215</v>
      </c>
      <c r="K2865" t="s">
        <v>8224</v>
      </c>
      <c r="L2865" t="s">
        <v>8216</v>
      </c>
    </row>
    <row r="2866" spans="1:12" x14ac:dyDescent="0.35">
      <c r="A2866" s="164" t="s">
        <v>1871</v>
      </c>
      <c r="B2866" t="s">
        <v>6168</v>
      </c>
      <c r="C2866" t="s">
        <v>31702</v>
      </c>
      <c r="D2866" t="s">
        <v>1788</v>
      </c>
      <c r="E2866" t="s">
        <v>1757</v>
      </c>
      <c r="F2866">
        <v>441</v>
      </c>
      <c r="G2866" t="s">
        <v>8307</v>
      </c>
      <c r="H2866" t="s">
        <v>8218</v>
      </c>
      <c r="I2866" t="s">
        <v>8214</v>
      </c>
      <c r="J2866" t="s">
        <v>8215</v>
      </c>
      <c r="K2866" t="s">
        <v>8224</v>
      </c>
      <c r="L2866" t="s">
        <v>8267</v>
      </c>
    </row>
    <row r="2867" spans="1:12" x14ac:dyDescent="0.35">
      <c r="A2867" s="164" t="s">
        <v>24640</v>
      </c>
      <c r="B2867" t="s">
        <v>17356</v>
      </c>
      <c r="C2867" t="s">
        <v>17357</v>
      </c>
      <c r="D2867" t="s">
        <v>17358</v>
      </c>
      <c r="E2867" t="s">
        <v>1757</v>
      </c>
      <c r="F2867">
        <v>70</v>
      </c>
      <c r="G2867" t="s">
        <v>8234</v>
      </c>
      <c r="H2867" t="s">
        <v>8218</v>
      </c>
      <c r="I2867" t="s">
        <v>8214</v>
      </c>
      <c r="J2867" t="s">
        <v>8215</v>
      </c>
      <c r="K2867" t="s">
        <v>5808</v>
      </c>
      <c r="L2867" t="s">
        <v>8216</v>
      </c>
    </row>
    <row r="2868" spans="1:12" x14ac:dyDescent="0.35">
      <c r="A2868" s="164" t="s">
        <v>31515</v>
      </c>
      <c r="B2868" t="s">
        <v>6006</v>
      </c>
      <c r="C2868" t="s">
        <v>30405</v>
      </c>
      <c r="D2868" t="s">
        <v>1675</v>
      </c>
      <c r="E2868" t="s">
        <v>1757</v>
      </c>
      <c r="F2868">
        <v>32</v>
      </c>
      <c r="G2868" t="s">
        <v>8234</v>
      </c>
      <c r="H2868" t="s">
        <v>8218</v>
      </c>
      <c r="I2868" t="s">
        <v>8214</v>
      </c>
      <c r="J2868" t="s">
        <v>8215</v>
      </c>
      <c r="K2868" t="s">
        <v>8224</v>
      </c>
      <c r="L2868" t="s">
        <v>8216</v>
      </c>
    </row>
    <row r="2869" spans="1:12" x14ac:dyDescent="0.35">
      <c r="A2869" s="164" t="s">
        <v>1872</v>
      </c>
      <c r="B2869" t="s">
        <v>6178</v>
      </c>
      <c r="C2869" t="s">
        <v>14397</v>
      </c>
      <c r="D2869" t="s">
        <v>1853</v>
      </c>
      <c r="E2869" t="s">
        <v>1757</v>
      </c>
      <c r="F2869">
        <v>63</v>
      </c>
      <c r="G2869" t="s">
        <v>8234</v>
      </c>
      <c r="H2869" t="s">
        <v>8218</v>
      </c>
      <c r="I2869" t="s">
        <v>8214</v>
      </c>
      <c r="J2869" t="s">
        <v>8215</v>
      </c>
      <c r="K2869" t="s">
        <v>8224</v>
      </c>
      <c r="L2869" t="s">
        <v>8216</v>
      </c>
    </row>
    <row r="2870" spans="1:12" x14ac:dyDescent="0.35">
      <c r="A2870" s="164" t="s">
        <v>1873</v>
      </c>
      <c r="B2870" t="s">
        <v>6173</v>
      </c>
      <c r="C2870" t="s">
        <v>24345</v>
      </c>
      <c r="D2870" t="s">
        <v>1855</v>
      </c>
      <c r="E2870" t="s">
        <v>1757</v>
      </c>
      <c r="F2870">
        <v>18</v>
      </c>
      <c r="G2870" t="s">
        <v>8234</v>
      </c>
      <c r="H2870" t="s">
        <v>8218</v>
      </c>
      <c r="I2870" t="s">
        <v>8214</v>
      </c>
      <c r="J2870" t="s">
        <v>8215</v>
      </c>
      <c r="K2870" t="s">
        <v>8224</v>
      </c>
      <c r="L2870" t="s">
        <v>8216</v>
      </c>
    </row>
    <row r="2871" spans="1:12" x14ac:dyDescent="0.35">
      <c r="A2871" s="164" t="s">
        <v>1874</v>
      </c>
      <c r="B2871" t="s">
        <v>6199</v>
      </c>
      <c r="C2871" t="s">
        <v>13339</v>
      </c>
      <c r="D2871" t="s">
        <v>1778</v>
      </c>
      <c r="E2871" t="s">
        <v>1757</v>
      </c>
      <c r="F2871">
        <v>37</v>
      </c>
      <c r="G2871" t="s">
        <v>8234</v>
      </c>
      <c r="H2871" t="s">
        <v>8218</v>
      </c>
      <c r="I2871" t="s">
        <v>8214</v>
      </c>
      <c r="J2871" t="s">
        <v>8215</v>
      </c>
      <c r="K2871" t="s">
        <v>8224</v>
      </c>
      <c r="L2871" t="s">
        <v>8216</v>
      </c>
    </row>
    <row r="2872" spans="1:12" x14ac:dyDescent="0.35">
      <c r="A2872" s="164" t="s">
        <v>1875</v>
      </c>
      <c r="B2872" t="s">
        <v>6195</v>
      </c>
      <c r="C2872" t="s">
        <v>18882</v>
      </c>
      <c r="D2872" t="s">
        <v>1778</v>
      </c>
      <c r="E2872" t="s">
        <v>1757</v>
      </c>
      <c r="F2872">
        <v>39</v>
      </c>
      <c r="G2872" t="s">
        <v>8234</v>
      </c>
      <c r="H2872" t="s">
        <v>8218</v>
      </c>
      <c r="I2872" t="s">
        <v>8214</v>
      </c>
      <c r="J2872" t="s">
        <v>8215</v>
      </c>
      <c r="K2872" t="s">
        <v>5808</v>
      </c>
      <c r="L2872" t="s">
        <v>8216</v>
      </c>
    </row>
    <row r="2873" spans="1:12" x14ac:dyDescent="0.35">
      <c r="A2873" s="164" t="s">
        <v>1876</v>
      </c>
      <c r="B2873" t="s">
        <v>6169</v>
      </c>
      <c r="C2873" t="s">
        <v>32408</v>
      </c>
      <c r="D2873" t="s">
        <v>1788</v>
      </c>
      <c r="E2873" t="s">
        <v>1757</v>
      </c>
      <c r="F2873">
        <v>280</v>
      </c>
      <c r="G2873" t="s">
        <v>8223</v>
      </c>
      <c r="H2873" t="s">
        <v>8218</v>
      </c>
      <c r="I2873" t="s">
        <v>8214</v>
      </c>
      <c r="J2873" t="s">
        <v>8215</v>
      </c>
      <c r="K2873" t="s">
        <v>8224</v>
      </c>
      <c r="L2873" t="s">
        <v>8267</v>
      </c>
    </row>
    <row r="2874" spans="1:12" x14ac:dyDescent="0.35">
      <c r="A2874" s="164" t="s">
        <v>17949</v>
      </c>
      <c r="B2874" t="s">
        <v>17950</v>
      </c>
      <c r="C2874" t="s">
        <v>17951</v>
      </c>
      <c r="D2874" t="s">
        <v>1853</v>
      </c>
      <c r="E2874" t="s">
        <v>1757</v>
      </c>
      <c r="F2874">
        <v>9</v>
      </c>
      <c r="G2874" t="s">
        <v>8234</v>
      </c>
      <c r="H2874" t="s">
        <v>8218</v>
      </c>
      <c r="I2874" t="s">
        <v>8214</v>
      </c>
      <c r="J2874" t="s">
        <v>8215</v>
      </c>
      <c r="K2874" t="s">
        <v>8224</v>
      </c>
      <c r="L2874" t="s">
        <v>8216</v>
      </c>
    </row>
    <row r="2875" spans="1:12" x14ac:dyDescent="0.35">
      <c r="A2875" s="164" t="s">
        <v>11230</v>
      </c>
      <c r="B2875" t="s">
        <v>11231</v>
      </c>
      <c r="C2875" t="s">
        <v>11232</v>
      </c>
      <c r="D2875" t="s">
        <v>1778</v>
      </c>
      <c r="E2875" t="s">
        <v>1757</v>
      </c>
      <c r="F2875">
        <v>0</v>
      </c>
      <c r="G2875" t="s">
        <v>8234</v>
      </c>
      <c r="H2875" t="s">
        <v>8218</v>
      </c>
      <c r="I2875" t="s">
        <v>8214</v>
      </c>
      <c r="J2875" t="s">
        <v>8215</v>
      </c>
      <c r="K2875" t="s">
        <v>8224</v>
      </c>
      <c r="L2875" t="s">
        <v>8216</v>
      </c>
    </row>
    <row r="2876" spans="1:12" x14ac:dyDescent="0.35">
      <c r="A2876" s="164" t="s">
        <v>1877</v>
      </c>
      <c r="B2876" t="s">
        <v>6207</v>
      </c>
      <c r="C2876" t="s">
        <v>9553</v>
      </c>
      <c r="D2876" t="s">
        <v>1802</v>
      </c>
      <c r="E2876" t="s">
        <v>1757</v>
      </c>
      <c r="F2876">
        <v>10</v>
      </c>
      <c r="G2876" t="s">
        <v>8234</v>
      </c>
      <c r="H2876" t="s">
        <v>8218</v>
      </c>
      <c r="I2876" t="s">
        <v>8214</v>
      </c>
      <c r="J2876" t="s">
        <v>8215</v>
      </c>
      <c r="K2876" t="s">
        <v>8224</v>
      </c>
      <c r="L2876" t="s">
        <v>8216</v>
      </c>
    </row>
    <row r="2877" spans="1:12" x14ac:dyDescent="0.35">
      <c r="A2877" s="164" t="s">
        <v>1878</v>
      </c>
      <c r="B2877" t="s">
        <v>6013</v>
      </c>
      <c r="C2877" t="s">
        <v>26822</v>
      </c>
      <c r="D2877" t="s">
        <v>985</v>
      </c>
      <c r="E2877" t="s">
        <v>1757</v>
      </c>
      <c r="F2877">
        <v>185</v>
      </c>
      <c r="G2877" t="s">
        <v>8212</v>
      </c>
      <c r="H2877" t="s">
        <v>8218</v>
      </c>
      <c r="I2877" t="s">
        <v>8214</v>
      </c>
      <c r="J2877" t="s">
        <v>8215</v>
      </c>
      <c r="K2877" t="s">
        <v>8224</v>
      </c>
      <c r="L2877" t="s">
        <v>8267</v>
      </c>
    </row>
    <row r="2878" spans="1:12" x14ac:dyDescent="0.35">
      <c r="A2878" s="164" t="s">
        <v>13618</v>
      </c>
      <c r="B2878" t="s">
        <v>13619</v>
      </c>
      <c r="C2878" t="s">
        <v>13620</v>
      </c>
      <c r="D2878" t="s">
        <v>1855</v>
      </c>
      <c r="E2878" t="s">
        <v>1757</v>
      </c>
      <c r="F2878">
        <v>0</v>
      </c>
      <c r="G2878" t="s">
        <v>8234</v>
      </c>
      <c r="H2878" t="s">
        <v>8218</v>
      </c>
      <c r="I2878" t="s">
        <v>8214</v>
      </c>
      <c r="J2878" t="s">
        <v>8215</v>
      </c>
      <c r="K2878" t="s">
        <v>8224</v>
      </c>
      <c r="L2878" t="s">
        <v>8216</v>
      </c>
    </row>
    <row r="2879" spans="1:12" x14ac:dyDescent="0.35">
      <c r="A2879" s="164" t="s">
        <v>24748</v>
      </c>
      <c r="B2879" t="s">
        <v>24749</v>
      </c>
      <c r="C2879" t="s">
        <v>24750</v>
      </c>
      <c r="D2879" t="s">
        <v>1862</v>
      </c>
      <c r="E2879" t="s">
        <v>1757</v>
      </c>
      <c r="F2879">
        <v>24</v>
      </c>
      <c r="G2879" t="s">
        <v>8234</v>
      </c>
      <c r="H2879" t="s">
        <v>8218</v>
      </c>
      <c r="I2879" t="s">
        <v>8214</v>
      </c>
      <c r="J2879" t="s">
        <v>8215</v>
      </c>
      <c r="K2879" t="s">
        <v>8224</v>
      </c>
      <c r="L2879" t="s">
        <v>8216</v>
      </c>
    </row>
    <row r="2880" spans="1:12" x14ac:dyDescent="0.35">
      <c r="A2880" s="164" t="s">
        <v>8888</v>
      </c>
      <c r="B2880" t="s">
        <v>8889</v>
      </c>
      <c r="C2880" t="s">
        <v>8890</v>
      </c>
      <c r="D2880" t="s">
        <v>360</v>
      </c>
      <c r="E2880" t="s">
        <v>1757</v>
      </c>
      <c r="F2880">
        <v>46</v>
      </c>
      <c r="G2880" t="s">
        <v>8234</v>
      </c>
      <c r="H2880" t="s">
        <v>8218</v>
      </c>
      <c r="I2880" t="s">
        <v>8214</v>
      </c>
      <c r="J2880" t="s">
        <v>8215</v>
      </c>
      <c r="K2880" t="s">
        <v>5808</v>
      </c>
      <c r="L2880" t="s">
        <v>8216</v>
      </c>
    </row>
    <row r="2881" spans="1:12" x14ac:dyDescent="0.35">
      <c r="A2881" s="164" t="s">
        <v>1879</v>
      </c>
      <c r="B2881" t="s">
        <v>6187</v>
      </c>
      <c r="C2881" t="s">
        <v>25290</v>
      </c>
      <c r="D2881" t="s">
        <v>1774</v>
      </c>
      <c r="E2881" t="s">
        <v>1757</v>
      </c>
      <c r="F2881">
        <v>29</v>
      </c>
      <c r="G2881" t="s">
        <v>8234</v>
      </c>
      <c r="H2881" t="s">
        <v>8218</v>
      </c>
      <c r="I2881" t="s">
        <v>8214</v>
      </c>
      <c r="J2881" t="s">
        <v>8215</v>
      </c>
      <c r="K2881" t="s">
        <v>5808</v>
      </c>
      <c r="L2881" t="s">
        <v>8216</v>
      </c>
    </row>
    <row r="2882" spans="1:12" x14ac:dyDescent="0.35">
      <c r="A2882" s="164" t="s">
        <v>14458</v>
      </c>
      <c r="B2882" t="s">
        <v>14459</v>
      </c>
      <c r="C2882" t="s">
        <v>14460</v>
      </c>
      <c r="D2882" t="s">
        <v>1774</v>
      </c>
      <c r="E2882" t="s">
        <v>1757</v>
      </c>
      <c r="F2882">
        <v>0</v>
      </c>
      <c r="G2882" t="s">
        <v>8234</v>
      </c>
      <c r="H2882" t="s">
        <v>8218</v>
      </c>
      <c r="I2882" t="s">
        <v>8214</v>
      </c>
      <c r="J2882" t="s">
        <v>8215</v>
      </c>
      <c r="K2882" t="s">
        <v>8224</v>
      </c>
      <c r="L2882" t="s">
        <v>8216</v>
      </c>
    </row>
    <row r="2883" spans="1:12" x14ac:dyDescent="0.35">
      <c r="A2883" s="164" t="s">
        <v>10078</v>
      </c>
      <c r="B2883" t="s">
        <v>10079</v>
      </c>
      <c r="C2883" t="s">
        <v>10080</v>
      </c>
      <c r="D2883" t="s">
        <v>1788</v>
      </c>
      <c r="E2883" t="s">
        <v>1757</v>
      </c>
      <c r="F2883">
        <v>86</v>
      </c>
      <c r="G2883" t="s">
        <v>8234</v>
      </c>
      <c r="H2883" t="s">
        <v>8218</v>
      </c>
      <c r="I2883" t="s">
        <v>8214</v>
      </c>
      <c r="J2883" t="s">
        <v>8215</v>
      </c>
      <c r="K2883" t="s">
        <v>8224</v>
      </c>
      <c r="L2883" t="s">
        <v>8216</v>
      </c>
    </row>
    <row r="2884" spans="1:12" x14ac:dyDescent="0.35">
      <c r="A2884" s="164" t="s">
        <v>19977</v>
      </c>
      <c r="B2884" t="s">
        <v>19978</v>
      </c>
      <c r="C2884" t="s">
        <v>19979</v>
      </c>
      <c r="D2884" t="s">
        <v>19980</v>
      </c>
      <c r="E2884" t="s">
        <v>1757</v>
      </c>
      <c r="F2884">
        <v>20</v>
      </c>
      <c r="G2884" t="s">
        <v>8234</v>
      </c>
      <c r="H2884" t="s">
        <v>8218</v>
      </c>
      <c r="I2884" t="s">
        <v>8219</v>
      </c>
      <c r="J2884" t="s">
        <v>8215</v>
      </c>
      <c r="K2884" t="s">
        <v>8224</v>
      </c>
      <c r="L2884" t="s">
        <v>8216</v>
      </c>
    </row>
    <row r="2885" spans="1:12" x14ac:dyDescent="0.35">
      <c r="A2885" s="164" t="s">
        <v>1880</v>
      </c>
      <c r="B2885" t="s">
        <v>6089</v>
      </c>
      <c r="C2885" t="s">
        <v>13584</v>
      </c>
      <c r="D2885" t="s">
        <v>1881</v>
      </c>
      <c r="E2885" t="s">
        <v>1757</v>
      </c>
      <c r="F2885">
        <v>46</v>
      </c>
      <c r="G2885" t="s">
        <v>8234</v>
      </c>
      <c r="H2885" t="s">
        <v>8218</v>
      </c>
      <c r="I2885" t="s">
        <v>8214</v>
      </c>
      <c r="J2885" t="s">
        <v>8215</v>
      </c>
      <c r="K2885" t="s">
        <v>8224</v>
      </c>
      <c r="L2885" t="s">
        <v>8216</v>
      </c>
    </row>
    <row r="2886" spans="1:12" x14ac:dyDescent="0.35">
      <c r="A2886" s="164" t="s">
        <v>27020</v>
      </c>
      <c r="B2886" t="s">
        <v>27021</v>
      </c>
      <c r="C2886" t="s">
        <v>27022</v>
      </c>
      <c r="D2886" t="s">
        <v>1866</v>
      </c>
      <c r="E2886" t="s">
        <v>1757</v>
      </c>
      <c r="F2886">
        <v>6</v>
      </c>
      <c r="G2886" t="s">
        <v>8234</v>
      </c>
      <c r="H2886" t="s">
        <v>8218</v>
      </c>
      <c r="I2886" t="s">
        <v>8214</v>
      </c>
      <c r="J2886" t="s">
        <v>8215</v>
      </c>
      <c r="K2886" t="s">
        <v>8224</v>
      </c>
      <c r="L2886" t="s">
        <v>8216</v>
      </c>
    </row>
    <row r="2887" spans="1:12" x14ac:dyDescent="0.35">
      <c r="A2887" s="164" t="s">
        <v>6005</v>
      </c>
      <c r="B2887" t="s">
        <v>6006</v>
      </c>
      <c r="C2887" t="s">
        <v>30405</v>
      </c>
      <c r="D2887" t="s">
        <v>1675</v>
      </c>
      <c r="E2887" t="s">
        <v>1757</v>
      </c>
      <c r="F2887">
        <v>32</v>
      </c>
      <c r="G2887" t="s">
        <v>8234</v>
      </c>
      <c r="H2887" t="s">
        <v>8218</v>
      </c>
      <c r="I2887" t="s">
        <v>8214</v>
      </c>
      <c r="J2887" t="s">
        <v>8215</v>
      </c>
      <c r="K2887" t="s">
        <v>8224</v>
      </c>
      <c r="L2887" t="s">
        <v>8216</v>
      </c>
    </row>
    <row r="2888" spans="1:12" x14ac:dyDescent="0.35">
      <c r="A2888" s="164" t="s">
        <v>24865</v>
      </c>
      <c r="B2888" t="s">
        <v>24866</v>
      </c>
      <c r="C2888" t="s">
        <v>24867</v>
      </c>
      <c r="D2888" t="s">
        <v>1868</v>
      </c>
      <c r="E2888" t="s">
        <v>1757</v>
      </c>
      <c r="F2888">
        <v>20</v>
      </c>
      <c r="G2888" t="s">
        <v>8234</v>
      </c>
      <c r="H2888" t="s">
        <v>8218</v>
      </c>
      <c r="I2888" t="s">
        <v>8214</v>
      </c>
      <c r="J2888" t="s">
        <v>8215</v>
      </c>
      <c r="K2888" t="s">
        <v>8224</v>
      </c>
      <c r="L2888" t="s">
        <v>8216</v>
      </c>
    </row>
    <row r="2889" spans="1:12" x14ac:dyDescent="0.35">
      <c r="A2889" s="164" t="s">
        <v>29774</v>
      </c>
      <c r="B2889" t="s">
        <v>29775</v>
      </c>
      <c r="C2889" t="s">
        <v>29776</v>
      </c>
      <c r="D2889" t="s">
        <v>11972</v>
      </c>
      <c r="E2889" t="s">
        <v>1757</v>
      </c>
      <c r="H2889" t="s">
        <v>8218</v>
      </c>
      <c r="I2889" t="s">
        <v>8214</v>
      </c>
      <c r="J2889" t="s">
        <v>8215</v>
      </c>
      <c r="K2889" t="s">
        <v>8224</v>
      </c>
      <c r="L2889" t="s">
        <v>8216</v>
      </c>
    </row>
    <row r="2890" spans="1:12" x14ac:dyDescent="0.35">
      <c r="A2890" s="164" t="s">
        <v>28652</v>
      </c>
      <c r="B2890" t="s">
        <v>16106</v>
      </c>
      <c r="C2890" t="s">
        <v>28653</v>
      </c>
      <c r="D2890" t="s">
        <v>9437</v>
      </c>
      <c r="E2890" t="s">
        <v>1757</v>
      </c>
      <c r="H2890" t="s">
        <v>8218</v>
      </c>
      <c r="I2890" t="s">
        <v>8214</v>
      </c>
      <c r="J2890" t="s">
        <v>8215</v>
      </c>
      <c r="K2890" t="s">
        <v>8224</v>
      </c>
      <c r="L2890" t="s">
        <v>8216</v>
      </c>
    </row>
    <row r="2891" spans="1:12" x14ac:dyDescent="0.35">
      <c r="A2891" s="164" t="s">
        <v>16105</v>
      </c>
      <c r="B2891" t="s">
        <v>16106</v>
      </c>
      <c r="C2891" t="s">
        <v>16107</v>
      </c>
      <c r="D2891" t="s">
        <v>16108</v>
      </c>
      <c r="E2891" t="s">
        <v>1757</v>
      </c>
      <c r="H2891" t="s">
        <v>8218</v>
      </c>
      <c r="I2891" t="s">
        <v>8214</v>
      </c>
      <c r="J2891" t="s">
        <v>8215</v>
      </c>
      <c r="K2891" t="s">
        <v>8224</v>
      </c>
      <c r="L2891" t="s">
        <v>8216</v>
      </c>
    </row>
    <row r="2892" spans="1:12" x14ac:dyDescent="0.35">
      <c r="A2892" s="164" t="s">
        <v>15937</v>
      </c>
      <c r="B2892" t="s">
        <v>15938</v>
      </c>
      <c r="C2892" t="s">
        <v>15939</v>
      </c>
      <c r="D2892" t="s">
        <v>15913</v>
      </c>
      <c r="E2892" t="s">
        <v>1757</v>
      </c>
      <c r="H2892" t="s">
        <v>8218</v>
      </c>
      <c r="I2892" t="s">
        <v>8214</v>
      </c>
      <c r="J2892" t="s">
        <v>8215</v>
      </c>
      <c r="K2892" t="s">
        <v>8224</v>
      </c>
      <c r="L2892" t="s">
        <v>8216</v>
      </c>
    </row>
    <row r="2893" spans="1:12" x14ac:dyDescent="0.35">
      <c r="A2893" s="164" t="s">
        <v>27941</v>
      </c>
      <c r="B2893" t="s">
        <v>16106</v>
      </c>
      <c r="C2893" t="s">
        <v>27942</v>
      </c>
      <c r="D2893" t="s">
        <v>27943</v>
      </c>
      <c r="E2893" t="s">
        <v>1757</v>
      </c>
      <c r="H2893" t="s">
        <v>8218</v>
      </c>
      <c r="I2893" t="s">
        <v>8214</v>
      </c>
      <c r="J2893" t="s">
        <v>8215</v>
      </c>
      <c r="K2893" t="s">
        <v>8224</v>
      </c>
      <c r="L2893" t="s">
        <v>8216</v>
      </c>
    </row>
    <row r="2894" spans="1:12" x14ac:dyDescent="0.35">
      <c r="A2894" s="164" t="s">
        <v>11630</v>
      </c>
      <c r="B2894" t="s">
        <v>11631</v>
      </c>
      <c r="C2894" t="s">
        <v>11632</v>
      </c>
      <c r="D2894" t="s">
        <v>11633</v>
      </c>
      <c r="E2894" t="s">
        <v>1757</v>
      </c>
      <c r="F2894">
        <v>24</v>
      </c>
      <c r="G2894" t="s">
        <v>8234</v>
      </c>
      <c r="H2894" t="s">
        <v>8218</v>
      </c>
      <c r="I2894" t="s">
        <v>8219</v>
      </c>
      <c r="J2894" t="s">
        <v>8272</v>
      </c>
      <c r="K2894" t="s">
        <v>8224</v>
      </c>
      <c r="L2894" t="s">
        <v>8216</v>
      </c>
    </row>
    <row r="2895" spans="1:12" x14ac:dyDescent="0.35">
      <c r="A2895" s="164" t="s">
        <v>33304</v>
      </c>
      <c r="B2895" t="s">
        <v>33305</v>
      </c>
      <c r="C2895" t="s">
        <v>33306</v>
      </c>
      <c r="D2895" t="s">
        <v>2091</v>
      </c>
      <c r="E2895" t="s">
        <v>1757</v>
      </c>
      <c r="F2895">
        <v>25</v>
      </c>
      <c r="G2895" t="s">
        <v>8234</v>
      </c>
      <c r="H2895" t="s">
        <v>8218</v>
      </c>
      <c r="I2895" t="s">
        <v>8219</v>
      </c>
      <c r="J2895" t="s">
        <v>8272</v>
      </c>
      <c r="K2895" t="s">
        <v>8224</v>
      </c>
      <c r="L2895" t="s">
        <v>8216</v>
      </c>
    </row>
    <row r="2896" spans="1:12" x14ac:dyDescent="0.35">
      <c r="A2896" s="164" t="s">
        <v>25158</v>
      </c>
      <c r="B2896" t="s">
        <v>25159</v>
      </c>
      <c r="C2896" t="s">
        <v>25160</v>
      </c>
      <c r="D2896" t="s">
        <v>25161</v>
      </c>
      <c r="E2896" t="s">
        <v>1757</v>
      </c>
      <c r="F2896">
        <v>15</v>
      </c>
      <c r="G2896" t="s">
        <v>8234</v>
      </c>
      <c r="H2896" t="s">
        <v>8218</v>
      </c>
      <c r="I2896" t="s">
        <v>8219</v>
      </c>
      <c r="J2896" t="s">
        <v>8272</v>
      </c>
      <c r="K2896" t="s">
        <v>8224</v>
      </c>
      <c r="L2896" t="s">
        <v>8216</v>
      </c>
    </row>
    <row r="2897" spans="1:12" x14ac:dyDescent="0.35">
      <c r="A2897" s="164" t="s">
        <v>12289</v>
      </c>
      <c r="B2897" t="s">
        <v>12290</v>
      </c>
      <c r="C2897" t="s">
        <v>12291</v>
      </c>
      <c r="D2897" t="s">
        <v>12292</v>
      </c>
      <c r="E2897" t="s">
        <v>1757</v>
      </c>
      <c r="F2897">
        <v>25</v>
      </c>
      <c r="G2897" t="s">
        <v>8234</v>
      </c>
      <c r="H2897" t="s">
        <v>8218</v>
      </c>
      <c r="I2897" t="s">
        <v>8219</v>
      </c>
      <c r="J2897" t="s">
        <v>8272</v>
      </c>
      <c r="K2897" t="s">
        <v>8224</v>
      </c>
      <c r="L2897" t="s">
        <v>8216</v>
      </c>
    </row>
    <row r="2898" spans="1:12" x14ac:dyDescent="0.35">
      <c r="A2898" s="164" t="s">
        <v>33256</v>
      </c>
      <c r="B2898" t="s">
        <v>28514</v>
      </c>
      <c r="C2898" t="s">
        <v>28515</v>
      </c>
      <c r="D2898" t="s">
        <v>11993</v>
      </c>
      <c r="E2898" t="s">
        <v>1757</v>
      </c>
      <c r="F2898">
        <v>25</v>
      </c>
      <c r="G2898" t="s">
        <v>8234</v>
      </c>
      <c r="H2898" t="s">
        <v>8218</v>
      </c>
      <c r="I2898" t="s">
        <v>8219</v>
      </c>
      <c r="J2898" t="s">
        <v>8272</v>
      </c>
      <c r="K2898" t="s">
        <v>5808</v>
      </c>
      <c r="L2898" t="s">
        <v>8216</v>
      </c>
    </row>
    <row r="2899" spans="1:12" x14ac:dyDescent="0.35">
      <c r="A2899" s="164" t="s">
        <v>29982</v>
      </c>
      <c r="B2899" t="s">
        <v>13969</v>
      </c>
      <c r="C2899" t="s">
        <v>29983</v>
      </c>
      <c r="D2899" t="s">
        <v>13971</v>
      </c>
      <c r="E2899" t="s">
        <v>1757</v>
      </c>
      <c r="F2899">
        <v>25</v>
      </c>
      <c r="G2899" t="s">
        <v>8234</v>
      </c>
      <c r="H2899" t="s">
        <v>8218</v>
      </c>
      <c r="I2899" t="s">
        <v>8219</v>
      </c>
      <c r="J2899" t="s">
        <v>8272</v>
      </c>
      <c r="K2899" t="s">
        <v>5808</v>
      </c>
      <c r="L2899" t="s">
        <v>8216</v>
      </c>
    </row>
    <row r="2900" spans="1:12" x14ac:dyDescent="0.35">
      <c r="A2900" s="164" t="s">
        <v>23420</v>
      </c>
      <c r="B2900" t="s">
        <v>23421</v>
      </c>
      <c r="C2900" t="s">
        <v>23422</v>
      </c>
      <c r="D2900" t="s">
        <v>3865</v>
      </c>
      <c r="E2900" t="s">
        <v>1757</v>
      </c>
      <c r="F2900">
        <v>24</v>
      </c>
      <c r="G2900" t="s">
        <v>8234</v>
      </c>
      <c r="H2900" t="s">
        <v>8218</v>
      </c>
      <c r="I2900" t="s">
        <v>8219</v>
      </c>
      <c r="J2900" t="s">
        <v>8272</v>
      </c>
      <c r="K2900" t="s">
        <v>8224</v>
      </c>
      <c r="L2900" t="s">
        <v>8216</v>
      </c>
    </row>
    <row r="2901" spans="1:12" x14ac:dyDescent="0.35">
      <c r="A2901" s="164" t="s">
        <v>32930</v>
      </c>
      <c r="B2901" t="s">
        <v>32931</v>
      </c>
      <c r="C2901" t="s">
        <v>8772</v>
      </c>
      <c r="D2901" t="s">
        <v>3774</v>
      </c>
      <c r="E2901" t="s">
        <v>1757</v>
      </c>
      <c r="F2901">
        <v>16</v>
      </c>
      <c r="G2901" t="s">
        <v>8234</v>
      </c>
      <c r="H2901" t="s">
        <v>8218</v>
      </c>
      <c r="I2901" t="s">
        <v>8214</v>
      </c>
      <c r="J2901" t="s">
        <v>8272</v>
      </c>
      <c r="K2901" t="s">
        <v>8224</v>
      </c>
      <c r="L2901" t="s">
        <v>8216</v>
      </c>
    </row>
    <row r="2902" spans="1:12" x14ac:dyDescent="0.35">
      <c r="A2902" s="164" t="s">
        <v>10183</v>
      </c>
      <c r="B2902" t="s">
        <v>10184</v>
      </c>
      <c r="C2902" t="s">
        <v>10185</v>
      </c>
      <c r="D2902" t="s">
        <v>10186</v>
      </c>
      <c r="E2902" t="s">
        <v>1757</v>
      </c>
      <c r="F2902">
        <v>25</v>
      </c>
      <c r="G2902" t="s">
        <v>8234</v>
      </c>
      <c r="H2902" t="s">
        <v>8218</v>
      </c>
      <c r="I2902" t="s">
        <v>8214</v>
      </c>
      <c r="J2902" t="s">
        <v>8272</v>
      </c>
      <c r="K2902" t="s">
        <v>8224</v>
      </c>
      <c r="L2902" t="s">
        <v>8216</v>
      </c>
    </row>
    <row r="2903" spans="1:12" x14ac:dyDescent="0.35">
      <c r="A2903" s="164" t="s">
        <v>30518</v>
      </c>
      <c r="B2903" t="s">
        <v>30519</v>
      </c>
      <c r="C2903" t="s">
        <v>18846</v>
      </c>
      <c r="D2903" t="s">
        <v>18847</v>
      </c>
      <c r="E2903" t="s">
        <v>1757</v>
      </c>
      <c r="F2903">
        <v>25</v>
      </c>
      <c r="G2903" t="s">
        <v>8234</v>
      </c>
      <c r="H2903" t="s">
        <v>8218</v>
      </c>
      <c r="I2903" t="s">
        <v>8214</v>
      </c>
      <c r="J2903" t="s">
        <v>8272</v>
      </c>
      <c r="K2903" t="s">
        <v>8224</v>
      </c>
      <c r="L2903" t="s">
        <v>8216</v>
      </c>
    </row>
    <row r="2904" spans="1:12" x14ac:dyDescent="0.35">
      <c r="A2904" s="164" t="s">
        <v>19529</v>
      </c>
      <c r="B2904" t="s">
        <v>19530</v>
      </c>
      <c r="C2904" t="s">
        <v>19531</v>
      </c>
      <c r="D2904" t="s">
        <v>19532</v>
      </c>
      <c r="E2904" t="s">
        <v>1757</v>
      </c>
      <c r="F2904">
        <v>18</v>
      </c>
      <c r="G2904" t="s">
        <v>8234</v>
      </c>
      <c r="H2904" t="s">
        <v>8218</v>
      </c>
      <c r="I2904" t="s">
        <v>8219</v>
      </c>
      <c r="J2904" t="s">
        <v>8272</v>
      </c>
      <c r="K2904" t="s">
        <v>8224</v>
      </c>
      <c r="L2904" t="s">
        <v>8216</v>
      </c>
    </row>
    <row r="2905" spans="1:12" x14ac:dyDescent="0.35">
      <c r="A2905" s="164" t="s">
        <v>32481</v>
      </c>
      <c r="B2905" t="s">
        <v>32482</v>
      </c>
      <c r="C2905" t="s">
        <v>15343</v>
      </c>
      <c r="D2905" t="s">
        <v>15344</v>
      </c>
      <c r="E2905" t="s">
        <v>1757</v>
      </c>
      <c r="F2905">
        <v>25</v>
      </c>
      <c r="G2905" t="s">
        <v>8234</v>
      </c>
      <c r="H2905" t="s">
        <v>8218</v>
      </c>
      <c r="I2905" t="s">
        <v>8219</v>
      </c>
      <c r="J2905" t="s">
        <v>8272</v>
      </c>
      <c r="K2905" t="s">
        <v>8224</v>
      </c>
      <c r="L2905" t="s">
        <v>8216</v>
      </c>
    </row>
    <row r="2906" spans="1:12" x14ac:dyDescent="0.35">
      <c r="A2906" s="164" t="s">
        <v>11223</v>
      </c>
      <c r="B2906" t="s">
        <v>11224</v>
      </c>
      <c r="C2906" t="s">
        <v>11225</v>
      </c>
      <c r="D2906" t="s">
        <v>402</v>
      </c>
      <c r="E2906" t="s">
        <v>1757</v>
      </c>
      <c r="F2906">
        <v>25</v>
      </c>
      <c r="G2906" t="s">
        <v>8234</v>
      </c>
      <c r="H2906" t="s">
        <v>8218</v>
      </c>
      <c r="I2906" t="s">
        <v>8219</v>
      </c>
      <c r="J2906" t="s">
        <v>8272</v>
      </c>
      <c r="K2906" t="s">
        <v>8224</v>
      </c>
      <c r="L2906" t="s">
        <v>8216</v>
      </c>
    </row>
    <row r="2907" spans="1:12" x14ac:dyDescent="0.35">
      <c r="A2907" s="164" t="s">
        <v>16995</v>
      </c>
      <c r="B2907" t="s">
        <v>16996</v>
      </c>
      <c r="C2907" t="s">
        <v>16997</v>
      </c>
      <c r="D2907" t="s">
        <v>2496</v>
      </c>
      <c r="E2907" t="s">
        <v>1757</v>
      </c>
      <c r="F2907">
        <v>25</v>
      </c>
      <c r="G2907" t="s">
        <v>8234</v>
      </c>
      <c r="H2907" t="s">
        <v>8218</v>
      </c>
      <c r="I2907" t="s">
        <v>8219</v>
      </c>
      <c r="J2907" t="s">
        <v>8272</v>
      </c>
      <c r="K2907" t="s">
        <v>5808</v>
      </c>
      <c r="L2907" t="s">
        <v>8216</v>
      </c>
    </row>
    <row r="2908" spans="1:12" x14ac:dyDescent="0.35">
      <c r="A2908" s="164" t="s">
        <v>14369</v>
      </c>
      <c r="B2908" t="s">
        <v>14370</v>
      </c>
      <c r="C2908" t="s">
        <v>14371</v>
      </c>
      <c r="D2908" t="s">
        <v>2307</v>
      </c>
      <c r="E2908" t="s">
        <v>1757</v>
      </c>
      <c r="F2908">
        <v>25</v>
      </c>
      <c r="G2908" t="s">
        <v>8234</v>
      </c>
      <c r="H2908" t="s">
        <v>8218</v>
      </c>
      <c r="I2908" t="s">
        <v>8214</v>
      </c>
      <c r="J2908" t="s">
        <v>8272</v>
      </c>
      <c r="K2908" t="s">
        <v>8224</v>
      </c>
      <c r="L2908" t="s">
        <v>8216</v>
      </c>
    </row>
    <row r="2909" spans="1:12" x14ac:dyDescent="0.35">
      <c r="A2909" s="164" t="s">
        <v>18988</v>
      </c>
      <c r="B2909" t="s">
        <v>18110</v>
      </c>
      <c r="C2909" t="s">
        <v>18111</v>
      </c>
      <c r="D2909" t="s">
        <v>18112</v>
      </c>
      <c r="E2909" t="s">
        <v>1757</v>
      </c>
      <c r="F2909">
        <v>25</v>
      </c>
      <c r="G2909" t="s">
        <v>8234</v>
      </c>
      <c r="H2909" t="s">
        <v>8218</v>
      </c>
      <c r="I2909" t="s">
        <v>8219</v>
      </c>
      <c r="J2909" t="s">
        <v>8272</v>
      </c>
      <c r="K2909" t="s">
        <v>5808</v>
      </c>
      <c r="L2909" t="s">
        <v>8216</v>
      </c>
    </row>
    <row r="2910" spans="1:12" x14ac:dyDescent="0.35">
      <c r="A2910" s="164" t="s">
        <v>30199</v>
      </c>
      <c r="B2910" t="s">
        <v>30200</v>
      </c>
      <c r="C2910" t="s">
        <v>13711</v>
      </c>
      <c r="D2910" t="s">
        <v>2109</v>
      </c>
      <c r="E2910" t="s">
        <v>1757</v>
      </c>
      <c r="F2910">
        <v>25</v>
      </c>
      <c r="G2910" t="s">
        <v>8234</v>
      </c>
      <c r="H2910" t="s">
        <v>8218</v>
      </c>
      <c r="I2910" t="s">
        <v>8219</v>
      </c>
      <c r="J2910" t="s">
        <v>8272</v>
      </c>
      <c r="K2910" t="s">
        <v>8224</v>
      </c>
      <c r="L2910" t="s">
        <v>8216</v>
      </c>
    </row>
    <row r="2911" spans="1:12" x14ac:dyDescent="0.35">
      <c r="A2911" s="164" t="s">
        <v>18432</v>
      </c>
      <c r="B2911" t="s">
        <v>18433</v>
      </c>
      <c r="C2911" t="s">
        <v>18434</v>
      </c>
      <c r="D2911" t="s">
        <v>18435</v>
      </c>
      <c r="E2911" t="s">
        <v>1757</v>
      </c>
      <c r="F2911">
        <v>25</v>
      </c>
      <c r="G2911" t="s">
        <v>8234</v>
      </c>
      <c r="H2911" t="s">
        <v>8218</v>
      </c>
      <c r="I2911" t="s">
        <v>8219</v>
      </c>
      <c r="J2911" t="s">
        <v>8272</v>
      </c>
      <c r="K2911" t="s">
        <v>5808</v>
      </c>
      <c r="L2911" t="s">
        <v>8216</v>
      </c>
    </row>
    <row r="2912" spans="1:12" x14ac:dyDescent="0.35">
      <c r="A2912" s="164" t="s">
        <v>32602</v>
      </c>
      <c r="B2912" t="s">
        <v>32603</v>
      </c>
      <c r="C2912" t="s">
        <v>32604</v>
      </c>
      <c r="D2912" t="s">
        <v>1723</v>
      </c>
      <c r="E2912" t="s">
        <v>1757</v>
      </c>
      <c r="F2912">
        <v>25</v>
      </c>
      <c r="G2912" t="s">
        <v>8234</v>
      </c>
      <c r="H2912" t="s">
        <v>8218</v>
      </c>
      <c r="I2912" t="s">
        <v>8219</v>
      </c>
      <c r="J2912" t="s">
        <v>8272</v>
      </c>
      <c r="K2912" t="s">
        <v>8224</v>
      </c>
      <c r="L2912" t="s">
        <v>8216</v>
      </c>
    </row>
    <row r="2913" spans="1:12" x14ac:dyDescent="0.35">
      <c r="A2913" s="164" t="s">
        <v>23090</v>
      </c>
      <c r="B2913" t="s">
        <v>15351</v>
      </c>
      <c r="C2913" t="s">
        <v>15352</v>
      </c>
      <c r="D2913" t="s">
        <v>2578</v>
      </c>
      <c r="E2913" t="s">
        <v>1757</v>
      </c>
      <c r="F2913">
        <v>25</v>
      </c>
      <c r="G2913" t="s">
        <v>8234</v>
      </c>
      <c r="H2913" t="s">
        <v>8218</v>
      </c>
      <c r="I2913" t="s">
        <v>8219</v>
      </c>
      <c r="J2913" t="s">
        <v>8272</v>
      </c>
      <c r="K2913" t="s">
        <v>5808</v>
      </c>
      <c r="L2913" t="s">
        <v>8216</v>
      </c>
    </row>
    <row r="2914" spans="1:12" x14ac:dyDescent="0.35">
      <c r="A2914" s="164" t="s">
        <v>22845</v>
      </c>
      <c r="B2914" t="s">
        <v>22846</v>
      </c>
      <c r="C2914" t="s">
        <v>13327</v>
      </c>
      <c r="D2914" t="s">
        <v>2250</v>
      </c>
      <c r="E2914" t="s">
        <v>1757</v>
      </c>
      <c r="F2914">
        <v>25</v>
      </c>
      <c r="G2914" t="s">
        <v>8234</v>
      </c>
      <c r="H2914" t="s">
        <v>8218</v>
      </c>
      <c r="I2914" t="s">
        <v>8219</v>
      </c>
      <c r="J2914" t="s">
        <v>8272</v>
      </c>
      <c r="K2914" t="s">
        <v>8224</v>
      </c>
      <c r="L2914" t="s">
        <v>8216</v>
      </c>
    </row>
    <row r="2915" spans="1:12" x14ac:dyDescent="0.35">
      <c r="A2915" s="164" t="s">
        <v>16614</v>
      </c>
      <c r="B2915" t="s">
        <v>5374</v>
      </c>
      <c r="C2915" t="s">
        <v>16615</v>
      </c>
      <c r="D2915" t="s">
        <v>16616</v>
      </c>
      <c r="E2915" t="s">
        <v>1757</v>
      </c>
      <c r="F2915">
        <v>25</v>
      </c>
      <c r="G2915" t="s">
        <v>8234</v>
      </c>
      <c r="H2915" t="s">
        <v>8218</v>
      </c>
      <c r="I2915" t="s">
        <v>8219</v>
      </c>
      <c r="J2915" t="s">
        <v>8272</v>
      </c>
      <c r="K2915" t="s">
        <v>5808</v>
      </c>
      <c r="L2915" t="s">
        <v>8216</v>
      </c>
    </row>
    <row r="2916" spans="1:12" x14ac:dyDescent="0.35">
      <c r="A2916" s="164" t="s">
        <v>14828</v>
      </c>
      <c r="B2916" t="s">
        <v>9794</v>
      </c>
      <c r="C2916" t="s">
        <v>14829</v>
      </c>
      <c r="D2916" t="s">
        <v>14830</v>
      </c>
      <c r="E2916" t="s">
        <v>1757</v>
      </c>
      <c r="F2916">
        <v>25</v>
      </c>
      <c r="G2916" t="s">
        <v>8234</v>
      </c>
      <c r="H2916" t="s">
        <v>8218</v>
      </c>
      <c r="I2916" t="s">
        <v>8219</v>
      </c>
      <c r="J2916" t="s">
        <v>8272</v>
      </c>
      <c r="K2916" t="s">
        <v>5808</v>
      </c>
      <c r="L2916" t="s">
        <v>8216</v>
      </c>
    </row>
    <row r="2917" spans="1:12" x14ac:dyDescent="0.35">
      <c r="A2917" s="164" t="s">
        <v>17387</v>
      </c>
      <c r="B2917" t="s">
        <v>8886</v>
      </c>
      <c r="C2917" t="s">
        <v>8887</v>
      </c>
      <c r="D2917" t="s">
        <v>5444</v>
      </c>
      <c r="E2917" t="s">
        <v>1757</v>
      </c>
      <c r="F2917">
        <v>25</v>
      </c>
      <c r="G2917" t="s">
        <v>8234</v>
      </c>
      <c r="H2917" t="s">
        <v>8218</v>
      </c>
      <c r="I2917" t="s">
        <v>8219</v>
      </c>
      <c r="J2917" t="s">
        <v>8272</v>
      </c>
      <c r="K2917" t="s">
        <v>8224</v>
      </c>
      <c r="L2917" t="s">
        <v>8216</v>
      </c>
    </row>
    <row r="2918" spans="1:12" x14ac:dyDescent="0.35">
      <c r="A2918" s="164" t="s">
        <v>14813</v>
      </c>
      <c r="B2918" t="s">
        <v>14814</v>
      </c>
      <c r="C2918" t="s">
        <v>14815</v>
      </c>
      <c r="D2918" t="s">
        <v>14816</v>
      </c>
      <c r="E2918" t="s">
        <v>1757</v>
      </c>
      <c r="F2918">
        <v>25</v>
      </c>
      <c r="G2918" t="s">
        <v>8234</v>
      </c>
      <c r="H2918" t="s">
        <v>8218</v>
      </c>
      <c r="I2918" t="s">
        <v>8214</v>
      </c>
      <c r="J2918" t="s">
        <v>8272</v>
      </c>
      <c r="K2918" t="s">
        <v>8224</v>
      </c>
      <c r="L2918" t="s">
        <v>8216</v>
      </c>
    </row>
    <row r="2919" spans="1:12" x14ac:dyDescent="0.35">
      <c r="A2919" s="164" t="s">
        <v>20230</v>
      </c>
      <c r="B2919" t="s">
        <v>20231</v>
      </c>
      <c r="C2919" t="s">
        <v>20232</v>
      </c>
      <c r="D2919" t="s">
        <v>2687</v>
      </c>
      <c r="E2919" t="s">
        <v>1757</v>
      </c>
      <c r="F2919">
        <v>25</v>
      </c>
      <c r="G2919" t="s">
        <v>8234</v>
      </c>
      <c r="H2919" t="s">
        <v>8218</v>
      </c>
      <c r="I2919" t="s">
        <v>8214</v>
      </c>
      <c r="J2919" t="s">
        <v>8272</v>
      </c>
      <c r="K2919" t="s">
        <v>8224</v>
      </c>
      <c r="L2919" t="s">
        <v>8216</v>
      </c>
    </row>
    <row r="2920" spans="1:12" x14ac:dyDescent="0.35">
      <c r="A2920" s="164" t="s">
        <v>9824</v>
      </c>
      <c r="B2920" t="s">
        <v>9825</v>
      </c>
      <c r="C2920" t="s">
        <v>9826</v>
      </c>
      <c r="D2920" t="s">
        <v>1660</v>
      </c>
      <c r="E2920" t="s">
        <v>1757</v>
      </c>
      <c r="F2920">
        <v>25</v>
      </c>
      <c r="G2920" t="s">
        <v>8234</v>
      </c>
      <c r="H2920" t="s">
        <v>8218</v>
      </c>
      <c r="I2920" t="s">
        <v>8214</v>
      </c>
      <c r="J2920" t="s">
        <v>8272</v>
      </c>
      <c r="K2920" t="s">
        <v>8224</v>
      </c>
      <c r="L2920" t="s">
        <v>8216</v>
      </c>
    </row>
    <row r="2921" spans="1:12" x14ac:dyDescent="0.35">
      <c r="A2921" s="164" t="s">
        <v>9219</v>
      </c>
      <c r="B2921" t="s">
        <v>9220</v>
      </c>
      <c r="C2921" t="s">
        <v>9221</v>
      </c>
      <c r="D2921" t="s">
        <v>9222</v>
      </c>
      <c r="E2921" t="s">
        <v>1757</v>
      </c>
      <c r="F2921">
        <v>25</v>
      </c>
      <c r="G2921" t="s">
        <v>8234</v>
      </c>
      <c r="H2921" t="s">
        <v>8218</v>
      </c>
      <c r="I2921" t="s">
        <v>8214</v>
      </c>
      <c r="J2921" t="s">
        <v>8272</v>
      </c>
      <c r="K2921" t="s">
        <v>5808</v>
      </c>
      <c r="L2921" t="s">
        <v>8216</v>
      </c>
    </row>
    <row r="2922" spans="1:12" x14ac:dyDescent="0.35">
      <c r="A2922" s="164" t="s">
        <v>8922</v>
      </c>
      <c r="B2922" t="s">
        <v>8923</v>
      </c>
      <c r="C2922" t="s">
        <v>8924</v>
      </c>
      <c r="D2922" t="s">
        <v>3838</v>
      </c>
      <c r="E2922" t="s">
        <v>1757</v>
      </c>
      <c r="F2922">
        <v>25</v>
      </c>
      <c r="G2922" t="s">
        <v>8234</v>
      </c>
      <c r="H2922" t="s">
        <v>8218</v>
      </c>
      <c r="I2922" t="s">
        <v>8219</v>
      </c>
      <c r="J2922" t="s">
        <v>8272</v>
      </c>
      <c r="K2922" t="s">
        <v>8224</v>
      </c>
      <c r="L2922" t="s">
        <v>8216</v>
      </c>
    </row>
    <row r="2923" spans="1:12" x14ac:dyDescent="0.35">
      <c r="A2923" s="164" t="s">
        <v>24977</v>
      </c>
      <c r="B2923" t="s">
        <v>24978</v>
      </c>
      <c r="C2923" t="s">
        <v>24979</v>
      </c>
      <c r="D2923" t="s">
        <v>430</v>
      </c>
      <c r="E2923" t="s">
        <v>1757</v>
      </c>
      <c r="F2923">
        <v>25</v>
      </c>
      <c r="G2923" t="s">
        <v>8234</v>
      </c>
      <c r="H2923" t="s">
        <v>8218</v>
      </c>
      <c r="I2923" t="s">
        <v>8219</v>
      </c>
      <c r="J2923" t="s">
        <v>8272</v>
      </c>
      <c r="K2923" t="s">
        <v>5808</v>
      </c>
      <c r="L2923" t="s">
        <v>8216</v>
      </c>
    </row>
    <row r="2924" spans="1:12" x14ac:dyDescent="0.35">
      <c r="A2924" s="164" t="s">
        <v>14500</v>
      </c>
      <c r="B2924" t="s">
        <v>14501</v>
      </c>
      <c r="C2924" t="s">
        <v>14502</v>
      </c>
      <c r="D2924" t="s">
        <v>175</v>
      </c>
      <c r="E2924" t="s">
        <v>1757</v>
      </c>
      <c r="F2924">
        <v>25</v>
      </c>
      <c r="G2924" t="s">
        <v>8234</v>
      </c>
      <c r="H2924" t="s">
        <v>8218</v>
      </c>
      <c r="I2924" t="s">
        <v>8219</v>
      </c>
      <c r="J2924" t="s">
        <v>8272</v>
      </c>
      <c r="K2924" t="s">
        <v>5808</v>
      </c>
      <c r="L2924" t="s">
        <v>8216</v>
      </c>
    </row>
    <row r="2925" spans="1:12" x14ac:dyDescent="0.35">
      <c r="A2925" s="164" t="s">
        <v>26235</v>
      </c>
      <c r="B2925" t="s">
        <v>26236</v>
      </c>
      <c r="C2925" t="s">
        <v>26237</v>
      </c>
      <c r="D2925" t="s">
        <v>14941</v>
      </c>
      <c r="E2925" t="s">
        <v>1757</v>
      </c>
      <c r="F2925">
        <v>25</v>
      </c>
      <c r="G2925" t="s">
        <v>8234</v>
      </c>
      <c r="H2925" t="s">
        <v>8218</v>
      </c>
      <c r="I2925" t="s">
        <v>8214</v>
      </c>
      <c r="J2925" t="s">
        <v>8272</v>
      </c>
      <c r="K2925" t="s">
        <v>5808</v>
      </c>
      <c r="L2925" t="s">
        <v>8216</v>
      </c>
    </row>
    <row r="2926" spans="1:12" x14ac:dyDescent="0.35">
      <c r="A2926" s="164" t="s">
        <v>24882</v>
      </c>
      <c r="B2926" t="s">
        <v>24883</v>
      </c>
      <c r="C2926" t="s">
        <v>24884</v>
      </c>
      <c r="D2926" t="s">
        <v>3856</v>
      </c>
      <c r="E2926" t="s">
        <v>1757</v>
      </c>
      <c r="F2926">
        <v>25</v>
      </c>
      <c r="G2926" t="s">
        <v>8234</v>
      </c>
      <c r="H2926" t="s">
        <v>8218</v>
      </c>
      <c r="I2926" t="s">
        <v>8219</v>
      </c>
      <c r="J2926" t="s">
        <v>8272</v>
      </c>
      <c r="K2926" t="s">
        <v>5808</v>
      </c>
      <c r="L2926" t="s">
        <v>8216</v>
      </c>
    </row>
    <row r="2927" spans="1:12" x14ac:dyDescent="0.35">
      <c r="A2927" s="164" t="s">
        <v>30044</v>
      </c>
      <c r="B2927" t="s">
        <v>10954</v>
      </c>
      <c r="C2927" t="s">
        <v>10955</v>
      </c>
      <c r="D2927" t="s">
        <v>10956</v>
      </c>
      <c r="E2927" t="s">
        <v>1757</v>
      </c>
      <c r="F2927">
        <v>25</v>
      </c>
      <c r="G2927" t="s">
        <v>8234</v>
      </c>
      <c r="H2927" t="s">
        <v>8218</v>
      </c>
      <c r="I2927" t="s">
        <v>8214</v>
      </c>
      <c r="J2927" t="s">
        <v>8272</v>
      </c>
      <c r="K2927" t="s">
        <v>5808</v>
      </c>
      <c r="L2927" t="s">
        <v>8216</v>
      </c>
    </row>
    <row r="2928" spans="1:12" x14ac:dyDescent="0.35">
      <c r="A2928" s="164" t="s">
        <v>28047</v>
      </c>
      <c r="B2928" t="s">
        <v>12275</v>
      </c>
      <c r="C2928" t="s">
        <v>28048</v>
      </c>
      <c r="D2928" t="s">
        <v>12277</v>
      </c>
      <c r="E2928" t="s">
        <v>1757</v>
      </c>
      <c r="F2928">
        <v>25</v>
      </c>
      <c r="G2928" t="s">
        <v>8234</v>
      </c>
      <c r="H2928" t="s">
        <v>8218</v>
      </c>
      <c r="I2928" t="s">
        <v>8219</v>
      </c>
      <c r="J2928" t="s">
        <v>8272</v>
      </c>
      <c r="K2928" t="s">
        <v>5808</v>
      </c>
      <c r="L2928" t="s">
        <v>8216</v>
      </c>
    </row>
    <row r="2929" spans="1:12" x14ac:dyDescent="0.35">
      <c r="A2929" s="164" t="s">
        <v>14891</v>
      </c>
      <c r="B2929" t="s">
        <v>14892</v>
      </c>
      <c r="C2929" t="s">
        <v>14893</v>
      </c>
      <c r="D2929" t="s">
        <v>3838</v>
      </c>
      <c r="E2929" t="s">
        <v>1757</v>
      </c>
      <c r="F2929">
        <v>25</v>
      </c>
      <c r="G2929" t="s">
        <v>8234</v>
      </c>
      <c r="H2929" t="s">
        <v>8218</v>
      </c>
      <c r="I2929" t="s">
        <v>8219</v>
      </c>
      <c r="J2929" t="s">
        <v>8272</v>
      </c>
      <c r="K2929" t="s">
        <v>8224</v>
      </c>
      <c r="L2929" t="s">
        <v>8216</v>
      </c>
    </row>
    <row r="2930" spans="1:12" x14ac:dyDescent="0.35">
      <c r="A2930" s="164" t="s">
        <v>30031</v>
      </c>
      <c r="B2930" t="s">
        <v>30032</v>
      </c>
      <c r="C2930" t="s">
        <v>30033</v>
      </c>
      <c r="D2930" t="s">
        <v>30034</v>
      </c>
      <c r="E2930" t="s">
        <v>1757</v>
      </c>
      <c r="F2930">
        <v>16</v>
      </c>
      <c r="G2930" t="s">
        <v>8234</v>
      </c>
      <c r="H2930" t="s">
        <v>8218</v>
      </c>
      <c r="I2930" t="s">
        <v>8214</v>
      </c>
      <c r="J2930" t="s">
        <v>8215</v>
      </c>
      <c r="K2930" t="s">
        <v>8224</v>
      </c>
      <c r="L2930" t="s">
        <v>8216</v>
      </c>
    </row>
    <row r="2931" spans="1:12" x14ac:dyDescent="0.35">
      <c r="A2931" s="164" t="s">
        <v>11014</v>
      </c>
      <c r="B2931" t="s">
        <v>11015</v>
      </c>
      <c r="C2931" t="s">
        <v>11016</v>
      </c>
      <c r="D2931" t="s">
        <v>1788</v>
      </c>
      <c r="E2931" t="s">
        <v>1757</v>
      </c>
      <c r="F2931">
        <v>0</v>
      </c>
      <c r="G2931" t="s">
        <v>8234</v>
      </c>
      <c r="H2931" t="s">
        <v>8218</v>
      </c>
      <c r="I2931" t="s">
        <v>8214</v>
      </c>
      <c r="J2931" t="s">
        <v>8215</v>
      </c>
      <c r="K2931" t="s">
        <v>8224</v>
      </c>
      <c r="L2931" t="s">
        <v>8216</v>
      </c>
    </row>
    <row r="2932" spans="1:12" x14ac:dyDescent="0.35">
      <c r="A2932" s="164" t="s">
        <v>29943</v>
      </c>
      <c r="B2932" t="s">
        <v>29944</v>
      </c>
      <c r="C2932" t="s">
        <v>29945</v>
      </c>
      <c r="D2932" t="s">
        <v>1786</v>
      </c>
      <c r="E2932" t="s">
        <v>1757</v>
      </c>
      <c r="F2932">
        <v>16</v>
      </c>
      <c r="G2932" t="s">
        <v>8234</v>
      </c>
      <c r="H2932" t="s">
        <v>8218</v>
      </c>
      <c r="I2932" t="s">
        <v>8214</v>
      </c>
      <c r="J2932" t="s">
        <v>8215</v>
      </c>
      <c r="K2932" t="s">
        <v>8224</v>
      </c>
      <c r="L2932" t="s">
        <v>8216</v>
      </c>
    </row>
    <row r="2933" spans="1:12" x14ac:dyDescent="0.35">
      <c r="A2933" s="164" t="s">
        <v>26088</v>
      </c>
      <c r="B2933" t="s">
        <v>26089</v>
      </c>
      <c r="C2933" t="s">
        <v>26090</v>
      </c>
      <c r="D2933" t="s">
        <v>20663</v>
      </c>
      <c r="E2933" t="s">
        <v>1757</v>
      </c>
      <c r="H2933" t="s">
        <v>8218</v>
      </c>
      <c r="I2933" t="s">
        <v>8214</v>
      </c>
      <c r="J2933" t="s">
        <v>8215</v>
      </c>
      <c r="K2933" t="s">
        <v>8224</v>
      </c>
      <c r="L2933" t="s">
        <v>8216</v>
      </c>
    </row>
    <row r="2934" spans="1:12" x14ac:dyDescent="0.35">
      <c r="A2934" s="164" t="s">
        <v>32502</v>
      </c>
      <c r="B2934" t="s">
        <v>32503</v>
      </c>
      <c r="C2934" t="s">
        <v>32504</v>
      </c>
      <c r="D2934" t="s">
        <v>1830</v>
      </c>
      <c r="E2934" t="s">
        <v>1757</v>
      </c>
      <c r="F2934">
        <v>16</v>
      </c>
      <c r="G2934" t="s">
        <v>8234</v>
      </c>
      <c r="H2934" t="s">
        <v>8218</v>
      </c>
      <c r="I2934" t="s">
        <v>8214</v>
      </c>
      <c r="J2934" t="s">
        <v>8215</v>
      </c>
      <c r="K2934" t="s">
        <v>8224</v>
      </c>
      <c r="L2934" t="s">
        <v>8216</v>
      </c>
    </row>
    <row r="2935" spans="1:12" x14ac:dyDescent="0.35">
      <c r="A2935" s="164" t="s">
        <v>9434</v>
      </c>
      <c r="B2935" t="s">
        <v>9435</v>
      </c>
      <c r="C2935" t="s">
        <v>9436</v>
      </c>
      <c r="D2935" t="s">
        <v>9437</v>
      </c>
      <c r="E2935" t="s">
        <v>1757</v>
      </c>
      <c r="H2935" t="s">
        <v>8218</v>
      </c>
      <c r="I2935" t="s">
        <v>8214</v>
      </c>
      <c r="J2935" t="s">
        <v>8215</v>
      </c>
      <c r="K2935" t="s">
        <v>8224</v>
      </c>
      <c r="L2935" t="s">
        <v>8216</v>
      </c>
    </row>
    <row r="2936" spans="1:12" x14ac:dyDescent="0.35">
      <c r="A2936" s="164" t="s">
        <v>27306</v>
      </c>
      <c r="B2936" t="s">
        <v>27307</v>
      </c>
      <c r="C2936" t="s">
        <v>27308</v>
      </c>
      <c r="D2936" t="s">
        <v>11397</v>
      </c>
      <c r="E2936" t="s">
        <v>1757</v>
      </c>
      <c r="F2936">
        <v>0</v>
      </c>
      <c r="G2936" t="s">
        <v>8234</v>
      </c>
      <c r="H2936" t="s">
        <v>8218</v>
      </c>
      <c r="I2936" t="s">
        <v>8214</v>
      </c>
      <c r="J2936" t="s">
        <v>8215</v>
      </c>
      <c r="K2936" t="s">
        <v>8224</v>
      </c>
      <c r="L2936" t="s">
        <v>8216</v>
      </c>
    </row>
    <row r="2937" spans="1:12" x14ac:dyDescent="0.35">
      <c r="A2937" s="164" t="s">
        <v>32130</v>
      </c>
      <c r="B2937" t="s">
        <v>32131</v>
      </c>
      <c r="C2937" t="s">
        <v>32132</v>
      </c>
      <c r="D2937" t="s">
        <v>1858</v>
      </c>
      <c r="E2937" t="s">
        <v>1757</v>
      </c>
      <c r="F2937">
        <v>16</v>
      </c>
      <c r="G2937" t="s">
        <v>8234</v>
      </c>
      <c r="H2937" t="s">
        <v>8218</v>
      </c>
      <c r="I2937" t="s">
        <v>8219</v>
      </c>
      <c r="J2937" t="s">
        <v>8215</v>
      </c>
      <c r="K2937" t="s">
        <v>8224</v>
      </c>
      <c r="L2937" t="s">
        <v>8216</v>
      </c>
    </row>
    <row r="2938" spans="1:12" x14ac:dyDescent="0.35">
      <c r="A2938" s="164" t="s">
        <v>18136</v>
      </c>
      <c r="B2938" t="s">
        <v>18137</v>
      </c>
      <c r="C2938" t="s">
        <v>18138</v>
      </c>
      <c r="D2938" t="s">
        <v>18139</v>
      </c>
      <c r="E2938" t="s">
        <v>1757</v>
      </c>
      <c r="H2938" t="s">
        <v>8218</v>
      </c>
      <c r="I2938" t="s">
        <v>8214</v>
      </c>
      <c r="J2938" t="s">
        <v>8215</v>
      </c>
      <c r="K2938" t="s">
        <v>8224</v>
      </c>
      <c r="L2938" t="s">
        <v>8216</v>
      </c>
    </row>
    <row r="2939" spans="1:12" x14ac:dyDescent="0.35">
      <c r="A2939" s="164" t="s">
        <v>17469</v>
      </c>
      <c r="B2939" t="s">
        <v>17470</v>
      </c>
      <c r="C2939" t="s">
        <v>17471</v>
      </c>
      <c r="D2939" t="s">
        <v>1410</v>
      </c>
      <c r="E2939" t="s">
        <v>1757</v>
      </c>
      <c r="F2939">
        <v>0</v>
      </c>
      <c r="G2939" t="s">
        <v>8234</v>
      </c>
      <c r="H2939" t="s">
        <v>8218</v>
      </c>
      <c r="I2939" t="s">
        <v>8214</v>
      </c>
      <c r="J2939" t="s">
        <v>8215</v>
      </c>
      <c r="K2939" t="s">
        <v>8224</v>
      </c>
      <c r="L2939" t="s">
        <v>8216</v>
      </c>
    </row>
    <row r="2940" spans="1:12" x14ac:dyDescent="0.35">
      <c r="A2940" s="164" t="s">
        <v>27174</v>
      </c>
      <c r="B2940" t="s">
        <v>27175</v>
      </c>
      <c r="C2940" t="s">
        <v>27176</v>
      </c>
      <c r="D2940" t="s">
        <v>1376</v>
      </c>
      <c r="E2940" t="s">
        <v>1757</v>
      </c>
      <c r="F2940">
        <v>213</v>
      </c>
      <c r="G2940" t="s">
        <v>8223</v>
      </c>
      <c r="H2940" t="s">
        <v>8218</v>
      </c>
      <c r="I2940" t="s">
        <v>8219</v>
      </c>
      <c r="J2940" t="s">
        <v>8215</v>
      </c>
      <c r="K2940" t="s">
        <v>8224</v>
      </c>
      <c r="L2940" t="s">
        <v>8216</v>
      </c>
    </row>
    <row r="2941" spans="1:12" x14ac:dyDescent="0.35">
      <c r="A2941" s="164" t="s">
        <v>19480</v>
      </c>
      <c r="B2941" t="s">
        <v>19481</v>
      </c>
      <c r="C2941" t="s">
        <v>19482</v>
      </c>
      <c r="D2941" t="s">
        <v>135</v>
      </c>
      <c r="E2941" t="s">
        <v>1757</v>
      </c>
      <c r="F2941">
        <v>150</v>
      </c>
      <c r="G2941" t="s">
        <v>8212</v>
      </c>
      <c r="H2941" t="s">
        <v>8218</v>
      </c>
      <c r="I2941" t="s">
        <v>8219</v>
      </c>
      <c r="J2941" t="s">
        <v>8215</v>
      </c>
      <c r="K2941" t="s">
        <v>8224</v>
      </c>
      <c r="L2941" t="s">
        <v>8216</v>
      </c>
    </row>
    <row r="2942" spans="1:12" x14ac:dyDescent="0.35">
      <c r="A2942" s="164" t="s">
        <v>9514</v>
      </c>
      <c r="B2942" t="s">
        <v>9515</v>
      </c>
      <c r="C2942" t="s">
        <v>9516</v>
      </c>
      <c r="D2942" t="s">
        <v>9517</v>
      </c>
      <c r="E2942" t="s">
        <v>1757</v>
      </c>
      <c r="F2942">
        <v>16</v>
      </c>
      <c r="G2942" t="s">
        <v>8234</v>
      </c>
      <c r="H2942" t="s">
        <v>8218</v>
      </c>
      <c r="I2942" t="s">
        <v>8214</v>
      </c>
      <c r="J2942" t="s">
        <v>8215</v>
      </c>
      <c r="K2942" t="s">
        <v>8224</v>
      </c>
      <c r="L2942" t="s">
        <v>8216</v>
      </c>
    </row>
    <row r="2943" spans="1:12" x14ac:dyDescent="0.35">
      <c r="A2943" s="164" t="s">
        <v>26957</v>
      </c>
      <c r="B2943" t="s">
        <v>26958</v>
      </c>
      <c r="C2943" t="s">
        <v>26959</v>
      </c>
      <c r="D2943" t="s">
        <v>140</v>
      </c>
      <c r="E2943" t="s">
        <v>1757</v>
      </c>
      <c r="F2943">
        <v>16</v>
      </c>
      <c r="G2943" t="s">
        <v>8234</v>
      </c>
      <c r="H2943" t="s">
        <v>8218</v>
      </c>
      <c r="I2943" t="s">
        <v>8219</v>
      </c>
      <c r="J2943" t="s">
        <v>8215</v>
      </c>
      <c r="K2943" t="s">
        <v>8224</v>
      </c>
      <c r="L2943" t="s">
        <v>8216</v>
      </c>
    </row>
    <row r="2944" spans="1:12" x14ac:dyDescent="0.35">
      <c r="A2944" s="164" t="s">
        <v>21920</v>
      </c>
      <c r="B2944" t="s">
        <v>21921</v>
      </c>
      <c r="C2944" t="s">
        <v>21922</v>
      </c>
      <c r="D2944" t="s">
        <v>11972</v>
      </c>
      <c r="E2944" t="s">
        <v>1757</v>
      </c>
      <c r="H2944" t="s">
        <v>8218</v>
      </c>
      <c r="I2944" t="s">
        <v>8214</v>
      </c>
      <c r="J2944" t="s">
        <v>8215</v>
      </c>
      <c r="K2944" t="s">
        <v>8224</v>
      </c>
      <c r="L2944" t="s">
        <v>8216</v>
      </c>
    </row>
    <row r="2945" spans="1:12" x14ac:dyDescent="0.35">
      <c r="A2945" s="164" t="s">
        <v>25663</v>
      </c>
      <c r="B2945" t="s">
        <v>25664</v>
      </c>
      <c r="C2945" t="s">
        <v>25665</v>
      </c>
      <c r="D2945" t="s">
        <v>11972</v>
      </c>
      <c r="E2945" t="s">
        <v>1757</v>
      </c>
      <c r="H2945" t="s">
        <v>8218</v>
      </c>
      <c r="I2945" t="s">
        <v>8214</v>
      </c>
      <c r="J2945" t="s">
        <v>8215</v>
      </c>
      <c r="K2945" t="s">
        <v>8224</v>
      </c>
      <c r="L2945" t="s">
        <v>8216</v>
      </c>
    </row>
    <row r="2946" spans="1:12" x14ac:dyDescent="0.35">
      <c r="A2946" s="164" t="s">
        <v>21548</v>
      </c>
      <c r="B2946" t="s">
        <v>21549</v>
      </c>
      <c r="C2946" t="s">
        <v>21550</v>
      </c>
      <c r="D2946" t="s">
        <v>2660</v>
      </c>
      <c r="E2946" t="s">
        <v>1757</v>
      </c>
      <c r="F2946">
        <v>68</v>
      </c>
      <c r="G2946" t="s">
        <v>8234</v>
      </c>
      <c r="H2946" t="s">
        <v>8218</v>
      </c>
      <c r="I2946" t="s">
        <v>8214</v>
      </c>
      <c r="J2946" t="s">
        <v>8215</v>
      </c>
      <c r="K2946" t="s">
        <v>8224</v>
      </c>
      <c r="L2946" t="s">
        <v>8216</v>
      </c>
    </row>
    <row r="2947" spans="1:12" x14ac:dyDescent="0.35">
      <c r="A2947" s="164" t="s">
        <v>9326</v>
      </c>
      <c r="B2947" t="s">
        <v>9327</v>
      </c>
      <c r="C2947" t="s">
        <v>9328</v>
      </c>
      <c r="D2947" t="s">
        <v>9329</v>
      </c>
      <c r="E2947" t="s">
        <v>1757</v>
      </c>
      <c r="H2947" t="s">
        <v>8218</v>
      </c>
      <c r="I2947" t="s">
        <v>8214</v>
      </c>
      <c r="J2947" t="s">
        <v>8215</v>
      </c>
      <c r="K2947" t="s">
        <v>8224</v>
      </c>
      <c r="L2947" t="s">
        <v>8216</v>
      </c>
    </row>
    <row r="2948" spans="1:12" x14ac:dyDescent="0.35">
      <c r="A2948" s="164" t="s">
        <v>21168</v>
      </c>
      <c r="B2948" t="s">
        <v>21169</v>
      </c>
      <c r="C2948" t="s">
        <v>21170</v>
      </c>
      <c r="D2948" t="s">
        <v>18139</v>
      </c>
      <c r="E2948" t="s">
        <v>1757</v>
      </c>
      <c r="F2948">
        <v>75</v>
      </c>
      <c r="G2948" t="s">
        <v>8234</v>
      </c>
      <c r="H2948" t="s">
        <v>8218</v>
      </c>
      <c r="I2948" t="s">
        <v>8214</v>
      </c>
      <c r="J2948" t="s">
        <v>8215</v>
      </c>
      <c r="K2948" t="s">
        <v>8224</v>
      </c>
      <c r="L2948" t="s">
        <v>8216</v>
      </c>
    </row>
    <row r="2949" spans="1:12" x14ac:dyDescent="0.35">
      <c r="A2949" s="164" t="s">
        <v>14677</v>
      </c>
      <c r="B2949" t="s">
        <v>14678</v>
      </c>
      <c r="C2949" t="s">
        <v>14679</v>
      </c>
      <c r="D2949" t="s">
        <v>1847</v>
      </c>
      <c r="E2949" t="s">
        <v>1757</v>
      </c>
      <c r="F2949">
        <v>65</v>
      </c>
      <c r="G2949" t="s">
        <v>8234</v>
      </c>
      <c r="H2949" t="s">
        <v>8218</v>
      </c>
      <c r="I2949" t="s">
        <v>8214</v>
      </c>
      <c r="J2949" t="s">
        <v>8215</v>
      </c>
      <c r="K2949" t="s">
        <v>8224</v>
      </c>
      <c r="L2949" t="s">
        <v>8216</v>
      </c>
    </row>
    <row r="2950" spans="1:12" x14ac:dyDescent="0.35">
      <c r="A2950" s="164" t="s">
        <v>27461</v>
      </c>
      <c r="B2950" t="s">
        <v>27462</v>
      </c>
      <c r="C2950" t="s">
        <v>27463</v>
      </c>
      <c r="D2950" t="s">
        <v>19269</v>
      </c>
      <c r="E2950" t="s">
        <v>1757</v>
      </c>
      <c r="F2950">
        <v>64</v>
      </c>
      <c r="G2950" t="s">
        <v>8234</v>
      </c>
      <c r="H2950" t="s">
        <v>8218</v>
      </c>
      <c r="I2950" t="s">
        <v>8214</v>
      </c>
      <c r="J2950" t="s">
        <v>8215</v>
      </c>
      <c r="K2950" t="s">
        <v>8224</v>
      </c>
      <c r="L2950" t="s">
        <v>8216</v>
      </c>
    </row>
    <row r="2951" spans="1:12" x14ac:dyDescent="0.35">
      <c r="A2951" s="164" t="s">
        <v>20660</v>
      </c>
      <c r="B2951" t="s">
        <v>20661</v>
      </c>
      <c r="C2951" t="s">
        <v>20662</v>
      </c>
      <c r="D2951" t="s">
        <v>20663</v>
      </c>
      <c r="E2951" t="s">
        <v>1757</v>
      </c>
      <c r="F2951">
        <v>24</v>
      </c>
      <c r="G2951" t="s">
        <v>8234</v>
      </c>
      <c r="H2951" t="s">
        <v>8218</v>
      </c>
      <c r="I2951" t="s">
        <v>8214</v>
      </c>
      <c r="J2951" t="s">
        <v>8215</v>
      </c>
      <c r="K2951" t="s">
        <v>8224</v>
      </c>
      <c r="L2951" t="s">
        <v>8216</v>
      </c>
    </row>
    <row r="2952" spans="1:12" x14ac:dyDescent="0.35">
      <c r="A2952" s="164" t="s">
        <v>30210</v>
      </c>
      <c r="B2952" t="s">
        <v>30211</v>
      </c>
      <c r="C2952" t="s">
        <v>30212</v>
      </c>
      <c r="D2952" t="s">
        <v>22027</v>
      </c>
      <c r="E2952" t="s">
        <v>1757</v>
      </c>
      <c r="H2952" t="s">
        <v>8218</v>
      </c>
      <c r="I2952" t="s">
        <v>8214</v>
      </c>
      <c r="J2952" t="s">
        <v>8215</v>
      </c>
      <c r="K2952" t="s">
        <v>8224</v>
      </c>
      <c r="L2952" t="s">
        <v>8216</v>
      </c>
    </row>
    <row r="2953" spans="1:12" x14ac:dyDescent="0.35">
      <c r="A2953" s="164" t="s">
        <v>13956</v>
      </c>
      <c r="B2953" t="s">
        <v>13957</v>
      </c>
      <c r="C2953" t="s">
        <v>13958</v>
      </c>
      <c r="D2953" t="s">
        <v>1790</v>
      </c>
      <c r="E2953" t="s">
        <v>1757</v>
      </c>
      <c r="F2953">
        <v>16</v>
      </c>
      <c r="G2953" t="s">
        <v>8234</v>
      </c>
      <c r="H2953" t="s">
        <v>8218</v>
      </c>
      <c r="I2953" t="s">
        <v>8214</v>
      </c>
      <c r="J2953" t="s">
        <v>8215</v>
      </c>
      <c r="K2953" t="s">
        <v>8224</v>
      </c>
      <c r="L2953" t="s">
        <v>8216</v>
      </c>
    </row>
    <row r="2954" spans="1:12" x14ac:dyDescent="0.35">
      <c r="A2954" s="164" t="s">
        <v>11001</v>
      </c>
      <c r="B2954" t="s">
        <v>11002</v>
      </c>
      <c r="C2954" t="s">
        <v>11003</v>
      </c>
      <c r="D2954" t="s">
        <v>11004</v>
      </c>
      <c r="E2954" t="s">
        <v>1757</v>
      </c>
      <c r="F2954">
        <v>66</v>
      </c>
      <c r="G2954" t="s">
        <v>8234</v>
      </c>
      <c r="H2954" t="s">
        <v>8218</v>
      </c>
      <c r="I2954" t="s">
        <v>8214</v>
      </c>
      <c r="J2954" t="s">
        <v>8215</v>
      </c>
      <c r="K2954" t="s">
        <v>8224</v>
      </c>
      <c r="L2954" t="s">
        <v>8216</v>
      </c>
    </row>
    <row r="2955" spans="1:12" x14ac:dyDescent="0.35">
      <c r="A2955" s="164" t="s">
        <v>18819</v>
      </c>
      <c r="B2955" t="s">
        <v>18820</v>
      </c>
      <c r="C2955" t="s">
        <v>14574</v>
      </c>
      <c r="D2955" t="s">
        <v>11353</v>
      </c>
      <c r="E2955" t="s">
        <v>1757</v>
      </c>
      <c r="H2955" t="s">
        <v>8218</v>
      </c>
      <c r="I2955" t="s">
        <v>8214</v>
      </c>
      <c r="J2955" t="s">
        <v>8215</v>
      </c>
      <c r="K2955" t="s">
        <v>8224</v>
      </c>
      <c r="L2955" t="s">
        <v>8216</v>
      </c>
    </row>
    <row r="2956" spans="1:12" x14ac:dyDescent="0.35">
      <c r="A2956" s="164" t="s">
        <v>20547</v>
      </c>
      <c r="B2956" t="s">
        <v>20548</v>
      </c>
      <c r="C2956" t="s">
        <v>10080</v>
      </c>
      <c r="D2956" t="s">
        <v>1788</v>
      </c>
      <c r="E2956" t="s">
        <v>1757</v>
      </c>
      <c r="F2956">
        <v>86</v>
      </c>
      <c r="G2956" t="s">
        <v>8234</v>
      </c>
      <c r="H2956" t="s">
        <v>8218</v>
      </c>
      <c r="I2956" t="s">
        <v>8214</v>
      </c>
      <c r="J2956" t="s">
        <v>8215</v>
      </c>
      <c r="K2956" t="s">
        <v>8224</v>
      </c>
      <c r="L2956" t="s">
        <v>8216</v>
      </c>
    </row>
    <row r="2957" spans="1:12" x14ac:dyDescent="0.35">
      <c r="A2957" s="164" t="s">
        <v>19153</v>
      </c>
      <c r="B2957" t="s">
        <v>19154</v>
      </c>
      <c r="C2957" t="s">
        <v>19155</v>
      </c>
      <c r="D2957" t="s">
        <v>1820</v>
      </c>
      <c r="E2957" t="s">
        <v>1757</v>
      </c>
      <c r="F2957">
        <v>16</v>
      </c>
      <c r="G2957" t="s">
        <v>8234</v>
      </c>
      <c r="H2957" t="s">
        <v>8218</v>
      </c>
      <c r="I2957" t="s">
        <v>8219</v>
      </c>
      <c r="J2957" t="s">
        <v>8215</v>
      </c>
      <c r="K2957" t="s">
        <v>8224</v>
      </c>
      <c r="L2957" t="s">
        <v>8216</v>
      </c>
    </row>
    <row r="2958" spans="1:12" x14ac:dyDescent="0.35">
      <c r="A2958" s="164" t="s">
        <v>20967</v>
      </c>
      <c r="B2958" t="s">
        <v>20968</v>
      </c>
      <c r="C2958" t="s">
        <v>20969</v>
      </c>
      <c r="D2958" t="s">
        <v>11972</v>
      </c>
      <c r="E2958" t="s">
        <v>1757</v>
      </c>
      <c r="F2958">
        <v>48</v>
      </c>
      <c r="G2958" t="s">
        <v>8234</v>
      </c>
      <c r="H2958" t="s">
        <v>8218</v>
      </c>
      <c r="I2958" t="s">
        <v>8214</v>
      </c>
      <c r="J2958" t="s">
        <v>8215</v>
      </c>
      <c r="K2958" t="s">
        <v>8224</v>
      </c>
      <c r="L2958" t="s">
        <v>8216</v>
      </c>
    </row>
    <row r="2959" spans="1:12" x14ac:dyDescent="0.35">
      <c r="A2959" s="164" t="s">
        <v>23086</v>
      </c>
      <c r="B2959" t="s">
        <v>23087</v>
      </c>
      <c r="C2959" t="s">
        <v>23088</v>
      </c>
      <c r="D2959" t="s">
        <v>23089</v>
      </c>
      <c r="E2959" t="s">
        <v>1757</v>
      </c>
      <c r="F2959">
        <v>46</v>
      </c>
      <c r="G2959" t="s">
        <v>8234</v>
      </c>
      <c r="H2959" t="s">
        <v>8218</v>
      </c>
      <c r="I2959" t="s">
        <v>8214</v>
      </c>
      <c r="J2959" t="s">
        <v>8215</v>
      </c>
      <c r="K2959" t="s">
        <v>8224</v>
      </c>
      <c r="L2959" t="s">
        <v>8216</v>
      </c>
    </row>
    <row r="2960" spans="1:12" x14ac:dyDescent="0.35">
      <c r="A2960" s="164" t="s">
        <v>15910</v>
      </c>
      <c r="B2960" t="s">
        <v>15911</v>
      </c>
      <c r="C2960" t="s">
        <v>15912</v>
      </c>
      <c r="D2960" t="s">
        <v>15913</v>
      </c>
      <c r="E2960" t="s">
        <v>1757</v>
      </c>
      <c r="F2960">
        <v>44</v>
      </c>
      <c r="G2960" t="s">
        <v>8234</v>
      </c>
      <c r="H2960" t="s">
        <v>8218</v>
      </c>
      <c r="I2960" t="s">
        <v>8214</v>
      </c>
      <c r="J2960" t="s">
        <v>8215</v>
      </c>
      <c r="K2960" t="s">
        <v>8224</v>
      </c>
      <c r="L2960" t="s">
        <v>8216</v>
      </c>
    </row>
    <row r="2961" spans="1:12" x14ac:dyDescent="0.35">
      <c r="A2961" s="164" t="s">
        <v>11969</v>
      </c>
      <c r="B2961" t="s">
        <v>11970</v>
      </c>
      <c r="C2961" t="s">
        <v>11971</v>
      </c>
      <c r="D2961" t="s">
        <v>11972</v>
      </c>
      <c r="E2961" t="s">
        <v>1757</v>
      </c>
      <c r="H2961" t="s">
        <v>8218</v>
      </c>
      <c r="I2961" t="s">
        <v>8214</v>
      </c>
      <c r="J2961" t="s">
        <v>8215</v>
      </c>
      <c r="K2961" t="s">
        <v>8224</v>
      </c>
      <c r="L2961" t="s">
        <v>8216</v>
      </c>
    </row>
    <row r="2962" spans="1:12" x14ac:dyDescent="0.35">
      <c r="A2962" s="164" t="s">
        <v>19223</v>
      </c>
      <c r="B2962" t="s">
        <v>19224</v>
      </c>
      <c r="C2962" t="s">
        <v>19225</v>
      </c>
      <c r="D2962" t="s">
        <v>1812</v>
      </c>
      <c r="E2962" t="s">
        <v>1757</v>
      </c>
      <c r="F2962">
        <v>126</v>
      </c>
      <c r="G2962" t="s">
        <v>8212</v>
      </c>
      <c r="H2962" t="s">
        <v>8218</v>
      </c>
      <c r="I2962" t="s">
        <v>8214</v>
      </c>
      <c r="J2962" t="s">
        <v>8215</v>
      </c>
      <c r="K2962" t="s">
        <v>8224</v>
      </c>
      <c r="L2962" t="s">
        <v>8216</v>
      </c>
    </row>
    <row r="2963" spans="1:12" x14ac:dyDescent="0.35">
      <c r="A2963" s="164" t="s">
        <v>8606</v>
      </c>
      <c r="B2963" t="s">
        <v>8607</v>
      </c>
      <c r="C2963" t="s">
        <v>8608</v>
      </c>
      <c r="D2963" t="s">
        <v>1675</v>
      </c>
      <c r="E2963" t="s">
        <v>1757</v>
      </c>
      <c r="F2963">
        <v>71</v>
      </c>
      <c r="G2963" t="s">
        <v>8234</v>
      </c>
      <c r="H2963" t="s">
        <v>8218</v>
      </c>
      <c r="I2963" t="s">
        <v>8214</v>
      </c>
      <c r="J2963" t="s">
        <v>8215</v>
      </c>
      <c r="K2963" t="s">
        <v>8224</v>
      </c>
      <c r="L2963" t="s">
        <v>8216</v>
      </c>
    </row>
    <row r="2964" spans="1:12" x14ac:dyDescent="0.35">
      <c r="A2964" s="164" t="s">
        <v>23309</v>
      </c>
      <c r="B2964" t="s">
        <v>23310</v>
      </c>
      <c r="C2964" t="s">
        <v>23311</v>
      </c>
      <c r="D2964" t="s">
        <v>1827</v>
      </c>
      <c r="E2964" t="s">
        <v>1757</v>
      </c>
      <c r="F2964">
        <v>60</v>
      </c>
      <c r="G2964" t="s">
        <v>8234</v>
      </c>
      <c r="H2964" t="s">
        <v>8218</v>
      </c>
      <c r="I2964" t="s">
        <v>8214</v>
      </c>
      <c r="J2964" t="s">
        <v>8215</v>
      </c>
      <c r="K2964" t="s">
        <v>8224</v>
      </c>
      <c r="L2964" t="s">
        <v>8216</v>
      </c>
    </row>
    <row r="2965" spans="1:12" x14ac:dyDescent="0.35">
      <c r="A2965" s="164" t="s">
        <v>13488</v>
      </c>
      <c r="B2965" t="s">
        <v>13489</v>
      </c>
      <c r="C2965" t="s">
        <v>13490</v>
      </c>
      <c r="D2965" t="s">
        <v>1410</v>
      </c>
      <c r="E2965" t="s">
        <v>1757</v>
      </c>
      <c r="F2965">
        <v>60</v>
      </c>
      <c r="G2965" t="s">
        <v>8234</v>
      </c>
      <c r="H2965" t="s">
        <v>8218</v>
      </c>
      <c r="I2965" t="s">
        <v>8214</v>
      </c>
      <c r="J2965" t="s">
        <v>8215</v>
      </c>
      <c r="K2965" t="s">
        <v>8224</v>
      </c>
      <c r="L2965" t="s">
        <v>8216</v>
      </c>
    </row>
    <row r="2966" spans="1:12" x14ac:dyDescent="0.35">
      <c r="A2966" s="164" t="s">
        <v>30610</v>
      </c>
      <c r="B2966" t="s">
        <v>30611</v>
      </c>
      <c r="C2966" t="s">
        <v>9714</v>
      </c>
      <c r="D2966" t="s">
        <v>1825</v>
      </c>
      <c r="E2966" t="s">
        <v>1757</v>
      </c>
      <c r="F2966">
        <v>80</v>
      </c>
      <c r="G2966" t="s">
        <v>8234</v>
      </c>
      <c r="H2966" t="s">
        <v>8218</v>
      </c>
      <c r="I2966" t="s">
        <v>8219</v>
      </c>
      <c r="J2966" t="s">
        <v>8215</v>
      </c>
      <c r="K2966" t="s">
        <v>8224</v>
      </c>
      <c r="L2966" t="s">
        <v>8216</v>
      </c>
    </row>
    <row r="2967" spans="1:12" x14ac:dyDescent="0.35">
      <c r="A2967" s="164" t="s">
        <v>21594</v>
      </c>
      <c r="B2967" t="s">
        <v>21595</v>
      </c>
      <c r="C2967" t="s">
        <v>21596</v>
      </c>
      <c r="D2967" t="s">
        <v>11972</v>
      </c>
      <c r="E2967" t="s">
        <v>1757</v>
      </c>
      <c r="F2967">
        <v>82</v>
      </c>
      <c r="G2967" t="s">
        <v>8234</v>
      </c>
      <c r="H2967" t="s">
        <v>8218</v>
      </c>
      <c r="I2967" t="s">
        <v>8214</v>
      </c>
      <c r="J2967" t="s">
        <v>8215</v>
      </c>
      <c r="K2967" t="s">
        <v>8224</v>
      </c>
      <c r="L2967" t="s">
        <v>8216</v>
      </c>
    </row>
    <row r="2968" spans="1:12" x14ac:dyDescent="0.35">
      <c r="A2968" s="164" t="s">
        <v>13611</v>
      </c>
      <c r="B2968" t="s">
        <v>13612</v>
      </c>
      <c r="C2968" t="s">
        <v>13613</v>
      </c>
      <c r="D2968" t="s">
        <v>13614</v>
      </c>
      <c r="E2968" t="s">
        <v>1757</v>
      </c>
      <c r="F2968">
        <v>44</v>
      </c>
      <c r="G2968" t="s">
        <v>8234</v>
      </c>
      <c r="H2968" t="s">
        <v>8218</v>
      </c>
      <c r="I2968" t="s">
        <v>8214</v>
      </c>
      <c r="J2968" t="s">
        <v>8215</v>
      </c>
      <c r="K2968" t="s">
        <v>8224</v>
      </c>
      <c r="L2968" t="s">
        <v>8216</v>
      </c>
    </row>
    <row r="2969" spans="1:12" x14ac:dyDescent="0.35">
      <c r="A2969" s="164" t="s">
        <v>9712</v>
      </c>
      <c r="B2969" t="s">
        <v>9713</v>
      </c>
      <c r="C2969" t="s">
        <v>9714</v>
      </c>
      <c r="D2969" t="s">
        <v>1825</v>
      </c>
      <c r="E2969" t="s">
        <v>1757</v>
      </c>
      <c r="F2969">
        <v>54</v>
      </c>
      <c r="G2969" t="s">
        <v>8234</v>
      </c>
      <c r="H2969" t="s">
        <v>8218</v>
      </c>
      <c r="I2969" t="s">
        <v>8219</v>
      </c>
      <c r="J2969" t="s">
        <v>8215</v>
      </c>
      <c r="K2969" t="s">
        <v>8224</v>
      </c>
      <c r="L2969" t="s">
        <v>8216</v>
      </c>
    </row>
    <row r="2970" spans="1:12" x14ac:dyDescent="0.35">
      <c r="A2970" s="164" t="s">
        <v>28654</v>
      </c>
      <c r="B2970" t="s">
        <v>28655</v>
      </c>
      <c r="C2970" t="s">
        <v>28656</v>
      </c>
      <c r="D2970" t="s">
        <v>1410</v>
      </c>
      <c r="E2970" t="s">
        <v>1757</v>
      </c>
      <c r="F2970">
        <v>0</v>
      </c>
      <c r="G2970" t="s">
        <v>8234</v>
      </c>
      <c r="H2970" t="s">
        <v>8218</v>
      </c>
      <c r="I2970" t="s">
        <v>8214</v>
      </c>
      <c r="J2970" t="s">
        <v>8215</v>
      </c>
      <c r="K2970" t="s">
        <v>8224</v>
      </c>
      <c r="L2970" t="s">
        <v>8216</v>
      </c>
    </row>
    <row r="2971" spans="1:12" x14ac:dyDescent="0.35">
      <c r="A2971" s="164" t="s">
        <v>21368</v>
      </c>
      <c r="B2971" t="s">
        <v>21369</v>
      </c>
      <c r="C2971" t="s">
        <v>21370</v>
      </c>
      <c r="D2971" t="s">
        <v>1812</v>
      </c>
      <c r="E2971" t="s">
        <v>1757</v>
      </c>
      <c r="F2971">
        <v>16</v>
      </c>
      <c r="G2971" t="s">
        <v>8234</v>
      </c>
      <c r="H2971" t="s">
        <v>8218</v>
      </c>
      <c r="I2971" t="s">
        <v>8214</v>
      </c>
      <c r="J2971" t="s">
        <v>8215</v>
      </c>
      <c r="K2971" t="s">
        <v>8224</v>
      </c>
      <c r="L2971" t="s">
        <v>8216</v>
      </c>
    </row>
    <row r="2972" spans="1:12" x14ac:dyDescent="0.35">
      <c r="A2972" s="164" t="s">
        <v>10099</v>
      </c>
      <c r="B2972" t="s">
        <v>10100</v>
      </c>
      <c r="C2972" t="s">
        <v>10101</v>
      </c>
      <c r="D2972" t="s">
        <v>1860</v>
      </c>
      <c r="E2972" t="s">
        <v>1757</v>
      </c>
      <c r="F2972">
        <v>16</v>
      </c>
      <c r="G2972" t="s">
        <v>8234</v>
      </c>
      <c r="H2972" t="s">
        <v>8218</v>
      </c>
      <c r="I2972" t="s">
        <v>8219</v>
      </c>
      <c r="J2972" t="s">
        <v>8215</v>
      </c>
      <c r="K2972" t="s">
        <v>8224</v>
      </c>
      <c r="L2972" t="s">
        <v>8216</v>
      </c>
    </row>
    <row r="2973" spans="1:12" x14ac:dyDescent="0.35">
      <c r="A2973" s="164" t="s">
        <v>15949</v>
      </c>
      <c r="B2973" t="s">
        <v>15950</v>
      </c>
      <c r="C2973" t="s">
        <v>15951</v>
      </c>
      <c r="D2973" t="s">
        <v>1770</v>
      </c>
      <c r="E2973" t="s">
        <v>1757</v>
      </c>
      <c r="F2973">
        <v>100</v>
      </c>
      <c r="G2973" t="s">
        <v>8234</v>
      </c>
      <c r="H2973" t="s">
        <v>8218</v>
      </c>
      <c r="I2973" t="s">
        <v>8214</v>
      </c>
      <c r="J2973" t="s">
        <v>8215</v>
      </c>
      <c r="K2973" t="s">
        <v>8224</v>
      </c>
      <c r="L2973" t="s">
        <v>8216</v>
      </c>
    </row>
    <row r="2974" spans="1:12" x14ac:dyDescent="0.35">
      <c r="A2974" s="164" t="s">
        <v>29033</v>
      </c>
      <c r="B2974" t="s">
        <v>29034</v>
      </c>
      <c r="C2974" t="s">
        <v>29035</v>
      </c>
      <c r="D2974" t="s">
        <v>1795</v>
      </c>
      <c r="E2974" t="s">
        <v>1757</v>
      </c>
      <c r="F2974">
        <v>16</v>
      </c>
      <c r="G2974" t="s">
        <v>8234</v>
      </c>
      <c r="H2974" t="s">
        <v>8218</v>
      </c>
      <c r="I2974" t="s">
        <v>8214</v>
      </c>
      <c r="J2974" t="s">
        <v>8215</v>
      </c>
      <c r="K2974" t="s">
        <v>8224</v>
      </c>
      <c r="L2974" t="s">
        <v>8216</v>
      </c>
    </row>
    <row r="2975" spans="1:12" x14ac:dyDescent="0.35">
      <c r="A2975" s="164" t="s">
        <v>30277</v>
      </c>
      <c r="B2975" t="s">
        <v>30278</v>
      </c>
      <c r="C2975" t="s">
        <v>30279</v>
      </c>
      <c r="D2975" t="s">
        <v>1835</v>
      </c>
      <c r="E2975" t="s">
        <v>1757</v>
      </c>
      <c r="F2975">
        <v>16</v>
      </c>
      <c r="G2975" t="s">
        <v>8234</v>
      </c>
      <c r="H2975" t="s">
        <v>8218</v>
      </c>
      <c r="I2975" t="s">
        <v>8214</v>
      </c>
      <c r="J2975" t="s">
        <v>8215</v>
      </c>
      <c r="K2975" t="s">
        <v>8224</v>
      </c>
      <c r="L2975" t="s">
        <v>8216</v>
      </c>
    </row>
    <row r="2976" spans="1:12" x14ac:dyDescent="0.35">
      <c r="A2976" s="164" t="s">
        <v>29698</v>
      </c>
      <c r="B2976" t="s">
        <v>29699</v>
      </c>
      <c r="C2976" t="s">
        <v>29700</v>
      </c>
      <c r="D2976" t="s">
        <v>1786</v>
      </c>
      <c r="E2976" t="s">
        <v>1757</v>
      </c>
      <c r="F2976">
        <v>81</v>
      </c>
      <c r="G2976" t="s">
        <v>8234</v>
      </c>
      <c r="H2976" t="s">
        <v>8218</v>
      </c>
      <c r="I2976" t="s">
        <v>8214</v>
      </c>
      <c r="J2976" t="s">
        <v>8215</v>
      </c>
      <c r="K2976" t="s">
        <v>8224</v>
      </c>
      <c r="L2976" t="s">
        <v>8216</v>
      </c>
    </row>
    <row r="2977" spans="1:12" x14ac:dyDescent="0.35">
      <c r="A2977" s="164" t="s">
        <v>32089</v>
      </c>
      <c r="B2977" t="s">
        <v>32090</v>
      </c>
      <c r="C2977" t="s">
        <v>32091</v>
      </c>
      <c r="D2977" t="s">
        <v>1862</v>
      </c>
      <c r="E2977" t="s">
        <v>1757</v>
      </c>
      <c r="F2977">
        <v>48</v>
      </c>
      <c r="G2977" t="s">
        <v>8234</v>
      </c>
      <c r="H2977" t="s">
        <v>8218</v>
      </c>
      <c r="I2977" t="s">
        <v>8214</v>
      </c>
      <c r="J2977" t="s">
        <v>8215</v>
      </c>
      <c r="K2977" t="s">
        <v>8224</v>
      </c>
      <c r="L2977" t="s">
        <v>8216</v>
      </c>
    </row>
    <row r="2978" spans="1:12" x14ac:dyDescent="0.35">
      <c r="A2978" s="164" t="s">
        <v>8429</v>
      </c>
      <c r="B2978" t="s">
        <v>8430</v>
      </c>
      <c r="C2978" t="s">
        <v>8431</v>
      </c>
      <c r="D2978" t="s">
        <v>1827</v>
      </c>
      <c r="E2978" t="s">
        <v>1757</v>
      </c>
      <c r="F2978">
        <v>0</v>
      </c>
      <c r="G2978" t="s">
        <v>8234</v>
      </c>
      <c r="H2978" t="s">
        <v>8218</v>
      </c>
      <c r="I2978" t="s">
        <v>8214</v>
      </c>
      <c r="J2978" t="s">
        <v>8215</v>
      </c>
      <c r="K2978" t="s">
        <v>8224</v>
      </c>
      <c r="L2978" t="s">
        <v>8216</v>
      </c>
    </row>
    <row r="2979" spans="1:12" x14ac:dyDescent="0.35">
      <c r="A2979" s="164" t="s">
        <v>13890</v>
      </c>
      <c r="B2979" t="s">
        <v>13891</v>
      </c>
      <c r="C2979" t="s">
        <v>13892</v>
      </c>
      <c r="D2979" t="s">
        <v>1788</v>
      </c>
      <c r="E2979" t="s">
        <v>1757</v>
      </c>
      <c r="F2979">
        <v>66</v>
      </c>
      <c r="G2979" t="s">
        <v>8234</v>
      </c>
      <c r="H2979" t="s">
        <v>8218</v>
      </c>
      <c r="I2979" t="s">
        <v>8214</v>
      </c>
      <c r="J2979" t="s">
        <v>8215</v>
      </c>
      <c r="K2979" t="s">
        <v>8224</v>
      </c>
      <c r="L2979" t="s">
        <v>8216</v>
      </c>
    </row>
    <row r="2980" spans="1:12" x14ac:dyDescent="0.35">
      <c r="A2980" s="164" t="s">
        <v>23282</v>
      </c>
      <c r="B2980" t="s">
        <v>23283</v>
      </c>
      <c r="C2980" t="s">
        <v>23284</v>
      </c>
      <c r="D2980" t="s">
        <v>11633</v>
      </c>
      <c r="E2980" t="s">
        <v>1757</v>
      </c>
      <c r="F2980">
        <v>37</v>
      </c>
      <c r="G2980" t="s">
        <v>8234</v>
      </c>
      <c r="H2980" t="s">
        <v>8218</v>
      </c>
      <c r="I2980" t="s">
        <v>8219</v>
      </c>
      <c r="J2980" t="s">
        <v>8215</v>
      </c>
      <c r="K2980" t="s">
        <v>8224</v>
      </c>
      <c r="L2980" t="s">
        <v>8216</v>
      </c>
    </row>
    <row r="2981" spans="1:12" x14ac:dyDescent="0.35">
      <c r="A2981" s="164" t="s">
        <v>15839</v>
      </c>
      <c r="B2981" t="s">
        <v>15840</v>
      </c>
      <c r="C2981" t="s">
        <v>15841</v>
      </c>
      <c r="D2981" t="s">
        <v>985</v>
      </c>
      <c r="E2981" t="s">
        <v>1757</v>
      </c>
      <c r="F2981">
        <v>48</v>
      </c>
      <c r="G2981" t="s">
        <v>8234</v>
      </c>
      <c r="H2981" t="s">
        <v>8218</v>
      </c>
      <c r="I2981" t="s">
        <v>8214</v>
      </c>
      <c r="J2981" t="s">
        <v>8215</v>
      </c>
      <c r="K2981" t="s">
        <v>8224</v>
      </c>
      <c r="L2981" t="s">
        <v>8216</v>
      </c>
    </row>
    <row r="2982" spans="1:12" x14ac:dyDescent="0.35">
      <c r="A2982" s="164" t="s">
        <v>15751</v>
      </c>
      <c r="B2982" t="s">
        <v>15752</v>
      </c>
      <c r="C2982" t="s">
        <v>15753</v>
      </c>
      <c r="D2982" t="s">
        <v>1778</v>
      </c>
      <c r="E2982" t="s">
        <v>1757</v>
      </c>
      <c r="F2982">
        <v>16</v>
      </c>
      <c r="G2982" t="s">
        <v>8234</v>
      </c>
      <c r="H2982" t="s">
        <v>8218</v>
      </c>
      <c r="I2982" t="s">
        <v>8214</v>
      </c>
      <c r="J2982" t="s">
        <v>8215</v>
      </c>
      <c r="K2982" t="s">
        <v>8224</v>
      </c>
      <c r="L2982" t="s">
        <v>8216</v>
      </c>
    </row>
    <row r="2983" spans="1:12" x14ac:dyDescent="0.35">
      <c r="A2983" s="164" t="s">
        <v>32661</v>
      </c>
      <c r="B2983" t="s">
        <v>32662</v>
      </c>
      <c r="C2983" t="s">
        <v>32663</v>
      </c>
      <c r="D2983" t="s">
        <v>1774</v>
      </c>
      <c r="E2983" t="s">
        <v>1757</v>
      </c>
      <c r="F2983">
        <v>30</v>
      </c>
      <c r="G2983" t="s">
        <v>8234</v>
      </c>
      <c r="H2983" t="s">
        <v>8218</v>
      </c>
      <c r="I2983" t="s">
        <v>8214</v>
      </c>
      <c r="J2983" t="s">
        <v>8215</v>
      </c>
      <c r="K2983" t="s">
        <v>8224</v>
      </c>
      <c r="L2983" t="s">
        <v>8216</v>
      </c>
    </row>
    <row r="2984" spans="1:12" x14ac:dyDescent="0.35">
      <c r="A2984" s="164" t="s">
        <v>12456</v>
      </c>
      <c r="B2984" t="s">
        <v>12457</v>
      </c>
      <c r="C2984" t="s">
        <v>12458</v>
      </c>
      <c r="D2984" t="s">
        <v>1833</v>
      </c>
      <c r="E2984" t="s">
        <v>1757</v>
      </c>
      <c r="F2984">
        <v>22</v>
      </c>
      <c r="G2984" t="s">
        <v>8234</v>
      </c>
      <c r="H2984" t="s">
        <v>8218</v>
      </c>
      <c r="I2984" t="s">
        <v>8214</v>
      </c>
      <c r="J2984" t="s">
        <v>8215</v>
      </c>
      <c r="K2984" t="s">
        <v>8224</v>
      </c>
      <c r="L2984" t="s">
        <v>8216</v>
      </c>
    </row>
    <row r="2985" spans="1:12" x14ac:dyDescent="0.35">
      <c r="A2985" s="164" t="s">
        <v>16906</v>
      </c>
      <c r="B2985" t="s">
        <v>16907</v>
      </c>
      <c r="C2985" t="s">
        <v>16908</v>
      </c>
      <c r="D2985" t="s">
        <v>1788</v>
      </c>
      <c r="E2985" t="s">
        <v>1757</v>
      </c>
      <c r="F2985">
        <v>50</v>
      </c>
      <c r="G2985" t="s">
        <v>8234</v>
      </c>
      <c r="H2985" t="s">
        <v>8218</v>
      </c>
      <c r="I2985" t="s">
        <v>8214</v>
      </c>
      <c r="J2985" t="s">
        <v>8215</v>
      </c>
      <c r="K2985" t="s">
        <v>8224</v>
      </c>
      <c r="L2985" t="s">
        <v>8216</v>
      </c>
    </row>
    <row r="2986" spans="1:12" x14ac:dyDescent="0.35">
      <c r="A2986" s="164" t="s">
        <v>15667</v>
      </c>
      <c r="B2986" t="s">
        <v>15668</v>
      </c>
      <c r="C2986" t="s">
        <v>15669</v>
      </c>
      <c r="D2986" t="s">
        <v>1788</v>
      </c>
      <c r="E2986" t="s">
        <v>1757</v>
      </c>
      <c r="F2986">
        <v>23</v>
      </c>
      <c r="G2986" t="s">
        <v>8234</v>
      </c>
      <c r="H2986" t="s">
        <v>8218</v>
      </c>
      <c r="I2986" t="s">
        <v>8214</v>
      </c>
      <c r="J2986" t="s">
        <v>8215</v>
      </c>
      <c r="K2986" t="s">
        <v>8224</v>
      </c>
      <c r="L2986" t="s">
        <v>8216</v>
      </c>
    </row>
    <row r="2987" spans="1:12" x14ac:dyDescent="0.35">
      <c r="A2987" s="164" t="s">
        <v>13151</v>
      </c>
      <c r="B2987" t="s">
        <v>13152</v>
      </c>
      <c r="C2987" t="s">
        <v>13153</v>
      </c>
      <c r="D2987" t="s">
        <v>1855</v>
      </c>
      <c r="E2987" t="s">
        <v>1757</v>
      </c>
      <c r="F2987">
        <v>70</v>
      </c>
      <c r="G2987" t="s">
        <v>8234</v>
      </c>
      <c r="H2987" t="s">
        <v>8218</v>
      </c>
      <c r="I2987" t="s">
        <v>8214</v>
      </c>
      <c r="J2987" t="s">
        <v>8215</v>
      </c>
      <c r="K2987" t="s">
        <v>8224</v>
      </c>
      <c r="L2987" t="s">
        <v>8216</v>
      </c>
    </row>
    <row r="2988" spans="1:12" x14ac:dyDescent="0.35">
      <c r="A2988" s="164" t="s">
        <v>12001</v>
      </c>
      <c r="B2988" t="s">
        <v>12002</v>
      </c>
      <c r="C2988" t="s">
        <v>12003</v>
      </c>
      <c r="D2988" t="s">
        <v>10402</v>
      </c>
      <c r="E2988" t="s">
        <v>1757</v>
      </c>
      <c r="H2988" t="s">
        <v>8218</v>
      </c>
      <c r="I2988" t="s">
        <v>8214</v>
      </c>
      <c r="J2988" t="s">
        <v>8215</v>
      </c>
      <c r="K2988" t="s">
        <v>8224</v>
      </c>
      <c r="L2988" t="s">
        <v>8216</v>
      </c>
    </row>
    <row r="2989" spans="1:12" x14ac:dyDescent="0.35">
      <c r="A2989" s="164" t="s">
        <v>1882</v>
      </c>
      <c r="B2989" t="s">
        <v>6843</v>
      </c>
      <c r="C2989" t="s">
        <v>28688</v>
      </c>
      <c r="D2989" t="s">
        <v>1883</v>
      </c>
      <c r="E2989" t="s">
        <v>1884</v>
      </c>
      <c r="F2989">
        <v>41</v>
      </c>
      <c r="G2989" t="s">
        <v>8234</v>
      </c>
      <c r="H2989" t="s">
        <v>8218</v>
      </c>
      <c r="I2989" t="s">
        <v>8219</v>
      </c>
      <c r="J2989" t="s">
        <v>8215</v>
      </c>
      <c r="K2989" t="s">
        <v>8224</v>
      </c>
      <c r="L2989" t="s">
        <v>8216</v>
      </c>
    </row>
    <row r="2990" spans="1:12" x14ac:dyDescent="0.35">
      <c r="A2990" s="164" t="s">
        <v>8239</v>
      </c>
      <c r="B2990" t="s">
        <v>8240</v>
      </c>
      <c r="C2990" t="s">
        <v>8241</v>
      </c>
      <c r="D2990" t="s">
        <v>8242</v>
      </c>
      <c r="E2990" t="s">
        <v>1884</v>
      </c>
      <c r="F2990">
        <v>28</v>
      </c>
      <c r="G2990" t="s">
        <v>8234</v>
      </c>
      <c r="H2990" t="s">
        <v>8218</v>
      </c>
      <c r="I2990" t="s">
        <v>8219</v>
      </c>
      <c r="J2990" t="s">
        <v>8215</v>
      </c>
      <c r="K2990" t="s">
        <v>5808</v>
      </c>
      <c r="L2990" t="s">
        <v>8216</v>
      </c>
    </row>
    <row r="2991" spans="1:12" x14ac:dyDescent="0.35">
      <c r="A2991" s="164" t="s">
        <v>29597</v>
      </c>
      <c r="B2991" t="s">
        <v>27196</v>
      </c>
      <c r="C2991" t="s">
        <v>27197</v>
      </c>
      <c r="D2991" t="s">
        <v>117</v>
      </c>
      <c r="E2991" t="s">
        <v>1884</v>
      </c>
      <c r="F2991">
        <v>40</v>
      </c>
      <c r="G2991" t="s">
        <v>8234</v>
      </c>
      <c r="H2991" t="s">
        <v>8218</v>
      </c>
      <c r="I2991" t="s">
        <v>8219</v>
      </c>
      <c r="J2991" t="s">
        <v>8215</v>
      </c>
      <c r="K2991" t="s">
        <v>5808</v>
      </c>
      <c r="L2991" t="s">
        <v>8216</v>
      </c>
    </row>
    <row r="2992" spans="1:12" x14ac:dyDescent="0.35">
      <c r="A2992" s="164" t="s">
        <v>26896</v>
      </c>
      <c r="B2992" t="s">
        <v>26897</v>
      </c>
      <c r="C2992" t="s">
        <v>26898</v>
      </c>
      <c r="D2992" t="s">
        <v>26899</v>
      </c>
      <c r="E2992" t="s">
        <v>1884</v>
      </c>
      <c r="H2992" t="s">
        <v>8218</v>
      </c>
      <c r="I2992" t="s">
        <v>8219</v>
      </c>
      <c r="J2992" t="s">
        <v>8215</v>
      </c>
      <c r="K2992" t="s">
        <v>8224</v>
      </c>
      <c r="L2992" t="s">
        <v>8216</v>
      </c>
    </row>
    <row r="2993" spans="1:12" x14ac:dyDescent="0.35">
      <c r="A2993" s="164" t="s">
        <v>1885</v>
      </c>
      <c r="B2993" t="s">
        <v>6856</v>
      </c>
      <c r="C2993" t="s">
        <v>20825</v>
      </c>
      <c r="D2993" t="s">
        <v>1361</v>
      </c>
      <c r="E2993" t="s">
        <v>1884</v>
      </c>
      <c r="F2993">
        <v>49</v>
      </c>
      <c r="G2993" t="s">
        <v>8234</v>
      </c>
      <c r="H2993" t="s">
        <v>8218</v>
      </c>
      <c r="I2993" t="s">
        <v>8219</v>
      </c>
      <c r="J2993" t="s">
        <v>8215</v>
      </c>
      <c r="K2993" t="s">
        <v>5808</v>
      </c>
      <c r="L2993" t="s">
        <v>8216</v>
      </c>
    </row>
    <row r="2994" spans="1:12" x14ac:dyDescent="0.35">
      <c r="A2994" s="164" t="s">
        <v>28540</v>
      </c>
      <c r="B2994" t="s">
        <v>28541</v>
      </c>
      <c r="C2994" t="s">
        <v>10238</v>
      </c>
      <c r="D2994" t="s">
        <v>10239</v>
      </c>
      <c r="E2994" t="s">
        <v>1884</v>
      </c>
      <c r="F2994">
        <v>22</v>
      </c>
      <c r="G2994" t="s">
        <v>8234</v>
      </c>
      <c r="H2994" t="s">
        <v>8218</v>
      </c>
      <c r="I2994" t="s">
        <v>8219</v>
      </c>
      <c r="J2994" t="s">
        <v>8215</v>
      </c>
      <c r="K2994" t="s">
        <v>8224</v>
      </c>
      <c r="L2994" t="s">
        <v>8216</v>
      </c>
    </row>
    <row r="2995" spans="1:12" x14ac:dyDescent="0.35">
      <c r="A2995" s="164" t="s">
        <v>1886</v>
      </c>
      <c r="B2995" t="s">
        <v>6865</v>
      </c>
      <c r="C2995" t="s">
        <v>16701</v>
      </c>
      <c r="D2995" t="s">
        <v>1887</v>
      </c>
      <c r="E2995" t="s">
        <v>1884</v>
      </c>
      <c r="F2995">
        <v>49</v>
      </c>
      <c r="G2995" t="s">
        <v>8234</v>
      </c>
      <c r="H2995" t="s">
        <v>8218</v>
      </c>
      <c r="I2995" t="s">
        <v>8219</v>
      </c>
      <c r="J2995" t="s">
        <v>8215</v>
      </c>
      <c r="K2995" t="s">
        <v>8224</v>
      </c>
      <c r="L2995" t="s">
        <v>8216</v>
      </c>
    </row>
    <row r="2996" spans="1:12" x14ac:dyDescent="0.35">
      <c r="A2996" s="164" t="s">
        <v>26926</v>
      </c>
      <c r="B2996" t="s">
        <v>5874</v>
      </c>
      <c r="C2996" t="s">
        <v>11750</v>
      </c>
      <c r="D2996" t="s">
        <v>1031</v>
      </c>
      <c r="E2996" t="s">
        <v>1884</v>
      </c>
      <c r="F2996">
        <v>37</v>
      </c>
      <c r="G2996" t="s">
        <v>8234</v>
      </c>
      <c r="H2996" t="s">
        <v>8218</v>
      </c>
      <c r="I2996" t="s">
        <v>8219</v>
      </c>
      <c r="J2996" t="s">
        <v>8215</v>
      </c>
      <c r="K2996" t="s">
        <v>5808</v>
      </c>
      <c r="L2996" t="s">
        <v>8216</v>
      </c>
    </row>
    <row r="2997" spans="1:12" x14ac:dyDescent="0.35">
      <c r="A2997" s="164" t="s">
        <v>31405</v>
      </c>
      <c r="B2997" t="s">
        <v>8367</v>
      </c>
      <c r="C2997" t="s">
        <v>22187</v>
      </c>
      <c r="D2997" t="s">
        <v>363</v>
      </c>
      <c r="E2997" t="s">
        <v>1884</v>
      </c>
      <c r="F2997">
        <v>37</v>
      </c>
      <c r="G2997" t="s">
        <v>8234</v>
      </c>
      <c r="H2997" t="s">
        <v>8218</v>
      </c>
      <c r="I2997" t="s">
        <v>8214</v>
      </c>
      <c r="J2997" t="s">
        <v>8215</v>
      </c>
      <c r="K2997" t="s">
        <v>5808</v>
      </c>
      <c r="L2997" t="s">
        <v>8216</v>
      </c>
    </row>
    <row r="2998" spans="1:12" x14ac:dyDescent="0.35">
      <c r="A2998" s="164" t="s">
        <v>1888</v>
      </c>
      <c r="B2998" t="s">
        <v>6866</v>
      </c>
      <c r="C2998" t="s">
        <v>25984</v>
      </c>
      <c r="D2998" t="s">
        <v>1889</v>
      </c>
      <c r="E2998" t="s">
        <v>1884</v>
      </c>
      <c r="F2998">
        <v>38</v>
      </c>
      <c r="G2998" t="s">
        <v>8234</v>
      </c>
      <c r="H2998" t="s">
        <v>8218</v>
      </c>
      <c r="I2998" t="s">
        <v>8219</v>
      </c>
      <c r="J2998" t="s">
        <v>8215</v>
      </c>
      <c r="K2998" t="s">
        <v>8224</v>
      </c>
      <c r="L2998" t="s">
        <v>8216</v>
      </c>
    </row>
    <row r="2999" spans="1:12" x14ac:dyDescent="0.35">
      <c r="A2999" s="164" t="s">
        <v>23217</v>
      </c>
      <c r="B2999" t="s">
        <v>17657</v>
      </c>
      <c r="C2999" t="s">
        <v>23218</v>
      </c>
      <c r="D2999" t="s">
        <v>4326</v>
      </c>
      <c r="E2999" t="s">
        <v>1884</v>
      </c>
      <c r="F2999">
        <v>72</v>
      </c>
      <c r="G2999" t="s">
        <v>8234</v>
      </c>
      <c r="H2999" t="s">
        <v>8218</v>
      </c>
      <c r="I2999" t="s">
        <v>8219</v>
      </c>
      <c r="J2999" t="s">
        <v>8215</v>
      </c>
      <c r="K2999" t="s">
        <v>5808</v>
      </c>
      <c r="L2999" t="s">
        <v>8216</v>
      </c>
    </row>
    <row r="3000" spans="1:12" x14ac:dyDescent="0.35">
      <c r="A3000" s="164" t="s">
        <v>1890</v>
      </c>
      <c r="B3000" t="s">
        <v>6849</v>
      </c>
      <c r="C3000" t="s">
        <v>20811</v>
      </c>
      <c r="D3000" t="s">
        <v>1891</v>
      </c>
      <c r="E3000" t="s">
        <v>1884</v>
      </c>
      <c r="F3000">
        <v>40</v>
      </c>
      <c r="G3000" t="s">
        <v>8234</v>
      </c>
      <c r="H3000" t="s">
        <v>8218</v>
      </c>
      <c r="I3000" t="s">
        <v>8219</v>
      </c>
      <c r="J3000" t="s">
        <v>8215</v>
      </c>
      <c r="K3000" t="s">
        <v>8224</v>
      </c>
      <c r="L3000" t="s">
        <v>8267</v>
      </c>
    </row>
    <row r="3001" spans="1:12" x14ac:dyDescent="0.35">
      <c r="A3001" s="164" t="s">
        <v>11461</v>
      </c>
      <c r="B3001" t="s">
        <v>11462</v>
      </c>
      <c r="C3001" t="s">
        <v>11463</v>
      </c>
      <c r="D3001" t="s">
        <v>11464</v>
      </c>
      <c r="E3001" t="s">
        <v>1884</v>
      </c>
      <c r="F3001">
        <v>25</v>
      </c>
      <c r="G3001" t="s">
        <v>8234</v>
      </c>
      <c r="H3001" t="s">
        <v>8218</v>
      </c>
      <c r="I3001" t="s">
        <v>8214</v>
      </c>
      <c r="J3001" t="s">
        <v>8215</v>
      </c>
      <c r="K3001" t="s">
        <v>5808</v>
      </c>
      <c r="L3001" t="s">
        <v>8216</v>
      </c>
    </row>
    <row r="3002" spans="1:12" x14ac:dyDescent="0.35">
      <c r="A3002" s="164" t="s">
        <v>10090</v>
      </c>
      <c r="B3002" t="s">
        <v>10091</v>
      </c>
      <c r="C3002" t="s">
        <v>10092</v>
      </c>
      <c r="D3002" t="s">
        <v>10093</v>
      </c>
      <c r="E3002" t="s">
        <v>1884</v>
      </c>
      <c r="F3002">
        <v>34</v>
      </c>
      <c r="G3002" t="s">
        <v>8234</v>
      </c>
      <c r="H3002" t="s">
        <v>8218</v>
      </c>
      <c r="I3002" t="s">
        <v>8219</v>
      </c>
      <c r="J3002" t="s">
        <v>8215</v>
      </c>
      <c r="K3002" t="s">
        <v>8224</v>
      </c>
      <c r="L3002" t="s">
        <v>8216</v>
      </c>
    </row>
    <row r="3003" spans="1:12" x14ac:dyDescent="0.35">
      <c r="A3003" s="164" t="s">
        <v>11005</v>
      </c>
      <c r="B3003" t="s">
        <v>11006</v>
      </c>
      <c r="C3003" t="s">
        <v>11007</v>
      </c>
      <c r="D3003" t="s">
        <v>11008</v>
      </c>
      <c r="E3003" t="s">
        <v>1884</v>
      </c>
      <c r="F3003">
        <v>29</v>
      </c>
      <c r="G3003" t="s">
        <v>8234</v>
      </c>
      <c r="H3003" t="s">
        <v>8218</v>
      </c>
      <c r="I3003" t="s">
        <v>8219</v>
      </c>
      <c r="J3003" t="s">
        <v>8215</v>
      </c>
      <c r="K3003" t="s">
        <v>5808</v>
      </c>
      <c r="L3003" t="s">
        <v>8216</v>
      </c>
    </row>
    <row r="3004" spans="1:12" x14ac:dyDescent="0.35">
      <c r="A3004" s="164" t="s">
        <v>11545</v>
      </c>
      <c r="B3004" t="s">
        <v>11546</v>
      </c>
      <c r="C3004" t="s">
        <v>11547</v>
      </c>
      <c r="D3004" t="s">
        <v>11548</v>
      </c>
      <c r="E3004" t="s">
        <v>1884</v>
      </c>
      <c r="F3004">
        <v>40</v>
      </c>
      <c r="G3004" t="s">
        <v>8234</v>
      </c>
      <c r="H3004" t="s">
        <v>8218</v>
      </c>
      <c r="I3004" t="s">
        <v>8219</v>
      </c>
      <c r="J3004" t="s">
        <v>8215</v>
      </c>
      <c r="K3004" t="s">
        <v>5808</v>
      </c>
      <c r="L3004" t="s">
        <v>8216</v>
      </c>
    </row>
    <row r="3005" spans="1:12" x14ac:dyDescent="0.35">
      <c r="A3005" s="164" t="s">
        <v>20614</v>
      </c>
      <c r="B3005" t="s">
        <v>20615</v>
      </c>
      <c r="C3005" t="s">
        <v>20616</v>
      </c>
      <c r="D3005" t="s">
        <v>1893</v>
      </c>
      <c r="E3005" t="s">
        <v>1884</v>
      </c>
      <c r="F3005">
        <v>161</v>
      </c>
      <c r="G3005" t="s">
        <v>8212</v>
      </c>
      <c r="H3005" t="s">
        <v>8218</v>
      </c>
      <c r="I3005" t="s">
        <v>8214</v>
      </c>
      <c r="J3005" t="s">
        <v>8215</v>
      </c>
      <c r="K3005" t="s">
        <v>8224</v>
      </c>
      <c r="L3005" t="s">
        <v>8267</v>
      </c>
    </row>
    <row r="3006" spans="1:12" x14ac:dyDescent="0.35">
      <c r="A3006" s="164" t="s">
        <v>13389</v>
      </c>
      <c r="B3006" t="s">
        <v>13390</v>
      </c>
      <c r="C3006" t="s">
        <v>13391</v>
      </c>
      <c r="D3006" t="s">
        <v>13392</v>
      </c>
      <c r="E3006" t="s">
        <v>1884</v>
      </c>
      <c r="H3006" t="s">
        <v>8218</v>
      </c>
      <c r="I3006" t="s">
        <v>8214</v>
      </c>
      <c r="J3006" t="s">
        <v>8215</v>
      </c>
      <c r="K3006" t="s">
        <v>8224</v>
      </c>
      <c r="L3006" t="s">
        <v>8216</v>
      </c>
    </row>
    <row r="3007" spans="1:12" x14ac:dyDescent="0.35">
      <c r="A3007" s="164" t="s">
        <v>13002</v>
      </c>
      <c r="B3007" t="s">
        <v>13003</v>
      </c>
      <c r="C3007" t="s">
        <v>13004</v>
      </c>
      <c r="D3007" t="s">
        <v>378</v>
      </c>
      <c r="E3007" t="s">
        <v>1884</v>
      </c>
      <c r="F3007">
        <v>25</v>
      </c>
      <c r="G3007" t="s">
        <v>8234</v>
      </c>
      <c r="H3007" t="s">
        <v>8218</v>
      </c>
      <c r="I3007" t="s">
        <v>8214</v>
      </c>
      <c r="J3007" t="s">
        <v>8215</v>
      </c>
      <c r="K3007" t="s">
        <v>5808</v>
      </c>
      <c r="L3007" t="s">
        <v>8216</v>
      </c>
    </row>
    <row r="3008" spans="1:12" x14ac:dyDescent="0.35">
      <c r="A3008" s="164" t="s">
        <v>10862</v>
      </c>
      <c r="B3008" t="s">
        <v>10863</v>
      </c>
      <c r="C3008" t="s">
        <v>10864</v>
      </c>
      <c r="D3008" t="s">
        <v>10865</v>
      </c>
      <c r="E3008" t="s">
        <v>1884</v>
      </c>
      <c r="F3008">
        <v>25</v>
      </c>
      <c r="G3008" t="s">
        <v>8234</v>
      </c>
      <c r="H3008" t="s">
        <v>8218</v>
      </c>
      <c r="I3008" t="s">
        <v>8219</v>
      </c>
      <c r="J3008" t="s">
        <v>8215</v>
      </c>
      <c r="K3008" t="s">
        <v>8224</v>
      </c>
      <c r="L3008" t="s">
        <v>8216</v>
      </c>
    </row>
    <row r="3009" spans="1:12" x14ac:dyDescent="0.35">
      <c r="A3009" s="164" t="s">
        <v>1894</v>
      </c>
      <c r="B3009" t="s">
        <v>6857</v>
      </c>
      <c r="C3009" t="s">
        <v>18883</v>
      </c>
      <c r="D3009" t="s">
        <v>1895</v>
      </c>
      <c r="E3009" t="s">
        <v>1884</v>
      </c>
      <c r="F3009">
        <v>145</v>
      </c>
      <c r="G3009" t="s">
        <v>8212</v>
      </c>
      <c r="H3009" t="s">
        <v>8218</v>
      </c>
      <c r="I3009" t="s">
        <v>8214</v>
      </c>
      <c r="J3009" t="s">
        <v>8215</v>
      </c>
      <c r="K3009" t="s">
        <v>8224</v>
      </c>
      <c r="L3009" t="s">
        <v>8216</v>
      </c>
    </row>
    <row r="3010" spans="1:12" x14ac:dyDescent="0.35">
      <c r="A3010" s="164" t="s">
        <v>1896</v>
      </c>
      <c r="B3010" t="s">
        <v>6862</v>
      </c>
      <c r="C3010" t="s">
        <v>17752</v>
      </c>
      <c r="D3010" t="s">
        <v>1897</v>
      </c>
      <c r="E3010" t="s">
        <v>1884</v>
      </c>
      <c r="F3010">
        <v>218</v>
      </c>
      <c r="G3010" t="s">
        <v>8223</v>
      </c>
      <c r="H3010" t="s">
        <v>8218</v>
      </c>
      <c r="I3010" t="s">
        <v>8214</v>
      </c>
      <c r="J3010" t="s">
        <v>8215</v>
      </c>
      <c r="K3010" t="s">
        <v>5808</v>
      </c>
      <c r="L3010" t="s">
        <v>8216</v>
      </c>
    </row>
    <row r="3011" spans="1:12" x14ac:dyDescent="0.35">
      <c r="A3011" s="164" t="s">
        <v>1898</v>
      </c>
      <c r="B3011" t="s">
        <v>6841</v>
      </c>
      <c r="C3011" t="s">
        <v>19571</v>
      </c>
      <c r="D3011" t="s">
        <v>1899</v>
      </c>
      <c r="E3011" t="s">
        <v>1884</v>
      </c>
      <c r="F3011">
        <v>158</v>
      </c>
      <c r="G3011" t="s">
        <v>8212</v>
      </c>
      <c r="H3011" t="s">
        <v>8218</v>
      </c>
      <c r="I3011" t="s">
        <v>8214</v>
      </c>
      <c r="J3011" t="s">
        <v>8215</v>
      </c>
      <c r="K3011" t="s">
        <v>5808</v>
      </c>
      <c r="L3011" t="s">
        <v>8216</v>
      </c>
    </row>
    <row r="3012" spans="1:12" x14ac:dyDescent="0.35">
      <c r="A3012" s="164" t="s">
        <v>17046</v>
      </c>
      <c r="B3012" t="s">
        <v>17047</v>
      </c>
      <c r="C3012" t="s">
        <v>17048</v>
      </c>
      <c r="D3012" t="s">
        <v>2068</v>
      </c>
      <c r="E3012" t="s">
        <v>1884</v>
      </c>
      <c r="F3012">
        <v>40</v>
      </c>
      <c r="G3012" t="s">
        <v>8234</v>
      </c>
      <c r="H3012" t="s">
        <v>8218</v>
      </c>
      <c r="I3012" t="s">
        <v>8219</v>
      </c>
      <c r="J3012" t="s">
        <v>8215</v>
      </c>
      <c r="K3012" t="s">
        <v>5808</v>
      </c>
      <c r="L3012" t="s">
        <v>8216</v>
      </c>
    </row>
    <row r="3013" spans="1:12" x14ac:dyDescent="0.35">
      <c r="A3013" s="164" t="s">
        <v>1900</v>
      </c>
      <c r="B3013" t="s">
        <v>6844</v>
      </c>
      <c r="C3013" t="s">
        <v>8393</v>
      </c>
      <c r="D3013" t="s">
        <v>1366</v>
      </c>
      <c r="E3013" t="s">
        <v>1884</v>
      </c>
      <c r="F3013">
        <v>48</v>
      </c>
      <c r="G3013" t="s">
        <v>8234</v>
      </c>
      <c r="H3013" t="s">
        <v>8218</v>
      </c>
      <c r="I3013" t="s">
        <v>8214</v>
      </c>
      <c r="J3013" t="s">
        <v>8215</v>
      </c>
      <c r="K3013" t="s">
        <v>8224</v>
      </c>
      <c r="L3013" t="s">
        <v>8216</v>
      </c>
    </row>
    <row r="3014" spans="1:12" x14ac:dyDescent="0.35">
      <c r="A3014" s="164" t="s">
        <v>1901</v>
      </c>
      <c r="B3014" t="s">
        <v>6868</v>
      </c>
      <c r="C3014" t="s">
        <v>18679</v>
      </c>
      <c r="D3014" t="s">
        <v>1212</v>
      </c>
      <c r="E3014" t="s">
        <v>1884</v>
      </c>
      <c r="F3014">
        <v>295</v>
      </c>
      <c r="G3014" t="s">
        <v>8223</v>
      </c>
      <c r="H3014" t="s">
        <v>8218</v>
      </c>
      <c r="I3014" t="s">
        <v>8214</v>
      </c>
      <c r="J3014" t="s">
        <v>8215</v>
      </c>
      <c r="K3014" t="s">
        <v>8224</v>
      </c>
      <c r="L3014" t="s">
        <v>8267</v>
      </c>
    </row>
    <row r="3015" spans="1:12" x14ac:dyDescent="0.35">
      <c r="A3015" s="164" t="s">
        <v>29891</v>
      </c>
      <c r="B3015" t="s">
        <v>29892</v>
      </c>
      <c r="C3015" t="s">
        <v>29893</v>
      </c>
      <c r="D3015" t="s">
        <v>12311</v>
      </c>
      <c r="E3015" t="s">
        <v>1884</v>
      </c>
      <c r="F3015">
        <v>25</v>
      </c>
      <c r="G3015" t="s">
        <v>8234</v>
      </c>
      <c r="H3015" t="s">
        <v>8218</v>
      </c>
      <c r="I3015" t="s">
        <v>8219</v>
      </c>
      <c r="J3015" t="s">
        <v>8215</v>
      </c>
      <c r="K3015" t="s">
        <v>5808</v>
      </c>
      <c r="L3015" t="s">
        <v>8216</v>
      </c>
    </row>
    <row r="3016" spans="1:12" x14ac:dyDescent="0.35">
      <c r="A3016" s="164" t="s">
        <v>17081</v>
      </c>
      <c r="B3016" t="s">
        <v>17082</v>
      </c>
      <c r="C3016" t="s">
        <v>17083</v>
      </c>
      <c r="D3016" t="s">
        <v>17084</v>
      </c>
      <c r="E3016" t="s">
        <v>1884</v>
      </c>
      <c r="F3016">
        <v>33</v>
      </c>
      <c r="G3016" t="s">
        <v>8234</v>
      </c>
      <c r="H3016" t="s">
        <v>8218</v>
      </c>
      <c r="I3016" t="s">
        <v>8214</v>
      </c>
      <c r="J3016" t="s">
        <v>8215</v>
      </c>
      <c r="K3016" t="s">
        <v>5808</v>
      </c>
      <c r="L3016" t="s">
        <v>8216</v>
      </c>
    </row>
    <row r="3017" spans="1:12" x14ac:dyDescent="0.35">
      <c r="A3017" s="164" t="s">
        <v>23073</v>
      </c>
      <c r="B3017" t="s">
        <v>23074</v>
      </c>
      <c r="C3017" t="s">
        <v>23075</v>
      </c>
      <c r="D3017" t="s">
        <v>4020</v>
      </c>
      <c r="E3017" t="s">
        <v>1884</v>
      </c>
      <c r="F3017">
        <v>27</v>
      </c>
      <c r="G3017" t="s">
        <v>8234</v>
      </c>
      <c r="H3017" t="s">
        <v>8218</v>
      </c>
      <c r="I3017" t="s">
        <v>8219</v>
      </c>
      <c r="J3017" t="s">
        <v>8215</v>
      </c>
      <c r="K3017" t="s">
        <v>5808</v>
      </c>
      <c r="L3017" t="s">
        <v>8216</v>
      </c>
    </row>
    <row r="3018" spans="1:12" x14ac:dyDescent="0.35">
      <c r="A3018" s="164" t="s">
        <v>13008</v>
      </c>
      <c r="B3018" t="s">
        <v>13009</v>
      </c>
      <c r="C3018" t="s">
        <v>13010</v>
      </c>
      <c r="D3018" t="s">
        <v>13011</v>
      </c>
      <c r="E3018" t="s">
        <v>1884</v>
      </c>
      <c r="F3018">
        <v>15</v>
      </c>
      <c r="G3018" t="s">
        <v>8234</v>
      </c>
      <c r="H3018" t="s">
        <v>8218</v>
      </c>
      <c r="I3018" t="s">
        <v>8219</v>
      </c>
      <c r="J3018" t="s">
        <v>8215</v>
      </c>
      <c r="K3018" t="s">
        <v>8224</v>
      </c>
      <c r="L3018" t="s">
        <v>8216</v>
      </c>
    </row>
    <row r="3019" spans="1:12" x14ac:dyDescent="0.35">
      <c r="A3019" s="164" t="s">
        <v>12253</v>
      </c>
      <c r="B3019" t="s">
        <v>12254</v>
      </c>
      <c r="C3019" t="s">
        <v>12255</v>
      </c>
      <c r="D3019" t="s">
        <v>12256</v>
      </c>
      <c r="E3019" t="s">
        <v>1884</v>
      </c>
      <c r="H3019" t="s">
        <v>8218</v>
      </c>
      <c r="I3019" t="s">
        <v>8214</v>
      </c>
      <c r="J3019" t="s">
        <v>8215</v>
      </c>
      <c r="K3019" t="s">
        <v>8224</v>
      </c>
      <c r="L3019" t="s">
        <v>8216</v>
      </c>
    </row>
    <row r="3020" spans="1:12" x14ac:dyDescent="0.35">
      <c r="A3020" s="164" t="s">
        <v>25891</v>
      </c>
      <c r="B3020" t="s">
        <v>8269</v>
      </c>
      <c r="C3020" t="s">
        <v>8270</v>
      </c>
      <c r="D3020" t="s">
        <v>8271</v>
      </c>
      <c r="E3020" t="s">
        <v>1884</v>
      </c>
      <c r="F3020">
        <v>39</v>
      </c>
      <c r="G3020" t="s">
        <v>8234</v>
      </c>
      <c r="H3020" t="s">
        <v>8218</v>
      </c>
      <c r="I3020" t="s">
        <v>8219</v>
      </c>
      <c r="J3020" t="s">
        <v>8215</v>
      </c>
      <c r="K3020" t="s">
        <v>5808</v>
      </c>
      <c r="L3020" t="s">
        <v>8216</v>
      </c>
    </row>
    <row r="3021" spans="1:12" x14ac:dyDescent="0.35">
      <c r="A3021" s="164" t="s">
        <v>1902</v>
      </c>
      <c r="B3021" t="s">
        <v>6850</v>
      </c>
      <c r="C3021" t="s">
        <v>13501</v>
      </c>
      <c r="D3021" t="s">
        <v>1903</v>
      </c>
      <c r="E3021" t="s">
        <v>1884</v>
      </c>
      <c r="F3021">
        <v>35</v>
      </c>
      <c r="G3021" t="s">
        <v>8234</v>
      </c>
      <c r="H3021" t="s">
        <v>8218</v>
      </c>
      <c r="I3021" t="s">
        <v>8214</v>
      </c>
      <c r="J3021" t="s">
        <v>8215</v>
      </c>
      <c r="K3021" t="s">
        <v>8224</v>
      </c>
      <c r="L3021" t="s">
        <v>8216</v>
      </c>
    </row>
    <row r="3022" spans="1:12" x14ac:dyDescent="0.35">
      <c r="A3022" s="164" t="s">
        <v>18994</v>
      </c>
      <c r="B3022" t="s">
        <v>18995</v>
      </c>
      <c r="C3022" t="s">
        <v>9800</v>
      </c>
      <c r="D3022" t="s">
        <v>3228</v>
      </c>
      <c r="E3022" t="s">
        <v>1884</v>
      </c>
      <c r="F3022">
        <v>35</v>
      </c>
      <c r="G3022" t="s">
        <v>8234</v>
      </c>
      <c r="H3022" t="s">
        <v>8218</v>
      </c>
      <c r="I3022" t="s">
        <v>8219</v>
      </c>
      <c r="J3022" t="s">
        <v>8215</v>
      </c>
      <c r="K3022" t="s">
        <v>8224</v>
      </c>
      <c r="L3022" t="s">
        <v>8216</v>
      </c>
    </row>
    <row r="3023" spans="1:12" x14ac:dyDescent="0.35">
      <c r="A3023" s="164" t="s">
        <v>12389</v>
      </c>
      <c r="B3023" t="s">
        <v>12390</v>
      </c>
      <c r="C3023" t="s">
        <v>12391</v>
      </c>
      <c r="D3023" t="s">
        <v>12392</v>
      </c>
      <c r="E3023" t="s">
        <v>1884</v>
      </c>
      <c r="F3023">
        <v>39</v>
      </c>
      <c r="G3023" t="s">
        <v>8234</v>
      </c>
      <c r="H3023" t="s">
        <v>8218</v>
      </c>
      <c r="I3023" t="s">
        <v>8219</v>
      </c>
      <c r="J3023" t="s">
        <v>8215</v>
      </c>
      <c r="K3023" t="s">
        <v>5808</v>
      </c>
      <c r="L3023" t="s">
        <v>8216</v>
      </c>
    </row>
    <row r="3024" spans="1:12" x14ac:dyDescent="0.35">
      <c r="A3024" s="164" t="s">
        <v>15099</v>
      </c>
      <c r="B3024" t="s">
        <v>15100</v>
      </c>
      <c r="C3024" t="s">
        <v>15101</v>
      </c>
      <c r="D3024" t="s">
        <v>15102</v>
      </c>
      <c r="E3024" t="s">
        <v>1884</v>
      </c>
      <c r="F3024">
        <v>47</v>
      </c>
      <c r="G3024" t="s">
        <v>8234</v>
      </c>
      <c r="H3024" t="s">
        <v>8218</v>
      </c>
      <c r="I3024" t="s">
        <v>8219</v>
      </c>
      <c r="J3024" t="s">
        <v>8215</v>
      </c>
      <c r="K3024" t="s">
        <v>5808</v>
      </c>
      <c r="L3024" t="s">
        <v>8267</v>
      </c>
    </row>
    <row r="3025" spans="1:12" x14ac:dyDescent="0.35">
      <c r="A3025" s="164" t="s">
        <v>1904</v>
      </c>
      <c r="B3025" t="s">
        <v>6317</v>
      </c>
      <c r="C3025" t="s">
        <v>11179</v>
      </c>
      <c r="D3025" t="s">
        <v>1905</v>
      </c>
      <c r="E3025" t="s">
        <v>1884</v>
      </c>
      <c r="F3025">
        <v>301</v>
      </c>
      <c r="G3025" t="s">
        <v>8556</v>
      </c>
      <c r="H3025" t="s">
        <v>8218</v>
      </c>
      <c r="I3025" t="s">
        <v>8214</v>
      </c>
      <c r="J3025" t="s">
        <v>8215</v>
      </c>
      <c r="K3025" t="s">
        <v>8224</v>
      </c>
      <c r="L3025" t="s">
        <v>8267</v>
      </c>
    </row>
    <row r="3026" spans="1:12" x14ac:dyDescent="0.35">
      <c r="A3026" s="164" t="s">
        <v>21947</v>
      </c>
      <c r="B3026" t="s">
        <v>8870</v>
      </c>
      <c r="C3026" t="s">
        <v>21948</v>
      </c>
      <c r="D3026" t="s">
        <v>21949</v>
      </c>
      <c r="E3026" t="s">
        <v>1884</v>
      </c>
      <c r="F3026">
        <v>33</v>
      </c>
      <c r="G3026" t="s">
        <v>8234</v>
      </c>
      <c r="H3026" t="s">
        <v>8218</v>
      </c>
      <c r="I3026" t="s">
        <v>8219</v>
      </c>
      <c r="J3026" t="s">
        <v>8215</v>
      </c>
      <c r="K3026" t="s">
        <v>5808</v>
      </c>
      <c r="L3026" t="s">
        <v>8216</v>
      </c>
    </row>
    <row r="3027" spans="1:12" x14ac:dyDescent="0.35">
      <c r="A3027" s="164" t="s">
        <v>1906</v>
      </c>
      <c r="B3027" t="s">
        <v>6858</v>
      </c>
      <c r="C3027" t="s">
        <v>15878</v>
      </c>
      <c r="D3027" t="s">
        <v>1895</v>
      </c>
      <c r="E3027" t="s">
        <v>1884</v>
      </c>
      <c r="F3027">
        <v>110</v>
      </c>
      <c r="G3027" t="s">
        <v>8212</v>
      </c>
      <c r="H3027" t="s">
        <v>8218</v>
      </c>
      <c r="I3027" t="s">
        <v>8214</v>
      </c>
      <c r="J3027" t="s">
        <v>8215</v>
      </c>
      <c r="K3027" t="s">
        <v>8224</v>
      </c>
      <c r="L3027" t="s">
        <v>8267</v>
      </c>
    </row>
    <row r="3028" spans="1:12" x14ac:dyDescent="0.35">
      <c r="A3028" s="164" t="s">
        <v>28616</v>
      </c>
      <c r="B3028" t="s">
        <v>12129</v>
      </c>
      <c r="C3028" t="s">
        <v>28617</v>
      </c>
      <c r="D3028" t="s">
        <v>12131</v>
      </c>
      <c r="E3028" t="s">
        <v>1884</v>
      </c>
      <c r="F3028">
        <v>25</v>
      </c>
      <c r="G3028" t="s">
        <v>8234</v>
      </c>
      <c r="H3028" t="s">
        <v>8218</v>
      </c>
      <c r="I3028" t="s">
        <v>8219</v>
      </c>
      <c r="J3028" t="s">
        <v>8215</v>
      </c>
      <c r="K3028" t="s">
        <v>5808</v>
      </c>
      <c r="L3028" t="s">
        <v>8216</v>
      </c>
    </row>
    <row r="3029" spans="1:12" x14ac:dyDescent="0.35">
      <c r="A3029" s="164" t="s">
        <v>13988</v>
      </c>
      <c r="B3029" t="s">
        <v>13022</v>
      </c>
      <c r="C3029" t="s">
        <v>13023</v>
      </c>
      <c r="D3029" t="s">
        <v>8894</v>
      </c>
      <c r="E3029" t="s">
        <v>1884</v>
      </c>
      <c r="F3029">
        <v>38</v>
      </c>
      <c r="G3029" t="s">
        <v>8234</v>
      </c>
      <c r="H3029" t="s">
        <v>8218</v>
      </c>
      <c r="I3029" t="s">
        <v>8219</v>
      </c>
      <c r="J3029" t="s">
        <v>8215</v>
      </c>
      <c r="K3029" t="s">
        <v>5808</v>
      </c>
      <c r="L3029" t="s">
        <v>8216</v>
      </c>
    </row>
    <row r="3030" spans="1:12" x14ac:dyDescent="0.35">
      <c r="A3030" s="164" t="s">
        <v>27239</v>
      </c>
      <c r="B3030" t="s">
        <v>25720</v>
      </c>
      <c r="C3030" t="s">
        <v>25721</v>
      </c>
      <c r="D3030" t="s">
        <v>25722</v>
      </c>
      <c r="E3030" t="s">
        <v>1884</v>
      </c>
      <c r="F3030">
        <v>49</v>
      </c>
      <c r="G3030" t="s">
        <v>8234</v>
      </c>
      <c r="H3030" t="s">
        <v>8218</v>
      </c>
      <c r="I3030" t="s">
        <v>8219</v>
      </c>
      <c r="J3030" t="s">
        <v>8215</v>
      </c>
      <c r="K3030" t="s">
        <v>5808</v>
      </c>
      <c r="L3030" t="s">
        <v>8216</v>
      </c>
    </row>
    <row r="3031" spans="1:12" x14ac:dyDescent="0.35">
      <c r="A3031" s="164" t="s">
        <v>8993</v>
      </c>
      <c r="B3031" t="s">
        <v>8994</v>
      </c>
      <c r="C3031" t="s">
        <v>8995</v>
      </c>
      <c r="D3031" t="s">
        <v>8996</v>
      </c>
      <c r="E3031" t="s">
        <v>1884</v>
      </c>
      <c r="F3031">
        <v>21</v>
      </c>
      <c r="G3031" t="s">
        <v>8234</v>
      </c>
      <c r="H3031" t="s">
        <v>8218</v>
      </c>
      <c r="I3031" t="s">
        <v>8219</v>
      </c>
      <c r="J3031" t="s">
        <v>8215</v>
      </c>
      <c r="K3031" t="s">
        <v>8224</v>
      </c>
      <c r="L3031" t="s">
        <v>8216</v>
      </c>
    </row>
    <row r="3032" spans="1:12" x14ac:dyDescent="0.35">
      <c r="A3032" s="164" t="s">
        <v>27503</v>
      </c>
      <c r="B3032" t="s">
        <v>13743</v>
      </c>
      <c r="C3032" t="s">
        <v>27504</v>
      </c>
      <c r="D3032" t="s">
        <v>27505</v>
      </c>
      <c r="E3032" t="s">
        <v>1884</v>
      </c>
      <c r="F3032">
        <v>25</v>
      </c>
      <c r="G3032" t="s">
        <v>8234</v>
      </c>
      <c r="H3032" t="s">
        <v>8218</v>
      </c>
      <c r="I3032" t="s">
        <v>8214</v>
      </c>
      <c r="J3032" t="s">
        <v>8215</v>
      </c>
      <c r="K3032" t="s">
        <v>5808</v>
      </c>
      <c r="L3032" t="s">
        <v>8216</v>
      </c>
    </row>
    <row r="3033" spans="1:12" x14ac:dyDescent="0.35">
      <c r="A3033" s="164" t="s">
        <v>23291</v>
      </c>
      <c r="B3033" t="s">
        <v>23292</v>
      </c>
      <c r="C3033" t="s">
        <v>23293</v>
      </c>
      <c r="D3033" t="s">
        <v>13820</v>
      </c>
      <c r="E3033" t="s">
        <v>1884</v>
      </c>
      <c r="H3033" t="s">
        <v>8218</v>
      </c>
      <c r="I3033" t="s">
        <v>8219</v>
      </c>
      <c r="J3033" t="s">
        <v>8215</v>
      </c>
      <c r="K3033" t="s">
        <v>8224</v>
      </c>
      <c r="L3033" t="s">
        <v>8216</v>
      </c>
    </row>
    <row r="3034" spans="1:12" x14ac:dyDescent="0.35">
      <c r="A3034" s="164" t="s">
        <v>18411</v>
      </c>
      <c r="B3034" t="s">
        <v>18412</v>
      </c>
      <c r="C3034" t="s">
        <v>18413</v>
      </c>
      <c r="D3034" t="s">
        <v>18414</v>
      </c>
      <c r="E3034" t="s">
        <v>1884</v>
      </c>
      <c r="F3034">
        <v>40</v>
      </c>
      <c r="G3034" t="s">
        <v>8234</v>
      </c>
      <c r="H3034" t="s">
        <v>8218</v>
      </c>
      <c r="I3034" t="s">
        <v>8219</v>
      </c>
      <c r="J3034" t="s">
        <v>8215</v>
      </c>
      <c r="K3034" t="s">
        <v>5808</v>
      </c>
      <c r="L3034" t="s">
        <v>8216</v>
      </c>
    </row>
    <row r="3035" spans="1:12" x14ac:dyDescent="0.35">
      <c r="A3035" s="164" t="s">
        <v>11421</v>
      </c>
      <c r="B3035" t="s">
        <v>11422</v>
      </c>
      <c r="C3035" t="s">
        <v>11423</v>
      </c>
      <c r="D3035" t="s">
        <v>11424</v>
      </c>
      <c r="E3035" t="s">
        <v>1884</v>
      </c>
      <c r="F3035">
        <v>46</v>
      </c>
      <c r="G3035" t="s">
        <v>8234</v>
      </c>
      <c r="H3035" t="s">
        <v>8218</v>
      </c>
      <c r="I3035" t="s">
        <v>8219</v>
      </c>
      <c r="J3035" t="s">
        <v>8215</v>
      </c>
      <c r="K3035" t="s">
        <v>5808</v>
      </c>
      <c r="L3035" t="s">
        <v>8216</v>
      </c>
    </row>
    <row r="3036" spans="1:12" x14ac:dyDescent="0.35">
      <c r="A3036" s="164" t="s">
        <v>32760</v>
      </c>
      <c r="B3036" t="s">
        <v>32761</v>
      </c>
      <c r="C3036" t="s">
        <v>25709</v>
      </c>
      <c r="D3036" t="s">
        <v>32762</v>
      </c>
      <c r="E3036" t="s">
        <v>1884</v>
      </c>
      <c r="F3036">
        <v>25</v>
      </c>
      <c r="G3036" t="s">
        <v>8234</v>
      </c>
      <c r="H3036" t="s">
        <v>8218</v>
      </c>
      <c r="I3036" t="s">
        <v>8219</v>
      </c>
      <c r="J3036" t="s">
        <v>8215</v>
      </c>
      <c r="K3036" t="s">
        <v>5808</v>
      </c>
      <c r="L3036" t="s">
        <v>8216</v>
      </c>
    </row>
    <row r="3037" spans="1:12" x14ac:dyDescent="0.35">
      <c r="A3037" s="164" t="s">
        <v>1907</v>
      </c>
      <c r="B3037" t="s">
        <v>6766</v>
      </c>
      <c r="C3037" t="s">
        <v>27445</v>
      </c>
      <c r="D3037" t="s">
        <v>1908</v>
      </c>
      <c r="E3037" t="s">
        <v>1884</v>
      </c>
      <c r="F3037">
        <v>136</v>
      </c>
      <c r="G3037" t="s">
        <v>8212</v>
      </c>
      <c r="H3037" t="s">
        <v>8218</v>
      </c>
      <c r="I3037" t="s">
        <v>8219</v>
      </c>
      <c r="J3037" t="s">
        <v>8215</v>
      </c>
      <c r="K3037" t="s">
        <v>5808</v>
      </c>
      <c r="L3037" t="s">
        <v>8216</v>
      </c>
    </row>
    <row r="3038" spans="1:12" x14ac:dyDescent="0.35">
      <c r="A3038" s="164" t="s">
        <v>1909</v>
      </c>
      <c r="B3038" t="s">
        <v>6861</v>
      </c>
      <c r="C3038" t="s">
        <v>12448</v>
      </c>
      <c r="D3038" t="s">
        <v>1897</v>
      </c>
      <c r="E3038" t="s">
        <v>1884</v>
      </c>
      <c r="F3038">
        <v>716</v>
      </c>
      <c r="G3038" t="s">
        <v>8490</v>
      </c>
      <c r="H3038" t="s">
        <v>8218</v>
      </c>
      <c r="I3038" t="s">
        <v>8214</v>
      </c>
      <c r="J3038" t="s">
        <v>8215</v>
      </c>
      <c r="K3038" t="s">
        <v>8224</v>
      </c>
      <c r="L3038" t="s">
        <v>8267</v>
      </c>
    </row>
    <row r="3039" spans="1:12" x14ac:dyDescent="0.35">
      <c r="A3039" s="164" t="s">
        <v>9902</v>
      </c>
      <c r="B3039" t="s">
        <v>9903</v>
      </c>
      <c r="C3039" t="s">
        <v>9904</v>
      </c>
      <c r="D3039" t="s">
        <v>9905</v>
      </c>
      <c r="E3039" t="s">
        <v>1884</v>
      </c>
      <c r="H3039" t="s">
        <v>8218</v>
      </c>
      <c r="I3039" t="s">
        <v>8219</v>
      </c>
      <c r="J3039" t="s">
        <v>8215</v>
      </c>
      <c r="K3039" t="s">
        <v>8224</v>
      </c>
      <c r="L3039" t="s">
        <v>8216</v>
      </c>
    </row>
    <row r="3040" spans="1:12" x14ac:dyDescent="0.35">
      <c r="A3040" s="164" t="s">
        <v>13827</v>
      </c>
      <c r="B3040" t="s">
        <v>13828</v>
      </c>
      <c r="C3040" t="s">
        <v>13829</v>
      </c>
      <c r="D3040" t="s">
        <v>13830</v>
      </c>
      <c r="E3040" t="s">
        <v>1884</v>
      </c>
      <c r="F3040">
        <v>22</v>
      </c>
      <c r="G3040" t="s">
        <v>8234</v>
      </c>
      <c r="H3040" t="s">
        <v>8218</v>
      </c>
      <c r="I3040" t="s">
        <v>8219</v>
      </c>
      <c r="J3040" t="s">
        <v>8215</v>
      </c>
      <c r="K3040" t="s">
        <v>8224</v>
      </c>
      <c r="L3040" t="s">
        <v>8216</v>
      </c>
    </row>
    <row r="3041" spans="1:12" x14ac:dyDescent="0.35">
      <c r="A3041" s="164" t="s">
        <v>30835</v>
      </c>
      <c r="B3041" t="s">
        <v>30836</v>
      </c>
      <c r="C3041" t="s">
        <v>30837</v>
      </c>
      <c r="D3041" t="s">
        <v>30838</v>
      </c>
      <c r="E3041" t="s">
        <v>1884</v>
      </c>
      <c r="F3041">
        <v>25</v>
      </c>
      <c r="G3041" t="s">
        <v>8234</v>
      </c>
      <c r="H3041" t="s">
        <v>8218</v>
      </c>
      <c r="I3041" t="s">
        <v>8219</v>
      </c>
      <c r="J3041" t="s">
        <v>8215</v>
      </c>
      <c r="K3041" t="s">
        <v>5808</v>
      </c>
      <c r="L3041" t="s">
        <v>8216</v>
      </c>
    </row>
    <row r="3042" spans="1:12" x14ac:dyDescent="0.35">
      <c r="A3042" s="164" t="s">
        <v>31007</v>
      </c>
      <c r="B3042" t="s">
        <v>15971</v>
      </c>
      <c r="C3042" t="s">
        <v>31008</v>
      </c>
      <c r="D3042" t="s">
        <v>15973</v>
      </c>
      <c r="E3042" t="s">
        <v>1884</v>
      </c>
      <c r="F3042">
        <v>13</v>
      </c>
      <c r="G3042" t="s">
        <v>8234</v>
      </c>
      <c r="H3042" t="s">
        <v>8218</v>
      </c>
      <c r="I3042" t="s">
        <v>8219</v>
      </c>
      <c r="J3042" t="s">
        <v>8215</v>
      </c>
      <c r="K3042" t="s">
        <v>8224</v>
      </c>
      <c r="L3042" t="s">
        <v>8216</v>
      </c>
    </row>
    <row r="3043" spans="1:12" x14ac:dyDescent="0.35">
      <c r="A3043" s="164" t="s">
        <v>8609</v>
      </c>
      <c r="B3043" t="s">
        <v>8610</v>
      </c>
      <c r="C3043" t="s">
        <v>8611</v>
      </c>
      <c r="D3043" t="s">
        <v>8612</v>
      </c>
      <c r="E3043" t="s">
        <v>1884</v>
      </c>
      <c r="F3043">
        <v>27</v>
      </c>
      <c r="G3043" t="s">
        <v>8234</v>
      </c>
      <c r="H3043" t="s">
        <v>8218</v>
      </c>
      <c r="I3043" t="s">
        <v>8219</v>
      </c>
      <c r="J3043" t="s">
        <v>8215</v>
      </c>
      <c r="K3043" t="s">
        <v>5808</v>
      </c>
      <c r="L3043" t="s">
        <v>8216</v>
      </c>
    </row>
    <row r="3044" spans="1:12" x14ac:dyDescent="0.35">
      <c r="A3044" s="164" t="s">
        <v>1910</v>
      </c>
      <c r="B3044" t="s">
        <v>6848</v>
      </c>
      <c r="C3044" t="s">
        <v>17747</v>
      </c>
      <c r="D3044" t="s">
        <v>1911</v>
      </c>
      <c r="E3044" t="s">
        <v>1884</v>
      </c>
      <c r="F3044">
        <v>205</v>
      </c>
      <c r="G3044" t="s">
        <v>8223</v>
      </c>
      <c r="H3044" t="s">
        <v>8218</v>
      </c>
      <c r="I3044" t="s">
        <v>8219</v>
      </c>
      <c r="J3044" t="s">
        <v>8215</v>
      </c>
      <c r="K3044" t="s">
        <v>8224</v>
      </c>
      <c r="L3044" t="s">
        <v>8267</v>
      </c>
    </row>
    <row r="3045" spans="1:12" x14ac:dyDescent="0.35">
      <c r="A3045" s="164" t="s">
        <v>17916</v>
      </c>
      <c r="B3045" t="s">
        <v>7498</v>
      </c>
      <c r="C3045" t="s">
        <v>17917</v>
      </c>
      <c r="D3045" t="s">
        <v>17918</v>
      </c>
      <c r="E3045" t="s">
        <v>1884</v>
      </c>
      <c r="F3045">
        <v>25</v>
      </c>
      <c r="G3045" t="s">
        <v>8234</v>
      </c>
      <c r="H3045" t="s">
        <v>8218</v>
      </c>
      <c r="I3045" t="s">
        <v>8214</v>
      </c>
      <c r="J3045" t="s">
        <v>8215</v>
      </c>
      <c r="K3045" t="s">
        <v>8224</v>
      </c>
      <c r="L3045" t="s">
        <v>8216</v>
      </c>
    </row>
    <row r="3046" spans="1:12" x14ac:dyDescent="0.35">
      <c r="A3046" s="164" t="s">
        <v>32492</v>
      </c>
      <c r="B3046" t="s">
        <v>17074</v>
      </c>
      <c r="C3046" t="s">
        <v>17075</v>
      </c>
      <c r="D3046" t="s">
        <v>17076</v>
      </c>
      <c r="E3046" t="s">
        <v>1884</v>
      </c>
      <c r="F3046">
        <v>49</v>
      </c>
      <c r="G3046" t="s">
        <v>8234</v>
      </c>
      <c r="H3046" t="s">
        <v>8218</v>
      </c>
      <c r="I3046" t="s">
        <v>8219</v>
      </c>
      <c r="J3046" t="s">
        <v>8215</v>
      </c>
      <c r="K3046" t="s">
        <v>5808</v>
      </c>
      <c r="L3046" t="s">
        <v>8216</v>
      </c>
    </row>
    <row r="3047" spans="1:12" x14ac:dyDescent="0.35">
      <c r="A3047" s="164" t="s">
        <v>1912</v>
      </c>
      <c r="B3047" t="s">
        <v>6851</v>
      </c>
      <c r="C3047" t="s">
        <v>32017</v>
      </c>
      <c r="D3047" t="s">
        <v>1913</v>
      </c>
      <c r="E3047" t="s">
        <v>1884</v>
      </c>
      <c r="F3047">
        <v>162</v>
      </c>
      <c r="G3047" t="s">
        <v>8212</v>
      </c>
      <c r="H3047" t="s">
        <v>8218</v>
      </c>
      <c r="I3047" t="s">
        <v>8214</v>
      </c>
      <c r="J3047" t="s">
        <v>8215</v>
      </c>
      <c r="K3047" t="s">
        <v>8224</v>
      </c>
      <c r="L3047" t="s">
        <v>8267</v>
      </c>
    </row>
    <row r="3048" spans="1:12" x14ac:dyDescent="0.35">
      <c r="A3048" s="164" t="s">
        <v>12575</v>
      </c>
      <c r="B3048" t="s">
        <v>12576</v>
      </c>
      <c r="C3048" t="s">
        <v>12577</v>
      </c>
      <c r="D3048" t="s">
        <v>12578</v>
      </c>
      <c r="E3048" t="s">
        <v>1884</v>
      </c>
      <c r="F3048">
        <v>25</v>
      </c>
      <c r="G3048" t="s">
        <v>8234</v>
      </c>
      <c r="H3048" t="s">
        <v>8218</v>
      </c>
      <c r="I3048" t="s">
        <v>8219</v>
      </c>
      <c r="J3048" t="s">
        <v>8215</v>
      </c>
      <c r="K3048" t="s">
        <v>5808</v>
      </c>
      <c r="L3048" t="s">
        <v>8216</v>
      </c>
    </row>
    <row r="3049" spans="1:12" x14ac:dyDescent="0.35">
      <c r="A3049" s="164" t="s">
        <v>1914</v>
      </c>
      <c r="B3049" t="s">
        <v>6860</v>
      </c>
      <c r="C3049" t="s">
        <v>10455</v>
      </c>
      <c r="D3049" t="s">
        <v>1915</v>
      </c>
      <c r="E3049" t="s">
        <v>1884</v>
      </c>
      <c r="F3049">
        <v>150</v>
      </c>
      <c r="G3049" t="s">
        <v>8212</v>
      </c>
      <c r="H3049" t="s">
        <v>8218</v>
      </c>
      <c r="I3049" t="s">
        <v>8214</v>
      </c>
      <c r="J3049" t="s">
        <v>8215</v>
      </c>
      <c r="K3049" t="s">
        <v>8224</v>
      </c>
      <c r="L3049" t="s">
        <v>8216</v>
      </c>
    </row>
    <row r="3050" spans="1:12" x14ac:dyDescent="0.35">
      <c r="A3050" s="164" t="s">
        <v>22240</v>
      </c>
      <c r="B3050" t="s">
        <v>22241</v>
      </c>
      <c r="C3050" t="s">
        <v>22242</v>
      </c>
      <c r="D3050" t="s">
        <v>12269</v>
      </c>
      <c r="E3050" t="s">
        <v>1884</v>
      </c>
      <c r="F3050">
        <v>25</v>
      </c>
      <c r="G3050" t="s">
        <v>8234</v>
      </c>
      <c r="H3050" t="s">
        <v>8218</v>
      </c>
      <c r="I3050" t="s">
        <v>8219</v>
      </c>
      <c r="J3050" t="s">
        <v>8215</v>
      </c>
      <c r="K3050" t="s">
        <v>5808</v>
      </c>
      <c r="L3050" t="s">
        <v>8216</v>
      </c>
    </row>
    <row r="3051" spans="1:12" x14ac:dyDescent="0.35">
      <c r="A3051" s="164" t="s">
        <v>12189</v>
      </c>
      <c r="B3051" t="s">
        <v>8870</v>
      </c>
      <c r="C3051" t="s">
        <v>12190</v>
      </c>
      <c r="D3051" t="s">
        <v>12191</v>
      </c>
      <c r="E3051" t="s">
        <v>1884</v>
      </c>
      <c r="H3051" t="s">
        <v>8218</v>
      </c>
      <c r="I3051" t="s">
        <v>8219</v>
      </c>
      <c r="J3051" t="s">
        <v>8215</v>
      </c>
      <c r="K3051" t="s">
        <v>8224</v>
      </c>
      <c r="L3051" t="s">
        <v>8216</v>
      </c>
    </row>
    <row r="3052" spans="1:12" x14ac:dyDescent="0.35">
      <c r="A3052" s="164" t="s">
        <v>11455</v>
      </c>
      <c r="B3052" t="s">
        <v>11456</v>
      </c>
      <c r="C3052" t="s">
        <v>11457</v>
      </c>
      <c r="D3052" t="s">
        <v>1173</v>
      </c>
      <c r="E3052" t="s">
        <v>1884</v>
      </c>
      <c r="F3052">
        <v>49</v>
      </c>
      <c r="G3052" t="s">
        <v>8234</v>
      </c>
      <c r="H3052" t="s">
        <v>8218</v>
      </c>
      <c r="I3052" t="s">
        <v>8219</v>
      </c>
      <c r="J3052" t="s">
        <v>8215</v>
      </c>
      <c r="K3052" t="s">
        <v>5808</v>
      </c>
      <c r="L3052" t="s">
        <v>8216</v>
      </c>
    </row>
    <row r="3053" spans="1:12" x14ac:dyDescent="0.35">
      <c r="A3053" s="164" t="s">
        <v>33289</v>
      </c>
      <c r="B3053" t="s">
        <v>33290</v>
      </c>
      <c r="C3053" t="s">
        <v>18402</v>
      </c>
      <c r="D3053" t="s">
        <v>18403</v>
      </c>
      <c r="E3053" t="s">
        <v>1884</v>
      </c>
      <c r="F3053">
        <v>44</v>
      </c>
      <c r="G3053" t="s">
        <v>8234</v>
      </c>
      <c r="H3053" t="s">
        <v>8218</v>
      </c>
      <c r="I3053" t="s">
        <v>8219</v>
      </c>
      <c r="J3053" t="s">
        <v>8215</v>
      </c>
      <c r="K3053" t="s">
        <v>5808</v>
      </c>
      <c r="L3053" t="s">
        <v>8216</v>
      </c>
    </row>
    <row r="3054" spans="1:12" x14ac:dyDescent="0.35">
      <c r="A3054" s="164" t="s">
        <v>24936</v>
      </c>
      <c r="B3054" t="s">
        <v>9202</v>
      </c>
      <c r="C3054" t="s">
        <v>24937</v>
      </c>
      <c r="D3054" t="s">
        <v>1151</v>
      </c>
      <c r="E3054" t="s">
        <v>1884</v>
      </c>
      <c r="F3054">
        <v>30</v>
      </c>
      <c r="G3054" t="s">
        <v>8234</v>
      </c>
      <c r="H3054" t="s">
        <v>8218</v>
      </c>
      <c r="I3054" t="s">
        <v>8219</v>
      </c>
      <c r="J3054" t="s">
        <v>8215</v>
      </c>
      <c r="K3054" t="s">
        <v>5808</v>
      </c>
      <c r="L3054" t="s">
        <v>8216</v>
      </c>
    </row>
    <row r="3055" spans="1:12" x14ac:dyDescent="0.35">
      <c r="A3055" s="164" t="s">
        <v>8850</v>
      </c>
      <c r="B3055" t="s">
        <v>8851</v>
      </c>
      <c r="C3055" t="s">
        <v>8852</v>
      </c>
      <c r="D3055" t="s">
        <v>1177</v>
      </c>
      <c r="E3055" t="s">
        <v>1884</v>
      </c>
      <c r="F3055">
        <v>49</v>
      </c>
      <c r="G3055" t="s">
        <v>8234</v>
      </c>
      <c r="H3055" t="s">
        <v>8218</v>
      </c>
      <c r="I3055" t="s">
        <v>8214</v>
      </c>
      <c r="J3055" t="s">
        <v>8215</v>
      </c>
      <c r="K3055" t="s">
        <v>5808</v>
      </c>
      <c r="L3055" t="s">
        <v>8216</v>
      </c>
    </row>
    <row r="3056" spans="1:12" x14ac:dyDescent="0.35">
      <c r="A3056" s="164" t="s">
        <v>30641</v>
      </c>
      <c r="B3056" t="s">
        <v>30642</v>
      </c>
      <c r="C3056" t="s">
        <v>30643</v>
      </c>
      <c r="D3056" t="s">
        <v>12307</v>
      </c>
      <c r="E3056" t="s">
        <v>1884</v>
      </c>
      <c r="F3056">
        <v>25</v>
      </c>
      <c r="G3056" t="s">
        <v>8234</v>
      </c>
      <c r="H3056" t="s">
        <v>8218</v>
      </c>
      <c r="I3056" t="s">
        <v>8219</v>
      </c>
      <c r="J3056" t="s">
        <v>8215</v>
      </c>
      <c r="K3056" t="s">
        <v>5808</v>
      </c>
      <c r="L3056" t="s">
        <v>8216</v>
      </c>
    </row>
    <row r="3057" spans="1:12" x14ac:dyDescent="0.35">
      <c r="A3057" s="164" t="s">
        <v>10694</v>
      </c>
      <c r="B3057" t="s">
        <v>10695</v>
      </c>
      <c r="C3057" t="s">
        <v>10696</v>
      </c>
      <c r="D3057" t="s">
        <v>10697</v>
      </c>
      <c r="E3057" t="s">
        <v>1884</v>
      </c>
      <c r="F3057">
        <v>46</v>
      </c>
      <c r="G3057" t="s">
        <v>8234</v>
      </c>
      <c r="H3057" t="s">
        <v>8218</v>
      </c>
      <c r="I3057" t="s">
        <v>8219</v>
      </c>
      <c r="J3057" t="s">
        <v>8215</v>
      </c>
      <c r="K3057" t="s">
        <v>5808</v>
      </c>
      <c r="L3057" t="s">
        <v>8216</v>
      </c>
    </row>
    <row r="3058" spans="1:12" x14ac:dyDescent="0.35">
      <c r="A3058" s="164" t="s">
        <v>1916</v>
      </c>
      <c r="B3058" t="s">
        <v>5008</v>
      </c>
      <c r="C3058" t="s">
        <v>23240</v>
      </c>
      <c r="D3058" t="s">
        <v>1905</v>
      </c>
      <c r="E3058" t="s">
        <v>1884</v>
      </c>
      <c r="F3058">
        <v>194</v>
      </c>
      <c r="G3058" t="s">
        <v>8212</v>
      </c>
      <c r="H3058" t="s">
        <v>8218</v>
      </c>
      <c r="I3058" t="s">
        <v>8214</v>
      </c>
      <c r="J3058" t="s">
        <v>8215</v>
      </c>
      <c r="K3058" t="s">
        <v>5808</v>
      </c>
      <c r="L3058" t="s">
        <v>8267</v>
      </c>
    </row>
    <row r="3059" spans="1:12" x14ac:dyDescent="0.35">
      <c r="A3059" s="164" t="s">
        <v>1917</v>
      </c>
      <c r="B3059" t="s">
        <v>6867</v>
      </c>
      <c r="C3059" t="s">
        <v>23893</v>
      </c>
      <c r="D3059" t="s">
        <v>1660</v>
      </c>
      <c r="E3059" t="s">
        <v>1884</v>
      </c>
      <c r="F3059">
        <v>107</v>
      </c>
      <c r="G3059" t="s">
        <v>8212</v>
      </c>
      <c r="H3059" t="s">
        <v>8218</v>
      </c>
      <c r="I3059" t="s">
        <v>8219</v>
      </c>
      <c r="J3059" t="s">
        <v>8215</v>
      </c>
      <c r="K3059" t="s">
        <v>8224</v>
      </c>
      <c r="L3059" t="s">
        <v>8216</v>
      </c>
    </row>
    <row r="3060" spans="1:12" x14ac:dyDescent="0.35">
      <c r="A3060" s="164" t="s">
        <v>12413</v>
      </c>
      <c r="B3060" t="s">
        <v>12414</v>
      </c>
      <c r="C3060" t="s">
        <v>12415</v>
      </c>
      <c r="D3060" t="s">
        <v>12416</v>
      </c>
      <c r="E3060" t="s">
        <v>1884</v>
      </c>
      <c r="F3060">
        <v>97</v>
      </c>
      <c r="G3060" t="s">
        <v>8234</v>
      </c>
      <c r="H3060" t="s">
        <v>8218</v>
      </c>
      <c r="I3060" t="s">
        <v>8219</v>
      </c>
      <c r="J3060" t="s">
        <v>8215</v>
      </c>
      <c r="K3060" t="s">
        <v>5808</v>
      </c>
      <c r="L3060" t="s">
        <v>8216</v>
      </c>
    </row>
    <row r="3061" spans="1:12" x14ac:dyDescent="0.35">
      <c r="A3061" s="164" t="s">
        <v>1918</v>
      </c>
      <c r="B3061" t="s">
        <v>6845</v>
      </c>
      <c r="C3061" t="s">
        <v>23061</v>
      </c>
      <c r="D3061" t="s">
        <v>1893</v>
      </c>
      <c r="E3061" t="s">
        <v>1884</v>
      </c>
      <c r="F3061">
        <v>600</v>
      </c>
      <c r="G3061" t="s">
        <v>8490</v>
      </c>
      <c r="H3061" t="s">
        <v>8218</v>
      </c>
      <c r="I3061" t="s">
        <v>8214</v>
      </c>
      <c r="J3061" t="s">
        <v>8215</v>
      </c>
      <c r="K3061" t="s">
        <v>8224</v>
      </c>
      <c r="L3061" t="s">
        <v>8267</v>
      </c>
    </row>
    <row r="3062" spans="1:12" x14ac:dyDescent="0.35">
      <c r="A3062" s="164" t="s">
        <v>1919</v>
      </c>
      <c r="B3062" t="s">
        <v>6846</v>
      </c>
      <c r="C3062" t="s">
        <v>9976</v>
      </c>
      <c r="D3062" t="s">
        <v>1893</v>
      </c>
      <c r="E3062" t="s">
        <v>1884</v>
      </c>
      <c r="F3062">
        <v>559</v>
      </c>
      <c r="G3062" t="s">
        <v>8490</v>
      </c>
      <c r="H3062" t="s">
        <v>8218</v>
      </c>
      <c r="I3062" t="s">
        <v>8214</v>
      </c>
      <c r="J3062" t="s">
        <v>8215</v>
      </c>
      <c r="K3062" t="s">
        <v>8224</v>
      </c>
      <c r="L3062" t="s">
        <v>8267</v>
      </c>
    </row>
    <row r="3063" spans="1:12" x14ac:dyDescent="0.35">
      <c r="A3063" s="164" t="s">
        <v>29845</v>
      </c>
      <c r="B3063" t="s">
        <v>29846</v>
      </c>
      <c r="C3063" t="s">
        <v>29847</v>
      </c>
      <c r="D3063" t="s">
        <v>29848</v>
      </c>
      <c r="E3063" t="s">
        <v>1884</v>
      </c>
      <c r="F3063">
        <v>34</v>
      </c>
      <c r="G3063" t="s">
        <v>8234</v>
      </c>
      <c r="H3063" t="s">
        <v>8218</v>
      </c>
      <c r="I3063" t="s">
        <v>8219</v>
      </c>
      <c r="J3063" t="s">
        <v>8215</v>
      </c>
      <c r="K3063" t="s">
        <v>5808</v>
      </c>
      <c r="L3063" t="s">
        <v>8216</v>
      </c>
    </row>
    <row r="3064" spans="1:12" x14ac:dyDescent="0.35">
      <c r="A3064" s="164" t="s">
        <v>15171</v>
      </c>
      <c r="B3064" t="s">
        <v>15172</v>
      </c>
      <c r="C3064" t="s">
        <v>15173</v>
      </c>
      <c r="D3064" t="s">
        <v>15174</v>
      </c>
      <c r="E3064" t="s">
        <v>1884</v>
      </c>
      <c r="F3064">
        <v>50</v>
      </c>
      <c r="G3064" t="s">
        <v>8234</v>
      </c>
      <c r="H3064" t="s">
        <v>8218</v>
      </c>
      <c r="I3064" t="s">
        <v>8219</v>
      </c>
      <c r="J3064" t="s">
        <v>8215</v>
      </c>
      <c r="K3064" t="s">
        <v>5808</v>
      </c>
      <c r="L3064" t="s">
        <v>8216</v>
      </c>
    </row>
    <row r="3065" spans="1:12" x14ac:dyDescent="0.35">
      <c r="A3065" s="164" t="s">
        <v>26815</v>
      </c>
      <c r="B3065" t="s">
        <v>26816</v>
      </c>
      <c r="C3065" t="s">
        <v>26817</v>
      </c>
      <c r="D3065" t="s">
        <v>586</v>
      </c>
      <c r="E3065" t="s">
        <v>1884</v>
      </c>
      <c r="F3065">
        <v>42</v>
      </c>
      <c r="G3065" t="s">
        <v>8234</v>
      </c>
      <c r="H3065" t="s">
        <v>8218</v>
      </c>
      <c r="I3065" t="s">
        <v>8214</v>
      </c>
      <c r="J3065" t="s">
        <v>8215</v>
      </c>
      <c r="K3065" t="s">
        <v>5808</v>
      </c>
      <c r="L3065" t="s">
        <v>8216</v>
      </c>
    </row>
    <row r="3066" spans="1:12" x14ac:dyDescent="0.35">
      <c r="A3066" s="164" t="s">
        <v>1920</v>
      </c>
      <c r="B3066" t="s">
        <v>6863</v>
      </c>
      <c r="C3066" t="s">
        <v>25992</v>
      </c>
      <c r="D3066" t="s">
        <v>1921</v>
      </c>
      <c r="E3066" t="s">
        <v>1884</v>
      </c>
      <c r="F3066">
        <v>88</v>
      </c>
      <c r="G3066" t="s">
        <v>8234</v>
      </c>
      <c r="H3066" t="s">
        <v>8218</v>
      </c>
      <c r="I3066" t="s">
        <v>8219</v>
      </c>
      <c r="J3066" t="s">
        <v>8215</v>
      </c>
      <c r="K3066" t="s">
        <v>8224</v>
      </c>
      <c r="L3066" t="s">
        <v>8216</v>
      </c>
    </row>
    <row r="3067" spans="1:12" x14ac:dyDescent="0.35">
      <c r="A3067" s="164" t="s">
        <v>29949</v>
      </c>
      <c r="B3067" t="s">
        <v>28386</v>
      </c>
      <c r="C3067" t="s">
        <v>28387</v>
      </c>
      <c r="D3067" t="s">
        <v>28388</v>
      </c>
      <c r="E3067" t="s">
        <v>1884</v>
      </c>
      <c r="F3067">
        <v>40</v>
      </c>
      <c r="G3067" t="s">
        <v>8234</v>
      </c>
      <c r="H3067" t="s">
        <v>8218</v>
      </c>
      <c r="I3067" t="s">
        <v>8219</v>
      </c>
      <c r="J3067" t="s">
        <v>8215</v>
      </c>
      <c r="K3067" t="s">
        <v>5808</v>
      </c>
      <c r="L3067" t="s">
        <v>8216</v>
      </c>
    </row>
    <row r="3068" spans="1:12" x14ac:dyDescent="0.35">
      <c r="A3068" s="164" t="s">
        <v>22012</v>
      </c>
      <c r="B3068" t="s">
        <v>12193</v>
      </c>
      <c r="C3068" t="s">
        <v>12194</v>
      </c>
      <c r="D3068" t="s">
        <v>12195</v>
      </c>
      <c r="E3068" t="s">
        <v>1884</v>
      </c>
      <c r="F3068">
        <v>33</v>
      </c>
      <c r="G3068" t="s">
        <v>8234</v>
      </c>
      <c r="H3068" t="s">
        <v>8218</v>
      </c>
      <c r="I3068" t="s">
        <v>8219</v>
      </c>
      <c r="J3068" t="s">
        <v>8215</v>
      </c>
      <c r="K3068" t="s">
        <v>5808</v>
      </c>
      <c r="L3068" t="s">
        <v>8216</v>
      </c>
    </row>
    <row r="3069" spans="1:12" x14ac:dyDescent="0.35">
      <c r="A3069" s="164" t="s">
        <v>16064</v>
      </c>
      <c r="B3069" t="s">
        <v>16065</v>
      </c>
      <c r="C3069" t="s">
        <v>16066</v>
      </c>
      <c r="D3069" t="s">
        <v>16067</v>
      </c>
      <c r="E3069" t="s">
        <v>1884</v>
      </c>
      <c r="F3069">
        <v>43</v>
      </c>
      <c r="G3069" t="s">
        <v>8234</v>
      </c>
      <c r="H3069" t="s">
        <v>8218</v>
      </c>
      <c r="I3069" t="s">
        <v>8219</v>
      </c>
      <c r="J3069" t="s">
        <v>8215</v>
      </c>
      <c r="K3069" t="s">
        <v>5808</v>
      </c>
      <c r="L3069" t="s">
        <v>8216</v>
      </c>
    </row>
    <row r="3070" spans="1:12" x14ac:dyDescent="0.35">
      <c r="A3070" s="164" t="s">
        <v>31981</v>
      </c>
      <c r="B3070" t="s">
        <v>10564</v>
      </c>
      <c r="C3070" t="s">
        <v>10565</v>
      </c>
      <c r="D3070" t="s">
        <v>10566</v>
      </c>
      <c r="E3070" t="s">
        <v>1884</v>
      </c>
      <c r="F3070">
        <v>29</v>
      </c>
      <c r="G3070" t="s">
        <v>8234</v>
      </c>
      <c r="H3070" t="s">
        <v>8218</v>
      </c>
      <c r="I3070" t="s">
        <v>8214</v>
      </c>
      <c r="J3070" t="s">
        <v>8215</v>
      </c>
      <c r="K3070" t="s">
        <v>5808</v>
      </c>
      <c r="L3070" t="s">
        <v>8216</v>
      </c>
    </row>
    <row r="3071" spans="1:12" x14ac:dyDescent="0.35">
      <c r="A3071" s="164" t="s">
        <v>23936</v>
      </c>
      <c r="B3071" t="s">
        <v>23937</v>
      </c>
      <c r="C3071" t="s">
        <v>23938</v>
      </c>
      <c r="D3071" t="s">
        <v>14457</v>
      </c>
      <c r="E3071" t="s">
        <v>1884</v>
      </c>
      <c r="F3071">
        <v>45</v>
      </c>
      <c r="G3071" t="s">
        <v>8234</v>
      </c>
      <c r="H3071" t="s">
        <v>8218</v>
      </c>
      <c r="I3071" t="s">
        <v>8214</v>
      </c>
      <c r="J3071" t="s">
        <v>8215</v>
      </c>
      <c r="K3071" t="s">
        <v>5808</v>
      </c>
      <c r="L3071" t="s">
        <v>8216</v>
      </c>
    </row>
    <row r="3072" spans="1:12" x14ac:dyDescent="0.35">
      <c r="A3072" s="164" t="s">
        <v>24451</v>
      </c>
      <c r="B3072" t="s">
        <v>24452</v>
      </c>
      <c r="C3072" t="s">
        <v>24453</v>
      </c>
      <c r="D3072" t="s">
        <v>24454</v>
      </c>
      <c r="E3072" t="s">
        <v>1884</v>
      </c>
      <c r="F3072">
        <v>25</v>
      </c>
      <c r="G3072" t="s">
        <v>8234</v>
      </c>
      <c r="H3072" t="s">
        <v>8218</v>
      </c>
      <c r="I3072" t="s">
        <v>8219</v>
      </c>
      <c r="J3072" t="s">
        <v>8215</v>
      </c>
      <c r="K3072" t="s">
        <v>5808</v>
      </c>
      <c r="L3072" t="s">
        <v>8216</v>
      </c>
    </row>
    <row r="3073" spans="1:12" x14ac:dyDescent="0.35">
      <c r="A3073" s="164" t="s">
        <v>8278</v>
      </c>
      <c r="B3073" t="s">
        <v>8279</v>
      </c>
      <c r="C3073" t="s">
        <v>8280</v>
      </c>
      <c r="D3073" t="s">
        <v>8281</v>
      </c>
      <c r="E3073" t="s">
        <v>1884</v>
      </c>
      <c r="F3073">
        <v>20</v>
      </c>
      <c r="G3073" t="s">
        <v>8234</v>
      </c>
      <c r="H3073" t="s">
        <v>8218</v>
      </c>
      <c r="I3073" t="s">
        <v>8219</v>
      </c>
      <c r="J3073" t="s">
        <v>8215</v>
      </c>
      <c r="K3073" t="s">
        <v>8224</v>
      </c>
      <c r="L3073" t="s">
        <v>8216</v>
      </c>
    </row>
    <row r="3074" spans="1:12" x14ac:dyDescent="0.35">
      <c r="A3074" s="164" t="s">
        <v>23137</v>
      </c>
      <c r="B3074" t="s">
        <v>14215</v>
      </c>
      <c r="C3074" t="s">
        <v>14216</v>
      </c>
      <c r="D3074" t="s">
        <v>14217</v>
      </c>
      <c r="E3074" t="s">
        <v>1884</v>
      </c>
      <c r="F3074">
        <v>25</v>
      </c>
      <c r="G3074" t="s">
        <v>8234</v>
      </c>
      <c r="H3074" t="s">
        <v>8218</v>
      </c>
      <c r="I3074" t="s">
        <v>8219</v>
      </c>
      <c r="J3074" t="s">
        <v>8215</v>
      </c>
      <c r="K3074" t="s">
        <v>5808</v>
      </c>
      <c r="L3074" t="s">
        <v>8216</v>
      </c>
    </row>
    <row r="3075" spans="1:12" x14ac:dyDescent="0.35">
      <c r="A3075" s="164" t="s">
        <v>29833</v>
      </c>
      <c r="B3075" t="s">
        <v>29834</v>
      </c>
      <c r="C3075" t="s">
        <v>25382</v>
      </c>
      <c r="D3075" t="s">
        <v>25383</v>
      </c>
      <c r="E3075" t="s">
        <v>1884</v>
      </c>
      <c r="F3075">
        <v>25</v>
      </c>
      <c r="G3075" t="s">
        <v>8234</v>
      </c>
      <c r="H3075" t="s">
        <v>8218</v>
      </c>
      <c r="I3075" t="s">
        <v>8219</v>
      </c>
      <c r="J3075" t="s">
        <v>8215</v>
      </c>
      <c r="K3075" t="s">
        <v>5808</v>
      </c>
      <c r="L3075" t="s">
        <v>8216</v>
      </c>
    </row>
    <row r="3076" spans="1:12" x14ac:dyDescent="0.35">
      <c r="A3076" s="164" t="s">
        <v>1922</v>
      </c>
      <c r="B3076" t="s">
        <v>6847</v>
      </c>
      <c r="C3076" t="s">
        <v>8639</v>
      </c>
      <c r="D3076" t="s">
        <v>1893</v>
      </c>
      <c r="E3076" t="s">
        <v>1884</v>
      </c>
      <c r="F3076">
        <v>117</v>
      </c>
      <c r="G3076" t="s">
        <v>8212</v>
      </c>
      <c r="H3076" t="s">
        <v>8218</v>
      </c>
      <c r="I3076" t="s">
        <v>8214</v>
      </c>
      <c r="J3076" t="s">
        <v>8215</v>
      </c>
      <c r="K3076" t="s">
        <v>5808</v>
      </c>
      <c r="L3076" t="s">
        <v>8267</v>
      </c>
    </row>
    <row r="3077" spans="1:12" x14ac:dyDescent="0.35">
      <c r="A3077" s="164" t="s">
        <v>29894</v>
      </c>
      <c r="B3077" t="s">
        <v>29895</v>
      </c>
      <c r="C3077" t="s">
        <v>29896</v>
      </c>
      <c r="D3077" t="s">
        <v>1893</v>
      </c>
      <c r="E3077" t="s">
        <v>1884</v>
      </c>
      <c r="F3077">
        <v>90</v>
      </c>
      <c r="G3077" t="s">
        <v>8234</v>
      </c>
      <c r="H3077" t="s">
        <v>8218</v>
      </c>
      <c r="I3077" t="s">
        <v>8214</v>
      </c>
      <c r="J3077" t="s">
        <v>8215</v>
      </c>
      <c r="K3077" t="s">
        <v>8224</v>
      </c>
      <c r="L3077" t="s">
        <v>8267</v>
      </c>
    </row>
    <row r="3078" spans="1:12" x14ac:dyDescent="0.35">
      <c r="A3078" s="164" t="s">
        <v>30881</v>
      </c>
      <c r="B3078" t="s">
        <v>11339</v>
      </c>
      <c r="C3078" t="s">
        <v>30882</v>
      </c>
      <c r="D3078" t="s">
        <v>11341</v>
      </c>
      <c r="E3078" t="s">
        <v>1884</v>
      </c>
      <c r="F3078">
        <v>31</v>
      </c>
      <c r="G3078" t="s">
        <v>8234</v>
      </c>
      <c r="H3078" t="s">
        <v>8218</v>
      </c>
      <c r="I3078" t="s">
        <v>8214</v>
      </c>
      <c r="J3078" t="s">
        <v>8215</v>
      </c>
      <c r="K3078" t="s">
        <v>5808</v>
      </c>
      <c r="L3078" t="s">
        <v>8216</v>
      </c>
    </row>
    <row r="3079" spans="1:12" x14ac:dyDescent="0.35">
      <c r="A3079" s="164" t="s">
        <v>1923</v>
      </c>
      <c r="B3079" t="s">
        <v>6866</v>
      </c>
      <c r="C3079" t="s">
        <v>16854</v>
      </c>
      <c r="D3079" t="s">
        <v>1924</v>
      </c>
      <c r="E3079" t="s">
        <v>1884</v>
      </c>
      <c r="F3079">
        <v>87</v>
      </c>
      <c r="G3079" t="s">
        <v>8234</v>
      </c>
      <c r="H3079" t="s">
        <v>8218</v>
      </c>
      <c r="I3079" t="s">
        <v>8214</v>
      </c>
      <c r="J3079" t="s">
        <v>8215</v>
      </c>
      <c r="K3079" t="s">
        <v>8224</v>
      </c>
      <c r="L3079" t="s">
        <v>8267</v>
      </c>
    </row>
    <row r="3080" spans="1:12" x14ac:dyDescent="0.35">
      <c r="A3080" s="164" t="s">
        <v>27925</v>
      </c>
      <c r="B3080" t="s">
        <v>27926</v>
      </c>
      <c r="C3080" t="s">
        <v>27927</v>
      </c>
      <c r="D3080" t="s">
        <v>2423</v>
      </c>
      <c r="E3080" t="s">
        <v>1884</v>
      </c>
      <c r="F3080">
        <v>50</v>
      </c>
      <c r="G3080" t="s">
        <v>8234</v>
      </c>
      <c r="H3080" t="s">
        <v>8218</v>
      </c>
      <c r="I3080" t="s">
        <v>8219</v>
      </c>
      <c r="J3080" t="s">
        <v>8215</v>
      </c>
      <c r="K3080" t="s">
        <v>5808</v>
      </c>
      <c r="L3080" t="s">
        <v>8216</v>
      </c>
    </row>
    <row r="3081" spans="1:12" x14ac:dyDescent="0.35">
      <c r="A3081" s="164" t="s">
        <v>12734</v>
      </c>
      <c r="B3081" t="s">
        <v>12735</v>
      </c>
      <c r="C3081" t="s">
        <v>12736</v>
      </c>
      <c r="D3081" t="s">
        <v>12737</v>
      </c>
      <c r="E3081" t="s">
        <v>1884</v>
      </c>
      <c r="F3081">
        <v>25</v>
      </c>
      <c r="G3081" t="s">
        <v>8234</v>
      </c>
      <c r="H3081" t="s">
        <v>8218</v>
      </c>
      <c r="I3081" t="s">
        <v>8219</v>
      </c>
      <c r="J3081" t="s">
        <v>8215</v>
      </c>
      <c r="K3081" t="s">
        <v>5808</v>
      </c>
      <c r="L3081" t="s">
        <v>8216</v>
      </c>
    </row>
    <row r="3082" spans="1:12" x14ac:dyDescent="0.35">
      <c r="A3082" s="164" t="s">
        <v>21753</v>
      </c>
      <c r="B3082" t="s">
        <v>21754</v>
      </c>
      <c r="C3082" t="s">
        <v>21755</v>
      </c>
      <c r="D3082" t="s">
        <v>21756</v>
      </c>
      <c r="E3082" t="s">
        <v>1884</v>
      </c>
      <c r="F3082">
        <v>28</v>
      </c>
      <c r="G3082" t="s">
        <v>8234</v>
      </c>
      <c r="H3082" t="s">
        <v>8218</v>
      </c>
      <c r="I3082" t="s">
        <v>8219</v>
      </c>
      <c r="J3082" t="s">
        <v>8215</v>
      </c>
      <c r="K3082" t="s">
        <v>5808</v>
      </c>
      <c r="L3082" t="s">
        <v>8216</v>
      </c>
    </row>
    <row r="3083" spans="1:12" x14ac:dyDescent="0.35">
      <c r="A3083" s="164" t="s">
        <v>11656</v>
      </c>
      <c r="B3083" t="s">
        <v>11657</v>
      </c>
      <c r="C3083" t="s">
        <v>11658</v>
      </c>
      <c r="D3083" t="s">
        <v>11659</v>
      </c>
      <c r="E3083" t="s">
        <v>1884</v>
      </c>
      <c r="F3083">
        <v>21</v>
      </c>
      <c r="G3083" t="s">
        <v>8234</v>
      </c>
      <c r="H3083" t="s">
        <v>8218</v>
      </c>
      <c r="I3083" t="s">
        <v>8219</v>
      </c>
      <c r="J3083" t="s">
        <v>8215</v>
      </c>
      <c r="K3083" t="s">
        <v>8224</v>
      </c>
      <c r="L3083" t="s">
        <v>8216</v>
      </c>
    </row>
    <row r="3084" spans="1:12" x14ac:dyDescent="0.35">
      <c r="A3084" s="164" t="s">
        <v>1925</v>
      </c>
      <c r="B3084" t="s">
        <v>6852</v>
      </c>
      <c r="C3084" t="s">
        <v>24881</v>
      </c>
      <c r="D3084" t="s">
        <v>1913</v>
      </c>
      <c r="E3084" t="s">
        <v>1884</v>
      </c>
      <c r="F3084">
        <v>187</v>
      </c>
      <c r="G3084" t="s">
        <v>8212</v>
      </c>
      <c r="H3084" t="s">
        <v>8218</v>
      </c>
      <c r="I3084" t="s">
        <v>8214</v>
      </c>
      <c r="J3084" t="s">
        <v>8215</v>
      </c>
      <c r="K3084" t="s">
        <v>8224</v>
      </c>
      <c r="L3084" t="s">
        <v>8267</v>
      </c>
    </row>
    <row r="3085" spans="1:12" x14ac:dyDescent="0.35">
      <c r="A3085" s="164" t="s">
        <v>21113</v>
      </c>
      <c r="B3085" t="s">
        <v>20234</v>
      </c>
      <c r="C3085" t="s">
        <v>21114</v>
      </c>
      <c r="D3085" t="s">
        <v>4015</v>
      </c>
      <c r="E3085" t="s">
        <v>1884</v>
      </c>
      <c r="F3085">
        <v>25</v>
      </c>
      <c r="G3085" t="s">
        <v>8234</v>
      </c>
      <c r="H3085" t="s">
        <v>8218</v>
      </c>
      <c r="I3085" t="s">
        <v>8219</v>
      </c>
      <c r="J3085" t="s">
        <v>8215</v>
      </c>
      <c r="K3085" t="s">
        <v>5808</v>
      </c>
      <c r="L3085" t="s">
        <v>8216</v>
      </c>
    </row>
    <row r="3086" spans="1:12" x14ac:dyDescent="0.35">
      <c r="A3086" s="164" t="s">
        <v>1926</v>
      </c>
      <c r="B3086" t="s">
        <v>6854</v>
      </c>
      <c r="C3086" t="s">
        <v>16702</v>
      </c>
      <c r="D3086" t="s">
        <v>1927</v>
      </c>
      <c r="E3086" t="s">
        <v>1884</v>
      </c>
      <c r="F3086">
        <v>49</v>
      </c>
      <c r="G3086" t="s">
        <v>8234</v>
      </c>
      <c r="H3086" t="s">
        <v>8218</v>
      </c>
      <c r="I3086" t="s">
        <v>8219</v>
      </c>
      <c r="J3086" t="s">
        <v>8215</v>
      </c>
      <c r="K3086" t="s">
        <v>5808</v>
      </c>
      <c r="L3086" t="s">
        <v>8216</v>
      </c>
    </row>
    <row r="3087" spans="1:12" x14ac:dyDescent="0.35">
      <c r="A3087" s="164" t="s">
        <v>14939</v>
      </c>
      <c r="B3087" t="s">
        <v>12879</v>
      </c>
      <c r="C3087" t="s">
        <v>14940</v>
      </c>
      <c r="D3087" t="s">
        <v>14941</v>
      </c>
      <c r="E3087" t="s">
        <v>1884</v>
      </c>
      <c r="F3087">
        <v>28</v>
      </c>
      <c r="G3087" t="s">
        <v>8234</v>
      </c>
      <c r="H3087" t="s">
        <v>8218</v>
      </c>
      <c r="I3087" t="s">
        <v>8219</v>
      </c>
      <c r="J3087" t="s">
        <v>8215</v>
      </c>
      <c r="K3087" t="s">
        <v>5808</v>
      </c>
      <c r="L3087" t="s">
        <v>8216</v>
      </c>
    </row>
    <row r="3088" spans="1:12" x14ac:dyDescent="0.35">
      <c r="A3088" s="164" t="s">
        <v>12475</v>
      </c>
      <c r="B3088" t="s">
        <v>12476</v>
      </c>
      <c r="C3088" t="s">
        <v>12477</v>
      </c>
      <c r="D3088" t="s">
        <v>4088</v>
      </c>
      <c r="E3088" t="s">
        <v>1884</v>
      </c>
      <c r="F3088">
        <v>47</v>
      </c>
      <c r="G3088" t="s">
        <v>8234</v>
      </c>
      <c r="H3088" t="s">
        <v>8218</v>
      </c>
      <c r="I3088" t="s">
        <v>8219</v>
      </c>
      <c r="J3088" t="s">
        <v>8215</v>
      </c>
      <c r="K3088" t="s">
        <v>5808</v>
      </c>
      <c r="L3088" t="s">
        <v>8216</v>
      </c>
    </row>
    <row r="3089" spans="1:12" x14ac:dyDescent="0.35">
      <c r="A3089" s="164" t="s">
        <v>23260</v>
      </c>
      <c r="B3089" t="s">
        <v>23261</v>
      </c>
      <c r="C3089" t="s">
        <v>23262</v>
      </c>
      <c r="D3089" t="s">
        <v>720</v>
      </c>
      <c r="E3089" t="s">
        <v>1884</v>
      </c>
      <c r="F3089">
        <v>31</v>
      </c>
      <c r="G3089" t="s">
        <v>8234</v>
      </c>
      <c r="H3089" t="s">
        <v>8218</v>
      </c>
      <c r="I3089" t="s">
        <v>8219</v>
      </c>
      <c r="J3089" t="s">
        <v>8215</v>
      </c>
      <c r="K3089" t="s">
        <v>5808</v>
      </c>
      <c r="L3089" t="s">
        <v>8216</v>
      </c>
    </row>
    <row r="3090" spans="1:12" x14ac:dyDescent="0.35">
      <c r="A3090" s="164" t="s">
        <v>22496</v>
      </c>
      <c r="B3090" t="s">
        <v>22497</v>
      </c>
      <c r="C3090" t="s">
        <v>22498</v>
      </c>
      <c r="D3090" t="s">
        <v>22499</v>
      </c>
      <c r="E3090" t="s">
        <v>1884</v>
      </c>
      <c r="F3090">
        <v>40</v>
      </c>
      <c r="G3090" t="s">
        <v>8234</v>
      </c>
      <c r="H3090" t="s">
        <v>8218</v>
      </c>
      <c r="I3090" t="s">
        <v>8219</v>
      </c>
      <c r="J3090" t="s">
        <v>8215</v>
      </c>
      <c r="K3090" t="s">
        <v>5808</v>
      </c>
      <c r="L3090" t="s">
        <v>8216</v>
      </c>
    </row>
    <row r="3091" spans="1:12" x14ac:dyDescent="0.35">
      <c r="A3091" s="164" t="s">
        <v>1928</v>
      </c>
      <c r="B3091" t="s">
        <v>6859</v>
      </c>
      <c r="C3091" t="s">
        <v>17131</v>
      </c>
      <c r="D3091" t="s">
        <v>1915</v>
      </c>
      <c r="E3091" t="s">
        <v>1884</v>
      </c>
      <c r="F3091">
        <v>87</v>
      </c>
      <c r="G3091" t="s">
        <v>8234</v>
      </c>
      <c r="H3091" t="s">
        <v>8218</v>
      </c>
      <c r="I3091" t="s">
        <v>8214</v>
      </c>
      <c r="J3091" t="s">
        <v>8215</v>
      </c>
      <c r="K3091" t="s">
        <v>8224</v>
      </c>
      <c r="L3091" t="s">
        <v>8216</v>
      </c>
    </row>
    <row r="3092" spans="1:12" x14ac:dyDescent="0.35">
      <c r="A3092" s="164" t="s">
        <v>25316</v>
      </c>
      <c r="B3092" t="s">
        <v>25317</v>
      </c>
      <c r="C3092" t="s">
        <v>23388</v>
      </c>
      <c r="D3092" t="s">
        <v>23389</v>
      </c>
      <c r="E3092" t="s">
        <v>1884</v>
      </c>
      <c r="F3092">
        <v>32</v>
      </c>
      <c r="G3092" t="s">
        <v>8234</v>
      </c>
      <c r="H3092" t="s">
        <v>8218</v>
      </c>
      <c r="I3092" t="s">
        <v>8219</v>
      </c>
      <c r="J3092" t="s">
        <v>8215</v>
      </c>
      <c r="K3092" t="s">
        <v>5808</v>
      </c>
      <c r="L3092" t="s">
        <v>8216</v>
      </c>
    </row>
    <row r="3093" spans="1:12" x14ac:dyDescent="0.35">
      <c r="A3093" s="164" t="s">
        <v>32710</v>
      </c>
      <c r="B3093" t="s">
        <v>32711</v>
      </c>
      <c r="C3093" t="s">
        <v>32712</v>
      </c>
      <c r="D3093" t="s">
        <v>27272</v>
      </c>
      <c r="E3093" t="s">
        <v>1884</v>
      </c>
      <c r="H3093" t="s">
        <v>8218</v>
      </c>
      <c r="I3093" t="s">
        <v>8214</v>
      </c>
      <c r="J3093" t="s">
        <v>8215</v>
      </c>
      <c r="K3093" t="s">
        <v>8224</v>
      </c>
      <c r="L3093" t="s">
        <v>8216</v>
      </c>
    </row>
    <row r="3094" spans="1:12" x14ac:dyDescent="0.35">
      <c r="A3094" s="164" t="s">
        <v>11036</v>
      </c>
      <c r="B3094" t="s">
        <v>11037</v>
      </c>
      <c r="C3094" t="s">
        <v>11038</v>
      </c>
      <c r="D3094" t="s">
        <v>11039</v>
      </c>
      <c r="E3094" t="s">
        <v>1884</v>
      </c>
      <c r="F3094">
        <v>33</v>
      </c>
      <c r="G3094" t="s">
        <v>8234</v>
      </c>
      <c r="H3094" t="s">
        <v>8218</v>
      </c>
      <c r="I3094" t="s">
        <v>8219</v>
      </c>
      <c r="J3094" t="s">
        <v>8215</v>
      </c>
      <c r="K3094" t="s">
        <v>5808</v>
      </c>
      <c r="L3094" t="s">
        <v>8216</v>
      </c>
    </row>
    <row r="3095" spans="1:12" x14ac:dyDescent="0.35">
      <c r="A3095" s="164" t="s">
        <v>1929</v>
      </c>
      <c r="B3095" t="s">
        <v>6864</v>
      </c>
      <c r="C3095" t="s">
        <v>17498</v>
      </c>
      <c r="D3095" t="s">
        <v>1930</v>
      </c>
      <c r="E3095" t="s">
        <v>1884</v>
      </c>
      <c r="F3095">
        <v>50</v>
      </c>
      <c r="G3095" t="s">
        <v>8234</v>
      </c>
      <c r="H3095" t="s">
        <v>8218</v>
      </c>
      <c r="I3095" t="s">
        <v>8219</v>
      </c>
      <c r="J3095" t="s">
        <v>8215</v>
      </c>
      <c r="K3095" t="s">
        <v>5808</v>
      </c>
      <c r="L3095" t="s">
        <v>8216</v>
      </c>
    </row>
    <row r="3096" spans="1:12" x14ac:dyDescent="0.35">
      <c r="A3096" s="164" t="s">
        <v>22681</v>
      </c>
      <c r="B3096" t="s">
        <v>22682</v>
      </c>
      <c r="C3096" t="s">
        <v>22683</v>
      </c>
      <c r="D3096" t="s">
        <v>22684</v>
      </c>
      <c r="E3096" t="s">
        <v>1884</v>
      </c>
      <c r="H3096" t="s">
        <v>8218</v>
      </c>
      <c r="I3096" t="s">
        <v>8214</v>
      </c>
      <c r="J3096" t="s">
        <v>8215</v>
      </c>
      <c r="K3096" t="s">
        <v>8224</v>
      </c>
      <c r="L3096" t="s">
        <v>8216</v>
      </c>
    </row>
    <row r="3097" spans="1:12" x14ac:dyDescent="0.35">
      <c r="A3097" s="164" t="s">
        <v>1931</v>
      </c>
      <c r="B3097" t="s">
        <v>6855</v>
      </c>
      <c r="C3097" t="s">
        <v>21706</v>
      </c>
      <c r="D3097" t="s">
        <v>1932</v>
      </c>
      <c r="E3097" t="s">
        <v>1884</v>
      </c>
      <c r="F3097">
        <v>44</v>
      </c>
      <c r="G3097" t="s">
        <v>8234</v>
      </c>
      <c r="H3097" t="s">
        <v>8218</v>
      </c>
      <c r="I3097" t="s">
        <v>8219</v>
      </c>
      <c r="J3097" t="s">
        <v>8215</v>
      </c>
      <c r="K3097" t="s">
        <v>8224</v>
      </c>
      <c r="L3097" t="s">
        <v>8216</v>
      </c>
    </row>
    <row r="3098" spans="1:12" x14ac:dyDescent="0.35">
      <c r="A3098" s="164" t="s">
        <v>32479</v>
      </c>
      <c r="B3098" t="s">
        <v>32480</v>
      </c>
      <c r="C3098" t="s">
        <v>21503</v>
      </c>
      <c r="D3098" t="s">
        <v>21504</v>
      </c>
      <c r="E3098" t="s">
        <v>1884</v>
      </c>
      <c r="F3098">
        <v>25</v>
      </c>
      <c r="G3098" t="s">
        <v>8234</v>
      </c>
      <c r="H3098" t="s">
        <v>8218</v>
      </c>
      <c r="I3098" t="s">
        <v>8219</v>
      </c>
      <c r="J3098" t="s">
        <v>8215</v>
      </c>
      <c r="K3098" t="s">
        <v>5808</v>
      </c>
      <c r="L3098" t="s">
        <v>8216</v>
      </c>
    </row>
    <row r="3099" spans="1:12" x14ac:dyDescent="0.35">
      <c r="A3099" s="164" t="s">
        <v>17606</v>
      </c>
      <c r="B3099" t="s">
        <v>17607</v>
      </c>
      <c r="C3099" t="s">
        <v>17608</v>
      </c>
      <c r="D3099" t="s">
        <v>17609</v>
      </c>
      <c r="E3099" t="s">
        <v>1884</v>
      </c>
      <c r="F3099">
        <v>25</v>
      </c>
      <c r="G3099" t="s">
        <v>8234</v>
      </c>
      <c r="H3099" t="s">
        <v>8218</v>
      </c>
      <c r="I3099" t="s">
        <v>8219</v>
      </c>
      <c r="J3099" t="s">
        <v>8215</v>
      </c>
      <c r="K3099" t="s">
        <v>5808</v>
      </c>
      <c r="L3099" t="s">
        <v>8216</v>
      </c>
    </row>
    <row r="3100" spans="1:12" x14ac:dyDescent="0.35">
      <c r="A3100" s="164" t="s">
        <v>23400</v>
      </c>
      <c r="B3100" t="s">
        <v>23401</v>
      </c>
      <c r="C3100" t="s">
        <v>23402</v>
      </c>
      <c r="D3100" t="s">
        <v>22991</v>
      </c>
      <c r="E3100" t="s">
        <v>1884</v>
      </c>
      <c r="F3100">
        <v>32</v>
      </c>
      <c r="G3100" t="s">
        <v>8234</v>
      </c>
      <c r="H3100" t="s">
        <v>8218</v>
      </c>
      <c r="I3100" t="s">
        <v>8219</v>
      </c>
      <c r="J3100" t="s">
        <v>8215</v>
      </c>
      <c r="K3100" t="s">
        <v>8224</v>
      </c>
      <c r="L3100" t="s">
        <v>8216</v>
      </c>
    </row>
    <row r="3101" spans="1:12" x14ac:dyDescent="0.35">
      <c r="A3101" s="164" t="s">
        <v>14070</v>
      </c>
      <c r="B3101" t="s">
        <v>14071</v>
      </c>
      <c r="C3101" t="s">
        <v>14072</v>
      </c>
      <c r="D3101" t="s">
        <v>14073</v>
      </c>
      <c r="E3101" t="s">
        <v>1884</v>
      </c>
      <c r="F3101">
        <v>42</v>
      </c>
      <c r="G3101" t="s">
        <v>8234</v>
      </c>
      <c r="H3101" t="s">
        <v>8218</v>
      </c>
      <c r="I3101" t="s">
        <v>8219</v>
      </c>
      <c r="J3101" t="s">
        <v>8215</v>
      </c>
      <c r="K3101" t="s">
        <v>5808</v>
      </c>
      <c r="L3101" t="s">
        <v>8216</v>
      </c>
    </row>
    <row r="3102" spans="1:12" x14ac:dyDescent="0.35">
      <c r="A3102" s="164" t="s">
        <v>11956</v>
      </c>
      <c r="B3102" t="s">
        <v>8870</v>
      </c>
      <c r="C3102" t="s">
        <v>11957</v>
      </c>
      <c r="D3102" t="s">
        <v>11958</v>
      </c>
      <c r="E3102" t="s">
        <v>1884</v>
      </c>
      <c r="H3102" t="s">
        <v>8218</v>
      </c>
      <c r="I3102" t="s">
        <v>8219</v>
      </c>
      <c r="J3102" t="s">
        <v>8215</v>
      </c>
      <c r="K3102" t="s">
        <v>8224</v>
      </c>
      <c r="L3102" t="s">
        <v>8216</v>
      </c>
    </row>
    <row r="3103" spans="1:12" x14ac:dyDescent="0.35">
      <c r="A3103" s="164" t="s">
        <v>12220</v>
      </c>
      <c r="B3103" t="s">
        <v>12221</v>
      </c>
      <c r="C3103" t="s">
        <v>12222</v>
      </c>
      <c r="D3103" t="s">
        <v>12223</v>
      </c>
      <c r="E3103" t="s">
        <v>1884</v>
      </c>
      <c r="H3103" t="s">
        <v>8218</v>
      </c>
      <c r="I3103" t="s">
        <v>8214</v>
      </c>
      <c r="J3103" t="s">
        <v>8215</v>
      </c>
      <c r="K3103" t="s">
        <v>8224</v>
      </c>
      <c r="L3103" t="s">
        <v>8216</v>
      </c>
    </row>
    <row r="3104" spans="1:12" x14ac:dyDescent="0.35">
      <c r="A3104" s="164" t="s">
        <v>30716</v>
      </c>
      <c r="B3104" t="s">
        <v>30717</v>
      </c>
      <c r="C3104" t="s">
        <v>30718</v>
      </c>
      <c r="D3104" t="s">
        <v>30719</v>
      </c>
      <c r="E3104" t="s">
        <v>1884</v>
      </c>
      <c r="F3104">
        <v>23</v>
      </c>
      <c r="G3104" t="s">
        <v>8234</v>
      </c>
      <c r="H3104" t="s">
        <v>8218</v>
      </c>
      <c r="I3104" t="s">
        <v>8219</v>
      </c>
      <c r="J3104" t="s">
        <v>8215</v>
      </c>
      <c r="K3104" t="s">
        <v>8224</v>
      </c>
      <c r="L3104" t="s">
        <v>8216</v>
      </c>
    </row>
    <row r="3105" spans="1:12" x14ac:dyDescent="0.35">
      <c r="A3105" s="164" t="s">
        <v>17446</v>
      </c>
      <c r="B3105" t="s">
        <v>6710</v>
      </c>
      <c r="C3105" t="s">
        <v>17447</v>
      </c>
      <c r="D3105" t="s">
        <v>17448</v>
      </c>
      <c r="E3105" t="s">
        <v>1884</v>
      </c>
      <c r="F3105">
        <v>25</v>
      </c>
      <c r="G3105" t="s">
        <v>8234</v>
      </c>
      <c r="H3105" t="s">
        <v>8218</v>
      </c>
      <c r="I3105" t="s">
        <v>8219</v>
      </c>
      <c r="J3105" t="s">
        <v>8215</v>
      </c>
      <c r="K3105" t="s">
        <v>5808</v>
      </c>
      <c r="L3105" t="s">
        <v>8216</v>
      </c>
    </row>
    <row r="3106" spans="1:12" x14ac:dyDescent="0.35">
      <c r="A3106" s="164" t="s">
        <v>16901</v>
      </c>
      <c r="B3106" t="s">
        <v>10988</v>
      </c>
      <c r="C3106" t="s">
        <v>16902</v>
      </c>
      <c r="D3106" t="s">
        <v>10990</v>
      </c>
      <c r="E3106" t="s">
        <v>1884</v>
      </c>
      <c r="H3106" t="s">
        <v>8218</v>
      </c>
      <c r="I3106" t="s">
        <v>8219</v>
      </c>
      <c r="J3106" t="s">
        <v>8215</v>
      </c>
      <c r="K3106" t="s">
        <v>8224</v>
      </c>
      <c r="L3106" t="s">
        <v>8216</v>
      </c>
    </row>
    <row r="3107" spans="1:12" x14ac:dyDescent="0.35">
      <c r="A3107" s="164" t="s">
        <v>22436</v>
      </c>
      <c r="B3107" t="s">
        <v>22437</v>
      </c>
      <c r="C3107" t="s">
        <v>22438</v>
      </c>
      <c r="D3107" t="s">
        <v>22439</v>
      </c>
      <c r="E3107" t="s">
        <v>1884</v>
      </c>
      <c r="F3107">
        <v>25</v>
      </c>
      <c r="G3107" t="s">
        <v>8234</v>
      </c>
      <c r="H3107" t="s">
        <v>8218</v>
      </c>
      <c r="I3107" t="s">
        <v>8214</v>
      </c>
      <c r="J3107" t="s">
        <v>8215</v>
      </c>
      <c r="K3107" t="s">
        <v>5808</v>
      </c>
      <c r="L3107" t="s">
        <v>8216</v>
      </c>
    </row>
    <row r="3108" spans="1:12" x14ac:dyDescent="0.35">
      <c r="A3108" s="164" t="s">
        <v>25258</v>
      </c>
      <c r="B3108" t="s">
        <v>25259</v>
      </c>
      <c r="C3108" t="s">
        <v>25260</v>
      </c>
      <c r="D3108" t="s">
        <v>25261</v>
      </c>
      <c r="E3108" t="s">
        <v>1884</v>
      </c>
      <c r="H3108" t="s">
        <v>8218</v>
      </c>
      <c r="I3108" t="s">
        <v>8219</v>
      </c>
      <c r="J3108" t="s">
        <v>8215</v>
      </c>
      <c r="K3108" t="s">
        <v>8224</v>
      </c>
      <c r="L3108" t="s">
        <v>8216</v>
      </c>
    </row>
    <row r="3109" spans="1:12" x14ac:dyDescent="0.35">
      <c r="A3109" s="164" t="s">
        <v>23031</v>
      </c>
      <c r="B3109" t="s">
        <v>11766</v>
      </c>
      <c r="C3109" t="s">
        <v>23032</v>
      </c>
      <c r="D3109" t="s">
        <v>11768</v>
      </c>
      <c r="E3109" t="s">
        <v>1884</v>
      </c>
      <c r="F3109">
        <v>44</v>
      </c>
      <c r="G3109" t="s">
        <v>8234</v>
      </c>
      <c r="H3109" t="s">
        <v>8218</v>
      </c>
      <c r="I3109" t="s">
        <v>8219</v>
      </c>
      <c r="J3109" t="s">
        <v>8215</v>
      </c>
      <c r="K3109" t="s">
        <v>5808</v>
      </c>
      <c r="L3109" t="s">
        <v>8216</v>
      </c>
    </row>
    <row r="3110" spans="1:12" x14ac:dyDescent="0.35">
      <c r="A3110" s="164" t="s">
        <v>23597</v>
      </c>
      <c r="B3110" t="s">
        <v>23598</v>
      </c>
      <c r="C3110" t="s">
        <v>23599</v>
      </c>
      <c r="D3110" t="s">
        <v>23600</v>
      </c>
      <c r="E3110" t="s">
        <v>1884</v>
      </c>
      <c r="H3110" t="s">
        <v>8218</v>
      </c>
      <c r="I3110" t="s">
        <v>8219</v>
      </c>
      <c r="J3110" t="s">
        <v>8215</v>
      </c>
      <c r="K3110" t="s">
        <v>8224</v>
      </c>
      <c r="L3110" t="s">
        <v>8216</v>
      </c>
    </row>
    <row r="3111" spans="1:12" x14ac:dyDescent="0.35">
      <c r="A3111" s="164" t="s">
        <v>29069</v>
      </c>
      <c r="B3111" t="s">
        <v>29070</v>
      </c>
      <c r="C3111" t="s">
        <v>29071</v>
      </c>
      <c r="D3111" t="s">
        <v>29072</v>
      </c>
      <c r="E3111" t="s">
        <v>1884</v>
      </c>
      <c r="F3111">
        <v>32</v>
      </c>
      <c r="G3111" t="s">
        <v>8234</v>
      </c>
      <c r="H3111" t="s">
        <v>8218</v>
      </c>
      <c r="I3111" t="s">
        <v>8219</v>
      </c>
      <c r="J3111" t="s">
        <v>8215</v>
      </c>
      <c r="K3111" t="s">
        <v>5808</v>
      </c>
      <c r="L3111" t="s">
        <v>8216</v>
      </c>
    </row>
    <row r="3112" spans="1:12" x14ac:dyDescent="0.35">
      <c r="A3112" s="164" t="s">
        <v>32523</v>
      </c>
      <c r="B3112" t="s">
        <v>32524</v>
      </c>
      <c r="C3112" t="s">
        <v>32525</v>
      </c>
      <c r="D3112" t="s">
        <v>32526</v>
      </c>
      <c r="E3112" t="s">
        <v>1884</v>
      </c>
      <c r="F3112">
        <v>40</v>
      </c>
      <c r="G3112" t="s">
        <v>8234</v>
      </c>
      <c r="H3112" t="s">
        <v>8218</v>
      </c>
      <c r="I3112" t="s">
        <v>8219</v>
      </c>
      <c r="J3112" t="s">
        <v>8215</v>
      </c>
      <c r="K3112" t="s">
        <v>5808</v>
      </c>
      <c r="L3112" t="s">
        <v>8216</v>
      </c>
    </row>
    <row r="3113" spans="1:12" x14ac:dyDescent="0.35">
      <c r="A3113" s="164" t="s">
        <v>11354</v>
      </c>
      <c r="B3113" t="s">
        <v>11355</v>
      </c>
      <c r="C3113" t="s">
        <v>11356</v>
      </c>
      <c r="D3113" t="s">
        <v>11357</v>
      </c>
      <c r="E3113" t="s">
        <v>1884</v>
      </c>
      <c r="F3113">
        <v>28</v>
      </c>
      <c r="G3113" t="s">
        <v>8234</v>
      </c>
      <c r="H3113" t="s">
        <v>8218</v>
      </c>
      <c r="I3113" t="s">
        <v>8219</v>
      </c>
      <c r="J3113" t="s">
        <v>8215</v>
      </c>
      <c r="K3113" t="s">
        <v>8224</v>
      </c>
      <c r="L3113" t="s">
        <v>8216</v>
      </c>
    </row>
    <row r="3114" spans="1:12" x14ac:dyDescent="0.35">
      <c r="A3114" s="164" t="s">
        <v>1933</v>
      </c>
      <c r="B3114" t="s">
        <v>6853</v>
      </c>
      <c r="C3114" t="s">
        <v>16516</v>
      </c>
      <c r="D3114" t="s">
        <v>1934</v>
      </c>
      <c r="E3114" t="s">
        <v>1884</v>
      </c>
      <c r="F3114">
        <v>159</v>
      </c>
      <c r="G3114" t="s">
        <v>8212</v>
      </c>
      <c r="H3114" t="s">
        <v>8218</v>
      </c>
      <c r="I3114" t="s">
        <v>8214</v>
      </c>
      <c r="J3114" t="s">
        <v>8215</v>
      </c>
      <c r="K3114" t="s">
        <v>8224</v>
      </c>
      <c r="L3114" t="s">
        <v>8267</v>
      </c>
    </row>
    <row r="3115" spans="1:12" x14ac:dyDescent="0.35">
      <c r="A3115" s="164" t="s">
        <v>1936</v>
      </c>
      <c r="B3115" t="s">
        <v>6842</v>
      </c>
      <c r="C3115" t="s">
        <v>31771</v>
      </c>
      <c r="D3115" t="s">
        <v>1937</v>
      </c>
      <c r="E3115" t="s">
        <v>1884</v>
      </c>
      <c r="F3115">
        <v>49</v>
      </c>
      <c r="G3115" t="s">
        <v>8234</v>
      </c>
      <c r="H3115" t="s">
        <v>8218</v>
      </c>
      <c r="I3115" t="s">
        <v>8219</v>
      </c>
      <c r="J3115" t="s">
        <v>8215</v>
      </c>
      <c r="K3115" t="s">
        <v>5808</v>
      </c>
      <c r="L3115" t="s">
        <v>8216</v>
      </c>
    </row>
    <row r="3116" spans="1:12" x14ac:dyDescent="0.35">
      <c r="A3116" s="164" t="s">
        <v>27559</v>
      </c>
      <c r="B3116" t="s">
        <v>27560</v>
      </c>
      <c r="C3116" t="s">
        <v>27561</v>
      </c>
      <c r="D3116" t="s">
        <v>27562</v>
      </c>
      <c r="E3116" t="s">
        <v>1884</v>
      </c>
      <c r="F3116">
        <v>18</v>
      </c>
      <c r="G3116" t="s">
        <v>8234</v>
      </c>
      <c r="H3116" t="s">
        <v>8218</v>
      </c>
      <c r="I3116" t="s">
        <v>8219</v>
      </c>
      <c r="J3116" t="s">
        <v>8215</v>
      </c>
      <c r="K3116" t="s">
        <v>8224</v>
      </c>
      <c r="L3116" t="s">
        <v>8216</v>
      </c>
    </row>
    <row r="3117" spans="1:12" x14ac:dyDescent="0.35">
      <c r="A3117" s="164" t="s">
        <v>27581</v>
      </c>
      <c r="B3117" t="s">
        <v>27582</v>
      </c>
      <c r="C3117" t="s">
        <v>27583</v>
      </c>
      <c r="D3117" t="s">
        <v>23222</v>
      </c>
      <c r="E3117" t="s">
        <v>1884</v>
      </c>
      <c r="F3117">
        <v>25</v>
      </c>
      <c r="G3117" t="s">
        <v>8234</v>
      </c>
      <c r="H3117" t="s">
        <v>8218</v>
      </c>
      <c r="I3117" t="s">
        <v>8219</v>
      </c>
      <c r="J3117" t="s">
        <v>8215</v>
      </c>
      <c r="K3117" t="s">
        <v>5808</v>
      </c>
      <c r="L3117" t="s">
        <v>8216</v>
      </c>
    </row>
    <row r="3118" spans="1:12" x14ac:dyDescent="0.35">
      <c r="A3118" s="164" t="s">
        <v>1938</v>
      </c>
      <c r="B3118" t="s">
        <v>7993</v>
      </c>
      <c r="C3118" t="s">
        <v>28189</v>
      </c>
      <c r="D3118" t="s">
        <v>1934</v>
      </c>
      <c r="E3118" t="s">
        <v>1884</v>
      </c>
      <c r="F3118">
        <v>157</v>
      </c>
      <c r="G3118" t="s">
        <v>8212</v>
      </c>
      <c r="H3118" t="s">
        <v>8218</v>
      </c>
      <c r="I3118" t="s">
        <v>8214</v>
      </c>
      <c r="J3118" t="s">
        <v>8215</v>
      </c>
      <c r="K3118" t="s">
        <v>8224</v>
      </c>
      <c r="L3118" t="s">
        <v>8267</v>
      </c>
    </row>
    <row r="3119" spans="1:12" x14ac:dyDescent="0.35">
      <c r="A3119" s="164" t="s">
        <v>28162</v>
      </c>
      <c r="B3119" t="s">
        <v>28163</v>
      </c>
      <c r="C3119" t="s">
        <v>28164</v>
      </c>
      <c r="D3119" t="s">
        <v>28165</v>
      </c>
      <c r="E3119" t="s">
        <v>1884</v>
      </c>
      <c r="F3119">
        <v>25</v>
      </c>
      <c r="G3119" t="s">
        <v>8234</v>
      </c>
      <c r="H3119" t="s">
        <v>8218</v>
      </c>
      <c r="I3119" t="s">
        <v>8214</v>
      </c>
      <c r="J3119" t="s">
        <v>8215</v>
      </c>
      <c r="K3119" t="s">
        <v>8224</v>
      </c>
      <c r="L3119" t="s">
        <v>8216</v>
      </c>
    </row>
    <row r="3120" spans="1:12" x14ac:dyDescent="0.35">
      <c r="A3120" s="164" t="s">
        <v>9117</v>
      </c>
      <c r="B3120" t="s">
        <v>9118</v>
      </c>
      <c r="C3120" t="s">
        <v>9119</v>
      </c>
      <c r="D3120" t="s">
        <v>1212</v>
      </c>
      <c r="E3120" t="s">
        <v>1884</v>
      </c>
      <c r="F3120">
        <v>50</v>
      </c>
      <c r="G3120" t="s">
        <v>8234</v>
      </c>
      <c r="H3120" t="s">
        <v>8218</v>
      </c>
      <c r="I3120" t="s">
        <v>8214</v>
      </c>
      <c r="J3120" t="s">
        <v>8215</v>
      </c>
      <c r="K3120" t="s">
        <v>8224</v>
      </c>
      <c r="L3120" t="s">
        <v>8216</v>
      </c>
    </row>
    <row r="3121" spans="1:12" x14ac:dyDescent="0.35">
      <c r="A3121" s="164" t="s">
        <v>28589</v>
      </c>
      <c r="B3121" t="s">
        <v>28590</v>
      </c>
      <c r="C3121" t="s">
        <v>28591</v>
      </c>
      <c r="D3121" t="s">
        <v>1905</v>
      </c>
      <c r="E3121" t="s">
        <v>1884</v>
      </c>
      <c r="F3121">
        <v>28</v>
      </c>
      <c r="G3121" t="s">
        <v>8234</v>
      </c>
      <c r="H3121" t="s">
        <v>8218</v>
      </c>
      <c r="I3121" t="s">
        <v>8214</v>
      </c>
      <c r="J3121" t="s">
        <v>8215</v>
      </c>
      <c r="K3121" t="s">
        <v>8224</v>
      </c>
      <c r="L3121" t="s">
        <v>8216</v>
      </c>
    </row>
    <row r="3122" spans="1:12" x14ac:dyDescent="0.35">
      <c r="A3122" s="164" t="s">
        <v>16376</v>
      </c>
      <c r="B3122" t="s">
        <v>16377</v>
      </c>
      <c r="C3122" t="s">
        <v>16378</v>
      </c>
      <c r="D3122" t="s">
        <v>1893</v>
      </c>
      <c r="E3122" t="s">
        <v>1884</v>
      </c>
      <c r="F3122">
        <v>30</v>
      </c>
      <c r="G3122" t="s">
        <v>8234</v>
      </c>
      <c r="H3122" t="s">
        <v>8218</v>
      </c>
      <c r="I3122" t="s">
        <v>8214</v>
      </c>
      <c r="J3122" t="s">
        <v>8215</v>
      </c>
      <c r="K3122" t="s">
        <v>8224</v>
      </c>
      <c r="L3122" t="s">
        <v>8216</v>
      </c>
    </row>
    <row r="3123" spans="1:12" x14ac:dyDescent="0.35">
      <c r="A3123" s="164" t="s">
        <v>31179</v>
      </c>
      <c r="B3123" t="s">
        <v>31180</v>
      </c>
      <c r="C3123" t="s">
        <v>31181</v>
      </c>
      <c r="D3123" t="s">
        <v>31182</v>
      </c>
      <c r="E3123" t="s">
        <v>1884</v>
      </c>
      <c r="F3123">
        <v>14</v>
      </c>
      <c r="G3123" t="s">
        <v>8234</v>
      </c>
      <c r="H3123" t="s">
        <v>8218</v>
      </c>
      <c r="I3123" t="s">
        <v>8219</v>
      </c>
      <c r="J3123" t="s">
        <v>8272</v>
      </c>
      <c r="K3123" t="s">
        <v>8224</v>
      </c>
      <c r="L3123" t="s">
        <v>8216</v>
      </c>
    </row>
    <row r="3124" spans="1:12" x14ac:dyDescent="0.35">
      <c r="A3124" s="164" t="s">
        <v>10236</v>
      </c>
      <c r="B3124" t="s">
        <v>10237</v>
      </c>
      <c r="C3124" t="s">
        <v>10238</v>
      </c>
      <c r="D3124" t="s">
        <v>10239</v>
      </c>
      <c r="E3124" t="s">
        <v>1884</v>
      </c>
      <c r="F3124">
        <v>22</v>
      </c>
      <c r="G3124" t="s">
        <v>8234</v>
      </c>
      <c r="H3124" t="s">
        <v>8218</v>
      </c>
      <c r="I3124" t="s">
        <v>8219</v>
      </c>
      <c r="J3124" t="s">
        <v>8272</v>
      </c>
      <c r="K3124" t="s">
        <v>8224</v>
      </c>
      <c r="L3124" t="s">
        <v>8216</v>
      </c>
    </row>
    <row r="3125" spans="1:12" x14ac:dyDescent="0.35">
      <c r="A3125" s="164" t="s">
        <v>22513</v>
      </c>
      <c r="B3125" t="s">
        <v>22514</v>
      </c>
      <c r="C3125" t="s">
        <v>22515</v>
      </c>
      <c r="D3125" t="s">
        <v>3817</v>
      </c>
      <c r="E3125" t="s">
        <v>1884</v>
      </c>
      <c r="F3125">
        <v>25</v>
      </c>
      <c r="G3125" t="s">
        <v>8234</v>
      </c>
      <c r="H3125" t="s">
        <v>8218</v>
      </c>
      <c r="I3125" t="s">
        <v>8219</v>
      </c>
      <c r="J3125" t="s">
        <v>8272</v>
      </c>
      <c r="K3125" t="s">
        <v>8224</v>
      </c>
      <c r="L3125" t="s">
        <v>8216</v>
      </c>
    </row>
    <row r="3126" spans="1:12" x14ac:dyDescent="0.35">
      <c r="A3126" s="164" t="s">
        <v>33050</v>
      </c>
      <c r="B3126" t="s">
        <v>33051</v>
      </c>
      <c r="C3126" t="s">
        <v>33052</v>
      </c>
      <c r="D3126" t="s">
        <v>33053</v>
      </c>
      <c r="E3126" t="s">
        <v>1884</v>
      </c>
      <c r="F3126">
        <v>25</v>
      </c>
      <c r="G3126" t="s">
        <v>8234</v>
      </c>
      <c r="H3126" t="s">
        <v>8218</v>
      </c>
      <c r="I3126" t="s">
        <v>8214</v>
      </c>
      <c r="J3126" t="s">
        <v>8272</v>
      </c>
      <c r="K3126" t="s">
        <v>5808</v>
      </c>
      <c r="L3126" t="s">
        <v>8216</v>
      </c>
    </row>
    <row r="3127" spans="1:12" x14ac:dyDescent="0.35">
      <c r="A3127" s="164" t="s">
        <v>9798</v>
      </c>
      <c r="B3127" t="s">
        <v>9799</v>
      </c>
      <c r="C3127" t="s">
        <v>9800</v>
      </c>
      <c r="D3127" t="s">
        <v>3228</v>
      </c>
      <c r="E3127" t="s">
        <v>1884</v>
      </c>
      <c r="F3127">
        <v>22</v>
      </c>
      <c r="G3127" t="s">
        <v>8234</v>
      </c>
      <c r="H3127" t="s">
        <v>8218</v>
      </c>
      <c r="I3127" t="s">
        <v>8219</v>
      </c>
      <c r="J3127" t="s">
        <v>8272</v>
      </c>
      <c r="K3127" t="s">
        <v>8224</v>
      </c>
      <c r="L3127" t="s">
        <v>8216</v>
      </c>
    </row>
    <row r="3128" spans="1:12" x14ac:dyDescent="0.35">
      <c r="A3128" s="164" t="s">
        <v>23817</v>
      </c>
      <c r="B3128" t="s">
        <v>23818</v>
      </c>
      <c r="C3128" t="s">
        <v>23819</v>
      </c>
      <c r="D3128" t="s">
        <v>399</v>
      </c>
      <c r="E3128" t="s">
        <v>1884</v>
      </c>
      <c r="F3128">
        <v>25</v>
      </c>
      <c r="G3128" t="s">
        <v>8234</v>
      </c>
      <c r="H3128" t="s">
        <v>8218</v>
      </c>
      <c r="I3128" t="s">
        <v>8219</v>
      </c>
      <c r="J3128" t="s">
        <v>8272</v>
      </c>
      <c r="K3128" t="s">
        <v>5808</v>
      </c>
      <c r="L3128" t="s">
        <v>8216</v>
      </c>
    </row>
    <row r="3129" spans="1:12" x14ac:dyDescent="0.35">
      <c r="A3129" s="164" t="s">
        <v>11338</v>
      </c>
      <c r="B3129" t="s">
        <v>11339</v>
      </c>
      <c r="C3129" t="s">
        <v>11340</v>
      </c>
      <c r="D3129" t="s">
        <v>11341</v>
      </c>
      <c r="E3129" t="s">
        <v>1884</v>
      </c>
      <c r="F3129">
        <v>22</v>
      </c>
      <c r="G3129" t="s">
        <v>8234</v>
      </c>
      <c r="H3129" t="s">
        <v>8218</v>
      </c>
      <c r="I3129" t="s">
        <v>8214</v>
      </c>
      <c r="J3129" t="s">
        <v>8272</v>
      </c>
      <c r="K3129" t="s">
        <v>8224</v>
      </c>
      <c r="L3129" t="s">
        <v>8216</v>
      </c>
    </row>
    <row r="3130" spans="1:12" x14ac:dyDescent="0.35">
      <c r="A3130" s="164" t="s">
        <v>21446</v>
      </c>
      <c r="B3130" t="s">
        <v>21447</v>
      </c>
      <c r="C3130" t="s">
        <v>21448</v>
      </c>
      <c r="D3130" t="s">
        <v>21449</v>
      </c>
      <c r="E3130" t="s">
        <v>1884</v>
      </c>
      <c r="F3130">
        <v>25</v>
      </c>
      <c r="G3130" t="s">
        <v>8234</v>
      </c>
      <c r="H3130" t="s">
        <v>8218</v>
      </c>
      <c r="I3130" t="s">
        <v>8219</v>
      </c>
      <c r="J3130" t="s">
        <v>8272</v>
      </c>
      <c r="K3130" t="s">
        <v>5808</v>
      </c>
      <c r="L3130" t="s">
        <v>8216</v>
      </c>
    </row>
    <row r="3131" spans="1:12" x14ac:dyDescent="0.35">
      <c r="A3131" s="164" t="s">
        <v>27381</v>
      </c>
      <c r="B3131" t="s">
        <v>23074</v>
      </c>
      <c r="C3131" t="s">
        <v>23075</v>
      </c>
      <c r="D3131" t="s">
        <v>4020</v>
      </c>
      <c r="E3131" t="s">
        <v>1884</v>
      </c>
      <c r="F3131">
        <v>25</v>
      </c>
      <c r="G3131" t="s">
        <v>8234</v>
      </c>
      <c r="H3131" t="s">
        <v>8218</v>
      </c>
      <c r="I3131" t="s">
        <v>8219</v>
      </c>
      <c r="J3131" t="s">
        <v>8272</v>
      </c>
      <c r="K3131" t="s">
        <v>5808</v>
      </c>
      <c r="L3131" t="s">
        <v>8216</v>
      </c>
    </row>
    <row r="3132" spans="1:12" x14ac:dyDescent="0.35">
      <c r="A3132" s="164" t="s">
        <v>27672</v>
      </c>
      <c r="B3132" t="s">
        <v>27673</v>
      </c>
      <c r="C3132" t="s">
        <v>17917</v>
      </c>
      <c r="D3132" t="s">
        <v>17918</v>
      </c>
      <c r="E3132" t="s">
        <v>1884</v>
      </c>
      <c r="F3132">
        <v>25</v>
      </c>
      <c r="G3132" t="s">
        <v>8234</v>
      </c>
      <c r="H3132" t="s">
        <v>8218</v>
      </c>
      <c r="I3132" t="s">
        <v>8214</v>
      </c>
      <c r="J3132" t="s">
        <v>8272</v>
      </c>
      <c r="K3132" t="s">
        <v>8224</v>
      </c>
      <c r="L3132" t="s">
        <v>8216</v>
      </c>
    </row>
    <row r="3133" spans="1:12" x14ac:dyDescent="0.35">
      <c r="A3133" s="164" t="s">
        <v>18183</v>
      </c>
      <c r="B3133" t="s">
        <v>18184</v>
      </c>
      <c r="C3133" t="s">
        <v>18185</v>
      </c>
      <c r="D3133" t="s">
        <v>1797</v>
      </c>
      <c r="E3133" t="s">
        <v>1884</v>
      </c>
      <c r="F3133">
        <v>25</v>
      </c>
      <c r="G3133" t="s">
        <v>8234</v>
      </c>
      <c r="H3133" t="s">
        <v>8218</v>
      </c>
      <c r="I3133" t="s">
        <v>8219</v>
      </c>
      <c r="J3133" t="s">
        <v>8272</v>
      </c>
      <c r="K3133" t="s">
        <v>5808</v>
      </c>
      <c r="L3133" t="s">
        <v>8216</v>
      </c>
    </row>
    <row r="3134" spans="1:12" x14ac:dyDescent="0.35">
      <c r="A3134" s="164" t="s">
        <v>25129</v>
      </c>
      <c r="B3134" t="s">
        <v>25130</v>
      </c>
      <c r="C3134" t="s">
        <v>25131</v>
      </c>
      <c r="D3134" t="s">
        <v>25132</v>
      </c>
      <c r="E3134" t="s">
        <v>1884</v>
      </c>
      <c r="F3134">
        <v>25</v>
      </c>
      <c r="G3134" t="s">
        <v>8234</v>
      </c>
      <c r="H3134" t="s">
        <v>8218</v>
      </c>
      <c r="I3134" t="s">
        <v>8219</v>
      </c>
      <c r="J3134" t="s">
        <v>8272</v>
      </c>
      <c r="K3134" t="s">
        <v>5808</v>
      </c>
      <c r="L3134" t="s">
        <v>8216</v>
      </c>
    </row>
    <row r="3135" spans="1:12" x14ac:dyDescent="0.35">
      <c r="A3135" s="164" t="s">
        <v>12884</v>
      </c>
      <c r="B3135" t="s">
        <v>8279</v>
      </c>
      <c r="C3135" t="s">
        <v>12885</v>
      </c>
      <c r="D3135" t="s">
        <v>8281</v>
      </c>
      <c r="E3135" t="s">
        <v>1884</v>
      </c>
      <c r="F3135">
        <v>25</v>
      </c>
      <c r="G3135" t="s">
        <v>8234</v>
      </c>
      <c r="H3135" t="s">
        <v>8218</v>
      </c>
      <c r="I3135" t="s">
        <v>8219</v>
      </c>
      <c r="J3135" t="s">
        <v>8272</v>
      </c>
      <c r="K3135" t="s">
        <v>5808</v>
      </c>
      <c r="L3135" t="s">
        <v>8216</v>
      </c>
    </row>
    <row r="3136" spans="1:12" x14ac:dyDescent="0.35">
      <c r="A3136" s="164" t="s">
        <v>15970</v>
      </c>
      <c r="B3136" t="s">
        <v>15971</v>
      </c>
      <c r="C3136" t="s">
        <v>15972</v>
      </c>
      <c r="D3136" t="s">
        <v>15973</v>
      </c>
      <c r="E3136" t="s">
        <v>1884</v>
      </c>
      <c r="F3136">
        <v>13</v>
      </c>
      <c r="G3136" t="s">
        <v>8234</v>
      </c>
      <c r="H3136" t="s">
        <v>8218</v>
      </c>
      <c r="I3136" t="s">
        <v>8219</v>
      </c>
      <c r="J3136" t="s">
        <v>8272</v>
      </c>
      <c r="K3136" t="s">
        <v>8224</v>
      </c>
      <c r="L3136" t="s">
        <v>8216</v>
      </c>
    </row>
    <row r="3137" spans="1:12" x14ac:dyDescent="0.35">
      <c r="A3137" s="164" t="s">
        <v>27906</v>
      </c>
      <c r="B3137" t="s">
        <v>11462</v>
      </c>
      <c r="C3137" t="s">
        <v>27907</v>
      </c>
      <c r="D3137" t="s">
        <v>11464</v>
      </c>
      <c r="E3137" t="s">
        <v>1884</v>
      </c>
      <c r="F3137">
        <v>25</v>
      </c>
      <c r="G3137" t="s">
        <v>8234</v>
      </c>
      <c r="H3137" t="s">
        <v>8218</v>
      </c>
      <c r="I3137" t="s">
        <v>8214</v>
      </c>
      <c r="J3137" t="s">
        <v>8272</v>
      </c>
      <c r="K3137" t="s">
        <v>5808</v>
      </c>
      <c r="L3137" t="s">
        <v>8216</v>
      </c>
    </row>
    <row r="3138" spans="1:12" x14ac:dyDescent="0.35">
      <c r="A3138" s="164" t="s">
        <v>33413</v>
      </c>
      <c r="B3138" t="s">
        <v>11037</v>
      </c>
      <c r="C3138" t="s">
        <v>33414</v>
      </c>
      <c r="D3138" t="s">
        <v>11039</v>
      </c>
      <c r="E3138" t="s">
        <v>1884</v>
      </c>
      <c r="F3138">
        <v>25</v>
      </c>
      <c r="G3138" t="s">
        <v>8234</v>
      </c>
      <c r="H3138" t="s">
        <v>8218</v>
      </c>
      <c r="I3138" t="s">
        <v>8219</v>
      </c>
      <c r="J3138" t="s">
        <v>8272</v>
      </c>
      <c r="K3138" t="s">
        <v>5808</v>
      </c>
      <c r="L3138" t="s">
        <v>8216</v>
      </c>
    </row>
    <row r="3139" spans="1:12" x14ac:dyDescent="0.35">
      <c r="A3139" s="164" t="s">
        <v>9864</v>
      </c>
      <c r="B3139" t="s">
        <v>9865</v>
      </c>
      <c r="C3139" t="s">
        <v>9866</v>
      </c>
      <c r="D3139" t="s">
        <v>9867</v>
      </c>
      <c r="E3139" t="s">
        <v>1884</v>
      </c>
      <c r="F3139">
        <v>25</v>
      </c>
      <c r="G3139" t="s">
        <v>8234</v>
      </c>
      <c r="H3139" t="s">
        <v>8218</v>
      </c>
      <c r="I3139" t="s">
        <v>8219</v>
      </c>
      <c r="J3139" t="s">
        <v>8272</v>
      </c>
      <c r="K3139" t="s">
        <v>8224</v>
      </c>
      <c r="L3139" t="s">
        <v>8216</v>
      </c>
    </row>
    <row r="3140" spans="1:12" x14ac:dyDescent="0.35">
      <c r="A3140" s="164" t="s">
        <v>18400</v>
      </c>
      <c r="B3140" t="s">
        <v>18401</v>
      </c>
      <c r="C3140" t="s">
        <v>18402</v>
      </c>
      <c r="D3140" t="s">
        <v>18403</v>
      </c>
      <c r="E3140" t="s">
        <v>1884</v>
      </c>
      <c r="F3140">
        <v>25</v>
      </c>
      <c r="G3140" t="s">
        <v>8234</v>
      </c>
      <c r="H3140" t="s">
        <v>8218</v>
      </c>
      <c r="I3140" t="s">
        <v>8219</v>
      </c>
      <c r="J3140" t="s">
        <v>8272</v>
      </c>
      <c r="K3140" t="s">
        <v>5808</v>
      </c>
      <c r="L3140" t="s">
        <v>8216</v>
      </c>
    </row>
    <row r="3141" spans="1:12" x14ac:dyDescent="0.35">
      <c r="A3141" s="164" t="s">
        <v>27139</v>
      </c>
      <c r="B3141" t="s">
        <v>11546</v>
      </c>
      <c r="C3141" t="s">
        <v>11547</v>
      </c>
      <c r="D3141" t="s">
        <v>11548</v>
      </c>
      <c r="E3141" t="s">
        <v>1884</v>
      </c>
      <c r="F3141">
        <v>25</v>
      </c>
      <c r="G3141" t="s">
        <v>8234</v>
      </c>
      <c r="H3141" t="s">
        <v>8218</v>
      </c>
      <c r="I3141" t="s">
        <v>8219</v>
      </c>
      <c r="J3141" t="s">
        <v>8272</v>
      </c>
      <c r="K3141" t="s">
        <v>5808</v>
      </c>
      <c r="L3141" t="s">
        <v>8216</v>
      </c>
    </row>
    <row r="3142" spans="1:12" x14ac:dyDescent="0.35">
      <c r="A3142" s="164" t="s">
        <v>10713</v>
      </c>
      <c r="B3142" t="s">
        <v>10714</v>
      </c>
      <c r="C3142" t="s">
        <v>10715</v>
      </c>
      <c r="D3142" t="s">
        <v>10716</v>
      </c>
      <c r="E3142" t="s">
        <v>1884</v>
      </c>
      <c r="F3142">
        <v>15</v>
      </c>
      <c r="G3142" t="s">
        <v>8234</v>
      </c>
      <c r="H3142" t="s">
        <v>8218</v>
      </c>
      <c r="I3142" t="s">
        <v>8219</v>
      </c>
      <c r="J3142" t="s">
        <v>8272</v>
      </c>
      <c r="K3142" t="s">
        <v>8224</v>
      </c>
      <c r="L3142" t="s">
        <v>8216</v>
      </c>
    </row>
    <row r="3143" spans="1:12" x14ac:dyDescent="0.35">
      <c r="A3143" s="164" t="s">
        <v>12604</v>
      </c>
      <c r="B3143" t="s">
        <v>7498</v>
      </c>
      <c r="C3143" t="s">
        <v>12605</v>
      </c>
      <c r="D3143" t="s">
        <v>12606</v>
      </c>
      <c r="E3143" t="s">
        <v>1884</v>
      </c>
      <c r="F3143">
        <v>16</v>
      </c>
      <c r="G3143" t="s">
        <v>8234</v>
      </c>
      <c r="H3143" t="s">
        <v>8218</v>
      </c>
      <c r="I3143" t="s">
        <v>8214</v>
      </c>
      <c r="J3143" t="s">
        <v>8272</v>
      </c>
      <c r="K3143" t="s">
        <v>8224</v>
      </c>
      <c r="L3143" t="s">
        <v>8216</v>
      </c>
    </row>
    <row r="3144" spans="1:12" x14ac:dyDescent="0.35">
      <c r="A3144" s="164" t="s">
        <v>28330</v>
      </c>
      <c r="B3144" t="s">
        <v>28331</v>
      </c>
      <c r="C3144" t="s">
        <v>8995</v>
      </c>
      <c r="D3144" t="s">
        <v>8996</v>
      </c>
      <c r="E3144" t="s">
        <v>1884</v>
      </c>
      <c r="F3144">
        <v>11</v>
      </c>
      <c r="G3144" t="s">
        <v>8234</v>
      </c>
      <c r="H3144" t="s">
        <v>8218</v>
      </c>
      <c r="I3144" t="s">
        <v>8219</v>
      </c>
      <c r="J3144" t="s">
        <v>8272</v>
      </c>
      <c r="K3144" t="s">
        <v>8224</v>
      </c>
      <c r="L3144" t="s">
        <v>8216</v>
      </c>
    </row>
    <row r="3145" spans="1:12" x14ac:dyDescent="0.35">
      <c r="A3145" s="164" t="s">
        <v>30849</v>
      </c>
      <c r="B3145" t="s">
        <v>8851</v>
      </c>
      <c r="C3145" t="s">
        <v>8852</v>
      </c>
      <c r="D3145" t="s">
        <v>1177</v>
      </c>
      <c r="E3145" t="s">
        <v>1884</v>
      </c>
      <c r="F3145">
        <v>25</v>
      </c>
      <c r="G3145" t="s">
        <v>8234</v>
      </c>
      <c r="H3145" t="s">
        <v>8218</v>
      </c>
      <c r="I3145" t="s">
        <v>8214</v>
      </c>
      <c r="J3145" t="s">
        <v>8272</v>
      </c>
      <c r="K3145" t="s">
        <v>5808</v>
      </c>
      <c r="L3145" t="s">
        <v>8216</v>
      </c>
    </row>
    <row r="3146" spans="1:12" x14ac:dyDescent="0.35">
      <c r="A3146" s="164" t="s">
        <v>27769</v>
      </c>
      <c r="B3146" t="s">
        <v>21754</v>
      </c>
      <c r="C3146" t="s">
        <v>21755</v>
      </c>
      <c r="D3146" t="s">
        <v>21756</v>
      </c>
      <c r="E3146" t="s">
        <v>1884</v>
      </c>
      <c r="F3146">
        <v>25</v>
      </c>
      <c r="G3146" t="s">
        <v>8234</v>
      </c>
      <c r="H3146" t="s">
        <v>8218</v>
      </c>
      <c r="I3146" t="s">
        <v>8219</v>
      </c>
      <c r="J3146" t="s">
        <v>8272</v>
      </c>
      <c r="K3146" t="s">
        <v>5808</v>
      </c>
      <c r="L3146" t="s">
        <v>8216</v>
      </c>
    </row>
    <row r="3147" spans="1:12" x14ac:dyDescent="0.35">
      <c r="A3147" s="164" t="s">
        <v>25380</v>
      </c>
      <c r="B3147" t="s">
        <v>25381</v>
      </c>
      <c r="C3147" t="s">
        <v>25382</v>
      </c>
      <c r="D3147" t="s">
        <v>25383</v>
      </c>
      <c r="E3147" t="s">
        <v>1884</v>
      </c>
      <c r="F3147">
        <v>25</v>
      </c>
      <c r="G3147" t="s">
        <v>8234</v>
      </c>
      <c r="H3147" t="s">
        <v>8218</v>
      </c>
      <c r="I3147" t="s">
        <v>8219</v>
      </c>
      <c r="J3147" t="s">
        <v>8272</v>
      </c>
      <c r="K3147" t="s">
        <v>5808</v>
      </c>
      <c r="L3147" t="s">
        <v>8216</v>
      </c>
    </row>
    <row r="3148" spans="1:12" x14ac:dyDescent="0.35">
      <c r="A3148" s="164" t="s">
        <v>23660</v>
      </c>
      <c r="B3148" t="s">
        <v>11006</v>
      </c>
      <c r="C3148" t="s">
        <v>11007</v>
      </c>
      <c r="D3148" t="s">
        <v>11008</v>
      </c>
      <c r="E3148" t="s">
        <v>1884</v>
      </c>
      <c r="F3148">
        <v>25</v>
      </c>
      <c r="G3148" t="s">
        <v>8234</v>
      </c>
      <c r="H3148" t="s">
        <v>8218</v>
      </c>
      <c r="I3148" t="s">
        <v>8219</v>
      </c>
      <c r="J3148" t="s">
        <v>8272</v>
      </c>
      <c r="K3148" t="s">
        <v>5808</v>
      </c>
      <c r="L3148" t="s">
        <v>8216</v>
      </c>
    </row>
    <row r="3149" spans="1:12" x14ac:dyDescent="0.35">
      <c r="A3149" s="164" t="s">
        <v>32521</v>
      </c>
      <c r="B3149" t="s">
        <v>13743</v>
      </c>
      <c r="C3149" t="s">
        <v>32522</v>
      </c>
      <c r="D3149" t="s">
        <v>27505</v>
      </c>
      <c r="E3149" t="s">
        <v>1884</v>
      </c>
      <c r="F3149">
        <v>25</v>
      </c>
      <c r="G3149" t="s">
        <v>8234</v>
      </c>
      <c r="H3149" t="s">
        <v>8218</v>
      </c>
      <c r="I3149" t="s">
        <v>8214</v>
      </c>
      <c r="J3149" t="s">
        <v>8272</v>
      </c>
      <c r="K3149" t="s">
        <v>5808</v>
      </c>
      <c r="L3149" t="s">
        <v>8216</v>
      </c>
    </row>
    <row r="3150" spans="1:12" x14ac:dyDescent="0.35">
      <c r="A3150" s="164" t="s">
        <v>24945</v>
      </c>
      <c r="B3150" t="s">
        <v>24946</v>
      </c>
      <c r="C3150" t="s">
        <v>24947</v>
      </c>
      <c r="D3150" t="s">
        <v>13830</v>
      </c>
      <c r="E3150" t="s">
        <v>1884</v>
      </c>
      <c r="F3150">
        <v>25</v>
      </c>
      <c r="G3150" t="s">
        <v>8234</v>
      </c>
      <c r="H3150" t="s">
        <v>8218</v>
      </c>
      <c r="I3150" t="s">
        <v>8219</v>
      </c>
      <c r="J3150" t="s">
        <v>8272</v>
      </c>
      <c r="K3150" t="s">
        <v>5808</v>
      </c>
      <c r="L3150" t="s">
        <v>8216</v>
      </c>
    </row>
    <row r="3151" spans="1:12" x14ac:dyDescent="0.35">
      <c r="A3151" s="164" t="s">
        <v>30829</v>
      </c>
      <c r="B3151" t="s">
        <v>12576</v>
      </c>
      <c r="C3151" t="s">
        <v>12577</v>
      </c>
      <c r="D3151" t="s">
        <v>12578</v>
      </c>
      <c r="E3151" t="s">
        <v>1884</v>
      </c>
      <c r="F3151">
        <v>18</v>
      </c>
      <c r="G3151" t="s">
        <v>8234</v>
      </c>
      <c r="H3151" t="s">
        <v>8218</v>
      </c>
      <c r="I3151" t="s">
        <v>8219</v>
      </c>
      <c r="J3151" t="s">
        <v>8272</v>
      </c>
      <c r="K3151" t="s">
        <v>8224</v>
      </c>
      <c r="L3151" t="s">
        <v>8216</v>
      </c>
    </row>
    <row r="3152" spans="1:12" x14ac:dyDescent="0.35">
      <c r="A3152" s="164" t="s">
        <v>31683</v>
      </c>
      <c r="B3152" t="s">
        <v>31684</v>
      </c>
      <c r="C3152" t="s">
        <v>27203</v>
      </c>
      <c r="D3152" t="s">
        <v>31685</v>
      </c>
      <c r="E3152" t="s">
        <v>1884</v>
      </c>
      <c r="F3152">
        <v>25</v>
      </c>
      <c r="G3152" t="s">
        <v>8234</v>
      </c>
      <c r="H3152" t="s">
        <v>8218</v>
      </c>
      <c r="I3152" t="s">
        <v>8219</v>
      </c>
      <c r="J3152" t="s">
        <v>8272</v>
      </c>
      <c r="K3152" t="s">
        <v>8224</v>
      </c>
      <c r="L3152" t="s">
        <v>8216</v>
      </c>
    </row>
    <row r="3153" spans="1:12" x14ac:dyDescent="0.35">
      <c r="A3153" s="164" t="s">
        <v>14214</v>
      </c>
      <c r="B3153" t="s">
        <v>14215</v>
      </c>
      <c r="C3153" t="s">
        <v>14216</v>
      </c>
      <c r="D3153" t="s">
        <v>14217</v>
      </c>
      <c r="E3153" t="s">
        <v>1884</v>
      </c>
      <c r="F3153">
        <v>25</v>
      </c>
      <c r="G3153" t="s">
        <v>8234</v>
      </c>
      <c r="H3153" t="s">
        <v>8218</v>
      </c>
      <c r="I3153" t="s">
        <v>8219</v>
      </c>
      <c r="J3153" t="s">
        <v>8272</v>
      </c>
      <c r="K3153" t="s">
        <v>5808</v>
      </c>
      <c r="L3153" t="s">
        <v>8216</v>
      </c>
    </row>
    <row r="3154" spans="1:12" x14ac:dyDescent="0.35">
      <c r="A3154" s="164" t="s">
        <v>12796</v>
      </c>
      <c r="B3154" t="s">
        <v>12797</v>
      </c>
      <c r="C3154" t="s">
        <v>10864</v>
      </c>
      <c r="D3154" t="s">
        <v>10865</v>
      </c>
      <c r="E3154" t="s">
        <v>1884</v>
      </c>
      <c r="F3154">
        <v>8</v>
      </c>
      <c r="G3154" t="s">
        <v>8234</v>
      </c>
      <c r="H3154" t="s">
        <v>8218</v>
      </c>
      <c r="I3154" t="s">
        <v>8219</v>
      </c>
      <c r="J3154" t="s">
        <v>8272</v>
      </c>
      <c r="K3154" t="s">
        <v>8224</v>
      </c>
      <c r="L3154" t="s">
        <v>8216</v>
      </c>
    </row>
    <row r="3155" spans="1:12" x14ac:dyDescent="0.35">
      <c r="A3155" s="164" t="s">
        <v>20233</v>
      </c>
      <c r="B3155" t="s">
        <v>20234</v>
      </c>
      <c r="C3155" t="s">
        <v>20235</v>
      </c>
      <c r="D3155" t="s">
        <v>4015</v>
      </c>
      <c r="E3155" t="s">
        <v>1884</v>
      </c>
      <c r="F3155">
        <v>17</v>
      </c>
      <c r="G3155" t="s">
        <v>8234</v>
      </c>
      <c r="H3155" t="s">
        <v>8218</v>
      </c>
      <c r="I3155" t="s">
        <v>8219</v>
      </c>
      <c r="J3155" t="s">
        <v>8272</v>
      </c>
      <c r="K3155" t="s">
        <v>8224</v>
      </c>
      <c r="L3155" t="s">
        <v>8216</v>
      </c>
    </row>
    <row r="3156" spans="1:12" x14ac:dyDescent="0.35">
      <c r="A3156" s="164" t="s">
        <v>32073</v>
      </c>
      <c r="B3156" t="s">
        <v>32074</v>
      </c>
      <c r="C3156" t="s">
        <v>26817</v>
      </c>
      <c r="D3156" t="s">
        <v>586</v>
      </c>
      <c r="E3156" t="s">
        <v>1884</v>
      </c>
      <c r="F3156">
        <v>17</v>
      </c>
      <c r="G3156" t="s">
        <v>8234</v>
      </c>
      <c r="H3156" t="s">
        <v>8218</v>
      </c>
      <c r="I3156" t="s">
        <v>8214</v>
      </c>
      <c r="J3156" t="s">
        <v>8272</v>
      </c>
      <c r="K3156" t="s">
        <v>8224</v>
      </c>
      <c r="L3156" t="s">
        <v>8216</v>
      </c>
    </row>
    <row r="3157" spans="1:12" x14ac:dyDescent="0.35">
      <c r="A3157" s="164" t="s">
        <v>29519</v>
      </c>
      <c r="B3157" t="s">
        <v>27582</v>
      </c>
      <c r="C3157" t="s">
        <v>29520</v>
      </c>
      <c r="D3157" t="s">
        <v>23222</v>
      </c>
      <c r="E3157" t="s">
        <v>1884</v>
      </c>
      <c r="F3157">
        <v>17</v>
      </c>
      <c r="G3157" t="s">
        <v>8234</v>
      </c>
      <c r="H3157" t="s">
        <v>8218</v>
      </c>
      <c r="I3157" t="s">
        <v>8219</v>
      </c>
      <c r="J3157" t="s">
        <v>8272</v>
      </c>
      <c r="K3157" t="s">
        <v>8224</v>
      </c>
      <c r="L3157" t="s">
        <v>8216</v>
      </c>
    </row>
    <row r="3158" spans="1:12" x14ac:dyDescent="0.35">
      <c r="A3158" s="164" t="s">
        <v>8460</v>
      </c>
      <c r="B3158" t="s">
        <v>8461</v>
      </c>
      <c r="C3158" t="s">
        <v>8462</v>
      </c>
      <c r="D3158" t="s">
        <v>431</v>
      </c>
      <c r="E3158" t="s">
        <v>1884</v>
      </c>
      <c r="F3158">
        <v>25</v>
      </c>
      <c r="G3158" t="s">
        <v>8234</v>
      </c>
      <c r="H3158" t="s">
        <v>8218</v>
      </c>
      <c r="I3158" t="s">
        <v>8219</v>
      </c>
      <c r="J3158" t="s">
        <v>8272</v>
      </c>
      <c r="K3158" t="s">
        <v>5808</v>
      </c>
      <c r="L3158" t="s">
        <v>8216</v>
      </c>
    </row>
    <row r="3159" spans="1:12" x14ac:dyDescent="0.35">
      <c r="A3159" s="164" t="s">
        <v>21806</v>
      </c>
      <c r="B3159" t="s">
        <v>21807</v>
      </c>
      <c r="C3159" t="s">
        <v>21808</v>
      </c>
      <c r="D3159" t="s">
        <v>11357</v>
      </c>
      <c r="E3159" t="s">
        <v>1884</v>
      </c>
      <c r="F3159">
        <v>25</v>
      </c>
      <c r="G3159" t="s">
        <v>8234</v>
      </c>
      <c r="H3159" t="s">
        <v>8218</v>
      </c>
      <c r="I3159" t="s">
        <v>8219</v>
      </c>
      <c r="J3159" t="s">
        <v>8272</v>
      </c>
      <c r="K3159" t="s">
        <v>8224</v>
      </c>
      <c r="L3159" t="s">
        <v>8216</v>
      </c>
    </row>
    <row r="3160" spans="1:12" x14ac:dyDescent="0.35">
      <c r="A3160" s="164" t="s">
        <v>13462</v>
      </c>
      <c r="B3160" t="s">
        <v>13463</v>
      </c>
      <c r="C3160" t="s">
        <v>13464</v>
      </c>
      <c r="D3160" t="s">
        <v>13465</v>
      </c>
      <c r="E3160" t="s">
        <v>1884</v>
      </c>
      <c r="F3160">
        <v>25</v>
      </c>
      <c r="G3160" t="s">
        <v>8234</v>
      </c>
      <c r="H3160" t="s">
        <v>8218</v>
      </c>
      <c r="I3160" t="s">
        <v>8219</v>
      </c>
      <c r="J3160" t="s">
        <v>8272</v>
      </c>
      <c r="K3160" t="s">
        <v>5808</v>
      </c>
      <c r="L3160" t="s">
        <v>8216</v>
      </c>
    </row>
    <row r="3161" spans="1:12" x14ac:dyDescent="0.35">
      <c r="A3161" s="164" t="s">
        <v>25419</v>
      </c>
      <c r="B3161" t="s">
        <v>25420</v>
      </c>
      <c r="C3161" t="s">
        <v>17447</v>
      </c>
      <c r="D3161" t="s">
        <v>17448</v>
      </c>
      <c r="E3161" t="s">
        <v>1884</v>
      </c>
      <c r="F3161">
        <v>25</v>
      </c>
      <c r="G3161" t="s">
        <v>8234</v>
      </c>
      <c r="H3161" t="s">
        <v>8218</v>
      </c>
      <c r="I3161" t="s">
        <v>8219</v>
      </c>
      <c r="J3161" t="s">
        <v>8272</v>
      </c>
      <c r="K3161" t="s">
        <v>8224</v>
      </c>
      <c r="L3161" t="s">
        <v>8216</v>
      </c>
    </row>
    <row r="3162" spans="1:12" x14ac:dyDescent="0.35">
      <c r="A3162" s="164" t="s">
        <v>28097</v>
      </c>
      <c r="B3162" t="s">
        <v>23937</v>
      </c>
      <c r="C3162" t="s">
        <v>23938</v>
      </c>
      <c r="D3162" t="s">
        <v>14457</v>
      </c>
      <c r="E3162" t="s">
        <v>1884</v>
      </c>
      <c r="F3162">
        <v>21</v>
      </c>
      <c r="G3162" t="s">
        <v>8234</v>
      </c>
      <c r="H3162" t="s">
        <v>8218</v>
      </c>
      <c r="I3162" t="s">
        <v>8214</v>
      </c>
      <c r="J3162" t="s">
        <v>8272</v>
      </c>
      <c r="K3162" t="s">
        <v>8224</v>
      </c>
      <c r="L3162" t="s">
        <v>8216</v>
      </c>
    </row>
    <row r="3163" spans="1:12" x14ac:dyDescent="0.35">
      <c r="A3163" s="164" t="s">
        <v>15176</v>
      </c>
      <c r="B3163" t="s">
        <v>11422</v>
      </c>
      <c r="C3163" t="s">
        <v>11423</v>
      </c>
      <c r="D3163" t="s">
        <v>11424</v>
      </c>
      <c r="E3163" t="s">
        <v>1884</v>
      </c>
      <c r="F3163">
        <v>11</v>
      </c>
      <c r="G3163" t="s">
        <v>8234</v>
      </c>
      <c r="H3163" t="s">
        <v>8218</v>
      </c>
      <c r="I3163" t="s">
        <v>8219</v>
      </c>
      <c r="J3163" t="s">
        <v>8272</v>
      </c>
      <c r="K3163" t="s">
        <v>8224</v>
      </c>
      <c r="L3163" t="s">
        <v>8216</v>
      </c>
    </row>
    <row r="3164" spans="1:12" x14ac:dyDescent="0.35">
      <c r="A3164" s="164" t="s">
        <v>10527</v>
      </c>
      <c r="B3164" t="s">
        <v>10528</v>
      </c>
      <c r="C3164" t="s">
        <v>10529</v>
      </c>
      <c r="D3164" t="s">
        <v>10530</v>
      </c>
      <c r="E3164" t="s">
        <v>1884</v>
      </c>
      <c r="F3164">
        <v>25</v>
      </c>
      <c r="G3164" t="s">
        <v>8234</v>
      </c>
      <c r="H3164" t="s">
        <v>8218</v>
      </c>
      <c r="I3164" t="s">
        <v>8219</v>
      </c>
      <c r="J3164" t="s">
        <v>8272</v>
      </c>
      <c r="K3164" t="s">
        <v>5808</v>
      </c>
      <c r="L3164" t="s">
        <v>8216</v>
      </c>
    </row>
    <row r="3165" spans="1:12" x14ac:dyDescent="0.35">
      <c r="A3165" s="164" t="s">
        <v>25166</v>
      </c>
      <c r="B3165" t="s">
        <v>5958</v>
      </c>
      <c r="C3165" t="s">
        <v>25167</v>
      </c>
      <c r="D3165" t="s">
        <v>25168</v>
      </c>
      <c r="E3165" t="s">
        <v>1884</v>
      </c>
      <c r="F3165">
        <v>25</v>
      </c>
      <c r="G3165" t="s">
        <v>8234</v>
      </c>
      <c r="H3165" t="s">
        <v>8218</v>
      </c>
      <c r="I3165" t="s">
        <v>8219</v>
      </c>
      <c r="J3165" t="s">
        <v>8272</v>
      </c>
      <c r="K3165" t="s">
        <v>5808</v>
      </c>
      <c r="L3165" t="s">
        <v>8216</v>
      </c>
    </row>
    <row r="3166" spans="1:12" x14ac:dyDescent="0.35">
      <c r="A3166" s="164" t="s">
        <v>11749</v>
      </c>
      <c r="B3166" t="s">
        <v>5874</v>
      </c>
      <c r="C3166" t="s">
        <v>11750</v>
      </c>
      <c r="D3166" t="s">
        <v>1031</v>
      </c>
      <c r="E3166" t="s">
        <v>1884</v>
      </c>
      <c r="F3166">
        <v>25</v>
      </c>
      <c r="G3166" t="s">
        <v>8234</v>
      </c>
      <c r="H3166" t="s">
        <v>8218</v>
      </c>
      <c r="I3166" t="s">
        <v>8219</v>
      </c>
      <c r="J3166" t="s">
        <v>8272</v>
      </c>
      <c r="K3166" t="s">
        <v>5808</v>
      </c>
      <c r="L3166" t="s">
        <v>8216</v>
      </c>
    </row>
    <row r="3167" spans="1:12" x14ac:dyDescent="0.35">
      <c r="A3167" s="164" t="s">
        <v>22186</v>
      </c>
      <c r="B3167" t="s">
        <v>8367</v>
      </c>
      <c r="C3167" t="s">
        <v>22187</v>
      </c>
      <c r="D3167" t="s">
        <v>363</v>
      </c>
      <c r="E3167" t="s">
        <v>1884</v>
      </c>
      <c r="F3167">
        <v>25</v>
      </c>
      <c r="G3167" t="s">
        <v>8234</v>
      </c>
      <c r="H3167" t="s">
        <v>8218</v>
      </c>
      <c r="I3167" t="s">
        <v>8214</v>
      </c>
      <c r="J3167" t="s">
        <v>8272</v>
      </c>
      <c r="K3167" t="s">
        <v>5808</v>
      </c>
      <c r="L3167" t="s">
        <v>8216</v>
      </c>
    </row>
    <row r="3168" spans="1:12" x14ac:dyDescent="0.35">
      <c r="A3168" s="164" t="s">
        <v>22988</v>
      </c>
      <c r="B3168" t="s">
        <v>22989</v>
      </c>
      <c r="C3168" t="s">
        <v>22990</v>
      </c>
      <c r="D3168" t="s">
        <v>22991</v>
      </c>
      <c r="E3168" t="s">
        <v>1884</v>
      </c>
      <c r="F3168">
        <v>25</v>
      </c>
      <c r="G3168" t="s">
        <v>8234</v>
      </c>
      <c r="H3168" t="s">
        <v>8218</v>
      </c>
      <c r="I3168" t="s">
        <v>8219</v>
      </c>
      <c r="J3168" t="s">
        <v>8272</v>
      </c>
      <c r="K3168" t="s">
        <v>5808</v>
      </c>
      <c r="L3168" t="s">
        <v>8216</v>
      </c>
    </row>
    <row r="3169" spans="1:12" x14ac:dyDescent="0.35">
      <c r="A3169" s="164" t="s">
        <v>17235</v>
      </c>
      <c r="B3169" t="s">
        <v>17236</v>
      </c>
      <c r="C3169" t="s">
        <v>17237</v>
      </c>
      <c r="D3169" t="s">
        <v>11659</v>
      </c>
      <c r="E3169" t="s">
        <v>1884</v>
      </c>
      <c r="F3169">
        <v>19</v>
      </c>
      <c r="G3169" t="s">
        <v>8234</v>
      </c>
      <c r="H3169" t="s">
        <v>8218</v>
      </c>
      <c r="I3169" t="s">
        <v>8219</v>
      </c>
      <c r="J3169" t="s">
        <v>8272</v>
      </c>
      <c r="K3169" t="s">
        <v>8224</v>
      </c>
      <c r="L3169" t="s">
        <v>8216</v>
      </c>
    </row>
    <row r="3170" spans="1:12" x14ac:dyDescent="0.35">
      <c r="A3170" s="164" t="s">
        <v>16970</v>
      </c>
      <c r="B3170" t="s">
        <v>16971</v>
      </c>
      <c r="C3170" t="s">
        <v>16972</v>
      </c>
      <c r="D3170" t="s">
        <v>16973</v>
      </c>
      <c r="E3170" t="s">
        <v>1884</v>
      </c>
      <c r="F3170">
        <v>25</v>
      </c>
      <c r="G3170" t="s">
        <v>8234</v>
      </c>
      <c r="H3170" t="s">
        <v>8218</v>
      </c>
      <c r="I3170" t="s">
        <v>8219</v>
      </c>
      <c r="J3170" t="s">
        <v>8272</v>
      </c>
      <c r="K3170" t="s">
        <v>5808</v>
      </c>
      <c r="L3170" t="s">
        <v>8216</v>
      </c>
    </row>
    <row r="3171" spans="1:12" x14ac:dyDescent="0.35">
      <c r="A3171" s="164" t="s">
        <v>13021</v>
      </c>
      <c r="B3171" t="s">
        <v>13022</v>
      </c>
      <c r="C3171" t="s">
        <v>13023</v>
      </c>
      <c r="D3171" t="s">
        <v>8894</v>
      </c>
      <c r="E3171" t="s">
        <v>1884</v>
      </c>
      <c r="F3171">
        <v>25</v>
      </c>
      <c r="G3171" t="s">
        <v>8234</v>
      </c>
      <c r="H3171" t="s">
        <v>8218</v>
      </c>
      <c r="I3171" t="s">
        <v>8219</v>
      </c>
      <c r="J3171" t="s">
        <v>8272</v>
      </c>
      <c r="K3171" t="s">
        <v>5808</v>
      </c>
      <c r="L3171" t="s">
        <v>8216</v>
      </c>
    </row>
    <row r="3172" spans="1:12" x14ac:dyDescent="0.35">
      <c r="A3172" s="164" t="s">
        <v>10563</v>
      </c>
      <c r="B3172" t="s">
        <v>10564</v>
      </c>
      <c r="C3172" t="s">
        <v>10565</v>
      </c>
      <c r="D3172" t="s">
        <v>10566</v>
      </c>
      <c r="E3172" t="s">
        <v>1884</v>
      </c>
      <c r="F3172">
        <v>25</v>
      </c>
      <c r="G3172" t="s">
        <v>8234</v>
      </c>
      <c r="H3172" t="s">
        <v>8218</v>
      </c>
      <c r="I3172" t="s">
        <v>8214</v>
      </c>
      <c r="J3172" t="s">
        <v>8272</v>
      </c>
      <c r="K3172" t="s">
        <v>5808</v>
      </c>
      <c r="L3172" t="s">
        <v>8216</v>
      </c>
    </row>
    <row r="3173" spans="1:12" x14ac:dyDescent="0.35">
      <c r="A3173" s="164" t="s">
        <v>20456</v>
      </c>
      <c r="B3173" t="s">
        <v>11456</v>
      </c>
      <c r="C3173" t="s">
        <v>11457</v>
      </c>
      <c r="D3173" t="s">
        <v>1173</v>
      </c>
      <c r="E3173" t="s">
        <v>1884</v>
      </c>
      <c r="F3173">
        <v>25</v>
      </c>
      <c r="G3173" t="s">
        <v>8234</v>
      </c>
      <c r="H3173" t="s">
        <v>8218</v>
      </c>
      <c r="I3173" t="s">
        <v>8219</v>
      </c>
      <c r="J3173" t="s">
        <v>8272</v>
      </c>
      <c r="K3173" t="s">
        <v>5808</v>
      </c>
      <c r="L3173" t="s">
        <v>8216</v>
      </c>
    </row>
    <row r="3174" spans="1:12" x14ac:dyDescent="0.35">
      <c r="A3174" s="164" t="s">
        <v>32108</v>
      </c>
      <c r="B3174" t="s">
        <v>32109</v>
      </c>
      <c r="C3174" t="s">
        <v>8241</v>
      </c>
      <c r="D3174" t="s">
        <v>8242</v>
      </c>
      <c r="E3174" t="s">
        <v>1884</v>
      </c>
      <c r="F3174">
        <v>22</v>
      </c>
      <c r="G3174" t="s">
        <v>8234</v>
      </c>
      <c r="H3174" t="s">
        <v>8218</v>
      </c>
      <c r="I3174" t="s">
        <v>8219</v>
      </c>
      <c r="J3174" t="s">
        <v>8272</v>
      </c>
      <c r="K3174" t="s">
        <v>8224</v>
      </c>
      <c r="L3174" t="s">
        <v>8216</v>
      </c>
    </row>
    <row r="3175" spans="1:12" x14ac:dyDescent="0.35">
      <c r="A3175" s="164" t="s">
        <v>20374</v>
      </c>
      <c r="B3175" t="s">
        <v>12390</v>
      </c>
      <c r="C3175" t="s">
        <v>20375</v>
      </c>
      <c r="D3175" t="s">
        <v>12392</v>
      </c>
      <c r="E3175" t="s">
        <v>1884</v>
      </c>
      <c r="F3175">
        <v>25</v>
      </c>
      <c r="G3175" t="s">
        <v>8234</v>
      </c>
      <c r="H3175" t="s">
        <v>8218</v>
      </c>
      <c r="I3175" t="s">
        <v>8219</v>
      </c>
      <c r="J3175" t="s">
        <v>8272</v>
      </c>
      <c r="K3175" t="s">
        <v>5808</v>
      </c>
      <c r="L3175" t="s">
        <v>8216</v>
      </c>
    </row>
    <row r="3176" spans="1:12" x14ac:dyDescent="0.35">
      <c r="A3176" s="164" t="s">
        <v>33190</v>
      </c>
      <c r="B3176" t="s">
        <v>32524</v>
      </c>
      <c r="C3176" t="s">
        <v>32525</v>
      </c>
      <c r="D3176" t="s">
        <v>32526</v>
      </c>
      <c r="E3176" t="s">
        <v>1884</v>
      </c>
      <c r="F3176">
        <v>24</v>
      </c>
      <c r="G3176" t="s">
        <v>8234</v>
      </c>
      <c r="H3176" t="s">
        <v>8218</v>
      </c>
      <c r="I3176" t="s">
        <v>8219</v>
      </c>
      <c r="J3176" t="s">
        <v>8272</v>
      </c>
      <c r="K3176" t="s">
        <v>8224</v>
      </c>
      <c r="L3176" t="s">
        <v>8216</v>
      </c>
    </row>
    <row r="3177" spans="1:12" x14ac:dyDescent="0.35">
      <c r="A3177" s="164" t="s">
        <v>16206</v>
      </c>
      <c r="B3177" t="s">
        <v>14071</v>
      </c>
      <c r="C3177" t="s">
        <v>14072</v>
      </c>
      <c r="D3177" t="s">
        <v>14073</v>
      </c>
      <c r="E3177" t="s">
        <v>1884</v>
      </c>
      <c r="F3177">
        <v>25</v>
      </c>
      <c r="G3177" t="s">
        <v>8234</v>
      </c>
      <c r="H3177" t="s">
        <v>8218</v>
      </c>
      <c r="I3177" t="s">
        <v>8219</v>
      </c>
      <c r="J3177" t="s">
        <v>8272</v>
      </c>
      <c r="K3177" t="s">
        <v>5808</v>
      </c>
      <c r="L3177" t="s">
        <v>8216</v>
      </c>
    </row>
    <row r="3178" spans="1:12" x14ac:dyDescent="0.35">
      <c r="A3178" s="164" t="s">
        <v>19961</v>
      </c>
      <c r="B3178" t="s">
        <v>19962</v>
      </c>
      <c r="C3178" t="s">
        <v>12477</v>
      </c>
      <c r="D3178" t="s">
        <v>4088</v>
      </c>
      <c r="E3178" t="s">
        <v>1884</v>
      </c>
      <c r="F3178">
        <v>25</v>
      </c>
      <c r="G3178" t="s">
        <v>8234</v>
      </c>
      <c r="H3178" t="s">
        <v>8218</v>
      </c>
      <c r="I3178" t="s">
        <v>8219</v>
      </c>
      <c r="J3178" t="s">
        <v>8272</v>
      </c>
      <c r="K3178" t="s">
        <v>5808</v>
      </c>
      <c r="L3178" t="s">
        <v>8216</v>
      </c>
    </row>
    <row r="3179" spans="1:12" x14ac:dyDescent="0.35">
      <c r="A3179" s="164" t="s">
        <v>28994</v>
      </c>
      <c r="B3179" t="s">
        <v>27926</v>
      </c>
      <c r="C3179" t="s">
        <v>27927</v>
      </c>
      <c r="D3179" t="s">
        <v>2423</v>
      </c>
      <c r="E3179" t="s">
        <v>1884</v>
      </c>
      <c r="F3179">
        <v>25</v>
      </c>
      <c r="G3179" t="s">
        <v>8234</v>
      </c>
      <c r="H3179" t="s">
        <v>8218</v>
      </c>
      <c r="I3179" t="s">
        <v>8219</v>
      </c>
      <c r="J3179" t="s">
        <v>8272</v>
      </c>
      <c r="K3179" t="s">
        <v>5808</v>
      </c>
      <c r="L3179" t="s">
        <v>8216</v>
      </c>
    </row>
    <row r="3180" spans="1:12" x14ac:dyDescent="0.35">
      <c r="A3180" s="164" t="s">
        <v>23386</v>
      </c>
      <c r="B3180" t="s">
        <v>23387</v>
      </c>
      <c r="C3180" t="s">
        <v>23388</v>
      </c>
      <c r="D3180" t="s">
        <v>23389</v>
      </c>
      <c r="E3180" t="s">
        <v>1884</v>
      </c>
      <c r="F3180">
        <v>24</v>
      </c>
      <c r="G3180" t="s">
        <v>8234</v>
      </c>
      <c r="H3180" t="s">
        <v>8218</v>
      </c>
      <c r="I3180" t="s">
        <v>8219</v>
      </c>
      <c r="J3180" t="s">
        <v>8272</v>
      </c>
      <c r="K3180" t="s">
        <v>8224</v>
      </c>
      <c r="L3180" t="s">
        <v>8216</v>
      </c>
    </row>
    <row r="3181" spans="1:12" x14ac:dyDescent="0.35">
      <c r="A3181" s="164" t="s">
        <v>30198</v>
      </c>
      <c r="B3181" t="s">
        <v>12879</v>
      </c>
      <c r="C3181" t="s">
        <v>14940</v>
      </c>
      <c r="D3181" t="s">
        <v>14941</v>
      </c>
      <c r="E3181" t="s">
        <v>1884</v>
      </c>
      <c r="F3181">
        <v>25</v>
      </c>
      <c r="G3181" t="s">
        <v>8234</v>
      </c>
      <c r="H3181" t="s">
        <v>8218</v>
      </c>
      <c r="I3181" t="s">
        <v>8219</v>
      </c>
      <c r="J3181" t="s">
        <v>8272</v>
      </c>
      <c r="K3181" t="s">
        <v>5808</v>
      </c>
      <c r="L3181" t="s">
        <v>8216</v>
      </c>
    </row>
    <row r="3182" spans="1:12" x14ac:dyDescent="0.35">
      <c r="A3182" s="164" t="s">
        <v>29480</v>
      </c>
      <c r="B3182" t="s">
        <v>12735</v>
      </c>
      <c r="C3182" t="s">
        <v>12736</v>
      </c>
      <c r="D3182" t="s">
        <v>12737</v>
      </c>
      <c r="E3182" t="s">
        <v>1884</v>
      </c>
      <c r="F3182">
        <v>25</v>
      </c>
      <c r="G3182" t="s">
        <v>8234</v>
      </c>
      <c r="H3182" t="s">
        <v>8218</v>
      </c>
      <c r="I3182" t="s">
        <v>8219</v>
      </c>
      <c r="J3182" t="s">
        <v>8272</v>
      </c>
      <c r="K3182" t="s">
        <v>5808</v>
      </c>
      <c r="L3182" t="s">
        <v>8216</v>
      </c>
    </row>
    <row r="3183" spans="1:12" x14ac:dyDescent="0.35">
      <c r="A3183" s="164" t="s">
        <v>9201</v>
      </c>
      <c r="B3183" t="s">
        <v>9202</v>
      </c>
      <c r="C3183" t="s">
        <v>9203</v>
      </c>
      <c r="D3183" t="s">
        <v>1151</v>
      </c>
      <c r="E3183" t="s">
        <v>1884</v>
      </c>
      <c r="F3183">
        <v>25</v>
      </c>
      <c r="G3183" t="s">
        <v>8234</v>
      </c>
      <c r="H3183" t="s">
        <v>8218</v>
      </c>
      <c r="I3183" t="s">
        <v>8219</v>
      </c>
      <c r="J3183" t="s">
        <v>8272</v>
      </c>
      <c r="K3183" t="s">
        <v>8224</v>
      </c>
      <c r="L3183" t="s">
        <v>8216</v>
      </c>
    </row>
    <row r="3184" spans="1:12" x14ac:dyDescent="0.35">
      <c r="A3184" s="164" t="s">
        <v>12304</v>
      </c>
      <c r="B3184" t="s">
        <v>12305</v>
      </c>
      <c r="C3184" t="s">
        <v>12306</v>
      </c>
      <c r="D3184" t="s">
        <v>12307</v>
      </c>
      <c r="E3184" t="s">
        <v>1884</v>
      </c>
      <c r="F3184">
        <v>25</v>
      </c>
      <c r="G3184" t="s">
        <v>8234</v>
      </c>
      <c r="H3184" t="s">
        <v>8218</v>
      </c>
      <c r="I3184" t="s">
        <v>8219</v>
      </c>
      <c r="J3184" t="s">
        <v>8272</v>
      </c>
      <c r="K3184" t="s">
        <v>5808</v>
      </c>
      <c r="L3184" t="s">
        <v>8216</v>
      </c>
    </row>
    <row r="3185" spans="1:12" x14ac:dyDescent="0.35">
      <c r="A3185" s="164" t="s">
        <v>27195</v>
      </c>
      <c r="B3185" t="s">
        <v>27196</v>
      </c>
      <c r="C3185" t="s">
        <v>27197</v>
      </c>
      <c r="D3185" t="s">
        <v>117</v>
      </c>
      <c r="E3185" t="s">
        <v>1884</v>
      </c>
      <c r="F3185">
        <v>25</v>
      </c>
      <c r="G3185" t="s">
        <v>8234</v>
      </c>
      <c r="H3185" t="s">
        <v>8218</v>
      </c>
      <c r="I3185" t="s">
        <v>8219</v>
      </c>
      <c r="J3185" t="s">
        <v>8272</v>
      </c>
      <c r="K3185" t="s">
        <v>5808</v>
      </c>
      <c r="L3185" t="s">
        <v>8216</v>
      </c>
    </row>
    <row r="3186" spans="1:12" x14ac:dyDescent="0.35">
      <c r="A3186" s="164" t="s">
        <v>28385</v>
      </c>
      <c r="B3186" t="s">
        <v>28386</v>
      </c>
      <c r="C3186" t="s">
        <v>28387</v>
      </c>
      <c r="D3186" t="s">
        <v>28388</v>
      </c>
      <c r="E3186" t="s">
        <v>1884</v>
      </c>
      <c r="F3186">
        <v>25</v>
      </c>
      <c r="G3186" t="s">
        <v>8234</v>
      </c>
      <c r="H3186" t="s">
        <v>8218</v>
      </c>
      <c r="I3186" t="s">
        <v>8219</v>
      </c>
      <c r="J3186" t="s">
        <v>8272</v>
      </c>
      <c r="K3186" t="s">
        <v>5808</v>
      </c>
      <c r="L3186" t="s">
        <v>8216</v>
      </c>
    </row>
    <row r="3187" spans="1:12" x14ac:dyDescent="0.35">
      <c r="A3187" s="164" t="s">
        <v>27371</v>
      </c>
      <c r="B3187" t="s">
        <v>23261</v>
      </c>
      <c r="C3187" t="s">
        <v>27372</v>
      </c>
      <c r="D3187" t="s">
        <v>720</v>
      </c>
      <c r="E3187" t="s">
        <v>1884</v>
      </c>
      <c r="F3187">
        <v>25</v>
      </c>
      <c r="G3187" t="s">
        <v>8234</v>
      </c>
      <c r="H3187" t="s">
        <v>8218</v>
      </c>
      <c r="I3187" t="s">
        <v>8219</v>
      </c>
      <c r="J3187" t="s">
        <v>8272</v>
      </c>
      <c r="K3187" t="s">
        <v>5808</v>
      </c>
      <c r="L3187" t="s">
        <v>8216</v>
      </c>
    </row>
    <row r="3188" spans="1:12" x14ac:dyDescent="0.35">
      <c r="A3188" s="164" t="s">
        <v>30391</v>
      </c>
      <c r="B3188" t="s">
        <v>22497</v>
      </c>
      <c r="C3188" t="s">
        <v>22498</v>
      </c>
      <c r="D3188" t="s">
        <v>22499</v>
      </c>
      <c r="E3188" t="s">
        <v>1884</v>
      </c>
      <c r="F3188">
        <v>25</v>
      </c>
      <c r="G3188" t="s">
        <v>8234</v>
      </c>
      <c r="H3188" t="s">
        <v>8218</v>
      </c>
      <c r="I3188" t="s">
        <v>8219</v>
      </c>
      <c r="J3188" t="s">
        <v>8272</v>
      </c>
      <c r="K3188" t="s">
        <v>5808</v>
      </c>
      <c r="L3188" t="s">
        <v>8216</v>
      </c>
    </row>
    <row r="3189" spans="1:12" x14ac:dyDescent="0.35">
      <c r="A3189" s="164" t="s">
        <v>29930</v>
      </c>
      <c r="B3189" t="s">
        <v>16065</v>
      </c>
      <c r="C3189" t="s">
        <v>29931</v>
      </c>
      <c r="D3189" t="s">
        <v>16067</v>
      </c>
      <c r="E3189" t="s">
        <v>1884</v>
      </c>
      <c r="F3189">
        <v>25</v>
      </c>
      <c r="G3189" t="s">
        <v>8234</v>
      </c>
      <c r="H3189" t="s">
        <v>8218</v>
      </c>
      <c r="I3189" t="s">
        <v>8219</v>
      </c>
      <c r="J3189" t="s">
        <v>8272</v>
      </c>
      <c r="K3189" t="s">
        <v>5808</v>
      </c>
      <c r="L3189" t="s">
        <v>8216</v>
      </c>
    </row>
    <row r="3190" spans="1:12" x14ac:dyDescent="0.35">
      <c r="A3190" s="164" t="s">
        <v>20931</v>
      </c>
      <c r="B3190" t="s">
        <v>15100</v>
      </c>
      <c r="C3190" t="s">
        <v>15101</v>
      </c>
      <c r="D3190" t="s">
        <v>15102</v>
      </c>
      <c r="E3190" t="s">
        <v>1884</v>
      </c>
      <c r="F3190">
        <v>25</v>
      </c>
      <c r="G3190" t="s">
        <v>8234</v>
      </c>
      <c r="H3190" t="s">
        <v>8218</v>
      </c>
      <c r="I3190" t="s">
        <v>8219</v>
      </c>
      <c r="J3190" t="s">
        <v>8272</v>
      </c>
      <c r="K3190" t="s">
        <v>5808</v>
      </c>
      <c r="L3190" t="s">
        <v>8216</v>
      </c>
    </row>
    <row r="3191" spans="1:12" x14ac:dyDescent="0.35">
      <c r="A3191" s="164" t="s">
        <v>11765</v>
      </c>
      <c r="B3191" t="s">
        <v>11766</v>
      </c>
      <c r="C3191" t="s">
        <v>11767</v>
      </c>
      <c r="D3191" t="s">
        <v>11768</v>
      </c>
      <c r="E3191" t="s">
        <v>1884</v>
      </c>
      <c r="F3191">
        <v>25</v>
      </c>
      <c r="G3191" t="s">
        <v>8234</v>
      </c>
      <c r="H3191" t="s">
        <v>8218</v>
      </c>
      <c r="I3191" t="s">
        <v>8219</v>
      </c>
      <c r="J3191" t="s">
        <v>8272</v>
      </c>
      <c r="K3191" t="s">
        <v>5808</v>
      </c>
      <c r="L3191" t="s">
        <v>8216</v>
      </c>
    </row>
    <row r="3192" spans="1:12" x14ac:dyDescent="0.35">
      <c r="A3192" s="164" t="s">
        <v>17656</v>
      </c>
      <c r="B3192" t="s">
        <v>17657</v>
      </c>
      <c r="C3192" t="s">
        <v>17658</v>
      </c>
      <c r="D3192" t="s">
        <v>4326</v>
      </c>
      <c r="E3192" t="s">
        <v>1884</v>
      </c>
      <c r="F3192">
        <v>25</v>
      </c>
      <c r="G3192" t="s">
        <v>8234</v>
      </c>
      <c r="H3192" t="s">
        <v>8218</v>
      </c>
      <c r="I3192" t="s">
        <v>8219</v>
      </c>
      <c r="J3192" t="s">
        <v>8272</v>
      </c>
      <c r="K3192" t="s">
        <v>5808</v>
      </c>
      <c r="L3192" t="s">
        <v>8216</v>
      </c>
    </row>
    <row r="3193" spans="1:12" x14ac:dyDescent="0.35">
      <c r="A3193" s="164" t="s">
        <v>12192</v>
      </c>
      <c r="B3193" t="s">
        <v>12193</v>
      </c>
      <c r="C3193" t="s">
        <v>12194</v>
      </c>
      <c r="D3193" t="s">
        <v>12195</v>
      </c>
      <c r="E3193" t="s">
        <v>1884</v>
      </c>
      <c r="F3193">
        <v>25</v>
      </c>
      <c r="G3193" t="s">
        <v>8234</v>
      </c>
      <c r="H3193" t="s">
        <v>8218</v>
      </c>
      <c r="I3193" t="s">
        <v>8219</v>
      </c>
      <c r="J3193" t="s">
        <v>8272</v>
      </c>
      <c r="K3193" t="s">
        <v>5808</v>
      </c>
      <c r="L3193" t="s">
        <v>8216</v>
      </c>
    </row>
    <row r="3194" spans="1:12" x14ac:dyDescent="0.35">
      <c r="A3194" s="164" t="s">
        <v>29240</v>
      </c>
      <c r="B3194" t="s">
        <v>12414</v>
      </c>
      <c r="C3194" t="s">
        <v>12415</v>
      </c>
      <c r="D3194" t="s">
        <v>12416</v>
      </c>
      <c r="E3194" t="s">
        <v>1884</v>
      </c>
      <c r="F3194">
        <v>25</v>
      </c>
      <c r="G3194" t="s">
        <v>8234</v>
      </c>
      <c r="H3194" t="s">
        <v>8218</v>
      </c>
      <c r="I3194" t="s">
        <v>8219</v>
      </c>
      <c r="J3194" t="s">
        <v>8272</v>
      </c>
      <c r="K3194" t="s">
        <v>5808</v>
      </c>
      <c r="L3194" t="s">
        <v>8216</v>
      </c>
    </row>
    <row r="3195" spans="1:12" x14ac:dyDescent="0.35">
      <c r="A3195" s="164" t="s">
        <v>26991</v>
      </c>
      <c r="B3195" t="s">
        <v>13003</v>
      </c>
      <c r="C3195" t="s">
        <v>13004</v>
      </c>
      <c r="D3195" t="s">
        <v>378</v>
      </c>
      <c r="E3195" t="s">
        <v>1884</v>
      </c>
      <c r="F3195">
        <v>25</v>
      </c>
      <c r="G3195" t="s">
        <v>8234</v>
      </c>
      <c r="H3195" t="s">
        <v>8218</v>
      </c>
      <c r="I3195" t="s">
        <v>8214</v>
      </c>
      <c r="J3195" t="s">
        <v>8272</v>
      </c>
      <c r="K3195" t="s">
        <v>5808</v>
      </c>
      <c r="L3195" t="s">
        <v>8216</v>
      </c>
    </row>
    <row r="3196" spans="1:12" x14ac:dyDescent="0.35">
      <c r="A3196" s="164" t="s">
        <v>12128</v>
      </c>
      <c r="B3196" t="s">
        <v>12129</v>
      </c>
      <c r="C3196" t="s">
        <v>12130</v>
      </c>
      <c r="D3196" t="s">
        <v>12131</v>
      </c>
      <c r="E3196" t="s">
        <v>1884</v>
      </c>
      <c r="F3196">
        <v>16</v>
      </c>
      <c r="G3196" t="s">
        <v>8234</v>
      </c>
      <c r="H3196" t="s">
        <v>8218</v>
      </c>
      <c r="I3196" t="s">
        <v>8219</v>
      </c>
      <c r="J3196" t="s">
        <v>8272</v>
      </c>
      <c r="K3196" t="s">
        <v>8224</v>
      </c>
      <c r="L3196" t="s">
        <v>8216</v>
      </c>
    </row>
    <row r="3197" spans="1:12" x14ac:dyDescent="0.35">
      <c r="A3197" s="164" t="s">
        <v>24765</v>
      </c>
      <c r="B3197" t="s">
        <v>24766</v>
      </c>
      <c r="C3197" t="s">
        <v>17048</v>
      </c>
      <c r="D3197" t="s">
        <v>2068</v>
      </c>
      <c r="E3197" t="s">
        <v>1884</v>
      </c>
      <c r="F3197">
        <v>25</v>
      </c>
      <c r="G3197" t="s">
        <v>8234</v>
      </c>
      <c r="H3197" t="s">
        <v>8218</v>
      </c>
      <c r="I3197" t="s">
        <v>8219</v>
      </c>
      <c r="J3197" t="s">
        <v>8272</v>
      </c>
      <c r="K3197" t="s">
        <v>5808</v>
      </c>
      <c r="L3197" t="s">
        <v>8216</v>
      </c>
    </row>
    <row r="3198" spans="1:12" x14ac:dyDescent="0.35">
      <c r="A3198" s="164" t="s">
        <v>17073</v>
      </c>
      <c r="B3198" t="s">
        <v>17074</v>
      </c>
      <c r="C3198" t="s">
        <v>17075</v>
      </c>
      <c r="D3198" t="s">
        <v>17076</v>
      </c>
      <c r="E3198" t="s">
        <v>1884</v>
      </c>
      <c r="F3198">
        <v>25</v>
      </c>
      <c r="G3198" t="s">
        <v>8234</v>
      </c>
      <c r="H3198" t="s">
        <v>8218</v>
      </c>
      <c r="I3198" t="s">
        <v>8219</v>
      </c>
      <c r="J3198" t="s">
        <v>8272</v>
      </c>
      <c r="K3198" t="s">
        <v>5808</v>
      </c>
      <c r="L3198" t="s">
        <v>8216</v>
      </c>
    </row>
    <row r="3199" spans="1:12" x14ac:dyDescent="0.35">
      <c r="A3199" s="164" t="s">
        <v>8268</v>
      </c>
      <c r="B3199" t="s">
        <v>8269</v>
      </c>
      <c r="C3199" t="s">
        <v>8270</v>
      </c>
      <c r="D3199" t="s">
        <v>8271</v>
      </c>
      <c r="E3199" t="s">
        <v>1884</v>
      </c>
      <c r="F3199">
        <v>25</v>
      </c>
      <c r="G3199" t="s">
        <v>8234</v>
      </c>
      <c r="H3199" t="s">
        <v>8218</v>
      </c>
      <c r="I3199" t="s">
        <v>8219</v>
      </c>
      <c r="J3199" t="s">
        <v>8272</v>
      </c>
      <c r="K3199" t="s">
        <v>5808</v>
      </c>
      <c r="L3199" t="s">
        <v>8216</v>
      </c>
    </row>
    <row r="3200" spans="1:12" x14ac:dyDescent="0.35">
      <c r="A3200" s="164" t="s">
        <v>23908</v>
      </c>
      <c r="B3200" t="s">
        <v>23909</v>
      </c>
      <c r="C3200" t="s">
        <v>23910</v>
      </c>
      <c r="D3200" t="s">
        <v>10093</v>
      </c>
      <c r="E3200" t="s">
        <v>1884</v>
      </c>
      <c r="F3200">
        <v>25</v>
      </c>
      <c r="G3200" t="s">
        <v>8234</v>
      </c>
      <c r="H3200" t="s">
        <v>8218</v>
      </c>
      <c r="I3200" t="s">
        <v>8219</v>
      </c>
      <c r="J3200" t="s">
        <v>8272</v>
      </c>
      <c r="K3200" t="s">
        <v>8224</v>
      </c>
      <c r="L3200" t="s">
        <v>8216</v>
      </c>
    </row>
    <row r="3201" spans="1:12" x14ac:dyDescent="0.35">
      <c r="A3201" s="164" t="s">
        <v>28197</v>
      </c>
      <c r="B3201" t="s">
        <v>28198</v>
      </c>
      <c r="C3201" t="s">
        <v>28164</v>
      </c>
      <c r="D3201" t="s">
        <v>28165</v>
      </c>
      <c r="E3201" t="s">
        <v>1884</v>
      </c>
      <c r="F3201">
        <v>20</v>
      </c>
      <c r="G3201" t="s">
        <v>8234</v>
      </c>
      <c r="H3201" t="s">
        <v>8218</v>
      </c>
      <c r="I3201" t="s">
        <v>8214</v>
      </c>
      <c r="J3201" t="s">
        <v>8272</v>
      </c>
      <c r="K3201" t="s">
        <v>8224</v>
      </c>
      <c r="L3201" t="s">
        <v>8216</v>
      </c>
    </row>
    <row r="3202" spans="1:12" x14ac:dyDescent="0.35">
      <c r="A3202" s="164" t="s">
        <v>25719</v>
      </c>
      <c r="B3202" t="s">
        <v>25720</v>
      </c>
      <c r="C3202" t="s">
        <v>25721</v>
      </c>
      <c r="D3202" t="s">
        <v>25722</v>
      </c>
      <c r="E3202" t="s">
        <v>1884</v>
      </c>
      <c r="F3202">
        <v>25</v>
      </c>
      <c r="G3202" t="s">
        <v>8234</v>
      </c>
      <c r="H3202" t="s">
        <v>8218</v>
      </c>
      <c r="I3202" t="s">
        <v>8219</v>
      </c>
      <c r="J3202" t="s">
        <v>8272</v>
      </c>
      <c r="K3202" t="s">
        <v>5808</v>
      </c>
      <c r="L3202" t="s">
        <v>8216</v>
      </c>
    </row>
    <row r="3203" spans="1:12" x14ac:dyDescent="0.35">
      <c r="A3203" s="164" t="s">
        <v>12308</v>
      </c>
      <c r="B3203" t="s">
        <v>12309</v>
      </c>
      <c r="C3203" t="s">
        <v>12310</v>
      </c>
      <c r="D3203" t="s">
        <v>12311</v>
      </c>
      <c r="E3203" t="s">
        <v>1884</v>
      </c>
      <c r="F3203">
        <v>19</v>
      </c>
      <c r="G3203" t="s">
        <v>8234</v>
      </c>
      <c r="H3203" t="s">
        <v>8218</v>
      </c>
      <c r="I3203" t="s">
        <v>8219</v>
      </c>
      <c r="J3203" t="s">
        <v>8272</v>
      </c>
      <c r="K3203" t="s">
        <v>8224</v>
      </c>
      <c r="L3203" t="s">
        <v>8216</v>
      </c>
    </row>
    <row r="3204" spans="1:12" x14ac:dyDescent="0.35">
      <c r="A3204" s="164" t="s">
        <v>21501</v>
      </c>
      <c r="B3204" t="s">
        <v>21502</v>
      </c>
      <c r="C3204" t="s">
        <v>21503</v>
      </c>
      <c r="D3204" t="s">
        <v>21504</v>
      </c>
      <c r="E3204" t="s">
        <v>1884</v>
      </c>
      <c r="F3204">
        <v>25</v>
      </c>
      <c r="G3204" t="s">
        <v>8234</v>
      </c>
      <c r="H3204" t="s">
        <v>8218</v>
      </c>
      <c r="I3204" t="s">
        <v>8219</v>
      </c>
      <c r="J3204" t="s">
        <v>8272</v>
      </c>
      <c r="K3204" t="s">
        <v>8224</v>
      </c>
      <c r="L3204" t="s">
        <v>8216</v>
      </c>
    </row>
    <row r="3205" spans="1:12" x14ac:dyDescent="0.35">
      <c r="A3205" s="164" t="s">
        <v>25767</v>
      </c>
      <c r="B3205" t="s">
        <v>25768</v>
      </c>
      <c r="C3205" t="s">
        <v>25769</v>
      </c>
      <c r="D3205" t="s">
        <v>117</v>
      </c>
      <c r="E3205" t="s">
        <v>1884</v>
      </c>
      <c r="F3205">
        <v>36</v>
      </c>
      <c r="G3205" t="s">
        <v>8234</v>
      </c>
      <c r="H3205" t="s">
        <v>8218</v>
      </c>
      <c r="I3205" t="s">
        <v>8219</v>
      </c>
      <c r="J3205" t="s">
        <v>8215</v>
      </c>
      <c r="K3205" t="s">
        <v>8224</v>
      </c>
      <c r="L3205" t="s">
        <v>8216</v>
      </c>
    </row>
    <row r="3206" spans="1:12" x14ac:dyDescent="0.35">
      <c r="A3206" s="164" t="s">
        <v>24289</v>
      </c>
      <c r="B3206" t="s">
        <v>24290</v>
      </c>
      <c r="C3206" t="s">
        <v>24291</v>
      </c>
      <c r="D3206" t="s">
        <v>431</v>
      </c>
      <c r="E3206" t="s">
        <v>1884</v>
      </c>
      <c r="F3206">
        <v>60</v>
      </c>
      <c r="G3206" t="s">
        <v>8234</v>
      </c>
      <c r="H3206" t="s">
        <v>8218</v>
      </c>
      <c r="I3206" t="s">
        <v>8219</v>
      </c>
      <c r="J3206" t="s">
        <v>8215</v>
      </c>
      <c r="K3206" t="s">
        <v>8224</v>
      </c>
      <c r="L3206" t="s">
        <v>8216</v>
      </c>
    </row>
    <row r="3207" spans="1:12" x14ac:dyDescent="0.35">
      <c r="A3207" s="164" t="s">
        <v>19361</v>
      </c>
      <c r="B3207" t="s">
        <v>19362</v>
      </c>
      <c r="C3207" t="s">
        <v>19363</v>
      </c>
      <c r="D3207" t="s">
        <v>2423</v>
      </c>
      <c r="E3207" t="s">
        <v>1884</v>
      </c>
      <c r="F3207">
        <v>78</v>
      </c>
      <c r="G3207" t="s">
        <v>8234</v>
      </c>
      <c r="H3207" t="s">
        <v>8218</v>
      </c>
      <c r="I3207" t="s">
        <v>8219</v>
      </c>
      <c r="J3207" t="s">
        <v>8215</v>
      </c>
      <c r="K3207" t="s">
        <v>8224</v>
      </c>
      <c r="L3207" t="s">
        <v>8216</v>
      </c>
    </row>
    <row r="3208" spans="1:12" x14ac:dyDescent="0.35">
      <c r="A3208" s="164" t="s">
        <v>16077</v>
      </c>
      <c r="B3208" t="s">
        <v>16078</v>
      </c>
      <c r="C3208" t="s">
        <v>16079</v>
      </c>
      <c r="D3208" t="s">
        <v>12392</v>
      </c>
      <c r="E3208" t="s">
        <v>1884</v>
      </c>
      <c r="F3208">
        <v>55</v>
      </c>
      <c r="G3208" t="s">
        <v>8234</v>
      </c>
      <c r="H3208" t="s">
        <v>8218</v>
      </c>
      <c r="I3208" t="s">
        <v>8219</v>
      </c>
      <c r="J3208" t="s">
        <v>8215</v>
      </c>
      <c r="K3208" t="s">
        <v>8224</v>
      </c>
      <c r="L3208" t="s">
        <v>8216</v>
      </c>
    </row>
    <row r="3209" spans="1:12" x14ac:dyDescent="0.35">
      <c r="A3209" s="164" t="s">
        <v>10587</v>
      </c>
      <c r="B3209" t="s">
        <v>10571</v>
      </c>
      <c r="C3209" t="s">
        <v>10572</v>
      </c>
      <c r="D3209" t="s">
        <v>4643</v>
      </c>
      <c r="E3209" t="s">
        <v>1941</v>
      </c>
      <c r="F3209">
        <v>41</v>
      </c>
      <c r="G3209" t="s">
        <v>8234</v>
      </c>
      <c r="H3209" t="s">
        <v>8218</v>
      </c>
      <c r="I3209" t="s">
        <v>8219</v>
      </c>
      <c r="J3209" t="s">
        <v>8215</v>
      </c>
      <c r="K3209" t="s">
        <v>5808</v>
      </c>
      <c r="L3209" t="s">
        <v>8216</v>
      </c>
    </row>
    <row r="3210" spans="1:12" x14ac:dyDescent="0.35">
      <c r="A3210" s="164" t="s">
        <v>23751</v>
      </c>
      <c r="B3210" t="s">
        <v>23752</v>
      </c>
      <c r="C3210" t="s">
        <v>23753</v>
      </c>
      <c r="D3210" t="s">
        <v>23754</v>
      </c>
      <c r="E3210" t="s">
        <v>1941</v>
      </c>
      <c r="H3210" t="s">
        <v>8218</v>
      </c>
      <c r="I3210" t="s">
        <v>8214</v>
      </c>
      <c r="J3210" t="s">
        <v>8215</v>
      </c>
      <c r="K3210" t="s">
        <v>8224</v>
      </c>
      <c r="L3210" t="s">
        <v>8216</v>
      </c>
    </row>
    <row r="3211" spans="1:12" x14ac:dyDescent="0.35">
      <c r="A3211" s="164" t="s">
        <v>27284</v>
      </c>
      <c r="B3211" t="s">
        <v>19478</v>
      </c>
      <c r="C3211" t="s">
        <v>27285</v>
      </c>
      <c r="D3211" t="s">
        <v>27286</v>
      </c>
      <c r="E3211" t="s">
        <v>1941</v>
      </c>
      <c r="H3211" t="s">
        <v>8218</v>
      </c>
      <c r="I3211" t="s">
        <v>8219</v>
      </c>
      <c r="J3211" t="s">
        <v>8215</v>
      </c>
      <c r="K3211" t="s">
        <v>8224</v>
      </c>
      <c r="L3211" t="s">
        <v>8216</v>
      </c>
    </row>
    <row r="3212" spans="1:12" x14ac:dyDescent="0.35">
      <c r="A3212" s="164" t="s">
        <v>9969</v>
      </c>
      <c r="B3212" t="s">
        <v>9970</v>
      </c>
      <c r="C3212" t="s">
        <v>9971</v>
      </c>
      <c r="D3212" t="s">
        <v>9972</v>
      </c>
      <c r="E3212" t="s">
        <v>1941</v>
      </c>
      <c r="F3212">
        <v>43</v>
      </c>
      <c r="G3212" t="s">
        <v>8234</v>
      </c>
      <c r="H3212" t="s">
        <v>8218</v>
      </c>
      <c r="I3212" t="s">
        <v>8219</v>
      </c>
      <c r="J3212" t="s">
        <v>8215</v>
      </c>
      <c r="K3212" t="s">
        <v>5808</v>
      </c>
      <c r="L3212" t="s">
        <v>8216</v>
      </c>
    </row>
    <row r="3213" spans="1:12" x14ac:dyDescent="0.35">
      <c r="A3213" s="164" t="s">
        <v>27465</v>
      </c>
      <c r="B3213" t="s">
        <v>27466</v>
      </c>
      <c r="C3213" t="s">
        <v>27467</v>
      </c>
      <c r="D3213" t="s">
        <v>27468</v>
      </c>
      <c r="E3213" t="s">
        <v>1941</v>
      </c>
      <c r="H3213" t="s">
        <v>8218</v>
      </c>
      <c r="I3213" t="s">
        <v>8219</v>
      </c>
      <c r="J3213" t="s">
        <v>8215</v>
      </c>
      <c r="K3213" t="s">
        <v>8224</v>
      </c>
      <c r="L3213" t="s">
        <v>8216</v>
      </c>
    </row>
    <row r="3214" spans="1:12" x14ac:dyDescent="0.35">
      <c r="A3214" s="164" t="s">
        <v>1939</v>
      </c>
      <c r="B3214" t="s">
        <v>7042</v>
      </c>
      <c r="C3214" t="s">
        <v>32282</v>
      </c>
      <c r="D3214" t="s">
        <v>1940</v>
      </c>
      <c r="E3214" t="s">
        <v>1941</v>
      </c>
      <c r="F3214">
        <v>66</v>
      </c>
      <c r="G3214" t="s">
        <v>8234</v>
      </c>
      <c r="H3214" t="s">
        <v>8218</v>
      </c>
      <c r="I3214" t="s">
        <v>8219</v>
      </c>
      <c r="J3214" t="s">
        <v>8215</v>
      </c>
      <c r="K3214" t="s">
        <v>8224</v>
      </c>
      <c r="L3214" t="s">
        <v>8216</v>
      </c>
    </row>
    <row r="3215" spans="1:12" x14ac:dyDescent="0.35">
      <c r="A3215" s="164" t="s">
        <v>30940</v>
      </c>
      <c r="B3215" t="s">
        <v>30941</v>
      </c>
      <c r="C3215" t="s">
        <v>30942</v>
      </c>
      <c r="D3215" t="s">
        <v>30943</v>
      </c>
      <c r="E3215" t="s">
        <v>1941</v>
      </c>
      <c r="H3215" t="s">
        <v>8218</v>
      </c>
      <c r="I3215" t="s">
        <v>8219</v>
      </c>
      <c r="J3215" t="s">
        <v>8215</v>
      </c>
      <c r="K3215" t="s">
        <v>8224</v>
      </c>
      <c r="L3215" t="s">
        <v>8216</v>
      </c>
    </row>
    <row r="3216" spans="1:12" x14ac:dyDescent="0.35">
      <c r="A3216" s="164" t="s">
        <v>32316</v>
      </c>
      <c r="B3216" t="s">
        <v>6916</v>
      </c>
      <c r="C3216" t="s">
        <v>8388</v>
      </c>
      <c r="D3216" t="s">
        <v>8389</v>
      </c>
      <c r="E3216" t="s">
        <v>1941</v>
      </c>
      <c r="F3216">
        <v>40</v>
      </c>
      <c r="G3216" t="s">
        <v>8234</v>
      </c>
      <c r="H3216" t="s">
        <v>8218</v>
      </c>
      <c r="I3216" t="s">
        <v>8219</v>
      </c>
      <c r="J3216" t="s">
        <v>8215</v>
      </c>
      <c r="K3216" t="s">
        <v>5808</v>
      </c>
      <c r="L3216" t="s">
        <v>8216</v>
      </c>
    </row>
    <row r="3217" spans="1:12" x14ac:dyDescent="0.35">
      <c r="A3217" s="164" t="s">
        <v>1942</v>
      </c>
      <c r="B3217" t="s">
        <v>7026</v>
      </c>
      <c r="C3217" t="s">
        <v>31359</v>
      </c>
      <c r="D3217" t="s">
        <v>1943</v>
      </c>
      <c r="E3217" t="s">
        <v>1941</v>
      </c>
      <c r="F3217">
        <v>22</v>
      </c>
      <c r="G3217" t="s">
        <v>8234</v>
      </c>
      <c r="H3217" t="s">
        <v>8218</v>
      </c>
      <c r="I3217" t="s">
        <v>8214</v>
      </c>
      <c r="J3217" t="s">
        <v>8215</v>
      </c>
      <c r="K3217" t="s">
        <v>8224</v>
      </c>
      <c r="L3217" t="s">
        <v>8216</v>
      </c>
    </row>
    <row r="3218" spans="1:12" x14ac:dyDescent="0.35">
      <c r="A3218" s="164" t="s">
        <v>8457</v>
      </c>
      <c r="B3218" t="s">
        <v>8458</v>
      </c>
      <c r="C3218" t="s">
        <v>8459</v>
      </c>
      <c r="D3218" t="s">
        <v>431</v>
      </c>
      <c r="E3218" t="s">
        <v>1941</v>
      </c>
      <c r="F3218">
        <v>47</v>
      </c>
      <c r="G3218" t="s">
        <v>8234</v>
      </c>
      <c r="H3218" t="s">
        <v>8218</v>
      </c>
      <c r="I3218" t="s">
        <v>8219</v>
      </c>
      <c r="J3218" t="s">
        <v>8215</v>
      </c>
      <c r="K3218" t="s">
        <v>8224</v>
      </c>
      <c r="L3218" t="s">
        <v>8216</v>
      </c>
    </row>
    <row r="3219" spans="1:12" x14ac:dyDescent="0.35">
      <c r="A3219" s="164" t="s">
        <v>12691</v>
      </c>
      <c r="B3219" t="s">
        <v>12692</v>
      </c>
      <c r="C3219" t="s">
        <v>12693</v>
      </c>
      <c r="D3219" t="s">
        <v>12694</v>
      </c>
      <c r="E3219" t="s">
        <v>1941</v>
      </c>
      <c r="H3219" t="s">
        <v>8218</v>
      </c>
      <c r="I3219" t="s">
        <v>8219</v>
      </c>
      <c r="J3219" t="s">
        <v>8215</v>
      </c>
      <c r="K3219" t="s">
        <v>8224</v>
      </c>
      <c r="L3219" t="s">
        <v>8216</v>
      </c>
    </row>
    <row r="3220" spans="1:12" x14ac:dyDescent="0.35">
      <c r="A3220" s="164" t="s">
        <v>1944</v>
      </c>
      <c r="B3220" t="s">
        <v>7057</v>
      </c>
      <c r="C3220" t="s">
        <v>32613</v>
      </c>
      <c r="D3220" t="s">
        <v>1945</v>
      </c>
      <c r="E3220" t="s">
        <v>1941</v>
      </c>
      <c r="F3220">
        <v>177</v>
      </c>
      <c r="G3220" t="s">
        <v>8212</v>
      </c>
      <c r="H3220" t="s">
        <v>8218</v>
      </c>
      <c r="I3220" t="s">
        <v>8219</v>
      </c>
      <c r="J3220" t="s">
        <v>8215</v>
      </c>
      <c r="K3220" t="s">
        <v>5808</v>
      </c>
      <c r="L3220" t="s">
        <v>8267</v>
      </c>
    </row>
    <row r="3221" spans="1:12" x14ac:dyDescent="0.35">
      <c r="A3221" s="164" t="s">
        <v>1946</v>
      </c>
      <c r="B3221" t="s">
        <v>7063</v>
      </c>
      <c r="C3221" t="s">
        <v>14367</v>
      </c>
      <c r="D3221" t="s">
        <v>1947</v>
      </c>
      <c r="E3221" t="s">
        <v>1941</v>
      </c>
      <c r="F3221">
        <v>149</v>
      </c>
      <c r="G3221" t="s">
        <v>8212</v>
      </c>
      <c r="H3221" t="s">
        <v>8218</v>
      </c>
      <c r="I3221" t="s">
        <v>8219</v>
      </c>
      <c r="J3221" t="s">
        <v>8215</v>
      </c>
      <c r="K3221" t="s">
        <v>8224</v>
      </c>
      <c r="L3221" t="s">
        <v>8216</v>
      </c>
    </row>
    <row r="3222" spans="1:12" x14ac:dyDescent="0.35">
      <c r="A3222" s="164" t="s">
        <v>1948</v>
      </c>
      <c r="B3222" t="s">
        <v>7028</v>
      </c>
      <c r="C3222" t="s">
        <v>21459</v>
      </c>
      <c r="D3222" t="s">
        <v>1634</v>
      </c>
      <c r="E3222" t="s">
        <v>1941</v>
      </c>
      <c r="F3222">
        <v>47</v>
      </c>
      <c r="G3222" t="s">
        <v>8234</v>
      </c>
      <c r="H3222" t="s">
        <v>8218</v>
      </c>
      <c r="I3222" t="s">
        <v>8219</v>
      </c>
      <c r="J3222" t="s">
        <v>8215</v>
      </c>
      <c r="K3222" t="s">
        <v>8224</v>
      </c>
      <c r="L3222" t="s">
        <v>8216</v>
      </c>
    </row>
    <row r="3223" spans="1:12" x14ac:dyDescent="0.35">
      <c r="A3223" s="164" t="s">
        <v>24348</v>
      </c>
      <c r="B3223" t="s">
        <v>10670</v>
      </c>
      <c r="C3223" t="s">
        <v>24349</v>
      </c>
      <c r="D3223" t="s">
        <v>4864</v>
      </c>
      <c r="E3223" t="s">
        <v>1941</v>
      </c>
      <c r="F3223">
        <v>49</v>
      </c>
      <c r="G3223" t="s">
        <v>8234</v>
      </c>
      <c r="H3223" t="s">
        <v>8218</v>
      </c>
      <c r="I3223" t="s">
        <v>8219</v>
      </c>
      <c r="J3223" t="s">
        <v>8215</v>
      </c>
      <c r="K3223" t="s">
        <v>5808</v>
      </c>
      <c r="L3223" t="s">
        <v>8267</v>
      </c>
    </row>
    <row r="3224" spans="1:12" x14ac:dyDescent="0.35">
      <c r="A3224" s="164" t="s">
        <v>1949</v>
      </c>
      <c r="B3224" t="s">
        <v>7040</v>
      </c>
      <c r="C3224" t="s">
        <v>13065</v>
      </c>
      <c r="D3224" t="s">
        <v>1950</v>
      </c>
      <c r="E3224" t="s">
        <v>1941</v>
      </c>
      <c r="F3224">
        <v>228</v>
      </c>
      <c r="G3224" t="s">
        <v>8223</v>
      </c>
      <c r="H3224" t="s">
        <v>8218</v>
      </c>
      <c r="I3224" t="s">
        <v>8214</v>
      </c>
      <c r="J3224" t="s">
        <v>8215</v>
      </c>
      <c r="K3224" t="s">
        <v>5808</v>
      </c>
      <c r="L3224" t="s">
        <v>8267</v>
      </c>
    </row>
    <row r="3225" spans="1:12" x14ac:dyDescent="0.35">
      <c r="A3225" s="164" t="s">
        <v>1952</v>
      </c>
      <c r="B3225" t="s">
        <v>7045</v>
      </c>
      <c r="C3225" t="s">
        <v>29917</v>
      </c>
      <c r="D3225" t="s">
        <v>425</v>
      </c>
      <c r="E3225" t="s">
        <v>1941</v>
      </c>
      <c r="F3225">
        <v>53</v>
      </c>
      <c r="G3225" t="s">
        <v>8234</v>
      </c>
      <c r="H3225" t="s">
        <v>8218</v>
      </c>
      <c r="I3225" t="s">
        <v>8214</v>
      </c>
      <c r="J3225" t="s">
        <v>8215</v>
      </c>
      <c r="K3225" t="s">
        <v>5808</v>
      </c>
      <c r="L3225" t="s">
        <v>8216</v>
      </c>
    </row>
    <row r="3226" spans="1:12" x14ac:dyDescent="0.35">
      <c r="A3226" s="164" t="s">
        <v>13872</v>
      </c>
      <c r="B3226" t="s">
        <v>13873</v>
      </c>
      <c r="C3226" t="s">
        <v>13874</v>
      </c>
      <c r="D3226" t="s">
        <v>13875</v>
      </c>
      <c r="E3226" t="s">
        <v>1941</v>
      </c>
      <c r="F3226">
        <v>25</v>
      </c>
      <c r="G3226" t="s">
        <v>8234</v>
      </c>
      <c r="H3226" t="s">
        <v>8218</v>
      </c>
      <c r="I3226" t="s">
        <v>8219</v>
      </c>
      <c r="J3226" t="s">
        <v>8215</v>
      </c>
      <c r="K3226" t="s">
        <v>5808</v>
      </c>
      <c r="L3226" t="s">
        <v>8216</v>
      </c>
    </row>
    <row r="3227" spans="1:12" x14ac:dyDescent="0.35">
      <c r="A3227" s="164" t="s">
        <v>24938</v>
      </c>
      <c r="B3227" t="s">
        <v>24939</v>
      </c>
      <c r="C3227" t="s">
        <v>24940</v>
      </c>
      <c r="D3227" t="s">
        <v>177</v>
      </c>
      <c r="E3227" t="s">
        <v>1941</v>
      </c>
      <c r="F3227">
        <v>39</v>
      </c>
      <c r="G3227" t="s">
        <v>8234</v>
      </c>
      <c r="H3227" t="s">
        <v>8218</v>
      </c>
      <c r="I3227" t="s">
        <v>8219</v>
      </c>
      <c r="J3227" t="s">
        <v>8215</v>
      </c>
      <c r="K3227" t="s">
        <v>5808</v>
      </c>
      <c r="L3227" t="s">
        <v>8216</v>
      </c>
    </row>
    <row r="3228" spans="1:12" x14ac:dyDescent="0.35">
      <c r="A3228" s="164" t="s">
        <v>1953</v>
      </c>
      <c r="B3228" t="s">
        <v>7060</v>
      </c>
      <c r="C3228" t="s">
        <v>23574</v>
      </c>
      <c r="D3228" t="s">
        <v>1954</v>
      </c>
      <c r="E3228" t="s">
        <v>1941</v>
      </c>
      <c r="F3228">
        <v>127</v>
      </c>
      <c r="G3228" t="s">
        <v>8212</v>
      </c>
      <c r="H3228" t="s">
        <v>8218</v>
      </c>
      <c r="I3228" t="s">
        <v>8219</v>
      </c>
      <c r="J3228" t="s">
        <v>8215</v>
      </c>
      <c r="K3228" t="s">
        <v>5808</v>
      </c>
      <c r="L3228" t="s">
        <v>8216</v>
      </c>
    </row>
    <row r="3229" spans="1:12" x14ac:dyDescent="0.35">
      <c r="A3229" s="164" t="s">
        <v>22615</v>
      </c>
      <c r="B3229" t="s">
        <v>22616</v>
      </c>
      <c r="C3229" t="s">
        <v>22617</v>
      </c>
      <c r="D3229" t="s">
        <v>22618</v>
      </c>
      <c r="E3229" t="s">
        <v>1941</v>
      </c>
      <c r="H3229" t="s">
        <v>8218</v>
      </c>
      <c r="I3229" t="s">
        <v>8219</v>
      </c>
      <c r="J3229" t="s">
        <v>8215</v>
      </c>
      <c r="K3229" t="s">
        <v>8224</v>
      </c>
      <c r="L3229" t="s">
        <v>8216</v>
      </c>
    </row>
    <row r="3230" spans="1:12" x14ac:dyDescent="0.35">
      <c r="A3230" s="164" t="s">
        <v>12563</v>
      </c>
      <c r="B3230" t="s">
        <v>9732</v>
      </c>
      <c r="C3230" t="s">
        <v>12564</v>
      </c>
      <c r="D3230" t="s">
        <v>9734</v>
      </c>
      <c r="E3230" t="s">
        <v>1941</v>
      </c>
      <c r="F3230">
        <v>46</v>
      </c>
      <c r="G3230" t="s">
        <v>8234</v>
      </c>
      <c r="H3230" t="s">
        <v>8218</v>
      </c>
      <c r="I3230" t="s">
        <v>8219</v>
      </c>
      <c r="J3230" t="s">
        <v>8215</v>
      </c>
      <c r="K3230" t="s">
        <v>5808</v>
      </c>
      <c r="L3230" t="s">
        <v>8216</v>
      </c>
    </row>
    <row r="3231" spans="1:12" x14ac:dyDescent="0.35">
      <c r="A3231" s="164" t="s">
        <v>1956</v>
      </c>
      <c r="B3231" t="s">
        <v>6176</v>
      </c>
      <c r="C3231" t="s">
        <v>19405</v>
      </c>
      <c r="D3231" t="s">
        <v>1957</v>
      </c>
      <c r="E3231" t="s">
        <v>1941</v>
      </c>
      <c r="F3231">
        <v>90</v>
      </c>
      <c r="G3231" t="s">
        <v>8234</v>
      </c>
      <c r="H3231" t="s">
        <v>8218</v>
      </c>
      <c r="I3231" t="s">
        <v>8219</v>
      </c>
      <c r="J3231" t="s">
        <v>8215</v>
      </c>
      <c r="K3231" t="s">
        <v>8224</v>
      </c>
      <c r="L3231" t="s">
        <v>8216</v>
      </c>
    </row>
    <row r="3232" spans="1:12" x14ac:dyDescent="0.35">
      <c r="A3232" s="164" t="s">
        <v>13051</v>
      </c>
      <c r="B3232" t="s">
        <v>13052</v>
      </c>
      <c r="C3232" t="s">
        <v>13053</v>
      </c>
      <c r="D3232" t="s">
        <v>1692</v>
      </c>
      <c r="E3232" t="s">
        <v>1941</v>
      </c>
      <c r="F3232">
        <v>35</v>
      </c>
      <c r="G3232" t="s">
        <v>8234</v>
      </c>
      <c r="H3232" t="s">
        <v>8218</v>
      </c>
      <c r="I3232" t="s">
        <v>8219</v>
      </c>
      <c r="J3232" t="s">
        <v>8215</v>
      </c>
      <c r="K3232" t="s">
        <v>5808</v>
      </c>
      <c r="L3232" t="s">
        <v>8216</v>
      </c>
    </row>
    <row r="3233" spans="1:12" x14ac:dyDescent="0.35">
      <c r="A3233" s="164" t="s">
        <v>10688</v>
      </c>
      <c r="B3233" t="s">
        <v>10689</v>
      </c>
      <c r="C3233" t="s">
        <v>10690</v>
      </c>
      <c r="D3233" t="s">
        <v>10691</v>
      </c>
      <c r="E3233" t="s">
        <v>1941</v>
      </c>
      <c r="F3233">
        <v>22</v>
      </c>
      <c r="G3233" t="s">
        <v>8234</v>
      </c>
      <c r="H3233" t="s">
        <v>8218</v>
      </c>
      <c r="I3233" t="s">
        <v>8219</v>
      </c>
      <c r="J3233" t="s">
        <v>8215</v>
      </c>
      <c r="K3233" t="s">
        <v>8224</v>
      </c>
      <c r="L3233" t="s">
        <v>8216</v>
      </c>
    </row>
    <row r="3234" spans="1:12" x14ac:dyDescent="0.35">
      <c r="A3234" s="164" t="s">
        <v>30364</v>
      </c>
      <c r="B3234" t="s">
        <v>30365</v>
      </c>
      <c r="C3234" t="s">
        <v>30366</v>
      </c>
      <c r="D3234" t="s">
        <v>3697</v>
      </c>
      <c r="E3234" t="s">
        <v>1941</v>
      </c>
      <c r="F3234">
        <v>14</v>
      </c>
      <c r="G3234" t="s">
        <v>8234</v>
      </c>
      <c r="H3234" t="s">
        <v>8218</v>
      </c>
      <c r="I3234" t="s">
        <v>8219</v>
      </c>
      <c r="J3234" t="s">
        <v>8215</v>
      </c>
      <c r="K3234" t="s">
        <v>8224</v>
      </c>
      <c r="L3234" t="s">
        <v>8216</v>
      </c>
    </row>
    <row r="3235" spans="1:12" x14ac:dyDescent="0.35">
      <c r="A3235" s="164" t="s">
        <v>1958</v>
      </c>
      <c r="B3235" t="s">
        <v>7046</v>
      </c>
      <c r="C3235" t="s">
        <v>18850</v>
      </c>
      <c r="D3235" t="s">
        <v>1959</v>
      </c>
      <c r="E3235" t="s">
        <v>1941</v>
      </c>
      <c r="F3235">
        <v>35</v>
      </c>
      <c r="G3235" t="s">
        <v>8234</v>
      </c>
      <c r="H3235" t="s">
        <v>8218</v>
      </c>
      <c r="I3235" t="s">
        <v>8219</v>
      </c>
      <c r="J3235" t="s">
        <v>8215</v>
      </c>
      <c r="K3235" t="s">
        <v>5808</v>
      </c>
      <c r="L3235" t="s">
        <v>8216</v>
      </c>
    </row>
    <row r="3236" spans="1:12" x14ac:dyDescent="0.35">
      <c r="A3236" s="164" t="s">
        <v>24346</v>
      </c>
      <c r="B3236" t="s">
        <v>11515</v>
      </c>
      <c r="C3236" t="s">
        <v>11516</v>
      </c>
      <c r="D3236" t="s">
        <v>11517</v>
      </c>
      <c r="E3236" t="s">
        <v>1941</v>
      </c>
      <c r="F3236">
        <v>34</v>
      </c>
      <c r="G3236" t="s">
        <v>8234</v>
      </c>
      <c r="H3236" t="s">
        <v>8218</v>
      </c>
      <c r="I3236" t="s">
        <v>8219</v>
      </c>
      <c r="J3236" t="s">
        <v>8215</v>
      </c>
      <c r="K3236" t="s">
        <v>5808</v>
      </c>
      <c r="L3236" t="s">
        <v>8216</v>
      </c>
    </row>
    <row r="3237" spans="1:12" x14ac:dyDescent="0.35">
      <c r="A3237" s="164" t="s">
        <v>9215</v>
      </c>
      <c r="B3237" t="s">
        <v>9216</v>
      </c>
      <c r="C3237" t="s">
        <v>9217</v>
      </c>
      <c r="D3237" t="s">
        <v>9218</v>
      </c>
      <c r="E3237" t="s">
        <v>1941</v>
      </c>
      <c r="F3237">
        <v>42</v>
      </c>
      <c r="G3237" t="s">
        <v>8234</v>
      </c>
      <c r="H3237" t="s">
        <v>8218</v>
      </c>
      <c r="I3237" t="s">
        <v>8219</v>
      </c>
      <c r="J3237" t="s">
        <v>8215</v>
      </c>
      <c r="K3237" t="s">
        <v>5808</v>
      </c>
      <c r="L3237" t="s">
        <v>8216</v>
      </c>
    </row>
    <row r="3238" spans="1:12" x14ac:dyDescent="0.35">
      <c r="A3238" s="164" t="s">
        <v>18094</v>
      </c>
      <c r="B3238" t="s">
        <v>18095</v>
      </c>
      <c r="C3238" t="s">
        <v>18096</v>
      </c>
      <c r="D3238" t="s">
        <v>444</v>
      </c>
      <c r="E3238" t="s">
        <v>1941</v>
      </c>
      <c r="F3238">
        <v>46</v>
      </c>
      <c r="G3238" t="s">
        <v>8234</v>
      </c>
      <c r="H3238" t="s">
        <v>8218</v>
      </c>
      <c r="I3238" t="s">
        <v>8219</v>
      </c>
      <c r="J3238" t="s">
        <v>8215</v>
      </c>
      <c r="K3238" t="s">
        <v>5808</v>
      </c>
      <c r="L3238" t="s">
        <v>8216</v>
      </c>
    </row>
    <row r="3239" spans="1:12" x14ac:dyDescent="0.35">
      <c r="A3239" s="164" t="s">
        <v>19834</v>
      </c>
      <c r="B3239" t="s">
        <v>19835</v>
      </c>
      <c r="C3239" t="s">
        <v>19836</v>
      </c>
      <c r="D3239" t="s">
        <v>2010</v>
      </c>
      <c r="E3239" t="s">
        <v>1941</v>
      </c>
      <c r="F3239">
        <v>41</v>
      </c>
      <c r="G3239" t="s">
        <v>8234</v>
      </c>
      <c r="H3239" t="s">
        <v>8218</v>
      </c>
      <c r="I3239" t="s">
        <v>8219</v>
      </c>
      <c r="J3239" t="s">
        <v>8215</v>
      </c>
      <c r="K3239" t="s">
        <v>8224</v>
      </c>
      <c r="L3239" t="s">
        <v>8216</v>
      </c>
    </row>
    <row r="3240" spans="1:12" x14ac:dyDescent="0.35">
      <c r="A3240" s="164" t="s">
        <v>11760</v>
      </c>
      <c r="B3240" t="s">
        <v>11761</v>
      </c>
      <c r="C3240" t="s">
        <v>11762</v>
      </c>
      <c r="D3240" t="s">
        <v>11763</v>
      </c>
      <c r="E3240" t="s">
        <v>1941</v>
      </c>
      <c r="F3240">
        <v>15</v>
      </c>
      <c r="G3240" t="s">
        <v>8234</v>
      </c>
      <c r="H3240" t="s">
        <v>8218</v>
      </c>
      <c r="I3240" t="s">
        <v>8219</v>
      </c>
      <c r="J3240" t="s">
        <v>8215</v>
      </c>
      <c r="K3240" t="s">
        <v>8224</v>
      </c>
      <c r="L3240" t="s">
        <v>8216</v>
      </c>
    </row>
    <row r="3241" spans="1:12" x14ac:dyDescent="0.35">
      <c r="A3241" s="164" t="s">
        <v>16481</v>
      </c>
      <c r="B3241" t="s">
        <v>10148</v>
      </c>
      <c r="C3241" t="s">
        <v>16482</v>
      </c>
      <c r="D3241" t="s">
        <v>10150</v>
      </c>
      <c r="E3241" t="s">
        <v>1941</v>
      </c>
      <c r="F3241">
        <v>24</v>
      </c>
      <c r="G3241" t="s">
        <v>8234</v>
      </c>
      <c r="H3241" t="s">
        <v>8218</v>
      </c>
      <c r="I3241" t="s">
        <v>8219</v>
      </c>
      <c r="J3241" t="s">
        <v>8215</v>
      </c>
      <c r="K3241" t="s">
        <v>8224</v>
      </c>
      <c r="L3241" t="s">
        <v>8216</v>
      </c>
    </row>
    <row r="3242" spans="1:12" x14ac:dyDescent="0.35">
      <c r="A3242" s="164" t="s">
        <v>19712</v>
      </c>
      <c r="B3242" t="s">
        <v>19713</v>
      </c>
      <c r="C3242" t="s">
        <v>19714</v>
      </c>
      <c r="D3242" t="s">
        <v>8231</v>
      </c>
      <c r="E3242" t="s">
        <v>1941</v>
      </c>
      <c r="F3242">
        <v>14</v>
      </c>
      <c r="G3242" t="s">
        <v>8234</v>
      </c>
      <c r="H3242" t="s">
        <v>8218</v>
      </c>
      <c r="I3242" t="s">
        <v>8219</v>
      </c>
      <c r="J3242" t="s">
        <v>8215</v>
      </c>
      <c r="K3242" t="s">
        <v>8224</v>
      </c>
      <c r="L3242" t="s">
        <v>8216</v>
      </c>
    </row>
    <row r="3243" spans="1:12" x14ac:dyDescent="0.35">
      <c r="A3243" s="164" t="s">
        <v>23548</v>
      </c>
      <c r="B3243" t="s">
        <v>11292</v>
      </c>
      <c r="C3243" t="s">
        <v>23549</v>
      </c>
      <c r="D3243" t="s">
        <v>23550</v>
      </c>
      <c r="E3243" t="s">
        <v>1941</v>
      </c>
      <c r="H3243" t="s">
        <v>8218</v>
      </c>
      <c r="I3243" t="s">
        <v>8214</v>
      </c>
      <c r="J3243" t="s">
        <v>8215</v>
      </c>
      <c r="K3243" t="s">
        <v>8224</v>
      </c>
      <c r="L3243" t="s">
        <v>8216</v>
      </c>
    </row>
    <row r="3244" spans="1:12" x14ac:dyDescent="0.35">
      <c r="A3244" s="164" t="s">
        <v>24623</v>
      </c>
      <c r="B3244" t="s">
        <v>24624</v>
      </c>
      <c r="C3244" t="s">
        <v>24625</v>
      </c>
      <c r="D3244" t="s">
        <v>19584</v>
      </c>
      <c r="E3244" t="s">
        <v>1941</v>
      </c>
      <c r="F3244">
        <v>27</v>
      </c>
      <c r="G3244" t="s">
        <v>8234</v>
      </c>
      <c r="H3244" t="s">
        <v>8218</v>
      </c>
      <c r="I3244" t="s">
        <v>8219</v>
      </c>
      <c r="J3244" t="s">
        <v>8215</v>
      </c>
      <c r="K3244" t="s">
        <v>5808</v>
      </c>
      <c r="L3244" t="s">
        <v>8216</v>
      </c>
    </row>
    <row r="3245" spans="1:12" x14ac:dyDescent="0.35">
      <c r="A3245" s="164" t="s">
        <v>1960</v>
      </c>
      <c r="B3245" t="s">
        <v>7047</v>
      </c>
      <c r="C3245" t="s">
        <v>13662</v>
      </c>
      <c r="D3245" t="s">
        <v>1308</v>
      </c>
      <c r="E3245" t="s">
        <v>1941</v>
      </c>
      <c r="F3245">
        <v>42</v>
      </c>
      <c r="G3245" t="s">
        <v>8234</v>
      </c>
      <c r="H3245" t="s">
        <v>8218</v>
      </c>
      <c r="I3245" t="s">
        <v>8214</v>
      </c>
      <c r="J3245" t="s">
        <v>8215</v>
      </c>
      <c r="K3245" t="s">
        <v>5808</v>
      </c>
      <c r="L3245" t="s">
        <v>8216</v>
      </c>
    </row>
    <row r="3246" spans="1:12" x14ac:dyDescent="0.35">
      <c r="A3246" s="164" t="s">
        <v>1961</v>
      </c>
      <c r="B3246" t="s">
        <v>8055</v>
      </c>
      <c r="C3246" t="s">
        <v>30460</v>
      </c>
      <c r="D3246" t="s">
        <v>1962</v>
      </c>
      <c r="E3246" t="s">
        <v>1941</v>
      </c>
      <c r="F3246">
        <v>848</v>
      </c>
      <c r="G3246" t="s">
        <v>8490</v>
      </c>
      <c r="H3246" t="s">
        <v>8218</v>
      </c>
      <c r="I3246" t="s">
        <v>8214</v>
      </c>
      <c r="J3246" t="s">
        <v>8215</v>
      </c>
      <c r="K3246" t="s">
        <v>8224</v>
      </c>
      <c r="L3246" t="s">
        <v>8267</v>
      </c>
    </row>
    <row r="3247" spans="1:12" x14ac:dyDescent="0.35">
      <c r="A3247" s="164" t="s">
        <v>21015</v>
      </c>
      <c r="B3247" t="s">
        <v>20508</v>
      </c>
      <c r="C3247" t="s">
        <v>21016</v>
      </c>
      <c r="D3247" t="s">
        <v>20510</v>
      </c>
      <c r="E3247" t="s">
        <v>1941</v>
      </c>
      <c r="F3247">
        <v>29</v>
      </c>
      <c r="G3247" t="s">
        <v>8234</v>
      </c>
      <c r="H3247" t="s">
        <v>8218</v>
      </c>
      <c r="I3247" t="s">
        <v>8219</v>
      </c>
      <c r="J3247" t="s">
        <v>8215</v>
      </c>
      <c r="K3247" t="s">
        <v>5808</v>
      </c>
      <c r="L3247" t="s">
        <v>8216</v>
      </c>
    </row>
    <row r="3248" spans="1:12" x14ac:dyDescent="0.35">
      <c r="A3248" s="164" t="s">
        <v>15851</v>
      </c>
      <c r="B3248" t="s">
        <v>15852</v>
      </c>
      <c r="C3248" t="s">
        <v>15853</v>
      </c>
      <c r="D3248" t="s">
        <v>15854</v>
      </c>
      <c r="E3248" t="s">
        <v>1941</v>
      </c>
      <c r="H3248" t="s">
        <v>8218</v>
      </c>
      <c r="I3248" t="s">
        <v>8219</v>
      </c>
      <c r="J3248" t="s">
        <v>8215</v>
      </c>
      <c r="K3248" t="s">
        <v>8224</v>
      </c>
      <c r="L3248" t="s">
        <v>8216</v>
      </c>
    </row>
    <row r="3249" spans="1:12" x14ac:dyDescent="0.35">
      <c r="A3249" s="164" t="s">
        <v>14105</v>
      </c>
      <c r="B3249" t="s">
        <v>14106</v>
      </c>
      <c r="C3249" t="s">
        <v>14107</v>
      </c>
      <c r="D3249" t="s">
        <v>14108</v>
      </c>
      <c r="E3249" t="s">
        <v>1941</v>
      </c>
      <c r="F3249">
        <v>20</v>
      </c>
      <c r="G3249" t="s">
        <v>8234</v>
      </c>
      <c r="H3249" t="s">
        <v>8218</v>
      </c>
      <c r="I3249" t="s">
        <v>8214</v>
      </c>
      <c r="J3249" t="s">
        <v>8215</v>
      </c>
      <c r="K3249" t="s">
        <v>8224</v>
      </c>
      <c r="L3249" t="s">
        <v>8216</v>
      </c>
    </row>
    <row r="3250" spans="1:12" x14ac:dyDescent="0.35">
      <c r="A3250" s="164" t="s">
        <v>18967</v>
      </c>
      <c r="B3250" t="s">
        <v>18968</v>
      </c>
      <c r="C3250" t="s">
        <v>18969</v>
      </c>
      <c r="D3250" t="s">
        <v>18970</v>
      </c>
      <c r="E3250" t="s">
        <v>1941</v>
      </c>
      <c r="F3250">
        <v>36</v>
      </c>
      <c r="G3250" t="s">
        <v>8234</v>
      </c>
      <c r="H3250" t="s">
        <v>8218</v>
      </c>
      <c r="I3250" t="s">
        <v>8214</v>
      </c>
      <c r="J3250" t="s">
        <v>8215</v>
      </c>
      <c r="K3250" t="s">
        <v>5808</v>
      </c>
      <c r="L3250" t="s">
        <v>8216</v>
      </c>
    </row>
    <row r="3251" spans="1:12" x14ac:dyDescent="0.35">
      <c r="A3251" s="164" t="s">
        <v>28941</v>
      </c>
      <c r="B3251" t="s">
        <v>28942</v>
      </c>
      <c r="C3251" t="s">
        <v>28943</v>
      </c>
      <c r="D3251" t="s">
        <v>28944</v>
      </c>
      <c r="E3251" t="s">
        <v>1941</v>
      </c>
      <c r="H3251" t="s">
        <v>8218</v>
      </c>
      <c r="I3251" t="s">
        <v>8219</v>
      </c>
      <c r="J3251" t="s">
        <v>8215</v>
      </c>
      <c r="K3251" t="s">
        <v>8224</v>
      </c>
      <c r="L3251" t="s">
        <v>8216</v>
      </c>
    </row>
    <row r="3252" spans="1:12" x14ac:dyDescent="0.35">
      <c r="A3252" s="164" t="s">
        <v>1964</v>
      </c>
      <c r="B3252" t="s">
        <v>7027</v>
      </c>
      <c r="C3252" t="s">
        <v>15750</v>
      </c>
      <c r="D3252" t="s">
        <v>1965</v>
      </c>
      <c r="E3252" t="s">
        <v>1941</v>
      </c>
      <c r="F3252">
        <v>254</v>
      </c>
      <c r="G3252" t="s">
        <v>8223</v>
      </c>
      <c r="H3252" t="s">
        <v>8218</v>
      </c>
      <c r="I3252" t="s">
        <v>8214</v>
      </c>
      <c r="J3252" t="s">
        <v>8215</v>
      </c>
      <c r="K3252" t="s">
        <v>8224</v>
      </c>
      <c r="L3252" t="s">
        <v>8216</v>
      </c>
    </row>
    <row r="3253" spans="1:12" x14ac:dyDescent="0.35">
      <c r="A3253" s="164" t="s">
        <v>10717</v>
      </c>
      <c r="B3253" t="s">
        <v>10718</v>
      </c>
      <c r="C3253" t="s">
        <v>10719</v>
      </c>
      <c r="D3253" t="s">
        <v>10720</v>
      </c>
      <c r="E3253" t="s">
        <v>1941</v>
      </c>
      <c r="H3253" t="s">
        <v>8218</v>
      </c>
      <c r="I3253" t="s">
        <v>8219</v>
      </c>
      <c r="J3253" t="s">
        <v>8215</v>
      </c>
      <c r="K3253" t="s">
        <v>8224</v>
      </c>
      <c r="L3253" t="s">
        <v>8216</v>
      </c>
    </row>
    <row r="3254" spans="1:12" x14ac:dyDescent="0.35">
      <c r="A3254" s="164" t="s">
        <v>14403</v>
      </c>
      <c r="B3254" t="s">
        <v>14404</v>
      </c>
      <c r="C3254" t="s">
        <v>14405</v>
      </c>
      <c r="D3254" t="s">
        <v>14406</v>
      </c>
      <c r="E3254" t="s">
        <v>1941</v>
      </c>
      <c r="F3254">
        <v>44</v>
      </c>
      <c r="G3254" t="s">
        <v>8234</v>
      </c>
      <c r="H3254" t="s">
        <v>8218</v>
      </c>
      <c r="I3254" t="s">
        <v>8219</v>
      </c>
      <c r="J3254" t="s">
        <v>8215</v>
      </c>
      <c r="K3254" t="s">
        <v>5808</v>
      </c>
      <c r="L3254" t="s">
        <v>8216</v>
      </c>
    </row>
    <row r="3255" spans="1:12" x14ac:dyDescent="0.35">
      <c r="A3255" s="164" t="s">
        <v>20751</v>
      </c>
      <c r="B3255" t="s">
        <v>20752</v>
      </c>
      <c r="C3255" t="s">
        <v>20753</v>
      </c>
      <c r="D3255" t="s">
        <v>294</v>
      </c>
      <c r="E3255" t="s">
        <v>1941</v>
      </c>
      <c r="F3255">
        <v>49</v>
      </c>
      <c r="G3255" t="s">
        <v>8234</v>
      </c>
      <c r="H3255" t="s">
        <v>8218</v>
      </c>
      <c r="I3255" t="s">
        <v>8219</v>
      </c>
      <c r="J3255" t="s">
        <v>8215</v>
      </c>
      <c r="K3255" t="s">
        <v>5808</v>
      </c>
      <c r="L3255" t="s">
        <v>8216</v>
      </c>
    </row>
    <row r="3256" spans="1:12" x14ac:dyDescent="0.35">
      <c r="A3256" s="164" t="s">
        <v>17660</v>
      </c>
      <c r="B3256" t="s">
        <v>17661</v>
      </c>
      <c r="C3256" t="s">
        <v>17662</v>
      </c>
      <c r="D3256" t="s">
        <v>10043</v>
      </c>
      <c r="E3256" t="s">
        <v>1941</v>
      </c>
      <c r="F3256">
        <v>38</v>
      </c>
      <c r="G3256" t="s">
        <v>8234</v>
      </c>
      <c r="H3256" t="s">
        <v>8218</v>
      </c>
      <c r="I3256" t="s">
        <v>8219</v>
      </c>
      <c r="J3256" t="s">
        <v>8215</v>
      </c>
      <c r="K3256" t="s">
        <v>5808</v>
      </c>
      <c r="L3256" t="s">
        <v>8216</v>
      </c>
    </row>
    <row r="3257" spans="1:12" x14ac:dyDescent="0.35">
      <c r="A3257" s="164" t="s">
        <v>9170</v>
      </c>
      <c r="B3257" t="s">
        <v>9171</v>
      </c>
      <c r="C3257" t="s">
        <v>9172</v>
      </c>
      <c r="D3257" t="s">
        <v>9173</v>
      </c>
      <c r="E3257" t="s">
        <v>1941</v>
      </c>
      <c r="F3257">
        <v>30</v>
      </c>
      <c r="G3257" t="s">
        <v>8234</v>
      </c>
      <c r="H3257" t="s">
        <v>8218</v>
      </c>
      <c r="I3257" t="s">
        <v>8219</v>
      </c>
      <c r="J3257" t="s">
        <v>8215</v>
      </c>
      <c r="K3257" t="s">
        <v>5808</v>
      </c>
      <c r="L3257" t="s">
        <v>8216</v>
      </c>
    </row>
    <row r="3258" spans="1:12" x14ac:dyDescent="0.35">
      <c r="A3258" s="164" t="s">
        <v>15947</v>
      </c>
      <c r="B3258" t="s">
        <v>8972</v>
      </c>
      <c r="C3258" t="s">
        <v>15948</v>
      </c>
      <c r="D3258" t="s">
        <v>8974</v>
      </c>
      <c r="E3258" t="s">
        <v>1941</v>
      </c>
      <c r="F3258">
        <v>26</v>
      </c>
      <c r="G3258" t="s">
        <v>8234</v>
      </c>
      <c r="H3258" t="s">
        <v>8218</v>
      </c>
      <c r="I3258" t="s">
        <v>8219</v>
      </c>
      <c r="J3258" t="s">
        <v>8215</v>
      </c>
      <c r="K3258" t="s">
        <v>5808</v>
      </c>
      <c r="L3258" t="s">
        <v>8216</v>
      </c>
    </row>
    <row r="3259" spans="1:12" x14ac:dyDescent="0.35">
      <c r="A3259" s="164" t="s">
        <v>18745</v>
      </c>
      <c r="B3259" t="s">
        <v>18746</v>
      </c>
      <c r="C3259" t="s">
        <v>18747</v>
      </c>
      <c r="D3259" t="s">
        <v>8251</v>
      </c>
      <c r="E3259" t="s">
        <v>1941</v>
      </c>
      <c r="F3259">
        <v>14</v>
      </c>
      <c r="G3259" t="s">
        <v>8234</v>
      </c>
      <c r="H3259" t="s">
        <v>8218</v>
      </c>
      <c r="I3259" t="s">
        <v>8219</v>
      </c>
      <c r="J3259" t="s">
        <v>8215</v>
      </c>
      <c r="K3259" t="s">
        <v>8224</v>
      </c>
      <c r="L3259" t="s">
        <v>8216</v>
      </c>
    </row>
    <row r="3260" spans="1:12" x14ac:dyDescent="0.35">
      <c r="A3260" s="164" t="s">
        <v>10997</v>
      </c>
      <c r="B3260" t="s">
        <v>10998</v>
      </c>
      <c r="C3260" t="s">
        <v>10999</v>
      </c>
      <c r="D3260" t="s">
        <v>11000</v>
      </c>
      <c r="E3260" t="s">
        <v>1941</v>
      </c>
      <c r="F3260">
        <v>24</v>
      </c>
      <c r="G3260" t="s">
        <v>8234</v>
      </c>
      <c r="H3260" t="s">
        <v>8218</v>
      </c>
      <c r="I3260" t="s">
        <v>8219</v>
      </c>
      <c r="J3260" t="s">
        <v>8215</v>
      </c>
      <c r="K3260" t="s">
        <v>8224</v>
      </c>
      <c r="L3260" t="s">
        <v>8216</v>
      </c>
    </row>
    <row r="3261" spans="1:12" x14ac:dyDescent="0.35">
      <c r="A3261" s="164" t="s">
        <v>10057</v>
      </c>
      <c r="B3261" t="s">
        <v>10058</v>
      </c>
      <c r="C3261" t="s">
        <v>10059</v>
      </c>
      <c r="D3261" t="s">
        <v>10060</v>
      </c>
      <c r="E3261" t="s">
        <v>1941</v>
      </c>
      <c r="F3261">
        <v>44</v>
      </c>
      <c r="G3261" t="s">
        <v>8234</v>
      </c>
      <c r="H3261" t="s">
        <v>8218</v>
      </c>
      <c r="I3261" t="s">
        <v>8219</v>
      </c>
      <c r="J3261" t="s">
        <v>8215</v>
      </c>
      <c r="K3261" t="s">
        <v>8224</v>
      </c>
      <c r="L3261" t="s">
        <v>8216</v>
      </c>
    </row>
    <row r="3262" spans="1:12" x14ac:dyDescent="0.35">
      <c r="A3262" s="164" t="s">
        <v>15887</v>
      </c>
      <c r="B3262" t="s">
        <v>15888</v>
      </c>
      <c r="C3262" t="s">
        <v>15889</v>
      </c>
      <c r="D3262" t="s">
        <v>15890</v>
      </c>
      <c r="E3262" t="s">
        <v>1941</v>
      </c>
      <c r="F3262">
        <v>24</v>
      </c>
      <c r="G3262" t="s">
        <v>8234</v>
      </c>
      <c r="H3262" t="s">
        <v>8218</v>
      </c>
      <c r="I3262" t="s">
        <v>8219</v>
      </c>
      <c r="J3262" t="s">
        <v>8215</v>
      </c>
      <c r="K3262" t="s">
        <v>8224</v>
      </c>
      <c r="L3262" t="s">
        <v>8216</v>
      </c>
    </row>
    <row r="3263" spans="1:12" x14ac:dyDescent="0.35">
      <c r="A3263" s="164" t="s">
        <v>21529</v>
      </c>
      <c r="B3263" t="s">
        <v>11779</v>
      </c>
      <c r="C3263" t="s">
        <v>21530</v>
      </c>
      <c r="D3263" t="s">
        <v>2953</v>
      </c>
      <c r="E3263" t="s">
        <v>1941</v>
      </c>
      <c r="F3263">
        <v>29</v>
      </c>
      <c r="G3263" t="s">
        <v>8234</v>
      </c>
      <c r="H3263" t="s">
        <v>8218</v>
      </c>
      <c r="I3263" t="s">
        <v>8219</v>
      </c>
      <c r="J3263" t="s">
        <v>8215</v>
      </c>
      <c r="K3263" t="s">
        <v>5808</v>
      </c>
      <c r="L3263" t="s">
        <v>8216</v>
      </c>
    </row>
    <row r="3264" spans="1:12" x14ac:dyDescent="0.35">
      <c r="A3264" s="164" t="s">
        <v>9465</v>
      </c>
      <c r="B3264" t="s">
        <v>9466</v>
      </c>
      <c r="C3264" t="s">
        <v>9467</v>
      </c>
      <c r="D3264" t="s">
        <v>9468</v>
      </c>
      <c r="E3264" t="s">
        <v>1941</v>
      </c>
      <c r="H3264" t="s">
        <v>8218</v>
      </c>
      <c r="I3264" t="s">
        <v>8219</v>
      </c>
      <c r="J3264" t="s">
        <v>8215</v>
      </c>
      <c r="K3264" t="s">
        <v>8224</v>
      </c>
      <c r="L3264" t="s">
        <v>8216</v>
      </c>
    </row>
    <row r="3265" spans="1:12" x14ac:dyDescent="0.35">
      <c r="A3265" s="164" t="s">
        <v>28184</v>
      </c>
      <c r="B3265" t="s">
        <v>28185</v>
      </c>
      <c r="C3265" t="s">
        <v>28186</v>
      </c>
      <c r="D3265" t="s">
        <v>28187</v>
      </c>
      <c r="E3265" t="s">
        <v>1941</v>
      </c>
      <c r="F3265">
        <v>19</v>
      </c>
      <c r="G3265" t="s">
        <v>8234</v>
      </c>
      <c r="H3265" t="s">
        <v>8218</v>
      </c>
      <c r="I3265" t="s">
        <v>8219</v>
      </c>
      <c r="J3265" t="s">
        <v>8215</v>
      </c>
      <c r="K3265" t="s">
        <v>8224</v>
      </c>
      <c r="L3265" t="s">
        <v>8216</v>
      </c>
    </row>
    <row r="3266" spans="1:12" x14ac:dyDescent="0.35">
      <c r="A3266" s="164" t="s">
        <v>32018</v>
      </c>
      <c r="B3266" t="s">
        <v>32019</v>
      </c>
      <c r="C3266" t="s">
        <v>32020</v>
      </c>
      <c r="D3266" t="s">
        <v>32021</v>
      </c>
      <c r="E3266" t="s">
        <v>1941</v>
      </c>
      <c r="H3266" t="s">
        <v>8218</v>
      </c>
      <c r="I3266" t="s">
        <v>8219</v>
      </c>
      <c r="J3266" t="s">
        <v>8215</v>
      </c>
      <c r="K3266" t="s">
        <v>8224</v>
      </c>
      <c r="L3266" t="s">
        <v>8216</v>
      </c>
    </row>
    <row r="3267" spans="1:12" x14ac:dyDescent="0.35">
      <c r="A3267" s="164" t="s">
        <v>10742</v>
      </c>
      <c r="B3267" t="s">
        <v>10743</v>
      </c>
      <c r="C3267" t="s">
        <v>10744</v>
      </c>
      <c r="D3267" t="s">
        <v>10745</v>
      </c>
      <c r="E3267" t="s">
        <v>1941</v>
      </c>
      <c r="F3267">
        <v>25</v>
      </c>
      <c r="G3267" t="s">
        <v>8234</v>
      </c>
      <c r="H3267" t="s">
        <v>8218</v>
      </c>
      <c r="I3267" t="s">
        <v>8219</v>
      </c>
      <c r="J3267" t="s">
        <v>8215</v>
      </c>
      <c r="K3267" t="s">
        <v>5808</v>
      </c>
      <c r="L3267" t="s">
        <v>8216</v>
      </c>
    </row>
    <row r="3268" spans="1:12" x14ac:dyDescent="0.35">
      <c r="A3268" s="164" t="s">
        <v>8643</v>
      </c>
      <c r="B3268" t="s">
        <v>8644</v>
      </c>
      <c r="C3268" t="s">
        <v>8645</v>
      </c>
      <c r="D3268" t="s">
        <v>8646</v>
      </c>
      <c r="E3268" t="s">
        <v>1941</v>
      </c>
      <c r="F3268">
        <v>35</v>
      </c>
      <c r="G3268" t="s">
        <v>8234</v>
      </c>
      <c r="H3268" t="s">
        <v>8218</v>
      </c>
      <c r="I3268" t="s">
        <v>8219</v>
      </c>
      <c r="J3268" t="s">
        <v>8215</v>
      </c>
      <c r="K3268" t="s">
        <v>5808</v>
      </c>
      <c r="L3268" t="s">
        <v>8216</v>
      </c>
    </row>
    <row r="3269" spans="1:12" x14ac:dyDescent="0.35">
      <c r="A3269" s="164" t="s">
        <v>1966</v>
      </c>
      <c r="B3269" t="s">
        <v>7066</v>
      </c>
      <c r="C3269" t="s">
        <v>13201</v>
      </c>
      <c r="D3269" t="s">
        <v>1967</v>
      </c>
      <c r="E3269" t="s">
        <v>1941</v>
      </c>
      <c r="F3269">
        <v>71</v>
      </c>
      <c r="G3269" t="s">
        <v>8234</v>
      </c>
      <c r="H3269" t="s">
        <v>8218</v>
      </c>
      <c r="I3269" t="s">
        <v>8219</v>
      </c>
      <c r="J3269" t="s">
        <v>8215</v>
      </c>
      <c r="K3269" t="s">
        <v>5808</v>
      </c>
      <c r="L3269" t="s">
        <v>8216</v>
      </c>
    </row>
    <row r="3270" spans="1:12" x14ac:dyDescent="0.35">
      <c r="A3270" s="164" t="s">
        <v>17598</v>
      </c>
      <c r="B3270" t="s">
        <v>17599</v>
      </c>
      <c r="C3270" t="s">
        <v>17600</v>
      </c>
      <c r="D3270" t="s">
        <v>17601</v>
      </c>
      <c r="E3270" t="s">
        <v>1941</v>
      </c>
      <c r="H3270" t="s">
        <v>8218</v>
      </c>
      <c r="I3270" t="s">
        <v>8219</v>
      </c>
      <c r="J3270" t="s">
        <v>8215</v>
      </c>
      <c r="K3270" t="s">
        <v>8224</v>
      </c>
      <c r="L3270" t="s">
        <v>8216</v>
      </c>
    </row>
    <row r="3271" spans="1:12" x14ac:dyDescent="0.35">
      <c r="A3271" s="164" t="s">
        <v>29904</v>
      </c>
      <c r="B3271" t="s">
        <v>25176</v>
      </c>
      <c r="C3271" t="s">
        <v>25177</v>
      </c>
      <c r="D3271" t="s">
        <v>25178</v>
      </c>
      <c r="E3271" t="s">
        <v>1941</v>
      </c>
      <c r="F3271">
        <v>28</v>
      </c>
      <c r="G3271" t="s">
        <v>8234</v>
      </c>
      <c r="H3271" t="s">
        <v>8218</v>
      </c>
      <c r="I3271" t="s">
        <v>8219</v>
      </c>
      <c r="J3271" t="s">
        <v>8215</v>
      </c>
      <c r="K3271" t="s">
        <v>5808</v>
      </c>
      <c r="L3271" t="s">
        <v>8216</v>
      </c>
    </row>
    <row r="3272" spans="1:12" x14ac:dyDescent="0.35">
      <c r="A3272" s="164" t="s">
        <v>25475</v>
      </c>
      <c r="B3272" t="s">
        <v>25476</v>
      </c>
      <c r="C3272" t="s">
        <v>25477</v>
      </c>
      <c r="D3272" t="s">
        <v>25478</v>
      </c>
      <c r="E3272" t="s">
        <v>1941</v>
      </c>
      <c r="F3272">
        <v>12</v>
      </c>
      <c r="G3272" t="s">
        <v>8234</v>
      </c>
      <c r="H3272" t="s">
        <v>8218</v>
      </c>
      <c r="I3272" t="s">
        <v>8219</v>
      </c>
      <c r="J3272" t="s">
        <v>8215</v>
      </c>
      <c r="K3272" t="s">
        <v>8224</v>
      </c>
      <c r="L3272" t="s">
        <v>8216</v>
      </c>
    </row>
    <row r="3273" spans="1:12" x14ac:dyDescent="0.35">
      <c r="A3273" s="164" t="s">
        <v>27921</v>
      </c>
      <c r="B3273" t="s">
        <v>27922</v>
      </c>
      <c r="C3273" t="s">
        <v>27923</v>
      </c>
      <c r="D3273" t="s">
        <v>9200</v>
      </c>
      <c r="E3273" t="s">
        <v>1941</v>
      </c>
      <c r="F3273">
        <v>26</v>
      </c>
      <c r="G3273" t="s">
        <v>8234</v>
      </c>
      <c r="H3273" t="s">
        <v>8218</v>
      </c>
      <c r="I3273" t="s">
        <v>8219</v>
      </c>
      <c r="J3273" t="s">
        <v>8215</v>
      </c>
      <c r="K3273" t="s">
        <v>5808</v>
      </c>
      <c r="L3273" t="s">
        <v>8216</v>
      </c>
    </row>
    <row r="3274" spans="1:12" x14ac:dyDescent="0.35">
      <c r="A3274" s="164" t="s">
        <v>1968</v>
      </c>
      <c r="B3274" t="s">
        <v>7036</v>
      </c>
      <c r="C3274" t="s">
        <v>12248</v>
      </c>
      <c r="D3274" t="s">
        <v>1969</v>
      </c>
      <c r="E3274" t="s">
        <v>1941</v>
      </c>
      <c r="F3274">
        <v>49</v>
      </c>
      <c r="G3274" t="s">
        <v>8234</v>
      </c>
      <c r="H3274" t="s">
        <v>8218</v>
      </c>
      <c r="I3274" t="s">
        <v>8214</v>
      </c>
      <c r="J3274" t="s">
        <v>8215</v>
      </c>
      <c r="K3274" t="s">
        <v>5808</v>
      </c>
      <c r="L3274" t="s">
        <v>8216</v>
      </c>
    </row>
    <row r="3275" spans="1:12" x14ac:dyDescent="0.35">
      <c r="A3275" s="164" t="s">
        <v>1970</v>
      </c>
      <c r="B3275" t="s">
        <v>6710</v>
      </c>
      <c r="C3275" t="s">
        <v>11197</v>
      </c>
      <c r="D3275" t="s">
        <v>1971</v>
      </c>
      <c r="E3275" t="s">
        <v>1941</v>
      </c>
      <c r="F3275">
        <v>21</v>
      </c>
      <c r="G3275" t="s">
        <v>8234</v>
      </c>
      <c r="H3275" t="s">
        <v>8218</v>
      </c>
      <c r="I3275" t="s">
        <v>8219</v>
      </c>
      <c r="J3275" t="s">
        <v>8215</v>
      </c>
      <c r="K3275" t="s">
        <v>8224</v>
      </c>
      <c r="L3275" t="s">
        <v>8216</v>
      </c>
    </row>
    <row r="3276" spans="1:12" x14ac:dyDescent="0.35">
      <c r="A3276" s="164" t="s">
        <v>19822</v>
      </c>
      <c r="B3276" t="s">
        <v>19823</v>
      </c>
      <c r="C3276" t="s">
        <v>19824</v>
      </c>
      <c r="D3276" t="s">
        <v>8306</v>
      </c>
      <c r="E3276" t="s">
        <v>1941</v>
      </c>
      <c r="F3276">
        <v>27</v>
      </c>
      <c r="G3276" t="s">
        <v>8234</v>
      </c>
      <c r="H3276" t="s">
        <v>8218</v>
      </c>
      <c r="I3276" t="s">
        <v>8219</v>
      </c>
      <c r="J3276" t="s">
        <v>8215</v>
      </c>
      <c r="K3276" t="s">
        <v>5808</v>
      </c>
      <c r="L3276" t="s">
        <v>8216</v>
      </c>
    </row>
    <row r="3277" spans="1:12" x14ac:dyDescent="0.35">
      <c r="A3277" s="164" t="s">
        <v>10870</v>
      </c>
      <c r="B3277" t="s">
        <v>10871</v>
      </c>
      <c r="C3277" t="s">
        <v>10872</v>
      </c>
      <c r="D3277" t="s">
        <v>10873</v>
      </c>
      <c r="E3277" t="s">
        <v>1941</v>
      </c>
      <c r="F3277">
        <v>25</v>
      </c>
      <c r="G3277" t="s">
        <v>8234</v>
      </c>
      <c r="H3277" t="s">
        <v>8218</v>
      </c>
      <c r="I3277" t="s">
        <v>8219</v>
      </c>
      <c r="J3277" t="s">
        <v>8215</v>
      </c>
      <c r="K3277" t="s">
        <v>5808</v>
      </c>
      <c r="L3277" t="s">
        <v>8216</v>
      </c>
    </row>
    <row r="3278" spans="1:12" x14ac:dyDescent="0.35">
      <c r="A3278" s="164" t="s">
        <v>21803</v>
      </c>
      <c r="B3278" t="s">
        <v>21804</v>
      </c>
      <c r="C3278" t="s">
        <v>21805</v>
      </c>
      <c r="D3278" t="s">
        <v>12677</v>
      </c>
      <c r="E3278" t="s">
        <v>1941</v>
      </c>
      <c r="F3278">
        <v>29</v>
      </c>
      <c r="G3278" t="s">
        <v>8234</v>
      </c>
      <c r="H3278" t="s">
        <v>8218</v>
      </c>
      <c r="I3278" t="s">
        <v>8219</v>
      </c>
      <c r="J3278" t="s">
        <v>8215</v>
      </c>
      <c r="K3278" t="s">
        <v>5808</v>
      </c>
      <c r="L3278" t="s">
        <v>8216</v>
      </c>
    </row>
    <row r="3279" spans="1:12" x14ac:dyDescent="0.35">
      <c r="A3279" s="164" t="s">
        <v>32179</v>
      </c>
      <c r="B3279" t="s">
        <v>32180</v>
      </c>
      <c r="C3279" t="s">
        <v>32181</v>
      </c>
      <c r="D3279" t="s">
        <v>32182</v>
      </c>
      <c r="E3279" t="s">
        <v>1941</v>
      </c>
      <c r="F3279">
        <v>21</v>
      </c>
      <c r="G3279" t="s">
        <v>8234</v>
      </c>
      <c r="H3279" t="s">
        <v>8218</v>
      </c>
      <c r="I3279" t="s">
        <v>8219</v>
      </c>
      <c r="J3279" t="s">
        <v>8215</v>
      </c>
      <c r="K3279" t="s">
        <v>8224</v>
      </c>
      <c r="L3279" t="s">
        <v>8216</v>
      </c>
    </row>
    <row r="3280" spans="1:12" x14ac:dyDescent="0.35">
      <c r="A3280" s="164" t="s">
        <v>26118</v>
      </c>
      <c r="B3280" t="s">
        <v>26119</v>
      </c>
      <c r="C3280" t="s">
        <v>26120</v>
      </c>
      <c r="D3280" t="s">
        <v>26121</v>
      </c>
      <c r="E3280" t="s">
        <v>1941</v>
      </c>
      <c r="F3280">
        <v>24</v>
      </c>
      <c r="G3280" t="s">
        <v>8234</v>
      </c>
      <c r="H3280" t="s">
        <v>8218</v>
      </c>
      <c r="I3280" t="s">
        <v>8219</v>
      </c>
      <c r="J3280" t="s">
        <v>8215</v>
      </c>
      <c r="K3280" t="s">
        <v>8224</v>
      </c>
      <c r="L3280" t="s">
        <v>8216</v>
      </c>
    </row>
    <row r="3281" spans="1:12" x14ac:dyDescent="0.35">
      <c r="A3281" s="164" t="s">
        <v>8747</v>
      </c>
      <c r="B3281" t="s">
        <v>8748</v>
      </c>
      <c r="C3281" t="s">
        <v>8749</v>
      </c>
      <c r="D3281" t="s">
        <v>8750</v>
      </c>
      <c r="E3281" t="s">
        <v>1941</v>
      </c>
      <c r="F3281">
        <v>18</v>
      </c>
      <c r="G3281" t="s">
        <v>8234</v>
      </c>
      <c r="H3281" t="s">
        <v>8218</v>
      </c>
      <c r="I3281" t="s">
        <v>8219</v>
      </c>
      <c r="J3281" t="s">
        <v>8215</v>
      </c>
      <c r="K3281" t="s">
        <v>8224</v>
      </c>
      <c r="L3281" t="s">
        <v>8216</v>
      </c>
    </row>
    <row r="3282" spans="1:12" x14ac:dyDescent="0.35">
      <c r="A3282" s="164" t="s">
        <v>20088</v>
      </c>
      <c r="B3282" t="s">
        <v>20089</v>
      </c>
      <c r="C3282" t="s">
        <v>20090</v>
      </c>
      <c r="D3282" t="s">
        <v>20091</v>
      </c>
      <c r="E3282" t="s">
        <v>1941</v>
      </c>
      <c r="F3282">
        <v>47</v>
      </c>
      <c r="G3282" t="s">
        <v>8234</v>
      </c>
      <c r="H3282" t="s">
        <v>8218</v>
      </c>
      <c r="I3282" t="s">
        <v>8219</v>
      </c>
      <c r="J3282" t="s">
        <v>8215</v>
      </c>
      <c r="K3282" t="s">
        <v>5808</v>
      </c>
      <c r="L3282" t="s">
        <v>8216</v>
      </c>
    </row>
    <row r="3283" spans="1:12" x14ac:dyDescent="0.35">
      <c r="A3283" s="164" t="s">
        <v>11663</v>
      </c>
      <c r="B3283" t="s">
        <v>11664</v>
      </c>
      <c r="C3283" t="s">
        <v>11665</v>
      </c>
      <c r="D3283" t="s">
        <v>11666</v>
      </c>
      <c r="E3283" t="s">
        <v>1941</v>
      </c>
      <c r="F3283">
        <v>27</v>
      </c>
      <c r="G3283" t="s">
        <v>8234</v>
      </c>
      <c r="H3283" t="s">
        <v>8218</v>
      </c>
      <c r="I3283" t="s">
        <v>8219</v>
      </c>
      <c r="J3283" t="s">
        <v>8215</v>
      </c>
      <c r="K3283" t="s">
        <v>5808</v>
      </c>
      <c r="L3283" t="s">
        <v>8216</v>
      </c>
    </row>
    <row r="3284" spans="1:12" x14ac:dyDescent="0.35">
      <c r="A3284" s="164" t="s">
        <v>1972</v>
      </c>
      <c r="B3284" t="s">
        <v>7039</v>
      </c>
      <c r="C3284" t="s">
        <v>27409</v>
      </c>
      <c r="D3284" t="s">
        <v>1950</v>
      </c>
      <c r="E3284" t="s">
        <v>1941</v>
      </c>
      <c r="F3284">
        <v>426</v>
      </c>
      <c r="G3284" t="s">
        <v>8307</v>
      </c>
      <c r="H3284" t="s">
        <v>8218</v>
      </c>
      <c r="I3284" t="s">
        <v>8214</v>
      </c>
      <c r="J3284" t="s">
        <v>8215</v>
      </c>
      <c r="K3284" t="s">
        <v>8224</v>
      </c>
      <c r="L3284" t="s">
        <v>8267</v>
      </c>
    </row>
    <row r="3285" spans="1:12" x14ac:dyDescent="0.35">
      <c r="A3285" s="164" t="s">
        <v>24019</v>
      </c>
      <c r="B3285" t="s">
        <v>24020</v>
      </c>
      <c r="C3285" t="s">
        <v>24021</v>
      </c>
      <c r="D3285" t="s">
        <v>12979</v>
      </c>
      <c r="E3285" t="s">
        <v>1941</v>
      </c>
      <c r="H3285" t="s">
        <v>8218</v>
      </c>
      <c r="I3285" t="s">
        <v>8214</v>
      </c>
      <c r="J3285" t="s">
        <v>8215</v>
      </c>
      <c r="K3285" t="s">
        <v>8224</v>
      </c>
      <c r="L3285" t="s">
        <v>8216</v>
      </c>
    </row>
    <row r="3286" spans="1:12" x14ac:dyDescent="0.35">
      <c r="A3286" s="164" t="s">
        <v>27367</v>
      </c>
      <c r="B3286" t="s">
        <v>27368</v>
      </c>
      <c r="C3286" t="s">
        <v>27369</v>
      </c>
      <c r="D3286" t="s">
        <v>27370</v>
      </c>
      <c r="E3286" t="s">
        <v>1941</v>
      </c>
      <c r="F3286">
        <v>20</v>
      </c>
      <c r="G3286" t="s">
        <v>8234</v>
      </c>
      <c r="H3286" t="s">
        <v>8218</v>
      </c>
      <c r="I3286" t="s">
        <v>8219</v>
      </c>
      <c r="J3286" t="s">
        <v>8215</v>
      </c>
      <c r="K3286" t="s">
        <v>8224</v>
      </c>
      <c r="L3286" t="s">
        <v>8216</v>
      </c>
    </row>
    <row r="3287" spans="1:12" x14ac:dyDescent="0.35">
      <c r="A3287" s="164" t="s">
        <v>23191</v>
      </c>
      <c r="B3287" t="s">
        <v>19149</v>
      </c>
      <c r="C3287" t="s">
        <v>19150</v>
      </c>
      <c r="D3287" t="s">
        <v>19151</v>
      </c>
      <c r="E3287" t="s">
        <v>1941</v>
      </c>
      <c r="F3287">
        <v>17</v>
      </c>
      <c r="G3287" t="s">
        <v>8234</v>
      </c>
      <c r="H3287" t="s">
        <v>8218</v>
      </c>
      <c r="I3287" t="s">
        <v>8219</v>
      </c>
      <c r="J3287" t="s">
        <v>8215</v>
      </c>
      <c r="K3287" t="s">
        <v>8224</v>
      </c>
      <c r="L3287" t="s">
        <v>8216</v>
      </c>
    </row>
    <row r="3288" spans="1:12" x14ac:dyDescent="0.35">
      <c r="A3288" s="164" t="s">
        <v>12409</v>
      </c>
      <c r="B3288" t="s">
        <v>12410</v>
      </c>
      <c r="C3288" t="s">
        <v>12411</v>
      </c>
      <c r="D3288" t="s">
        <v>12412</v>
      </c>
      <c r="E3288" t="s">
        <v>1941</v>
      </c>
      <c r="F3288">
        <v>16</v>
      </c>
      <c r="G3288" t="s">
        <v>8234</v>
      </c>
      <c r="H3288" t="s">
        <v>8218</v>
      </c>
      <c r="I3288" t="s">
        <v>8219</v>
      </c>
      <c r="J3288" t="s">
        <v>8215</v>
      </c>
      <c r="K3288" t="s">
        <v>8224</v>
      </c>
      <c r="L3288" t="s">
        <v>8216</v>
      </c>
    </row>
    <row r="3289" spans="1:12" x14ac:dyDescent="0.35">
      <c r="A3289" s="164" t="s">
        <v>16347</v>
      </c>
      <c r="B3289" t="s">
        <v>16348</v>
      </c>
      <c r="C3289" t="s">
        <v>16349</v>
      </c>
      <c r="D3289" t="s">
        <v>16350</v>
      </c>
      <c r="E3289" t="s">
        <v>1941</v>
      </c>
      <c r="H3289" t="s">
        <v>8218</v>
      </c>
      <c r="I3289" t="s">
        <v>8219</v>
      </c>
      <c r="J3289" t="s">
        <v>8215</v>
      </c>
      <c r="K3289" t="s">
        <v>8224</v>
      </c>
      <c r="L3289" t="s">
        <v>8216</v>
      </c>
    </row>
    <row r="3290" spans="1:12" x14ac:dyDescent="0.35">
      <c r="A3290" s="164" t="s">
        <v>24459</v>
      </c>
      <c r="B3290" t="s">
        <v>24460</v>
      </c>
      <c r="C3290" t="s">
        <v>24461</v>
      </c>
      <c r="D3290" t="s">
        <v>24462</v>
      </c>
      <c r="E3290" t="s">
        <v>1941</v>
      </c>
      <c r="F3290">
        <v>27</v>
      </c>
      <c r="G3290" t="s">
        <v>8234</v>
      </c>
      <c r="H3290" t="s">
        <v>8218</v>
      </c>
      <c r="I3290" t="s">
        <v>8219</v>
      </c>
      <c r="J3290" t="s">
        <v>8215</v>
      </c>
      <c r="K3290" t="s">
        <v>5808</v>
      </c>
      <c r="L3290" t="s">
        <v>8216</v>
      </c>
    </row>
    <row r="3291" spans="1:12" x14ac:dyDescent="0.35">
      <c r="A3291" s="164" t="s">
        <v>12374</v>
      </c>
      <c r="B3291" t="s">
        <v>12375</v>
      </c>
      <c r="C3291" t="s">
        <v>12376</v>
      </c>
      <c r="D3291" t="s">
        <v>12377</v>
      </c>
      <c r="E3291" t="s">
        <v>1941</v>
      </c>
      <c r="F3291">
        <v>26</v>
      </c>
      <c r="G3291" t="s">
        <v>8234</v>
      </c>
      <c r="H3291" t="s">
        <v>8218</v>
      </c>
      <c r="I3291" t="s">
        <v>8219</v>
      </c>
      <c r="J3291" t="s">
        <v>8215</v>
      </c>
      <c r="K3291" t="s">
        <v>5808</v>
      </c>
      <c r="L3291" t="s">
        <v>8216</v>
      </c>
    </row>
    <row r="3292" spans="1:12" x14ac:dyDescent="0.35">
      <c r="A3292" s="164" t="s">
        <v>14736</v>
      </c>
      <c r="B3292" t="s">
        <v>14737</v>
      </c>
      <c r="C3292" t="s">
        <v>14738</v>
      </c>
      <c r="D3292" t="s">
        <v>1973</v>
      </c>
      <c r="E3292" t="s">
        <v>1941</v>
      </c>
      <c r="F3292">
        <v>36</v>
      </c>
      <c r="G3292" t="s">
        <v>8234</v>
      </c>
      <c r="H3292" t="s">
        <v>8218</v>
      </c>
      <c r="I3292" t="s">
        <v>8219</v>
      </c>
      <c r="J3292" t="s">
        <v>8215</v>
      </c>
      <c r="K3292" t="s">
        <v>5808</v>
      </c>
      <c r="L3292" t="s">
        <v>8216</v>
      </c>
    </row>
    <row r="3293" spans="1:12" x14ac:dyDescent="0.35">
      <c r="A3293" s="164" t="s">
        <v>13561</v>
      </c>
      <c r="B3293" t="s">
        <v>13562</v>
      </c>
      <c r="C3293" t="s">
        <v>13563</v>
      </c>
      <c r="D3293" t="s">
        <v>13564</v>
      </c>
      <c r="E3293" t="s">
        <v>1941</v>
      </c>
      <c r="F3293">
        <v>40</v>
      </c>
      <c r="G3293" t="s">
        <v>8234</v>
      </c>
      <c r="H3293" t="s">
        <v>8218</v>
      </c>
      <c r="I3293" t="s">
        <v>8219</v>
      </c>
      <c r="J3293" t="s">
        <v>8215</v>
      </c>
      <c r="K3293" t="s">
        <v>5808</v>
      </c>
      <c r="L3293" t="s">
        <v>8216</v>
      </c>
    </row>
    <row r="3294" spans="1:12" x14ac:dyDescent="0.35">
      <c r="A3294" s="164" t="s">
        <v>10706</v>
      </c>
      <c r="B3294" t="s">
        <v>10707</v>
      </c>
      <c r="C3294" t="s">
        <v>10708</v>
      </c>
      <c r="D3294" t="s">
        <v>10709</v>
      </c>
      <c r="E3294" t="s">
        <v>1941</v>
      </c>
      <c r="F3294">
        <v>49</v>
      </c>
      <c r="G3294" t="s">
        <v>8234</v>
      </c>
      <c r="H3294" t="s">
        <v>8218</v>
      </c>
      <c r="I3294" t="s">
        <v>8219</v>
      </c>
      <c r="J3294" t="s">
        <v>8215</v>
      </c>
      <c r="K3294" t="s">
        <v>5808</v>
      </c>
      <c r="L3294" t="s">
        <v>8216</v>
      </c>
    </row>
    <row r="3295" spans="1:12" x14ac:dyDescent="0.35">
      <c r="A3295" s="164" t="s">
        <v>32233</v>
      </c>
      <c r="B3295" t="s">
        <v>32234</v>
      </c>
      <c r="C3295" t="s">
        <v>20859</v>
      </c>
      <c r="D3295" t="s">
        <v>20860</v>
      </c>
      <c r="E3295" t="s">
        <v>1941</v>
      </c>
      <c r="F3295">
        <v>38</v>
      </c>
      <c r="G3295" t="s">
        <v>8234</v>
      </c>
      <c r="H3295" t="s">
        <v>8218</v>
      </c>
      <c r="I3295" t="s">
        <v>8219</v>
      </c>
      <c r="J3295" t="s">
        <v>8215</v>
      </c>
      <c r="K3295" t="s">
        <v>5808</v>
      </c>
      <c r="L3295" t="s">
        <v>8216</v>
      </c>
    </row>
    <row r="3296" spans="1:12" x14ac:dyDescent="0.35">
      <c r="A3296" s="164" t="s">
        <v>9426</v>
      </c>
      <c r="B3296" t="s">
        <v>9427</v>
      </c>
      <c r="C3296" t="s">
        <v>9428</v>
      </c>
      <c r="D3296" t="s">
        <v>3919</v>
      </c>
      <c r="E3296" t="s">
        <v>1941</v>
      </c>
      <c r="F3296">
        <v>16</v>
      </c>
      <c r="G3296" t="s">
        <v>8234</v>
      </c>
      <c r="H3296" t="s">
        <v>8218</v>
      </c>
      <c r="I3296" t="s">
        <v>8219</v>
      </c>
      <c r="J3296" t="s">
        <v>8215</v>
      </c>
      <c r="K3296" t="s">
        <v>8224</v>
      </c>
      <c r="L3296" t="s">
        <v>8216</v>
      </c>
    </row>
    <row r="3297" spans="1:12" x14ac:dyDescent="0.35">
      <c r="A3297" s="164" t="s">
        <v>25565</v>
      </c>
      <c r="B3297" t="s">
        <v>21116</v>
      </c>
      <c r="C3297" t="s">
        <v>25566</v>
      </c>
      <c r="D3297" t="s">
        <v>24344</v>
      </c>
      <c r="E3297" t="s">
        <v>1941</v>
      </c>
      <c r="F3297">
        <v>24</v>
      </c>
      <c r="G3297" t="s">
        <v>8234</v>
      </c>
      <c r="H3297" t="s">
        <v>8218</v>
      </c>
      <c r="I3297" t="s">
        <v>8219</v>
      </c>
      <c r="J3297" t="s">
        <v>8215</v>
      </c>
      <c r="K3297" t="s">
        <v>8224</v>
      </c>
      <c r="L3297" t="s">
        <v>8216</v>
      </c>
    </row>
    <row r="3298" spans="1:12" x14ac:dyDescent="0.35">
      <c r="A3298" s="164" t="s">
        <v>32184</v>
      </c>
      <c r="B3298" t="s">
        <v>32185</v>
      </c>
      <c r="C3298" t="s">
        <v>32186</v>
      </c>
      <c r="D3298" t="s">
        <v>32187</v>
      </c>
      <c r="E3298" t="s">
        <v>1941</v>
      </c>
      <c r="F3298">
        <v>39</v>
      </c>
      <c r="G3298" t="s">
        <v>8234</v>
      </c>
      <c r="H3298" t="s">
        <v>8218</v>
      </c>
      <c r="I3298" t="s">
        <v>8219</v>
      </c>
      <c r="J3298" t="s">
        <v>8215</v>
      </c>
      <c r="K3298" t="s">
        <v>5808</v>
      </c>
      <c r="L3298" t="s">
        <v>8216</v>
      </c>
    </row>
    <row r="3299" spans="1:12" x14ac:dyDescent="0.35">
      <c r="A3299" s="164" t="s">
        <v>11928</v>
      </c>
      <c r="B3299" t="s">
        <v>11929</v>
      </c>
      <c r="C3299" t="s">
        <v>11930</v>
      </c>
      <c r="D3299" t="s">
        <v>11931</v>
      </c>
      <c r="E3299" t="s">
        <v>1941</v>
      </c>
      <c r="F3299">
        <v>42</v>
      </c>
      <c r="G3299" t="s">
        <v>8234</v>
      </c>
      <c r="H3299" t="s">
        <v>8218</v>
      </c>
      <c r="I3299" t="s">
        <v>8219</v>
      </c>
      <c r="J3299" t="s">
        <v>8215</v>
      </c>
      <c r="K3299" t="s">
        <v>5808</v>
      </c>
      <c r="L3299" t="s">
        <v>8216</v>
      </c>
    </row>
    <row r="3300" spans="1:12" x14ac:dyDescent="0.35">
      <c r="A3300" s="164" t="s">
        <v>1974</v>
      </c>
      <c r="B3300" t="s">
        <v>5566</v>
      </c>
      <c r="C3300" t="s">
        <v>33078</v>
      </c>
      <c r="D3300" t="s">
        <v>1366</v>
      </c>
      <c r="E3300" t="s">
        <v>1941</v>
      </c>
      <c r="F3300">
        <v>74</v>
      </c>
      <c r="G3300" t="s">
        <v>8234</v>
      </c>
      <c r="H3300" t="s">
        <v>8218</v>
      </c>
      <c r="I3300" t="s">
        <v>8214</v>
      </c>
      <c r="J3300" t="s">
        <v>8215</v>
      </c>
      <c r="K3300" t="s">
        <v>5808</v>
      </c>
      <c r="L3300" t="s">
        <v>8216</v>
      </c>
    </row>
    <row r="3301" spans="1:12" x14ac:dyDescent="0.35">
      <c r="A3301" s="164" t="s">
        <v>1975</v>
      </c>
      <c r="B3301" t="s">
        <v>7031</v>
      </c>
      <c r="C3301" t="s">
        <v>19205</v>
      </c>
      <c r="D3301" t="s">
        <v>1976</v>
      </c>
      <c r="E3301" t="s">
        <v>1941</v>
      </c>
      <c r="F3301">
        <v>323</v>
      </c>
      <c r="G3301" t="s">
        <v>8556</v>
      </c>
      <c r="H3301" t="s">
        <v>8218</v>
      </c>
      <c r="I3301" t="s">
        <v>8214</v>
      </c>
      <c r="J3301" t="s">
        <v>8215</v>
      </c>
      <c r="K3301" t="s">
        <v>8224</v>
      </c>
      <c r="L3301" t="s">
        <v>8267</v>
      </c>
    </row>
    <row r="3302" spans="1:12" x14ac:dyDescent="0.35">
      <c r="A3302" s="164" t="s">
        <v>1977</v>
      </c>
      <c r="B3302" t="s">
        <v>7058</v>
      </c>
      <c r="C3302" t="s">
        <v>19711</v>
      </c>
      <c r="D3302" t="s">
        <v>7059</v>
      </c>
      <c r="E3302" t="s">
        <v>1941</v>
      </c>
      <c r="F3302">
        <v>37</v>
      </c>
      <c r="G3302" t="s">
        <v>8234</v>
      </c>
      <c r="H3302" t="s">
        <v>8218</v>
      </c>
      <c r="I3302" t="s">
        <v>8219</v>
      </c>
      <c r="J3302" t="s">
        <v>8215</v>
      </c>
      <c r="K3302" t="s">
        <v>5808</v>
      </c>
      <c r="L3302" t="s">
        <v>8216</v>
      </c>
    </row>
    <row r="3303" spans="1:12" x14ac:dyDescent="0.35">
      <c r="A3303" s="164" t="s">
        <v>12934</v>
      </c>
      <c r="B3303" t="s">
        <v>12935</v>
      </c>
      <c r="C3303" t="s">
        <v>12936</v>
      </c>
      <c r="D3303" t="s">
        <v>12937</v>
      </c>
      <c r="E3303" t="s">
        <v>1941</v>
      </c>
      <c r="F3303">
        <v>31</v>
      </c>
      <c r="G3303" t="s">
        <v>8234</v>
      </c>
      <c r="H3303" t="s">
        <v>8218</v>
      </c>
      <c r="I3303" t="s">
        <v>8219</v>
      </c>
      <c r="J3303" t="s">
        <v>8215</v>
      </c>
      <c r="K3303" t="s">
        <v>5808</v>
      </c>
      <c r="L3303" t="s">
        <v>8216</v>
      </c>
    </row>
    <row r="3304" spans="1:12" x14ac:dyDescent="0.35">
      <c r="A3304" s="164" t="s">
        <v>28936</v>
      </c>
      <c r="B3304" t="s">
        <v>28937</v>
      </c>
      <c r="C3304" t="s">
        <v>28938</v>
      </c>
      <c r="D3304" t="s">
        <v>28939</v>
      </c>
      <c r="E3304" t="s">
        <v>1941</v>
      </c>
      <c r="H3304" t="s">
        <v>8218</v>
      </c>
      <c r="I3304" t="s">
        <v>8219</v>
      </c>
      <c r="J3304" t="s">
        <v>8215</v>
      </c>
      <c r="K3304" t="s">
        <v>8224</v>
      </c>
      <c r="L3304" t="s">
        <v>8216</v>
      </c>
    </row>
    <row r="3305" spans="1:12" x14ac:dyDescent="0.35">
      <c r="A3305" s="164" t="s">
        <v>1978</v>
      </c>
      <c r="B3305" t="s">
        <v>7029</v>
      </c>
      <c r="C3305" t="s">
        <v>29829</v>
      </c>
      <c r="D3305" t="s">
        <v>1979</v>
      </c>
      <c r="E3305" t="s">
        <v>1941</v>
      </c>
      <c r="F3305">
        <v>18</v>
      </c>
      <c r="G3305" t="s">
        <v>8234</v>
      </c>
      <c r="H3305" t="s">
        <v>8218</v>
      </c>
      <c r="I3305" t="s">
        <v>8214</v>
      </c>
      <c r="J3305" t="s">
        <v>8215</v>
      </c>
      <c r="K3305" t="s">
        <v>8224</v>
      </c>
      <c r="L3305" t="s">
        <v>8216</v>
      </c>
    </row>
    <row r="3306" spans="1:12" x14ac:dyDescent="0.35">
      <c r="A3306" s="164" t="s">
        <v>1980</v>
      </c>
      <c r="B3306" t="s">
        <v>7065</v>
      </c>
      <c r="C3306" t="s">
        <v>27140</v>
      </c>
      <c r="D3306" t="s">
        <v>1981</v>
      </c>
      <c r="E3306" t="s">
        <v>1941</v>
      </c>
      <c r="F3306">
        <v>26</v>
      </c>
      <c r="G3306" t="s">
        <v>8234</v>
      </c>
      <c r="H3306" t="s">
        <v>8218</v>
      </c>
      <c r="I3306" t="s">
        <v>8219</v>
      </c>
      <c r="J3306" t="s">
        <v>8215</v>
      </c>
      <c r="K3306" t="s">
        <v>8224</v>
      </c>
      <c r="L3306" t="s">
        <v>8216</v>
      </c>
    </row>
    <row r="3307" spans="1:12" x14ac:dyDescent="0.35">
      <c r="A3307" s="164" t="s">
        <v>24772</v>
      </c>
      <c r="B3307" t="s">
        <v>19168</v>
      </c>
      <c r="C3307" t="s">
        <v>19169</v>
      </c>
      <c r="D3307" t="s">
        <v>19170</v>
      </c>
      <c r="E3307" t="s">
        <v>1941</v>
      </c>
      <c r="F3307">
        <v>48</v>
      </c>
      <c r="G3307" t="s">
        <v>8234</v>
      </c>
      <c r="H3307" t="s">
        <v>8218</v>
      </c>
      <c r="I3307" t="s">
        <v>8219</v>
      </c>
      <c r="J3307" t="s">
        <v>8215</v>
      </c>
      <c r="K3307" t="s">
        <v>5808</v>
      </c>
      <c r="L3307" t="s">
        <v>8216</v>
      </c>
    </row>
    <row r="3308" spans="1:12" x14ac:dyDescent="0.35">
      <c r="A3308" s="164" t="s">
        <v>32653</v>
      </c>
      <c r="B3308" t="s">
        <v>32654</v>
      </c>
      <c r="C3308" t="s">
        <v>32655</v>
      </c>
      <c r="D3308" t="s">
        <v>29642</v>
      </c>
      <c r="E3308" t="s">
        <v>1941</v>
      </c>
      <c r="F3308">
        <v>25</v>
      </c>
      <c r="G3308" t="s">
        <v>8234</v>
      </c>
      <c r="H3308" t="s">
        <v>8218</v>
      </c>
      <c r="I3308" t="s">
        <v>8219</v>
      </c>
      <c r="J3308" t="s">
        <v>8215</v>
      </c>
      <c r="K3308" t="s">
        <v>5808</v>
      </c>
      <c r="L3308" t="s">
        <v>8216</v>
      </c>
    </row>
    <row r="3309" spans="1:12" x14ac:dyDescent="0.35">
      <c r="A3309" s="164" t="s">
        <v>8468</v>
      </c>
      <c r="B3309" t="s">
        <v>5686</v>
      </c>
      <c r="C3309" t="s">
        <v>8469</v>
      </c>
      <c r="D3309" t="s">
        <v>4307</v>
      </c>
      <c r="E3309" t="s">
        <v>1941</v>
      </c>
      <c r="F3309">
        <v>33</v>
      </c>
      <c r="G3309" t="s">
        <v>8234</v>
      </c>
      <c r="H3309" t="s">
        <v>8218</v>
      </c>
      <c r="I3309" t="s">
        <v>8219</v>
      </c>
      <c r="J3309" t="s">
        <v>8215</v>
      </c>
      <c r="K3309" t="s">
        <v>5808</v>
      </c>
      <c r="L3309" t="s">
        <v>8216</v>
      </c>
    </row>
    <row r="3310" spans="1:12" x14ac:dyDescent="0.35">
      <c r="A3310" s="164" t="s">
        <v>29104</v>
      </c>
      <c r="B3310" t="s">
        <v>29105</v>
      </c>
      <c r="C3310" t="s">
        <v>29106</v>
      </c>
      <c r="D3310" t="s">
        <v>29107</v>
      </c>
      <c r="E3310" t="s">
        <v>1941</v>
      </c>
      <c r="F3310">
        <v>20</v>
      </c>
      <c r="G3310" t="s">
        <v>8234</v>
      </c>
      <c r="H3310" t="s">
        <v>8218</v>
      </c>
      <c r="I3310" t="s">
        <v>8219</v>
      </c>
      <c r="J3310" t="s">
        <v>8215</v>
      </c>
      <c r="K3310" t="s">
        <v>8224</v>
      </c>
      <c r="L3310" t="s">
        <v>8216</v>
      </c>
    </row>
    <row r="3311" spans="1:12" x14ac:dyDescent="0.35">
      <c r="A3311" s="164" t="s">
        <v>24434</v>
      </c>
      <c r="B3311" t="s">
        <v>24435</v>
      </c>
      <c r="C3311" t="s">
        <v>24436</v>
      </c>
      <c r="D3311" t="s">
        <v>17751</v>
      </c>
      <c r="E3311" t="s">
        <v>1941</v>
      </c>
      <c r="F3311">
        <v>43</v>
      </c>
      <c r="G3311" t="s">
        <v>8234</v>
      </c>
      <c r="H3311" t="s">
        <v>8218</v>
      </c>
      <c r="I3311" t="s">
        <v>8219</v>
      </c>
      <c r="J3311" t="s">
        <v>8215</v>
      </c>
      <c r="K3311" t="s">
        <v>8224</v>
      </c>
      <c r="L3311" t="s">
        <v>8216</v>
      </c>
    </row>
    <row r="3312" spans="1:12" x14ac:dyDescent="0.35">
      <c r="A3312" s="164" t="s">
        <v>32876</v>
      </c>
      <c r="B3312" t="s">
        <v>32877</v>
      </c>
      <c r="C3312" t="s">
        <v>32878</v>
      </c>
      <c r="D3312" t="s">
        <v>32879</v>
      </c>
      <c r="E3312" t="s">
        <v>1941</v>
      </c>
      <c r="F3312">
        <v>18</v>
      </c>
      <c r="G3312" t="s">
        <v>8234</v>
      </c>
      <c r="H3312" t="s">
        <v>8218</v>
      </c>
      <c r="I3312" t="s">
        <v>8219</v>
      </c>
      <c r="J3312" t="s">
        <v>8215</v>
      </c>
      <c r="K3312" t="s">
        <v>8224</v>
      </c>
      <c r="L3312" t="s">
        <v>8216</v>
      </c>
    </row>
    <row r="3313" spans="1:12" x14ac:dyDescent="0.35">
      <c r="A3313" s="164" t="s">
        <v>28894</v>
      </c>
      <c r="B3313" t="s">
        <v>28895</v>
      </c>
      <c r="C3313" t="s">
        <v>28896</v>
      </c>
      <c r="D3313" t="s">
        <v>28897</v>
      </c>
      <c r="E3313" t="s">
        <v>1941</v>
      </c>
      <c r="F3313">
        <v>23</v>
      </c>
      <c r="G3313" t="s">
        <v>8234</v>
      </c>
      <c r="H3313" t="s">
        <v>8218</v>
      </c>
      <c r="I3313" t="s">
        <v>8219</v>
      </c>
      <c r="J3313" t="s">
        <v>8215</v>
      </c>
      <c r="K3313" t="s">
        <v>8224</v>
      </c>
      <c r="L3313" t="s">
        <v>8216</v>
      </c>
    </row>
    <row r="3314" spans="1:12" x14ac:dyDescent="0.35">
      <c r="A3314" s="164" t="s">
        <v>1982</v>
      </c>
      <c r="B3314" t="s">
        <v>7055</v>
      </c>
      <c r="C3314" t="s">
        <v>22215</v>
      </c>
      <c r="D3314" t="s">
        <v>1983</v>
      </c>
      <c r="E3314" t="s">
        <v>1941</v>
      </c>
      <c r="F3314">
        <v>49</v>
      </c>
      <c r="G3314" t="s">
        <v>8234</v>
      </c>
      <c r="H3314" t="s">
        <v>8218</v>
      </c>
      <c r="I3314" t="s">
        <v>8219</v>
      </c>
      <c r="J3314" t="s">
        <v>8215</v>
      </c>
      <c r="K3314" t="s">
        <v>5808</v>
      </c>
      <c r="L3314" t="s">
        <v>8216</v>
      </c>
    </row>
    <row r="3315" spans="1:12" x14ac:dyDescent="0.35">
      <c r="A3315" s="164" t="s">
        <v>16332</v>
      </c>
      <c r="B3315" t="s">
        <v>16333</v>
      </c>
      <c r="C3315" t="s">
        <v>16334</v>
      </c>
      <c r="D3315" t="s">
        <v>16335</v>
      </c>
      <c r="E3315" t="s">
        <v>1941</v>
      </c>
      <c r="H3315" t="s">
        <v>8218</v>
      </c>
      <c r="I3315" t="s">
        <v>8219</v>
      </c>
      <c r="J3315" t="s">
        <v>8215</v>
      </c>
      <c r="K3315" t="s">
        <v>8224</v>
      </c>
      <c r="L3315" t="s">
        <v>8216</v>
      </c>
    </row>
    <row r="3316" spans="1:12" x14ac:dyDescent="0.35">
      <c r="A3316" s="164" t="s">
        <v>1984</v>
      </c>
      <c r="B3316" t="s">
        <v>7048</v>
      </c>
      <c r="C3316" t="s">
        <v>28183</v>
      </c>
      <c r="D3316" t="s">
        <v>1985</v>
      </c>
      <c r="E3316" t="s">
        <v>1941</v>
      </c>
      <c r="F3316">
        <v>625</v>
      </c>
      <c r="G3316" t="s">
        <v>8490</v>
      </c>
      <c r="H3316" t="s">
        <v>8218</v>
      </c>
      <c r="I3316" t="s">
        <v>8214</v>
      </c>
      <c r="J3316" t="s">
        <v>8215</v>
      </c>
      <c r="K3316" t="s">
        <v>8224</v>
      </c>
      <c r="L3316" t="s">
        <v>8267</v>
      </c>
    </row>
    <row r="3317" spans="1:12" x14ac:dyDescent="0.35">
      <c r="A3317" s="164" t="s">
        <v>1986</v>
      </c>
      <c r="B3317" t="s">
        <v>7049</v>
      </c>
      <c r="C3317" t="s">
        <v>18873</v>
      </c>
      <c r="D3317" t="s">
        <v>1985</v>
      </c>
      <c r="E3317" t="s">
        <v>1941</v>
      </c>
      <c r="F3317">
        <v>593</v>
      </c>
      <c r="G3317" t="s">
        <v>8490</v>
      </c>
      <c r="H3317" t="s">
        <v>8218</v>
      </c>
      <c r="I3317" t="s">
        <v>8214</v>
      </c>
      <c r="J3317" t="s">
        <v>8215</v>
      </c>
      <c r="K3317" t="s">
        <v>8224</v>
      </c>
      <c r="L3317" t="s">
        <v>8267</v>
      </c>
    </row>
    <row r="3318" spans="1:12" x14ac:dyDescent="0.35">
      <c r="A3318" s="164" t="s">
        <v>14257</v>
      </c>
      <c r="B3318" t="s">
        <v>14258</v>
      </c>
      <c r="C3318" t="s">
        <v>14259</v>
      </c>
      <c r="D3318" t="s">
        <v>14260</v>
      </c>
      <c r="E3318" t="s">
        <v>1941</v>
      </c>
      <c r="F3318">
        <v>28</v>
      </c>
      <c r="G3318" t="s">
        <v>8234</v>
      </c>
      <c r="H3318" t="s">
        <v>8218</v>
      </c>
      <c r="I3318" t="s">
        <v>8219</v>
      </c>
      <c r="J3318" t="s">
        <v>8215</v>
      </c>
      <c r="K3318" t="s">
        <v>5808</v>
      </c>
      <c r="L3318" t="s">
        <v>8216</v>
      </c>
    </row>
    <row r="3319" spans="1:12" x14ac:dyDescent="0.35">
      <c r="A3319" s="164" t="s">
        <v>11361</v>
      </c>
      <c r="B3319" t="s">
        <v>11362</v>
      </c>
      <c r="C3319" t="s">
        <v>11363</v>
      </c>
      <c r="D3319" t="s">
        <v>11364</v>
      </c>
      <c r="E3319" t="s">
        <v>1941</v>
      </c>
      <c r="H3319" t="s">
        <v>8218</v>
      </c>
      <c r="I3319" t="s">
        <v>8219</v>
      </c>
      <c r="J3319" t="s">
        <v>8215</v>
      </c>
      <c r="K3319" t="s">
        <v>8224</v>
      </c>
      <c r="L3319" t="s">
        <v>8216</v>
      </c>
    </row>
    <row r="3320" spans="1:12" x14ac:dyDescent="0.35">
      <c r="A3320" s="164" t="s">
        <v>13005</v>
      </c>
      <c r="B3320" t="s">
        <v>13006</v>
      </c>
      <c r="C3320" t="s">
        <v>13007</v>
      </c>
      <c r="D3320" t="s">
        <v>10459</v>
      </c>
      <c r="E3320" t="s">
        <v>1941</v>
      </c>
      <c r="F3320">
        <v>25</v>
      </c>
      <c r="G3320" t="s">
        <v>8234</v>
      </c>
      <c r="H3320" t="s">
        <v>8218</v>
      </c>
      <c r="I3320" t="s">
        <v>8219</v>
      </c>
      <c r="J3320" t="s">
        <v>8215</v>
      </c>
      <c r="K3320" t="s">
        <v>5808</v>
      </c>
      <c r="L3320" t="s">
        <v>8216</v>
      </c>
    </row>
    <row r="3321" spans="1:12" x14ac:dyDescent="0.35">
      <c r="A3321" s="164" t="s">
        <v>20144</v>
      </c>
      <c r="B3321" t="s">
        <v>20145</v>
      </c>
      <c r="C3321" t="s">
        <v>20146</v>
      </c>
      <c r="D3321" t="s">
        <v>20147</v>
      </c>
      <c r="E3321" t="s">
        <v>1941</v>
      </c>
      <c r="F3321">
        <v>26</v>
      </c>
      <c r="G3321" t="s">
        <v>8234</v>
      </c>
      <c r="H3321" t="s">
        <v>8218</v>
      </c>
      <c r="I3321" t="s">
        <v>8214</v>
      </c>
      <c r="J3321" t="s">
        <v>8215</v>
      </c>
      <c r="K3321" t="s">
        <v>5808</v>
      </c>
      <c r="L3321" t="s">
        <v>8216</v>
      </c>
    </row>
    <row r="3322" spans="1:12" x14ac:dyDescent="0.35">
      <c r="A3322" s="164" t="s">
        <v>30158</v>
      </c>
      <c r="B3322" t="s">
        <v>30159</v>
      </c>
      <c r="C3322" t="s">
        <v>30160</v>
      </c>
      <c r="D3322" t="s">
        <v>30161</v>
      </c>
      <c r="E3322" t="s">
        <v>1941</v>
      </c>
      <c r="H3322" t="s">
        <v>8218</v>
      </c>
      <c r="I3322" t="s">
        <v>8214</v>
      </c>
      <c r="J3322" t="s">
        <v>8215</v>
      </c>
      <c r="K3322" t="s">
        <v>8224</v>
      </c>
      <c r="L3322" t="s">
        <v>8216</v>
      </c>
    </row>
    <row r="3323" spans="1:12" x14ac:dyDescent="0.35">
      <c r="A3323" s="164" t="s">
        <v>32641</v>
      </c>
      <c r="B3323" t="s">
        <v>32642</v>
      </c>
      <c r="C3323" t="s">
        <v>32643</v>
      </c>
      <c r="D3323" t="s">
        <v>10473</v>
      </c>
      <c r="E3323" t="s">
        <v>1941</v>
      </c>
      <c r="F3323">
        <v>36</v>
      </c>
      <c r="G3323" t="s">
        <v>8234</v>
      </c>
      <c r="H3323" t="s">
        <v>8218</v>
      </c>
      <c r="I3323" t="s">
        <v>8214</v>
      </c>
      <c r="J3323" t="s">
        <v>8215</v>
      </c>
      <c r="K3323" t="s">
        <v>5808</v>
      </c>
      <c r="L3323" t="s">
        <v>8216</v>
      </c>
    </row>
    <row r="3324" spans="1:12" x14ac:dyDescent="0.35">
      <c r="A3324" s="164" t="s">
        <v>1987</v>
      </c>
      <c r="B3324" t="s">
        <v>7025</v>
      </c>
      <c r="C3324" t="s">
        <v>19611</v>
      </c>
      <c r="D3324" t="s">
        <v>1943</v>
      </c>
      <c r="E3324" t="s">
        <v>1941</v>
      </c>
      <c r="F3324">
        <v>24</v>
      </c>
      <c r="G3324" t="s">
        <v>8234</v>
      </c>
      <c r="H3324" t="s">
        <v>8218</v>
      </c>
      <c r="I3324" t="s">
        <v>8214</v>
      </c>
      <c r="J3324" t="s">
        <v>8215</v>
      </c>
      <c r="K3324" t="s">
        <v>8224</v>
      </c>
      <c r="L3324" t="s">
        <v>8216</v>
      </c>
    </row>
    <row r="3325" spans="1:12" x14ac:dyDescent="0.35">
      <c r="A3325" s="164" t="s">
        <v>33133</v>
      </c>
      <c r="B3325" t="s">
        <v>33134</v>
      </c>
      <c r="C3325" t="s">
        <v>33135</v>
      </c>
      <c r="D3325" t="s">
        <v>33136</v>
      </c>
      <c r="E3325" t="s">
        <v>1941</v>
      </c>
      <c r="F3325">
        <v>21</v>
      </c>
      <c r="G3325" t="s">
        <v>8234</v>
      </c>
      <c r="H3325" t="s">
        <v>8218</v>
      </c>
      <c r="I3325" t="s">
        <v>8219</v>
      </c>
      <c r="J3325" t="s">
        <v>8215</v>
      </c>
      <c r="K3325" t="s">
        <v>8224</v>
      </c>
      <c r="L3325" t="s">
        <v>8216</v>
      </c>
    </row>
    <row r="3326" spans="1:12" x14ac:dyDescent="0.35">
      <c r="A3326" s="164" t="s">
        <v>1988</v>
      </c>
      <c r="B3326" t="s">
        <v>5040</v>
      </c>
      <c r="C3326" t="s">
        <v>23249</v>
      </c>
      <c r="D3326" t="s">
        <v>157</v>
      </c>
      <c r="E3326" t="s">
        <v>1941</v>
      </c>
      <c r="F3326">
        <v>110</v>
      </c>
      <c r="G3326" t="s">
        <v>8212</v>
      </c>
      <c r="H3326" t="s">
        <v>8218</v>
      </c>
      <c r="I3326" t="s">
        <v>8214</v>
      </c>
      <c r="J3326" t="s">
        <v>8215</v>
      </c>
      <c r="K3326" t="s">
        <v>5808</v>
      </c>
      <c r="L3326" t="s">
        <v>8216</v>
      </c>
    </row>
    <row r="3327" spans="1:12" x14ac:dyDescent="0.35">
      <c r="A3327" s="164" t="s">
        <v>17391</v>
      </c>
      <c r="B3327" t="s">
        <v>17392</v>
      </c>
      <c r="C3327" t="s">
        <v>17393</v>
      </c>
      <c r="D3327" t="s">
        <v>17394</v>
      </c>
      <c r="E3327" t="s">
        <v>1941</v>
      </c>
      <c r="H3327" t="s">
        <v>8218</v>
      </c>
      <c r="I3327" t="s">
        <v>8214</v>
      </c>
      <c r="J3327" t="s">
        <v>8215</v>
      </c>
      <c r="K3327" t="s">
        <v>8224</v>
      </c>
      <c r="L3327" t="s">
        <v>8216</v>
      </c>
    </row>
    <row r="3328" spans="1:12" x14ac:dyDescent="0.35">
      <c r="A3328" s="164" t="s">
        <v>25500</v>
      </c>
      <c r="B3328" t="s">
        <v>24970</v>
      </c>
      <c r="C3328" t="s">
        <v>24971</v>
      </c>
      <c r="D3328" t="s">
        <v>24972</v>
      </c>
      <c r="E3328" t="s">
        <v>1941</v>
      </c>
      <c r="F3328">
        <v>13</v>
      </c>
      <c r="G3328" t="s">
        <v>8234</v>
      </c>
      <c r="H3328" t="s">
        <v>8218</v>
      </c>
      <c r="I3328" t="s">
        <v>8219</v>
      </c>
      <c r="J3328" t="s">
        <v>8215</v>
      </c>
      <c r="K3328" t="s">
        <v>8224</v>
      </c>
      <c r="L3328" t="s">
        <v>8216</v>
      </c>
    </row>
    <row r="3329" spans="1:12" x14ac:dyDescent="0.35">
      <c r="A3329" s="164" t="s">
        <v>19259</v>
      </c>
      <c r="B3329" t="s">
        <v>19260</v>
      </c>
      <c r="C3329" t="s">
        <v>19261</v>
      </c>
      <c r="D3329" t="s">
        <v>13730</v>
      </c>
      <c r="E3329" t="s">
        <v>1941</v>
      </c>
      <c r="H3329" t="s">
        <v>8218</v>
      </c>
      <c r="I3329" t="s">
        <v>8214</v>
      </c>
      <c r="J3329" t="s">
        <v>8215</v>
      </c>
      <c r="K3329" t="s">
        <v>8224</v>
      </c>
      <c r="L3329" t="s">
        <v>8216</v>
      </c>
    </row>
    <row r="3330" spans="1:12" x14ac:dyDescent="0.35">
      <c r="A3330" s="164" t="s">
        <v>1989</v>
      </c>
      <c r="B3330" t="s">
        <v>7038</v>
      </c>
      <c r="C3330" t="s">
        <v>28606</v>
      </c>
      <c r="D3330" t="s">
        <v>1990</v>
      </c>
      <c r="E3330" t="s">
        <v>1941</v>
      </c>
      <c r="F3330">
        <v>86</v>
      </c>
      <c r="G3330" t="s">
        <v>8234</v>
      </c>
      <c r="H3330" t="s">
        <v>8218</v>
      </c>
      <c r="I3330" t="s">
        <v>8214</v>
      </c>
      <c r="J3330" t="s">
        <v>8215</v>
      </c>
      <c r="K3330" t="s">
        <v>8224</v>
      </c>
      <c r="L3330" t="s">
        <v>8216</v>
      </c>
    </row>
    <row r="3331" spans="1:12" x14ac:dyDescent="0.35">
      <c r="A3331" s="164" t="s">
        <v>8499</v>
      </c>
      <c r="B3331" t="s">
        <v>8500</v>
      </c>
      <c r="C3331" t="s">
        <v>8501</v>
      </c>
      <c r="D3331" t="s">
        <v>8502</v>
      </c>
      <c r="E3331" t="s">
        <v>1941</v>
      </c>
      <c r="F3331">
        <v>45</v>
      </c>
      <c r="G3331" t="s">
        <v>8234</v>
      </c>
      <c r="H3331" t="s">
        <v>8218</v>
      </c>
      <c r="I3331" t="s">
        <v>8219</v>
      </c>
      <c r="J3331" t="s">
        <v>8215</v>
      </c>
      <c r="K3331" t="s">
        <v>5808</v>
      </c>
      <c r="L3331" t="s">
        <v>8216</v>
      </c>
    </row>
    <row r="3332" spans="1:12" x14ac:dyDescent="0.35">
      <c r="A3332" s="164" t="s">
        <v>18943</v>
      </c>
      <c r="B3332" t="s">
        <v>18944</v>
      </c>
      <c r="C3332" t="s">
        <v>18945</v>
      </c>
      <c r="D3332" t="s">
        <v>18946</v>
      </c>
      <c r="E3332" t="s">
        <v>1941</v>
      </c>
      <c r="F3332">
        <v>72</v>
      </c>
      <c r="G3332" t="s">
        <v>8234</v>
      </c>
      <c r="H3332" t="s">
        <v>8218</v>
      </c>
      <c r="I3332" t="s">
        <v>8214</v>
      </c>
      <c r="J3332" t="s">
        <v>8215</v>
      </c>
      <c r="K3332" t="s">
        <v>5808</v>
      </c>
      <c r="L3332" t="s">
        <v>8216</v>
      </c>
    </row>
    <row r="3333" spans="1:12" x14ac:dyDescent="0.35">
      <c r="A3333" s="164" t="s">
        <v>1991</v>
      </c>
      <c r="B3333" t="s">
        <v>7054</v>
      </c>
      <c r="C3333" t="s">
        <v>30821</v>
      </c>
      <c r="D3333" t="s">
        <v>1992</v>
      </c>
      <c r="E3333" t="s">
        <v>1941</v>
      </c>
      <c r="F3333">
        <v>47</v>
      </c>
      <c r="G3333" t="s">
        <v>8234</v>
      </c>
      <c r="H3333" t="s">
        <v>8218</v>
      </c>
      <c r="I3333" t="s">
        <v>8219</v>
      </c>
      <c r="J3333" t="s">
        <v>8215</v>
      </c>
      <c r="K3333" t="s">
        <v>5808</v>
      </c>
      <c r="L3333" t="s">
        <v>8216</v>
      </c>
    </row>
    <row r="3334" spans="1:12" x14ac:dyDescent="0.35">
      <c r="A3334" s="164" t="s">
        <v>1993</v>
      </c>
      <c r="B3334" t="s">
        <v>7030</v>
      </c>
      <c r="C3334" t="s">
        <v>11393</v>
      </c>
      <c r="D3334" t="s">
        <v>1962</v>
      </c>
      <c r="E3334" t="s">
        <v>1941</v>
      </c>
      <c r="F3334">
        <v>171</v>
      </c>
      <c r="G3334" t="s">
        <v>8212</v>
      </c>
      <c r="H3334" t="s">
        <v>8218</v>
      </c>
      <c r="I3334" t="s">
        <v>8214</v>
      </c>
      <c r="J3334" t="s">
        <v>8215</v>
      </c>
      <c r="K3334" t="s">
        <v>8224</v>
      </c>
      <c r="L3334" t="s">
        <v>8216</v>
      </c>
    </row>
    <row r="3335" spans="1:12" x14ac:dyDescent="0.35">
      <c r="A3335" s="164" t="s">
        <v>8661</v>
      </c>
      <c r="B3335" t="s">
        <v>8662</v>
      </c>
      <c r="C3335" t="s">
        <v>8663</v>
      </c>
      <c r="D3335" t="s">
        <v>1985</v>
      </c>
      <c r="E3335" t="s">
        <v>1941</v>
      </c>
      <c r="F3335">
        <v>50</v>
      </c>
      <c r="G3335" t="s">
        <v>8234</v>
      </c>
      <c r="H3335" t="s">
        <v>8218</v>
      </c>
      <c r="I3335" t="s">
        <v>8214</v>
      </c>
      <c r="J3335" t="s">
        <v>8215</v>
      </c>
      <c r="K3335" t="s">
        <v>5808</v>
      </c>
      <c r="L3335" t="s">
        <v>8267</v>
      </c>
    </row>
    <row r="3336" spans="1:12" x14ac:dyDescent="0.35">
      <c r="A3336" s="164" t="s">
        <v>23965</v>
      </c>
      <c r="B3336" t="s">
        <v>23966</v>
      </c>
      <c r="C3336" t="s">
        <v>23967</v>
      </c>
      <c r="D3336" t="s">
        <v>13650</v>
      </c>
      <c r="E3336" t="s">
        <v>1941</v>
      </c>
      <c r="F3336">
        <v>97</v>
      </c>
      <c r="G3336" t="s">
        <v>8234</v>
      </c>
      <c r="H3336" t="s">
        <v>8218</v>
      </c>
      <c r="I3336" t="s">
        <v>8214</v>
      </c>
      <c r="J3336" t="s">
        <v>8215</v>
      </c>
      <c r="K3336" t="s">
        <v>5808</v>
      </c>
      <c r="L3336" t="s">
        <v>8267</v>
      </c>
    </row>
    <row r="3337" spans="1:12" x14ac:dyDescent="0.35">
      <c r="A3337" s="164" t="s">
        <v>1994</v>
      </c>
      <c r="B3337" t="s">
        <v>7044</v>
      </c>
      <c r="C3337" t="s">
        <v>18715</v>
      </c>
      <c r="D3337" t="s">
        <v>1995</v>
      </c>
      <c r="E3337" t="s">
        <v>1941</v>
      </c>
      <c r="F3337">
        <v>32</v>
      </c>
      <c r="G3337" t="s">
        <v>8234</v>
      </c>
      <c r="H3337" t="s">
        <v>8218</v>
      </c>
      <c r="I3337" t="s">
        <v>8219</v>
      </c>
      <c r="J3337" t="s">
        <v>8215</v>
      </c>
      <c r="K3337" t="s">
        <v>5808</v>
      </c>
      <c r="L3337" t="s">
        <v>8216</v>
      </c>
    </row>
    <row r="3338" spans="1:12" x14ac:dyDescent="0.35">
      <c r="A3338" s="164" t="s">
        <v>30226</v>
      </c>
      <c r="B3338" t="s">
        <v>30227</v>
      </c>
      <c r="C3338" t="s">
        <v>30228</v>
      </c>
      <c r="D3338" t="s">
        <v>30229</v>
      </c>
      <c r="E3338" t="s">
        <v>1941</v>
      </c>
      <c r="F3338">
        <v>38</v>
      </c>
      <c r="G3338" t="s">
        <v>8234</v>
      </c>
      <c r="H3338" t="s">
        <v>8218</v>
      </c>
      <c r="I3338" t="s">
        <v>8219</v>
      </c>
      <c r="J3338" t="s">
        <v>8215</v>
      </c>
      <c r="K3338" t="s">
        <v>5808</v>
      </c>
      <c r="L3338" t="s">
        <v>8216</v>
      </c>
    </row>
    <row r="3339" spans="1:12" x14ac:dyDescent="0.35">
      <c r="A3339" s="164" t="s">
        <v>10262</v>
      </c>
      <c r="B3339" t="s">
        <v>10263</v>
      </c>
      <c r="C3339" t="s">
        <v>10264</v>
      </c>
      <c r="D3339" t="s">
        <v>10265</v>
      </c>
      <c r="E3339" t="s">
        <v>1941</v>
      </c>
      <c r="F3339">
        <v>27</v>
      </c>
      <c r="G3339" t="s">
        <v>8234</v>
      </c>
      <c r="H3339" t="s">
        <v>8218</v>
      </c>
      <c r="I3339" t="s">
        <v>8214</v>
      </c>
      <c r="J3339" t="s">
        <v>8215</v>
      </c>
      <c r="K3339" t="s">
        <v>5808</v>
      </c>
      <c r="L3339" t="s">
        <v>8216</v>
      </c>
    </row>
    <row r="3340" spans="1:12" x14ac:dyDescent="0.35">
      <c r="A3340" s="164" t="s">
        <v>18786</v>
      </c>
      <c r="B3340" t="s">
        <v>18787</v>
      </c>
      <c r="C3340" t="s">
        <v>18788</v>
      </c>
      <c r="D3340" t="s">
        <v>18789</v>
      </c>
      <c r="E3340" t="s">
        <v>1941</v>
      </c>
      <c r="H3340" t="s">
        <v>8218</v>
      </c>
      <c r="I3340" t="s">
        <v>8219</v>
      </c>
      <c r="J3340" t="s">
        <v>8215</v>
      </c>
      <c r="K3340" t="s">
        <v>8224</v>
      </c>
      <c r="L3340" t="s">
        <v>8216</v>
      </c>
    </row>
    <row r="3341" spans="1:12" x14ac:dyDescent="0.35">
      <c r="A3341" s="164" t="s">
        <v>14124</v>
      </c>
      <c r="B3341" t="s">
        <v>14125</v>
      </c>
      <c r="C3341" t="s">
        <v>14126</v>
      </c>
      <c r="D3341" t="s">
        <v>14127</v>
      </c>
      <c r="E3341" t="s">
        <v>1941</v>
      </c>
      <c r="F3341">
        <v>9</v>
      </c>
      <c r="G3341" t="s">
        <v>8234</v>
      </c>
      <c r="H3341" t="s">
        <v>8218</v>
      </c>
      <c r="I3341" t="s">
        <v>8214</v>
      </c>
      <c r="J3341" t="s">
        <v>8215</v>
      </c>
      <c r="K3341" t="s">
        <v>8224</v>
      </c>
      <c r="L3341" t="s">
        <v>8216</v>
      </c>
    </row>
    <row r="3342" spans="1:12" x14ac:dyDescent="0.35">
      <c r="A3342" s="164" t="s">
        <v>22830</v>
      </c>
      <c r="B3342" t="s">
        <v>22831</v>
      </c>
      <c r="C3342" t="s">
        <v>22832</v>
      </c>
      <c r="D3342" t="s">
        <v>22833</v>
      </c>
      <c r="E3342" t="s">
        <v>1941</v>
      </c>
      <c r="F3342">
        <v>27</v>
      </c>
      <c r="G3342" t="s">
        <v>8234</v>
      </c>
      <c r="H3342" t="s">
        <v>8218</v>
      </c>
      <c r="I3342" t="s">
        <v>8219</v>
      </c>
      <c r="J3342" t="s">
        <v>8215</v>
      </c>
      <c r="K3342" t="s">
        <v>5808</v>
      </c>
      <c r="L3342" t="s">
        <v>8216</v>
      </c>
    </row>
    <row r="3343" spans="1:12" x14ac:dyDescent="0.35">
      <c r="A3343" s="164" t="s">
        <v>1996</v>
      </c>
      <c r="B3343" t="s">
        <v>7067</v>
      </c>
      <c r="C3343" t="s">
        <v>30434</v>
      </c>
      <c r="D3343" t="s">
        <v>1781</v>
      </c>
      <c r="E3343" t="s">
        <v>1941</v>
      </c>
      <c r="F3343">
        <v>26</v>
      </c>
      <c r="G3343" t="s">
        <v>8234</v>
      </c>
      <c r="H3343" t="s">
        <v>8218</v>
      </c>
      <c r="I3343" t="s">
        <v>8219</v>
      </c>
      <c r="J3343" t="s">
        <v>8215</v>
      </c>
      <c r="K3343" t="s">
        <v>5808</v>
      </c>
      <c r="L3343" t="s">
        <v>8216</v>
      </c>
    </row>
    <row r="3344" spans="1:12" x14ac:dyDescent="0.35">
      <c r="A3344" s="164" t="s">
        <v>27542</v>
      </c>
      <c r="B3344" t="s">
        <v>27543</v>
      </c>
      <c r="C3344" t="s">
        <v>27544</v>
      </c>
      <c r="D3344" t="s">
        <v>27545</v>
      </c>
      <c r="E3344" t="s">
        <v>1941</v>
      </c>
      <c r="H3344" t="s">
        <v>8218</v>
      </c>
      <c r="I3344" t="s">
        <v>8219</v>
      </c>
      <c r="J3344" t="s">
        <v>8215</v>
      </c>
      <c r="K3344" t="s">
        <v>8224</v>
      </c>
      <c r="L3344" t="s">
        <v>8216</v>
      </c>
    </row>
    <row r="3345" spans="1:12" x14ac:dyDescent="0.35">
      <c r="A3345" s="164" t="s">
        <v>12044</v>
      </c>
      <c r="B3345" t="s">
        <v>12045</v>
      </c>
      <c r="C3345" t="s">
        <v>12046</v>
      </c>
      <c r="D3345" t="s">
        <v>12047</v>
      </c>
      <c r="E3345" t="s">
        <v>1941</v>
      </c>
      <c r="H3345" t="s">
        <v>8218</v>
      </c>
      <c r="I3345" t="s">
        <v>8219</v>
      </c>
      <c r="J3345" t="s">
        <v>8215</v>
      </c>
      <c r="K3345" t="s">
        <v>8224</v>
      </c>
      <c r="L3345" t="s">
        <v>8216</v>
      </c>
    </row>
    <row r="3346" spans="1:12" x14ac:dyDescent="0.35">
      <c r="A3346" s="164" t="s">
        <v>18326</v>
      </c>
      <c r="B3346" t="s">
        <v>18327</v>
      </c>
      <c r="C3346" t="s">
        <v>18328</v>
      </c>
      <c r="D3346" t="s">
        <v>10770</v>
      </c>
      <c r="E3346" t="s">
        <v>1941</v>
      </c>
      <c r="F3346">
        <v>40</v>
      </c>
      <c r="G3346" t="s">
        <v>8234</v>
      </c>
      <c r="H3346" t="s">
        <v>8218</v>
      </c>
      <c r="I3346" t="s">
        <v>8214</v>
      </c>
      <c r="J3346" t="s">
        <v>8215</v>
      </c>
      <c r="K3346" t="s">
        <v>5808</v>
      </c>
      <c r="L3346" t="s">
        <v>8216</v>
      </c>
    </row>
    <row r="3347" spans="1:12" x14ac:dyDescent="0.35">
      <c r="A3347" s="164" t="s">
        <v>28263</v>
      </c>
      <c r="B3347" t="s">
        <v>28264</v>
      </c>
      <c r="C3347" t="s">
        <v>28265</v>
      </c>
      <c r="D3347" t="s">
        <v>28266</v>
      </c>
      <c r="E3347" t="s">
        <v>1941</v>
      </c>
      <c r="H3347" t="s">
        <v>8218</v>
      </c>
      <c r="I3347" t="s">
        <v>8219</v>
      </c>
      <c r="J3347" t="s">
        <v>8215</v>
      </c>
      <c r="K3347" t="s">
        <v>8224</v>
      </c>
      <c r="L3347" t="s">
        <v>8216</v>
      </c>
    </row>
    <row r="3348" spans="1:12" x14ac:dyDescent="0.35">
      <c r="A3348" s="164" t="s">
        <v>20046</v>
      </c>
      <c r="B3348" t="s">
        <v>20047</v>
      </c>
      <c r="C3348" t="s">
        <v>20048</v>
      </c>
      <c r="D3348" t="s">
        <v>20049</v>
      </c>
      <c r="E3348" t="s">
        <v>1941</v>
      </c>
      <c r="H3348" t="s">
        <v>8218</v>
      </c>
      <c r="I3348" t="s">
        <v>8219</v>
      </c>
      <c r="J3348" t="s">
        <v>8215</v>
      </c>
      <c r="K3348" t="s">
        <v>8224</v>
      </c>
      <c r="L3348" t="s">
        <v>8216</v>
      </c>
    </row>
    <row r="3349" spans="1:12" x14ac:dyDescent="0.35">
      <c r="A3349" s="164" t="s">
        <v>24463</v>
      </c>
      <c r="B3349" t="s">
        <v>24464</v>
      </c>
      <c r="C3349" t="s">
        <v>24465</v>
      </c>
      <c r="D3349" t="s">
        <v>24466</v>
      </c>
      <c r="E3349" t="s">
        <v>1941</v>
      </c>
      <c r="H3349" t="s">
        <v>8218</v>
      </c>
      <c r="I3349" t="s">
        <v>8219</v>
      </c>
      <c r="J3349" t="s">
        <v>8215</v>
      </c>
      <c r="K3349" t="s">
        <v>8224</v>
      </c>
      <c r="L3349" t="s">
        <v>8216</v>
      </c>
    </row>
    <row r="3350" spans="1:12" x14ac:dyDescent="0.35">
      <c r="A3350" s="164" t="s">
        <v>1997</v>
      </c>
      <c r="B3350" t="s">
        <v>7064</v>
      </c>
      <c r="C3350" t="s">
        <v>32657</v>
      </c>
      <c r="D3350" t="s">
        <v>1998</v>
      </c>
      <c r="E3350" t="s">
        <v>1941</v>
      </c>
      <c r="F3350">
        <v>60</v>
      </c>
      <c r="G3350" t="s">
        <v>8234</v>
      </c>
      <c r="H3350" t="s">
        <v>8218</v>
      </c>
      <c r="I3350" t="s">
        <v>8219</v>
      </c>
      <c r="J3350" t="s">
        <v>8215</v>
      </c>
      <c r="K3350" t="s">
        <v>8224</v>
      </c>
      <c r="L3350" t="s">
        <v>8216</v>
      </c>
    </row>
    <row r="3351" spans="1:12" x14ac:dyDescent="0.35">
      <c r="A3351" s="164" t="s">
        <v>1999</v>
      </c>
      <c r="B3351" t="s">
        <v>7035</v>
      </c>
      <c r="C3351" t="s">
        <v>19372</v>
      </c>
      <c r="D3351" t="s">
        <v>2000</v>
      </c>
      <c r="E3351" t="s">
        <v>1941</v>
      </c>
      <c r="F3351">
        <v>270</v>
      </c>
      <c r="G3351" t="s">
        <v>8223</v>
      </c>
      <c r="H3351" t="s">
        <v>8218</v>
      </c>
      <c r="I3351" t="s">
        <v>8214</v>
      </c>
      <c r="J3351" t="s">
        <v>8215</v>
      </c>
      <c r="K3351" t="s">
        <v>8224</v>
      </c>
      <c r="L3351" t="s">
        <v>8267</v>
      </c>
    </row>
    <row r="3352" spans="1:12" x14ac:dyDescent="0.35">
      <c r="A3352" s="164" t="s">
        <v>9964</v>
      </c>
      <c r="B3352" t="s">
        <v>9965</v>
      </c>
      <c r="C3352" t="s">
        <v>9966</v>
      </c>
      <c r="D3352" t="s">
        <v>9967</v>
      </c>
      <c r="E3352" t="s">
        <v>1941</v>
      </c>
      <c r="H3352" t="s">
        <v>8218</v>
      </c>
      <c r="I3352" t="s">
        <v>8219</v>
      </c>
      <c r="J3352" t="s">
        <v>8215</v>
      </c>
      <c r="K3352" t="s">
        <v>8224</v>
      </c>
      <c r="L3352" t="s">
        <v>8216</v>
      </c>
    </row>
    <row r="3353" spans="1:12" x14ac:dyDescent="0.35">
      <c r="A3353" s="164" t="s">
        <v>18237</v>
      </c>
      <c r="B3353" t="s">
        <v>18238</v>
      </c>
      <c r="C3353" t="s">
        <v>18239</v>
      </c>
      <c r="D3353" t="s">
        <v>16350</v>
      </c>
      <c r="E3353" t="s">
        <v>1941</v>
      </c>
      <c r="H3353" t="s">
        <v>8218</v>
      </c>
      <c r="I3353" t="s">
        <v>8219</v>
      </c>
      <c r="J3353" t="s">
        <v>8215</v>
      </c>
      <c r="K3353" t="s">
        <v>8224</v>
      </c>
      <c r="L3353" t="s">
        <v>8216</v>
      </c>
    </row>
    <row r="3354" spans="1:12" x14ac:dyDescent="0.35">
      <c r="A3354" s="164" t="s">
        <v>19110</v>
      </c>
      <c r="B3354" t="s">
        <v>19111</v>
      </c>
      <c r="C3354" t="s">
        <v>19112</v>
      </c>
      <c r="D3354" t="s">
        <v>2338</v>
      </c>
      <c r="E3354" t="s">
        <v>1941</v>
      </c>
      <c r="F3354">
        <v>1</v>
      </c>
      <c r="G3354" t="s">
        <v>8234</v>
      </c>
      <c r="H3354" t="s">
        <v>8218</v>
      </c>
      <c r="I3354" t="s">
        <v>8214</v>
      </c>
      <c r="J3354" t="s">
        <v>8215</v>
      </c>
      <c r="K3354" t="s">
        <v>8224</v>
      </c>
      <c r="L3354" t="s">
        <v>8216</v>
      </c>
    </row>
    <row r="3355" spans="1:12" x14ac:dyDescent="0.35">
      <c r="A3355" s="164" t="s">
        <v>25273</v>
      </c>
      <c r="B3355" t="s">
        <v>25274</v>
      </c>
      <c r="C3355" t="s">
        <v>25275</v>
      </c>
      <c r="D3355" t="s">
        <v>25276</v>
      </c>
      <c r="E3355" t="s">
        <v>1941</v>
      </c>
      <c r="H3355" t="s">
        <v>8218</v>
      </c>
      <c r="I3355" t="s">
        <v>8219</v>
      </c>
      <c r="J3355" t="s">
        <v>8215</v>
      </c>
      <c r="K3355" t="s">
        <v>8224</v>
      </c>
      <c r="L3355" t="s">
        <v>8216</v>
      </c>
    </row>
    <row r="3356" spans="1:12" x14ac:dyDescent="0.35">
      <c r="A3356" s="164" t="s">
        <v>2001</v>
      </c>
      <c r="B3356" t="s">
        <v>7032</v>
      </c>
      <c r="C3356" t="s">
        <v>30561</v>
      </c>
      <c r="D3356" t="s">
        <v>2000</v>
      </c>
      <c r="E3356" t="s">
        <v>1941</v>
      </c>
      <c r="F3356">
        <v>153</v>
      </c>
      <c r="G3356" t="s">
        <v>8212</v>
      </c>
      <c r="H3356" t="s">
        <v>8218</v>
      </c>
      <c r="I3356" t="s">
        <v>8214</v>
      </c>
      <c r="J3356" t="s">
        <v>8215</v>
      </c>
      <c r="K3356" t="s">
        <v>8224</v>
      </c>
      <c r="L3356" t="s">
        <v>8267</v>
      </c>
    </row>
    <row r="3357" spans="1:12" x14ac:dyDescent="0.35">
      <c r="A3357" s="164" t="s">
        <v>2002</v>
      </c>
      <c r="B3357" t="s">
        <v>7051</v>
      </c>
      <c r="C3357" t="s">
        <v>18261</v>
      </c>
      <c r="D3357" t="s">
        <v>1985</v>
      </c>
      <c r="E3357" t="s">
        <v>1941</v>
      </c>
      <c r="F3357">
        <v>32</v>
      </c>
      <c r="G3357" t="s">
        <v>8234</v>
      </c>
      <c r="H3357" t="s">
        <v>8218</v>
      </c>
      <c r="I3357" t="s">
        <v>8214</v>
      </c>
      <c r="J3357" t="s">
        <v>8215</v>
      </c>
      <c r="K3357" t="s">
        <v>5808</v>
      </c>
      <c r="L3357" t="s">
        <v>8216</v>
      </c>
    </row>
    <row r="3358" spans="1:12" x14ac:dyDescent="0.35">
      <c r="A3358" s="164" t="s">
        <v>30862</v>
      </c>
      <c r="B3358" t="s">
        <v>30863</v>
      </c>
      <c r="C3358" t="s">
        <v>30864</v>
      </c>
      <c r="D3358" t="s">
        <v>1962</v>
      </c>
      <c r="E3358" t="s">
        <v>1941</v>
      </c>
      <c r="F3358">
        <v>20</v>
      </c>
      <c r="G3358" t="s">
        <v>8234</v>
      </c>
      <c r="H3358" t="s">
        <v>8218</v>
      </c>
      <c r="I3358" t="s">
        <v>11246</v>
      </c>
      <c r="J3358" t="s">
        <v>8215</v>
      </c>
      <c r="K3358" t="s">
        <v>8224</v>
      </c>
      <c r="L3358" t="s">
        <v>8216</v>
      </c>
    </row>
    <row r="3359" spans="1:12" x14ac:dyDescent="0.35">
      <c r="A3359" s="164" t="s">
        <v>2003</v>
      </c>
      <c r="B3359" t="s">
        <v>7034</v>
      </c>
      <c r="C3359" t="s">
        <v>10014</v>
      </c>
      <c r="D3359" t="s">
        <v>2000</v>
      </c>
      <c r="E3359" t="s">
        <v>1941</v>
      </c>
      <c r="F3359">
        <v>83</v>
      </c>
      <c r="G3359" t="s">
        <v>8234</v>
      </c>
      <c r="H3359" t="s">
        <v>8218</v>
      </c>
      <c r="I3359" t="s">
        <v>8214</v>
      </c>
      <c r="J3359" t="s">
        <v>8215</v>
      </c>
      <c r="K3359" t="s">
        <v>8224</v>
      </c>
      <c r="L3359" t="s">
        <v>8216</v>
      </c>
    </row>
    <row r="3360" spans="1:12" x14ac:dyDescent="0.35">
      <c r="A3360" s="164" t="s">
        <v>2004</v>
      </c>
      <c r="B3360" t="s">
        <v>7050</v>
      </c>
      <c r="C3360" t="s">
        <v>24333</v>
      </c>
      <c r="D3360" t="s">
        <v>1985</v>
      </c>
      <c r="E3360" t="s">
        <v>1941</v>
      </c>
      <c r="F3360">
        <v>46</v>
      </c>
      <c r="G3360" t="s">
        <v>8234</v>
      </c>
      <c r="H3360" t="s">
        <v>8218</v>
      </c>
      <c r="I3360" t="s">
        <v>8214</v>
      </c>
      <c r="J3360" t="s">
        <v>8215</v>
      </c>
      <c r="K3360" t="s">
        <v>5808</v>
      </c>
      <c r="L3360" t="s">
        <v>8216</v>
      </c>
    </row>
    <row r="3361" spans="1:12" x14ac:dyDescent="0.35">
      <c r="A3361" s="164" t="s">
        <v>2005</v>
      </c>
      <c r="B3361" t="s">
        <v>7056</v>
      </c>
      <c r="C3361" t="s">
        <v>10438</v>
      </c>
      <c r="D3361" t="s">
        <v>1945</v>
      </c>
      <c r="E3361" t="s">
        <v>1941</v>
      </c>
      <c r="F3361">
        <v>16</v>
      </c>
      <c r="G3361" t="s">
        <v>8234</v>
      </c>
      <c r="H3361" t="s">
        <v>8218</v>
      </c>
      <c r="I3361" t="s">
        <v>8219</v>
      </c>
      <c r="J3361" t="s">
        <v>8215</v>
      </c>
      <c r="K3361" t="s">
        <v>8224</v>
      </c>
      <c r="L3361" t="s">
        <v>8216</v>
      </c>
    </row>
    <row r="3362" spans="1:12" x14ac:dyDescent="0.35">
      <c r="A3362" s="164" t="s">
        <v>2006</v>
      </c>
      <c r="B3362" t="s">
        <v>7033</v>
      </c>
      <c r="C3362" t="s">
        <v>29478</v>
      </c>
      <c r="D3362" t="s">
        <v>2007</v>
      </c>
      <c r="E3362" t="s">
        <v>1941</v>
      </c>
      <c r="F3362">
        <v>12</v>
      </c>
      <c r="G3362" t="s">
        <v>8234</v>
      </c>
      <c r="H3362" t="s">
        <v>8218</v>
      </c>
      <c r="I3362" t="s">
        <v>8214</v>
      </c>
      <c r="J3362" t="s">
        <v>8215</v>
      </c>
      <c r="K3362" t="s">
        <v>8224</v>
      </c>
      <c r="L3362" t="s">
        <v>8216</v>
      </c>
    </row>
    <row r="3363" spans="1:12" x14ac:dyDescent="0.35">
      <c r="A3363" s="164" t="s">
        <v>12976</v>
      </c>
      <c r="B3363" t="s">
        <v>12977</v>
      </c>
      <c r="C3363" t="s">
        <v>12978</v>
      </c>
      <c r="D3363" t="s">
        <v>12979</v>
      </c>
      <c r="E3363" t="s">
        <v>1941</v>
      </c>
      <c r="F3363">
        <v>35</v>
      </c>
      <c r="G3363" t="s">
        <v>8234</v>
      </c>
      <c r="H3363" t="s">
        <v>8218</v>
      </c>
      <c r="I3363" t="s">
        <v>8214</v>
      </c>
      <c r="J3363" t="s">
        <v>8215</v>
      </c>
      <c r="K3363" t="s">
        <v>5808</v>
      </c>
      <c r="L3363" t="s">
        <v>8216</v>
      </c>
    </row>
    <row r="3364" spans="1:12" x14ac:dyDescent="0.35">
      <c r="A3364" s="164" t="s">
        <v>2008</v>
      </c>
      <c r="B3364" t="s">
        <v>7037</v>
      </c>
      <c r="C3364" t="s">
        <v>23687</v>
      </c>
      <c r="D3364" t="s">
        <v>1990</v>
      </c>
      <c r="E3364" t="s">
        <v>1941</v>
      </c>
      <c r="F3364">
        <v>13</v>
      </c>
      <c r="G3364" t="s">
        <v>8234</v>
      </c>
      <c r="H3364" t="s">
        <v>8218</v>
      </c>
      <c r="I3364" t="s">
        <v>8214</v>
      </c>
      <c r="J3364" t="s">
        <v>8215</v>
      </c>
      <c r="K3364" t="s">
        <v>8224</v>
      </c>
      <c r="L3364" t="s">
        <v>8216</v>
      </c>
    </row>
    <row r="3365" spans="1:12" x14ac:dyDescent="0.35">
      <c r="A3365" s="164" t="s">
        <v>2009</v>
      </c>
      <c r="B3365" t="s">
        <v>7062</v>
      </c>
      <c r="C3365" t="s">
        <v>11622</v>
      </c>
      <c r="D3365" t="s">
        <v>2010</v>
      </c>
      <c r="E3365" t="s">
        <v>1941</v>
      </c>
      <c r="F3365">
        <v>33</v>
      </c>
      <c r="G3365" t="s">
        <v>8234</v>
      </c>
      <c r="H3365" t="s">
        <v>8218</v>
      </c>
      <c r="I3365" t="s">
        <v>8219</v>
      </c>
      <c r="J3365" t="s">
        <v>8215</v>
      </c>
      <c r="K3365" t="s">
        <v>8224</v>
      </c>
      <c r="L3365" t="s">
        <v>8216</v>
      </c>
    </row>
    <row r="3366" spans="1:12" x14ac:dyDescent="0.35">
      <c r="A3366" s="164" t="s">
        <v>32417</v>
      </c>
      <c r="B3366" t="s">
        <v>32418</v>
      </c>
      <c r="C3366" t="s">
        <v>29160</v>
      </c>
      <c r="D3366" t="s">
        <v>1985</v>
      </c>
      <c r="E3366" t="s">
        <v>1941</v>
      </c>
      <c r="F3366">
        <v>82</v>
      </c>
      <c r="G3366" t="s">
        <v>8234</v>
      </c>
      <c r="H3366" t="s">
        <v>8218</v>
      </c>
      <c r="I3366" t="s">
        <v>8214</v>
      </c>
      <c r="J3366" t="s">
        <v>8215</v>
      </c>
      <c r="K3366" t="s">
        <v>8224</v>
      </c>
      <c r="L3366" t="s">
        <v>8216</v>
      </c>
    </row>
    <row r="3367" spans="1:12" x14ac:dyDescent="0.35">
      <c r="A3367" s="164" t="s">
        <v>31463</v>
      </c>
      <c r="B3367" t="s">
        <v>31464</v>
      </c>
      <c r="C3367" t="s">
        <v>31465</v>
      </c>
      <c r="D3367" t="s">
        <v>4643</v>
      </c>
      <c r="E3367" t="s">
        <v>1941</v>
      </c>
      <c r="F3367">
        <v>4</v>
      </c>
      <c r="G3367" t="s">
        <v>8234</v>
      </c>
      <c r="H3367" t="s">
        <v>8218</v>
      </c>
      <c r="I3367" t="s">
        <v>8219</v>
      </c>
      <c r="J3367" t="s">
        <v>8215</v>
      </c>
      <c r="K3367" t="s">
        <v>8224</v>
      </c>
      <c r="L3367" t="s">
        <v>8216</v>
      </c>
    </row>
    <row r="3368" spans="1:12" x14ac:dyDescent="0.35">
      <c r="A3368" s="164" t="s">
        <v>2011</v>
      </c>
      <c r="B3368" t="s">
        <v>5747</v>
      </c>
      <c r="C3368" t="s">
        <v>19010</v>
      </c>
      <c r="D3368" t="s">
        <v>2007</v>
      </c>
      <c r="E3368" t="s">
        <v>1941</v>
      </c>
      <c r="F3368">
        <v>9</v>
      </c>
      <c r="G3368" t="s">
        <v>8234</v>
      </c>
      <c r="H3368" t="s">
        <v>8218</v>
      </c>
      <c r="I3368" t="s">
        <v>8214</v>
      </c>
      <c r="J3368" t="s">
        <v>8215</v>
      </c>
      <c r="K3368" t="s">
        <v>8224</v>
      </c>
      <c r="L3368" t="s">
        <v>8216</v>
      </c>
    </row>
    <row r="3369" spans="1:12" x14ac:dyDescent="0.35">
      <c r="A3369" s="164" t="s">
        <v>19008</v>
      </c>
      <c r="B3369" t="s">
        <v>19009</v>
      </c>
      <c r="C3369" t="s">
        <v>19010</v>
      </c>
      <c r="D3369" t="s">
        <v>2007</v>
      </c>
      <c r="E3369" t="s">
        <v>1941</v>
      </c>
      <c r="F3369">
        <v>1</v>
      </c>
      <c r="G3369" t="s">
        <v>8234</v>
      </c>
      <c r="H3369" t="s">
        <v>8218</v>
      </c>
      <c r="I3369" t="s">
        <v>8214</v>
      </c>
      <c r="J3369" t="s">
        <v>8215</v>
      </c>
      <c r="K3369" t="s">
        <v>8224</v>
      </c>
      <c r="L3369" t="s">
        <v>8216</v>
      </c>
    </row>
    <row r="3370" spans="1:12" x14ac:dyDescent="0.35">
      <c r="A3370" s="164" t="s">
        <v>2012</v>
      </c>
      <c r="B3370" t="s">
        <v>7052</v>
      </c>
      <c r="C3370" t="s">
        <v>25384</v>
      </c>
      <c r="D3370" t="s">
        <v>1985</v>
      </c>
      <c r="E3370" t="s">
        <v>1941</v>
      </c>
      <c r="F3370">
        <v>36</v>
      </c>
      <c r="G3370" t="s">
        <v>8234</v>
      </c>
      <c r="H3370" t="s">
        <v>8218</v>
      </c>
      <c r="I3370" t="s">
        <v>8214</v>
      </c>
      <c r="J3370" t="s">
        <v>8215</v>
      </c>
      <c r="K3370" t="s">
        <v>5808</v>
      </c>
      <c r="L3370" t="s">
        <v>8216</v>
      </c>
    </row>
    <row r="3371" spans="1:12" x14ac:dyDescent="0.35">
      <c r="A3371" s="164" t="s">
        <v>2013</v>
      </c>
      <c r="B3371" t="s">
        <v>7043</v>
      </c>
      <c r="C3371" t="s">
        <v>8854</v>
      </c>
      <c r="D3371" t="s">
        <v>2014</v>
      </c>
      <c r="E3371" t="s">
        <v>1941</v>
      </c>
      <c r="F3371">
        <v>55</v>
      </c>
      <c r="G3371" t="s">
        <v>8234</v>
      </c>
      <c r="H3371" t="s">
        <v>8218</v>
      </c>
      <c r="I3371" t="s">
        <v>8214</v>
      </c>
      <c r="J3371" t="s">
        <v>8215</v>
      </c>
      <c r="K3371" t="s">
        <v>5808</v>
      </c>
      <c r="L3371" t="s">
        <v>8216</v>
      </c>
    </row>
    <row r="3372" spans="1:12" x14ac:dyDescent="0.35">
      <c r="A3372" s="164" t="s">
        <v>2015</v>
      </c>
      <c r="B3372" t="s">
        <v>7061</v>
      </c>
      <c r="C3372" t="s">
        <v>18182</v>
      </c>
      <c r="D3372" t="s">
        <v>1954</v>
      </c>
      <c r="E3372" t="s">
        <v>1941</v>
      </c>
      <c r="F3372">
        <v>10</v>
      </c>
      <c r="G3372" t="s">
        <v>8234</v>
      </c>
      <c r="H3372" t="s">
        <v>8218</v>
      </c>
      <c r="I3372" t="s">
        <v>8219</v>
      </c>
      <c r="J3372" t="s">
        <v>8215</v>
      </c>
      <c r="K3372" t="s">
        <v>8224</v>
      </c>
      <c r="L3372" t="s">
        <v>8216</v>
      </c>
    </row>
    <row r="3373" spans="1:12" x14ac:dyDescent="0.35">
      <c r="A3373" s="164" t="s">
        <v>18978</v>
      </c>
      <c r="B3373" t="s">
        <v>18979</v>
      </c>
      <c r="C3373" t="s">
        <v>18980</v>
      </c>
      <c r="D3373" t="s">
        <v>18981</v>
      </c>
      <c r="E3373" t="s">
        <v>1941</v>
      </c>
      <c r="F3373">
        <v>9</v>
      </c>
      <c r="G3373" t="s">
        <v>8234</v>
      </c>
      <c r="H3373" t="s">
        <v>8218</v>
      </c>
      <c r="I3373" t="s">
        <v>8214</v>
      </c>
      <c r="J3373" t="s">
        <v>8215</v>
      </c>
      <c r="K3373" t="s">
        <v>8224</v>
      </c>
      <c r="L3373" t="s">
        <v>8216</v>
      </c>
    </row>
    <row r="3374" spans="1:12" x14ac:dyDescent="0.35">
      <c r="A3374" s="164" t="s">
        <v>2016</v>
      </c>
      <c r="B3374" t="s">
        <v>7053</v>
      </c>
      <c r="C3374" t="s">
        <v>31651</v>
      </c>
      <c r="D3374" t="s">
        <v>1985</v>
      </c>
      <c r="E3374" t="s">
        <v>1941</v>
      </c>
      <c r="F3374">
        <v>39</v>
      </c>
      <c r="G3374" t="s">
        <v>8234</v>
      </c>
      <c r="H3374" t="s">
        <v>8218</v>
      </c>
      <c r="I3374" t="s">
        <v>8214</v>
      </c>
      <c r="J3374" t="s">
        <v>8215</v>
      </c>
      <c r="K3374" t="s">
        <v>8224</v>
      </c>
      <c r="L3374" t="s">
        <v>8216</v>
      </c>
    </row>
    <row r="3375" spans="1:12" x14ac:dyDescent="0.35">
      <c r="A3375" s="164" t="s">
        <v>23320</v>
      </c>
      <c r="B3375" t="s">
        <v>7011</v>
      </c>
      <c r="C3375" t="s">
        <v>23321</v>
      </c>
      <c r="D3375" t="s">
        <v>2000</v>
      </c>
      <c r="E3375" t="s">
        <v>1941</v>
      </c>
      <c r="F3375">
        <v>4</v>
      </c>
      <c r="G3375" t="s">
        <v>8234</v>
      </c>
      <c r="H3375" t="s">
        <v>8218</v>
      </c>
      <c r="I3375" t="s">
        <v>8214</v>
      </c>
      <c r="J3375" t="s">
        <v>8215</v>
      </c>
      <c r="K3375" t="s">
        <v>8224</v>
      </c>
      <c r="L3375" t="s">
        <v>8216</v>
      </c>
    </row>
    <row r="3376" spans="1:12" x14ac:dyDescent="0.35">
      <c r="A3376" s="164" t="s">
        <v>29158</v>
      </c>
      <c r="B3376" t="s">
        <v>29159</v>
      </c>
      <c r="C3376" t="s">
        <v>29160</v>
      </c>
      <c r="D3376" t="s">
        <v>1985</v>
      </c>
      <c r="E3376" t="s">
        <v>1941</v>
      </c>
      <c r="F3376">
        <v>71</v>
      </c>
      <c r="G3376" t="s">
        <v>8234</v>
      </c>
      <c r="H3376" t="s">
        <v>8218</v>
      </c>
      <c r="I3376" t="s">
        <v>11246</v>
      </c>
      <c r="J3376" t="s">
        <v>8215</v>
      </c>
      <c r="K3376" t="s">
        <v>8224</v>
      </c>
      <c r="L3376" t="s">
        <v>8216</v>
      </c>
    </row>
    <row r="3377" spans="1:12" x14ac:dyDescent="0.35">
      <c r="A3377" s="164" t="s">
        <v>2017</v>
      </c>
      <c r="B3377" t="s">
        <v>7041</v>
      </c>
      <c r="C3377" t="s">
        <v>28123</v>
      </c>
      <c r="D3377" t="s">
        <v>2018</v>
      </c>
      <c r="E3377" t="s">
        <v>1941</v>
      </c>
      <c r="F3377">
        <v>36</v>
      </c>
      <c r="G3377" t="s">
        <v>8234</v>
      </c>
      <c r="H3377" t="s">
        <v>8218</v>
      </c>
      <c r="I3377" t="s">
        <v>8219</v>
      </c>
      <c r="J3377" t="s">
        <v>8215</v>
      </c>
      <c r="K3377" t="s">
        <v>5808</v>
      </c>
      <c r="L3377" t="s">
        <v>8216</v>
      </c>
    </row>
    <row r="3378" spans="1:12" x14ac:dyDescent="0.35">
      <c r="A3378" s="164" t="s">
        <v>25886</v>
      </c>
      <c r="B3378" t="s">
        <v>25887</v>
      </c>
      <c r="C3378" t="s">
        <v>25888</v>
      </c>
      <c r="D3378" t="s">
        <v>1036</v>
      </c>
      <c r="E3378" t="s">
        <v>1941</v>
      </c>
      <c r="F3378">
        <v>0</v>
      </c>
      <c r="G3378" t="s">
        <v>8234</v>
      </c>
      <c r="H3378" t="s">
        <v>8218</v>
      </c>
      <c r="I3378" t="s">
        <v>8214</v>
      </c>
      <c r="J3378" t="s">
        <v>8215</v>
      </c>
      <c r="K3378" t="s">
        <v>8224</v>
      </c>
      <c r="L3378" t="s">
        <v>8216</v>
      </c>
    </row>
    <row r="3379" spans="1:12" x14ac:dyDescent="0.35">
      <c r="A3379" s="164" t="s">
        <v>18167</v>
      </c>
      <c r="B3379" t="s">
        <v>18168</v>
      </c>
      <c r="C3379" t="s">
        <v>18169</v>
      </c>
      <c r="D3379" t="s">
        <v>18170</v>
      </c>
      <c r="E3379" t="s">
        <v>1941</v>
      </c>
      <c r="F3379">
        <v>12</v>
      </c>
      <c r="G3379" t="s">
        <v>8234</v>
      </c>
      <c r="H3379" t="s">
        <v>8218</v>
      </c>
      <c r="I3379" t="s">
        <v>8219</v>
      </c>
      <c r="J3379" t="s">
        <v>8272</v>
      </c>
      <c r="K3379" t="s">
        <v>8224</v>
      </c>
      <c r="L3379" t="s">
        <v>8216</v>
      </c>
    </row>
    <row r="3380" spans="1:12" x14ac:dyDescent="0.35">
      <c r="A3380" s="164" t="s">
        <v>20782</v>
      </c>
      <c r="B3380" t="s">
        <v>20783</v>
      </c>
      <c r="C3380" t="s">
        <v>20784</v>
      </c>
      <c r="D3380" t="s">
        <v>20785</v>
      </c>
      <c r="E3380" t="s">
        <v>1941</v>
      </c>
      <c r="F3380">
        <v>25</v>
      </c>
      <c r="G3380" t="s">
        <v>8234</v>
      </c>
      <c r="H3380" t="s">
        <v>8218</v>
      </c>
      <c r="I3380" t="s">
        <v>8219</v>
      </c>
      <c r="J3380" t="s">
        <v>8272</v>
      </c>
      <c r="K3380" t="s">
        <v>5808</v>
      </c>
      <c r="L3380" t="s">
        <v>8216</v>
      </c>
    </row>
    <row r="3381" spans="1:12" x14ac:dyDescent="0.35">
      <c r="A3381" s="164" t="s">
        <v>29794</v>
      </c>
      <c r="B3381" t="s">
        <v>29795</v>
      </c>
      <c r="C3381" t="s">
        <v>29796</v>
      </c>
      <c r="D3381" t="s">
        <v>3187</v>
      </c>
      <c r="E3381" t="s">
        <v>1941</v>
      </c>
      <c r="F3381">
        <v>12</v>
      </c>
      <c r="G3381" t="s">
        <v>8234</v>
      </c>
      <c r="H3381" t="s">
        <v>8218</v>
      </c>
      <c r="I3381" t="s">
        <v>8219</v>
      </c>
      <c r="J3381" t="s">
        <v>8272</v>
      </c>
      <c r="K3381" t="s">
        <v>8224</v>
      </c>
      <c r="L3381" t="s">
        <v>8216</v>
      </c>
    </row>
    <row r="3382" spans="1:12" x14ac:dyDescent="0.35">
      <c r="A3382" s="164" t="s">
        <v>18391</v>
      </c>
      <c r="B3382" t="s">
        <v>18392</v>
      </c>
      <c r="C3382" t="s">
        <v>18393</v>
      </c>
      <c r="D3382" t="s">
        <v>18394</v>
      </c>
      <c r="E3382" t="s">
        <v>1941</v>
      </c>
      <c r="F3382">
        <v>25</v>
      </c>
      <c r="G3382" t="s">
        <v>8234</v>
      </c>
      <c r="H3382" t="s">
        <v>8218</v>
      </c>
      <c r="I3382" t="s">
        <v>8219</v>
      </c>
      <c r="J3382" t="s">
        <v>8272</v>
      </c>
      <c r="K3382" t="s">
        <v>5808</v>
      </c>
      <c r="L3382" t="s">
        <v>8216</v>
      </c>
    </row>
    <row r="3383" spans="1:12" x14ac:dyDescent="0.35">
      <c r="A3383" s="164" t="s">
        <v>26012</v>
      </c>
      <c r="B3383" t="s">
        <v>26013</v>
      </c>
      <c r="C3383" t="s">
        <v>26014</v>
      </c>
      <c r="D3383" t="s">
        <v>168</v>
      </c>
      <c r="E3383" t="s">
        <v>1941</v>
      </c>
      <c r="F3383">
        <v>25</v>
      </c>
      <c r="G3383" t="s">
        <v>8234</v>
      </c>
      <c r="H3383" t="s">
        <v>8218</v>
      </c>
      <c r="I3383" t="s">
        <v>8219</v>
      </c>
      <c r="J3383" t="s">
        <v>8272</v>
      </c>
      <c r="K3383" t="s">
        <v>5808</v>
      </c>
      <c r="L3383" t="s">
        <v>8216</v>
      </c>
    </row>
    <row r="3384" spans="1:12" x14ac:dyDescent="0.35">
      <c r="A3384" s="164" t="s">
        <v>23876</v>
      </c>
      <c r="B3384" t="s">
        <v>23877</v>
      </c>
      <c r="C3384" t="s">
        <v>23878</v>
      </c>
      <c r="D3384" t="s">
        <v>23879</v>
      </c>
      <c r="E3384" t="s">
        <v>1941</v>
      </c>
      <c r="F3384">
        <v>25</v>
      </c>
      <c r="G3384" t="s">
        <v>8234</v>
      </c>
      <c r="H3384" t="s">
        <v>8218</v>
      </c>
      <c r="I3384" t="s">
        <v>8219</v>
      </c>
      <c r="J3384" t="s">
        <v>8272</v>
      </c>
      <c r="K3384" t="s">
        <v>5808</v>
      </c>
      <c r="L3384" t="s">
        <v>8216</v>
      </c>
    </row>
    <row r="3385" spans="1:12" x14ac:dyDescent="0.35">
      <c r="A3385" s="164" t="s">
        <v>10657</v>
      </c>
      <c r="B3385" t="s">
        <v>10658</v>
      </c>
      <c r="C3385" t="s">
        <v>10659</v>
      </c>
      <c r="D3385" t="s">
        <v>10660</v>
      </c>
      <c r="E3385" t="s">
        <v>1941</v>
      </c>
      <c r="F3385">
        <v>25</v>
      </c>
      <c r="G3385" t="s">
        <v>8234</v>
      </c>
      <c r="H3385" t="s">
        <v>8218</v>
      </c>
      <c r="I3385" t="s">
        <v>8219</v>
      </c>
      <c r="J3385" t="s">
        <v>8272</v>
      </c>
      <c r="K3385" t="s">
        <v>5808</v>
      </c>
      <c r="L3385" t="s">
        <v>8216</v>
      </c>
    </row>
    <row r="3386" spans="1:12" x14ac:dyDescent="0.35">
      <c r="A3386" s="164" t="s">
        <v>14407</v>
      </c>
      <c r="B3386" t="s">
        <v>14408</v>
      </c>
      <c r="C3386" t="s">
        <v>14409</v>
      </c>
      <c r="D3386" t="s">
        <v>14410</v>
      </c>
      <c r="E3386" t="s">
        <v>1941</v>
      </c>
      <c r="F3386">
        <v>15</v>
      </c>
      <c r="G3386" t="s">
        <v>8234</v>
      </c>
      <c r="H3386" t="s">
        <v>8218</v>
      </c>
      <c r="I3386" t="s">
        <v>8219</v>
      </c>
      <c r="J3386" t="s">
        <v>8272</v>
      </c>
      <c r="K3386" t="s">
        <v>8224</v>
      </c>
      <c r="L3386" t="s">
        <v>8216</v>
      </c>
    </row>
    <row r="3387" spans="1:12" x14ac:dyDescent="0.35">
      <c r="A3387" s="164" t="s">
        <v>30204</v>
      </c>
      <c r="B3387" t="s">
        <v>30205</v>
      </c>
      <c r="C3387" t="s">
        <v>30206</v>
      </c>
      <c r="D3387" t="s">
        <v>1410</v>
      </c>
      <c r="E3387" t="s">
        <v>1941</v>
      </c>
      <c r="F3387">
        <v>10</v>
      </c>
      <c r="G3387" t="s">
        <v>8234</v>
      </c>
      <c r="H3387" t="s">
        <v>8218</v>
      </c>
      <c r="I3387" t="s">
        <v>8219</v>
      </c>
      <c r="J3387" t="s">
        <v>8272</v>
      </c>
      <c r="K3387" t="s">
        <v>8224</v>
      </c>
      <c r="L3387" t="s">
        <v>8216</v>
      </c>
    </row>
    <row r="3388" spans="1:12" x14ac:dyDescent="0.35">
      <c r="A3388" s="164" t="s">
        <v>8758</v>
      </c>
      <c r="B3388" t="s">
        <v>8759</v>
      </c>
      <c r="C3388" t="s">
        <v>8760</v>
      </c>
      <c r="D3388" t="s">
        <v>2567</v>
      </c>
      <c r="E3388" t="s">
        <v>1941</v>
      </c>
      <c r="F3388">
        <v>21</v>
      </c>
      <c r="G3388" t="s">
        <v>8234</v>
      </c>
      <c r="H3388" t="s">
        <v>8218</v>
      </c>
      <c r="I3388" t="s">
        <v>8219</v>
      </c>
      <c r="J3388" t="s">
        <v>8272</v>
      </c>
      <c r="K3388" t="s">
        <v>8224</v>
      </c>
      <c r="L3388" t="s">
        <v>8216</v>
      </c>
    </row>
    <row r="3389" spans="1:12" x14ac:dyDescent="0.35">
      <c r="A3389" s="164" t="s">
        <v>23431</v>
      </c>
      <c r="B3389" t="s">
        <v>23432</v>
      </c>
      <c r="C3389" t="s">
        <v>23433</v>
      </c>
      <c r="D3389" t="s">
        <v>23434</v>
      </c>
      <c r="E3389" t="s">
        <v>1941</v>
      </c>
      <c r="F3389">
        <v>16</v>
      </c>
      <c r="G3389" t="s">
        <v>8234</v>
      </c>
      <c r="H3389" t="s">
        <v>8218</v>
      </c>
      <c r="I3389" t="s">
        <v>8219</v>
      </c>
      <c r="J3389" t="s">
        <v>8272</v>
      </c>
      <c r="K3389" t="s">
        <v>8224</v>
      </c>
      <c r="L3389" t="s">
        <v>8216</v>
      </c>
    </row>
    <row r="3390" spans="1:12" x14ac:dyDescent="0.35">
      <c r="A3390" s="164" t="s">
        <v>16863</v>
      </c>
      <c r="B3390" t="s">
        <v>16864</v>
      </c>
      <c r="C3390" t="s">
        <v>16865</v>
      </c>
      <c r="D3390" t="s">
        <v>16866</v>
      </c>
      <c r="E3390" t="s">
        <v>1941</v>
      </c>
      <c r="F3390">
        <v>22</v>
      </c>
      <c r="G3390" t="s">
        <v>8234</v>
      </c>
      <c r="H3390" t="s">
        <v>8218</v>
      </c>
      <c r="I3390" t="s">
        <v>8219</v>
      </c>
      <c r="J3390" t="s">
        <v>8272</v>
      </c>
      <c r="K3390" t="s">
        <v>8224</v>
      </c>
      <c r="L3390" t="s">
        <v>8216</v>
      </c>
    </row>
    <row r="3391" spans="1:12" x14ac:dyDescent="0.35">
      <c r="A3391" s="164" t="s">
        <v>9446</v>
      </c>
      <c r="B3391" t="s">
        <v>9447</v>
      </c>
      <c r="C3391" t="s">
        <v>9448</v>
      </c>
      <c r="D3391" t="s">
        <v>2379</v>
      </c>
      <c r="E3391" t="s">
        <v>1941</v>
      </c>
      <c r="F3391">
        <v>12</v>
      </c>
      <c r="G3391" t="s">
        <v>8234</v>
      </c>
      <c r="H3391" t="s">
        <v>8218</v>
      </c>
      <c r="I3391" t="s">
        <v>8219</v>
      </c>
      <c r="J3391" t="s">
        <v>8272</v>
      </c>
      <c r="K3391" t="s">
        <v>8224</v>
      </c>
      <c r="L3391" t="s">
        <v>8216</v>
      </c>
    </row>
    <row r="3392" spans="1:12" x14ac:dyDescent="0.35">
      <c r="A3392" s="164" t="s">
        <v>24341</v>
      </c>
      <c r="B3392" t="s">
        <v>24342</v>
      </c>
      <c r="C3392" t="s">
        <v>24343</v>
      </c>
      <c r="D3392" t="s">
        <v>24344</v>
      </c>
      <c r="E3392" t="s">
        <v>1941</v>
      </c>
      <c r="F3392">
        <v>25</v>
      </c>
      <c r="G3392" t="s">
        <v>8234</v>
      </c>
      <c r="H3392" t="s">
        <v>8218</v>
      </c>
      <c r="I3392" t="s">
        <v>8219</v>
      </c>
      <c r="J3392" t="s">
        <v>8272</v>
      </c>
      <c r="K3392" t="s">
        <v>5808</v>
      </c>
      <c r="L3392" t="s">
        <v>8216</v>
      </c>
    </row>
    <row r="3393" spans="1:12" x14ac:dyDescent="0.35">
      <c r="A3393" s="164" t="s">
        <v>9956</v>
      </c>
      <c r="B3393" t="s">
        <v>9957</v>
      </c>
      <c r="C3393" t="s">
        <v>9958</v>
      </c>
      <c r="D3393" t="s">
        <v>2091</v>
      </c>
      <c r="E3393" t="s">
        <v>1941</v>
      </c>
      <c r="F3393">
        <v>25</v>
      </c>
      <c r="G3393" t="s">
        <v>8234</v>
      </c>
      <c r="H3393" t="s">
        <v>8218</v>
      </c>
      <c r="I3393" t="s">
        <v>8214</v>
      </c>
      <c r="J3393" t="s">
        <v>8272</v>
      </c>
      <c r="K3393" t="s">
        <v>5808</v>
      </c>
      <c r="L3393" t="s">
        <v>8216</v>
      </c>
    </row>
    <row r="3394" spans="1:12" x14ac:dyDescent="0.35">
      <c r="A3394" s="164" t="s">
        <v>21542</v>
      </c>
      <c r="B3394" t="s">
        <v>21543</v>
      </c>
      <c r="C3394" t="s">
        <v>21544</v>
      </c>
      <c r="D3394" t="s">
        <v>3473</v>
      </c>
      <c r="E3394" t="s">
        <v>1941</v>
      </c>
      <c r="F3394">
        <v>24</v>
      </c>
      <c r="G3394" t="s">
        <v>8234</v>
      </c>
      <c r="H3394" t="s">
        <v>8218</v>
      </c>
      <c r="I3394" t="s">
        <v>8219</v>
      </c>
      <c r="J3394" t="s">
        <v>8272</v>
      </c>
      <c r="K3394" t="s">
        <v>8224</v>
      </c>
      <c r="L3394" t="s">
        <v>8216</v>
      </c>
    </row>
    <row r="3395" spans="1:12" x14ac:dyDescent="0.35">
      <c r="A3395" s="164" t="s">
        <v>10147</v>
      </c>
      <c r="B3395" t="s">
        <v>10148</v>
      </c>
      <c r="C3395" t="s">
        <v>10149</v>
      </c>
      <c r="D3395" t="s">
        <v>10150</v>
      </c>
      <c r="E3395" t="s">
        <v>1941</v>
      </c>
      <c r="F3395">
        <v>12</v>
      </c>
      <c r="G3395" t="s">
        <v>8234</v>
      </c>
      <c r="H3395" t="s">
        <v>8218</v>
      </c>
      <c r="I3395" t="s">
        <v>8219</v>
      </c>
      <c r="J3395" t="s">
        <v>8272</v>
      </c>
      <c r="K3395" t="s">
        <v>8224</v>
      </c>
      <c r="L3395" t="s">
        <v>8216</v>
      </c>
    </row>
    <row r="3396" spans="1:12" x14ac:dyDescent="0.35">
      <c r="A3396" s="164" t="s">
        <v>30741</v>
      </c>
      <c r="B3396" t="s">
        <v>25476</v>
      </c>
      <c r="C3396" t="s">
        <v>30742</v>
      </c>
      <c r="D3396" t="s">
        <v>25478</v>
      </c>
      <c r="E3396" t="s">
        <v>1941</v>
      </c>
      <c r="F3396">
        <v>12</v>
      </c>
      <c r="G3396" t="s">
        <v>8234</v>
      </c>
      <c r="H3396" t="s">
        <v>8218</v>
      </c>
      <c r="I3396" t="s">
        <v>8219</v>
      </c>
      <c r="J3396" t="s">
        <v>8272</v>
      </c>
      <c r="K3396" t="s">
        <v>8224</v>
      </c>
      <c r="L3396" t="s">
        <v>8216</v>
      </c>
    </row>
    <row r="3397" spans="1:12" x14ac:dyDescent="0.35">
      <c r="A3397" s="164" t="s">
        <v>30134</v>
      </c>
      <c r="B3397" t="s">
        <v>30135</v>
      </c>
      <c r="C3397" t="s">
        <v>30136</v>
      </c>
      <c r="D3397" t="s">
        <v>30137</v>
      </c>
      <c r="E3397" t="s">
        <v>1941</v>
      </c>
      <c r="F3397">
        <v>17</v>
      </c>
      <c r="G3397" t="s">
        <v>8234</v>
      </c>
      <c r="H3397" t="s">
        <v>8218</v>
      </c>
      <c r="I3397" t="s">
        <v>8219</v>
      </c>
      <c r="J3397" t="s">
        <v>8272</v>
      </c>
      <c r="K3397" t="s">
        <v>8224</v>
      </c>
      <c r="L3397" t="s">
        <v>8216</v>
      </c>
    </row>
    <row r="3398" spans="1:12" x14ac:dyDescent="0.35">
      <c r="A3398" s="164" t="s">
        <v>15451</v>
      </c>
      <c r="B3398" t="s">
        <v>14125</v>
      </c>
      <c r="C3398" t="s">
        <v>14126</v>
      </c>
      <c r="D3398" t="s">
        <v>14127</v>
      </c>
      <c r="E3398" t="s">
        <v>1941</v>
      </c>
      <c r="F3398">
        <v>12</v>
      </c>
      <c r="G3398" t="s">
        <v>8234</v>
      </c>
      <c r="H3398" t="s">
        <v>8218</v>
      </c>
      <c r="I3398" t="s">
        <v>8214</v>
      </c>
      <c r="J3398" t="s">
        <v>8272</v>
      </c>
      <c r="K3398" t="s">
        <v>8224</v>
      </c>
      <c r="L3398" t="s">
        <v>8216</v>
      </c>
    </row>
    <row r="3399" spans="1:12" x14ac:dyDescent="0.35">
      <c r="A3399" s="164" t="s">
        <v>13232</v>
      </c>
      <c r="B3399" t="s">
        <v>8644</v>
      </c>
      <c r="C3399" t="s">
        <v>13233</v>
      </c>
      <c r="D3399" t="s">
        <v>8646</v>
      </c>
      <c r="E3399" t="s">
        <v>1941</v>
      </c>
      <c r="F3399">
        <v>15</v>
      </c>
      <c r="G3399" t="s">
        <v>8234</v>
      </c>
      <c r="H3399" t="s">
        <v>8218</v>
      </c>
      <c r="I3399" t="s">
        <v>8219</v>
      </c>
      <c r="J3399" t="s">
        <v>8272</v>
      </c>
      <c r="K3399" t="s">
        <v>8224</v>
      </c>
      <c r="L3399" t="s">
        <v>8216</v>
      </c>
    </row>
    <row r="3400" spans="1:12" x14ac:dyDescent="0.35">
      <c r="A3400" s="164" t="s">
        <v>8971</v>
      </c>
      <c r="B3400" t="s">
        <v>8972</v>
      </c>
      <c r="C3400" t="s">
        <v>8973</v>
      </c>
      <c r="D3400" t="s">
        <v>8974</v>
      </c>
      <c r="E3400" t="s">
        <v>1941</v>
      </c>
      <c r="F3400">
        <v>20</v>
      </c>
      <c r="G3400" t="s">
        <v>8234</v>
      </c>
      <c r="H3400" t="s">
        <v>8218</v>
      </c>
      <c r="I3400" t="s">
        <v>8219</v>
      </c>
      <c r="J3400" t="s">
        <v>8272</v>
      </c>
      <c r="K3400" t="s">
        <v>8224</v>
      </c>
      <c r="L3400" t="s">
        <v>8216</v>
      </c>
    </row>
    <row r="3401" spans="1:12" x14ac:dyDescent="0.35">
      <c r="A3401" s="164" t="s">
        <v>25294</v>
      </c>
      <c r="B3401" t="s">
        <v>25295</v>
      </c>
      <c r="C3401" t="s">
        <v>25296</v>
      </c>
      <c r="D3401" t="s">
        <v>3131</v>
      </c>
      <c r="E3401" t="s">
        <v>1941</v>
      </c>
      <c r="F3401">
        <v>25</v>
      </c>
      <c r="G3401" t="s">
        <v>8234</v>
      </c>
      <c r="H3401" t="s">
        <v>8218</v>
      </c>
      <c r="I3401" t="s">
        <v>8219</v>
      </c>
      <c r="J3401" t="s">
        <v>8272</v>
      </c>
      <c r="K3401" t="s">
        <v>5808</v>
      </c>
      <c r="L3401" t="s">
        <v>8216</v>
      </c>
    </row>
    <row r="3402" spans="1:12" x14ac:dyDescent="0.35">
      <c r="A3402" s="164" t="s">
        <v>30213</v>
      </c>
      <c r="B3402" t="s">
        <v>30214</v>
      </c>
      <c r="C3402" t="s">
        <v>30215</v>
      </c>
      <c r="D3402" t="s">
        <v>4675</v>
      </c>
      <c r="E3402" t="s">
        <v>1941</v>
      </c>
      <c r="F3402">
        <v>25</v>
      </c>
      <c r="G3402" t="s">
        <v>8234</v>
      </c>
      <c r="H3402" t="s">
        <v>8218</v>
      </c>
      <c r="I3402" t="s">
        <v>8219</v>
      </c>
      <c r="J3402" t="s">
        <v>8272</v>
      </c>
      <c r="K3402" t="s">
        <v>5808</v>
      </c>
      <c r="L3402" t="s">
        <v>8216</v>
      </c>
    </row>
    <row r="3403" spans="1:12" x14ac:dyDescent="0.35">
      <c r="A3403" s="164" t="s">
        <v>24969</v>
      </c>
      <c r="B3403" t="s">
        <v>24970</v>
      </c>
      <c r="C3403" t="s">
        <v>24971</v>
      </c>
      <c r="D3403" t="s">
        <v>24972</v>
      </c>
      <c r="E3403" t="s">
        <v>1941</v>
      </c>
      <c r="F3403">
        <v>13</v>
      </c>
      <c r="G3403" t="s">
        <v>8234</v>
      </c>
      <c r="H3403" t="s">
        <v>8218</v>
      </c>
      <c r="I3403" t="s">
        <v>8219</v>
      </c>
      <c r="J3403" t="s">
        <v>8272</v>
      </c>
      <c r="K3403" t="s">
        <v>8224</v>
      </c>
      <c r="L3403" t="s">
        <v>8216</v>
      </c>
    </row>
    <row r="3404" spans="1:12" x14ac:dyDescent="0.35">
      <c r="A3404" s="164" t="s">
        <v>17327</v>
      </c>
      <c r="B3404" t="s">
        <v>17328</v>
      </c>
      <c r="C3404" t="s">
        <v>17329</v>
      </c>
      <c r="D3404" t="s">
        <v>17330</v>
      </c>
      <c r="E3404" t="s">
        <v>1941</v>
      </c>
      <c r="F3404">
        <v>20</v>
      </c>
      <c r="G3404" t="s">
        <v>8234</v>
      </c>
      <c r="H3404" t="s">
        <v>8218</v>
      </c>
      <c r="I3404" t="s">
        <v>8219</v>
      </c>
      <c r="J3404" t="s">
        <v>8272</v>
      </c>
      <c r="K3404" t="s">
        <v>8224</v>
      </c>
      <c r="L3404" t="s">
        <v>8216</v>
      </c>
    </row>
    <row r="3405" spans="1:12" x14ac:dyDescent="0.35">
      <c r="A3405" s="164" t="s">
        <v>28275</v>
      </c>
      <c r="B3405" t="s">
        <v>28276</v>
      </c>
      <c r="C3405" t="s">
        <v>28277</v>
      </c>
      <c r="D3405" t="s">
        <v>28278</v>
      </c>
      <c r="E3405" t="s">
        <v>1941</v>
      </c>
      <c r="F3405">
        <v>25</v>
      </c>
      <c r="G3405" t="s">
        <v>8234</v>
      </c>
      <c r="H3405" t="s">
        <v>8218</v>
      </c>
      <c r="I3405" t="s">
        <v>8219</v>
      </c>
      <c r="J3405" t="s">
        <v>8272</v>
      </c>
      <c r="K3405" t="s">
        <v>5808</v>
      </c>
      <c r="L3405" t="s">
        <v>8216</v>
      </c>
    </row>
    <row r="3406" spans="1:12" x14ac:dyDescent="0.35">
      <c r="A3406" s="164" t="s">
        <v>20419</v>
      </c>
      <c r="B3406" t="s">
        <v>20420</v>
      </c>
      <c r="C3406" t="s">
        <v>20421</v>
      </c>
      <c r="D3406" t="s">
        <v>2268</v>
      </c>
      <c r="E3406" t="s">
        <v>1941</v>
      </c>
      <c r="F3406">
        <v>18</v>
      </c>
      <c r="G3406" t="s">
        <v>8234</v>
      </c>
      <c r="H3406" t="s">
        <v>8218</v>
      </c>
      <c r="I3406" t="s">
        <v>8219</v>
      </c>
      <c r="J3406" t="s">
        <v>8272</v>
      </c>
      <c r="K3406" t="s">
        <v>8224</v>
      </c>
      <c r="L3406" t="s">
        <v>8216</v>
      </c>
    </row>
    <row r="3407" spans="1:12" x14ac:dyDescent="0.35">
      <c r="A3407" s="164" t="s">
        <v>11796</v>
      </c>
      <c r="B3407" t="s">
        <v>11797</v>
      </c>
      <c r="C3407" t="s">
        <v>11798</v>
      </c>
      <c r="D3407" t="s">
        <v>2516</v>
      </c>
      <c r="E3407" t="s">
        <v>1941</v>
      </c>
      <c r="F3407">
        <v>25</v>
      </c>
      <c r="G3407" t="s">
        <v>8234</v>
      </c>
      <c r="H3407" t="s">
        <v>8218</v>
      </c>
      <c r="I3407" t="s">
        <v>8219</v>
      </c>
      <c r="J3407" t="s">
        <v>8272</v>
      </c>
      <c r="K3407" t="s">
        <v>5808</v>
      </c>
      <c r="L3407" t="s">
        <v>8216</v>
      </c>
    </row>
    <row r="3408" spans="1:12" x14ac:dyDescent="0.35">
      <c r="A3408" s="164" t="s">
        <v>32152</v>
      </c>
      <c r="B3408" t="s">
        <v>32153</v>
      </c>
      <c r="C3408" t="s">
        <v>32154</v>
      </c>
      <c r="D3408" t="s">
        <v>1546</v>
      </c>
      <c r="E3408" t="s">
        <v>1941</v>
      </c>
      <c r="F3408">
        <v>25</v>
      </c>
      <c r="G3408" t="s">
        <v>8234</v>
      </c>
      <c r="H3408" t="s">
        <v>8218</v>
      </c>
      <c r="I3408" t="s">
        <v>8214</v>
      </c>
      <c r="J3408" t="s">
        <v>8272</v>
      </c>
      <c r="K3408" t="s">
        <v>5808</v>
      </c>
      <c r="L3408" t="s">
        <v>8216</v>
      </c>
    </row>
    <row r="3409" spans="1:12" x14ac:dyDescent="0.35">
      <c r="A3409" s="164" t="s">
        <v>15148</v>
      </c>
      <c r="B3409" t="s">
        <v>15149</v>
      </c>
      <c r="C3409" t="s">
        <v>15150</v>
      </c>
      <c r="D3409" t="s">
        <v>14406</v>
      </c>
      <c r="E3409" t="s">
        <v>1941</v>
      </c>
      <c r="F3409">
        <v>25</v>
      </c>
      <c r="G3409" t="s">
        <v>8234</v>
      </c>
      <c r="H3409" t="s">
        <v>8218</v>
      </c>
      <c r="I3409" t="s">
        <v>8219</v>
      </c>
      <c r="J3409" t="s">
        <v>8272</v>
      </c>
      <c r="K3409" t="s">
        <v>5808</v>
      </c>
      <c r="L3409" t="s">
        <v>8216</v>
      </c>
    </row>
    <row r="3410" spans="1:12" x14ac:dyDescent="0.35">
      <c r="A3410" s="164" t="s">
        <v>26786</v>
      </c>
      <c r="B3410" t="s">
        <v>26787</v>
      </c>
      <c r="C3410" t="s">
        <v>26788</v>
      </c>
      <c r="D3410" t="s">
        <v>26789</v>
      </c>
      <c r="E3410" t="s">
        <v>1941</v>
      </c>
      <c r="F3410">
        <v>10</v>
      </c>
      <c r="G3410" t="s">
        <v>8234</v>
      </c>
      <c r="H3410" t="s">
        <v>8218</v>
      </c>
      <c r="I3410" t="s">
        <v>8219</v>
      </c>
      <c r="J3410" t="s">
        <v>8272</v>
      </c>
      <c r="K3410" t="s">
        <v>8224</v>
      </c>
      <c r="L3410" t="s">
        <v>8216</v>
      </c>
    </row>
    <row r="3411" spans="1:12" x14ac:dyDescent="0.35">
      <c r="A3411" s="164" t="s">
        <v>9438</v>
      </c>
      <c r="B3411" t="s">
        <v>9439</v>
      </c>
      <c r="C3411" t="s">
        <v>9440</v>
      </c>
      <c r="D3411" t="s">
        <v>3856</v>
      </c>
      <c r="E3411" t="s">
        <v>1941</v>
      </c>
      <c r="F3411">
        <v>15</v>
      </c>
      <c r="G3411" t="s">
        <v>8234</v>
      </c>
      <c r="H3411" t="s">
        <v>8218</v>
      </c>
      <c r="I3411" t="s">
        <v>8219</v>
      </c>
      <c r="J3411" t="s">
        <v>8272</v>
      </c>
      <c r="K3411" t="s">
        <v>8224</v>
      </c>
      <c r="L3411" t="s">
        <v>8216</v>
      </c>
    </row>
    <row r="3412" spans="1:12" x14ac:dyDescent="0.35">
      <c r="A3412" s="164" t="s">
        <v>19167</v>
      </c>
      <c r="B3412" t="s">
        <v>19168</v>
      </c>
      <c r="C3412" t="s">
        <v>19169</v>
      </c>
      <c r="D3412" t="s">
        <v>19170</v>
      </c>
      <c r="E3412" t="s">
        <v>1941</v>
      </c>
      <c r="F3412">
        <v>17</v>
      </c>
      <c r="G3412" t="s">
        <v>8234</v>
      </c>
      <c r="H3412" t="s">
        <v>8218</v>
      </c>
      <c r="I3412" t="s">
        <v>8219</v>
      </c>
      <c r="J3412" t="s">
        <v>8272</v>
      </c>
      <c r="K3412" t="s">
        <v>8224</v>
      </c>
      <c r="L3412" t="s">
        <v>8216</v>
      </c>
    </row>
    <row r="3413" spans="1:12" x14ac:dyDescent="0.35">
      <c r="A3413" s="164" t="s">
        <v>18198</v>
      </c>
      <c r="B3413" t="s">
        <v>18199</v>
      </c>
      <c r="C3413" t="s">
        <v>18200</v>
      </c>
      <c r="D3413" t="s">
        <v>18201</v>
      </c>
      <c r="E3413" t="s">
        <v>1941</v>
      </c>
      <c r="F3413">
        <v>22</v>
      </c>
      <c r="G3413" t="s">
        <v>8234</v>
      </c>
      <c r="H3413" t="s">
        <v>8218</v>
      </c>
      <c r="I3413" t="s">
        <v>8219</v>
      </c>
      <c r="J3413" t="s">
        <v>8272</v>
      </c>
      <c r="K3413" t="s">
        <v>8224</v>
      </c>
      <c r="L3413" t="s">
        <v>8216</v>
      </c>
    </row>
    <row r="3414" spans="1:12" x14ac:dyDescent="0.35">
      <c r="A3414" s="164" t="s">
        <v>19148</v>
      </c>
      <c r="B3414" t="s">
        <v>19149</v>
      </c>
      <c r="C3414" t="s">
        <v>19150</v>
      </c>
      <c r="D3414" t="s">
        <v>19151</v>
      </c>
      <c r="E3414" t="s">
        <v>1941</v>
      </c>
      <c r="F3414">
        <v>17</v>
      </c>
      <c r="G3414" t="s">
        <v>8234</v>
      </c>
      <c r="H3414" t="s">
        <v>8218</v>
      </c>
      <c r="I3414" t="s">
        <v>8219</v>
      </c>
      <c r="J3414" t="s">
        <v>8272</v>
      </c>
      <c r="K3414" t="s">
        <v>8224</v>
      </c>
      <c r="L3414" t="s">
        <v>8216</v>
      </c>
    </row>
    <row r="3415" spans="1:12" x14ac:dyDescent="0.35">
      <c r="A3415" s="164" t="s">
        <v>13701</v>
      </c>
      <c r="B3415" t="s">
        <v>13702</v>
      </c>
      <c r="C3415" t="s">
        <v>13703</v>
      </c>
      <c r="D3415" t="s">
        <v>13704</v>
      </c>
      <c r="E3415" t="s">
        <v>1941</v>
      </c>
      <c r="F3415">
        <v>25</v>
      </c>
      <c r="G3415" t="s">
        <v>8234</v>
      </c>
      <c r="H3415" t="s">
        <v>8218</v>
      </c>
      <c r="I3415" t="s">
        <v>8219</v>
      </c>
      <c r="J3415" t="s">
        <v>8272</v>
      </c>
      <c r="K3415" t="s">
        <v>5808</v>
      </c>
      <c r="L3415" t="s">
        <v>8216</v>
      </c>
    </row>
    <row r="3416" spans="1:12" x14ac:dyDescent="0.35">
      <c r="A3416" s="164" t="s">
        <v>26931</v>
      </c>
      <c r="B3416" t="s">
        <v>26932</v>
      </c>
      <c r="C3416" t="s">
        <v>26933</v>
      </c>
      <c r="D3416" t="s">
        <v>26934</v>
      </c>
      <c r="E3416" t="s">
        <v>1941</v>
      </c>
      <c r="F3416">
        <v>18</v>
      </c>
      <c r="G3416" t="s">
        <v>8234</v>
      </c>
      <c r="H3416" t="s">
        <v>8218</v>
      </c>
      <c r="I3416" t="s">
        <v>8214</v>
      </c>
      <c r="J3416" t="s">
        <v>8272</v>
      </c>
      <c r="K3416" t="s">
        <v>8224</v>
      </c>
      <c r="L3416" t="s">
        <v>8216</v>
      </c>
    </row>
    <row r="3417" spans="1:12" x14ac:dyDescent="0.35">
      <c r="A3417" s="164" t="s">
        <v>32659</v>
      </c>
      <c r="B3417" t="s">
        <v>22831</v>
      </c>
      <c r="C3417" t="s">
        <v>32660</v>
      </c>
      <c r="D3417" t="s">
        <v>22833</v>
      </c>
      <c r="E3417" t="s">
        <v>1941</v>
      </c>
      <c r="F3417">
        <v>17</v>
      </c>
      <c r="G3417" t="s">
        <v>8234</v>
      </c>
      <c r="H3417" t="s">
        <v>8218</v>
      </c>
      <c r="I3417" t="s">
        <v>8219</v>
      </c>
      <c r="J3417" t="s">
        <v>8272</v>
      </c>
      <c r="K3417" t="s">
        <v>8224</v>
      </c>
      <c r="L3417" t="s">
        <v>8216</v>
      </c>
    </row>
    <row r="3418" spans="1:12" x14ac:dyDescent="0.35">
      <c r="A3418" s="164" t="s">
        <v>20948</v>
      </c>
      <c r="B3418" t="s">
        <v>18095</v>
      </c>
      <c r="C3418" t="s">
        <v>20949</v>
      </c>
      <c r="D3418" t="s">
        <v>444</v>
      </c>
      <c r="E3418" t="s">
        <v>1941</v>
      </c>
      <c r="F3418">
        <v>25</v>
      </c>
      <c r="G3418" t="s">
        <v>8234</v>
      </c>
      <c r="H3418" t="s">
        <v>8218</v>
      </c>
      <c r="I3418" t="s">
        <v>8219</v>
      </c>
      <c r="J3418" t="s">
        <v>8272</v>
      </c>
      <c r="K3418" t="s">
        <v>5808</v>
      </c>
      <c r="L3418" t="s">
        <v>8216</v>
      </c>
    </row>
    <row r="3419" spans="1:12" x14ac:dyDescent="0.35">
      <c r="A3419" s="164" t="s">
        <v>11608</v>
      </c>
      <c r="B3419" t="s">
        <v>11609</v>
      </c>
      <c r="C3419" t="s">
        <v>11610</v>
      </c>
      <c r="D3419" t="s">
        <v>11611</v>
      </c>
      <c r="E3419" t="s">
        <v>1941</v>
      </c>
      <c r="F3419">
        <v>15</v>
      </c>
      <c r="G3419" t="s">
        <v>8234</v>
      </c>
      <c r="H3419" t="s">
        <v>8218</v>
      </c>
      <c r="I3419" t="s">
        <v>8219</v>
      </c>
      <c r="J3419" t="s">
        <v>8272</v>
      </c>
      <c r="K3419" t="s">
        <v>8224</v>
      </c>
      <c r="L3419" t="s">
        <v>8216</v>
      </c>
    </row>
    <row r="3420" spans="1:12" x14ac:dyDescent="0.35">
      <c r="A3420" s="164" t="s">
        <v>12814</v>
      </c>
      <c r="B3420" t="s">
        <v>9970</v>
      </c>
      <c r="C3420" t="s">
        <v>9971</v>
      </c>
      <c r="D3420" t="s">
        <v>9972</v>
      </c>
      <c r="E3420" t="s">
        <v>1941</v>
      </c>
      <c r="F3420">
        <v>25</v>
      </c>
      <c r="G3420" t="s">
        <v>8234</v>
      </c>
      <c r="H3420" t="s">
        <v>8218</v>
      </c>
      <c r="I3420" t="s">
        <v>8219</v>
      </c>
      <c r="J3420" t="s">
        <v>8272</v>
      </c>
      <c r="K3420" t="s">
        <v>5808</v>
      </c>
      <c r="L3420" t="s">
        <v>8216</v>
      </c>
    </row>
    <row r="3421" spans="1:12" x14ac:dyDescent="0.35">
      <c r="A3421" s="164" t="s">
        <v>25205</v>
      </c>
      <c r="B3421" t="s">
        <v>25206</v>
      </c>
      <c r="C3421" t="s">
        <v>25207</v>
      </c>
      <c r="D3421" t="s">
        <v>4797</v>
      </c>
      <c r="E3421" t="s">
        <v>1941</v>
      </c>
      <c r="F3421">
        <v>16</v>
      </c>
      <c r="G3421" t="s">
        <v>8234</v>
      </c>
      <c r="H3421" t="s">
        <v>8218</v>
      </c>
      <c r="I3421" t="s">
        <v>8219</v>
      </c>
      <c r="J3421" t="s">
        <v>8272</v>
      </c>
      <c r="K3421" t="s">
        <v>8224</v>
      </c>
      <c r="L3421" t="s">
        <v>8216</v>
      </c>
    </row>
    <row r="3422" spans="1:12" x14ac:dyDescent="0.35">
      <c r="A3422" s="164" t="s">
        <v>28256</v>
      </c>
      <c r="B3422" t="s">
        <v>28257</v>
      </c>
      <c r="C3422" t="s">
        <v>28258</v>
      </c>
      <c r="D3422" t="s">
        <v>21483</v>
      </c>
      <c r="E3422" t="s">
        <v>1941</v>
      </c>
      <c r="F3422">
        <v>16</v>
      </c>
      <c r="G3422" t="s">
        <v>8234</v>
      </c>
      <c r="H3422" t="s">
        <v>8218</v>
      </c>
      <c r="I3422" t="s">
        <v>8219</v>
      </c>
      <c r="J3422" t="s">
        <v>8272</v>
      </c>
      <c r="K3422" t="s">
        <v>8224</v>
      </c>
      <c r="L3422" t="s">
        <v>8216</v>
      </c>
    </row>
    <row r="3423" spans="1:12" x14ac:dyDescent="0.35">
      <c r="A3423" s="164" t="s">
        <v>9198</v>
      </c>
      <c r="B3423" t="s">
        <v>5823</v>
      </c>
      <c r="C3423" t="s">
        <v>9199</v>
      </c>
      <c r="D3423" t="s">
        <v>9200</v>
      </c>
      <c r="E3423" t="s">
        <v>1941</v>
      </c>
      <c r="F3423">
        <v>15</v>
      </c>
      <c r="G3423" t="s">
        <v>8234</v>
      </c>
      <c r="H3423" t="s">
        <v>8218</v>
      </c>
      <c r="I3423" t="s">
        <v>8219</v>
      </c>
      <c r="J3423" t="s">
        <v>8272</v>
      </c>
      <c r="K3423" t="s">
        <v>8224</v>
      </c>
      <c r="L3423" t="s">
        <v>8216</v>
      </c>
    </row>
    <row r="3424" spans="1:12" x14ac:dyDescent="0.35">
      <c r="A3424" s="164" t="s">
        <v>30954</v>
      </c>
      <c r="B3424" t="s">
        <v>30955</v>
      </c>
      <c r="C3424" t="s">
        <v>30956</v>
      </c>
      <c r="D3424" t="s">
        <v>21684</v>
      </c>
      <c r="E3424" t="s">
        <v>1941</v>
      </c>
      <c r="F3424">
        <v>22</v>
      </c>
      <c r="G3424" t="s">
        <v>8234</v>
      </c>
      <c r="H3424" t="s">
        <v>8218</v>
      </c>
      <c r="I3424" t="s">
        <v>8219</v>
      </c>
      <c r="J3424" t="s">
        <v>8272</v>
      </c>
      <c r="K3424" t="s">
        <v>8224</v>
      </c>
      <c r="L3424" t="s">
        <v>8216</v>
      </c>
    </row>
    <row r="3425" spans="1:12" x14ac:dyDescent="0.35">
      <c r="A3425" s="164" t="s">
        <v>24151</v>
      </c>
      <c r="B3425" t="s">
        <v>24152</v>
      </c>
      <c r="C3425" t="s">
        <v>24153</v>
      </c>
      <c r="D3425" t="s">
        <v>24154</v>
      </c>
      <c r="E3425" t="s">
        <v>1941</v>
      </c>
      <c r="F3425">
        <v>25</v>
      </c>
      <c r="G3425" t="s">
        <v>8234</v>
      </c>
      <c r="H3425" t="s">
        <v>8218</v>
      </c>
      <c r="I3425" t="s">
        <v>8219</v>
      </c>
      <c r="J3425" t="s">
        <v>8272</v>
      </c>
      <c r="K3425" t="s">
        <v>5808</v>
      </c>
      <c r="L3425" t="s">
        <v>8216</v>
      </c>
    </row>
    <row r="3426" spans="1:12" x14ac:dyDescent="0.35">
      <c r="A3426" s="164" t="s">
        <v>17706</v>
      </c>
      <c r="B3426" t="s">
        <v>17707</v>
      </c>
      <c r="C3426" t="s">
        <v>17708</v>
      </c>
      <c r="D3426" t="s">
        <v>17709</v>
      </c>
      <c r="E3426" t="s">
        <v>1941</v>
      </c>
      <c r="F3426">
        <v>18</v>
      </c>
      <c r="G3426" t="s">
        <v>8234</v>
      </c>
      <c r="H3426" t="s">
        <v>8218</v>
      </c>
      <c r="I3426" t="s">
        <v>8219</v>
      </c>
      <c r="J3426" t="s">
        <v>8272</v>
      </c>
      <c r="K3426" t="s">
        <v>8224</v>
      </c>
      <c r="L3426" t="s">
        <v>8216</v>
      </c>
    </row>
    <row r="3427" spans="1:12" x14ac:dyDescent="0.35">
      <c r="A3427" s="164" t="s">
        <v>13542</v>
      </c>
      <c r="B3427" t="s">
        <v>13543</v>
      </c>
      <c r="C3427" t="s">
        <v>13544</v>
      </c>
      <c r="D3427" t="s">
        <v>4572</v>
      </c>
      <c r="E3427" t="s">
        <v>1941</v>
      </c>
      <c r="F3427">
        <v>25</v>
      </c>
      <c r="G3427" t="s">
        <v>8234</v>
      </c>
      <c r="H3427" t="s">
        <v>8218</v>
      </c>
      <c r="I3427" t="s">
        <v>8219</v>
      </c>
      <c r="J3427" t="s">
        <v>8272</v>
      </c>
      <c r="K3427" t="s">
        <v>5808</v>
      </c>
      <c r="L3427" t="s">
        <v>8216</v>
      </c>
    </row>
    <row r="3428" spans="1:12" x14ac:dyDescent="0.35">
      <c r="A3428" s="164" t="s">
        <v>21661</v>
      </c>
      <c r="B3428" t="s">
        <v>13562</v>
      </c>
      <c r="C3428" t="s">
        <v>13563</v>
      </c>
      <c r="D3428" t="s">
        <v>13564</v>
      </c>
      <c r="E3428" t="s">
        <v>1941</v>
      </c>
      <c r="F3428">
        <v>22</v>
      </c>
      <c r="G3428" t="s">
        <v>8234</v>
      </c>
      <c r="H3428" t="s">
        <v>8218</v>
      </c>
      <c r="I3428" t="s">
        <v>8219</v>
      </c>
      <c r="J3428" t="s">
        <v>8272</v>
      </c>
      <c r="K3428" t="s">
        <v>8224</v>
      </c>
      <c r="L3428" t="s">
        <v>8216</v>
      </c>
    </row>
    <row r="3429" spans="1:12" x14ac:dyDescent="0.35">
      <c r="A3429" s="164" t="s">
        <v>11514</v>
      </c>
      <c r="B3429" t="s">
        <v>11515</v>
      </c>
      <c r="C3429" t="s">
        <v>11516</v>
      </c>
      <c r="D3429" t="s">
        <v>11517</v>
      </c>
      <c r="E3429" t="s">
        <v>1941</v>
      </c>
      <c r="F3429">
        <v>20</v>
      </c>
      <c r="G3429" t="s">
        <v>8234</v>
      </c>
      <c r="H3429" t="s">
        <v>8218</v>
      </c>
      <c r="I3429" t="s">
        <v>8219</v>
      </c>
      <c r="J3429" t="s">
        <v>8272</v>
      </c>
      <c r="K3429" t="s">
        <v>8224</v>
      </c>
      <c r="L3429" t="s">
        <v>8216</v>
      </c>
    </row>
    <row r="3430" spans="1:12" x14ac:dyDescent="0.35">
      <c r="A3430" s="164" t="s">
        <v>30925</v>
      </c>
      <c r="B3430" t="s">
        <v>8367</v>
      </c>
      <c r="C3430" t="s">
        <v>30926</v>
      </c>
      <c r="D3430" t="s">
        <v>363</v>
      </c>
      <c r="E3430" t="s">
        <v>1941</v>
      </c>
      <c r="F3430">
        <v>25</v>
      </c>
      <c r="G3430" t="s">
        <v>8234</v>
      </c>
      <c r="H3430" t="s">
        <v>8218</v>
      </c>
      <c r="I3430" t="s">
        <v>8219</v>
      </c>
      <c r="J3430" t="s">
        <v>8272</v>
      </c>
      <c r="K3430" t="s">
        <v>5808</v>
      </c>
      <c r="L3430" t="s">
        <v>8216</v>
      </c>
    </row>
    <row r="3431" spans="1:12" x14ac:dyDescent="0.35">
      <c r="A3431" s="164" t="s">
        <v>15957</v>
      </c>
      <c r="B3431" t="s">
        <v>11422</v>
      </c>
      <c r="C3431" t="s">
        <v>15958</v>
      </c>
      <c r="D3431" t="s">
        <v>15959</v>
      </c>
      <c r="E3431" t="s">
        <v>1941</v>
      </c>
      <c r="F3431">
        <v>21</v>
      </c>
      <c r="G3431" t="s">
        <v>8234</v>
      </c>
      <c r="H3431" t="s">
        <v>8218</v>
      </c>
      <c r="I3431" t="s">
        <v>8219</v>
      </c>
      <c r="J3431" t="s">
        <v>8272</v>
      </c>
      <c r="K3431" t="s">
        <v>8224</v>
      </c>
      <c r="L3431" t="s">
        <v>8216</v>
      </c>
    </row>
    <row r="3432" spans="1:12" x14ac:dyDescent="0.35">
      <c r="A3432" s="164" t="s">
        <v>25301</v>
      </c>
      <c r="B3432" t="s">
        <v>25302</v>
      </c>
      <c r="C3432" t="s">
        <v>21530</v>
      </c>
      <c r="D3432" t="s">
        <v>2953</v>
      </c>
      <c r="E3432" t="s">
        <v>1941</v>
      </c>
      <c r="F3432">
        <v>25</v>
      </c>
      <c r="G3432" t="s">
        <v>8234</v>
      </c>
      <c r="H3432" t="s">
        <v>8218</v>
      </c>
      <c r="I3432" t="s">
        <v>8219</v>
      </c>
      <c r="J3432" t="s">
        <v>8272</v>
      </c>
      <c r="K3432" t="s">
        <v>5808</v>
      </c>
      <c r="L3432" t="s">
        <v>8216</v>
      </c>
    </row>
    <row r="3433" spans="1:12" x14ac:dyDescent="0.35">
      <c r="A3433" s="164" t="s">
        <v>32247</v>
      </c>
      <c r="B3433" t="s">
        <v>32248</v>
      </c>
      <c r="C3433" t="s">
        <v>32249</v>
      </c>
      <c r="D3433" t="s">
        <v>32250</v>
      </c>
      <c r="E3433" t="s">
        <v>1941</v>
      </c>
      <c r="F3433">
        <v>25</v>
      </c>
      <c r="G3433" t="s">
        <v>8234</v>
      </c>
      <c r="H3433" t="s">
        <v>8218</v>
      </c>
      <c r="I3433" t="s">
        <v>8214</v>
      </c>
      <c r="J3433" t="s">
        <v>8272</v>
      </c>
      <c r="K3433" t="s">
        <v>5808</v>
      </c>
      <c r="L3433" t="s">
        <v>8216</v>
      </c>
    </row>
    <row r="3434" spans="1:12" x14ac:dyDescent="0.35">
      <c r="A3434" s="164" t="s">
        <v>30505</v>
      </c>
      <c r="B3434" t="s">
        <v>30506</v>
      </c>
      <c r="C3434" t="s">
        <v>30507</v>
      </c>
      <c r="D3434" t="s">
        <v>30508</v>
      </c>
      <c r="E3434" t="s">
        <v>1941</v>
      </c>
      <c r="F3434">
        <v>25</v>
      </c>
      <c r="G3434" t="s">
        <v>8234</v>
      </c>
      <c r="H3434" t="s">
        <v>8218</v>
      </c>
      <c r="I3434" t="s">
        <v>8219</v>
      </c>
      <c r="J3434" t="s">
        <v>8272</v>
      </c>
      <c r="K3434" t="s">
        <v>5808</v>
      </c>
      <c r="L3434" t="s">
        <v>8216</v>
      </c>
    </row>
    <row r="3435" spans="1:12" x14ac:dyDescent="0.35">
      <c r="A3435" s="164" t="s">
        <v>21235</v>
      </c>
      <c r="B3435" t="s">
        <v>21236</v>
      </c>
      <c r="C3435" t="s">
        <v>21237</v>
      </c>
      <c r="D3435" t="s">
        <v>140</v>
      </c>
      <c r="E3435" t="s">
        <v>1941</v>
      </c>
      <c r="F3435">
        <v>10</v>
      </c>
      <c r="G3435" t="s">
        <v>8234</v>
      </c>
      <c r="H3435" t="s">
        <v>8218</v>
      </c>
      <c r="I3435" t="s">
        <v>8219</v>
      </c>
      <c r="J3435" t="s">
        <v>8272</v>
      </c>
      <c r="K3435" t="s">
        <v>8224</v>
      </c>
      <c r="L3435" t="s">
        <v>8216</v>
      </c>
    </row>
    <row r="3436" spans="1:12" x14ac:dyDescent="0.35">
      <c r="A3436" s="164" t="s">
        <v>20084</v>
      </c>
      <c r="B3436" t="s">
        <v>20085</v>
      </c>
      <c r="C3436" t="s">
        <v>20086</v>
      </c>
      <c r="D3436" t="s">
        <v>3697</v>
      </c>
      <c r="E3436" t="s">
        <v>1941</v>
      </c>
      <c r="F3436">
        <v>15</v>
      </c>
      <c r="G3436" t="s">
        <v>8234</v>
      </c>
      <c r="H3436" t="s">
        <v>8218</v>
      </c>
      <c r="I3436" t="s">
        <v>8219</v>
      </c>
      <c r="J3436" t="s">
        <v>8272</v>
      </c>
      <c r="K3436" t="s">
        <v>8224</v>
      </c>
      <c r="L3436" t="s">
        <v>8216</v>
      </c>
    </row>
    <row r="3437" spans="1:12" x14ac:dyDescent="0.35">
      <c r="A3437" s="164" t="s">
        <v>32437</v>
      </c>
      <c r="B3437" t="s">
        <v>32185</v>
      </c>
      <c r="C3437" t="s">
        <v>32438</v>
      </c>
      <c r="D3437" t="s">
        <v>32187</v>
      </c>
      <c r="E3437" t="s">
        <v>1941</v>
      </c>
      <c r="F3437">
        <v>23</v>
      </c>
      <c r="G3437" t="s">
        <v>8234</v>
      </c>
      <c r="H3437" t="s">
        <v>8218</v>
      </c>
      <c r="I3437" t="s">
        <v>8219</v>
      </c>
      <c r="J3437" t="s">
        <v>8272</v>
      </c>
      <c r="K3437" t="s">
        <v>8224</v>
      </c>
      <c r="L3437" t="s">
        <v>8216</v>
      </c>
    </row>
    <row r="3438" spans="1:12" x14ac:dyDescent="0.35">
      <c r="A3438" s="164" t="s">
        <v>20435</v>
      </c>
      <c r="B3438" t="s">
        <v>20436</v>
      </c>
      <c r="C3438" t="s">
        <v>8749</v>
      </c>
      <c r="D3438" t="s">
        <v>8750</v>
      </c>
      <c r="E3438" t="s">
        <v>1941</v>
      </c>
      <c r="F3438">
        <v>18</v>
      </c>
      <c r="G3438" t="s">
        <v>8234</v>
      </c>
      <c r="H3438" t="s">
        <v>8218</v>
      </c>
      <c r="I3438" t="s">
        <v>8219</v>
      </c>
      <c r="J3438" t="s">
        <v>8272</v>
      </c>
      <c r="K3438" t="s">
        <v>8224</v>
      </c>
      <c r="L3438" t="s">
        <v>8216</v>
      </c>
    </row>
    <row r="3439" spans="1:12" x14ac:dyDescent="0.35">
      <c r="A3439" s="164" t="s">
        <v>29192</v>
      </c>
      <c r="B3439" t="s">
        <v>29193</v>
      </c>
      <c r="C3439" t="s">
        <v>29194</v>
      </c>
      <c r="D3439" t="s">
        <v>2176</v>
      </c>
      <c r="E3439" t="s">
        <v>1941</v>
      </c>
      <c r="F3439">
        <v>10</v>
      </c>
      <c r="G3439" t="s">
        <v>8234</v>
      </c>
      <c r="H3439" t="s">
        <v>8218</v>
      </c>
      <c r="I3439" t="s">
        <v>8219</v>
      </c>
      <c r="J3439" t="s">
        <v>8272</v>
      </c>
      <c r="K3439" t="s">
        <v>8224</v>
      </c>
      <c r="L3439" t="s">
        <v>8216</v>
      </c>
    </row>
    <row r="3440" spans="1:12" x14ac:dyDescent="0.35">
      <c r="A3440" s="164" t="s">
        <v>19265</v>
      </c>
      <c r="B3440" t="s">
        <v>13052</v>
      </c>
      <c r="C3440" t="s">
        <v>13053</v>
      </c>
      <c r="D3440" t="s">
        <v>1692</v>
      </c>
      <c r="E3440" t="s">
        <v>1941</v>
      </c>
      <c r="F3440">
        <v>25</v>
      </c>
      <c r="G3440" t="s">
        <v>8234</v>
      </c>
      <c r="H3440" t="s">
        <v>8218</v>
      </c>
      <c r="I3440" t="s">
        <v>8219</v>
      </c>
      <c r="J3440" t="s">
        <v>8272</v>
      </c>
      <c r="K3440" t="s">
        <v>5808</v>
      </c>
      <c r="L3440" t="s">
        <v>8216</v>
      </c>
    </row>
    <row r="3441" spans="1:12" x14ac:dyDescent="0.35">
      <c r="A3441" s="164" t="s">
        <v>8387</v>
      </c>
      <c r="B3441" t="s">
        <v>6916</v>
      </c>
      <c r="C3441" t="s">
        <v>8388</v>
      </c>
      <c r="D3441" t="s">
        <v>8389</v>
      </c>
      <c r="E3441" t="s">
        <v>1941</v>
      </c>
      <c r="F3441">
        <v>23</v>
      </c>
      <c r="G3441" t="s">
        <v>8234</v>
      </c>
      <c r="H3441" t="s">
        <v>8218</v>
      </c>
      <c r="I3441" t="s">
        <v>8219</v>
      </c>
      <c r="J3441" t="s">
        <v>8272</v>
      </c>
      <c r="K3441" t="s">
        <v>8224</v>
      </c>
      <c r="L3441" t="s">
        <v>8216</v>
      </c>
    </row>
    <row r="3442" spans="1:12" x14ac:dyDescent="0.35">
      <c r="A3442" s="164" t="s">
        <v>22642</v>
      </c>
      <c r="B3442" t="s">
        <v>22643</v>
      </c>
      <c r="C3442" t="s">
        <v>22644</v>
      </c>
      <c r="D3442" t="s">
        <v>569</v>
      </c>
      <c r="E3442" t="s">
        <v>1941</v>
      </c>
      <c r="F3442">
        <v>23</v>
      </c>
      <c r="G3442" t="s">
        <v>8234</v>
      </c>
      <c r="H3442" t="s">
        <v>8218</v>
      </c>
      <c r="I3442" t="s">
        <v>8219</v>
      </c>
      <c r="J3442" t="s">
        <v>8272</v>
      </c>
      <c r="K3442" t="s">
        <v>8224</v>
      </c>
      <c r="L3442" t="s">
        <v>8216</v>
      </c>
    </row>
    <row r="3443" spans="1:12" x14ac:dyDescent="0.35">
      <c r="A3443" s="164" t="s">
        <v>20507</v>
      </c>
      <c r="B3443" t="s">
        <v>20508</v>
      </c>
      <c r="C3443" t="s">
        <v>20509</v>
      </c>
      <c r="D3443" t="s">
        <v>20510</v>
      </c>
      <c r="E3443" t="s">
        <v>1941</v>
      </c>
      <c r="F3443">
        <v>24</v>
      </c>
      <c r="G3443" t="s">
        <v>8234</v>
      </c>
      <c r="H3443" t="s">
        <v>8218</v>
      </c>
      <c r="I3443" t="s">
        <v>8219</v>
      </c>
      <c r="J3443" t="s">
        <v>8272</v>
      </c>
      <c r="K3443" t="s">
        <v>8224</v>
      </c>
      <c r="L3443" t="s">
        <v>8216</v>
      </c>
    </row>
    <row r="3444" spans="1:12" x14ac:dyDescent="0.35">
      <c r="A3444" s="164" t="s">
        <v>26253</v>
      </c>
      <c r="B3444" t="s">
        <v>9427</v>
      </c>
      <c r="C3444" t="s">
        <v>9428</v>
      </c>
      <c r="D3444" t="s">
        <v>3919</v>
      </c>
      <c r="E3444" t="s">
        <v>1941</v>
      </c>
      <c r="F3444">
        <v>25</v>
      </c>
      <c r="G3444" t="s">
        <v>8234</v>
      </c>
      <c r="H3444" t="s">
        <v>8218</v>
      </c>
      <c r="I3444" t="s">
        <v>8219</v>
      </c>
      <c r="J3444" t="s">
        <v>8272</v>
      </c>
      <c r="K3444" t="s">
        <v>5808</v>
      </c>
      <c r="L3444" t="s">
        <v>8216</v>
      </c>
    </row>
    <row r="3445" spans="1:12" x14ac:dyDescent="0.35">
      <c r="A3445" s="164" t="s">
        <v>21828</v>
      </c>
      <c r="B3445" t="s">
        <v>21829</v>
      </c>
      <c r="C3445" t="s">
        <v>21830</v>
      </c>
      <c r="D3445" t="s">
        <v>21831</v>
      </c>
      <c r="E3445" t="s">
        <v>1941</v>
      </c>
      <c r="F3445">
        <v>25</v>
      </c>
      <c r="G3445" t="s">
        <v>8234</v>
      </c>
      <c r="H3445" t="s">
        <v>8218</v>
      </c>
      <c r="I3445" t="s">
        <v>8219</v>
      </c>
      <c r="J3445" t="s">
        <v>8272</v>
      </c>
      <c r="K3445" t="s">
        <v>8224</v>
      </c>
      <c r="L3445" t="s">
        <v>8216</v>
      </c>
    </row>
    <row r="3446" spans="1:12" x14ac:dyDescent="0.35">
      <c r="A3446" s="164" t="s">
        <v>22810</v>
      </c>
      <c r="B3446" t="s">
        <v>22811</v>
      </c>
      <c r="C3446" t="s">
        <v>22812</v>
      </c>
      <c r="D3446" t="s">
        <v>22813</v>
      </c>
      <c r="E3446" t="s">
        <v>1941</v>
      </c>
      <c r="F3446">
        <v>21</v>
      </c>
      <c r="G3446" t="s">
        <v>8234</v>
      </c>
      <c r="H3446" t="s">
        <v>8218</v>
      </c>
      <c r="I3446" t="s">
        <v>8219</v>
      </c>
      <c r="J3446" t="s">
        <v>8272</v>
      </c>
      <c r="K3446" t="s">
        <v>8224</v>
      </c>
      <c r="L3446" t="s">
        <v>8216</v>
      </c>
    </row>
    <row r="3447" spans="1:12" x14ac:dyDescent="0.35">
      <c r="A3447" s="164" t="s">
        <v>24500</v>
      </c>
      <c r="B3447" t="s">
        <v>11761</v>
      </c>
      <c r="C3447" t="s">
        <v>24501</v>
      </c>
      <c r="D3447" t="s">
        <v>11763</v>
      </c>
      <c r="E3447" t="s">
        <v>1941</v>
      </c>
      <c r="F3447">
        <v>14</v>
      </c>
      <c r="G3447" t="s">
        <v>8234</v>
      </c>
      <c r="H3447" t="s">
        <v>8218</v>
      </c>
      <c r="I3447" t="s">
        <v>8219</v>
      </c>
      <c r="J3447" t="s">
        <v>8272</v>
      </c>
      <c r="K3447" t="s">
        <v>8224</v>
      </c>
      <c r="L3447" t="s">
        <v>8216</v>
      </c>
    </row>
    <row r="3448" spans="1:12" x14ac:dyDescent="0.35">
      <c r="A3448" s="164" t="s">
        <v>16861</v>
      </c>
      <c r="B3448" t="s">
        <v>12410</v>
      </c>
      <c r="C3448" t="s">
        <v>12411</v>
      </c>
      <c r="D3448" t="s">
        <v>12412</v>
      </c>
      <c r="E3448" t="s">
        <v>1941</v>
      </c>
      <c r="F3448">
        <v>25</v>
      </c>
      <c r="G3448" t="s">
        <v>8234</v>
      </c>
      <c r="H3448" t="s">
        <v>8218</v>
      </c>
      <c r="I3448" t="s">
        <v>8219</v>
      </c>
      <c r="J3448" t="s">
        <v>8272</v>
      </c>
      <c r="K3448" t="s">
        <v>5808</v>
      </c>
      <c r="L3448" t="s">
        <v>8216</v>
      </c>
    </row>
    <row r="3449" spans="1:12" x14ac:dyDescent="0.35">
      <c r="A3449" s="164" t="s">
        <v>32460</v>
      </c>
      <c r="B3449" t="s">
        <v>32461</v>
      </c>
      <c r="C3449" t="s">
        <v>32462</v>
      </c>
      <c r="D3449" t="s">
        <v>32463</v>
      </c>
      <c r="E3449" t="s">
        <v>1941</v>
      </c>
      <c r="F3449">
        <v>21</v>
      </c>
      <c r="G3449" t="s">
        <v>8234</v>
      </c>
      <c r="H3449" t="s">
        <v>8218</v>
      </c>
      <c r="I3449" t="s">
        <v>8219</v>
      </c>
      <c r="J3449" t="s">
        <v>8272</v>
      </c>
      <c r="K3449" t="s">
        <v>8224</v>
      </c>
      <c r="L3449" t="s">
        <v>8216</v>
      </c>
    </row>
    <row r="3450" spans="1:12" x14ac:dyDescent="0.35">
      <c r="A3450" s="164" t="s">
        <v>18476</v>
      </c>
      <c r="B3450" t="s">
        <v>9171</v>
      </c>
      <c r="C3450" t="s">
        <v>9172</v>
      </c>
      <c r="D3450" t="s">
        <v>9173</v>
      </c>
      <c r="E3450" t="s">
        <v>1941</v>
      </c>
      <c r="F3450">
        <v>17</v>
      </c>
      <c r="G3450" t="s">
        <v>8234</v>
      </c>
      <c r="H3450" t="s">
        <v>8218</v>
      </c>
      <c r="I3450" t="s">
        <v>8219</v>
      </c>
      <c r="J3450" t="s">
        <v>8272</v>
      </c>
      <c r="K3450" t="s">
        <v>8224</v>
      </c>
      <c r="L3450" t="s">
        <v>8216</v>
      </c>
    </row>
    <row r="3451" spans="1:12" x14ac:dyDescent="0.35">
      <c r="A3451" s="164" t="s">
        <v>18125</v>
      </c>
      <c r="B3451" t="s">
        <v>11664</v>
      </c>
      <c r="C3451" t="s">
        <v>18126</v>
      </c>
      <c r="D3451" t="s">
        <v>11666</v>
      </c>
      <c r="E3451" t="s">
        <v>1941</v>
      </c>
      <c r="F3451">
        <v>25</v>
      </c>
      <c r="G3451" t="s">
        <v>8234</v>
      </c>
      <c r="H3451" t="s">
        <v>8218</v>
      </c>
      <c r="I3451" t="s">
        <v>8219</v>
      </c>
      <c r="J3451" t="s">
        <v>8272</v>
      </c>
      <c r="K3451" t="s">
        <v>5808</v>
      </c>
      <c r="L3451" t="s">
        <v>8216</v>
      </c>
    </row>
    <row r="3452" spans="1:12" x14ac:dyDescent="0.35">
      <c r="A3452" s="164" t="s">
        <v>17748</v>
      </c>
      <c r="B3452" t="s">
        <v>17749</v>
      </c>
      <c r="C3452" t="s">
        <v>17750</v>
      </c>
      <c r="D3452" t="s">
        <v>17751</v>
      </c>
      <c r="E3452" t="s">
        <v>1941</v>
      </c>
      <c r="F3452">
        <v>25</v>
      </c>
      <c r="G3452" t="s">
        <v>8234</v>
      </c>
      <c r="H3452" t="s">
        <v>8218</v>
      </c>
      <c r="I3452" t="s">
        <v>8219</v>
      </c>
      <c r="J3452" t="s">
        <v>8272</v>
      </c>
      <c r="K3452" t="s">
        <v>8224</v>
      </c>
      <c r="L3452" t="s">
        <v>8216</v>
      </c>
    </row>
    <row r="3453" spans="1:12" x14ac:dyDescent="0.35">
      <c r="A3453" s="164" t="s">
        <v>17686</v>
      </c>
      <c r="B3453" t="s">
        <v>13873</v>
      </c>
      <c r="C3453" t="s">
        <v>17687</v>
      </c>
      <c r="D3453" t="s">
        <v>13875</v>
      </c>
      <c r="E3453" t="s">
        <v>1941</v>
      </c>
      <c r="F3453">
        <v>25</v>
      </c>
      <c r="G3453" t="s">
        <v>8234</v>
      </c>
      <c r="H3453" t="s">
        <v>8218</v>
      </c>
      <c r="I3453" t="s">
        <v>8219</v>
      </c>
      <c r="J3453" t="s">
        <v>8272</v>
      </c>
      <c r="K3453" t="s">
        <v>5808</v>
      </c>
      <c r="L3453" t="s">
        <v>8216</v>
      </c>
    </row>
    <row r="3454" spans="1:12" x14ac:dyDescent="0.35">
      <c r="A3454" s="164" t="s">
        <v>29966</v>
      </c>
      <c r="B3454" t="s">
        <v>29967</v>
      </c>
      <c r="C3454" t="s">
        <v>24349</v>
      </c>
      <c r="D3454" t="s">
        <v>4864</v>
      </c>
      <c r="E3454" t="s">
        <v>1941</v>
      </c>
      <c r="F3454">
        <v>16</v>
      </c>
      <c r="G3454" t="s">
        <v>8234</v>
      </c>
      <c r="H3454" t="s">
        <v>8218</v>
      </c>
      <c r="I3454" t="s">
        <v>8219</v>
      </c>
      <c r="J3454" t="s">
        <v>8272</v>
      </c>
      <c r="K3454" t="s">
        <v>8224</v>
      </c>
      <c r="L3454" t="s">
        <v>8216</v>
      </c>
    </row>
    <row r="3455" spans="1:12" x14ac:dyDescent="0.35">
      <c r="A3455" s="164" t="s">
        <v>20857</v>
      </c>
      <c r="B3455" t="s">
        <v>20858</v>
      </c>
      <c r="C3455" t="s">
        <v>20859</v>
      </c>
      <c r="D3455" t="s">
        <v>20860</v>
      </c>
      <c r="E3455" t="s">
        <v>1941</v>
      </c>
      <c r="F3455">
        <v>23</v>
      </c>
      <c r="G3455" t="s">
        <v>8234</v>
      </c>
      <c r="H3455" t="s">
        <v>8218</v>
      </c>
      <c r="I3455" t="s">
        <v>8219</v>
      </c>
      <c r="J3455" t="s">
        <v>8272</v>
      </c>
      <c r="K3455" t="s">
        <v>8224</v>
      </c>
      <c r="L3455" t="s">
        <v>8216</v>
      </c>
    </row>
    <row r="3456" spans="1:12" x14ac:dyDescent="0.35">
      <c r="A3456" s="164" t="s">
        <v>29183</v>
      </c>
      <c r="B3456" t="s">
        <v>12375</v>
      </c>
      <c r="C3456" t="s">
        <v>29184</v>
      </c>
      <c r="D3456" t="s">
        <v>12377</v>
      </c>
      <c r="E3456" t="s">
        <v>1941</v>
      </c>
      <c r="F3456">
        <v>16</v>
      </c>
      <c r="G3456" t="s">
        <v>8234</v>
      </c>
      <c r="H3456" t="s">
        <v>8218</v>
      </c>
      <c r="I3456" t="s">
        <v>8219</v>
      </c>
      <c r="J3456" t="s">
        <v>8272</v>
      </c>
      <c r="K3456" t="s">
        <v>8224</v>
      </c>
      <c r="L3456" t="s">
        <v>8216</v>
      </c>
    </row>
    <row r="3457" spans="1:12" x14ac:dyDescent="0.35">
      <c r="A3457" s="164" t="s">
        <v>23148</v>
      </c>
      <c r="B3457" t="s">
        <v>20752</v>
      </c>
      <c r="C3457" t="s">
        <v>20753</v>
      </c>
      <c r="D3457" t="s">
        <v>294</v>
      </c>
      <c r="E3457" t="s">
        <v>1941</v>
      </c>
      <c r="F3457">
        <v>25</v>
      </c>
      <c r="G3457" t="s">
        <v>8234</v>
      </c>
      <c r="H3457" t="s">
        <v>8218</v>
      </c>
      <c r="I3457" t="s">
        <v>8219</v>
      </c>
      <c r="J3457" t="s">
        <v>8272</v>
      </c>
      <c r="K3457" t="s">
        <v>5808</v>
      </c>
      <c r="L3457" t="s">
        <v>8216</v>
      </c>
    </row>
    <row r="3458" spans="1:12" x14ac:dyDescent="0.35">
      <c r="A3458" s="164" t="s">
        <v>25175</v>
      </c>
      <c r="B3458" t="s">
        <v>25176</v>
      </c>
      <c r="C3458" t="s">
        <v>25177</v>
      </c>
      <c r="D3458" t="s">
        <v>25178</v>
      </c>
      <c r="E3458" t="s">
        <v>1941</v>
      </c>
      <c r="F3458">
        <v>25</v>
      </c>
      <c r="G3458" t="s">
        <v>8234</v>
      </c>
      <c r="H3458" t="s">
        <v>8218</v>
      </c>
      <c r="I3458" t="s">
        <v>8219</v>
      </c>
      <c r="J3458" t="s">
        <v>8272</v>
      </c>
      <c r="K3458" t="s">
        <v>5808</v>
      </c>
      <c r="L3458" t="s">
        <v>8216</v>
      </c>
    </row>
    <row r="3459" spans="1:12" x14ac:dyDescent="0.35">
      <c r="A3459" s="164" t="s">
        <v>24056</v>
      </c>
      <c r="B3459" t="s">
        <v>8500</v>
      </c>
      <c r="C3459" t="s">
        <v>8501</v>
      </c>
      <c r="D3459" t="s">
        <v>8502</v>
      </c>
      <c r="E3459" t="s">
        <v>1941</v>
      </c>
      <c r="F3459">
        <v>22</v>
      </c>
      <c r="G3459" t="s">
        <v>8234</v>
      </c>
      <c r="H3459" t="s">
        <v>8218</v>
      </c>
      <c r="I3459" t="s">
        <v>8219</v>
      </c>
      <c r="J3459" t="s">
        <v>8272</v>
      </c>
      <c r="K3459" t="s">
        <v>8224</v>
      </c>
      <c r="L3459" t="s">
        <v>8216</v>
      </c>
    </row>
    <row r="3460" spans="1:12" x14ac:dyDescent="0.35">
      <c r="A3460" s="164" t="s">
        <v>27783</v>
      </c>
      <c r="B3460" t="s">
        <v>5686</v>
      </c>
      <c r="C3460" t="s">
        <v>8469</v>
      </c>
      <c r="D3460" t="s">
        <v>4307</v>
      </c>
      <c r="E3460" t="s">
        <v>1941</v>
      </c>
      <c r="F3460">
        <v>19</v>
      </c>
      <c r="G3460" t="s">
        <v>8234</v>
      </c>
      <c r="H3460" t="s">
        <v>8218</v>
      </c>
      <c r="I3460" t="s">
        <v>8219</v>
      </c>
      <c r="J3460" t="s">
        <v>8272</v>
      </c>
      <c r="K3460" t="s">
        <v>8224</v>
      </c>
      <c r="L3460" t="s">
        <v>8216</v>
      </c>
    </row>
    <row r="3461" spans="1:12" x14ac:dyDescent="0.35">
      <c r="A3461" s="164" t="s">
        <v>9731</v>
      </c>
      <c r="B3461" t="s">
        <v>9732</v>
      </c>
      <c r="C3461" t="s">
        <v>9733</v>
      </c>
      <c r="D3461" t="s">
        <v>9734</v>
      </c>
      <c r="E3461" t="s">
        <v>1941</v>
      </c>
      <c r="F3461">
        <v>25</v>
      </c>
      <c r="G3461" t="s">
        <v>8234</v>
      </c>
      <c r="H3461" t="s">
        <v>8218</v>
      </c>
      <c r="I3461" t="s">
        <v>8219</v>
      </c>
      <c r="J3461" t="s">
        <v>8272</v>
      </c>
      <c r="K3461" t="s">
        <v>5808</v>
      </c>
      <c r="L3461" t="s">
        <v>8216</v>
      </c>
    </row>
    <row r="3462" spans="1:12" x14ac:dyDescent="0.35">
      <c r="A3462" s="164" t="s">
        <v>28079</v>
      </c>
      <c r="B3462" t="s">
        <v>28080</v>
      </c>
      <c r="C3462" t="s">
        <v>24940</v>
      </c>
      <c r="D3462" t="s">
        <v>177</v>
      </c>
      <c r="E3462" t="s">
        <v>1941</v>
      </c>
      <c r="F3462">
        <v>21</v>
      </c>
      <c r="G3462" t="s">
        <v>8234</v>
      </c>
      <c r="H3462" t="s">
        <v>8218</v>
      </c>
      <c r="I3462" t="s">
        <v>8219</v>
      </c>
      <c r="J3462" t="s">
        <v>8272</v>
      </c>
      <c r="K3462" t="s">
        <v>8224</v>
      </c>
      <c r="L3462" t="s">
        <v>8216</v>
      </c>
    </row>
    <row r="3463" spans="1:12" x14ac:dyDescent="0.35">
      <c r="A3463" s="164" t="s">
        <v>10570</v>
      </c>
      <c r="B3463" t="s">
        <v>10571</v>
      </c>
      <c r="C3463" t="s">
        <v>10572</v>
      </c>
      <c r="D3463" t="s">
        <v>4643</v>
      </c>
      <c r="E3463" t="s">
        <v>1941</v>
      </c>
      <c r="F3463">
        <v>20</v>
      </c>
      <c r="G3463" t="s">
        <v>8234</v>
      </c>
      <c r="H3463" t="s">
        <v>8218</v>
      </c>
      <c r="I3463" t="s">
        <v>8219</v>
      </c>
      <c r="J3463" t="s">
        <v>8272</v>
      </c>
      <c r="K3463" t="s">
        <v>8224</v>
      </c>
      <c r="L3463" t="s">
        <v>8216</v>
      </c>
    </row>
    <row r="3464" spans="1:12" x14ac:dyDescent="0.35">
      <c r="A3464" s="164" t="s">
        <v>16312</v>
      </c>
      <c r="B3464" t="s">
        <v>14737</v>
      </c>
      <c r="C3464" t="s">
        <v>14738</v>
      </c>
      <c r="D3464" t="s">
        <v>1973</v>
      </c>
      <c r="E3464" t="s">
        <v>1941</v>
      </c>
      <c r="F3464">
        <v>25</v>
      </c>
      <c r="G3464" t="s">
        <v>8234</v>
      </c>
      <c r="H3464" t="s">
        <v>8218</v>
      </c>
      <c r="I3464" t="s">
        <v>8219</v>
      </c>
      <c r="J3464" t="s">
        <v>8272</v>
      </c>
      <c r="K3464" t="s">
        <v>5808</v>
      </c>
      <c r="L3464" t="s">
        <v>8216</v>
      </c>
    </row>
    <row r="3465" spans="1:12" x14ac:dyDescent="0.35">
      <c r="A3465" s="164" t="s">
        <v>20826</v>
      </c>
      <c r="B3465" t="s">
        <v>20827</v>
      </c>
      <c r="C3465" t="s">
        <v>20828</v>
      </c>
      <c r="D3465" t="s">
        <v>20829</v>
      </c>
      <c r="E3465" t="s">
        <v>1941</v>
      </c>
      <c r="H3465" t="s">
        <v>8218</v>
      </c>
      <c r="I3465" t="s">
        <v>8214</v>
      </c>
      <c r="J3465" t="s">
        <v>8215</v>
      </c>
      <c r="K3465" t="s">
        <v>8224</v>
      </c>
      <c r="L3465" t="s">
        <v>8216</v>
      </c>
    </row>
    <row r="3466" spans="1:12" x14ac:dyDescent="0.35">
      <c r="A3466" s="164" t="s">
        <v>31884</v>
      </c>
      <c r="B3466" t="s">
        <v>31885</v>
      </c>
      <c r="C3466" t="s">
        <v>31886</v>
      </c>
      <c r="D3466" t="s">
        <v>23754</v>
      </c>
      <c r="E3466" t="s">
        <v>1941</v>
      </c>
      <c r="H3466" t="s">
        <v>8218</v>
      </c>
      <c r="I3466" t="s">
        <v>8214</v>
      </c>
      <c r="J3466" t="s">
        <v>8215</v>
      </c>
      <c r="K3466" t="s">
        <v>8224</v>
      </c>
      <c r="L3466" t="s">
        <v>8216</v>
      </c>
    </row>
    <row r="3467" spans="1:12" x14ac:dyDescent="0.35">
      <c r="A3467" s="164" t="s">
        <v>32239</v>
      </c>
      <c r="B3467" t="s">
        <v>32240</v>
      </c>
      <c r="C3467" t="s">
        <v>32241</v>
      </c>
      <c r="D3467" t="s">
        <v>20829</v>
      </c>
      <c r="E3467" t="s">
        <v>1941</v>
      </c>
      <c r="F3467">
        <v>95</v>
      </c>
      <c r="G3467" t="s">
        <v>8234</v>
      </c>
      <c r="H3467" t="s">
        <v>8218</v>
      </c>
      <c r="I3467" t="s">
        <v>8214</v>
      </c>
      <c r="J3467" t="s">
        <v>8215</v>
      </c>
      <c r="K3467" t="s">
        <v>8224</v>
      </c>
      <c r="L3467" t="s">
        <v>8267</v>
      </c>
    </row>
    <row r="3468" spans="1:12" x14ac:dyDescent="0.35">
      <c r="A3468" s="164" t="s">
        <v>14423</v>
      </c>
      <c r="B3468" t="s">
        <v>14424</v>
      </c>
      <c r="C3468" t="s">
        <v>14425</v>
      </c>
      <c r="D3468" t="s">
        <v>14426</v>
      </c>
      <c r="E3468" t="s">
        <v>1941</v>
      </c>
      <c r="F3468">
        <v>146</v>
      </c>
      <c r="G3468" t="s">
        <v>8212</v>
      </c>
      <c r="H3468" t="s">
        <v>8218</v>
      </c>
      <c r="I3468" t="s">
        <v>8214</v>
      </c>
      <c r="J3468" t="s">
        <v>8215</v>
      </c>
      <c r="K3468" t="s">
        <v>8224</v>
      </c>
      <c r="L3468" t="s">
        <v>8216</v>
      </c>
    </row>
    <row r="3469" spans="1:12" x14ac:dyDescent="0.35">
      <c r="A3469" s="164" t="s">
        <v>21681</v>
      </c>
      <c r="B3469" t="s">
        <v>21682</v>
      </c>
      <c r="C3469" t="s">
        <v>21683</v>
      </c>
      <c r="D3469" t="s">
        <v>21684</v>
      </c>
      <c r="E3469" t="s">
        <v>1941</v>
      </c>
      <c r="F3469">
        <v>99</v>
      </c>
      <c r="G3469" t="s">
        <v>8234</v>
      </c>
      <c r="H3469" t="s">
        <v>8218</v>
      </c>
      <c r="I3469" t="s">
        <v>8219</v>
      </c>
      <c r="J3469" t="s">
        <v>8215</v>
      </c>
      <c r="K3469" t="s">
        <v>8224</v>
      </c>
      <c r="L3469" t="s">
        <v>8216</v>
      </c>
    </row>
    <row r="3470" spans="1:12" x14ac:dyDescent="0.35">
      <c r="A3470" s="164" t="s">
        <v>25010</v>
      </c>
      <c r="B3470" t="s">
        <v>25011</v>
      </c>
      <c r="C3470" t="s">
        <v>25012</v>
      </c>
      <c r="D3470" t="s">
        <v>25013</v>
      </c>
      <c r="E3470" t="s">
        <v>1941</v>
      </c>
      <c r="H3470" t="s">
        <v>8218</v>
      </c>
      <c r="I3470" t="s">
        <v>8214</v>
      </c>
      <c r="J3470" t="s">
        <v>8215</v>
      </c>
      <c r="K3470" t="s">
        <v>8224</v>
      </c>
      <c r="L3470" t="s">
        <v>8216</v>
      </c>
    </row>
    <row r="3471" spans="1:12" x14ac:dyDescent="0.35">
      <c r="A3471" s="164" t="s">
        <v>21017</v>
      </c>
      <c r="B3471" t="s">
        <v>21018</v>
      </c>
      <c r="C3471" t="s">
        <v>21019</v>
      </c>
      <c r="D3471" t="s">
        <v>1962</v>
      </c>
      <c r="E3471" t="s">
        <v>1941</v>
      </c>
      <c r="F3471">
        <v>36</v>
      </c>
      <c r="G3471" t="s">
        <v>8234</v>
      </c>
      <c r="H3471" t="s">
        <v>8218</v>
      </c>
      <c r="I3471" t="s">
        <v>8214</v>
      </c>
      <c r="J3471" t="s">
        <v>8215</v>
      </c>
      <c r="K3471" t="s">
        <v>8224</v>
      </c>
      <c r="L3471" t="s">
        <v>8216</v>
      </c>
    </row>
    <row r="3472" spans="1:12" x14ac:dyDescent="0.35">
      <c r="A3472" s="164" t="s">
        <v>19756</v>
      </c>
      <c r="B3472" t="s">
        <v>18238</v>
      </c>
      <c r="C3472" t="s">
        <v>19757</v>
      </c>
      <c r="D3472" t="s">
        <v>16350</v>
      </c>
      <c r="E3472" t="s">
        <v>1941</v>
      </c>
      <c r="H3472" t="s">
        <v>8218</v>
      </c>
      <c r="I3472" t="s">
        <v>8219</v>
      </c>
      <c r="J3472" t="s">
        <v>8215</v>
      </c>
      <c r="K3472" t="s">
        <v>8224</v>
      </c>
      <c r="L3472" t="s">
        <v>8216</v>
      </c>
    </row>
    <row r="3473" spans="1:12" x14ac:dyDescent="0.35">
      <c r="A3473" s="164" t="s">
        <v>24755</v>
      </c>
      <c r="B3473" t="s">
        <v>24756</v>
      </c>
      <c r="C3473" t="s">
        <v>24757</v>
      </c>
      <c r="D3473" t="s">
        <v>12979</v>
      </c>
      <c r="E3473" t="s">
        <v>1941</v>
      </c>
      <c r="F3473">
        <v>70</v>
      </c>
      <c r="G3473" t="s">
        <v>8234</v>
      </c>
      <c r="H3473" t="s">
        <v>8218</v>
      </c>
      <c r="I3473" t="s">
        <v>8214</v>
      </c>
      <c r="J3473" t="s">
        <v>8215</v>
      </c>
      <c r="K3473" t="s">
        <v>8224</v>
      </c>
      <c r="L3473" t="s">
        <v>8216</v>
      </c>
    </row>
    <row r="3474" spans="1:12" x14ac:dyDescent="0.35">
      <c r="A3474" s="164" t="s">
        <v>22556</v>
      </c>
      <c r="B3474" t="s">
        <v>22557</v>
      </c>
      <c r="C3474" t="s">
        <v>22558</v>
      </c>
      <c r="D3474" t="s">
        <v>12979</v>
      </c>
      <c r="E3474" t="s">
        <v>1941</v>
      </c>
      <c r="H3474" t="s">
        <v>8218</v>
      </c>
      <c r="I3474" t="s">
        <v>8214</v>
      </c>
      <c r="J3474" t="s">
        <v>8215</v>
      </c>
      <c r="K3474" t="s">
        <v>8224</v>
      </c>
      <c r="L3474" t="s">
        <v>8216</v>
      </c>
    </row>
    <row r="3475" spans="1:12" x14ac:dyDescent="0.35">
      <c r="A3475" s="164" t="s">
        <v>9626</v>
      </c>
      <c r="B3475" t="s">
        <v>9627</v>
      </c>
      <c r="C3475" t="s">
        <v>9628</v>
      </c>
      <c r="D3475" t="s">
        <v>9629</v>
      </c>
      <c r="E3475" t="s">
        <v>1941</v>
      </c>
      <c r="F3475">
        <v>76</v>
      </c>
      <c r="G3475" t="s">
        <v>8234</v>
      </c>
      <c r="H3475" t="s">
        <v>8218</v>
      </c>
      <c r="I3475" t="s">
        <v>8214</v>
      </c>
      <c r="J3475" t="s">
        <v>8215</v>
      </c>
      <c r="K3475" t="s">
        <v>8224</v>
      </c>
      <c r="L3475" t="s">
        <v>8216</v>
      </c>
    </row>
    <row r="3476" spans="1:12" x14ac:dyDescent="0.35">
      <c r="A3476" s="164" t="s">
        <v>10774</v>
      </c>
      <c r="B3476" t="s">
        <v>10775</v>
      </c>
      <c r="C3476" t="s">
        <v>10776</v>
      </c>
      <c r="D3476" t="s">
        <v>10777</v>
      </c>
      <c r="E3476" t="s">
        <v>1941</v>
      </c>
      <c r="F3476">
        <v>70</v>
      </c>
      <c r="G3476" t="s">
        <v>8234</v>
      </c>
      <c r="H3476" t="s">
        <v>8218</v>
      </c>
      <c r="I3476" t="s">
        <v>8214</v>
      </c>
      <c r="J3476" t="s">
        <v>8215</v>
      </c>
      <c r="K3476" t="s">
        <v>8224</v>
      </c>
      <c r="L3476" t="s">
        <v>8216</v>
      </c>
    </row>
    <row r="3477" spans="1:12" x14ac:dyDescent="0.35">
      <c r="A3477" s="164" t="s">
        <v>31778</v>
      </c>
      <c r="B3477" t="s">
        <v>31779</v>
      </c>
      <c r="C3477" t="s">
        <v>31780</v>
      </c>
      <c r="D3477" t="s">
        <v>1366</v>
      </c>
      <c r="E3477" t="s">
        <v>1941</v>
      </c>
      <c r="F3477">
        <v>60</v>
      </c>
      <c r="G3477" t="s">
        <v>8234</v>
      </c>
      <c r="H3477" t="s">
        <v>8218</v>
      </c>
      <c r="I3477" t="s">
        <v>8214</v>
      </c>
      <c r="J3477" t="s">
        <v>8215</v>
      </c>
      <c r="K3477" t="s">
        <v>8224</v>
      </c>
      <c r="L3477" t="s">
        <v>8216</v>
      </c>
    </row>
    <row r="3478" spans="1:12" x14ac:dyDescent="0.35">
      <c r="A3478" s="164" t="s">
        <v>25393</v>
      </c>
      <c r="B3478" t="s">
        <v>25394</v>
      </c>
      <c r="C3478" t="s">
        <v>25395</v>
      </c>
      <c r="D3478" t="s">
        <v>1950</v>
      </c>
      <c r="E3478" t="s">
        <v>1941</v>
      </c>
      <c r="F3478">
        <v>231</v>
      </c>
      <c r="G3478" t="s">
        <v>8223</v>
      </c>
      <c r="H3478" t="s">
        <v>8218</v>
      </c>
      <c r="I3478" t="s">
        <v>8214</v>
      </c>
      <c r="J3478" t="s">
        <v>8215</v>
      </c>
      <c r="K3478" t="s">
        <v>8224</v>
      </c>
      <c r="L3478" t="s">
        <v>8216</v>
      </c>
    </row>
    <row r="3479" spans="1:12" x14ac:dyDescent="0.35">
      <c r="A3479" s="164" t="s">
        <v>28566</v>
      </c>
      <c r="B3479" t="s">
        <v>28567</v>
      </c>
      <c r="C3479" t="s">
        <v>28568</v>
      </c>
      <c r="D3479" t="s">
        <v>20829</v>
      </c>
      <c r="E3479" t="s">
        <v>1941</v>
      </c>
      <c r="F3479">
        <v>80</v>
      </c>
      <c r="G3479" t="s">
        <v>8234</v>
      </c>
      <c r="H3479" t="s">
        <v>8218</v>
      </c>
      <c r="I3479" t="s">
        <v>8214</v>
      </c>
      <c r="J3479" t="s">
        <v>8215</v>
      </c>
      <c r="K3479" t="s">
        <v>8224</v>
      </c>
      <c r="L3479" t="s">
        <v>8216</v>
      </c>
    </row>
    <row r="3480" spans="1:12" x14ac:dyDescent="0.35">
      <c r="A3480" s="164" t="s">
        <v>30597</v>
      </c>
      <c r="B3480" t="s">
        <v>30598</v>
      </c>
      <c r="C3480" t="s">
        <v>30599</v>
      </c>
      <c r="D3480" t="s">
        <v>9629</v>
      </c>
      <c r="E3480" t="s">
        <v>1941</v>
      </c>
      <c r="H3480" t="s">
        <v>8218</v>
      </c>
      <c r="I3480" t="s">
        <v>8214</v>
      </c>
      <c r="J3480" t="s">
        <v>8215</v>
      </c>
      <c r="K3480" t="s">
        <v>8224</v>
      </c>
      <c r="L3480" t="s">
        <v>8216</v>
      </c>
    </row>
    <row r="3481" spans="1:12" x14ac:dyDescent="0.35">
      <c r="A3481" s="164" t="s">
        <v>23620</v>
      </c>
      <c r="B3481" t="s">
        <v>23621</v>
      </c>
      <c r="C3481" t="s">
        <v>23622</v>
      </c>
      <c r="D3481" t="s">
        <v>1965</v>
      </c>
      <c r="E3481" t="s">
        <v>1941</v>
      </c>
      <c r="F3481">
        <v>72</v>
      </c>
      <c r="G3481" t="s">
        <v>8234</v>
      </c>
      <c r="H3481" t="s">
        <v>8218</v>
      </c>
      <c r="I3481" t="s">
        <v>8214</v>
      </c>
      <c r="J3481" t="s">
        <v>8215</v>
      </c>
      <c r="K3481" t="s">
        <v>8224</v>
      </c>
      <c r="L3481" t="s">
        <v>8216</v>
      </c>
    </row>
    <row r="3482" spans="1:12" x14ac:dyDescent="0.35">
      <c r="A3482" s="164" t="s">
        <v>31482</v>
      </c>
      <c r="B3482" t="s">
        <v>31483</v>
      </c>
      <c r="C3482" t="s">
        <v>31484</v>
      </c>
      <c r="D3482" t="s">
        <v>1950</v>
      </c>
      <c r="E3482" t="s">
        <v>1941</v>
      </c>
      <c r="F3482">
        <v>24</v>
      </c>
      <c r="G3482" t="s">
        <v>8234</v>
      </c>
      <c r="H3482" t="s">
        <v>8218</v>
      </c>
      <c r="I3482" t="s">
        <v>8214</v>
      </c>
      <c r="J3482" t="s">
        <v>8215</v>
      </c>
      <c r="K3482" t="s">
        <v>8224</v>
      </c>
      <c r="L3482" t="s">
        <v>8216</v>
      </c>
    </row>
    <row r="3483" spans="1:12" x14ac:dyDescent="0.35">
      <c r="A3483" s="164" t="s">
        <v>25390</v>
      </c>
      <c r="B3483" t="s">
        <v>14424</v>
      </c>
      <c r="C3483" t="s">
        <v>14425</v>
      </c>
      <c r="D3483" t="s">
        <v>14426</v>
      </c>
      <c r="E3483" t="s">
        <v>1941</v>
      </c>
      <c r="F3483">
        <v>54</v>
      </c>
      <c r="G3483" t="s">
        <v>8234</v>
      </c>
      <c r="H3483" t="s">
        <v>8218</v>
      </c>
      <c r="I3483" t="s">
        <v>8214</v>
      </c>
      <c r="J3483" t="s">
        <v>8215</v>
      </c>
      <c r="K3483" t="s">
        <v>8224</v>
      </c>
      <c r="L3483" t="s">
        <v>8216</v>
      </c>
    </row>
    <row r="3484" spans="1:12" x14ac:dyDescent="0.35">
      <c r="A3484" s="164" t="s">
        <v>29299</v>
      </c>
      <c r="B3484" t="s">
        <v>29300</v>
      </c>
      <c r="C3484" t="s">
        <v>29301</v>
      </c>
      <c r="D3484" t="s">
        <v>1985</v>
      </c>
      <c r="E3484" t="s">
        <v>1941</v>
      </c>
      <c r="F3484">
        <v>0</v>
      </c>
      <c r="G3484" t="s">
        <v>8234</v>
      </c>
      <c r="H3484" t="s">
        <v>8218</v>
      </c>
      <c r="I3484" t="s">
        <v>8214</v>
      </c>
      <c r="J3484" t="s">
        <v>8215</v>
      </c>
      <c r="K3484" t="s">
        <v>8224</v>
      </c>
      <c r="L3484" t="s">
        <v>8216</v>
      </c>
    </row>
    <row r="3485" spans="1:12" x14ac:dyDescent="0.35">
      <c r="A3485" s="164" t="s">
        <v>13907</v>
      </c>
      <c r="B3485" t="s">
        <v>13908</v>
      </c>
      <c r="C3485" t="s">
        <v>13909</v>
      </c>
      <c r="D3485" t="s">
        <v>1965</v>
      </c>
      <c r="E3485" t="s">
        <v>1941</v>
      </c>
      <c r="F3485">
        <v>0</v>
      </c>
      <c r="G3485" t="s">
        <v>8234</v>
      </c>
      <c r="H3485" t="s">
        <v>8218</v>
      </c>
      <c r="I3485" t="s">
        <v>8214</v>
      </c>
      <c r="J3485" t="s">
        <v>8215</v>
      </c>
      <c r="K3485" t="s">
        <v>8224</v>
      </c>
      <c r="L3485" t="s">
        <v>8216</v>
      </c>
    </row>
    <row r="3486" spans="1:12" x14ac:dyDescent="0.35">
      <c r="A3486" s="164" t="s">
        <v>2019</v>
      </c>
      <c r="B3486" t="s">
        <v>6265</v>
      </c>
      <c r="C3486" t="s">
        <v>32579</v>
      </c>
      <c r="D3486" t="s">
        <v>2020</v>
      </c>
      <c r="E3486" t="s">
        <v>2021</v>
      </c>
      <c r="F3486">
        <v>123</v>
      </c>
      <c r="G3486" t="s">
        <v>8212</v>
      </c>
      <c r="H3486" t="s">
        <v>8213</v>
      </c>
      <c r="I3486" t="s">
        <v>8214</v>
      </c>
      <c r="J3486" t="s">
        <v>8215</v>
      </c>
      <c r="K3486" t="s">
        <v>8224</v>
      </c>
      <c r="L3486" t="s">
        <v>8216</v>
      </c>
    </row>
    <row r="3487" spans="1:12" x14ac:dyDescent="0.35">
      <c r="A3487" s="164" t="s">
        <v>2022</v>
      </c>
      <c r="B3487" t="s">
        <v>6275</v>
      </c>
      <c r="C3487" t="s">
        <v>26160</v>
      </c>
      <c r="D3487" t="s">
        <v>2023</v>
      </c>
      <c r="E3487" t="s">
        <v>2021</v>
      </c>
      <c r="F3487">
        <v>90</v>
      </c>
      <c r="G3487" t="s">
        <v>8234</v>
      </c>
      <c r="H3487" t="s">
        <v>8213</v>
      </c>
      <c r="I3487" t="s">
        <v>8219</v>
      </c>
      <c r="J3487" t="s">
        <v>8215</v>
      </c>
      <c r="K3487" t="s">
        <v>8224</v>
      </c>
      <c r="L3487" t="s">
        <v>8216</v>
      </c>
    </row>
    <row r="3488" spans="1:12" x14ac:dyDescent="0.35">
      <c r="A3488" s="164" t="s">
        <v>2024</v>
      </c>
      <c r="B3488" t="s">
        <v>6288</v>
      </c>
      <c r="C3488" t="s">
        <v>19753</v>
      </c>
      <c r="D3488" t="s">
        <v>239</v>
      </c>
      <c r="E3488" t="s">
        <v>2021</v>
      </c>
      <c r="F3488">
        <v>47</v>
      </c>
      <c r="G3488" t="s">
        <v>8234</v>
      </c>
      <c r="H3488" t="s">
        <v>8213</v>
      </c>
      <c r="I3488" t="s">
        <v>8219</v>
      </c>
      <c r="J3488" t="s">
        <v>8215</v>
      </c>
      <c r="K3488" t="s">
        <v>8224</v>
      </c>
      <c r="L3488" t="s">
        <v>8216</v>
      </c>
    </row>
    <row r="3489" spans="1:12" x14ac:dyDescent="0.35">
      <c r="A3489" s="164" t="s">
        <v>2025</v>
      </c>
      <c r="B3489" t="s">
        <v>6273</v>
      </c>
      <c r="C3489" t="s">
        <v>32534</v>
      </c>
      <c r="D3489" t="s">
        <v>2026</v>
      </c>
      <c r="E3489" t="s">
        <v>2021</v>
      </c>
      <c r="F3489">
        <v>127</v>
      </c>
      <c r="G3489" t="s">
        <v>8212</v>
      </c>
      <c r="H3489" t="s">
        <v>8213</v>
      </c>
      <c r="I3489" t="s">
        <v>8219</v>
      </c>
      <c r="J3489" t="s">
        <v>8215</v>
      </c>
      <c r="K3489" t="s">
        <v>8224</v>
      </c>
      <c r="L3489" t="s">
        <v>8216</v>
      </c>
    </row>
    <row r="3490" spans="1:12" x14ac:dyDescent="0.35">
      <c r="A3490" s="164" t="s">
        <v>11690</v>
      </c>
      <c r="B3490" t="s">
        <v>11691</v>
      </c>
      <c r="C3490" t="s">
        <v>11692</v>
      </c>
      <c r="D3490" t="s">
        <v>11693</v>
      </c>
      <c r="E3490" t="s">
        <v>2021</v>
      </c>
      <c r="F3490">
        <v>63</v>
      </c>
      <c r="G3490" t="s">
        <v>8234</v>
      </c>
      <c r="H3490" t="s">
        <v>8213</v>
      </c>
      <c r="I3490" t="s">
        <v>8219</v>
      </c>
      <c r="J3490" t="s">
        <v>8215</v>
      </c>
      <c r="K3490" t="s">
        <v>5808</v>
      </c>
      <c r="L3490" t="s">
        <v>8216</v>
      </c>
    </row>
    <row r="3491" spans="1:12" x14ac:dyDescent="0.35">
      <c r="A3491" s="164" t="s">
        <v>19632</v>
      </c>
      <c r="B3491" t="s">
        <v>19633</v>
      </c>
      <c r="C3491" t="s">
        <v>11264</v>
      </c>
      <c r="D3491" t="s">
        <v>2029</v>
      </c>
      <c r="E3491" t="s">
        <v>2021</v>
      </c>
      <c r="F3491">
        <v>224</v>
      </c>
      <c r="G3491" t="s">
        <v>8223</v>
      </c>
      <c r="H3491" t="s">
        <v>8213</v>
      </c>
      <c r="I3491" t="s">
        <v>8214</v>
      </c>
      <c r="J3491" t="s">
        <v>8215</v>
      </c>
      <c r="K3491" t="s">
        <v>5808</v>
      </c>
      <c r="L3491" t="s">
        <v>8216</v>
      </c>
    </row>
    <row r="3492" spans="1:12" x14ac:dyDescent="0.35">
      <c r="A3492" s="164" t="s">
        <v>2027</v>
      </c>
      <c r="B3492" t="s">
        <v>6266</v>
      </c>
      <c r="C3492" t="s">
        <v>32000</v>
      </c>
      <c r="D3492" t="s">
        <v>168</v>
      </c>
      <c r="E3492" t="s">
        <v>2021</v>
      </c>
      <c r="F3492">
        <v>438</v>
      </c>
      <c r="G3492" t="s">
        <v>8307</v>
      </c>
      <c r="H3492" t="s">
        <v>8213</v>
      </c>
      <c r="I3492" t="s">
        <v>8214</v>
      </c>
      <c r="J3492" t="s">
        <v>8215</v>
      </c>
      <c r="K3492" t="s">
        <v>8224</v>
      </c>
      <c r="L3492" t="s">
        <v>8216</v>
      </c>
    </row>
    <row r="3493" spans="1:12" x14ac:dyDescent="0.35">
      <c r="A3493" s="164" t="s">
        <v>2028</v>
      </c>
      <c r="B3493" t="s">
        <v>6253</v>
      </c>
      <c r="C3493" t="s">
        <v>31740</v>
      </c>
      <c r="D3493" t="s">
        <v>2029</v>
      </c>
      <c r="E3493" t="s">
        <v>2021</v>
      </c>
      <c r="F3493">
        <v>255</v>
      </c>
      <c r="G3493" t="s">
        <v>8223</v>
      </c>
      <c r="H3493" t="s">
        <v>8213</v>
      </c>
      <c r="I3493" t="s">
        <v>8214</v>
      </c>
      <c r="J3493" t="s">
        <v>8215</v>
      </c>
      <c r="K3493" t="s">
        <v>8224</v>
      </c>
      <c r="L3493" t="s">
        <v>8267</v>
      </c>
    </row>
    <row r="3494" spans="1:12" x14ac:dyDescent="0.35">
      <c r="A3494" s="164" t="s">
        <v>2030</v>
      </c>
      <c r="B3494" t="s">
        <v>6257</v>
      </c>
      <c r="C3494" t="s">
        <v>25372</v>
      </c>
      <c r="D3494" t="s">
        <v>2031</v>
      </c>
      <c r="E3494" t="s">
        <v>2021</v>
      </c>
      <c r="F3494">
        <v>106</v>
      </c>
      <c r="G3494" t="s">
        <v>8212</v>
      </c>
      <c r="H3494" t="s">
        <v>8213</v>
      </c>
      <c r="I3494" t="s">
        <v>8219</v>
      </c>
      <c r="J3494" t="s">
        <v>8215</v>
      </c>
      <c r="K3494" t="s">
        <v>8224</v>
      </c>
      <c r="L3494" t="s">
        <v>8216</v>
      </c>
    </row>
    <row r="3495" spans="1:12" x14ac:dyDescent="0.35">
      <c r="A3495" s="164" t="s">
        <v>2033</v>
      </c>
      <c r="B3495" t="s">
        <v>6293</v>
      </c>
      <c r="C3495" t="s">
        <v>11759</v>
      </c>
      <c r="D3495" t="s">
        <v>2034</v>
      </c>
      <c r="E3495" t="s">
        <v>2021</v>
      </c>
      <c r="F3495">
        <v>270</v>
      </c>
      <c r="G3495" t="s">
        <v>8223</v>
      </c>
      <c r="H3495" t="s">
        <v>8213</v>
      </c>
      <c r="I3495" t="s">
        <v>8214</v>
      </c>
      <c r="J3495" t="s">
        <v>8215</v>
      </c>
      <c r="K3495" t="s">
        <v>8224</v>
      </c>
      <c r="L3495" t="s">
        <v>8216</v>
      </c>
    </row>
    <row r="3496" spans="1:12" x14ac:dyDescent="0.35">
      <c r="A3496" s="164" t="s">
        <v>2035</v>
      </c>
      <c r="B3496" t="s">
        <v>6281</v>
      </c>
      <c r="C3496" t="s">
        <v>23053</v>
      </c>
      <c r="D3496" t="s">
        <v>2036</v>
      </c>
      <c r="E3496" t="s">
        <v>2021</v>
      </c>
      <c r="F3496">
        <v>308</v>
      </c>
      <c r="G3496" t="s">
        <v>8556</v>
      </c>
      <c r="H3496" t="s">
        <v>8213</v>
      </c>
      <c r="I3496" t="s">
        <v>8214</v>
      </c>
      <c r="J3496" t="s">
        <v>8215</v>
      </c>
      <c r="K3496" t="s">
        <v>8224</v>
      </c>
      <c r="L3496" t="s">
        <v>8267</v>
      </c>
    </row>
    <row r="3497" spans="1:12" x14ac:dyDescent="0.35">
      <c r="A3497" s="164" t="s">
        <v>16126</v>
      </c>
      <c r="B3497" t="s">
        <v>16127</v>
      </c>
      <c r="C3497" t="s">
        <v>16128</v>
      </c>
      <c r="D3497" t="s">
        <v>973</v>
      </c>
      <c r="E3497" t="s">
        <v>2021</v>
      </c>
      <c r="F3497">
        <v>187</v>
      </c>
      <c r="G3497" t="s">
        <v>8212</v>
      </c>
      <c r="H3497" t="s">
        <v>8213</v>
      </c>
      <c r="I3497" t="s">
        <v>8214</v>
      </c>
      <c r="J3497" t="s">
        <v>8215</v>
      </c>
      <c r="K3497" t="s">
        <v>8224</v>
      </c>
      <c r="L3497" t="s">
        <v>8267</v>
      </c>
    </row>
    <row r="3498" spans="1:12" x14ac:dyDescent="0.35">
      <c r="A3498" s="164" t="s">
        <v>20821</v>
      </c>
      <c r="B3498" t="s">
        <v>20822</v>
      </c>
      <c r="C3498" t="s">
        <v>20823</v>
      </c>
      <c r="D3498" t="s">
        <v>20824</v>
      </c>
      <c r="E3498" t="s">
        <v>2021</v>
      </c>
      <c r="H3498" t="s">
        <v>8213</v>
      </c>
      <c r="I3498" t="s">
        <v>8214</v>
      </c>
      <c r="J3498" t="s">
        <v>8215</v>
      </c>
      <c r="K3498" t="s">
        <v>8224</v>
      </c>
      <c r="L3498" t="s">
        <v>8216</v>
      </c>
    </row>
    <row r="3499" spans="1:12" x14ac:dyDescent="0.35">
      <c r="A3499" s="164" t="s">
        <v>2038</v>
      </c>
      <c r="B3499" t="s">
        <v>6551</v>
      </c>
      <c r="C3499" t="s">
        <v>15740</v>
      </c>
      <c r="D3499" t="s">
        <v>1580</v>
      </c>
      <c r="E3499" t="s">
        <v>2021</v>
      </c>
      <c r="F3499">
        <v>30</v>
      </c>
      <c r="G3499" t="s">
        <v>8234</v>
      </c>
      <c r="H3499" t="s">
        <v>8213</v>
      </c>
      <c r="I3499" t="s">
        <v>8214</v>
      </c>
      <c r="J3499" t="s">
        <v>8215</v>
      </c>
      <c r="K3499" t="s">
        <v>8224</v>
      </c>
      <c r="L3499" t="s">
        <v>8216</v>
      </c>
    </row>
    <row r="3500" spans="1:12" x14ac:dyDescent="0.35">
      <c r="A3500" s="164" t="s">
        <v>2039</v>
      </c>
      <c r="B3500" t="s">
        <v>6283</v>
      </c>
      <c r="C3500" t="s">
        <v>22579</v>
      </c>
      <c r="D3500" t="s">
        <v>2040</v>
      </c>
      <c r="E3500" t="s">
        <v>2021</v>
      </c>
      <c r="F3500">
        <v>108</v>
      </c>
      <c r="G3500" t="s">
        <v>8212</v>
      </c>
      <c r="H3500" t="s">
        <v>8213</v>
      </c>
      <c r="I3500" t="s">
        <v>8219</v>
      </c>
      <c r="J3500" t="s">
        <v>8215</v>
      </c>
      <c r="K3500" t="s">
        <v>8224</v>
      </c>
      <c r="L3500" t="s">
        <v>8267</v>
      </c>
    </row>
    <row r="3501" spans="1:12" x14ac:dyDescent="0.35">
      <c r="A3501" s="164" t="s">
        <v>2041</v>
      </c>
      <c r="B3501" t="s">
        <v>6557</v>
      </c>
      <c r="C3501" t="s">
        <v>26244</v>
      </c>
      <c r="D3501" t="s">
        <v>2042</v>
      </c>
      <c r="E3501" t="s">
        <v>2021</v>
      </c>
      <c r="F3501">
        <v>90</v>
      </c>
      <c r="G3501" t="s">
        <v>8234</v>
      </c>
      <c r="H3501" t="s">
        <v>8213</v>
      </c>
      <c r="I3501" t="s">
        <v>8219</v>
      </c>
      <c r="J3501" t="s">
        <v>8215</v>
      </c>
      <c r="K3501" t="s">
        <v>5808</v>
      </c>
      <c r="L3501" t="s">
        <v>8267</v>
      </c>
    </row>
    <row r="3502" spans="1:12" x14ac:dyDescent="0.35">
      <c r="A3502" s="164" t="s">
        <v>2043</v>
      </c>
      <c r="B3502" t="s">
        <v>6264</v>
      </c>
      <c r="C3502" t="s">
        <v>20092</v>
      </c>
      <c r="D3502" t="s">
        <v>2044</v>
      </c>
      <c r="E3502" t="s">
        <v>2021</v>
      </c>
      <c r="F3502">
        <v>100</v>
      </c>
      <c r="G3502" t="s">
        <v>8234</v>
      </c>
      <c r="H3502" t="s">
        <v>8213</v>
      </c>
      <c r="I3502" t="s">
        <v>8219</v>
      </c>
      <c r="J3502" t="s">
        <v>8215</v>
      </c>
      <c r="K3502" t="s">
        <v>8224</v>
      </c>
      <c r="L3502" t="s">
        <v>8216</v>
      </c>
    </row>
    <row r="3503" spans="1:12" x14ac:dyDescent="0.35">
      <c r="A3503" s="164" t="s">
        <v>2045</v>
      </c>
      <c r="B3503" t="s">
        <v>6260</v>
      </c>
      <c r="C3503" t="s">
        <v>18656</v>
      </c>
      <c r="D3503" t="s">
        <v>2046</v>
      </c>
      <c r="E3503" t="s">
        <v>2021</v>
      </c>
      <c r="F3503">
        <v>46</v>
      </c>
      <c r="G3503" t="s">
        <v>8234</v>
      </c>
      <c r="H3503" t="s">
        <v>8213</v>
      </c>
      <c r="I3503" t="s">
        <v>8219</v>
      </c>
      <c r="J3503" t="s">
        <v>8215</v>
      </c>
      <c r="K3503" t="s">
        <v>8224</v>
      </c>
      <c r="L3503" t="s">
        <v>8216</v>
      </c>
    </row>
    <row r="3504" spans="1:12" x14ac:dyDescent="0.35">
      <c r="A3504" s="164" t="s">
        <v>20891</v>
      </c>
      <c r="B3504" t="s">
        <v>20892</v>
      </c>
      <c r="C3504" t="s">
        <v>20893</v>
      </c>
      <c r="D3504" t="s">
        <v>20894</v>
      </c>
      <c r="E3504" t="s">
        <v>2021</v>
      </c>
      <c r="F3504">
        <v>41</v>
      </c>
      <c r="G3504" t="s">
        <v>8234</v>
      </c>
      <c r="H3504" t="s">
        <v>8213</v>
      </c>
      <c r="I3504" t="s">
        <v>8219</v>
      </c>
      <c r="J3504" t="s">
        <v>8215</v>
      </c>
      <c r="K3504" t="s">
        <v>8224</v>
      </c>
      <c r="L3504" t="s">
        <v>8216</v>
      </c>
    </row>
    <row r="3505" spans="1:12" x14ac:dyDescent="0.35">
      <c r="A3505" s="164" t="s">
        <v>30093</v>
      </c>
      <c r="B3505" t="s">
        <v>30094</v>
      </c>
      <c r="C3505" t="s">
        <v>11949</v>
      </c>
      <c r="D3505" t="s">
        <v>11950</v>
      </c>
      <c r="E3505" t="s">
        <v>2021</v>
      </c>
      <c r="F3505">
        <v>30</v>
      </c>
      <c r="G3505" t="s">
        <v>8234</v>
      </c>
      <c r="H3505" t="s">
        <v>8213</v>
      </c>
      <c r="I3505" t="s">
        <v>8214</v>
      </c>
      <c r="J3505" t="s">
        <v>8215</v>
      </c>
      <c r="K3505" t="s">
        <v>5808</v>
      </c>
      <c r="L3505" t="s">
        <v>8216</v>
      </c>
    </row>
    <row r="3506" spans="1:12" x14ac:dyDescent="0.35">
      <c r="A3506" s="164" t="s">
        <v>2047</v>
      </c>
      <c r="B3506" t="s">
        <v>6550</v>
      </c>
      <c r="C3506" t="s">
        <v>21672</v>
      </c>
      <c r="D3506" t="s">
        <v>1847</v>
      </c>
      <c r="E3506" t="s">
        <v>2021</v>
      </c>
      <c r="F3506">
        <v>63</v>
      </c>
      <c r="G3506" t="s">
        <v>8234</v>
      </c>
      <c r="H3506" t="s">
        <v>8213</v>
      </c>
      <c r="I3506" t="s">
        <v>8219</v>
      </c>
      <c r="J3506" t="s">
        <v>8215</v>
      </c>
      <c r="K3506" t="s">
        <v>8224</v>
      </c>
      <c r="L3506" t="s">
        <v>8216</v>
      </c>
    </row>
    <row r="3507" spans="1:12" x14ac:dyDescent="0.35">
      <c r="A3507" s="164" t="s">
        <v>2048</v>
      </c>
      <c r="B3507" t="s">
        <v>6548</v>
      </c>
      <c r="C3507" t="s">
        <v>22930</v>
      </c>
      <c r="D3507" t="s">
        <v>2049</v>
      </c>
      <c r="E3507" t="s">
        <v>2021</v>
      </c>
      <c r="F3507">
        <v>40</v>
      </c>
      <c r="G3507" t="s">
        <v>8234</v>
      </c>
      <c r="H3507" t="s">
        <v>8213</v>
      </c>
      <c r="I3507" t="s">
        <v>8219</v>
      </c>
      <c r="J3507" t="s">
        <v>8215</v>
      </c>
      <c r="K3507" t="s">
        <v>8224</v>
      </c>
      <c r="L3507" t="s">
        <v>8216</v>
      </c>
    </row>
    <row r="3508" spans="1:12" x14ac:dyDescent="0.35">
      <c r="A3508" s="164" t="s">
        <v>29470</v>
      </c>
      <c r="B3508" t="s">
        <v>25772</v>
      </c>
      <c r="C3508" t="s">
        <v>29471</v>
      </c>
      <c r="D3508" t="s">
        <v>358</v>
      </c>
      <c r="E3508" t="s">
        <v>2021</v>
      </c>
      <c r="F3508">
        <v>36</v>
      </c>
      <c r="G3508" t="s">
        <v>8234</v>
      </c>
      <c r="H3508" t="s">
        <v>8213</v>
      </c>
      <c r="I3508" t="s">
        <v>8219</v>
      </c>
      <c r="J3508" t="s">
        <v>8215</v>
      </c>
      <c r="K3508" t="s">
        <v>5808</v>
      </c>
      <c r="L3508" t="s">
        <v>8216</v>
      </c>
    </row>
    <row r="3509" spans="1:12" x14ac:dyDescent="0.35">
      <c r="A3509" s="164" t="s">
        <v>2050</v>
      </c>
      <c r="B3509" t="s">
        <v>6280</v>
      </c>
      <c r="C3509" t="s">
        <v>17530</v>
      </c>
      <c r="D3509" t="s">
        <v>1404</v>
      </c>
      <c r="E3509" t="s">
        <v>2021</v>
      </c>
      <c r="F3509">
        <v>99</v>
      </c>
      <c r="G3509" t="s">
        <v>8234</v>
      </c>
      <c r="H3509" t="s">
        <v>8213</v>
      </c>
      <c r="I3509" t="s">
        <v>8219</v>
      </c>
      <c r="J3509" t="s">
        <v>8215</v>
      </c>
      <c r="K3509" t="s">
        <v>5808</v>
      </c>
      <c r="L3509" t="s">
        <v>8216</v>
      </c>
    </row>
    <row r="3510" spans="1:12" x14ac:dyDescent="0.35">
      <c r="A3510" s="164" t="s">
        <v>33106</v>
      </c>
      <c r="B3510" t="s">
        <v>23558</v>
      </c>
      <c r="C3510" t="s">
        <v>33107</v>
      </c>
      <c r="D3510" t="s">
        <v>23560</v>
      </c>
      <c r="E3510" t="s">
        <v>2021</v>
      </c>
      <c r="F3510">
        <v>36</v>
      </c>
      <c r="G3510" t="s">
        <v>8234</v>
      </c>
      <c r="H3510" t="s">
        <v>8213</v>
      </c>
      <c r="I3510" t="s">
        <v>8219</v>
      </c>
      <c r="J3510" t="s">
        <v>8215</v>
      </c>
      <c r="K3510" t="s">
        <v>8224</v>
      </c>
      <c r="L3510" t="s">
        <v>8216</v>
      </c>
    </row>
    <row r="3511" spans="1:12" x14ac:dyDescent="0.35">
      <c r="A3511" s="164" t="s">
        <v>2051</v>
      </c>
      <c r="B3511" t="s">
        <v>6274</v>
      </c>
      <c r="C3511" t="s">
        <v>8623</v>
      </c>
      <c r="D3511" t="s">
        <v>2052</v>
      </c>
      <c r="E3511" t="s">
        <v>2021</v>
      </c>
      <c r="F3511">
        <v>229</v>
      </c>
      <c r="G3511" t="s">
        <v>8223</v>
      </c>
      <c r="H3511" t="s">
        <v>8213</v>
      </c>
      <c r="I3511" t="s">
        <v>8219</v>
      </c>
      <c r="J3511" t="s">
        <v>8215</v>
      </c>
      <c r="K3511" t="s">
        <v>8224</v>
      </c>
      <c r="L3511" t="s">
        <v>8267</v>
      </c>
    </row>
    <row r="3512" spans="1:12" x14ac:dyDescent="0.35">
      <c r="A3512" s="164" t="s">
        <v>31725</v>
      </c>
      <c r="B3512" t="s">
        <v>31726</v>
      </c>
      <c r="C3512" t="s">
        <v>31727</v>
      </c>
      <c r="D3512" t="s">
        <v>31728</v>
      </c>
      <c r="E3512" t="s">
        <v>2021</v>
      </c>
      <c r="F3512">
        <v>33</v>
      </c>
      <c r="G3512" t="s">
        <v>8234</v>
      </c>
      <c r="H3512" t="s">
        <v>8213</v>
      </c>
      <c r="I3512" t="s">
        <v>8219</v>
      </c>
      <c r="J3512" t="s">
        <v>8215</v>
      </c>
      <c r="K3512" t="s">
        <v>5808</v>
      </c>
      <c r="L3512" t="s">
        <v>8216</v>
      </c>
    </row>
    <row r="3513" spans="1:12" x14ac:dyDescent="0.35">
      <c r="A3513" s="164" t="s">
        <v>9290</v>
      </c>
      <c r="B3513" t="s">
        <v>9291</v>
      </c>
      <c r="C3513" t="s">
        <v>9292</v>
      </c>
      <c r="D3513" t="s">
        <v>9293</v>
      </c>
      <c r="E3513" t="s">
        <v>2021</v>
      </c>
      <c r="F3513">
        <v>19</v>
      </c>
      <c r="G3513" t="s">
        <v>8234</v>
      </c>
      <c r="H3513" t="s">
        <v>8213</v>
      </c>
      <c r="I3513" t="s">
        <v>8219</v>
      </c>
      <c r="J3513" t="s">
        <v>8215</v>
      </c>
      <c r="K3513" t="s">
        <v>8224</v>
      </c>
      <c r="L3513" t="s">
        <v>8216</v>
      </c>
    </row>
    <row r="3514" spans="1:12" x14ac:dyDescent="0.35">
      <c r="A3514" s="164" t="s">
        <v>33068</v>
      </c>
      <c r="B3514" t="s">
        <v>33069</v>
      </c>
      <c r="C3514" t="s">
        <v>29391</v>
      </c>
      <c r="D3514" t="s">
        <v>1113</v>
      </c>
      <c r="E3514" t="s">
        <v>2021</v>
      </c>
      <c r="F3514">
        <v>26</v>
      </c>
      <c r="G3514" t="s">
        <v>8234</v>
      </c>
      <c r="H3514" t="s">
        <v>8213</v>
      </c>
      <c r="I3514" t="s">
        <v>8219</v>
      </c>
      <c r="J3514" t="s">
        <v>8215</v>
      </c>
      <c r="K3514" t="s">
        <v>5808</v>
      </c>
      <c r="L3514" t="s">
        <v>8216</v>
      </c>
    </row>
    <row r="3515" spans="1:12" x14ac:dyDescent="0.35">
      <c r="A3515" s="164" t="s">
        <v>10958</v>
      </c>
      <c r="B3515" t="s">
        <v>10959</v>
      </c>
      <c r="C3515" t="s">
        <v>10960</v>
      </c>
      <c r="D3515" t="s">
        <v>10961</v>
      </c>
      <c r="E3515" t="s">
        <v>2021</v>
      </c>
      <c r="F3515">
        <v>40</v>
      </c>
      <c r="G3515" t="s">
        <v>8234</v>
      </c>
      <c r="H3515" t="s">
        <v>8213</v>
      </c>
      <c r="I3515" t="s">
        <v>8214</v>
      </c>
      <c r="J3515" t="s">
        <v>8215</v>
      </c>
      <c r="K3515" t="s">
        <v>5808</v>
      </c>
      <c r="L3515" t="s">
        <v>8216</v>
      </c>
    </row>
    <row r="3516" spans="1:12" x14ac:dyDescent="0.35">
      <c r="A3516" s="164" t="s">
        <v>20553</v>
      </c>
      <c r="B3516" t="s">
        <v>20554</v>
      </c>
      <c r="C3516" t="s">
        <v>20555</v>
      </c>
      <c r="D3516" t="s">
        <v>9464</v>
      </c>
      <c r="E3516" t="s">
        <v>2021</v>
      </c>
      <c r="F3516">
        <v>49</v>
      </c>
      <c r="G3516" t="s">
        <v>8234</v>
      </c>
      <c r="H3516" t="s">
        <v>8213</v>
      </c>
      <c r="I3516" t="s">
        <v>8219</v>
      </c>
      <c r="J3516" t="s">
        <v>8215</v>
      </c>
      <c r="K3516" t="s">
        <v>5808</v>
      </c>
      <c r="L3516" t="s">
        <v>8216</v>
      </c>
    </row>
    <row r="3517" spans="1:12" x14ac:dyDescent="0.35">
      <c r="A3517" s="164" t="s">
        <v>2053</v>
      </c>
      <c r="B3517" t="s">
        <v>6261</v>
      </c>
      <c r="C3517" t="s">
        <v>29821</v>
      </c>
      <c r="D3517" t="s">
        <v>2054</v>
      </c>
      <c r="E3517" t="s">
        <v>2021</v>
      </c>
      <c r="F3517">
        <v>459</v>
      </c>
      <c r="G3517" t="s">
        <v>8307</v>
      </c>
      <c r="H3517" t="s">
        <v>8213</v>
      </c>
      <c r="I3517" t="s">
        <v>8214</v>
      </c>
      <c r="J3517" t="s">
        <v>8215</v>
      </c>
      <c r="K3517" t="s">
        <v>8224</v>
      </c>
      <c r="L3517" t="s">
        <v>8267</v>
      </c>
    </row>
    <row r="3518" spans="1:12" x14ac:dyDescent="0.35">
      <c r="A3518" s="164" t="s">
        <v>2055</v>
      </c>
      <c r="B3518" t="s">
        <v>6267</v>
      </c>
      <c r="C3518" t="s">
        <v>25955</v>
      </c>
      <c r="D3518" t="s">
        <v>168</v>
      </c>
      <c r="E3518" t="s">
        <v>2021</v>
      </c>
      <c r="F3518">
        <v>135</v>
      </c>
      <c r="G3518" t="s">
        <v>8212</v>
      </c>
      <c r="H3518" t="s">
        <v>8213</v>
      </c>
      <c r="I3518" t="s">
        <v>8214</v>
      </c>
      <c r="J3518" t="s">
        <v>8215</v>
      </c>
      <c r="K3518" t="s">
        <v>8224</v>
      </c>
      <c r="L3518" t="s">
        <v>8216</v>
      </c>
    </row>
    <row r="3519" spans="1:12" x14ac:dyDescent="0.35">
      <c r="A3519" s="164" t="s">
        <v>20126</v>
      </c>
      <c r="B3519" t="s">
        <v>20127</v>
      </c>
      <c r="C3519" t="s">
        <v>20128</v>
      </c>
      <c r="D3519" t="s">
        <v>973</v>
      </c>
      <c r="E3519" t="s">
        <v>2021</v>
      </c>
      <c r="F3519">
        <v>442</v>
      </c>
      <c r="G3519" t="s">
        <v>8307</v>
      </c>
      <c r="H3519" t="s">
        <v>8213</v>
      </c>
      <c r="I3519" t="s">
        <v>8214</v>
      </c>
      <c r="J3519" t="s">
        <v>8215</v>
      </c>
      <c r="K3519" t="s">
        <v>8224</v>
      </c>
      <c r="L3519" t="s">
        <v>8267</v>
      </c>
    </row>
    <row r="3520" spans="1:12" x14ac:dyDescent="0.35">
      <c r="A3520" s="164" t="s">
        <v>2056</v>
      </c>
      <c r="B3520" t="s">
        <v>6287</v>
      </c>
      <c r="C3520" t="s">
        <v>24092</v>
      </c>
      <c r="D3520" t="s">
        <v>2057</v>
      </c>
      <c r="E3520" t="s">
        <v>2021</v>
      </c>
      <c r="F3520">
        <v>427</v>
      </c>
      <c r="G3520" t="s">
        <v>8307</v>
      </c>
      <c r="H3520" t="s">
        <v>8213</v>
      </c>
      <c r="I3520" t="s">
        <v>8214</v>
      </c>
      <c r="J3520" t="s">
        <v>8215</v>
      </c>
      <c r="K3520" t="s">
        <v>8224</v>
      </c>
      <c r="L3520" t="s">
        <v>8216</v>
      </c>
    </row>
    <row r="3521" spans="1:12" x14ac:dyDescent="0.35">
      <c r="A3521" s="164" t="s">
        <v>2058</v>
      </c>
      <c r="B3521" t="s">
        <v>6553</v>
      </c>
      <c r="C3521" t="s">
        <v>18089</v>
      </c>
      <c r="D3521" t="s">
        <v>973</v>
      </c>
      <c r="E3521" t="s">
        <v>2021</v>
      </c>
      <c r="F3521">
        <v>511</v>
      </c>
      <c r="G3521" t="s">
        <v>8490</v>
      </c>
      <c r="H3521" t="s">
        <v>8213</v>
      </c>
      <c r="I3521" t="s">
        <v>8214</v>
      </c>
      <c r="J3521" t="s">
        <v>8215</v>
      </c>
      <c r="K3521" t="s">
        <v>8224</v>
      </c>
      <c r="L3521" t="s">
        <v>8267</v>
      </c>
    </row>
    <row r="3522" spans="1:12" x14ac:dyDescent="0.35">
      <c r="A3522" s="164" t="s">
        <v>22344</v>
      </c>
      <c r="B3522" t="s">
        <v>9872</v>
      </c>
      <c r="C3522" t="s">
        <v>9873</v>
      </c>
      <c r="D3522" t="s">
        <v>996</v>
      </c>
      <c r="E3522" t="s">
        <v>2021</v>
      </c>
      <c r="F3522">
        <v>49</v>
      </c>
      <c r="G3522" t="s">
        <v>8234</v>
      </c>
      <c r="H3522" t="s">
        <v>8213</v>
      </c>
      <c r="I3522" t="s">
        <v>8219</v>
      </c>
      <c r="J3522" t="s">
        <v>8215</v>
      </c>
      <c r="K3522" t="s">
        <v>5808</v>
      </c>
      <c r="L3522" t="s">
        <v>8216</v>
      </c>
    </row>
    <row r="3523" spans="1:12" x14ac:dyDescent="0.35">
      <c r="A3523" s="164" t="s">
        <v>24267</v>
      </c>
      <c r="B3523" t="s">
        <v>24268</v>
      </c>
      <c r="C3523" t="s">
        <v>24269</v>
      </c>
      <c r="D3523" t="s">
        <v>12560</v>
      </c>
      <c r="E3523" t="s">
        <v>2021</v>
      </c>
      <c r="F3523">
        <v>15</v>
      </c>
      <c r="G3523" t="s">
        <v>8234</v>
      </c>
      <c r="H3523" t="s">
        <v>8213</v>
      </c>
      <c r="I3523" t="s">
        <v>8219</v>
      </c>
      <c r="J3523" t="s">
        <v>8215</v>
      </c>
      <c r="K3523" t="s">
        <v>8224</v>
      </c>
      <c r="L3523" t="s">
        <v>8216</v>
      </c>
    </row>
    <row r="3524" spans="1:12" x14ac:dyDescent="0.35">
      <c r="A3524" s="164" t="s">
        <v>2059</v>
      </c>
      <c r="B3524" t="s">
        <v>6259</v>
      </c>
      <c r="C3524" t="s">
        <v>24293</v>
      </c>
      <c r="D3524" t="s">
        <v>1031</v>
      </c>
      <c r="E3524" t="s">
        <v>2021</v>
      </c>
      <c r="F3524">
        <v>49</v>
      </c>
      <c r="G3524" t="s">
        <v>8234</v>
      </c>
      <c r="H3524" t="s">
        <v>8213</v>
      </c>
      <c r="I3524" t="s">
        <v>8219</v>
      </c>
      <c r="J3524" t="s">
        <v>8215</v>
      </c>
      <c r="K3524" t="s">
        <v>8224</v>
      </c>
      <c r="L3524" t="s">
        <v>8216</v>
      </c>
    </row>
    <row r="3525" spans="1:12" x14ac:dyDescent="0.35">
      <c r="A3525" s="164" t="s">
        <v>2060</v>
      </c>
      <c r="B3525" t="s">
        <v>6271</v>
      </c>
      <c r="C3525" t="s">
        <v>13434</v>
      </c>
      <c r="D3525" t="s">
        <v>2061</v>
      </c>
      <c r="E3525" t="s">
        <v>2021</v>
      </c>
      <c r="F3525">
        <v>298</v>
      </c>
      <c r="G3525" t="s">
        <v>8223</v>
      </c>
      <c r="H3525" t="s">
        <v>8213</v>
      </c>
      <c r="I3525" t="s">
        <v>8219</v>
      </c>
      <c r="J3525" t="s">
        <v>8215</v>
      </c>
      <c r="K3525" t="s">
        <v>5808</v>
      </c>
      <c r="L3525" t="s">
        <v>8267</v>
      </c>
    </row>
    <row r="3526" spans="1:12" x14ac:dyDescent="0.35">
      <c r="A3526" s="164" t="s">
        <v>2062</v>
      </c>
      <c r="B3526" t="s">
        <v>6263</v>
      </c>
      <c r="C3526" t="s">
        <v>10312</v>
      </c>
      <c r="D3526" t="s">
        <v>98</v>
      </c>
      <c r="E3526" t="s">
        <v>2021</v>
      </c>
      <c r="F3526">
        <v>126</v>
      </c>
      <c r="G3526" t="s">
        <v>8212</v>
      </c>
      <c r="H3526" t="s">
        <v>8213</v>
      </c>
      <c r="I3526" t="s">
        <v>8214</v>
      </c>
      <c r="J3526" t="s">
        <v>8215</v>
      </c>
      <c r="K3526" t="s">
        <v>8224</v>
      </c>
      <c r="L3526" t="s">
        <v>8216</v>
      </c>
    </row>
    <row r="3527" spans="1:12" x14ac:dyDescent="0.35">
      <c r="A3527" s="164" t="s">
        <v>2063</v>
      </c>
      <c r="B3527" t="s">
        <v>6559</v>
      </c>
      <c r="C3527" t="s">
        <v>16756</v>
      </c>
      <c r="D3527" t="s">
        <v>2064</v>
      </c>
      <c r="E3527" t="s">
        <v>2021</v>
      </c>
      <c r="F3527">
        <v>34</v>
      </c>
      <c r="G3527" t="s">
        <v>8234</v>
      </c>
      <c r="H3527" t="s">
        <v>8213</v>
      </c>
      <c r="I3527" t="s">
        <v>8214</v>
      </c>
      <c r="J3527" t="s">
        <v>8215</v>
      </c>
      <c r="K3527" t="s">
        <v>8224</v>
      </c>
      <c r="L3527" t="s">
        <v>8216</v>
      </c>
    </row>
    <row r="3528" spans="1:12" x14ac:dyDescent="0.35">
      <c r="A3528" s="164" t="s">
        <v>21346</v>
      </c>
      <c r="B3528" t="s">
        <v>16637</v>
      </c>
      <c r="C3528" t="s">
        <v>21347</v>
      </c>
      <c r="D3528" t="s">
        <v>3856</v>
      </c>
      <c r="E3528" t="s">
        <v>2021</v>
      </c>
      <c r="F3528">
        <v>22</v>
      </c>
      <c r="G3528" t="s">
        <v>8234</v>
      </c>
      <c r="H3528" t="s">
        <v>8213</v>
      </c>
      <c r="I3528" t="s">
        <v>8219</v>
      </c>
      <c r="J3528" t="s">
        <v>8215</v>
      </c>
      <c r="K3528" t="s">
        <v>8224</v>
      </c>
      <c r="L3528" t="s">
        <v>8216</v>
      </c>
    </row>
    <row r="3529" spans="1:12" x14ac:dyDescent="0.35">
      <c r="A3529" s="164" t="s">
        <v>2065</v>
      </c>
      <c r="B3529" t="s">
        <v>6249</v>
      </c>
      <c r="C3529" t="s">
        <v>15366</v>
      </c>
      <c r="D3529" t="s">
        <v>370</v>
      </c>
      <c r="E3529" t="s">
        <v>2021</v>
      </c>
      <c r="F3529">
        <v>170</v>
      </c>
      <c r="G3529" t="s">
        <v>8212</v>
      </c>
      <c r="H3529" t="s">
        <v>8213</v>
      </c>
      <c r="I3529" t="s">
        <v>8219</v>
      </c>
      <c r="J3529" t="s">
        <v>8215</v>
      </c>
      <c r="K3529" t="s">
        <v>8224</v>
      </c>
      <c r="L3529" t="s">
        <v>8216</v>
      </c>
    </row>
    <row r="3530" spans="1:12" x14ac:dyDescent="0.35">
      <c r="A3530" s="164" t="s">
        <v>2066</v>
      </c>
      <c r="B3530" t="s">
        <v>6251</v>
      </c>
      <c r="C3530" t="s">
        <v>29915</v>
      </c>
      <c r="D3530" t="s">
        <v>1376</v>
      </c>
      <c r="E3530" t="s">
        <v>2021</v>
      </c>
      <c r="F3530">
        <v>60</v>
      </c>
      <c r="G3530" t="s">
        <v>8234</v>
      </c>
      <c r="H3530" t="s">
        <v>8213</v>
      </c>
      <c r="I3530" t="s">
        <v>8219</v>
      </c>
      <c r="J3530" t="s">
        <v>8215</v>
      </c>
      <c r="K3530" t="s">
        <v>8224</v>
      </c>
      <c r="L3530" t="s">
        <v>8216</v>
      </c>
    </row>
    <row r="3531" spans="1:12" x14ac:dyDescent="0.35">
      <c r="A3531" s="164" t="s">
        <v>2067</v>
      </c>
      <c r="B3531" t="s">
        <v>6258</v>
      </c>
      <c r="C3531" t="s">
        <v>31738</v>
      </c>
      <c r="D3531" t="s">
        <v>2068</v>
      </c>
      <c r="E3531" t="s">
        <v>2021</v>
      </c>
      <c r="F3531">
        <v>81</v>
      </c>
      <c r="G3531" t="s">
        <v>8234</v>
      </c>
      <c r="H3531" t="s">
        <v>8213</v>
      </c>
      <c r="I3531" t="s">
        <v>8219</v>
      </c>
      <c r="J3531" t="s">
        <v>8215</v>
      </c>
      <c r="K3531" t="s">
        <v>8224</v>
      </c>
      <c r="L3531" t="s">
        <v>8216</v>
      </c>
    </row>
    <row r="3532" spans="1:12" x14ac:dyDescent="0.35">
      <c r="A3532" s="164" t="s">
        <v>2069</v>
      </c>
      <c r="B3532" t="s">
        <v>6285</v>
      </c>
      <c r="C3532" t="s">
        <v>20781</v>
      </c>
      <c r="D3532" t="s">
        <v>2070</v>
      </c>
      <c r="E3532" t="s">
        <v>2021</v>
      </c>
      <c r="F3532">
        <v>133</v>
      </c>
      <c r="G3532" t="s">
        <v>8212</v>
      </c>
      <c r="H3532" t="s">
        <v>8213</v>
      </c>
      <c r="I3532" t="s">
        <v>8214</v>
      </c>
      <c r="J3532" t="s">
        <v>8215</v>
      </c>
      <c r="K3532" t="s">
        <v>5808</v>
      </c>
      <c r="L3532" t="s">
        <v>8216</v>
      </c>
    </row>
    <row r="3533" spans="1:12" x14ac:dyDescent="0.35">
      <c r="A3533" s="164" t="s">
        <v>32946</v>
      </c>
      <c r="B3533" t="s">
        <v>32947</v>
      </c>
      <c r="C3533" t="s">
        <v>32948</v>
      </c>
      <c r="D3533" t="s">
        <v>32949</v>
      </c>
      <c r="E3533" t="s">
        <v>2021</v>
      </c>
      <c r="F3533">
        <v>52</v>
      </c>
      <c r="G3533" t="s">
        <v>8234</v>
      </c>
      <c r="H3533" t="s">
        <v>8213</v>
      </c>
      <c r="I3533" t="s">
        <v>8219</v>
      </c>
      <c r="J3533" t="s">
        <v>8215</v>
      </c>
      <c r="K3533" t="s">
        <v>8224</v>
      </c>
      <c r="L3533" t="s">
        <v>8216</v>
      </c>
    </row>
    <row r="3534" spans="1:12" x14ac:dyDescent="0.35">
      <c r="A3534" s="164" t="s">
        <v>19884</v>
      </c>
      <c r="B3534" t="s">
        <v>19885</v>
      </c>
      <c r="C3534" t="s">
        <v>9701</v>
      </c>
      <c r="D3534" t="s">
        <v>2578</v>
      </c>
      <c r="E3534" t="s">
        <v>2021</v>
      </c>
      <c r="F3534">
        <v>48</v>
      </c>
      <c r="G3534" t="s">
        <v>8234</v>
      </c>
      <c r="H3534" t="s">
        <v>8213</v>
      </c>
      <c r="I3534" t="s">
        <v>8219</v>
      </c>
      <c r="J3534" t="s">
        <v>8215</v>
      </c>
      <c r="K3534" t="s">
        <v>5808</v>
      </c>
      <c r="L3534" t="s">
        <v>8216</v>
      </c>
    </row>
    <row r="3535" spans="1:12" x14ac:dyDescent="0.35">
      <c r="A3535" s="164" t="s">
        <v>9090</v>
      </c>
      <c r="B3535" t="s">
        <v>9091</v>
      </c>
      <c r="C3535" t="s">
        <v>9092</v>
      </c>
      <c r="D3535" t="s">
        <v>9093</v>
      </c>
      <c r="E3535" t="s">
        <v>2021</v>
      </c>
      <c r="F3535">
        <v>41</v>
      </c>
      <c r="G3535" t="s">
        <v>8234</v>
      </c>
      <c r="H3535" t="s">
        <v>8213</v>
      </c>
      <c r="I3535" t="s">
        <v>8219</v>
      </c>
      <c r="J3535" t="s">
        <v>8215</v>
      </c>
      <c r="K3535" t="s">
        <v>8224</v>
      </c>
      <c r="L3535" t="s">
        <v>8216</v>
      </c>
    </row>
    <row r="3536" spans="1:12" x14ac:dyDescent="0.35">
      <c r="A3536" s="164" t="s">
        <v>2071</v>
      </c>
      <c r="B3536" t="s">
        <v>6289</v>
      </c>
      <c r="C3536" t="s">
        <v>8812</v>
      </c>
      <c r="D3536" t="s">
        <v>2072</v>
      </c>
      <c r="E3536" t="s">
        <v>2021</v>
      </c>
      <c r="F3536">
        <v>118</v>
      </c>
      <c r="G3536" t="s">
        <v>8212</v>
      </c>
      <c r="H3536" t="s">
        <v>8213</v>
      </c>
      <c r="I3536" t="s">
        <v>8214</v>
      </c>
      <c r="J3536" t="s">
        <v>8215</v>
      </c>
      <c r="K3536" t="s">
        <v>8224</v>
      </c>
      <c r="L3536" t="s">
        <v>8267</v>
      </c>
    </row>
    <row r="3537" spans="1:12" x14ac:dyDescent="0.35">
      <c r="A3537" s="164" t="s">
        <v>29085</v>
      </c>
      <c r="B3537" t="s">
        <v>29086</v>
      </c>
      <c r="C3537" t="s">
        <v>29087</v>
      </c>
      <c r="D3537" t="s">
        <v>29088</v>
      </c>
      <c r="E3537" t="s">
        <v>2021</v>
      </c>
      <c r="F3537">
        <v>26</v>
      </c>
      <c r="G3537" t="s">
        <v>8234</v>
      </c>
      <c r="H3537" t="s">
        <v>8213</v>
      </c>
      <c r="I3537" t="s">
        <v>8219</v>
      </c>
      <c r="J3537" t="s">
        <v>8215</v>
      </c>
      <c r="K3537" t="s">
        <v>5808</v>
      </c>
      <c r="L3537" t="s">
        <v>8216</v>
      </c>
    </row>
    <row r="3538" spans="1:12" x14ac:dyDescent="0.35">
      <c r="A3538" s="164" t="s">
        <v>19055</v>
      </c>
      <c r="B3538" t="s">
        <v>19056</v>
      </c>
      <c r="C3538" t="s">
        <v>19057</v>
      </c>
      <c r="D3538" t="s">
        <v>3788</v>
      </c>
      <c r="E3538" t="s">
        <v>2021</v>
      </c>
      <c r="F3538">
        <v>18</v>
      </c>
      <c r="G3538" t="s">
        <v>8234</v>
      </c>
      <c r="H3538" t="s">
        <v>8213</v>
      </c>
      <c r="I3538" t="s">
        <v>8219</v>
      </c>
      <c r="J3538" t="s">
        <v>8215</v>
      </c>
      <c r="K3538" t="s">
        <v>8224</v>
      </c>
      <c r="L3538" t="s">
        <v>8216</v>
      </c>
    </row>
    <row r="3539" spans="1:12" x14ac:dyDescent="0.35">
      <c r="A3539" s="164" t="s">
        <v>12367</v>
      </c>
      <c r="B3539" t="s">
        <v>12368</v>
      </c>
      <c r="C3539" t="s">
        <v>12369</v>
      </c>
      <c r="D3539" t="s">
        <v>12370</v>
      </c>
      <c r="E3539" t="s">
        <v>2021</v>
      </c>
      <c r="H3539" t="s">
        <v>8213</v>
      </c>
      <c r="I3539" t="s">
        <v>8214</v>
      </c>
      <c r="J3539" t="s">
        <v>8215</v>
      </c>
      <c r="K3539" t="s">
        <v>8224</v>
      </c>
      <c r="L3539" t="s">
        <v>8216</v>
      </c>
    </row>
    <row r="3540" spans="1:12" x14ac:dyDescent="0.35">
      <c r="A3540" s="164" t="s">
        <v>24701</v>
      </c>
      <c r="B3540" t="s">
        <v>24702</v>
      </c>
      <c r="C3540" t="s">
        <v>24703</v>
      </c>
      <c r="D3540" t="s">
        <v>18639</v>
      </c>
      <c r="E3540" t="s">
        <v>2021</v>
      </c>
      <c r="H3540" t="s">
        <v>8213</v>
      </c>
      <c r="I3540" t="s">
        <v>8219</v>
      </c>
      <c r="J3540" t="s">
        <v>8215</v>
      </c>
      <c r="K3540" t="s">
        <v>8224</v>
      </c>
      <c r="L3540" t="s">
        <v>8216</v>
      </c>
    </row>
    <row r="3541" spans="1:12" x14ac:dyDescent="0.35">
      <c r="A3541" s="164" t="s">
        <v>29484</v>
      </c>
      <c r="B3541" t="s">
        <v>29485</v>
      </c>
      <c r="C3541" t="s">
        <v>10975</v>
      </c>
      <c r="D3541" t="s">
        <v>19580</v>
      </c>
      <c r="E3541" t="s">
        <v>2021</v>
      </c>
      <c r="F3541">
        <v>32</v>
      </c>
      <c r="G3541" t="s">
        <v>8234</v>
      </c>
      <c r="H3541" t="s">
        <v>8213</v>
      </c>
      <c r="I3541" t="s">
        <v>8219</v>
      </c>
      <c r="J3541" t="s">
        <v>8215</v>
      </c>
      <c r="K3541" t="s">
        <v>5808</v>
      </c>
      <c r="L3541" t="s">
        <v>8216</v>
      </c>
    </row>
    <row r="3542" spans="1:12" x14ac:dyDescent="0.35">
      <c r="A3542" s="164" t="s">
        <v>2073</v>
      </c>
      <c r="B3542" t="s">
        <v>6558</v>
      </c>
      <c r="C3542" t="s">
        <v>30306</v>
      </c>
      <c r="D3542" t="s">
        <v>2074</v>
      </c>
      <c r="E3542" t="s">
        <v>2021</v>
      </c>
      <c r="F3542">
        <v>42</v>
      </c>
      <c r="G3542" t="s">
        <v>8234</v>
      </c>
      <c r="H3542" t="s">
        <v>8213</v>
      </c>
      <c r="I3542" t="s">
        <v>8219</v>
      </c>
      <c r="J3542" t="s">
        <v>8215</v>
      </c>
      <c r="K3542" t="s">
        <v>8224</v>
      </c>
      <c r="L3542" t="s">
        <v>8216</v>
      </c>
    </row>
    <row r="3543" spans="1:12" x14ac:dyDescent="0.35">
      <c r="A3543" s="164" t="s">
        <v>31122</v>
      </c>
      <c r="B3543" t="s">
        <v>31123</v>
      </c>
      <c r="C3543" t="s">
        <v>23168</v>
      </c>
      <c r="D3543" t="s">
        <v>23169</v>
      </c>
      <c r="E3543" t="s">
        <v>2021</v>
      </c>
      <c r="F3543">
        <v>30</v>
      </c>
      <c r="G3543" t="s">
        <v>8234</v>
      </c>
      <c r="H3543" t="s">
        <v>8213</v>
      </c>
      <c r="I3543" t="s">
        <v>8219</v>
      </c>
      <c r="J3543" t="s">
        <v>8215</v>
      </c>
      <c r="K3543" t="s">
        <v>5808</v>
      </c>
      <c r="L3543" t="s">
        <v>8216</v>
      </c>
    </row>
    <row r="3544" spans="1:12" x14ac:dyDescent="0.35">
      <c r="A3544" s="164" t="s">
        <v>2075</v>
      </c>
      <c r="B3544" t="s">
        <v>6286</v>
      </c>
      <c r="C3544" t="s">
        <v>22491</v>
      </c>
      <c r="D3544" t="s">
        <v>243</v>
      </c>
      <c r="E3544" t="s">
        <v>2021</v>
      </c>
      <c r="F3544">
        <v>75</v>
      </c>
      <c r="G3544" t="s">
        <v>8234</v>
      </c>
      <c r="H3544" t="s">
        <v>8213</v>
      </c>
      <c r="I3544" t="s">
        <v>8219</v>
      </c>
      <c r="J3544" t="s">
        <v>8215</v>
      </c>
      <c r="K3544" t="s">
        <v>8224</v>
      </c>
      <c r="L3544" t="s">
        <v>8216</v>
      </c>
    </row>
    <row r="3545" spans="1:12" x14ac:dyDescent="0.35">
      <c r="A3545" s="164" t="s">
        <v>2076</v>
      </c>
      <c r="B3545" t="s">
        <v>8029</v>
      </c>
      <c r="C3545" t="s">
        <v>30895</v>
      </c>
      <c r="D3545" t="s">
        <v>2029</v>
      </c>
      <c r="E3545" t="s">
        <v>2021</v>
      </c>
      <c r="F3545">
        <v>901</v>
      </c>
      <c r="G3545" t="s">
        <v>8490</v>
      </c>
      <c r="H3545" t="s">
        <v>8213</v>
      </c>
      <c r="I3545" t="s">
        <v>8214</v>
      </c>
      <c r="J3545" t="s">
        <v>8215</v>
      </c>
      <c r="K3545" t="s">
        <v>8224</v>
      </c>
      <c r="L3545" t="s">
        <v>8267</v>
      </c>
    </row>
    <row r="3546" spans="1:12" x14ac:dyDescent="0.35">
      <c r="A3546" s="164" t="s">
        <v>2077</v>
      </c>
      <c r="B3546" t="s">
        <v>6272</v>
      </c>
      <c r="C3546" t="s">
        <v>23007</v>
      </c>
      <c r="D3546" t="s">
        <v>2078</v>
      </c>
      <c r="E3546" t="s">
        <v>2021</v>
      </c>
      <c r="F3546">
        <v>88</v>
      </c>
      <c r="G3546" t="s">
        <v>8234</v>
      </c>
      <c r="H3546" t="s">
        <v>8213</v>
      </c>
      <c r="I3546" t="s">
        <v>8219</v>
      </c>
      <c r="J3546" t="s">
        <v>8215</v>
      </c>
      <c r="K3546" t="s">
        <v>8224</v>
      </c>
      <c r="L3546" t="s">
        <v>8216</v>
      </c>
    </row>
    <row r="3547" spans="1:12" x14ac:dyDescent="0.35">
      <c r="A3547" s="164" t="s">
        <v>2079</v>
      </c>
      <c r="B3547" t="s">
        <v>6295</v>
      </c>
      <c r="C3547" t="s">
        <v>27913</v>
      </c>
      <c r="D3547" t="s">
        <v>2080</v>
      </c>
      <c r="E3547" t="s">
        <v>2021</v>
      </c>
      <c r="F3547">
        <v>75</v>
      </c>
      <c r="G3547" t="s">
        <v>8234</v>
      </c>
      <c r="H3547" t="s">
        <v>8213</v>
      </c>
      <c r="I3547" t="s">
        <v>8219</v>
      </c>
      <c r="J3547" t="s">
        <v>8215</v>
      </c>
      <c r="K3547" t="s">
        <v>5808</v>
      </c>
      <c r="L3547" t="s">
        <v>8216</v>
      </c>
    </row>
    <row r="3548" spans="1:12" x14ac:dyDescent="0.35">
      <c r="A3548" s="164" t="s">
        <v>19356</v>
      </c>
      <c r="B3548" t="s">
        <v>19357</v>
      </c>
      <c r="C3548" t="s">
        <v>19358</v>
      </c>
      <c r="D3548" t="s">
        <v>19359</v>
      </c>
      <c r="E3548" t="s">
        <v>2021</v>
      </c>
      <c r="F3548">
        <v>50</v>
      </c>
      <c r="G3548" t="s">
        <v>8234</v>
      </c>
      <c r="H3548" t="s">
        <v>8213</v>
      </c>
      <c r="I3548" t="s">
        <v>8214</v>
      </c>
      <c r="J3548" t="s">
        <v>8215</v>
      </c>
      <c r="K3548" t="s">
        <v>8224</v>
      </c>
      <c r="L3548" t="s">
        <v>8216</v>
      </c>
    </row>
    <row r="3549" spans="1:12" x14ac:dyDescent="0.35">
      <c r="A3549" s="164" t="s">
        <v>27853</v>
      </c>
      <c r="B3549" t="s">
        <v>27854</v>
      </c>
      <c r="C3549" t="s">
        <v>27855</v>
      </c>
      <c r="D3549" t="s">
        <v>27856</v>
      </c>
      <c r="E3549" t="s">
        <v>2021</v>
      </c>
      <c r="F3549">
        <v>52</v>
      </c>
      <c r="G3549" t="s">
        <v>8234</v>
      </c>
      <c r="H3549" t="s">
        <v>8213</v>
      </c>
      <c r="I3549" t="s">
        <v>8214</v>
      </c>
      <c r="J3549" t="s">
        <v>8215</v>
      </c>
      <c r="K3549" t="s">
        <v>8224</v>
      </c>
      <c r="L3549" t="s">
        <v>8216</v>
      </c>
    </row>
    <row r="3550" spans="1:12" x14ac:dyDescent="0.35">
      <c r="A3550" s="164" t="s">
        <v>2081</v>
      </c>
      <c r="B3550" t="s">
        <v>6269</v>
      </c>
      <c r="C3550" t="s">
        <v>14349</v>
      </c>
      <c r="D3550" t="s">
        <v>2082</v>
      </c>
      <c r="E3550" t="s">
        <v>2021</v>
      </c>
      <c r="F3550">
        <v>72</v>
      </c>
      <c r="G3550" t="s">
        <v>8234</v>
      </c>
      <c r="H3550" t="s">
        <v>8213</v>
      </c>
      <c r="I3550" t="s">
        <v>8219</v>
      </c>
      <c r="J3550" t="s">
        <v>8215</v>
      </c>
      <c r="K3550" t="s">
        <v>8224</v>
      </c>
      <c r="L3550" t="s">
        <v>8216</v>
      </c>
    </row>
    <row r="3551" spans="1:12" x14ac:dyDescent="0.35">
      <c r="A3551" s="164" t="s">
        <v>2083</v>
      </c>
      <c r="B3551" t="s">
        <v>6262</v>
      </c>
      <c r="C3551" t="s">
        <v>26821</v>
      </c>
      <c r="D3551" t="s">
        <v>2084</v>
      </c>
      <c r="E3551" t="s">
        <v>2021</v>
      </c>
      <c r="F3551">
        <v>61</v>
      </c>
      <c r="G3551" t="s">
        <v>8234</v>
      </c>
      <c r="H3551" t="s">
        <v>8213</v>
      </c>
      <c r="I3551" t="s">
        <v>8219</v>
      </c>
      <c r="J3551" t="s">
        <v>8215</v>
      </c>
      <c r="K3551" t="s">
        <v>5808</v>
      </c>
      <c r="L3551" t="s">
        <v>8216</v>
      </c>
    </row>
    <row r="3552" spans="1:12" x14ac:dyDescent="0.35">
      <c r="A3552" s="164" t="s">
        <v>2085</v>
      </c>
      <c r="B3552" t="s">
        <v>6256</v>
      </c>
      <c r="C3552" t="s">
        <v>16895</v>
      </c>
      <c r="D3552" t="s">
        <v>2086</v>
      </c>
      <c r="E3552" t="s">
        <v>2021</v>
      </c>
      <c r="F3552">
        <v>248</v>
      </c>
      <c r="G3552" t="s">
        <v>8223</v>
      </c>
      <c r="H3552" t="s">
        <v>8213</v>
      </c>
      <c r="I3552" t="s">
        <v>8219</v>
      </c>
      <c r="J3552" t="s">
        <v>8215</v>
      </c>
      <c r="K3552" t="s">
        <v>8224</v>
      </c>
      <c r="L3552" t="s">
        <v>8216</v>
      </c>
    </row>
    <row r="3553" spans="1:12" x14ac:dyDescent="0.35">
      <c r="A3553" s="164" t="s">
        <v>28143</v>
      </c>
      <c r="B3553" t="s">
        <v>28144</v>
      </c>
      <c r="C3553" t="s">
        <v>28145</v>
      </c>
      <c r="D3553" t="s">
        <v>13354</v>
      </c>
      <c r="E3553" t="s">
        <v>2021</v>
      </c>
      <c r="H3553" t="s">
        <v>8213</v>
      </c>
      <c r="I3553" t="s">
        <v>8214</v>
      </c>
      <c r="J3553" t="s">
        <v>8215</v>
      </c>
      <c r="K3553" t="s">
        <v>8224</v>
      </c>
      <c r="L3553" t="s">
        <v>8216</v>
      </c>
    </row>
    <row r="3554" spans="1:12" x14ac:dyDescent="0.35">
      <c r="A3554" s="164" t="s">
        <v>13351</v>
      </c>
      <c r="B3554" t="s">
        <v>13352</v>
      </c>
      <c r="C3554" t="s">
        <v>13353</v>
      </c>
      <c r="D3554" t="s">
        <v>13354</v>
      </c>
      <c r="E3554" t="s">
        <v>2021</v>
      </c>
      <c r="H3554" t="s">
        <v>8213</v>
      </c>
      <c r="I3554" t="s">
        <v>8214</v>
      </c>
      <c r="J3554" t="s">
        <v>8215</v>
      </c>
      <c r="K3554" t="s">
        <v>8224</v>
      </c>
      <c r="L3554" t="s">
        <v>8216</v>
      </c>
    </row>
    <row r="3555" spans="1:12" x14ac:dyDescent="0.35">
      <c r="A3555" s="164" t="s">
        <v>2087</v>
      </c>
      <c r="B3555" t="s">
        <v>5484</v>
      </c>
      <c r="C3555" t="s">
        <v>16187</v>
      </c>
      <c r="D3555" t="s">
        <v>2088</v>
      </c>
      <c r="E3555" t="s">
        <v>2021</v>
      </c>
      <c r="F3555">
        <v>90</v>
      </c>
      <c r="G3555" t="s">
        <v>8234</v>
      </c>
      <c r="H3555" t="s">
        <v>8213</v>
      </c>
      <c r="I3555" t="s">
        <v>8219</v>
      </c>
      <c r="J3555" t="s">
        <v>8215</v>
      </c>
      <c r="K3555" t="s">
        <v>5808</v>
      </c>
      <c r="L3555" t="s">
        <v>8216</v>
      </c>
    </row>
    <row r="3556" spans="1:12" x14ac:dyDescent="0.35">
      <c r="A3556" s="164" t="s">
        <v>2089</v>
      </c>
      <c r="B3556" t="s">
        <v>6554</v>
      </c>
      <c r="C3556" t="s">
        <v>16042</v>
      </c>
      <c r="D3556" t="s">
        <v>973</v>
      </c>
      <c r="E3556" t="s">
        <v>2021</v>
      </c>
      <c r="F3556">
        <v>1430</v>
      </c>
      <c r="G3556" t="s">
        <v>8490</v>
      </c>
      <c r="H3556" t="s">
        <v>8213</v>
      </c>
      <c r="I3556" t="s">
        <v>8214</v>
      </c>
      <c r="J3556" t="s">
        <v>8215</v>
      </c>
      <c r="K3556" t="s">
        <v>8224</v>
      </c>
      <c r="L3556" t="s">
        <v>8267</v>
      </c>
    </row>
    <row r="3557" spans="1:12" x14ac:dyDescent="0.35">
      <c r="A3557" s="164" t="s">
        <v>2090</v>
      </c>
      <c r="B3557" t="s">
        <v>6560</v>
      </c>
      <c r="C3557" t="s">
        <v>11584</v>
      </c>
      <c r="D3557" t="s">
        <v>2091</v>
      </c>
      <c r="E3557" t="s">
        <v>2021</v>
      </c>
      <c r="F3557">
        <v>54</v>
      </c>
      <c r="G3557" t="s">
        <v>8234</v>
      </c>
      <c r="H3557" t="s">
        <v>8213</v>
      </c>
      <c r="I3557" t="s">
        <v>8214</v>
      </c>
      <c r="J3557" t="s">
        <v>8215</v>
      </c>
      <c r="K3557" t="s">
        <v>8224</v>
      </c>
      <c r="L3557" t="s">
        <v>8216</v>
      </c>
    </row>
    <row r="3558" spans="1:12" x14ac:dyDescent="0.35">
      <c r="A3558" s="164" t="s">
        <v>2092</v>
      </c>
      <c r="B3558" t="s">
        <v>6290</v>
      </c>
      <c r="C3558" t="s">
        <v>17415</v>
      </c>
      <c r="D3558" t="s">
        <v>2093</v>
      </c>
      <c r="E3558" t="s">
        <v>2021</v>
      </c>
      <c r="F3558">
        <v>144</v>
      </c>
      <c r="G3558" t="s">
        <v>8212</v>
      </c>
      <c r="H3558" t="s">
        <v>8213</v>
      </c>
      <c r="I3558" t="s">
        <v>8219</v>
      </c>
      <c r="J3558" t="s">
        <v>8215</v>
      </c>
      <c r="K3558" t="s">
        <v>8224</v>
      </c>
      <c r="L3558" t="s">
        <v>8267</v>
      </c>
    </row>
    <row r="3559" spans="1:12" x14ac:dyDescent="0.35">
      <c r="A3559" s="164" t="s">
        <v>12864</v>
      </c>
      <c r="B3559" t="s">
        <v>12617</v>
      </c>
      <c r="C3559" t="s">
        <v>12865</v>
      </c>
      <c r="D3559" t="s">
        <v>12619</v>
      </c>
      <c r="E3559" t="s">
        <v>2021</v>
      </c>
      <c r="F3559">
        <v>27</v>
      </c>
      <c r="G3559" t="s">
        <v>8234</v>
      </c>
      <c r="H3559" t="s">
        <v>8213</v>
      </c>
      <c r="I3559" t="s">
        <v>8219</v>
      </c>
      <c r="J3559" t="s">
        <v>8215</v>
      </c>
      <c r="K3559" t="s">
        <v>5808</v>
      </c>
      <c r="L3559" t="s">
        <v>8216</v>
      </c>
    </row>
    <row r="3560" spans="1:12" x14ac:dyDescent="0.35">
      <c r="A3560" s="164" t="s">
        <v>2094</v>
      </c>
      <c r="B3560" t="s">
        <v>6278</v>
      </c>
      <c r="C3560" t="s">
        <v>11489</v>
      </c>
      <c r="D3560" t="s">
        <v>140</v>
      </c>
      <c r="E3560" t="s">
        <v>2021</v>
      </c>
      <c r="F3560">
        <v>48</v>
      </c>
      <c r="G3560" t="s">
        <v>8234</v>
      </c>
      <c r="H3560" t="s">
        <v>8213</v>
      </c>
      <c r="I3560" t="s">
        <v>8219</v>
      </c>
      <c r="J3560" t="s">
        <v>8215</v>
      </c>
      <c r="K3560" t="s">
        <v>5808</v>
      </c>
      <c r="L3560" t="s">
        <v>8216</v>
      </c>
    </row>
    <row r="3561" spans="1:12" x14ac:dyDescent="0.35">
      <c r="A3561" s="164" t="s">
        <v>16676</v>
      </c>
      <c r="B3561" t="s">
        <v>16677</v>
      </c>
      <c r="C3561" t="s">
        <v>16678</v>
      </c>
      <c r="D3561" t="s">
        <v>751</v>
      </c>
      <c r="E3561" t="s">
        <v>2021</v>
      </c>
      <c r="F3561">
        <v>43</v>
      </c>
      <c r="G3561" t="s">
        <v>8234</v>
      </c>
      <c r="H3561" t="s">
        <v>8213</v>
      </c>
      <c r="I3561" t="s">
        <v>8219</v>
      </c>
      <c r="J3561" t="s">
        <v>8215</v>
      </c>
      <c r="K3561" t="s">
        <v>5808</v>
      </c>
      <c r="L3561" t="s">
        <v>8216</v>
      </c>
    </row>
    <row r="3562" spans="1:12" x14ac:dyDescent="0.35">
      <c r="A3562" s="164" t="s">
        <v>31894</v>
      </c>
      <c r="B3562" t="s">
        <v>31895</v>
      </c>
      <c r="C3562" t="s">
        <v>31896</v>
      </c>
      <c r="D3562" t="s">
        <v>13354</v>
      </c>
      <c r="E3562" t="s">
        <v>2021</v>
      </c>
      <c r="H3562" t="s">
        <v>8213</v>
      </c>
      <c r="I3562" t="s">
        <v>8214</v>
      </c>
      <c r="J3562" t="s">
        <v>8215</v>
      </c>
      <c r="K3562" t="s">
        <v>8224</v>
      </c>
      <c r="L3562" t="s">
        <v>8216</v>
      </c>
    </row>
    <row r="3563" spans="1:12" x14ac:dyDescent="0.35">
      <c r="A3563" s="164" t="s">
        <v>2095</v>
      </c>
      <c r="B3563" t="s">
        <v>6556</v>
      </c>
      <c r="C3563" t="s">
        <v>20125</v>
      </c>
      <c r="D3563" t="s">
        <v>2096</v>
      </c>
      <c r="E3563" t="s">
        <v>2021</v>
      </c>
      <c r="F3563">
        <v>75</v>
      </c>
      <c r="G3563" t="s">
        <v>8234</v>
      </c>
      <c r="H3563" t="s">
        <v>8213</v>
      </c>
      <c r="I3563" t="s">
        <v>8214</v>
      </c>
      <c r="J3563" t="s">
        <v>8215</v>
      </c>
      <c r="K3563" t="s">
        <v>8224</v>
      </c>
      <c r="L3563" t="s">
        <v>8216</v>
      </c>
    </row>
    <row r="3564" spans="1:12" x14ac:dyDescent="0.35">
      <c r="A3564" s="164" t="s">
        <v>2097</v>
      </c>
      <c r="B3564" t="s">
        <v>6277</v>
      </c>
      <c r="C3564" t="s">
        <v>24754</v>
      </c>
      <c r="D3564" t="s">
        <v>2098</v>
      </c>
      <c r="E3564" t="s">
        <v>2021</v>
      </c>
      <c r="F3564">
        <v>265</v>
      </c>
      <c r="G3564" t="s">
        <v>8223</v>
      </c>
      <c r="H3564" t="s">
        <v>8213</v>
      </c>
      <c r="I3564" t="s">
        <v>8219</v>
      </c>
      <c r="J3564" t="s">
        <v>8215</v>
      </c>
      <c r="K3564" t="s">
        <v>8224</v>
      </c>
      <c r="L3564" t="s">
        <v>8216</v>
      </c>
    </row>
    <row r="3565" spans="1:12" x14ac:dyDescent="0.35">
      <c r="A3565" s="164" t="s">
        <v>2099</v>
      </c>
      <c r="B3565" t="s">
        <v>6252</v>
      </c>
      <c r="C3565" t="s">
        <v>12208</v>
      </c>
      <c r="D3565" t="s">
        <v>2029</v>
      </c>
      <c r="E3565" t="s">
        <v>2021</v>
      </c>
      <c r="F3565">
        <v>391</v>
      </c>
      <c r="G3565" t="s">
        <v>8556</v>
      </c>
      <c r="H3565" t="s">
        <v>8213</v>
      </c>
      <c r="I3565" t="s">
        <v>8214</v>
      </c>
      <c r="J3565" t="s">
        <v>8215</v>
      </c>
      <c r="K3565" t="s">
        <v>8224</v>
      </c>
      <c r="L3565" t="s">
        <v>8267</v>
      </c>
    </row>
    <row r="3566" spans="1:12" x14ac:dyDescent="0.35">
      <c r="A3566" s="164" t="s">
        <v>2100</v>
      </c>
      <c r="B3566" t="s">
        <v>6276</v>
      </c>
      <c r="C3566" t="s">
        <v>28845</v>
      </c>
      <c r="D3566" t="s">
        <v>2098</v>
      </c>
      <c r="E3566" t="s">
        <v>2021</v>
      </c>
      <c r="F3566">
        <v>271</v>
      </c>
      <c r="G3566" t="s">
        <v>8223</v>
      </c>
      <c r="H3566" t="s">
        <v>8213</v>
      </c>
      <c r="I3566" t="s">
        <v>8219</v>
      </c>
      <c r="J3566" t="s">
        <v>8215</v>
      </c>
      <c r="K3566" t="s">
        <v>8224</v>
      </c>
      <c r="L3566" t="s">
        <v>8216</v>
      </c>
    </row>
    <row r="3567" spans="1:12" x14ac:dyDescent="0.35">
      <c r="A3567" s="164" t="s">
        <v>2101</v>
      </c>
      <c r="B3567" t="s">
        <v>6284</v>
      </c>
      <c r="C3567" t="s">
        <v>19780</v>
      </c>
      <c r="D3567" t="s">
        <v>2102</v>
      </c>
      <c r="E3567" t="s">
        <v>2021</v>
      </c>
      <c r="F3567">
        <v>49</v>
      </c>
      <c r="G3567" t="s">
        <v>8234</v>
      </c>
      <c r="H3567" t="s">
        <v>8213</v>
      </c>
      <c r="I3567" t="s">
        <v>8219</v>
      </c>
      <c r="J3567" t="s">
        <v>8215</v>
      </c>
      <c r="K3567" t="s">
        <v>5808</v>
      </c>
      <c r="L3567" t="s">
        <v>8216</v>
      </c>
    </row>
    <row r="3568" spans="1:12" x14ac:dyDescent="0.35">
      <c r="A3568" s="164" t="s">
        <v>2103</v>
      </c>
      <c r="B3568" t="s">
        <v>6292</v>
      </c>
      <c r="C3568" t="s">
        <v>19675</v>
      </c>
      <c r="D3568" t="s">
        <v>1355</v>
      </c>
      <c r="E3568" t="s">
        <v>2021</v>
      </c>
      <c r="F3568">
        <v>38</v>
      </c>
      <c r="G3568" t="s">
        <v>8234</v>
      </c>
      <c r="H3568" t="s">
        <v>8213</v>
      </c>
      <c r="I3568" t="s">
        <v>8219</v>
      </c>
      <c r="J3568" t="s">
        <v>8215</v>
      </c>
      <c r="K3568" t="s">
        <v>8224</v>
      </c>
      <c r="L3568" t="s">
        <v>8216</v>
      </c>
    </row>
    <row r="3569" spans="1:12" x14ac:dyDescent="0.35">
      <c r="A3569" s="164" t="s">
        <v>22751</v>
      </c>
      <c r="B3569" t="s">
        <v>22752</v>
      </c>
      <c r="C3569" t="s">
        <v>22753</v>
      </c>
      <c r="D3569" t="s">
        <v>22754</v>
      </c>
      <c r="E3569" t="s">
        <v>2021</v>
      </c>
      <c r="F3569">
        <v>31</v>
      </c>
      <c r="G3569" t="s">
        <v>8234</v>
      </c>
      <c r="H3569" t="s">
        <v>8213</v>
      </c>
      <c r="I3569" t="s">
        <v>8219</v>
      </c>
      <c r="J3569" t="s">
        <v>8215</v>
      </c>
      <c r="K3569" t="s">
        <v>5808</v>
      </c>
      <c r="L3569" t="s">
        <v>8216</v>
      </c>
    </row>
    <row r="3570" spans="1:12" x14ac:dyDescent="0.35">
      <c r="A3570" s="164" t="s">
        <v>20994</v>
      </c>
      <c r="B3570" t="s">
        <v>20995</v>
      </c>
      <c r="C3570" t="s">
        <v>20996</v>
      </c>
      <c r="D3570" t="s">
        <v>13820</v>
      </c>
      <c r="E3570" t="s">
        <v>2021</v>
      </c>
      <c r="H3570" t="s">
        <v>8213</v>
      </c>
      <c r="I3570" t="s">
        <v>8219</v>
      </c>
      <c r="J3570" t="s">
        <v>8215</v>
      </c>
      <c r="K3570" t="s">
        <v>8224</v>
      </c>
      <c r="L3570" t="s">
        <v>8216</v>
      </c>
    </row>
    <row r="3571" spans="1:12" x14ac:dyDescent="0.35">
      <c r="A3571" s="164" t="s">
        <v>22629</v>
      </c>
      <c r="B3571" t="s">
        <v>22630</v>
      </c>
      <c r="D3571" t="s">
        <v>22631</v>
      </c>
      <c r="E3571" t="s">
        <v>2021</v>
      </c>
      <c r="H3571" t="s">
        <v>8213</v>
      </c>
      <c r="I3571" t="s">
        <v>8219</v>
      </c>
      <c r="J3571" t="s">
        <v>8215</v>
      </c>
      <c r="K3571" t="s">
        <v>8224</v>
      </c>
      <c r="L3571" t="s">
        <v>8216</v>
      </c>
    </row>
    <row r="3572" spans="1:12" x14ac:dyDescent="0.35">
      <c r="A3572" s="164" t="s">
        <v>2104</v>
      </c>
      <c r="B3572" t="s">
        <v>6250</v>
      </c>
      <c r="C3572" t="s">
        <v>27074</v>
      </c>
      <c r="D3572" t="s">
        <v>1595</v>
      </c>
      <c r="E3572" t="s">
        <v>2021</v>
      </c>
      <c r="F3572">
        <v>20</v>
      </c>
      <c r="G3572" t="s">
        <v>8234</v>
      </c>
      <c r="H3572" t="s">
        <v>8213</v>
      </c>
      <c r="I3572" t="s">
        <v>8219</v>
      </c>
      <c r="J3572" t="s">
        <v>8215</v>
      </c>
      <c r="K3572" t="s">
        <v>8224</v>
      </c>
      <c r="L3572" t="s">
        <v>8216</v>
      </c>
    </row>
    <row r="3573" spans="1:12" x14ac:dyDescent="0.35">
      <c r="A3573" s="164" t="s">
        <v>2105</v>
      </c>
      <c r="B3573" t="s">
        <v>6279</v>
      </c>
      <c r="C3573" t="s">
        <v>12763</v>
      </c>
      <c r="D3573" t="s">
        <v>2106</v>
      </c>
      <c r="E3573" t="s">
        <v>2021</v>
      </c>
      <c r="F3573">
        <v>95</v>
      </c>
      <c r="G3573" t="s">
        <v>8234</v>
      </c>
      <c r="H3573" t="s">
        <v>8213</v>
      </c>
      <c r="I3573" t="s">
        <v>8219</v>
      </c>
      <c r="J3573" t="s">
        <v>8215</v>
      </c>
      <c r="K3573" t="s">
        <v>8224</v>
      </c>
      <c r="L3573" t="s">
        <v>8216</v>
      </c>
    </row>
    <row r="3574" spans="1:12" x14ac:dyDescent="0.35">
      <c r="A3574" s="164" t="s">
        <v>24408</v>
      </c>
      <c r="B3574" t="s">
        <v>24409</v>
      </c>
      <c r="C3574" t="s">
        <v>24410</v>
      </c>
      <c r="D3574" t="s">
        <v>1422</v>
      </c>
      <c r="E3574" t="s">
        <v>2021</v>
      </c>
      <c r="F3574">
        <v>50</v>
      </c>
      <c r="G3574" t="s">
        <v>8234</v>
      </c>
      <c r="H3574" t="s">
        <v>8213</v>
      </c>
      <c r="I3574" t="s">
        <v>8219</v>
      </c>
      <c r="J3574" t="s">
        <v>8215</v>
      </c>
      <c r="K3574" t="s">
        <v>8224</v>
      </c>
      <c r="L3574" t="s">
        <v>8216</v>
      </c>
    </row>
    <row r="3575" spans="1:12" x14ac:dyDescent="0.35">
      <c r="A3575" s="164" t="s">
        <v>26530</v>
      </c>
      <c r="B3575" t="s">
        <v>26531</v>
      </c>
      <c r="C3575" t="s">
        <v>26532</v>
      </c>
      <c r="D3575" t="s">
        <v>26533</v>
      </c>
      <c r="E3575" t="s">
        <v>2021</v>
      </c>
      <c r="F3575">
        <v>15</v>
      </c>
      <c r="G3575" t="s">
        <v>8234</v>
      </c>
      <c r="H3575" t="s">
        <v>8213</v>
      </c>
      <c r="I3575" t="s">
        <v>8219</v>
      </c>
      <c r="J3575" t="s">
        <v>8215</v>
      </c>
      <c r="K3575" t="s">
        <v>8224</v>
      </c>
      <c r="L3575" t="s">
        <v>8216</v>
      </c>
    </row>
    <row r="3576" spans="1:12" x14ac:dyDescent="0.35">
      <c r="A3576" s="164" t="s">
        <v>22902</v>
      </c>
      <c r="B3576" t="s">
        <v>10107</v>
      </c>
      <c r="C3576" t="s">
        <v>10108</v>
      </c>
      <c r="D3576" t="s">
        <v>244</v>
      </c>
      <c r="E3576" t="s">
        <v>2021</v>
      </c>
      <c r="F3576">
        <v>44</v>
      </c>
      <c r="G3576" t="s">
        <v>8234</v>
      </c>
      <c r="H3576" t="s">
        <v>8213</v>
      </c>
      <c r="I3576" t="s">
        <v>8219</v>
      </c>
      <c r="J3576" t="s">
        <v>8215</v>
      </c>
      <c r="K3576" t="s">
        <v>8224</v>
      </c>
      <c r="L3576" t="s">
        <v>8216</v>
      </c>
    </row>
    <row r="3577" spans="1:12" x14ac:dyDescent="0.35">
      <c r="A3577" s="164" t="s">
        <v>32423</v>
      </c>
      <c r="B3577" t="s">
        <v>32424</v>
      </c>
      <c r="C3577" t="s">
        <v>21197</v>
      </c>
      <c r="D3577" t="s">
        <v>2307</v>
      </c>
      <c r="E3577" t="s">
        <v>2021</v>
      </c>
      <c r="F3577">
        <v>26</v>
      </c>
      <c r="G3577" t="s">
        <v>8234</v>
      </c>
      <c r="H3577" t="s">
        <v>8213</v>
      </c>
      <c r="I3577" t="s">
        <v>8219</v>
      </c>
      <c r="J3577" t="s">
        <v>8215</v>
      </c>
      <c r="K3577" t="s">
        <v>5808</v>
      </c>
      <c r="L3577" t="s">
        <v>8216</v>
      </c>
    </row>
    <row r="3578" spans="1:12" x14ac:dyDescent="0.35">
      <c r="A3578" s="164" t="s">
        <v>26204</v>
      </c>
      <c r="B3578" t="s">
        <v>26205</v>
      </c>
      <c r="C3578" t="s">
        <v>26206</v>
      </c>
      <c r="D3578" t="s">
        <v>17549</v>
      </c>
      <c r="E3578" t="s">
        <v>2021</v>
      </c>
      <c r="F3578">
        <v>25</v>
      </c>
      <c r="G3578" t="s">
        <v>8234</v>
      </c>
      <c r="H3578" t="s">
        <v>8213</v>
      </c>
      <c r="I3578" t="s">
        <v>8219</v>
      </c>
      <c r="J3578" t="s">
        <v>8215</v>
      </c>
      <c r="K3578" t="s">
        <v>5808</v>
      </c>
      <c r="L3578" t="s">
        <v>8216</v>
      </c>
    </row>
    <row r="3579" spans="1:12" x14ac:dyDescent="0.35">
      <c r="A3579" s="164" t="s">
        <v>18676</v>
      </c>
      <c r="B3579" t="s">
        <v>18677</v>
      </c>
      <c r="C3579" t="s">
        <v>18678</v>
      </c>
      <c r="D3579" t="s">
        <v>973</v>
      </c>
      <c r="E3579" t="s">
        <v>2021</v>
      </c>
      <c r="F3579">
        <v>246</v>
      </c>
      <c r="G3579" t="s">
        <v>8223</v>
      </c>
      <c r="H3579" t="s">
        <v>8213</v>
      </c>
      <c r="I3579" t="s">
        <v>8214</v>
      </c>
      <c r="J3579" t="s">
        <v>8215</v>
      </c>
      <c r="K3579" t="s">
        <v>8224</v>
      </c>
      <c r="L3579" t="s">
        <v>8216</v>
      </c>
    </row>
    <row r="3580" spans="1:12" x14ac:dyDescent="0.35">
      <c r="A3580" s="164" t="s">
        <v>2107</v>
      </c>
      <c r="B3580" t="s">
        <v>6282</v>
      </c>
      <c r="C3580" t="s">
        <v>27110</v>
      </c>
      <c r="D3580" t="s">
        <v>2036</v>
      </c>
      <c r="E3580" t="s">
        <v>2021</v>
      </c>
      <c r="F3580">
        <v>162</v>
      </c>
      <c r="G3580" t="s">
        <v>8212</v>
      </c>
      <c r="H3580" t="s">
        <v>8213</v>
      </c>
      <c r="I3580" t="s">
        <v>8214</v>
      </c>
      <c r="J3580" t="s">
        <v>8215</v>
      </c>
      <c r="K3580" t="s">
        <v>8224</v>
      </c>
      <c r="L3580" t="s">
        <v>8216</v>
      </c>
    </row>
    <row r="3581" spans="1:12" x14ac:dyDescent="0.35">
      <c r="A3581" s="164" t="s">
        <v>14059</v>
      </c>
      <c r="B3581" t="s">
        <v>14060</v>
      </c>
      <c r="C3581" t="s">
        <v>14061</v>
      </c>
      <c r="D3581" t="s">
        <v>14062</v>
      </c>
      <c r="E3581" t="s">
        <v>2021</v>
      </c>
      <c r="F3581">
        <v>20</v>
      </c>
      <c r="G3581" t="s">
        <v>8234</v>
      </c>
      <c r="H3581" t="s">
        <v>8213</v>
      </c>
      <c r="I3581" t="s">
        <v>8219</v>
      </c>
      <c r="J3581" t="s">
        <v>8215</v>
      </c>
      <c r="K3581" t="s">
        <v>8224</v>
      </c>
      <c r="L3581" t="s">
        <v>8216</v>
      </c>
    </row>
    <row r="3582" spans="1:12" x14ac:dyDescent="0.35">
      <c r="A3582" s="164" t="s">
        <v>12878</v>
      </c>
      <c r="B3582" t="s">
        <v>12879</v>
      </c>
      <c r="C3582" t="s">
        <v>12880</v>
      </c>
      <c r="D3582" t="s">
        <v>402</v>
      </c>
      <c r="E3582" t="s">
        <v>2021</v>
      </c>
      <c r="F3582">
        <v>30</v>
      </c>
      <c r="G3582" t="s">
        <v>8234</v>
      </c>
      <c r="H3582" t="s">
        <v>8213</v>
      </c>
      <c r="I3582" t="s">
        <v>8219</v>
      </c>
      <c r="J3582" t="s">
        <v>8215</v>
      </c>
      <c r="K3582" t="s">
        <v>5808</v>
      </c>
      <c r="L3582" t="s">
        <v>8216</v>
      </c>
    </row>
    <row r="3583" spans="1:12" x14ac:dyDescent="0.35">
      <c r="A3583" s="164" t="s">
        <v>2108</v>
      </c>
      <c r="B3583" t="s">
        <v>6255</v>
      </c>
      <c r="C3583" t="s">
        <v>31514</v>
      </c>
      <c r="D3583" t="s">
        <v>2109</v>
      </c>
      <c r="E3583" t="s">
        <v>2021</v>
      </c>
      <c r="F3583">
        <v>115</v>
      </c>
      <c r="G3583" t="s">
        <v>8212</v>
      </c>
      <c r="H3583" t="s">
        <v>8213</v>
      </c>
      <c r="I3583" t="s">
        <v>8219</v>
      </c>
      <c r="J3583" t="s">
        <v>8215</v>
      </c>
      <c r="K3583" t="s">
        <v>8224</v>
      </c>
      <c r="L3583" t="s">
        <v>8216</v>
      </c>
    </row>
    <row r="3584" spans="1:12" x14ac:dyDescent="0.35">
      <c r="A3584" s="164" t="s">
        <v>2110</v>
      </c>
      <c r="B3584" t="s">
        <v>6268</v>
      </c>
      <c r="C3584" t="s">
        <v>15603</v>
      </c>
      <c r="D3584" t="s">
        <v>2111</v>
      </c>
      <c r="E3584" t="s">
        <v>2021</v>
      </c>
      <c r="F3584">
        <v>65</v>
      </c>
      <c r="G3584" t="s">
        <v>8234</v>
      </c>
      <c r="H3584" t="s">
        <v>8213</v>
      </c>
      <c r="I3584" t="s">
        <v>8219</v>
      </c>
      <c r="J3584" t="s">
        <v>8215</v>
      </c>
      <c r="K3584" t="s">
        <v>8224</v>
      </c>
      <c r="L3584" t="s">
        <v>8216</v>
      </c>
    </row>
    <row r="3585" spans="1:12" x14ac:dyDescent="0.35">
      <c r="A3585" s="164" t="s">
        <v>29374</v>
      </c>
      <c r="B3585" t="s">
        <v>29375</v>
      </c>
      <c r="C3585" t="s">
        <v>29376</v>
      </c>
      <c r="D3585" t="s">
        <v>29377</v>
      </c>
      <c r="E3585" t="s">
        <v>2021</v>
      </c>
      <c r="F3585">
        <v>30</v>
      </c>
      <c r="G3585" t="s">
        <v>8234</v>
      </c>
      <c r="H3585" t="s">
        <v>8213</v>
      </c>
      <c r="I3585" t="s">
        <v>8219</v>
      </c>
      <c r="J3585" t="s">
        <v>8215</v>
      </c>
      <c r="K3585" t="s">
        <v>5808</v>
      </c>
      <c r="L3585" t="s">
        <v>8216</v>
      </c>
    </row>
    <row r="3586" spans="1:12" x14ac:dyDescent="0.35">
      <c r="A3586" s="164" t="s">
        <v>2112</v>
      </c>
      <c r="B3586" t="s">
        <v>6555</v>
      </c>
      <c r="C3586" t="s">
        <v>12702</v>
      </c>
      <c r="D3586" t="s">
        <v>973</v>
      </c>
      <c r="E3586" t="s">
        <v>2021</v>
      </c>
      <c r="F3586">
        <v>454</v>
      </c>
      <c r="G3586" t="s">
        <v>8307</v>
      </c>
      <c r="H3586" t="s">
        <v>8213</v>
      </c>
      <c r="I3586" t="s">
        <v>8214</v>
      </c>
      <c r="J3586" t="s">
        <v>8215</v>
      </c>
      <c r="K3586" t="s">
        <v>8224</v>
      </c>
      <c r="L3586" t="s">
        <v>8216</v>
      </c>
    </row>
    <row r="3587" spans="1:12" x14ac:dyDescent="0.35">
      <c r="A3587" s="164" t="s">
        <v>2113</v>
      </c>
      <c r="B3587" t="s">
        <v>6291</v>
      </c>
      <c r="C3587" t="s">
        <v>31241</v>
      </c>
      <c r="D3587" t="s">
        <v>2114</v>
      </c>
      <c r="E3587" t="s">
        <v>2021</v>
      </c>
      <c r="F3587">
        <v>230</v>
      </c>
      <c r="G3587" t="s">
        <v>8223</v>
      </c>
      <c r="H3587" t="s">
        <v>8213</v>
      </c>
      <c r="I3587" t="s">
        <v>8219</v>
      </c>
      <c r="J3587" t="s">
        <v>8215</v>
      </c>
      <c r="K3587" t="s">
        <v>8224</v>
      </c>
      <c r="L3587" t="s">
        <v>8267</v>
      </c>
    </row>
    <row r="3588" spans="1:12" x14ac:dyDescent="0.35">
      <c r="A3588" s="164" t="s">
        <v>12125</v>
      </c>
      <c r="B3588" t="s">
        <v>12126</v>
      </c>
      <c r="C3588" t="s">
        <v>12127</v>
      </c>
      <c r="D3588" t="s">
        <v>973</v>
      </c>
      <c r="E3588" t="s">
        <v>2021</v>
      </c>
      <c r="F3588">
        <v>84</v>
      </c>
      <c r="G3588" t="s">
        <v>8234</v>
      </c>
      <c r="H3588" t="s">
        <v>8213</v>
      </c>
      <c r="I3588" t="s">
        <v>8214</v>
      </c>
      <c r="J3588" t="s">
        <v>8215</v>
      </c>
      <c r="K3588" t="s">
        <v>8224</v>
      </c>
      <c r="L3588" t="s">
        <v>8267</v>
      </c>
    </row>
    <row r="3589" spans="1:12" x14ac:dyDescent="0.35">
      <c r="A3589" s="164" t="s">
        <v>8317</v>
      </c>
      <c r="B3589" t="s">
        <v>6104</v>
      </c>
      <c r="C3589" t="s">
        <v>8318</v>
      </c>
      <c r="D3589" t="s">
        <v>8319</v>
      </c>
      <c r="E3589" t="s">
        <v>2021</v>
      </c>
      <c r="F3589">
        <v>45</v>
      </c>
      <c r="G3589" t="s">
        <v>8234</v>
      </c>
      <c r="H3589" t="s">
        <v>8213</v>
      </c>
      <c r="I3589" t="s">
        <v>8219</v>
      </c>
      <c r="J3589" t="s">
        <v>8215</v>
      </c>
      <c r="K3589" t="s">
        <v>5808</v>
      </c>
      <c r="L3589" t="s">
        <v>8216</v>
      </c>
    </row>
    <row r="3590" spans="1:12" x14ac:dyDescent="0.35">
      <c r="A3590" s="164" t="s">
        <v>24220</v>
      </c>
      <c r="B3590" t="s">
        <v>24221</v>
      </c>
      <c r="C3590" t="s">
        <v>24222</v>
      </c>
      <c r="D3590" t="s">
        <v>13057</v>
      </c>
      <c r="E3590" t="s">
        <v>2021</v>
      </c>
      <c r="F3590">
        <v>166</v>
      </c>
      <c r="G3590" t="s">
        <v>8212</v>
      </c>
      <c r="H3590" t="s">
        <v>8213</v>
      </c>
      <c r="I3590" t="s">
        <v>8214</v>
      </c>
      <c r="J3590" t="s">
        <v>8215</v>
      </c>
      <c r="K3590" t="s">
        <v>5808</v>
      </c>
      <c r="L3590" t="s">
        <v>8216</v>
      </c>
    </row>
    <row r="3591" spans="1:12" x14ac:dyDescent="0.35">
      <c r="A3591" s="164" t="s">
        <v>22094</v>
      </c>
      <c r="B3591" t="s">
        <v>22095</v>
      </c>
      <c r="C3591" t="s">
        <v>22096</v>
      </c>
      <c r="D3591" t="s">
        <v>13354</v>
      </c>
      <c r="E3591" t="s">
        <v>2021</v>
      </c>
      <c r="H3591" t="s">
        <v>8213</v>
      </c>
      <c r="I3591" t="s">
        <v>8214</v>
      </c>
      <c r="J3591" t="s">
        <v>8215</v>
      </c>
      <c r="K3591" t="s">
        <v>8224</v>
      </c>
      <c r="L3591" t="s">
        <v>8216</v>
      </c>
    </row>
    <row r="3592" spans="1:12" x14ac:dyDescent="0.35">
      <c r="A3592" s="164" t="s">
        <v>2115</v>
      </c>
      <c r="B3592" t="s">
        <v>6549</v>
      </c>
      <c r="C3592" t="s">
        <v>14585</v>
      </c>
      <c r="D3592" t="s">
        <v>1612</v>
      </c>
      <c r="E3592" t="s">
        <v>2021</v>
      </c>
      <c r="F3592">
        <v>90</v>
      </c>
      <c r="G3592" t="s">
        <v>8234</v>
      </c>
      <c r="H3592" t="s">
        <v>8213</v>
      </c>
      <c r="I3592" t="s">
        <v>8214</v>
      </c>
      <c r="J3592" t="s">
        <v>8215</v>
      </c>
      <c r="K3592" t="s">
        <v>8224</v>
      </c>
      <c r="L3592" t="s">
        <v>8216</v>
      </c>
    </row>
    <row r="3593" spans="1:12" x14ac:dyDescent="0.35">
      <c r="A3593" s="164" t="s">
        <v>2116</v>
      </c>
      <c r="B3593" t="s">
        <v>6270</v>
      </c>
      <c r="C3593" t="s">
        <v>24510</v>
      </c>
      <c r="D3593" t="s">
        <v>160</v>
      </c>
      <c r="E3593" t="s">
        <v>2021</v>
      </c>
      <c r="F3593">
        <v>49</v>
      </c>
      <c r="G3593" t="s">
        <v>8234</v>
      </c>
      <c r="H3593" t="s">
        <v>8213</v>
      </c>
      <c r="I3593" t="s">
        <v>8219</v>
      </c>
      <c r="J3593" t="s">
        <v>8215</v>
      </c>
      <c r="K3593" t="s">
        <v>8224</v>
      </c>
      <c r="L3593" t="s">
        <v>8216</v>
      </c>
    </row>
    <row r="3594" spans="1:12" x14ac:dyDescent="0.35">
      <c r="A3594" s="164" t="s">
        <v>18636</v>
      </c>
      <c r="B3594" t="s">
        <v>18637</v>
      </c>
      <c r="C3594" t="s">
        <v>18638</v>
      </c>
      <c r="D3594" t="s">
        <v>18639</v>
      </c>
      <c r="E3594" t="s">
        <v>2021</v>
      </c>
      <c r="F3594">
        <v>16</v>
      </c>
      <c r="G3594" t="s">
        <v>8234</v>
      </c>
      <c r="H3594" t="s">
        <v>8213</v>
      </c>
      <c r="I3594" t="s">
        <v>8219</v>
      </c>
      <c r="J3594" t="s">
        <v>8215</v>
      </c>
      <c r="K3594" t="s">
        <v>8224</v>
      </c>
      <c r="L3594" t="s">
        <v>8216</v>
      </c>
    </row>
    <row r="3595" spans="1:12" x14ac:dyDescent="0.35">
      <c r="A3595" s="164" t="s">
        <v>2117</v>
      </c>
      <c r="B3595" t="s">
        <v>6552</v>
      </c>
      <c r="C3595" t="s">
        <v>14784</v>
      </c>
      <c r="D3595" t="s">
        <v>973</v>
      </c>
      <c r="E3595" t="s">
        <v>2021</v>
      </c>
      <c r="F3595">
        <v>348</v>
      </c>
      <c r="G3595" t="s">
        <v>8556</v>
      </c>
      <c r="H3595" t="s">
        <v>8213</v>
      </c>
      <c r="I3595" t="s">
        <v>8214</v>
      </c>
      <c r="J3595" t="s">
        <v>8215</v>
      </c>
      <c r="K3595" t="s">
        <v>8224</v>
      </c>
      <c r="L3595" t="s">
        <v>8267</v>
      </c>
    </row>
    <row r="3596" spans="1:12" x14ac:dyDescent="0.35">
      <c r="A3596" s="164" t="s">
        <v>27894</v>
      </c>
      <c r="B3596" t="s">
        <v>27895</v>
      </c>
      <c r="C3596" t="s">
        <v>24222</v>
      </c>
      <c r="D3596" t="s">
        <v>13057</v>
      </c>
      <c r="E3596" t="s">
        <v>2021</v>
      </c>
      <c r="F3596">
        <v>166</v>
      </c>
      <c r="G3596" t="s">
        <v>8212</v>
      </c>
      <c r="H3596" t="s">
        <v>8213</v>
      </c>
      <c r="I3596" t="s">
        <v>8214</v>
      </c>
      <c r="J3596" t="s">
        <v>8215</v>
      </c>
      <c r="K3596" t="s">
        <v>5808</v>
      </c>
      <c r="L3596" t="s">
        <v>8216</v>
      </c>
    </row>
    <row r="3597" spans="1:12" x14ac:dyDescent="0.35">
      <c r="A3597" s="164" t="s">
        <v>2118</v>
      </c>
      <c r="B3597" t="s">
        <v>6254</v>
      </c>
      <c r="C3597" t="s">
        <v>23281</v>
      </c>
      <c r="D3597" t="s">
        <v>2029</v>
      </c>
      <c r="E3597" t="s">
        <v>2021</v>
      </c>
      <c r="F3597">
        <v>160</v>
      </c>
      <c r="G3597" t="s">
        <v>8212</v>
      </c>
      <c r="H3597" t="s">
        <v>8213</v>
      </c>
      <c r="I3597" t="s">
        <v>8214</v>
      </c>
      <c r="J3597" t="s">
        <v>8215</v>
      </c>
      <c r="K3597" t="s">
        <v>8224</v>
      </c>
      <c r="L3597" t="s">
        <v>8216</v>
      </c>
    </row>
    <row r="3598" spans="1:12" x14ac:dyDescent="0.35">
      <c r="A3598" s="164" t="s">
        <v>13054</v>
      </c>
      <c r="B3598" t="s">
        <v>13055</v>
      </c>
      <c r="C3598" t="s">
        <v>13056</v>
      </c>
      <c r="D3598" t="s">
        <v>13057</v>
      </c>
      <c r="E3598" t="s">
        <v>2021</v>
      </c>
      <c r="F3598">
        <v>41</v>
      </c>
      <c r="G3598" t="s">
        <v>8234</v>
      </c>
      <c r="H3598" t="s">
        <v>8213</v>
      </c>
      <c r="I3598" t="s">
        <v>8214</v>
      </c>
      <c r="J3598" t="s">
        <v>8215</v>
      </c>
      <c r="K3598" t="s">
        <v>5808</v>
      </c>
      <c r="L3598" t="s">
        <v>8216</v>
      </c>
    </row>
    <row r="3599" spans="1:12" x14ac:dyDescent="0.35">
      <c r="A3599" s="164" t="s">
        <v>23317</v>
      </c>
      <c r="B3599" t="s">
        <v>23318</v>
      </c>
      <c r="C3599" t="s">
        <v>23319</v>
      </c>
      <c r="D3599" t="s">
        <v>13057</v>
      </c>
      <c r="E3599" t="s">
        <v>2021</v>
      </c>
      <c r="F3599">
        <v>19</v>
      </c>
      <c r="G3599" t="s">
        <v>8234</v>
      </c>
      <c r="H3599" t="s">
        <v>8213</v>
      </c>
      <c r="I3599" t="s">
        <v>8214</v>
      </c>
      <c r="J3599" t="s">
        <v>8215</v>
      </c>
      <c r="K3599" t="s">
        <v>8224</v>
      </c>
      <c r="L3599" t="s">
        <v>8216</v>
      </c>
    </row>
    <row r="3600" spans="1:12" x14ac:dyDescent="0.35">
      <c r="A3600" s="164" t="s">
        <v>19425</v>
      </c>
      <c r="B3600" t="s">
        <v>19426</v>
      </c>
      <c r="C3600" t="s">
        <v>19427</v>
      </c>
      <c r="D3600" t="s">
        <v>2020</v>
      </c>
      <c r="E3600" t="s">
        <v>2021</v>
      </c>
      <c r="F3600">
        <v>33</v>
      </c>
      <c r="G3600" t="s">
        <v>8234</v>
      </c>
      <c r="H3600" t="s">
        <v>8213</v>
      </c>
      <c r="I3600" t="s">
        <v>8214</v>
      </c>
      <c r="J3600" t="s">
        <v>8215</v>
      </c>
      <c r="K3600" t="s">
        <v>5808</v>
      </c>
      <c r="L3600" t="s">
        <v>8216</v>
      </c>
    </row>
    <row r="3601" spans="1:12" x14ac:dyDescent="0.35">
      <c r="A3601" s="164" t="s">
        <v>27766</v>
      </c>
      <c r="B3601" t="s">
        <v>27767</v>
      </c>
      <c r="C3601" t="s">
        <v>27768</v>
      </c>
      <c r="D3601" t="s">
        <v>2036</v>
      </c>
      <c r="E3601" t="s">
        <v>2021</v>
      </c>
      <c r="F3601">
        <v>28</v>
      </c>
      <c r="G3601" t="s">
        <v>8234</v>
      </c>
      <c r="H3601" t="s">
        <v>8213</v>
      </c>
      <c r="I3601" t="s">
        <v>8214</v>
      </c>
      <c r="J3601" t="s">
        <v>8215</v>
      </c>
      <c r="K3601" t="s">
        <v>8224</v>
      </c>
      <c r="L3601" t="s">
        <v>8216</v>
      </c>
    </row>
    <row r="3602" spans="1:12" x14ac:dyDescent="0.35">
      <c r="A3602" s="164" t="s">
        <v>17200</v>
      </c>
      <c r="B3602" t="s">
        <v>17201</v>
      </c>
      <c r="C3602" t="s">
        <v>16895</v>
      </c>
      <c r="D3602" t="s">
        <v>2086</v>
      </c>
      <c r="E3602" t="s">
        <v>2021</v>
      </c>
      <c r="F3602">
        <v>25</v>
      </c>
      <c r="G3602" t="s">
        <v>8234</v>
      </c>
      <c r="H3602" t="s">
        <v>8213</v>
      </c>
      <c r="I3602" t="s">
        <v>8219</v>
      </c>
      <c r="J3602" t="s">
        <v>8215</v>
      </c>
      <c r="K3602" t="s">
        <v>5808</v>
      </c>
      <c r="L3602" t="s">
        <v>8216</v>
      </c>
    </row>
    <row r="3603" spans="1:12" x14ac:dyDescent="0.35">
      <c r="A3603" s="164" t="s">
        <v>2119</v>
      </c>
      <c r="B3603" t="s">
        <v>6294</v>
      </c>
      <c r="C3603" t="s">
        <v>24272</v>
      </c>
      <c r="D3603" t="s">
        <v>409</v>
      </c>
      <c r="E3603" t="s">
        <v>2021</v>
      </c>
      <c r="F3603">
        <v>49</v>
      </c>
      <c r="G3603" t="s">
        <v>8234</v>
      </c>
      <c r="H3603" t="s">
        <v>8213</v>
      </c>
      <c r="I3603" t="s">
        <v>8219</v>
      </c>
      <c r="J3603" t="s">
        <v>8215</v>
      </c>
      <c r="K3603" t="s">
        <v>8224</v>
      </c>
      <c r="L3603" t="s">
        <v>8216</v>
      </c>
    </row>
    <row r="3604" spans="1:12" x14ac:dyDescent="0.35">
      <c r="A3604" s="164" t="s">
        <v>14583</v>
      </c>
      <c r="B3604" t="s">
        <v>14584</v>
      </c>
      <c r="C3604" t="s">
        <v>14585</v>
      </c>
      <c r="D3604" t="s">
        <v>5444</v>
      </c>
      <c r="E3604" t="s">
        <v>2021</v>
      </c>
      <c r="F3604">
        <v>25</v>
      </c>
      <c r="G3604" t="s">
        <v>8234</v>
      </c>
      <c r="H3604" t="s">
        <v>8213</v>
      </c>
      <c r="I3604" t="s">
        <v>8214</v>
      </c>
      <c r="J3604" t="s">
        <v>8215</v>
      </c>
      <c r="K3604" t="s">
        <v>5808</v>
      </c>
      <c r="L3604" t="s">
        <v>8216</v>
      </c>
    </row>
    <row r="3605" spans="1:12" x14ac:dyDescent="0.35">
      <c r="A3605" s="164" t="s">
        <v>11262</v>
      </c>
      <c r="B3605" t="s">
        <v>11263</v>
      </c>
      <c r="C3605" t="s">
        <v>11264</v>
      </c>
      <c r="D3605" t="s">
        <v>2029</v>
      </c>
      <c r="E3605" t="s">
        <v>2021</v>
      </c>
      <c r="F3605">
        <v>224</v>
      </c>
      <c r="G3605" t="s">
        <v>8223</v>
      </c>
      <c r="H3605" t="s">
        <v>8213</v>
      </c>
      <c r="I3605" t="s">
        <v>8214</v>
      </c>
      <c r="J3605" t="s">
        <v>8215</v>
      </c>
      <c r="K3605" t="s">
        <v>8224</v>
      </c>
      <c r="L3605" t="s">
        <v>8216</v>
      </c>
    </row>
    <row r="3606" spans="1:12" x14ac:dyDescent="0.35">
      <c r="A3606" s="164" t="s">
        <v>21994</v>
      </c>
      <c r="B3606" t="s">
        <v>21995</v>
      </c>
      <c r="C3606" t="s">
        <v>17415</v>
      </c>
      <c r="D3606" t="s">
        <v>2093</v>
      </c>
      <c r="E3606" t="s">
        <v>2021</v>
      </c>
      <c r="F3606">
        <v>35</v>
      </c>
      <c r="G3606" t="s">
        <v>8234</v>
      </c>
      <c r="H3606" t="s">
        <v>8213</v>
      </c>
      <c r="I3606" t="s">
        <v>8219</v>
      </c>
      <c r="J3606" t="s">
        <v>8215</v>
      </c>
      <c r="K3606" t="s">
        <v>8224</v>
      </c>
      <c r="L3606" t="s">
        <v>8216</v>
      </c>
    </row>
    <row r="3607" spans="1:12" x14ac:dyDescent="0.35">
      <c r="A3607" s="164" t="s">
        <v>9906</v>
      </c>
      <c r="B3607" t="s">
        <v>9907</v>
      </c>
      <c r="C3607" t="s">
        <v>9908</v>
      </c>
      <c r="D3607" t="s">
        <v>2098</v>
      </c>
      <c r="E3607" t="s">
        <v>2021</v>
      </c>
      <c r="F3607">
        <v>37</v>
      </c>
      <c r="G3607" t="s">
        <v>8234</v>
      </c>
      <c r="H3607" t="s">
        <v>8213</v>
      </c>
      <c r="I3607" t="s">
        <v>8219</v>
      </c>
      <c r="J3607" t="s">
        <v>8215</v>
      </c>
      <c r="K3607" t="s">
        <v>8224</v>
      </c>
      <c r="L3607" t="s">
        <v>8216</v>
      </c>
    </row>
    <row r="3608" spans="1:12" x14ac:dyDescent="0.35">
      <c r="A3608" s="164" t="s">
        <v>32222</v>
      </c>
      <c r="B3608" t="s">
        <v>32223</v>
      </c>
      <c r="C3608" t="s">
        <v>32224</v>
      </c>
      <c r="D3608" t="s">
        <v>21280</v>
      </c>
      <c r="E3608" t="s">
        <v>2021</v>
      </c>
      <c r="H3608" t="s">
        <v>8213</v>
      </c>
      <c r="I3608" t="s">
        <v>8219</v>
      </c>
      <c r="J3608" t="s">
        <v>8215</v>
      </c>
      <c r="K3608" t="s">
        <v>8224</v>
      </c>
      <c r="L3608" t="s">
        <v>8216</v>
      </c>
    </row>
    <row r="3609" spans="1:12" x14ac:dyDescent="0.35">
      <c r="A3609" s="164" t="s">
        <v>15747</v>
      </c>
      <c r="B3609" t="s">
        <v>15748</v>
      </c>
      <c r="C3609" t="s">
        <v>15749</v>
      </c>
      <c r="D3609" t="s">
        <v>491</v>
      </c>
      <c r="E3609" t="s">
        <v>2021</v>
      </c>
      <c r="F3609">
        <v>15</v>
      </c>
      <c r="G3609" t="s">
        <v>8234</v>
      </c>
      <c r="H3609" t="s">
        <v>8213</v>
      </c>
      <c r="I3609" t="s">
        <v>8219</v>
      </c>
      <c r="J3609" t="s">
        <v>8272</v>
      </c>
      <c r="K3609" t="s">
        <v>8224</v>
      </c>
      <c r="L3609" t="s">
        <v>8216</v>
      </c>
    </row>
    <row r="3610" spans="1:12" x14ac:dyDescent="0.35">
      <c r="A3610" s="164" t="s">
        <v>8450</v>
      </c>
      <c r="B3610" t="s">
        <v>8451</v>
      </c>
      <c r="C3610" t="s">
        <v>8452</v>
      </c>
      <c r="D3610" t="s">
        <v>902</v>
      </c>
      <c r="E3610" t="s">
        <v>2021</v>
      </c>
      <c r="F3610">
        <v>25</v>
      </c>
      <c r="G3610" t="s">
        <v>8234</v>
      </c>
      <c r="H3610" t="s">
        <v>8213</v>
      </c>
      <c r="I3610" t="s">
        <v>8219</v>
      </c>
      <c r="J3610" t="s">
        <v>8272</v>
      </c>
      <c r="K3610" t="s">
        <v>8224</v>
      </c>
      <c r="L3610" t="s">
        <v>8216</v>
      </c>
    </row>
    <row r="3611" spans="1:12" x14ac:dyDescent="0.35">
      <c r="A3611" s="164" t="s">
        <v>25230</v>
      </c>
      <c r="B3611" t="s">
        <v>25231</v>
      </c>
      <c r="C3611" t="s">
        <v>25232</v>
      </c>
      <c r="D3611" t="s">
        <v>25233</v>
      </c>
      <c r="E3611" t="s">
        <v>2021</v>
      </c>
      <c r="F3611">
        <v>25</v>
      </c>
      <c r="G3611" t="s">
        <v>8234</v>
      </c>
      <c r="H3611" t="s">
        <v>8213</v>
      </c>
      <c r="I3611" t="s">
        <v>8219</v>
      </c>
      <c r="J3611" t="s">
        <v>8272</v>
      </c>
      <c r="K3611" t="s">
        <v>8224</v>
      </c>
      <c r="L3611" t="s">
        <v>8216</v>
      </c>
    </row>
    <row r="3612" spans="1:12" x14ac:dyDescent="0.35">
      <c r="A3612" s="164" t="s">
        <v>14544</v>
      </c>
      <c r="B3612" t="s">
        <v>14545</v>
      </c>
      <c r="C3612" t="s">
        <v>14546</v>
      </c>
      <c r="D3612" t="s">
        <v>3788</v>
      </c>
      <c r="E3612" t="s">
        <v>2021</v>
      </c>
      <c r="F3612">
        <v>16</v>
      </c>
      <c r="G3612" t="s">
        <v>8234</v>
      </c>
      <c r="H3612" t="s">
        <v>8213</v>
      </c>
      <c r="I3612" t="s">
        <v>8219</v>
      </c>
      <c r="J3612" t="s">
        <v>8272</v>
      </c>
      <c r="K3612" t="s">
        <v>8224</v>
      </c>
      <c r="L3612" t="s">
        <v>8216</v>
      </c>
    </row>
    <row r="3613" spans="1:12" x14ac:dyDescent="0.35">
      <c r="A3613" s="164" t="s">
        <v>27154</v>
      </c>
      <c r="B3613" t="s">
        <v>27155</v>
      </c>
      <c r="C3613" t="s">
        <v>27156</v>
      </c>
      <c r="D3613" t="s">
        <v>15333</v>
      </c>
      <c r="E3613" t="s">
        <v>2021</v>
      </c>
      <c r="F3613">
        <v>25</v>
      </c>
      <c r="G3613" t="s">
        <v>8234</v>
      </c>
      <c r="H3613" t="s">
        <v>8213</v>
      </c>
      <c r="I3613" t="s">
        <v>8214</v>
      </c>
      <c r="J3613" t="s">
        <v>8272</v>
      </c>
      <c r="K3613" t="s">
        <v>5808</v>
      </c>
      <c r="L3613" t="s">
        <v>8216</v>
      </c>
    </row>
    <row r="3614" spans="1:12" x14ac:dyDescent="0.35">
      <c r="A3614" s="164" t="s">
        <v>29389</v>
      </c>
      <c r="B3614" t="s">
        <v>29390</v>
      </c>
      <c r="C3614" t="s">
        <v>29391</v>
      </c>
      <c r="D3614" t="s">
        <v>1113</v>
      </c>
      <c r="E3614" t="s">
        <v>2021</v>
      </c>
      <c r="F3614">
        <v>25</v>
      </c>
      <c r="G3614" t="s">
        <v>8234</v>
      </c>
      <c r="H3614" t="s">
        <v>8213</v>
      </c>
      <c r="I3614" t="s">
        <v>8219</v>
      </c>
      <c r="J3614" t="s">
        <v>8272</v>
      </c>
      <c r="K3614" t="s">
        <v>8224</v>
      </c>
      <c r="L3614" t="s">
        <v>8216</v>
      </c>
    </row>
    <row r="3615" spans="1:12" x14ac:dyDescent="0.35">
      <c r="A3615" s="164" t="s">
        <v>17546</v>
      </c>
      <c r="B3615" t="s">
        <v>17547</v>
      </c>
      <c r="C3615" t="s">
        <v>17548</v>
      </c>
      <c r="D3615" t="s">
        <v>17549</v>
      </c>
      <c r="E3615" t="s">
        <v>2021</v>
      </c>
      <c r="F3615">
        <v>25</v>
      </c>
      <c r="G3615" t="s">
        <v>8234</v>
      </c>
      <c r="H3615" t="s">
        <v>8213</v>
      </c>
      <c r="I3615" t="s">
        <v>8219</v>
      </c>
      <c r="J3615" t="s">
        <v>8272</v>
      </c>
      <c r="K3615" t="s">
        <v>8224</v>
      </c>
      <c r="L3615" t="s">
        <v>8216</v>
      </c>
    </row>
    <row r="3616" spans="1:12" x14ac:dyDescent="0.35">
      <c r="A3616" s="164" t="s">
        <v>19821</v>
      </c>
      <c r="B3616" t="s">
        <v>14060</v>
      </c>
      <c r="C3616" t="s">
        <v>14061</v>
      </c>
      <c r="D3616" t="s">
        <v>14062</v>
      </c>
      <c r="E3616" t="s">
        <v>2021</v>
      </c>
      <c r="F3616">
        <v>25</v>
      </c>
      <c r="G3616" t="s">
        <v>8234</v>
      </c>
      <c r="H3616" t="s">
        <v>8213</v>
      </c>
      <c r="I3616" t="s">
        <v>8219</v>
      </c>
      <c r="J3616" t="s">
        <v>8272</v>
      </c>
      <c r="K3616" t="s">
        <v>8224</v>
      </c>
      <c r="L3616" t="s">
        <v>8216</v>
      </c>
    </row>
    <row r="3617" spans="1:12" x14ac:dyDescent="0.35">
      <c r="A3617" s="164" t="s">
        <v>25632</v>
      </c>
      <c r="B3617" t="s">
        <v>19357</v>
      </c>
      <c r="C3617" t="s">
        <v>19358</v>
      </c>
      <c r="D3617" t="s">
        <v>19359</v>
      </c>
      <c r="E3617" t="s">
        <v>2021</v>
      </c>
      <c r="F3617">
        <v>25</v>
      </c>
      <c r="G3617" t="s">
        <v>8234</v>
      </c>
      <c r="H3617" t="s">
        <v>8213</v>
      </c>
      <c r="I3617" t="s">
        <v>8214</v>
      </c>
      <c r="J3617" t="s">
        <v>8272</v>
      </c>
      <c r="K3617" t="s">
        <v>8224</v>
      </c>
      <c r="L3617" t="s">
        <v>8216</v>
      </c>
    </row>
    <row r="3618" spans="1:12" x14ac:dyDescent="0.35">
      <c r="A3618" s="164" t="s">
        <v>26641</v>
      </c>
      <c r="B3618" t="s">
        <v>26642</v>
      </c>
      <c r="C3618" t="s">
        <v>26643</v>
      </c>
      <c r="D3618" t="s">
        <v>2764</v>
      </c>
      <c r="E3618" t="s">
        <v>2021</v>
      </c>
      <c r="F3618">
        <v>24</v>
      </c>
      <c r="G3618" t="s">
        <v>8234</v>
      </c>
      <c r="H3618" t="s">
        <v>8213</v>
      </c>
      <c r="I3618" t="s">
        <v>8219</v>
      </c>
      <c r="J3618" t="s">
        <v>8272</v>
      </c>
      <c r="K3618" t="s">
        <v>8224</v>
      </c>
      <c r="L3618" t="s">
        <v>8216</v>
      </c>
    </row>
    <row r="3619" spans="1:12" x14ac:dyDescent="0.35">
      <c r="A3619" s="164" t="s">
        <v>30413</v>
      </c>
      <c r="B3619" t="s">
        <v>27494</v>
      </c>
      <c r="C3619" t="s">
        <v>30414</v>
      </c>
      <c r="D3619" t="s">
        <v>204</v>
      </c>
      <c r="E3619" t="s">
        <v>2021</v>
      </c>
      <c r="F3619">
        <v>25</v>
      </c>
      <c r="G3619" t="s">
        <v>8234</v>
      </c>
      <c r="H3619" t="s">
        <v>8213</v>
      </c>
      <c r="I3619" t="s">
        <v>8219</v>
      </c>
      <c r="J3619" t="s">
        <v>8272</v>
      </c>
      <c r="K3619" t="s">
        <v>5808</v>
      </c>
      <c r="L3619" t="s">
        <v>8216</v>
      </c>
    </row>
    <row r="3620" spans="1:12" x14ac:dyDescent="0.35">
      <c r="A3620" s="164" t="s">
        <v>11947</v>
      </c>
      <c r="B3620" t="s">
        <v>11948</v>
      </c>
      <c r="C3620" t="s">
        <v>11949</v>
      </c>
      <c r="D3620" t="s">
        <v>11950</v>
      </c>
      <c r="E3620" t="s">
        <v>2021</v>
      </c>
      <c r="F3620">
        <v>15</v>
      </c>
      <c r="G3620" t="s">
        <v>8234</v>
      </c>
      <c r="H3620" t="s">
        <v>8213</v>
      </c>
      <c r="I3620" t="s">
        <v>8214</v>
      </c>
      <c r="J3620" t="s">
        <v>8272</v>
      </c>
      <c r="K3620" t="s">
        <v>8224</v>
      </c>
      <c r="L3620" t="s">
        <v>8216</v>
      </c>
    </row>
    <row r="3621" spans="1:12" x14ac:dyDescent="0.35">
      <c r="A3621" s="164" t="s">
        <v>23166</v>
      </c>
      <c r="B3621" t="s">
        <v>23167</v>
      </c>
      <c r="C3621" t="s">
        <v>23168</v>
      </c>
      <c r="D3621" t="s">
        <v>23169</v>
      </c>
      <c r="E3621" t="s">
        <v>2021</v>
      </c>
      <c r="F3621">
        <v>25</v>
      </c>
      <c r="G3621" t="s">
        <v>8234</v>
      </c>
      <c r="H3621" t="s">
        <v>8213</v>
      </c>
      <c r="I3621" t="s">
        <v>8219</v>
      </c>
      <c r="J3621" t="s">
        <v>8272</v>
      </c>
      <c r="K3621" t="s">
        <v>5808</v>
      </c>
      <c r="L3621" t="s">
        <v>8216</v>
      </c>
    </row>
    <row r="3622" spans="1:12" x14ac:dyDescent="0.35">
      <c r="A3622" s="164" t="s">
        <v>24270</v>
      </c>
      <c r="B3622" t="s">
        <v>24271</v>
      </c>
      <c r="C3622" t="s">
        <v>24272</v>
      </c>
      <c r="D3622" t="s">
        <v>409</v>
      </c>
      <c r="E3622" t="s">
        <v>2021</v>
      </c>
      <c r="F3622">
        <v>25</v>
      </c>
      <c r="G3622" t="s">
        <v>8234</v>
      </c>
      <c r="H3622" t="s">
        <v>8213</v>
      </c>
      <c r="I3622" t="s">
        <v>8219</v>
      </c>
      <c r="J3622" t="s">
        <v>8272</v>
      </c>
      <c r="K3622" t="s">
        <v>5808</v>
      </c>
      <c r="L3622" t="s">
        <v>8216</v>
      </c>
    </row>
    <row r="3623" spans="1:12" x14ac:dyDescent="0.35">
      <c r="A3623" s="164" t="s">
        <v>10252</v>
      </c>
      <c r="B3623" t="s">
        <v>10253</v>
      </c>
      <c r="C3623" t="s">
        <v>10254</v>
      </c>
      <c r="D3623" t="s">
        <v>10255</v>
      </c>
      <c r="E3623" t="s">
        <v>2021</v>
      </c>
      <c r="F3623">
        <v>25</v>
      </c>
      <c r="G3623" t="s">
        <v>8234</v>
      </c>
      <c r="H3623" t="s">
        <v>8213</v>
      </c>
      <c r="I3623" t="s">
        <v>8219</v>
      </c>
      <c r="J3623" t="s">
        <v>8272</v>
      </c>
      <c r="K3623" t="s">
        <v>8224</v>
      </c>
      <c r="L3623" t="s">
        <v>8216</v>
      </c>
    </row>
    <row r="3624" spans="1:12" x14ac:dyDescent="0.35">
      <c r="A3624" s="164" t="s">
        <v>22088</v>
      </c>
      <c r="B3624" t="s">
        <v>22089</v>
      </c>
      <c r="C3624" t="s">
        <v>22090</v>
      </c>
      <c r="D3624" t="s">
        <v>751</v>
      </c>
      <c r="E3624" t="s">
        <v>2021</v>
      </c>
      <c r="F3624">
        <v>25</v>
      </c>
      <c r="G3624" t="s">
        <v>8234</v>
      </c>
      <c r="H3624" t="s">
        <v>8213</v>
      </c>
      <c r="I3624" t="s">
        <v>8219</v>
      </c>
      <c r="J3624" t="s">
        <v>8272</v>
      </c>
      <c r="K3624" t="s">
        <v>8224</v>
      </c>
      <c r="L3624" t="s">
        <v>8216</v>
      </c>
    </row>
    <row r="3625" spans="1:12" x14ac:dyDescent="0.35">
      <c r="A3625" s="164" t="s">
        <v>26554</v>
      </c>
      <c r="B3625" t="s">
        <v>26555</v>
      </c>
      <c r="C3625" t="s">
        <v>26556</v>
      </c>
      <c r="D3625" t="s">
        <v>26557</v>
      </c>
      <c r="E3625" t="s">
        <v>2021</v>
      </c>
      <c r="F3625">
        <v>25</v>
      </c>
      <c r="G3625" t="s">
        <v>8234</v>
      </c>
      <c r="H3625" t="s">
        <v>8213</v>
      </c>
      <c r="I3625" t="s">
        <v>8219</v>
      </c>
      <c r="J3625" t="s">
        <v>8272</v>
      </c>
      <c r="K3625" t="s">
        <v>8224</v>
      </c>
      <c r="L3625" t="s">
        <v>8216</v>
      </c>
    </row>
    <row r="3626" spans="1:12" x14ac:dyDescent="0.35">
      <c r="A3626" s="164" t="s">
        <v>24379</v>
      </c>
      <c r="B3626" t="s">
        <v>22752</v>
      </c>
      <c r="C3626" t="s">
        <v>24380</v>
      </c>
      <c r="D3626" t="s">
        <v>22754</v>
      </c>
      <c r="E3626" t="s">
        <v>2021</v>
      </c>
      <c r="F3626">
        <v>25</v>
      </c>
      <c r="G3626" t="s">
        <v>8234</v>
      </c>
      <c r="H3626" t="s">
        <v>8213</v>
      </c>
      <c r="I3626" t="s">
        <v>8219</v>
      </c>
      <c r="J3626" t="s">
        <v>8272</v>
      </c>
      <c r="K3626" t="s">
        <v>5808</v>
      </c>
      <c r="L3626" t="s">
        <v>8216</v>
      </c>
    </row>
    <row r="3627" spans="1:12" x14ac:dyDescent="0.35">
      <c r="A3627" s="164" t="s">
        <v>10106</v>
      </c>
      <c r="B3627" t="s">
        <v>10107</v>
      </c>
      <c r="C3627" t="s">
        <v>10108</v>
      </c>
      <c r="D3627" t="s">
        <v>244</v>
      </c>
      <c r="E3627" t="s">
        <v>2021</v>
      </c>
      <c r="F3627">
        <v>25</v>
      </c>
      <c r="G3627" t="s">
        <v>8234</v>
      </c>
      <c r="H3627" t="s">
        <v>8213</v>
      </c>
      <c r="I3627" t="s">
        <v>8219</v>
      </c>
      <c r="J3627" t="s">
        <v>8272</v>
      </c>
      <c r="K3627" t="s">
        <v>8224</v>
      </c>
      <c r="L3627" t="s">
        <v>8216</v>
      </c>
    </row>
    <row r="3628" spans="1:12" x14ac:dyDescent="0.35">
      <c r="A3628" s="164" t="s">
        <v>12616</v>
      </c>
      <c r="B3628" t="s">
        <v>12617</v>
      </c>
      <c r="C3628" t="s">
        <v>12618</v>
      </c>
      <c r="D3628" t="s">
        <v>12619</v>
      </c>
      <c r="E3628" t="s">
        <v>2021</v>
      </c>
      <c r="F3628">
        <v>25</v>
      </c>
      <c r="G3628" t="s">
        <v>8234</v>
      </c>
      <c r="H3628" t="s">
        <v>8213</v>
      </c>
      <c r="I3628" t="s">
        <v>8219</v>
      </c>
      <c r="J3628" t="s">
        <v>8272</v>
      </c>
      <c r="K3628" t="s">
        <v>5808</v>
      </c>
      <c r="L3628" t="s">
        <v>8216</v>
      </c>
    </row>
    <row r="3629" spans="1:12" x14ac:dyDescent="0.35">
      <c r="A3629" s="164" t="s">
        <v>21195</v>
      </c>
      <c r="B3629" t="s">
        <v>21196</v>
      </c>
      <c r="C3629" t="s">
        <v>21197</v>
      </c>
      <c r="D3629" t="s">
        <v>2307</v>
      </c>
      <c r="E3629" t="s">
        <v>2021</v>
      </c>
      <c r="F3629">
        <v>25</v>
      </c>
      <c r="G3629" t="s">
        <v>8234</v>
      </c>
      <c r="H3629" t="s">
        <v>8213</v>
      </c>
      <c r="I3629" t="s">
        <v>8219</v>
      </c>
      <c r="J3629" t="s">
        <v>8272</v>
      </c>
      <c r="K3629" t="s">
        <v>5808</v>
      </c>
      <c r="L3629" t="s">
        <v>8216</v>
      </c>
    </row>
    <row r="3630" spans="1:12" x14ac:dyDescent="0.35">
      <c r="A3630" s="164" t="s">
        <v>26132</v>
      </c>
      <c r="B3630" t="s">
        <v>12879</v>
      </c>
      <c r="C3630" t="s">
        <v>12880</v>
      </c>
      <c r="D3630" t="s">
        <v>402</v>
      </c>
      <c r="E3630" t="s">
        <v>2021</v>
      </c>
      <c r="F3630">
        <v>25</v>
      </c>
      <c r="G3630" t="s">
        <v>8234</v>
      </c>
      <c r="H3630" t="s">
        <v>8213</v>
      </c>
      <c r="I3630" t="s">
        <v>8219</v>
      </c>
      <c r="J3630" t="s">
        <v>8272</v>
      </c>
      <c r="K3630" t="s">
        <v>5808</v>
      </c>
      <c r="L3630" t="s">
        <v>8216</v>
      </c>
    </row>
    <row r="3631" spans="1:12" x14ac:dyDescent="0.35">
      <c r="A3631" s="164" t="s">
        <v>14753</v>
      </c>
      <c r="B3631" t="s">
        <v>14754</v>
      </c>
      <c r="C3631" t="s">
        <v>8623</v>
      </c>
      <c r="D3631" t="s">
        <v>2578</v>
      </c>
      <c r="E3631" t="s">
        <v>2021</v>
      </c>
      <c r="F3631">
        <v>25</v>
      </c>
      <c r="G3631" t="s">
        <v>8234</v>
      </c>
      <c r="H3631" t="s">
        <v>8213</v>
      </c>
      <c r="I3631" t="s">
        <v>8219</v>
      </c>
      <c r="J3631" t="s">
        <v>8272</v>
      </c>
      <c r="K3631" t="s">
        <v>5808</v>
      </c>
      <c r="L3631" t="s">
        <v>8216</v>
      </c>
    </row>
    <row r="3632" spans="1:12" x14ac:dyDescent="0.35">
      <c r="A3632" s="164" t="s">
        <v>9871</v>
      </c>
      <c r="B3632" t="s">
        <v>9872</v>
      </c>
      <c r="C3632" t="s">
        <v>9873</v>
      </c>
      <c r="D3632" t="s">
        <v>996</v>
      </c>
      <c r="E3632" t="s">
        <v>2021</v>
      </c>
      <c r="F3632">
        <v>25</v>
      </c>
      <c r="G3632" t="s">
        <v>8234</v>
      </c>
      <c r="H3632" t="s">
        <v>8213</v>
      </c>
      <c r="I3632" t="s">
        <v>8219</v>
      </c>
      <c r="J3632" t="s">
        <v>8272</v>
      </c>
      <c r="K3632" t="s">
        <v>5808</v>
      </c>
      <c r="L3632" t="s">
        <v>8216</v>
      </c>
    </row>
    <row r="3633" spans="1:12" x14ac:dyDescent="0.35">
      <c r="A3633" s="164" t="s">
        <v>31149</v>
      </c>
      <c r="B3633" t="s">
        <v>27854</v>
      </c>
      <c r="C3633" t="s">
        <v>27855</v>
      </c>
      <c r="D3633" t="s">
        <v>27856</v>
      </c>
      <c r="E3633" t="s">
        <v>2021</v>
      </c>
      <c r="F3633">
        <v>25</v>
      </c>
      <c r="G3633" t="s">
        <v>8234</v>
      </c>
      <c r="H3633" t="s">
        <v>8213</v>
      </c>
      <c r="I3633" t="s">
        <v>8214</v>
      </c>
      <c r="J3633" t="s">
        <v>8272</v>
      </c>
      <c r="K3633" t="s">
        <v>8224</v>
      </c>
      <c r="L3633" t="s">
        <v>8216</v>
      </c>
    </row>
    <row r="3634" spans="1:12" x14ac:dyDescent="0.35">
      <c r="A3634" s="164" t="s">
        <v>16636</v>
      </c>
      <c r="B3634" t="s">
        <v>16637</v>
      </c>
      <c r="C3634" t="s">
        <v>16638</v>
      </c>
      <c r="D3634" t="s">
        <v>3856</v>
      </c>
      <c r="E3634" t="s">
        <v>2021</v>
      </c>
      <c r="F3634">
        <v>25</v>
      </c>
      <c r="G3634" t="s">
        <v>8234</v>
      </c>
      <c r="H3634" t="s">
        <v>8213</v>
      </c>
      <c r="I3634" t="s">
        <v>8219</v>
      </c>
      <c r="J3634" t="s">
        <v>8272</v>
      </c>
      <c r="K3634" t="s">
        <v>5808</v>
      </c>
      <c r="L3634" t="s">
        <v>8216</v>
      </c>
    </row>
    <row r="3635" spans="1:12" x14ac:dyDescent="0.35">
      <c r="A3635" s="164" t="s">
        <v>21761</v>
      </c>
      <c r="B3635" t="s">
        <v>11691</v>
      </c>
      <c r="C3635" t="s">
        <v>11692</v>
      </c>
      <c r="D3635" t="s">
        <v>11693</v>
      </c>
      <c r="E3635" t="s">
        <v>2021</v>
      </c>
      <c r="F3635">
        <v>25</v>
      </c>
      <c r="G3635" t="s">
        <v>8234</v>
      </c>
      <c r="H3635" t="s">
        <v>8213</v>
      </c>
      <c r="I3635" t="s">
        <v>8219</v>
      </c>
      <c r="J3635" t="s">
        <v>8272</v>
      </c>
      <c r="K3635" t="s">
        <v>8224</v>
      </c>
      <c r="L3635" t="s">
        <v>8216</v>
      </c>
    </row>
    <row r="3636" spans="1:12" x14ac:dyDescent="0.35">
      <c r="A3636" s="164" t="s">
        <v>25771</v>
      </c>
      <c r="B3636" t="s">
        <v>25772</v>
      </c>
      <c r="C3636" t="s">
        <v>25773</v>
      </c>
      <c r="D3636" t="s">
        <v>358</v>
      </c>
      <c r="E3636" t="s">
        <v>2021</v>
      </c>
      <c r="F3636">
        <v>25</v>
      </c>
      <c r="G3636" t="s">
        <v>8234</v>
      </c>
      <c r="H3636" t="s">
        <v>8213</v>
      </c>
      <c r="I3636" t="s">
        <v>8219</v>
      </c>
      <c r="J3636" t="s">
        <v>8272</v>
      </c>
      <c r="K3636" t="s">
        <v>5808</v>
      </c>
      <c r="L3636" t="s">
        <v>8216</v>
      </c>
    </row>
    <row r="3637" spans="1:12" x14ac:dyDescent="0.35">
      <c r="A3637" s="164" t="s">
        <v>19577</v>
      </c>
      <c r="B3637" t="s">
        <v>19578</v>
      </c>
      <c r="C3637" t="s">
        <v>19579</v>
      </c>
      <c r="D3637" t="s">
        <v>19580</v>
      </c>
      <c r="E3637" t="s">
        <v>2021</v>
      </c>
      <c r="F3637">
        <v>25</v>
      </c>
      <c r="G3637" t="s">
        <v>8234</v>
      </c>
      <c r="H3637" t="s">
        <v>8213</v>
      </c>
      <c r="I3637" t="s">
        <v>8219</v>
      </c>
      <c r="J3637" t="s">
        <v>8272</v>
      </c>
      <c r="K3637" t="s">
        <v>8224</v>
      </c>
      <c r="L3637" t="s">
        <v>8216</v>
      </c>
    </row>
    <row r="3638" spans="1:12" x14ac:dyDescent="0.35">
      <c r="A3638" s="164" t="s">
        <v>25685</v>
      </c>
      <c r="B3638" t="s">
        <v>25686</v>
      </c>
      <c r="C3638" t="s">
        <v>9092</v>
      </c>
      <c r="D3638" t="s">
        <v>9093</v>
      </c>
      <c r="E3638" t="s">
        <v>2021</v>
      </c>
      <c r="F3638">
        <v>25</v>
      </c>
      <c r="G3638" t="s">
        <v>8234</v>
      </c>
      <c r="H3638" t="s">
        <v>8213</v>
      </c>
      <c r="I3638" t="s">
        <v>8219</v>
      </c>
      <c r="J3638" t="s">
        <v>8272</v>
      </c>
      <c r="K3638" t="s">
        <v>8224</v>
      </c>
      <c r="L3638" t="s">
        <v>8216</v>
      </c>
    </row>
    <row r="3639" spans="1:12" x14ac:dyDescent="0.35">
      <c r="A3639" s="164" t="s">
        <v>20200</v>
      </c>
      <c r="B3639" t="s">
        <v>6104</v>
      </c>
      <c r="C3639" t="s">
        <v>20201</v>
      </c>
      <c r="D3639" t="s">
        <v>8319</v>
      </c>
      <c r="E3639" t="s">
        <v>2021</v>
      </c>
      <c r="F3639">
        <v>25</v>
      </c>
      <c r="G3639" t="s">
        <v>8234</v>
      </c>
      <c r="H3639" t="s">
        <v>8213</v>
      </c>
      <c r="I3639" t="s">
        <v>8219</v>
      </c>
      <c r="J3639" t="s">
        <v>8272</v>
      </c>
      <c r="K3639" t="s">
        <v>5808</v>
      </c>
      <c r="L3639" t="s">
        <v>8216</v>
      </c>
    </row>
    <row r="3640" spans="1:12" x14ac:dyDescent="0.35">
      <c r="A3640" s="164" t="s">
        <v>23557</v>
      </c>
      <c r="B3640" t="s">
        <v>23558</v>
      </c>
      <c r="C3640" t="s">
        <v>23559</v>
      </c>
      <c r="D3640" t="s">
        <v>23560</v>
      </c>
      <c r="E3640" t="s">
        <v>2021</v>
      </c>
      <c r="F3640">
        <v>25</v>
      </c>
      <c r="G3640" t="s">
        <v>8234</v>
      </c>
      <c r="H3640" t="s">
        <v>8213</v>
      </c>
      <c r="I3640" t="s">
        <v>8219</v>
      </c>
      <c r="J3640" t="s">
        <v>8272</v>
      </c>
      <c r="K3640" t="s">
        <v>8224</v>
      </c>
      <c r="L3640" t="s">
        <v>8216</v>
      </c>
    </row>
    <row r="3641" spans="1:12" x14ac:dyDescent="0.35">
      <c r="A3641" s="164" t="s">
        <v>28914</v>
      </c>
      <c r="B3641" t="s">
        <v>28915</v>
      </c>
      <c r="C3641" t="s">
        <v>28916</v>
      </c>
      <c r="D3641" t="s">
        <v>28917</v>
      </c>
      <c r="E3641" t="s">
        <v>2021</v>
      </c>
      <c r="H3641" t="s">
        <v>8213</v>
      </c>
      <c r="I3641" t="s">
        <v>8219</v>
      </c>
      <c r="J3641" t="s">
        <v>8272</v>
      </c>
      <c r="K3641" t="s">
        <v>8224</v>
      </c>
      <c r="L3641" t="s">
        <v>8216</v>
      </c>
    </row>
    <row r="3642" spans="1:12" x14ac:dyDescent="0.35">
      <c r="A3642" s="164" t="s">
        <v>20284</v>
      </c>
      <c r="B3642" t="s">
        <v>20285</v>
      </c>
      <c r="C3642" t="s">
        <v>20286</v>
      </c>
      <c r="D3642" t="s">
        <v>973</v>
      </c>
      <c r="E3642" t="s">
        <v>2021</v>
      </c>
      <c r="F3642">
        <v>416</v>
      </c>
      <c r="G3642" t="s">
        <v>8307</v>
      </c>
      <c r="H3642" t="s">
        <v>8213</v>
      </c>
      <c r="I3642" t="s">
        <v>8214</v>
      </c>
      <c r="J3642" t="s">
        <v>8215</v>
      </c>
      <c r="K3642" t="s">
        <v>8224</v>
      </c>
      <c r="L3642" t="s">
        <v>8216</v>
      </c>
    </row>
    <row r="3643" spans="1:12" x14ac:dyDescent="0.35">
      <c r="A3643" s="164" t="s">
        <v>26125</v>
      </c>
      <c r="B3643" t="s">
        <v>14536</v>
      </c>
      <c r="C3643" t="s">
        <v>26126</v>
      </c>
      <c r="D3643" t="s">
        <v>2070</v>
      </c>
      <c r="E3643" t="s">
        <v>2021</v>
      </c>
      <c r="F3643">
        <v>160</v>
      </c>
      <c r="G3643" t="s">
        <v>8212</v>
      </c>
      <c r="H3643" t="s">
        <v>8213</v>
      </c>
      <c r="I3643" t="s">
        <v>8214</v>
      </c>
      <c r="J3643" t="s">
        <v>8215</v>
      </c>
      <c r="K3643" t="s">
        <v>8224</v>
      </c>
      <c r="L3643" t="s">
        <v>8216</v>
      </c>
    </row>
    <row r="3644" spans="1:12" x14ac:dyDescent="0.35">
      <c r="A3644" s="164" t="s">
        <v>32505</v>
      </c>
      <c r="B3644" t="s">
        <v>8938</v>
      </c>
      <c r="C3644" t="s">
        <v>32506</v>
      </c>
      <c r="D3644" t="s">
        <v>2029</v>
      </c>
      <c r="E3644" t="s">
        <v>2021</v>
      </c>
      <c r="F3644">
        <v>195</v>
      </c>
      <c r="G3644" t="s">
        <v>8212</v>
      </c>
      <c r="H3644" t="s">
        <v>8213</v>
      </c>
      <c r="I3644" t="s">
        <v>8214</v>
      </c>
      <c r="J3644" t="s">
        <v>8215</v>
      </c>
      <c r="K3644" t="s">
        <v>8224</v>
      </c>
      <c r="L3644" t="s">
        <v>8267</v>
      </c>
    </row>
    <row r="3645" spans="1:12" x14ac:dyDescent="0.35">
      <c r="A3645" s="164" t="s">
        <v>22286</v>
      </c>
      <c r="B3645" t="s">
        <v>22287</v>
      </c>
      <c r="C3645" t="s">
        <v>22288</v>
      </c>
      <c r="D3645" t="s">
        <v>13354</v>
      </c>
      <c r="E3645" t="s">
        <v>2021</v>
      </c>
      <c r="H3645" t="s">
        <v>8213</v>
      </c>
      <c r="I3645" t="s">
        <v>8214</v>
      </c>
      <c r="J3645" t="s">
        <v>8215</v>
      </c>
      <c r="K3645" t="s">
        <v>8224</v>
      </c>
      <c r="L3645" t="s">
        <v>8216</v>
      </c>
    </row>
    <row r="3646" spans="1:12" x14ac:dyDescent="0.35">
      <c r="A3646" s="164" t="s">
        <v>25700</v>
      </c>
      <c r="B3646" t="s">
        <v>25701</v>
      </c>
      <c r="C3646" t="s">
        <v>25702</v>
      </c>
      <c r="D3646" t="s">
        <v>25703</v>
      </c>
      <c r="E3646" t="s">
        <v>2021</v>
      </c>
      <c r="F3646">
        <v>197</v>
      </c>
      <c r="G3646" t="s">
        <v>8212</v>
      </c>
      <c r="H3646" t="s">
        <v>8213</v>
      </c>
      <c r="I3646" t="s">
        <v>8214</v>
      </c>
      <c r="J3646" t="s">
        <v>8215</v>
      </c>
      <c r="K3646" t="s">
        <v>8224</v>
      </c>
      <c r="L3646" t="s">
        <v>8216</v>
      </c>
    </row>
    <row r="3647" spans="1:12" x14ac:dyDescent="0.35">
      <c r="A3647" s="164" t="s">
        <v>19520</v>
      </c>
      <c r="B3647" t="s">
        <v>19521</v>
      </c>
      <c r="C3647" t="s">
        <v>19522</v>
      </c>
      <c r="D3647" t="s">
        <v>973</v>
      </c>
      <c r="E3647" t="s">
        <v>2021</v>
      </c>
      <c r="F3647">
        <v>68</v>
      </c>
      <c r="G3647" t="s">
        <v>8234</v>
      </c>
      <c r="H3647" t="s">
        <v>8213</v>
      </c>
      <c r="I3647" t="s">
        <v>8214</v>
      </c>
      <c r="J3647" t="s">
        <v>8215</v>
      </c>
      <c r="K3647" t="s">
        <v>8224</v>
      </c>
      <c r="L3647" t="s">
        <v>8216</v>
      </c>
    </row>
    <row r="3648" spans="1:12" x14ac:dyDescent="0.35">
      <c r="A3648" s="164" t="s">
        <v>29714</v>
      </c>
      <c r="B3648" t="s">
        <v>29715</v>
      </c>
      <c r="C3648" t="s">
        <v>29716</v>
      </c>
      <c r="D3648" t="s">
        <v>973</v>
      </c>
      <c r="E3648" t="s">
        <v>2021</v>
      </c>
      <c r="F3648">
        <v>62</v>
      </c>
      <c r="G3648" t="s">
        <v>8234</v>
      </c>
      <c r="H3648" t="s">
        <v>8213</v>
      </c>
      <c r="I3648" t="s">
        <v>8214</v>
      </c>
      <c r="J3648" t="s">
        <v>8215</v>
      </c>
      <c r="K3648" t="s">
        <v>8224</v>
      </c>
      <c r="L3648" t="s">
        <v>8216</v>
      </c>
    </row>
    <row r="3649" spans="1:12" x14ac:dyDescent="0.35">
      <c r="A3649" s="164" t="s">
        <v>17213</v>
      </c>
      <c r="B3649" t="s">
        <v>17214</v>
      </c>
      <c r="C3649" t="s">
        <v>17215</v>
      </c>
      <c r="D3649" t="s">
        <v>2029</v>
      </c>
      <c r="E3649" t="s">
        <v>2021</v>
      </c>
      <c r="F3649">
        <v>110</v>
      </c>
      <c r="G3649" t="s">
        <v>8212</v>
      </c>
      <c r="H3649" t="s">
        <v>8213</v>
      </c>
      <c r="I3649" t="s">
        <v>8214</v>
      </c>
      <c r="J3649" t="s">
        <v>8215</v>
      </c>
      <c r="K3649" t="s">
        <v>8224</v>
      </c>
      <c r="L3649" t="s">
        <v>8216</v>
      </c>
    </row>
    <row r="3650" spans="1:12" x14ac:dyDescent="0.35">
      <c r="A3650" s="164" t="s">
        <v>16508</v>
      </c>
      <c r="B3650" t="s">
        <v>16509</v>
      </c>
      <c r="C3650" t="s">
        <v>16510</v>
      </c>
      <c r="D3650" t="s">
        <v>16511</v>
      </c>
      <c r="E3650" t="s">
        <v>2021</v>
      </c>
      <c r="F3650">
        <v>80</v>
      </c>
      <c r="G3650" t="s">
        <v>8234</v>
      </c>
      <c r="H3650" t="s">
        <v>8213</v>
      </c>
      <c r="I3650" t="s">
        <v>8219</v>
      </c>
      <c r="J3650" t="s">
        <v>8215</v>
      </c>
      <c r="K3650" t="s">
        <v>8224</v>
      </c>
      <c r="L3650" t="s">
        <v>8216</v>
      </c>
    </row>
    <row r="3651" spans="1:12" x14ac:dyDescent="0.35">
      <c r="A3651" s="164" t="s">
        <v>28523</v>
      </c>
      <c r="B3651" t="s">
        <v>28524</v>
      </c>
      <c r="C3651" t="s">
        <v>28525</v>
      </c>
      <c r="D3651" t="s">
        <v>28526</v>
      </c>
      <c r="E3651" t="s">
        <v>2021</v>
      </c>
      <c r="F3651">
        <v>118</v>
      </c>
      <c r="G3651" t="s">
        <v>8212</v>
      </c>
      <c r="H3651" t="s">
        <v>8213</v>
      </c>
      <c r="I3651" t="s">
        <v>8214</v>
      </c>
      <c r="J3651" t="s">
        <v>8215</v>
      </c>
      <c r="K3651" t="s">
        <v>8224</v>
      </c>
      <c r="L3651" t="s">
        <v>8216</v>
      </c>
    </row>
    <row r="3652" spans="1:12" x14ac:dyDescent="0.35">
      <c r="A3652" s="164" t="s">
        <v>20681</v>
      </c>
      <c r="B3652" t="s">
        <v>20682</v>
      </c>
      <c r="C3652" t="s">
        <v>20683</v>
      </c>
      <c r="D3652" t="s">
        <v>2057</v>
      </c>
      <c r="E3652" t="s">
        <v>2021</v>
      </c>
      <c r="F3652">
        <v>0</v>
      </c>
      <c r="G3652" t="s">
        <v>8234</v>
      </c>
      <c r="H3652" t="s">
        <v>8213</v>
      </c>
      <c r="I3652" t="s">
        <v>8214</v>
      </c>
      <c r="J3652" t="s">
        <v>8215</v>
      </c>
      <c r="K3652" t="s">
        <v>8224</v>
      </c>
      <c r="L3652" t="s">
        <v>8216</v>
      </c>
    </row>
    <row r="3653" spans="1:12" x14ac:dyDescent="0.35">
      <c r="A3653" s="164" t="s">
        <v>25550</v>
      </c>
      <c r="B3653" t="s">
        <v>25551</v>
      </c>
      <c r="C3653" t="s">
        <v>25552</v>
      </c>
      <c r="D3653" t="s">
        <v>2070</v>
      </c>
      <c r="E3653" t="s">
        <v>2021</v>
      </c>
      <c r="F3653">
        <v>97</v>
      </c>
      <c r="G3653" t="s">
        <v>8234</v>
      </c>
      <c r="H3653" t="s">
        <v>8213</v>
      </c>
      <c r="I3653" t="s">
        <v>8214</v>
      </c>
      <c r="J3653" t="s">
        <v>8215</v>
      </c>
      <c r="K3653" t="s">
        <v>8224</v>
      </c>
      <c r="L3653" t="s">
        <v>8216</v>
      </c>
    </row>
    <row r="3654" spans="1:12" x14ac:dyDescent="0.35">
      <c r="A3654" s="164" t="s">
        <v>24584</v>
      </c>
      <c r="B3654" t="s">
        <v>16290</v>
      </c>
      <c r="C3654" t="s">
        <v>24585</v>
      </c>
      <c r="D3654" t="s">
        <v>973</v>
      </c>
      <c r="E3654" t="s">
        <v>2021</v>
      </c>
      <c r="F3654">
        <v>112</v>
      </c>
      <c r="G3654" t="s">
        <v>8212</v>
      </c>
      <c r="H3654" t="s">
        <v>8213</v>
      </c>
      <c r="I3654" t="s">
        <v>8214</v>
      </c>
      <c r="J3654" t="s">
        <v>8215</v>
      </c>
      <c r="K3654" t="s">
        <v>8224</v>
      </c>
      <c r="L3654" t="s">
        <v>8267</v>
      </c>
    </row>
    <row r="3655" spans="1:12" x14ac:dyDescent="0.35">
      <c r="A3655" s="164" t="s">
        <v>20175</v>
      </c>
      <c r="B3655" t="s">
        <v>20176</v>
      </c>
      <c r="C3655" t="s">
        <v>20177</v>
      </c>
      <c r="D3655" t="s">
        <v>20178</v>
      </c>
      <c r="E3655" t="s">
        <v>2021</v>
      </c>
      <c r="F3655">
        <v>72</v>
      </c>
      <c r="G3655" t="s">
        <v>8234</v>
      </c>
      <c r="H3655" t="s">
        <v>8213</v>
      </c>
      <c r="I3655" t="s">
        <v>8214</v>
      </c>
      <c r="J3655" t="s">
        <v>8215</v>
      </c>
      <c r="K3655" t="s">
        <v>8224</v>
      </c>
      <c r="L3655" t="s">
        <v>8216</v>
      </c>
    </row>
    <row r="3656" spans="1:12" x14ac:dyDescent="0.35">
      <c r="A3656" s="164" t="s">
        <v>21443</v>
      </c>
      <c r="B3656" t="s">
        <v>21444</v>
      </c>
      <c r="C3656" t="s">
        <v>21445</v>
      </c>
      <c r="D3656" t="s">
        <v>2036</v>
      </c>
      <c r="E3656" t="s">
        <v>2021</v>
      </c>
      <c r="F3656">
        <v>81</v>
      </c>
      <c r="G3656" t="s">
        <v>8234</v>
      </c>
      <c r="H3656" t="s">
        <v>8213</v>
      </c>
      <c r="I3656" t="s">
        <v>8214</v>
      </c>
      <c r="J3656" t="s">
        <v>8215</v>
      </c>
      <c r="K3656" t="s">
        <v>8224</v>
      </c>
      <c r="L3656" t="s">
        <v>8216</v>
      </c>
    </row>
    <row r="3657" spans="1:12" x14ac:dyDescent="0.35">
      <c r="A3657" s="164" t="s">
        <v>20869</v>
      </c>
      <c r="B3657" t="s">
        <v>20870</v>
      </c>
      <c r="C3657" t="s">
        <v>20871</v>
      </c>
      <c r="D3657" t="s">
        <v>2244</v>
      </c>
      <c r="E3657" t="s">
        <v>2121</v>
      </c>
      <c r="F3657">
        <v>32</v>
      </c>
      <c r="G3657" t="s">
        <v>8234</v>
      </c>
      <c r="H3657" t="s">
        <v>8213</v>
      </c>
      <c r="I3657" t="s">
        <v>8219</v>
      </c>
      <c r="J3657" t="s">
        <v>8215</v>
      </c>
      <c r="K3657" t="s">
        <v>8224</v>
      </c>
      <c r="L3657" t="s">
        <v>8267</v>
      </c>
    </row>
    <row r="3658" spans="1:12" x14ac:dyDescent="0.35">
      <c r="A3658" s="164" t="s">
        <v>2120</v>
      </c>
      <c r="B3658" t="s">
        <v>6823</v>
      </c>
      <c r="C3658" t="s">
        <v>14531</v>
      </c>
      <c r="D3658" t="s">
        <v>985</v>
      </c>
      <c r="E3658" t="s">
        <v>2121</v>
      </c>
      <c r="F3658">
        <v>380</v>
      </c>
      <c r="G3658" t="s">
        <v>8556</v>
      </c>
      <c r="H3658" t="s">
        <v>8213</v>
      </c>
      <c r="I3658" t="s">
        <v>8214</v>
      </c>
      <c r="J3658" t="s">
        <v>8215</v>
      </c>
      <c r="K3658" t="s">
        <v>8224</v>
      </c>
      <c r="L3658" t="s">
        <v>8267</v>
      </c>
    </row>
    <row r="3659" spans="1:12" x14ac:dyDescent="0.35">
      <c r="A3659" s="164" t="s">
        <v>10422</v>
      </c>
      <c r="B3659" t="s">
        <v>10423</v>
      </c>
      <c r="C3659" t="s">
        <v>10424</v>
      </c>
      <c r="D3659" t="s">
        <v>2122</v>
      </c>
      <c r="E3659" t="s">
        <v>2121</v>
      </c>
      <c r="F3659">
        <v>79</v>
      </c>
      <c r="G3659" t="s">
        <v>8234</v>
      </c>
      <c r="H3659" t="s">
        <v>8213</v>
      </c>
      <c r="I3659" t="s">
        <v>8214</v>
      </c>
      <c r="J3659" t="s">
        <v>8215</v>
      </c>
      <c r="K3659" t="s">
        <v>5808</v>
      </c>
      <c r="L3659" t="s">
        <v>8216</v>
      </c>
    </row>
    <row r="3660" spans="1:12" x14ac:dyDescent="0.35">
      <c r="A3660" s="164" t="s">
        <v>2123</v>
      </c>
      <c r="B3660" t="s">
        <v>6809</v>
      </c>
      <c r="C3660" t="s">
        <v>32728</v>
      </c>
      <c r="D3660" t="s">
        <v>2124</v>
      </c>
      <c r="E3660" t="s">
        <v>2121</v>
      </c>
      <c r="F3660">
        <v>130</v>
      </c>
      <c r="G3660" t="s">
        <v>8212</v>
      </c>
      <c r="H3660" t="s">
        <v>8213</v>
      </c>
      <c r="I3660" t="s">
        <v>8214</v>
      </c>
      <c r="J3660" t="s">
        <v>8215</v>
      </c>
      <c r="K3660" t="s">
        <v>5808</v>
      </c>
      <c r="L3660" t="s">
        <v>8216</v>
      </c>
    </row>
    <row r="3661" spans="1:12" x14ac:dyDescent="0.35">
      <c r="A3661" s="164" t="s">
        <v>2125</v>
      </c>
      <c r="B3661" t="s">
        <v>6804</v>
      </c>
      <c r="C3661" t="s">
        <v>15675</v>
      </c>
      <c r="D3661" t="s">
        <v>2126</v>
      </c>
      <c r="E3661" t="s">
        <v>2121</v>
      </c>
      <c r="F3661">
        <v>264</v>
      </c>
      <c r="G3661" t="s">
        <v>8223</v>
      </c>
      <c r="H3661" t="s">
        <v>8213</v>
      </c>
      <c r="I3661" t="s">
        <v>8214</v>
      </c>
      <c r="J3661" t="s">
        <v>8215</v>
      </c>
      <c r="K3661" t="s">
        <v>8224</v>
      </c>
      <c r="L3661" t="s">
        <v>8267</v>
      </c>
    </row>
    <row r="3662" spans="1:12" x14ac:dyDescent="0.35">
      <c r="A3662" s="164" t="s">
        <v>2127</v>
      </c>
      <c r="B3662" t="s">
        <v>6824</v>
      </c>
      <c r="C3662" t="s">
        <v>28296</v>
      </c>
      <c r="D3662" t="s">
        <v>985</v>
      </c>
      <c r="E3662" t="s">
        <v>2121</v>
      </c>
      <c r="F3662">
        <v>52</v>
      </c>
      <c r="G3662" t="s">
        <v>8234</v>
      </c>
      <c r="H3662" t="s">
        <v>8213</v>
      </c>
      <c r="I3662" t="s">
        <v>8214</v>
      </c>
      <c r="J3662" t="s">
        <v>8215</v>
      </c>
      <c r="K3662" t="s">
        <v>8224</v>
      </c>
      <c r="L3662" t="s">
        <v>8267</v>
      </c>
    </row>
    <row r="3663" spans="1:12" x14ac:dyDescent="0.35">
      <c r="A3663" s="164" t="s">
        <v>2128</v>
      </c>
      <c r="B3663" t="s">
        <v>6919</v>
      </c>
      <c r="C3663" t="s">
        <v>15548</v>
      </c>
      <c r="D3663" t="s">
        <v>2129</v>
      </c>
      <c r="E3663" t="s">
        <v>2121</v>
      </c>
      <c r="F3663">
        <v>81</v>
      </c>
      <c r="G3663" t="s">
        <v>8234</v>
      </c>
      <c r="H3663" t="s">
        <v>8213</v>
      </c>
      <c r="I3663" t="s">
        <v>8219</v>
      </c>
      <c r="J3663" t="s">
        <v>8215</v>
      </c>
      <c r="K3663" t="s">
        <v>5808</v>
      </c>
      <c r="L3663" t="s">
        <v>8216</v>
      </c>
    </row>
    <row r="3664" spans="1:12" x14ac:dyDescent="0.35">
      <c r="A3664" s="164" t="s">
        <v>2130</v>
      </c>
      <c r="B3664" t="s">
        <v>6810</v>
      </c>
      <c r="C3664" t="s">
        <v>28677</v>
      </c>
      <c r="D3664" t="s">
        <v>2131</v>
      </c>
      <c r="E3664" t="s">
        <v>2121</v>
      </c>
      <c r="F3664">
        <v>188</v>
      </c>
      <c r="G3664" t="s">
        <v>8212</v>
      </c>
      <c r="H3664" t="s">
        <v>8213</v>
      </c>
      <c r="I3664" t="s">
        <v>8214</v>
      </c>
      <c r="J3664" t="s">
        <v>8215</v>
      </c>
      <c r="K3664" t="s">
        <v>5808</v>
      </c>
      <c r="L3664" t="s">
        <v>8216</v>
      </c>
    </row>
    <row r="3665" spans="1:12" x14ac:dyDescent="0.35">
      <c r="A3665" s="164" t="s">
        <v>24039</v>
      </c>
      <c r="B3665" t="s">
        <v>24040</v>
      </c>
      <c r="C3665" t="s">
        <v>24041</v>
      </c>
      <c r="D3665" t="s">
        <v>20894</v>
      </c>
      <c r="E3665" t="s">
        <v>2121</v>
      </c>
      <c r="F3665">
        <v>20</v>
      </c>
      <c r="G3665" t="s">
        <v>8234</v>
      </c>
      <c r="H3665" t="s">
        <v>8213</v>
      </c>
      <c r="I3665" t="s">
        <v>8214</v>
      </c>
      <c r="J3665" t="s">
        <v>8215</v>
      </c>
      <c r="K3665" t="s">
        <v>8224</v>
      </c>
      <c r="L3665" t="s">
        <v>8267</v>
      </c>
    </row>
    <row r="3666" spans="1:12" x14ac:dyDescent="0.35">
      <c r="A3666" s="164" t="s">
        <v>32356</v>
      </c>
      <c r="B3666" t="s">
        <v>32357</v>
      </c>
      <c r="C3666" t="s">
        <v>17207</v>
      </c>
      <c r="D3666" t="s">
        <v>431</v>
      </c>
      <c r="E3666" t="s">
        <v>2121</v>
      </c>
      <c r="F3666">
        <v>36</v>
      </c>
      <c r="G3666" t="s">
        <v>8234</v>
      </c>
      <c r="H3666" t="s">
        <v>8213</v>
      </c>
      <c r="I3666" t="s">
        <v>8214</v>
      </c>
      <c r="J3666" t="s">
        <v>8215</v>
      </c>
      <c r="K3666" t="s">
        <v>8224</v>
      </c>
      <c r="L3666" t="s">
        <v>8216</v>
      </c>
    </row>
    <row r="3667" spans="1:12" x14ac:dyDescent="0.35">
      <c r="A3667" s="164" t="s">
        <v>2132</v>
      </c>
      <c r="B3667" t="s">
        <v>6903</v>
      </c>
      <c r="C3667" t="s">
        <v>26169</v>
      </c>
      <c r="D3667" t="s">
        <v>218</v>
      </c>
      <c r="E3667" t="s">
        <v>2121</v>
      </c>
      <c r="F3667">
        <v>93</v>
      </c>
      <c r="G3667" t="s">
        <v>8234</v>
      </c>
      <c r="H3667" t="s">
        <v>8213</v>
      </c>
      <c r="I3667" t="s">
        <v>8214</v>
      </c>
      <c r="J3667" t="s">
        <v>8215</v>
      </c>
      <c r="K3667" t="s">
        <v>8224</v>
      </c>
      <c r="L3667" t="s">
        <v>8267</v>
      </c>
    </row>
    <row r="3668" spans="1:12" x14ac:dyDescent="0.35">
      <c r="A3668" s="164" t="s">
        <v>32829</v>
      </c>
      <c r="B3668" t="s">
        <v>32830</v>
      </c>
      <c r="C3668" t="s">
        <v>32831</v>
      </c>
      <c r="D3668" t="s">
        <v>32832</v>
      </c>
      <c r="E3668" t="s">
        <v>2121</v>
      </c>
      <c r="H3668" t="s">
        <v>8213</v>
      </c>
      <c r="I3668" t="s">
        <v>8214</v>
      </c>
      <c r="J3668" t="s">
        <v>8215</v>
      </c>
      <c r="K3668" t="s">
        <v>8224</v>
      </c>
      <c r="L3668" t="s">
        <v>8216</v>
      </c>
    </row>
    <row r="3669" spans="1:12" x14ac:dyDescent="0.35">
      <c r="A3669" s="164" t="s">
        <v>2133</v>
      </c>
      <c r="B3669" t="s">
        <v>6887</v>
      </c>
      <c r="C3669" t="s">
        <v>25465</v>
      </c>
      <c r="D3669" t="s">
        <v>2134</v>
      </c>
      <c r="E3669" t="s">
        <v>2121</v>
      </c>
      <c r="F3669">
        <v>107</v>
      </c>
      <c r="G3669" t="s">
        <v>8212</v>
      </c>
      <c r="H3669" t="s">
        <v>8213</v>
      </c>
      <c r="I3669" t="s">
        <v>8214</v>
      </c>
      <c r="J3669" t="s">
        <v>8215</v>
      </c>
      <c r="K3669" t="s">
        <v>5808</v>
      </c>
      <c r="L3669" t="s">
        <v>8216</v>
      </c>
    </row>
    <row r="3670" spans="1:12" x14ac:dyDescent="0.35">
      <c r="A3670" s="164" t="s">
        <v>2135</v>
      </c>
      <c r="B3670" t="s">
        <v>6813</v>
      </c>
      <c r="C3670" t="s">
        <v>12908</v>
      </c>
      <c r="D3670" t="s">
        <v>2136</v>
      </c>
      <c r="E3670" t="s">
        <v>2121</v>
      </c>
      <c r="F3670">
        <v>130</v>
      </c>
      <c r="G3670" t="s">
        <v>8212</v>
      </c>
      <c r="H3670" t="s">
        <v>8213</v>
      </c>
      <c r="I3670" t="s">
        <v>8219</v>
      </c>
      <c r="J3670" t="s">
        <v>8215</v>
      </c>
      <c r="K3670" t="s">
        <v>8224</v>
      </c>
      <c r="L3670" t="s">
        <v>8216</v>
      </c>
    </row>
    <row r="3671" spans="1:12" x14ac:dyDescent="0.35">
      <c r="A3671" s="164" t="s">
        <v>2137</v>
      </c>
      <c r="B3671" t="s">
        <v>6814</v>
      </c>
      <c r="C3671" t="s">
        <v>27092</v>
      </c>
      <c r="D3671" t="s">
        <v>1761</v>
      </c>
      <c r="E3671" t="s">
        <v>2121</v>
      </c>
      <c r="F3671">
        <v>344</v>
      </c>
      <c r="G3671" t="s">
        <v>8556</v>
      </c>
      <c r="H3671" t="s">
        <v>8213</v>
      </c>
      <c r="I3671" t="s">
        <v>8214</v>
      </c>
      <c r="J3671" t="s">
        <v>8215</v>
      </c>
      <c r="K3671" t="s">
        <v>8224</v>
      </c>
      <c r="L3671" t="s">
        <v>8216</v>
      </c>
    </row>
    <row r="3672" spans="1:12" x14ac:dyDescent="0.35">
      <c r="A3672" s="164" t="s">
        <v>25625</v>
      </c>
      <c r="B3672" t="s">
        <v>25626</v>
      </c>
      <c r="C3672" t="s">
        <v>25627</v>
      </c>
      <c r="D3672" t="s">
        <v>12582</v>
      </c>
      <c r="E3672" t="s">
        <v>2121</v>
      </c>
      <c r="H3672" t="s">
        <v>8213</v>
      </c>
      <c r="I3672" t="s">
        <v>8214</v>
      </c>
      <c r="J3672" t="s">
        <v>8215</v>
      </c>
      <c r="K3672" t="s">
        <v>8224</v>
      </c>
      <c r="L3672" t="s">
        <v>8216</v>
      </c>
    </row>
    <row r="3673" spans="1:12" x14ac:dyDescent="0.35">
      <c r="A3673" s="164" t="s">
        <v>2138</v>
      </c>
      <c r="B3673" t="s">
        <v>6834</v>
      </c>
      <c r="C3673" t="s">
        <v>26114</v>
      </c>
      <c r="D3673" t="s">
        <v>2139</v>
      </c>
      <c r="E3673" t="s">
        <v>2121</v>
      </c>
      <c r="F3673">
        <v>151</v>
      </c>
      <c r="G3673" t="s">
        <v>8212</v>
      </c>
      <c r="H3673" t="s">
        <v>8213</v>
      </c>
      <c r="I3673" t="s">
        <v>8219</v>
      </c>
      <c r="J3673" t="s">
        <v>8215</v>
      </c>
      <c r="K3673" t="s">
        <v>8224</v>
      </c>
      <c r="L3673" t="s">
        <v>8216</v>
      </c>
    </row>
    <row r="3674" spans="1:12" x14ac:dyDescent="0.35">
      <c r="A3674" s="164" t="s">
        <v>30208</v>
      </c>
      <c r="B3674" t="s">
        <v>18465</v>
      </c>
      <c r="C3674" t="s">
        <v>30209</v>
      </c>
      <c r="D3674" t="s">
        <v>244</v>
      </c>
      <c r="E3674" t="s">
        <v>2121</v>
      </c>
      <c r="F3674">
        <v>45</v>
      </c>
      <c r="G3674" t="s">
        <v>8234</v>
      </c>
      <c r="H3674" t="s">
        <v>8213</v>
      </c>
      <c r="I3674" t="s">
        <v>8219</v>
      </c>
      <c r="J3674" t="s">
        <v>8215</v>
      </c>
      <c r="K3674" t="s">
        <v>5808</v>
      </c>
      <c r="L3674" t="s">
        <v>8216</v>
      </c>
    </row>
    <row r="3675" spans="1:12" x14ac:dyDescent="0.35">
      <c r="A3675" s="164" t="s">
        <v>2140</v>
      </c>
      <c r="B3675" t="s">
        <v>6912</v>
      </c>
      <c r="C3675" t="s">
        <v>12689</v>
      </c>
      <c r="D3675" t="s">
        <v>2141</v>
      </c>
      <c r="E3675" t="s">
        <v>2121</v>
      </c>
      <c r="F3675">
        <v>276</v>
      </c>
      <c r="G3675" t="s">
        <v>8223</v>
      </c>
      <c r="H3675" t="s">
        <v>8213</v>
      </c>
      <c r="I3675" t="s">
        <v>8214</v>
      </c>
      <c r="J3675" t="s">
        <v>8215</v>
      </c>
      <c r="K3675" t="s">
        <v>8224</v>
      </c>
      <c r="L3675" t="s">
        <v>8216</v>
      </c>
    </row>
    <row r="3676" spans="1:12" x14ac:dyDescent="0.35">
      <c r="A3676" s="164" t="s">
        <v>2142</v>
      </c>
      <c r="B3676" t="s">
        <v>6888</v>
      </c>
      <c r="C3676" t="s">
        <v>8211</v>
      </c>
      <c r="D3676" t="s">
        <v>2143</v>
      </c>
      <c r="E3676" t="s">
        <v>2121</v>
      </c>
      <c r="F3676">
        <v>113</v>
      </c>
      <c r="G3676" t="s">
        <v>8212</v>
      </c>
      <c r="H3676" t="s">
        <v>8213</v>
      </c>
      <c r="I3676" t="s">
        <v>8214</v>
      </c>
      <c r="J3676" t="s">
        <v>8215</v>
      </c>
      <c r="K3676" t="s">
        <v>5808</v>
      </c>
      <c r="L3676" t="s">
        <v>8216</v>
      </c>
    </row>
    <row r="3677" spans="1:12" x14ac:dyDescent="0.35">
      <c r="A3677" s="164" t="s">
        <v>32070</v>
      </c>
      <c r="B3677" t="s">
        <v>32071</v>
      </c>
      <c r="C3677" t="s">
        <v>32072</v>
      </c>
      <c r="D3677" t="s">
        <v>13372</v>
      </c>
      <c r="E3677" t="s">
        <v>2121</v>
      </c>
      <c r="H3677" t="s">
        <v>8213</v>
      </c>
      <c r="I3677" t="s">
        <v>8214</v>
      </c>
      <c r="J3677" t="s">
        <v>8215</v>
      </c>
      <c r="K3677" t="s">
        <v>8224</v>
      </c>
      <c r="L3677" t="s">
        <v>8216</v>
      </c>
    </row>
    <row r="3678" spans="1:12" x14ac:dyDescent="0.35">
      <c r="A3678" s="164" t="s">
        <v>2144</v>
      </c>
      <c r="B3678" t="s">
        <v>6832</v>
      </c>
      <c r="C3678" t="s">
        <v>30983</v>
      </c>
      <c r="D3678" t="s">
        <v>2145</v>
      </c>
      <c r="E3678" t="s">
        <v>2121</v>
      </c>
      <c r="F3678">
        <v>128</v>
      </c>
      <c r="G3678" t="s">
        <v>8212</v>
      </c>
      <c r="H3678" t="s">
        <v>8213</v>
      </c>
      <c r="I3678" t="s">
        <v>8219</v>
      </c>
      <c r="J3678" t="s">
        <v>8215</v>
      </c>
      <c r="K3678" t="s">
        <v>5808</v>
      </c>
      <c r="L3678" t="s">
        <v>8216</v>
      </c>
    </row>
    <row r="3679" spans="1:12" x14ac:dyDescent="0.35">
      <c r="A3679" s="164" t="s">
        <v>2146</v>
      </c>
      <c r="B3679" t="s">
        <v>6911</v>
      </c>
      <c r="C3679" t="s">
        <v>17423</v>
      </c>
      <c r="D3679" t="s">
        <v>2141</v>
      </c>
      <c r="E3679" t="s">
        <v>2121</v>
      </c>
      <c r="F3679">
        <v>357</v>
      </c>
      <c r="G3679" t="s">
        <v>8556</v>
      </c>
      <c r="H3679" t="s">
        <v>8213</v>
      </c>
      <c r="I3679" t="s">
        <v>8214</v>
      </c>
      <c r="J3679" t="s">
        <v>8215</v>
      </c>
      <c r="K3679" t="s">
        <v>8224</v>
      </c>
      <c r="L3679" t="s">
        <v>8267</v>
      </c>
    </row>
    <row r="3680" spans="1:12" x14ac:dyDescent="0.35">
      <c r="A3680" s="164" t="s">
        <v>2147</v>
      </c>
      <c r="B3680" t="s">
        <v>6837</v>
      </c>
      <c r="C3680" t="s">
        <v>13481</v>
      </c>
      <c r="D3680" t="s">
        <v>2148</v>
      </c>
      <c r="E3680" t="s">
        <v>2121</v>
      </c>
      <c r="F3680">
        <v>100</v>
      </c>
      <c r="G3680" t="s">
        <v>8234</v>
      </c>
      <c r="H3680" t="s">
        <v>8213</v>
      </c>
      <c r="I3680" t="s">
        <v>8214</v>
      </c>
      <c r="J3680" t="s">
        <v>8215</v>
      </c>
      <c r="K3680" t="s">
        <v>5808</v>
      </c>
      <c r="L3680" t="s">
        <v>8267</v>
      </c>
    </row>
    <row r="3681" spans="1:12" x14ac:dyDescent="0.35">
      <c r="A3681" s="164" t="s">
        <v>28124</v>
      </c>
      <c r="B3681" t="s">
        <v>28125</v>
      </c>
      <c r="C3681" t="s">
        <v>19497</v>
      </c>
      <c r="D3681" t="s">
        <v>17865</v>
      </c>
      <c r="E3681" t="s">
        <v>2121</v>
      </c>
      <c r="F3681">
        <v>25</v>
      </c>
      <c r="G3681" t="s">
        <v>8234</v>
      </c>
      <c r="H3681" t="s">
        <v>8213</v>
      </c>
      <c r="I3681" t="s">
        <v>8214</v>
      </c>
      <c r="J3681" t="s">
        <v>8215</v>
      </c>
      <c r="K3681" t="s">
        <v>5808</v>
      </c>
      <c r="L3681" t="s">
        <v>8216</v>
      </c>
    </row>
    <row r="3682" spans="1:12" x14ac:dyDescent="0.35">
      <c r="A3682" s="164" t="s">
        <v>14325</v>
      </c>
      <c r="B3682" t="s">
        <v>14326</v>
      </c>
      <c r="C3682" t="s">
        <v>14327</v>
      </c>
      <c r="D3682" t="s">
        <v>14328</v>
      </c>
      <c r="E3682" t="s">
        <v>2121</v>
      </c>
      <c r="F3682">
        <v>21</v>
      </c>
      <c r="G3682" t="s">
        <v>8234</v>
      </c>
      <c r="H3682" t="s">
        <v>8213</v>
      </c>
      <c r="I3682" t="s">
        <v>8219</v>
      </c>
      <c r="J3682" t="s">
        <v>8215</v>
      </c>
      <c r="K3682" t="s">
        <v>8224</v>
      </c>
      <c r="L3682" t="s">
        <v>8216</v>
      </c>
    </row>
    <row r="3683" spans="1:12" x14ac:dyDescent="0.35">
      <c r="A3683" s="164" t="s">
        <v>2149</v>
      </c>
      <c r="B3683" t="s">
        <v>6829</v>
      </c>
      <c r="C3683" t="s">
        <v>16327</v>
      </c>
      <c r="D3683" t="s">
        <v>2150</v>
      </c>
      <c r="E3683" t="s">
        <v>2121</v>
      </c>
      <c r="F3683">
        <v>44</v>
      </c>
      <c r="G3683" t="s">
        <v>8234</v>
      </c>
      <c r="H3683" t="s">
        <v>8213</v>
      </c>
      <c r="I3683" t="s">
        <v>8214</v>
      </c>
      <c r="J3683" t="s">
        <v>8215</v>
      </c>
      <c r="K3683" t="s">
        <v>5808</v>
      </c>
      <c r="L3683" t="s">
        <v>8216</v>
      </c>
    </row>
    <row r="3684" spans="1:12" x14ac:dyDescent="0.35">
      <c r="A3684" s="164" t="s">
        <v>32419</v>
      </c>
      <c r="B3684" t="s">
        <v>19304</v>
      </c>
      <c r="C3684" t="s">
        <v>32420</v>
      </c>
      <c r="D3684" t="s">
        <v>12582</v>
      </c>
      <c r="E3684" t="s">
        <v>2121</v>
      </c>
      <c r="H3684" t="s">
        <v>8213</v>
      </c>
      <c r="I3684" t="s">
        <v>8214</v>
      </c>
      <c r="J3684" t="s">
        <v>8215</v>
      </c>
      <c r="K3684" t="s">
        <v>8224</v>
      </c>
      <c r="L3684" t="s">
        <v>8216</v>
      </c>
    </row>
    <row r="3685" spans="1:12" x14ac:dyDescent="0.35">
      <c r="A3685" s="164" t="s">
        <v>2151</v>
      </c>
      <c r="B3685" t="s">
        <v>6807</v>
      </c>
      <c r="C3685" t="s">
        <v>10501</v>
      </c>
      <c r="D3685" t="s">
        <v>2126</v>
      </c>
      <c r="E3685" t="s">
        <v>2121</v>
      </c>
      <c r="F3685">
        <v>963</v>
      </c>
      <c r="G3685" t="s">
        <v>8490</v>
      </c>
      <c r="H3685" t="s">
        <v>8213</v>
      </c>
      <c r="I3685" t="s">
        <v>8214</v>
      </c>
      <c r="J3685" t="s">
        <v>8215</v>
      </c>
      <c r="K3685" t="s">
        <v>8224</v>
      </c>
      <c r="L3685" t="s">
        <v>8267</v>
      </c>
    </row>
    <row r="3686" spans="1:12" x14ac:dyDescent="0.35">
      <c r="A3686" s="164" t="s">
        <v>21227</v>
      </c>
      <c r="B3686" t="s">
        <v>11939</v>
      </c>
      <c r="C3686" t="s">
        <v>11940</v>
      </c>
      <c r="D3686" t="s">
        <v>2240</v>
      </c>
      <c r="E3686" t="s">
        <v>2121</v>
      </c>
      <c r="F3686">
        <v>25</v>
      </c>
      <c r="G3686" t="s">
        <v>8234</v>
      </c>
      <c r="H3686" t="s">
        <v>8213</v>
      </c>
      <c r="I3686" t="s">
        <v>8214</v>
      </c>
      <c r="J3686" t="s">
        <v>8215</v>
      </c>
      <c r="K3686" t="s">
        <v>8224</v>
      </c>
      <c r="L3686" t="s">
        <v>8216</v>
      </c>
    </row>
    <row r="3687" spans="1:12" x14ac:dyDescent="0.35">
      <c r="A3687" s="164" t="s">
        <v>2152</v>
      </c>
      <c r="B3687" t="s">
        <v>6803</v>
      </c>
      <c r="C3687" t="s">
        <v>25803</v>
      </c>
      <c r="D3687" t="s">
        <v>2153</v>
      </c>
      <c r="E3687" t="s">
        <v>2121</v>
      </c>
      <c r="F3687">
        <v>215</v>
      </c>
      <c r="G3687" t="s">
        <v>8223</v>
      </c>
      <c r="H3687" t="s">
        <v>8213</v>
      </c>
      <c r="I3687" t="s">
        <v>8214</v>
      </c>
      <c r="J3687" t="s">
        <v>8215</v>
      </c>
      <c r="K3687" t="s">
        <v>8224</v>
      </c>
      <c r="L3687" t="s">
        <v>8267</v>
      </c>
    </row>
    <row r="3688" spans="1:12" x14ac:dyDescent="0.35">
      <c r="A3688" s="164" t="s">
        <v>2154</v>
      </c>
      <c r="B3688" t="s">
        <v>6819</v>
      </c>
      <c r="C3688" t="s">
        <v>17866</v>
      </c>
      <c r="D3688" t="s">
        <v>2155</v>
      </c>
      <c r="E3688" t="s">
        <v>2121</v>
      </c>
      <c r="F3688">
        <v>231</v>
      </c>
      <c r="G3688" t="s">
        <v>8223</v>
      </c>
      <c r="H3688" t="s">
        <v>8213</v>
      </c>
      <c r="I3688" t="s">
        <v>8214</v>
      </c>
      <c r="J3688" t="s">
        <v>8215</v>
      </c>
      <c r="K3688" t="s">
        <v>5808</v>
      </c>
      <c r="L3688" t="s">
        <v>8267</v>
      </c>
    </row>
    <row r="3689" spans="1:12" x14ac:dyDescent="0.35">
      <c r="A3689" s="164" t="s">
        <v>2156</v>
      </c>
      <c r="B3689" t="s">
        <v>6900</v>
      </c>
      <c r="C3689" t="s">
        <v>17642</v>
      </c>
      <c r="D3689" t="s">
        <v>2157</v>
      </c>
      <c r="E3689" t="s">
        <v>2121</v>
      </c>
      <c r="F3689">
        <v>192</v>
      </c>
      <c r="G3689" t="s">
        <v>8212</v>
      </c>
      <c r="H3689" t="s">
        <v>8213</v>
      </c>
      <c r="I3689" t="s">
        <v>8214</v>
      </c>
      <c r="J3689" t="s">
        <v>8215</v>
      </c>
      <c r="K3689" t="s">
        <v>8224</v>
      </c>
      <c r="L3689" t="s">
        <v>8267</v>
      </c>
    </row>
    <row r="3690" spans="1:12" x14ac:dyDescent="0.35">
      <c r="A3690" s="164" t="s">
        <v>10938</v>
      </c>
      <c r="B3690" t="s">
        <v>10939</v>
      </c>
      <c r="C3690" t="s">
        <v>10940</v>
      </c>
      <c r="D3690" t="s">
        <v>10941</v>
      </c>
      <c r="E3690" t="s">
        <v>2121</v>
      </c>
      <c r="F3690">
        <v>23</v>
      </c>
      <c r="G3690" t="s">
        <v>8234</v>
      </c>
      <c r="H3690" t="s">
        <v>8213</v>
      </c>
      <c r="I3690" t="s">
        <v>8214</v>
      </c>
      <c r="J3690" t="s">
        <v>8215</v>
      </c>
      <c r="K3690" t="s">
        <v>8224</v>
      </c>
      <c r="L3690" t="s">
        <v>8216</v>
      </c>
    </row>
    <row r="3691" spans="1:12" x14ac:dyDescent="0.35">
      <c r="A3691" s="164" t="s">
        <v>2158</v>
      </c>
      <c r="B3691" t="s">
        <v>6830</v>
      </c>
      <c r="C3691" t="s">
        <v>25693</v>
      </c>
      <c r="D3691" t="s">
        <v>2159</v>
      </c>
      <c r="E3691" t="s">
        <v>2121</v>
      </c>
      <c r="F3691">
        <v>129</v>
      </c>
      <c r="G3691" t="s">
        <v>8212</v>
      </c>
      <c r="H3691" t="s">
        <v>8213</v>
      </c>
      <c r="I3691" t="s">
        <v>8214</v>
      </c>
      <c r="J3691" t="s">
        <v>8215</v>
      </c>
      <c r="K3691" t="s">
        <v>8224</v>
      </c>
      <c r="L3691" t="s">
        <v>8216</v>
      </c>
    </row>
    <row r="3692" spans="1:12" x14ac:dyDescent="0.35">
      <c r="A3692" s="164" t="s">
        <v>2160</v>
      </c>
      <c r="B3692" t="s">
        <v>6817</v>
      </c>
      <c r="C3692" t="s">
        <v>19421</v>
      </c>
      <c r="D3692" t="s">
        <v>101</v>
      </c>
      <c r="E3692" t="s">
        <v>2121</v>
      </c>
      <c r="F3692">
        <v>188</v>
      </c>
      <c r="G3692" t="s">
        <v>8212</v>
      </c>
      <c r="H3692" t="s">
        <v>8213</v>
      </c>
      <c r="I3692" t="s">
        <v>8214</v>
      </c>
      <c r="J3692" t="s">
        <v>8215</v>
      </c>
      <c r="K3692" t="s">
        <v>5808</v>
      </c>
      <c r="L3692" t="s">
        <v>8216</v>
      </c>
    </row>
    <row r="3693" spans="1:12" x14ac:dyDescent="0.35">
      <c r="A3693" s="164" t="s">
        <v>2161</v>
      </c>
      <c r="B3693" t="s">
        <v>6806</v>
      </c>
      <c r="C3693" t="s">
        <v>28815</v>
      </c>
      <c r="D3693" t="s">
        <v>2126</v>
      </c>
      <c r="E3693" t="s">
        <v>2121</v>
      </c>
      <c r="F3693">
        <v>260</v>
      </c>
      <c r="G3693" t="s">
        <v>8223</v>
      </c>
      <c r="H3693" t="s">
        <v>8213</v>
      </c>
      <c r="I3693" t="s">
        <v>8214</v>
      </c>
      <c r="J3693" t="s">
        <v>8215</v>
      </c>
      <c r="K3693" t="s">
        <v>8224</v>
      </c>
      <c r="L3693" t="s">
        <v>8267</v>
      </c>
    </row>
    <row r="3694" spans="1:12" x14ac:dyDescent="0.35">
      <c r="A3694" s="164" t="s">
        <v>8544</v>
      </c>
      <c r="B3694" t="s">
        <v>8545</v>
      </c>
      <c r="C3694" t="s">
        <v>8546</v>
      </c>
      <c r="D3694" t="s">
        <v>8547</v>
      </c>
      <c r="E3694" t="s">
        <v>2121</v>
      </c>
      <c r="H3694" t="s">
        <v>8213</v>
      </c>
      <c r="I3694" t="s">
        <v>8219</v>
      </c>
      <c r="J3694" t="s">
        <v>8215</v>
      </c>
      <c r="K3694" t="s">
        <v>8224</v>
      </c>
      <c r="L3694" t="s">
        <v>8216</v>
      </c>
    </row>
    <row r="3695" spans="1:12" x14ac:dyDescent="0.35">
      <c r="A3695" s="164" t="s">
        <v>18257</v>
      </c>
      <c r="B3695" t="s">
        <v>18258</v>
      </c>
      <c r="C3695" t="s">
        <v>18259</v>
      </c>
      <c r="D3695" t="s">
        <v>18260</v>
      </c>
      <c r="E3695" t="s">
        <v>2121</v>
      </c>
      <c r="F3695">
        <v>39</v>
      </c>
      <c r="G3695" t="s">
        <v>8234</v>
      </c>
      <c r="H3695" t="s">
        <v>8213</v>
      </c>
      <c r="I3695" t="s">
        <v>8214</v>
      </c>
      <c r="J3695" t="s">
        <v>8215</v>
      </c>
      <c r="K3695" t="s">
        <v>5808</v>
      </c>
      <c r="L3695" t="s">
        <v>8216</v>
      </c>
    </row>
    <row r="3696" spans="1:12" x14ac:dyDescent="0.35">
      <c r="A3696" s="164" t="s">
        <v>27464</v>
      </c>
      <c r="B3696" t="s">
        <v>6633</v>
      </c>
      <c r="C3696" t="s">
        <v>8614</v>
      </c>
      <c r="D3696" t="s">
        <v>8615</v>
      </c>
      <c r="E3696" t="s">
        <v>2121</v>
      </c>
      <c r="F3696">
        <v>43</v>
      </c>
      <c r="G3696" t="s">
        <v>8234</v>
      </c>
      <c r="H3696" t="s">
        <v>8213</v>
      </c>
      <c r="I3696" t="s">
        <v>8219</v>
      </c>
      <c r="J3696" t="s">
        <v>8215</v>
      </c>
      <c r="K3696" t="s">
        <v>5808</v>
      </c>
      <c r="L3696" t="s">
        <v>8216</v>
      </c>
    </row>
    <row r="3697" spans="1:12" x14ac:dyDescent="0.35">
      <c r="A3697" s="164" t="s">
        <v>2162</v>
      </c>
      <c r="B3697" t="s">
        <v>6884</v>
      </c>
      <c r="C3697" t="s">
        <v>12242</v>
      </c>
      <c r="D3697" t="s">
        <v>6885</v>
      </c>
      <c r="E3697" t="s">
        <v>2121</v>
      </c>
      <c r="F3697">
        <v>49</v>
      </c>
      <c r="G3697" t="s">
        <v>8234</v>
      </c>
      <c r="H3697" t="s">
        <v>8213</v>
      </c>
      <c r="I3697" t="s">
        <v>8219</v>
      </c>
      <c r="J3697" t="s">
        <v>8215</v>
      </c>
      <c r="K3697" t="s">
        <v>5808</v>
      </c>
      <c r="L3697" t="s">
        <v>8216</v>
      </c>
    </row>
    <row r="3698" spans="1:12" x14ac:dyDescent="0.35">
      <c r="A3698" s="164" t="s">
        <v>2163</v>
      </c>
      <c r="B3698" t="s">
        <v>6831</v>
      </c>
      <c r="C3698" t="s">
        <v>29741</v>
      </c>
      <c r="D3698" t="s">
        <v>2164</v>
      </c>
      <c r="E3698" t="s">
        <v>2121</v>
      </c>
      <c r="F3698">
        <v>49</v>
      </c>
      <c r="G3698" t="s">
        <v>8234</v>
      </c>
      <c r="H3698" t="s">
        <v>8213</v>
      </c>
      <c r="I3698" t="s">
        <v>8219</v>
      </c>
      <c r="J3698" t="s">
        <v>8215</v>
      </c>
      <c r="K3698" t="s">
        <v>5808</v>
      </c>
      <c r="L3698" t="s">
        <v>8216</v>
      </c>
    </row>
    <row r="3699" spans="1:12" x14ac:dyDescent="0.35">
      <c r="A3699" s="164" t="s">
        <v>2165</v>
      </c>
      <c r="B3699" t="s">
        <v>6833</v>
      </c>
      <c r="C3699" t="s">
        <v>25033</v>
      </c>
      <c r="D3699" t="s">
        <v>2122</v>
      </c>
      <c r="E3699" t="s">
        <v>2121</v>
      </c>
      <c r="F3699">
        <v>113</v>
      </c>
      <c r="G3699" t="s">
        <v>8212</v>
      </c>
      <c r="H3699" t="s">
        <v>8213</v>
      </c>
      <c r="I3699" t="s">
        <v>8214</v>
      </c>
      <c r="J3699" t="s">
        <v>8215</v>
      </c>
      <c r="K3699" t="s">
        <v>5808</v>
      </c>
      <c r="L3699" t="s">
        <v>8216</v>
      </c>
    </row>
    <row r="3700" spans="1:12" x14ac:dyDescent="0.35">
      <c r="A3700" s="164" t="s">
        <v>8333</v>
      </c>
      <c r="B3700" t="s">
        <v>8334</v>
      </c>
      <c r="C3700" t="s">
        <v>8335</v>
      </c>
      <c r="D3700" t="s">
        <v>8336</v>
      </c>
      <c r="E3700" t="s">
        <v>2121</v>
      </c>
      <c r="H3700" t="s">
        <v>8213</v>
      </c>
      <c r="I3700" t="s">
        <v>8214</v>
      </c>
      <c r="J3700" t="s">
        <v>8215</v>
      </c>
      <c r="K3700" t="s">
        <v>8224</v>
      </c>
      <c r="L3700" t="s">
        <v>8216</v>
      </c>
    </row>
    <row r="3701" spans="1:12" x14ac:dyDescent="0.35">
      <c r="A3701" s="164" t="s">
        <v>31449</v>
      </c>
      <c r="B3701" t="s">
        <v>9640</v>
      </c>
      <c r="C3701" t="s">
        <v>9641</v>
      </c>
      <c r="D3701" t="s">
        <v>9642</v>
      </c>
      <c r="E3701" t="s">
        <v>2121</v>
      </c>
      <c r="F3701">
        <v>27</v>
      </c>
      <c r="G3701" t="s">
        <v>8234</v>
      </c>
      <c r="H3701" t="s">
        <v>8213</v>
      </c>
      <c r="I3701" t="s">
        <v>8214</v>
      </c>
      <c r="J3701" t="s">
        <v>8215</v>
      </c>
      <c r="K3701" t="s">
        <v>5808</v>
      </c>
      <c r="L3701" t="s">
        <v>8216</v>
      </c>
    </row>
    <row r="3702" spans="1:12" x14ac:dyDescent="0.35">
      <c r="A3702" s="164" t="s">
        <v>2166</v>
      </c>
      <c r="B3702" t="s">
        <v>6836</v>
      </c>
      <c r="C3702" t="s">
        <v>8518</v>
      </c>
      <c r="D3702" t="s">
        <v>2148</v>
      </c>
      <c r="E3702" t="s">
        <v>2121</v>
      </c>
      <c r="F3702">
        <v>300</v>
      </c>
      <c r="G3702" t="s">
        <v>8223</v>
      </c>
      <c r="H3702" t="s">
        <v>8213</v>
      </c>
      <c r="I3702" t="s">
        <v>8214</v>
      </c>
      <c r="J3702" t="s">
        <v>8215</v>
      </c>
      <c r="K3702" t="s">
        <v>8224</v>
      </c>
      <c r="L3702" t="s">
        <v>8267</v>
      </c>
    </row>
    <row r="3703" spans="1:12" x14ac:dyDescent="0.35">
      <c r="A3703" s="164" t="s">
        <v>2167</v>
      </c>
      <c r="B3703" t="s">
        <v>6890</v>
      </c>
      <c r="C3703" t="s">
        <v>23900</v>
      </c>
      <c r="D3703" t="s">
        <v>2168</v>
      </c>
      <c r="E3703" t="s">
        <v>2121</v>
      </c>
      <c r="F3703">
        <v>773</v>
      </c>
      <c r="G3703" t="s">
        <v>8490</v>
      </c>
      <c r="H3703" t="s">
        <v>8213</v>
      </c>
      <c r="I3703" t="s">
        <v>8214</v>
      </c>
      <c r="J3703" t="s">
        <v>8215</v>
      </c>
      <c r="K3703" t="s">
        <v>8224</v>
      </c>
      <c r="L3703" t="s">
        <v>8267</v>
      </c>
    </row>
    <row r="3704" spans="1:12" x14ac:dyDescent="0.35">
      <c r="A3704" s="164" t="s">
        <v>2169</v>
      </c>
      <c r="B3704" t="s">
        <v>6889</v>
      </c>
      <c r="C3704" t="s">
        <v>19302</v>
      </c>
      <c r="D3704" t="s">
        <v>2168</v>
      </c>
      <c r="E3704" t="s">
        <v>2121</v>
      </c>
      <c r="F3704">
        <v>271</v>
      </c>
      <c r="G3704" t="s">
        <v>8223</v>
      </c>
      <c r="H3704" t="s">
        <v>8213</v>
      </c>
      <c r="I3704" t="s">
        <v>8214</v>
      </c>
      <c r="J3704" t="s">
        <v>8215</v>
      </c>
      <c r="K3704" t="s">
        <v>8224</v>
      </c>
      <c r="L3704" t="s">
        <v>8267</v>
      </c>
    </row>
    <row r="3705" spans="1:12" x14ac:dyDescent="0.35">
      <c r="A3705" s="164" t="s">
        <v>13817</v>
      </c>
      <c r="B3705" t="s">
        <v>13818</v>
      </c>
      <c r="C3705" t="s">
        <v>13819</v>
      </c>
      <c r="D3705" t="s">
        <v>13820</v>
      </c>
      <c r="E3705" t="s">
        <v>2121</v>
      </c>
      <c r="H3705" t="s">
        <v>8213</v>
      </c>
      <c r="I3705" t="s">
        <v>8214</v>
      </c>
      <c r="J3705" t="s">
        <v>8215</v>
      </c>
      <c r="K3705" t="s">
        <v>8224</v>
      </c>
      <c r="L3705" t="s">
        <v>8216</v>
      </c>
    </row>
    <row r="3706" spans="1:12" x14ac:dyDescent="0.35">
      <c r="A3706" s="164" t="s">
        <v>28647</v>
      </c>
      <c r="B3706" t="s">
        <v>28648</v>
      </c>
      <c r="C3706" t="s">
        <v>28649</v>
      </c>
      <c r="D3706" t="s">
        <v>28650</v>
      </c>
      <c r="E3706" t="s">
        <v>2121</v>
      </c>
      <c r="F3706">
        <v>27</v>
      </c>
      <c r="G3706" t="s">
        <v>8234</v>
      </c>
      <c r="H3706" t="s">
        <v>8213</v>
      </c>
      <c r="I3706" t="s">
        <v>8214</v>
      </c>
      <c r="J3706" t="s">
        <v>8215</v>
      </c>
      <c r="K3706" t="s">
        <v>5808</v>
      </c>
      <c r="L3706" t="s">
        <v>8216</v>
      </c>
    </row>
    <row r="3707" spans="1:12" x14ac:dyDescent="0.35">
      <c r="A3707" s="164" t="s">
        <v>32254</v>
      </c>
      <c r="B3707" t="s">
        <v>32255</v>
      </c>
      <c r="C3707" t="s">
        <v>32256</v>
      </c>
      <c r="D3707" t="s">
        <v>32257</v>
      </c>
      <c r="E3707" t="s">
        <v>2121</v>
      </c>
      <c r="H3707" t="s">
        <v>8213</v>
      </c>
      <c r="I3707" t="s">
        <v>8219</v>
      </c>
      <c r="J3707" t="s">
        <v>8215</v>
      </c>
      <c r="K3707" t="s">
        <v>8224</v>
      </c>
      <c r="L3707" t="s">
        <v>8216</v>
      </c>
    </row>
    <row r="3708" spans="1:12" x14ac:dyDescent="0.35">
      <c r="A3708" s="164" t="s">
        <v>13397</v>
      </c>
      <c r="B3708" t="s">
        <v>9724</v>
      </c>
      <c r="C3708" t="s">
        <v>13398</v>
      </c>
      <c r="D3708" t="s">
        <v>12582</v>
      </c>
      <c r="E3708" t="s">
        <v>2121</v>
      </c>
      <c r="H3708" t="s">
        <v>8213</v>
      </c>
      <c r="I3708" t="s">
        <v>8214</v>
      </c>
      <c r="J3708" t="s">
        <v>8215</v>
      </c>
      <c r="K3708" t="s">
        <v>8224</v>
      </c>
      <c r="L3708" t="s">
        <v>8216</v>
      </c>
    </row>
    <row r="3709" spans="1:12" x14ac:dyDescent="0.35">
      <c r="A3709" s="164" t="s">
        <v>11733</v>
      </c>
      <c r="B3709" t="s">
        <v>11734</v>
      </c>
      <c r="C3709" t="s">
        <v>10246</v>
      </c>
      <c r="D3709" t="s">
        <v>10247</v>
      </c>
      <c r="E3709" t="s">
        <v>2121</v>
      </c>
      <c r="F3709">
        <v>11</v>
      </c>
      <c r="G3709" t="s">
        <v>8234</v>
      </c>
      <c r="H3709" t="s">
        <v>8213</v>
      </c>
      <c r="I3709" t="s">
        <v>8214</v>
      </c>
      <c r="J3709" t="s">
        <v>8215</v>
      </c>
      <c r="K3709" t="s">
        <v>8224</v>
      </c>
      <c r="L3709" t="s">
        <v>8216</v>
      </c>
    </row>
    <row r="3710" spans="1:12" x14ac:dyDescent="0.35">
      <c r="A3710" s="164" t="s">
        <v>21422</v>
      </c>
      <c r="B3710" t="s">
        <v>21423</v>
      </c>
      <c r="C3710" t="s">
        <v>21424</v>
      </c>
      <c r="D3710" t="s">
        <v>18043</v>
      </c>
      <c r="E3710" t="s">
        <v>2121</v>
      </c>
      <c r="F3710">
        <v>52</v>
      </c>
      <c r="G3710" t="s">
        <v>8234</v>
      </c>
      <c r="H3710" t="s">
        <v>8213</v>
      </c>
      <c r="I3710" t="s">
        <v>8219</v>
      </c>
      <c r="J3710" t="s">
        <v>8215</v>
      </c>
      <c r="K3710" t="s">
        <v>8224</v>
      </c>
      <c r="L3710" t="s">
        <v>8216</v>
      </c>
    </row>
    <row r="3711" spans="1:12" x14ac:dyDescent="0.35">
      <c r="A3711" s="164" t="s">
        <v>2170</v>
      </c>
      <c r="B3711" t="s">
        <v>6802</v>
      </c>
      <c r="C3711" t="s">
        <v>24557</v>
      </c>
      <c r="D3711" t="s">
        <v>2171</v>
      </c>
      <c r="E3711" t="s">
        <v>2121</v>
      </c>
      <c r="F3711">
        <v>39</v>
      </c>
      <c r="G3711" t="s">
        <v>8234</v>
      </c>
      <c r="H3711" t="s">
        <v>8213</v>
      </c>
      <c r="I3711" t="s">
        <v>8214</v>
      </c>
      <c r="J3711" t="s">
        <v>8215</v>
      </c>
      <c r="K3711" t="s">
        <v>5808</v>
      </c>
      <c r="L3711" t="s">
        <v>8216</v>
      </c>
    </row>
    <row r="3712" spans="1:12" x14ac:dyDescent="0.35">
      <c r="A3712" s="164" t="s">
        <v>2172</v>
      </c>
      <c r="B3712" t="s">
        <v>6906</v>
      </c>
      <c r="C3712" t="s">
        <v>20222</v>
      </c>
      <c r="D3712" t="s">
        <v>2173</v>
      </c>
      <c r="E3712" t="s">
        <v>2121</v>
      </c>
      <c r="F3712">
        <v>30</v>
      </c>
      <c r="G3712" t="s">
        <v>8234</v>
      </c>
      <c r="H3712" t="s">
        <v>8213</v>
      </c>
      <c r="I3712" t="s">
        <v>8219</v>
      </c>
      <c r="J3712" t="s">
        <v>8215</v>
      </c>
      <c r="K3712" t="s">
        <v>5808</v>
      </c>
      <c r="L3712" t="s">
        <v>8216</v>
      </c>
    </row>
    <row r="3713" spans="1:12" x14ac:dyDescent="0.35">
      <c r="A3713" s="164" t="s">
        <v>24669</v>
      </c>
      <c r="B3713" t="s">
        <v>13486</v>
      </c>
      <c r="C3713" t="s">
        <v>13487</v>
      </c>
      <c r="D3713" t="s">
        <v>384</v>
      </c>
      <c r="E3713" t="s">
        <v>2121</v>
      </c>
      <c r="F3713">
        <v>49</v>
      </c>
      <c r="G3713" t="s">
        <v>8234</v>
      </c>
      <c r="H3713" t="s">
        <v>8213</v>
      </c>
      <c r="I3713" t="s">
        <v>8219</v>
      </c>
      <c r="J3713" t="s">
        <v>8215</v>
      </c>
      <c r="K3713" t="s">
        <v>5808</v>
      </c>
      <c r="L3713" t="s">
        <v>8216</v>
      </c>
    </row>
    <row r="3714" spans="1:12" x14ac:dyDescent="0.35">
      <c r="A3714" s="164" t="s">
        <v>2174</v>
      </c>
      <c r="B3714" t="s">
        <v>6908</v>
      </c>
      <c r="C3714" t="s">
        <v>8844</v>
      </c>
      <c r="D3714" t="s">
        <v>2175</v>
      </c>
      <c r="E3714" t="s">
        <v>2121</v>
      </c>
      <c r="F3714">
        <v>135</v>
      </c>
      <c r="G3714" t="s">
        <v>8212</v>
      </c>
      <c r="H3714" t="s">
        <v>8213</v>
      </c>
      <c r="I3714" t="s">
        <v>8219</v>
      </c>
      <c r="J3714" t="s">
        <v>8215</v>
      </c>
      <c r="K3714" t="s">
        <v>8224</v>
      </c>
      <c r="L3714" t="s">
        <v>8216</v>
      </c>
    </row>
    <row r="3715" spans="1:12" x14ac:dyDescent="0.35">
      <c r="A3715" s="164" t="s">
        <v>2177</v>
      </c>
      <c r="B3715" t="s">
        <v>5966</v>
      </c>
      <c r="C3715" t="s">
        <v>10085</v>
      </c>
      <c r="D3715" t="s">
        <v>2178</v>
      </c>
      <c r="E3715" t="s">
        <v>2121</v>
      </c>
      <c r="F3715">
        <v>46</v>
      </c>
      <c r="G3715" t="s">
        <v>8234</v>
      </c>
      <c r="H3715" t="s">
        <v>8213</v>
      </c>
      <c r="I3715" t="s">
        <v>8219</v>
      </c>
      <c r="J3715" t="s">
        <v>8215</v>
      </c>
      <c r="K3715" t="s">
        <v>5808</v>
      </c>
      <c r="L3715" t="s">
        <v>8216</v>
      </c>
    </row>
    <row r="3716" spans="1:12" x14ac:dyDescent="0.35">
      <c r="A3716" s="164" t="s">
        <v>32015</v>
      </c>
      <c r="B3716" t="s">
        <v>25197</v>
      </c>
      <c r="C3716" t="s">
        <v>32016</v>
      </c>
      <c r="D3716" t="s">
        <v>25199</v>
      </c>
      <c r="E3716" t="s">
        <v>2121</v>
      </c>
      <c r="F3716">
        <v>49</v>
      </c>
      <c r="G3716" t="s">
        <v>8234</v>
      </c>
      <c r="H3716" t="s">
        <v>8213</v>
      </c>
      <c r="I3716" t="s">
        <v>8219</v>
      </c>
      <c r="J3716" t="s">
        <v>8215</v>
      </c>
      <c r="K3716" t="s">
        <v>5808</v>
      </c>
      <c r="L3716" t="s">
        <v>8216</v>
      </c>
    </row>
    <row r="3717" spans="1:12" x14ac:dyDescent="0.35">
      <c r="A3717" s="164" t="s">
        <v>2179</v>
      </c>
      <c r="B3717" t="s">
        <v>6921</v>
      </c>
      <c r="C3717" t="s">
        <v>15940</v>
      </c>
      <c r="D3717" t="s">
        <v>2180</v>
      </c>
      <c r="E3717" t="s">
        <v>2121</v>
      </c>
      <c r="F3717">
        <v>46</v>
      </c>
      <c r="G3717" t="s">
        <v>8234</v>
      </c>
      <c r="H3717" t="s">
        <v>8213</v>
      </c>
      <c r="I3717" t="s">
        <v>8219</v>
      </c>
      <c r="J3717" t="s">
        <v>8215</v>
      </c>
      <c r="K3717" t="s">
        <v>8224</v>
      </c>
      <c r="L3717" t="s">
        <v>8216</v>
      </c>
    </row>
    <row r="3718" spans="1:12" x14ac:dyDescent="0.35">
      <c r="A3718" s="164" t="s">
        <v>19990</v>
      </c>
      <c r="B3718" t="s">
        <v>19991</v>
      </c>
      <c r="C3718" t="s">
        <v>19992</v>
      </c>
      <c r="D3718" t="s">
        <v>11008</v>
      </c>
      <c r="E3718" t="s">
        <v>2121</v>
      </c>
      <c r="F3718">
        <v>67</v>
      </c>
      <c r="G3718" t="s">
        <v>8234</v>
      </c>
      <c r="H3718" t="s">
        <v>8213</v>
      </c>
      <c r="I3718" t="s">
        <v>8214</v>
      </c>
      <c r="J3718" t="s">
        <v>8215</v>
      </c>
      <c r="K3718" t="s">
        <v>5808</v>
      </c>
      <c r="L3718" t="s">
        <v>8216</v>
      </c>
    </row>
    <row r="3719" spans="1:12" x14ac:dyDescent="0.35">
      <c r="A3719" s="164" t="s">
        <v>29692</v>
      </c>
      <c r="B3719" t="s">
        <v>29693</v>
      </c>
      <c r="C3719" t="s">
        <v>29694</v>
      </c>
      <c r="D3719" t="s">
        <v>2244</v>
      </c>
      <c r="E3719" t="s">
        <v>2121</v>
      </c>
      <c r="F3719">
        <v>112</v>
      </c>
      <c r="G3719" t="s">
        <v>8212</v>
      </c>
      <c r="H3719" t="s">
        <v>8213</v>
      </c>
      <c r="I3719" t="s">
        <v>8219</v>
      </c>
      <c r="J3719" t="s">
        <v>8215</v>
      </c>
      <c r="K3719" t="s">
        <v>8224</v>
      </c>
      <c r="L3719" t="s">
        <v>8216</v>
      </c>
    </row>
    <row r="3720" spans="1:12" x14ac:dyDescent="0.35">
      <c r="A3720" s="164" t="s">
        <v>2181</v>
      </c>
      <c r="B3720" t="s">
        <v>6899</v>
      </c>
      <c r="C3720" t="s">
        <v>23924</v>
      </c>
      <c r="D3720" t="s">
        <v>2157</v>
      </c>
      <c r="E3720" t="s">
        <v>2121</v>
      </c>
      <c r="F3720">
        <v>369</v>
      </c>
      <c r="G3720" t="s">
        <v>8556</v>
      </c>
      <c r="H3720" t="s">
        <v>8213</v>
      </c>
      <c r="I3720" t="s">
        <v>8214</v>
      </c>
      <c r="J3720" t="s">
        <v>8215</v>
      </c>
      <c r="K3720" t="s">
        <v>8224</v>
      </c>
      <c r="L3720" t="s">
        <v>8267</v>
      </c>
    </row>
    <row r="3721" spans="1:12" x14ac:dyDescent="0.35">
      <c r="A3721" s="164" t="s">
        <v>2182</v>
      </c>
      <c r="B3721" t="s">
        <v>6915</v>
      </c>
      <c r="C3721" t="s">
        <v>29556</v>
      </c>
      <c r="D3721" t="s">
        <v>2183</v>
      </c>
      <c r="E3721" t="s">
        <v>2121</v>
      </c>
      <c r="F3721">
        <v>49</v>
      </c>
      <c r="G3721" t="s">
        <v>8234</v>
      </c>
      <c r="H3721" t="s">
        <v>8213</v>
      </c>
      <c r="I3721" t="s">
        <v>8219</v>
      </c>
      <c r="J3721" t="s">
        <v>8215</v>
      </c>
      <c r="K3721" t="s">
        <v>8224</v>
      </c>
      <c r="L3721" t="s">
        <v>8216</v>
      </c>
    </row>
    <row r="3722" spans="1:12" x14ac:dyDescent="0.35">
      <c r="A3722" s="164" t="s">
        <v>16058</v>
      </c>
      <c r="B3722" t="s">
        <v>14662</v>
      </c>
      <c r="C3722" t="s">
        <v>14663</v>
      </c>
      <c r="D3722" t="s">
        <v>14664</v>
      </c>
      <c r="E3722" t="s">
        <v>2121</v>
      </c>
      <c r="H3722" t="s">
        <v>8213</v>
      </c>
      <c r="I3722" t="s">
        <v>8219</v>
      </c>
      <c r="J3722" t="s">
        <v>8215</v>
      </c>
      <c r="K3722" t="s">
        <v>8224</v>
      </c>
      <c r="L3722" t="s">
        <v>8216</v>
      </c>
    </row>
    <row r="3723" spans="1:12" x14ac:dyDescent="0.35">
      <c r="A3723" s="164" t="s">
        <v>2184</v>
      </c>
      <c r="B3723" t="s">
        <v>6825</v>
      </c>
      <c r="C3723" t="s">
        <v>27111</v>
      </c>
      <c r="D3723" t="s">
        <v>985</v>
      </c>
      <c r="E3723" t="s">
        <v>2121</v>
      </c>
      <c r="F3723">
        <v>331</v>
      </c>
      <c r="G3723" t="s">
        <v>8556</v>
      </c>
      <c r="H3723" t="s">
        <v>8213</v>
      </c>
      <c r="I3723" t="s">
        <v>8214</v>
      </c>
      <c r="J3723" t="s">
        <v>8215</v>
      </c>
      <c r="K3723" t="s">
        <v>8224</v>
      </c>
      <c r="L3723" t="s">
        <v>8216</v>
      </c>
    </row>
    <row r="3724" spans="1:12" x14ac:dyDescent="0.35">
      <c r="A3724" s="164" t="s">
        <v>22123</v>
      </c>
      <c r="B3724" t="s">
        <v>22124</v>
      </c>
      <c r="C3724" t="s">
        <v>22125</v>
      </c>
      <c r="D3724" t="s">
        <v>3856</v>
      </c>
      <c r="E3724" t="s">
        <v>2121</v>
      </c>
      <c r="F3724">
        <v>17</v>
      </c>
      <c r="G3724" t="s">
        <v>8234</v>
      </c>
      <c r="H3724" t="s">
        <v>8213</v>
      </c>
      <c r="I3724" t="s">
        <v>8214</v>
      </c>
      <c r="J3724" t="s">
        <v>8215</v>
      </c>
      <c r="K3724" t="s">
        <v>8224</v>
      </c>
      <c r="L3724" t="s">
        <v>8216</v>
      </c>
    </row>
    <row r="3725" spans="1:12" x14ac:dyDescent="0.35">
      <c r="A3725" s="164" t="s">
        <v>2185</v>
      </c>
      <c r="B3725" t="s">
        <v>6920</v>
      </c>
      <c r="C3725" t="s">
        <v>8418</v>
      </c>
      <c r="D3725" t="s">
        <v>500</v>
      </c>
      <c r="E3725" t="s">
        <v>2121</v>
      </c>
      <c r="F3725">
        <v>49</v>
      </c>
      <c r="G3725" t="s">
        <v>8234</v>
      </c>
      <c r="H3725" t="s">
        <v>8213</v>
      </c>
      <c r="I3725" t="s">
        <v>8219</v>
      </c>
      <c r="J3725" t="s">
        <v>8215</v>
      </c>
      <c r="K3725" t="s">
        <v>8224</v>
      </c>
      <c r="L3725" t="s">
        <v>8216</v>
      </c>
    </row>
    <row r="3726" spans="1:12" x14ac:dyDescent="0.35">
      <c r="A3726" s="164" t="s">
        <v>20361</v>
      </c>
      <c r="B3726" t="s">
        <v>20362</v>
      </c>
      <c r="C3726" t="s">
        <v>20363</v>
      </c>
      <c r="D3726" t="s">
        <v>20364</v>
      </c>
      <c r="E3726" t="s">
        <v>2121</v>
      </c>
      <c r="F3726">
        <v>60</v>
      </c>
      <c r="G3726" t="s">
        <v>8234</v>
      </c>
      <c r="H3726" t="s">
        <v>8213</v>
      </c>
      <c r="I3726" t="s">
        <v>8214</v>
      </c>
      <c r="J3726" t="s">
        <v>8215</v>
      </c>
      <c r="K3726" t="s">
        <v>8224</v>
      </c>
      <c r="L3726" t="s">
        <v>8216</v>
      </c>
    </row>
    <row r="3727" spans="1:12" x14ac:dyDescent="0.35">
      <c r="A3727" s="164" t="s">
        <v>31006</v>
      </c>
      <c r="B3727" t="s">
        <v>22279</v>
      </c>
      <c r="C3727" t="s">
        <v>22280</v>
      </c>
      <c r="D3727" t="s">
        <v>22281</v>
      </c>
      <c r="E3727" t="s">
        <v>2121</v>
      </c>
      <c r="F3727">
        <v>24</v>
      </c>
      <c r="G3727" t="s">
        <v>8234</v>
      </c>
      <c r="H3727" t="s">
        <v>8213</v>
      </c>
      <c r="I3727" t="s">
        <v>8214</v>
      </c>
      <c r="J3727" t="s">
        <v>8215</v>
      </c>
      <c r="K3727" t="s">
        <v>8224</v>
      </c>
      <c r="L3727" t="s">
        <v>8216</v>
      </c>
    </row>
    <row r="3728" spans="1:12" x14ac:dyDescent="0.35">
      <c r="A3728" s="164" t="s">
        <v>2186</v>
      </c>
      <c r="B3728" t="s">
        <v>6898</v>
      </c>
      <c r="C3728" t="s">
        <v>19668</v>
      </c>
      <c r="D3728" t="s">
        <v>2157</v>
      </c>
      <c r="E3728" t="s">
        <v>2121</v>
      </c>
      <c r="F3728">
        <v>762</v>
      </c>
      <c r="G3728" t="s">
        <v>8490</v>
      </c>
      <c r="H3728" t="s">
        <v>8213</v>
      </c>
      <c r="I3728" t="s">
        <v>8214</v>
      </c>
      <c r="J3728" t="s">
        <v>8215</v>
      </c>
      <c r="K3728" t="s">
        <v>8224</v>
      </c>
      <c r="L3728" t="s">
        <v>8267</v>
      </c>
    </row>
    <row r="3729" spans="1:12" x14ac:dyDescent="0.35">
      <c r="A3729" s="164" t="s">
        <v>32648</v>
      </c>
      <c r="B3729" t="s">
        <v>5292</v>
      </c>
      <c r="C3729" t="s">
        <v>32649</v>
      </c>
      <c r="D3729" t="s">
        <v>2157</v>
      </c>
      <c r="E3729" t="s">
        <v>2121</v>
      </c>
      <c r="F3729">
        <v>116</v>
      </c>
      <c r="G3729" t="s">
        <v>8212</v>
      </c>
      <c r="H3729" t="s">
        <v>8213</v>
      </c>
      <c r="I3729" t="s">
        <v>8214</v>
      </c>
      <c r="J3729" t="s">
        <v>8215</v>
      </c>
      <c r="K3729" t="s">
        <v>5808</v>
      </c>
      <c r="L3729" t="s">
        <v>8216</v>
      </c>
    </row>
    <row r="3730" spans="1:12" x14ac:dyDescent="0.35">
      <c r="A3730" s="164" t="s">
        <v>27232</v>
      </c>
      <c r="B3730" t="s">
        <v>9836</v>
      </c>
      <c r="C3730" t="s">
        <v>9837</v>
      </c>
      <c r="D3730" t="s">
        <v>9838</v>
      </c>
      <c r="E3730" t="s">
        <v>2121</v>
      </c>
      <c r="F3730">
        <v>102</v>
      </c>
      <c r="G3730" t="s">
        <v>8212</v>
      </c>
      <c r="H3730" t="s">
        <v>8213</v>
      </c>
      <c r="I3730" t="s">
        <v>8214</v>
      </c>
      <c r="J3730" t="s">
        <v>8215</v>
      </c>
      <c r="K3730" t="s">
        <v>8224</v>
      </c>
      <c r="L3730" t="s">
        <v>8216</v>
      </c>
    </row>
    <row r="3731" spans="1:12" x14ac:dyDescent="0.35">
      <c r="A3731" s="164" t="s">
        <v>2187</v>
      </c>
      <c r="B3731" t="s">
        <v>6894</v>
      </c>
      <c r="C3731" t="s">
        <v>19326</v>
      </c>
      <c r="D3731" t="s">
        <v>2188</v>
      </c>
      <c r="E3731" t="s">
        <v>2121</v>
      </c>
      <c r="F3731">
        <v>37</v>
      </c>
      <c r="G3731" t="s">
        <v>8234</v>
      </c>
      <c r="H3731" t="s">
        <v>8213</v>
      </c>
      <c r="I3731" t="s">
        <v>8219</v>
      </c>
      <c r="J3731" t="s">
        <v>8215</v>
      </c>
      <c r="K3731" t="s">
        <v>5808</v>
      </c>
      <c r="L3731" t="s">
        <v>8216</v>
      </c>
    </row>
    <row r="3732" spans="1:12" x14ac:dyDescent="0.35">
      <c r="A3732" s="164" t="s">
        <v>28089</v>
      </c>
      <c r="B3732" t="s">
        <v>28090</v>
      </c>
      <c r="C3732" t="s">
        <v>28091</v>
      </c>
      <c r="D3732" t="s">
        <v>2157</v>
      </c>
      <c r="E3732" t="s">
        <v>2121</v>
      </c>
      <c r="F3732">
        <v>22</v>
      </c>
      <c r="G3732" t="s">
        <v>8234</v>
      </c>
      <c r="H3732" t="s">
        <v>8213</v>
      </c>
      <c r="I3732" t="s">
        <v>8214</v>
      </c>
      <c r="J3732" t="s">
        <v>8215</v>
      </c>
      <c r="K3732" t="s">
        <v>8224</v>
      </c>
      <c r="L3732" t="s">
        <v>8216</v>
      </c>
    </row>
    <row r="3733" spans="1:12" x14ac:dyDescent="0.35">
      <c r="A3733" s="164" t="s">
        <v>2189</v>
      </c>
      <c r="B3733" t="s">
        <v>6904</v>
      </c>
      <c r="C3733" t="s">
        <v>17888</v>
      </c>
      <c r="D3733" t="s">
        <v>2190</v>
      </c>
      <c r="E3733" t="s">
        <v>2121</v>
      </c>
      <c r="F3733">
        <v>39</v>
      </c>
      <c r="G3733" t="s">
        <v>8234</v>
      </c>
      <c r="H3733" t="s">
        <v>8213</v>
      </c>
      <c r="I3733" t="s">
        <v>8214</v>
      </c>
      <c r="J3733" t="s">
        <v>8215</v>
      </c>
      <c r="K3733" t="s">
        <v>5808</v>
      </c>
      <c r="L3733" t="s">
        <v>8216</v>
      </c>
    </row>
    <row r="3734" spans="1:12" x14ac:dyDescent="0.35">
      <c r="A3734" s="164" t="s">
        <v>22366</v>
      </c>
      <c r="B3734" t="s">
        <v>22367</v>
      </c>
      <c r="C3734" t="s">
        <v>22368</v>
      </c>
      <c r="D3734" t="s">
        <v>21863</v>
      </c>
      <c r="E3734" t="s">
        <v>2121</v>
      </c>
      <c r="H3734" t="s">
        <v>8213</v>
      </c>
      <c r="I3734" t="s">
        <v>8214</v>
      </c>
      <c r="J3734" t="s">
        <v>8215</v>
      </c>
      <c r="K3734" t="s">
        <v>8224</v>
      </c>
      <c r="L3734" t="s">
        <v>8216</v>
      </c>
    </row>
    <row r="3735" spans="1:12" x14ac:dyDescent="0.35">
      <c r="A3735" s="164" t="s">
        <v>2191</v>
      </c>
      <c r="B3735" t="s">
        <v>6895</v>
      </c>
      <c r="C3735" t="s">
        <v>24989</v>
      </c>
      <c r="D3735" t="s">
        <v>2192</v>
      </c>
      <c r="E3735" t="s">
        <v>2121</v>
      </c>
      <c r="F3735">
        <v>34</v>
      </c>
      <c r="G3735" t="s">
        <v>8234</v>
      </c>
      <c r="H3735" t="s">
        <v>8213</v>
      </c>
      <c r="I3735" t="s">
        <v>8214</v>
      </c>
      <c r="J3735" t="s">
        <v>8215</v>
      </c>
      <c r="K3735" t="s">
        <v>5808</v>
      </c>
      <c r="L3735" t="s">
        <v>8216</v>
      </c>
    </row>
    <row r="3736" spans="1:12" x14ac:dyDescent="0.35">
      <c r="A3736" s="164" t="s">
        <v>24941</v>
      </c>
      <c r="B3736" t="s">
        <v>24942</v>
      </c>
      <c r="C3736" t="s">
        <v>24943</v>
      </c>
      <c r="D3736" t="s">
        <v>10705</v>
      </c>
      <c r="E3736" t="s">
        <v>2121</v>
      </c>
      <c r="H3736" t="s">
        <v>8213</v>
      </c>
      <c r="I3736" t="s">
        <v>8219</v>
      </c>
      <c r="J3736" t="s">
        <v>8215</v>
      </c>
      <c r="K3736" t="s">
        <v>8224</v>
      </c>
      <c r="L3736" t="s">
        <v>8216</v>
      </c>
    </row>
    <row r="3737" spans="1:12" x14ac:dyDescent="0.35">
      <c r="A3737" s="164" t="s">
        <v>18521</v>
      </c>
      <c r="B3737" t="s">
        <v>18522</v>
      </c>
      <c r="C3737" t="s">
        <v>18523</v>
      </c>
      <c r="D3737" t="s">
        <v>18524</v>
      </c>
      <c r="E3737" t="s">
        <v>2121</v>
      </c>
      <c r="F3737">
        <v>23</v>
      </c>
      <c r="G3737" t="s">
        <v>8234</v>
      </c>
      <c r="H3737" t="s">
        <v>8213</v>
      </c>
      <c r="I3737" t="s">
        <v>8214</v>
      </c>
      <c r="J3737" t="s">
        <v>8215</v>
      </c>
      <c r="K3737" t="s">
        <v>8224</v>
      </c>
      <c r="L3737" t="s">
        <v>8216</v>
      </c>
    </row>
    <row r="3738" spans="1:12" x14ac:dyDescent="0.35">
      <c r="A3738" s="164" t="s">
        <v>20449</v>
      </c>
      <c r="B3738" t="s">
        <v>20450</v>
      </c>
      <c r="C3738" t="s">
        <v>20451</v>
      </c>
      <c r="D3738" t="s">
        <v>2168</v>
      </c>
      <c r="E3738" t="s">
        <v>2121</v>
      </c>
      <c r="F3738">
        <v>105</v>
      </c>
      <c r="G3738" t="s">
        <v>8212</v>
      </c>
      <c r="H3738" t="s">
        <v>8213</v>
      </c>
      <c r="I3738" t="s">
        <v>8214</v>
      </c>
      <c r="J3738" t="s">
        <v>8215</v>
      </c>
      <c r="K3738" t="s">
        <v>8224</v>
      </c>
      <c r="L3738" t="s">
        <v>8267</v>
      </c>
    </row>
    <row r="3739" spans="1:12" x14ac:dyDescent="0.35">
      <c r="A3739" s="164" t="s">
        <v>31532</v>
      </c>
      <c r="B3739" t="s">
        <v>6709</v>
      </c>
      <c r="C3739" t="s">
        <v>8763</v>
      </c>
      <c r="D3739" t="s">
        <v>2126</v>
      </c>
      <c r="E3739" t="s">
        <v>2121</v>
      </c>
      <c r="F3739">
        <v>0</v>
      </c>
      <c r="G3739" t="s">
        <v>8234</v>
      </c>
      <c r="H3739" t="s">
        <v>8213</v>
      </c>
      <c r="I3739" t="s">
        <v>8214</v>
      </c>
      <c r="J3739" t="s">
        <v>8215</v>
      </c>
      <c r="K3739" t="s">
        <v>8224</v>
      </c>
      <c r="L3739" t="s">
        <v>8216</v>
      </c>
    </row>
    <row r="3740" spans="1:12" x14ac:dyDescent="0.35">
      <c r="A3740" s="164" t="s">
        <v>2193</v>
      </c>
      <c r="B3740" t="s">
        <v>6902</v>
      </c>
      <c r="C3740" t="s">
        <v>28043</v>
      </c>
      <c r="D3740" t="s">
        <v>218</v>
      </c>
      <c r="E3740" t="s">
        <v>2121</v>
      </c>
      <c r="F3740">
        <v>337</v>
      </c>
      <c r="G3740" t="s">
        <v>8556</v>
      </c>
      <c r="H3740" t="s">
        <v>8213</v>
      </c>
      <c r="I3740" t="s">
        <v>8214</v>
      </c>
      <c r="J3740" t="s">
        <v>8215</v>
      </c>
      <c r="K3740" t="s">
        <v>8224</v>
      </c>
      <c r="L3740" t="s">
        <v>8216</v>
      </c>
    </row>
    <row r="3741" spans="1:12" x14ac:dyDescent="0.35">
      <c r="A3741" s="164" t="s">
        <v>23361</v>
      </c>
      <c r="B3741" t="s">
        <v>23362</v>
      </c>
      <c r="C3741" t="s">
        <v>23363</v>
      </c>
      <c r="D3741" t="s">
        <v>9353</v>
      </c>
      <c r="E3741" t="s">
        <v>2121</v>
      </c>
      <c r="H3741" t="s">
        <v>8213</v>
      </c>
      <c r="I3741" t="s">
        <v>8214</v>
      </c>
      <c r="J3741" t="s">
        <v>8215</v>
      </c>
      <c r="K3741" t="s">
        <v>8224</v>
      </c>
      <c r="L3741" t="s">
        <v>8216</v>
      </c>
    </row>
    <row r="3742" spans="1:12" x14ac:dyDescent="0.35">
      <c r="A3742" s="164" t="s">
        <v>2194</v>
      </c>
      <c r="B3742" t="s">
        <v>6893</v>
      </c>
      <c r="C3742" t="s">
        <v>12187</v>
      </c>
      <c r="D3742" t="s">
        <v>2168</v>
      </c>
      <c r="E3742" t="s">
        <v>2121</v>
      </c>
      <c r="F3742">
        <v>228</v>
      </c>
      <c r="G3742" t="s">
        <v>8223</v>
      </c>
      <c r="H3742" t="s">
        <v>8213</v>
      </c>
      <c r="I3742" t="s">
        <v>8214</v>
      </c>
      <c r="J3742" t="s">
        <v>8215</v>
      </c>
      <c r="K3742" t="s">
        <v>5808</v>
      </c>
      <c r="L3742" t="s">
        <v>8267</v>
      </c>
    </row>
    <row r="3743" spans="1:12" x14ac:dyDescent="0.35">
      <c r="A3743" s="164" t="s">
        <v>32759</v>
      </c>
      <c r="B3743" t="s">
        <v>23377</v>
      </c>
      <c r="C3743" t="s">
        <v>23378</v>
      </c>
      <c r="D3743" t="s">
        <v>23379</v>
      </c>
      <c r="E3743" t="s">
        <v>2121</v>
      </c>
      <c r="F3743">
        <v>31</v>
      </c>
      <c r="G3743" t="s">
        <v>8234</v>
      </c>
      <c r="H3743" t="s">
        <v>8213</v>
      </c>
      <c r="I3743" t="s">
        <v>8219</v>
      </c>
      <c r="J3743" t="s">
        <v>8215</v>
      </c>
      <c r="K3743" t="s">
        <v>5808</v>
      </c>
      <c r="L3743" t="s">
        <v>8216</v>
      </c>
    </row>
    <row r="3744" spans="1:12" x14ac:dyDescent="0.35">
      <c r="A3744" s="164" t="s">
        <v>29169</v>
      </c>
      <c r="B3744" t="s">
        <v>29170</v>
      </c>
      <c r="C3744" t="s">
        <v>29171</v>
      </c>
      <c r="D3744" t="s">
        <v>29172</v>
      </c>
      <c r="E3744" t="s">
        <v>2121</v>
      </c>
      <c r="F3744">
        <v>75</v>
      </c>
      <c r="G3744" t="s">
        <v>8234</v>
      </c>
      <c r="H3744" t="s">
        <v>8213</v>
      </c>
      <c r="I3744" t="s">
        <v>8214</v>
      </c>
      <c r="J3744" t="s">
        <v>8215</v>
      </c>
      <c r="K3744" t="s">
        <v>5808</v>
      </c>
      <c r="L3744" t="s">
        <v>8216</v>
      </c>
    </row>
    <row r="3745" spans="1:12" x14ac:dyDescent="0.35">
      <c r="A3745" s="164" t="s">
        <v>17627</v>
      </c>
      <c r="B3745" t="s">
        <v>17628</v>
      </c>
      <c r="C3745" t="s">
        <v>17629</v>
      </c>
      <c r="D3745" t="s">
        <v>17630</v>
      </c>
      <c r="E3745" t="s">
        <v>2121</v>
      </c>
      <c r="H3745" t="s">
        <v>8213</v>
      </c>
      <c r="I3745" t="s">
        <v>8219</v>
      </c>
      <c r="J3745" t="s">
        <v>8215</v>
      </c>
      <c r="K3745" t="s">
        <v>8224</v>
      </c>
      <c r="L3745" t="s">
        <v>8216</v>
      </c>
    </row>
    <row r="3746" spans="1:12" x14ac:dyDescent="0.35">
      <c r="A3746" s="164" t="s">
        <v>2195</v>
      </c>
      <c r="B3746" t="s">
        <v>6886</v>
      </c>
      <c r="C3746" t="s">
        <v>10994</v>
      </c>
      <c r="D3746" t="s">
        <v>2196</v>
      </c>
      <c r="E3746" t="s">
        <v>2121</v>
      </c>
      <c r="F3746">
        <v>25</v>
      </c>
      <c r="G3746" t="s">
        <v>8234</v>
      </c>
      <c r="H3746" t="s">
        <v>8213</v>
      </c>
      <c r="I3746" t="s">
        <v>8219</v>
      </c>
      <c r="J3746" t="s">
        <v>8215</v>
      </c>
      <c r="K3746" t="s">
        <v>5808</v>
      </c>
      <c r="L3746" t="s">
        <v>8216</v>
      </c>
    </row>
    <row r="3747" spans="1:12" x14ac:dyDescent="0.35">
      <c r="A3747" s="164" t="s">
        <v>11082</v>
      </c>
      <c r="B3747" t="s">
        <v>11083</v>
      </c>
      <c r="C3747" t="s">
        <v>11084</v>
      </c>
      <c r="D3747" t="s">
        <v>11085</v>
      </c>
      <c r="E3747" t="s">
        <v>2121</v>
      </c>
      <c r="F3747">
        <v>60</v>
      </c>
      <c r="G3747" t="s">
        <v>8234</v>
      </c>
      <c r="H3747" t="s">
        <v>8213</v>
      </c>
      <c r="I3747" t="s">
        <v>8219</v>
      </c>
      <c r="J3747" t="s">
        <v>8215</v>
      </c>
      <c r="K3747" t="s">
        <v>5808</v>
      </c>
      <c r="L3747" t="s">
        <v>8216</v>
      </c>
    </row>
    <row r="3748" spans="1:12" x14ac:dyDescent="0.35">
      <c r="A3748" s="164" t="s">
        <v>17695</v>
      </c>
      <c r="B3748" t="s">
        <v>17696</v>
      </c>
      <c r="C3748" t="s">
        <v>17697</v>
      </c>
      <c r="D3748" t="s">
        <v>2126</v>
      </c>
      <c r="E3748" t="s">
        <v>2121</v>
      </c>
      <c r="F3748">
        <v>83</v>
      </c>
      <c r="G3748" t="s">
        <v>8234</v>
      </c>
      <c r="H3748" t="s">
        <v>8213</v>
      </c>
      <c r="I3748" t="s">
        <v>8214</v>
      </c>
      <c r="J3748" t="s">
        <v>8215</v>
      </c>
      <c r="K3748" t="s">
        <v>8224</v>
      </c>
      <c r="L3748" t="s">
        <v>8267</v>
      </c>
    </row>
    <row r="3749" spans="1:12" x14ac:dyDescent="0.35">
      <c r="A3749" s="164" t="s">
        <v>13638</v>
      </c>
      <c r="B3749" t="s">
        <v>13639</v>
      </c>
      <c r="C3749" t="s">
        <v>13640</v>
      </c>
      <c r="D3749" t="s">
        <v>13641</v>
      </c>
      <c r="E3749" t="s">
        <v>2121</v>
      </c>
      <c r="F3749">
        <v>18</v>
      </c>
      <c r="G3749" t="s">
        <v>8234</v>
      </c>
      <c r="H3749" t="s">
        <v>8213</v>
      </c>
      <c r="I3749" t="s">
        <v>8214</v>
      </c>
      <c r="J3749" t="s">
        <v>8215</v>
      </c>
      <c r="K3749" t="s">
        <v>8224</v>
      </c>
      <c r="L3749" t="s">
        <v>8216</v>
      </c>
    </row>
    <row r="3750" spans="1:12" x14ac:dyDescent="0.35">
      <c r="A3750" s="164" t="s">
        <v>8396</v>
      </c>
      <c r="B3750" t="s">
        <v>8397</v>
      </c>
      <c r="C3750" t="s">
        <v>8398</v>
      </c>
      <c r="D3750" t="s">
        <v>8399</v>
      </c>
      <c r="E3750" t="s">
        <v>2121</v>
      </c>
      <c r="H3750" t="s">
        <v>8213</v>
      </c>
      <c r="I3750" t="s">
        <v>8219</v>
      </c>
      <c r="J3750" t="s">
        <v>8215</v>
      </c>
      <c r="K3750" t="s">
        <v>8224</v>
      </c>
      <c r="L3750" t="s">
        <v>8216</v>
      </c>
    </row>
    <row r="3751" spans="1:12" x14ac:dyDescent="0.35">
      <c r="A3751" s="164" t="s">
        <v>24918</v>
      </c>
      <c r="B3751" t="s">
        <v>24919</v>
      </c>
      <c r="C3751" t="s">
        <v>24920</v>
      </c>
      <c r="D3751" t="s">
        <v>12582</v>
      </c>
      <c r="E3751" t="s">
        <v>2121</v>
      </c>
      <c r="F3751">
        <v>39</v>
      </c>
      <c r="G3751" t="s">
        <v>8234</v>
      </c>
      <c r="H3751" t="s">
        <v>8213</v>
      </c>
      <c r="I3751" t="s">
        <v>8214</v>
      </c>
      <c r="J3751" t="s">
        <v>8215</v>
      </c>
      <c r="K3751" t="s">
        <v>5808</v>
      </c>
      <c r="L3751" t="s">
        <v>8267</v>
      </c>
    </row>
    <row r="3752" spans="1:12" x14ac:dyDescent="0.35">
      <c r="A3752" s="164" t="s">
        <v>27947</v>
      </c>
      <c r="B3752" t="s">
        <v>27948</v>
      </c>
      <c r="C3752" t="s">
        <v>27949</v>
      </c>
      <c r="D3752" t="s">
        <v>27950</v>
      </c>
      <c r="E3752" t="s">
        <v>2121</v>
      </c>
      <c r="H3752" t="s">
        <v>8213</v>
      </c>
      <c r="I3752" t="s">
        <v>8214</v>
      </c>
      <c r="J3752" t="s">
        <v>8215</v>
      </c>
      <c r="K3752" t="s">
        <v>8224</v>
      </c>
      <c r="L3752" t="s">
        <v>8216</v>
      </c>
    </row>
    <row r="3753" spans="1:12" x14ac:dyDescent="0.35">
      <c r="A3753" s="164" t="s">
        <v>2197</v>
      </c>
      <c r="B3753" t="s">
        <v>6910</v>
      </c>
      <c r="C3753" t="s">
        <v>11060</v>
      </c>
      <c r="D3753" t="s">
        <v>2198</v>
      </c>
      <c r="E3753" t="s">
        <v>2121</v>
      </c>
      <c r="F3753">
        <v>29</v>
      </c>
      <c r="G3753" t="s">
        <v>8234</v>
      </c>
      <c r="H3753" t="s">
        <v>8213</v>
      </c>
      <c r="I3753" t="s">
        <v>8219</v>
      </c>
      <c r="J3753" t="s">
        <v>8215</v>
      </c>
      <c r="K3753" t="s">
        <v>5808</v>
      </c>
      <c r="L3753" t="s">
        <v>8216</v>
      </c>
    </row>
    <row r="3754" spans="1:12" x14ac:dyDescent="0.35">
      <c r="A3754" s="164" t="s">
        <v>27497</v>
      </c>
      <c r="B3754" t="s">
        <v>27498</v>
      </c>
      <c r="C3754" t="s">
        <v>13330</v>
      </c>
      <c r="D3754" t="s">
        <v>13331</v>
      </c>
      <c r="E3754" t="s">
        <v>2121</v>
      </c>
      <c r="H3754" t="s">
        <v>8213</v>
      </c>
      <c r="I3754" t="s">
        <v>8219</v>
      </c>
      <c r="J3754" t="s">
        <v>8215</v>
      </c>
      <c r="K3754" t="s">
        <v>8224</v>
      </c>
      <c r="L3754" t="s">
        <v>8216</v>
      </c>
    </row>
    <row r="3755" spans="1:12" x14ac:dyDescent="0.35">
      <c r="A3755" s="164" t="s">
        <v>11549</v>
      </c>
      <c r="B3755" t="s">
        <v>11550</v>
      </c>
      <c r="C3755" t="s">
        <v>11551</v>
      </c>
      <c r="D3755" t="s">
        <v>11552</v>
      </c>
      <c r="E3755" t="s">
        <v>2121</v>
      </c>
      <c r="F3755">
        <v>24</v>
      </c>
      <c r="G3755" t="s">
        <v>8234</v>
      </c>
      <c r="H3755" t="s">
        <v>8213</v>
      </c>
      <c r="I3755" t="s">
        <v>8214</v>
      </c>
      <c r="J3755" t="s">
        <v>8215</v>
      </c>
      <c r="K3755" t="s">
        <v>8224</v>
      </c>
      <c r="L3755" t="s">
        <v>8216</v>
      </c>
    </row>
    <row r="3756" spans="1:12" x14ac:dyDescent="0.35">
      <c r="A3756" s="164" t="s">
        <v>2199</v>
      </c>
      <c r="B3756" t="s">
        <v>6896</v>
      </c>
      <c r="C3756" t="s">
        <v>14415</v>
      </c>
      <c r="D3756" t="s">
        <v>2200</v>
      </c>
      <c r="E3756" t="s">
        <v>2121</v>
      </c>
      <c r="F3756">
        <v>125</v>
      </c>
      <c r="G3756" t="s">
        <v>8212</v>
      </c>
      <c r="H3756" t="s">
        <v>8213</v>
      </c>
      <c r="I3756" t="s">
        <v>8219</v>
      </c>
      <c r="J3756" t="s">
        <v>8215</v>
      </c>
      <c r="K3756" t="s">
        <v>8224</v>
      </c>
      <c r="L3756" t="s">
        <v>8216</v>
      </c>
    </row>
    <row r="3757" spans="1:12" x14ac:dyDescent="0.35">
      <c r="A3757" s="164" t="s">
        <v>2201</v>
      </c>
      <c r="B3757" t="s">
        <v>6914</v>
      </c>
      <c r="C3757" t="s">
        <v>25706</v>
      </c>
      <c r="D3757" t="s">
        <v>2202</v>
      </c>
      <c r="E3757" t="s">
        <v>2121</v>
      </c>
      <c r="F3757">
        <v>30</v>
      </c>
      <c r="G3757" t="s">
        <v>8234</v>
      </c>
      <c r="H3757" t="s">
        <v>8213</v>
      </c>
      <c r="I3757" t="s">
        <v>8219</v>
      </c>
      <c r="J3757" t="s">
        <v>8215</v>
      </c>
      <c r="K3757" t="s">
        <v>5808</v>
      </c>
      <c r="L3757" t="s">
        <v>8216</v>
      </c>
    </row>
    <row r="3758" spans="1:12" x14ac:dyDescent="0.35">
      <c r="A3758" s="164" t="s">
        <v>2203</v>
      </c>
      <c r="B3758" t="s">
        <v>6799</v>
      </c>
      <c r="C3758" t="s">
        <v>20485</v>
      </c>
      <c r="D3758" t="s">
        <v>2204</v>
      </c>
      <c r="E3758" t="s">
        <v>2121</v>
      </c>
      <c r="F3758">
        <v>309</v>
      </c>
      <c r="G3758" t="s">
        <v>8556</v>
      </c>
      <c r="H3758" t="s">
        <v>8213</v>
      </c>
      <c r="I3758" t="s">
        <v>8214</v>
      </c>
      <c r="J3758" t="s">
        <v>8215</v>
      </c>
      <c r="K3758" t="s">
        <v>5808</v>
      </c>
      <c r="L3758" t="s">
        <v>8267</v>
      </c>
    </row>
    <row r="3759" spans="1:12" x14ac:dyDescent="0.35">
      <c r="A3759" s="164" t="s">
        <v>25910</v>
      </c>
      <c r="B3759" t="s">
        <v>25911</v>
      </c>
      <c r="C3759" t="s">
        <v>25912</v>
      </c>
      <c r="D3759" t="s">
        <v>25913</v>
      </c>
      <c r="E3759" t="s">
        <v>2121</v>
      </c>
      <c r="F3759">
        <v>22</v>
      </c>
      <c r="G3759" t="s">
        <v>8234</v>
      </c>
      <c r="H3759" t="s">
        <v>8213</v>
      </c>
      <c r="I3759" t="s">
        <v>8214</v>
      </c>
      <c r="J3759" t="s">
        <v>8215</v>
      </c>
      <c r="K3759" t="s">
        <v>8224</v>
      </c>
      <c r="L3759" t="s">
        <v>8216</v>
      </c>
    </row>
    <row r="3760" spans="1:12" x14ac:dyDescent="0.35">
      <c r="A3760" s="164" t="s">
        <v>21376</v>
      </c>
      <c r="B3760" t="s">
        <v>21377</v>
      </c>
      <c r="C3760" t="s">
        <v>21378</v>
      </c>
      <c r="D3760" t="s">
        <v>21379</v>
      </c>
      <c r="E3760" t="s">
        <v>2121</v>
      </c>
      <c r="F3760">
        <v>28</v>
      </c>
      <c r="G3760" t="s">
        <v>8234</v>
      </c>
      <c r="H3760" t="s">
        <v>8213</v>
      </c>
      <c r="I3760" t="s">
        <v>8219</v>
      </c>
      <c r="J3760" t="s">
        <v>8215</v>
      </c>
      <c r="K3760" t="s">
        <v>5808</v>
      </c>
      <c r="L3760" t="s">
        <v>8216</v>
      </c>
    </row>
    <row r="3761" spans="1:12" x14ac:dyDescent="0.35">
      <c r="A3761" s="164" t="s">
        <v>27323</v>
      </c>
      <c r="B3761" t="s">
        <v>10614</v>
      </c>
      <c r="C3761" t="s">
        <v>10615</v>
      </c>
      <c r="D3761" t="s">
        <v>8340</v>
      </c>
      <c r="E3761" t="s">
        <v>2121</v>
      </c>
      <c r="F3761">
        <v>33</v>
      </c>
      <c r="G3761" t="s">
        <v>8234</v>
      </c>
      <c r="H3761" t="s">
        <v>8213</v>
      </c>
      <c r="I3761" t="s">
        <v>8219</v>
      </c>
      <c r="J3761" t="s">
        <v>8215</v>
      </c>
      <c r="K3761" t="s">
        <v>5808</v>
      </c>
      <c r="L3761" t="s">
        <v>8216</v>
      </c>
    </row>
    <row r="3762" spans="1:12" x14ac:dyDescent="0.35">
      <c r="A3762" s="164" t="s">
        <v>2205</v>
      </c>
      <c r="B3762" t="s">
        <v>6907</v>
      </c>
      <c r="C3762" t="s">
        <v>29924</v>
      </c>
      <c r="D3762" t="s">
        <v>2206</v>
      </c>
      <c r="E3762" t="s">
        <v>2121</v>
      </c>
      <c r="F3762">
        <v>38</v>
      </c>
      <c r="G3762" t="s">
        <v>8234</v>
      </c>
      <c r="H3762" t="s">
        <v>8213</v>
      </c>
      <c r="I3762" t="s">
        <v>8219</v>
      </c>
      <c r="J3762" t="s">
        <v>8215</v>
      </c>
      <c r="K3762" t="s">
        <v>5808</v>
      </c>
      <c r="L3762" t="s">
        <v>8216</v>
      </c>
    </row>
    <row r="3763" spans="1:12" x14ac:dyDescent="0.35">
      <c r="A3763" s="164" t="s">
        <v>33201</v>
      </c>
      <c r="B3763" t="s">
        <v>18772</v>
      </c>
      <c r="C3763" t="s">
        <v>18773</v>
      </c>
      <c r="D3763" t="s">
        <v>18774</v>
      </c>
      <c r="E3763" t="s">
        <v>2121</v>
      </c>
      <c r="F3763">
        <v>207</v>
      </c>
      <c r="G3763" t="s">
        <v>8223</v>
      </c>
      <c r="H3763" t="s">
        <v>8213</v>
      </c>
      <c r="I3763" t="s">
        <v>8214</v>
      </c>
      <c r="J3763" t="s">
        <v>8215</v>
      </c>
      <c r="K3763" t="s">
        <v>8224</v>
      </c>
      <c r="L3763" t="s">
        <v>8216</v>
      </c>
    </row>
    <row r="3764" spans="1:12" x14ac:dyDescent="0.35">
      <c r="A3764" s="164" t="s">
        <v>25614</v>
      </c>
      <c r="B3764" t="s">
        <v>25615</v>
      </c>
      <c r="C3764" t="s">
        <v>25616</v>
      </c>
      <c r="D3764" t="s">
        <v>25617</v>
      </c>
      <c r="E3764" t="s">
        <v>2121</v>
      </c>
      <c r="F3764">
        <v>31</v>
      </c>
      <c r="G3764" t="s">
        <v>8234</v>
      </c>
      <c r="H3764" t="s">
        <v>8213</v>
      </c>
      <c r="I3764" t="s">
        <v>8214</v>
      </c>
      <c r="J3764" t="s">
        <v>8215</v>
      </c>
      <c r="K3764" t="s">
        <v>5808</v>
      </c>
      <c r="L3764" t="s">
        <v>8216</v>
      </c>
    </row>
    <row r="3765" spans="1:12" x14ac:dyDescent="0.35">
      <c r="A3765" s="164" t="s">
        <v>15826</v>
      </c>
      <c r="B3765" t="s">
        <v>15827</v>
      </c>
      <c r="C3765" t="s">
        <v>15828</v>
      </c>
      <c r="D3765" t="s">
        <v>15829</v>
      </c>
      <c r="E3765" t="s">
        <v>2121</v>
      </c>
      <c r="F3765">
        <v>36</v>
      </c>
      <c r="G3765" t="s">
        <v>8234</v>
      </c>
      <c r="H3765" t="s">
        <v>8213</v>
      </c>
      <c r="I3765" t="s">
        <v>8219</v>
      </c>
      <c r="J3765" t="s">
        <v>8215</v>
      </c>
      <c r="K3765" t="s">
        <v>5808</v>
      </c>
      <c r="L3765" t="s">
        <v>8216</v>
      </c>
    </row>
    <row r="3766" spans="1:12" x14ac:dyDescent="0.35">
      <c r="A3766" s="164" t="s">
        <v>28579</v>
      </c>
      <c r="B3766" t="s">
        <v>28580</v>
      </c>
      <c r="C3766" t="s">
        <v>28581</v>
      </c>
      <c r="D3766" t="s">
        <v>28582</v>
      </c>
      <c r="E3766" t="s">
        <v>2121</v>
      </c>
      <c r="H3766" t="s">
        <v>8213</v>
      </c>
      <c r="I3766" t="s">
        <v>8219</v>
      </c>
      <c r="J3766" t="s">
        <v>8215</v>
      </c>
      <c r="K3766" t="s">
        <v>8224</v>
      </c>
      <c r="L3766" t="s">
        <v>8216</v>
      </c>
    </row>
    <row r="3767" spans="1:12" x14ac:dyDescent="0.35">
      <c r="A3767" s="164" t="s">
        <v>12739</v>
      </c>
      <c r="B3767" t="s">
        <v>12740</v>
      </c>
      <c r="C3767" t="s">
        <v>12741</v>
      </c>
      <c r="D3767" t="s">
        <v>2126</v>
      </c>
      <c r="E3767" t="s">
        <v>2121</v>
      </c>
      <c r="F3767">
        <v>21</v>
      </c>
      <c r="G3767" t="s">
        <v>8234</v>
      </c>
      <c r="H3767" t="s">
        <v>8213</v>
      </c>
      <c r="I3767" t="s">
        <v>8214</v>
      </c>
      <c r="J3767" t="s">
        <v>8215</v>
      </c>
      <c r="K3767" t="s">
        <v>8224</v>
      </c>
      <c r="L3767" t="s">
        <v>8216</v>
      </c>
    </row>
    <row r="3768" spans="1:12" x14ac:dyDescent="0.35">
      <c r="A3768" s="164" t="s">
        <v>2207</v>
      </c>
      <c r="B3768" t="s">
        <v>6909</v>
      </c>
      <c r="C3768" t="s">
        <v>17114</v>
      </c>
      <c r="D3768" t="s">
        <v>2208</v>
      </c>
      <c r="E3768" t="s">
        <v>2121</v>
      </c>
      <c r="F3768">
        <v>214</v>
      </c>
      <c r="G3768" t="s">
        <v>8223</v>
      </c>
      <c r="H3768" t="s">
        <v>8213</v>
      </c>
      <c r="I3768" t="s">
        <v>8214</v>
      </c>
      <c r="J3768" t="s">
        <v>8215</v>
      </c>
      <c r="K3768" t="s">
        <v>8224</v>
      </c>
      <c r="L3768" t="s">
        <v>8216</v>
      </c>
    </row>
    <row r="3769" spans="1:12" x14ac:dyDescent="0.35">
      <c r="A3769" s="164" t="s">
        <v>15592</v>
      </c>
      <c r="B3769" t="s">
        <v>15593</v>
      </c>
      <c r="C3769" t="s">
        <v>15594</v>
      </c>
      <c r="D3769" t="s">
        <v>2148</v>
      </c>
      <c r="E3769" t="s">
        <v>2121</v>
      </c>
      <c r="F3769">
        <v>18</v>
      </c>
      <c r="G3769" t="s">
        <v>8234</v>
      </c>
      <c r="H3769" t="s">
        <v>8213</v>
      </c>
      <c r="I3769" t="s">
        <v>8214</v>
      </c>
      <c r="J3769" t="s">
        <v>8215</v>
      </c>
      <c r="K3769" t="s">
        <v>8224</v>
      </c>
      <c r="L3769" t="s">
        <v>8267</v>
      </c>
    </row>
    <row r="3770" spans="1:12" x14ac:dyDescent="0.35">
      <c r="A3770" s="164" t="s">
        <v>21266</v>
      </c>
      <c r="B3770" t="s">
        <v>21267</v>
      </c>
      <c r="C3770" t="s">
        <v>21268</v>
      </c>
      <c r="D3770" t="s">
        <v>12582</v>
      </c>
      <c r="E3770" t="s">
        <v>2121</v>
      </c>
      <c r="F3770">
        <v>123</v>
      </c>
      <c r="G3770" t="s">
        <v>8212</v>
      </c>
      <c r="H3770" t="s">
        <v>8213</v>
      </c>
      <c r="I3770" t="s">
        <v>8214</v>
      </c>
      <c r="J3770" t="s">
        <v>8215</v>
      </c>
      <c r="K3770" t="s">
        <v>5808</v>
      </c>
      <c r="L3770" t="s">
        <v>8216</v>
      </c>
    </row>
    <row r="3771" spans="1:12" x14ac:dyDescent="0.35">
      <c r="A3771" s="164" t="s">
        <v>30122</v>
      </c>
      <c r="B3771" t="s">
        <v>30123</v>
      </c>
      <c r="C3771" t="s">
        <v>30124</v>
      </c>
      <c r="D3771" t="s">
        <v>30125</v>
      </c>
      <c r="E3771" t="s">
        <v>2121</v>
      </c>
      <c r="H3771" t="s">
        <v>8213</v>
      </c>
      <c r="I3771" t="s">
        <v>8219</v>
      </c>
      <c r="J3771" t="s">
        <v>8215</v>
      </c>
      <c r="K3771" t="s">
        <v>8224</v>
      </c>
      <c r="L3771" t="s">
        <v>8216</v>
      </c>
    </row>
    <row r="3772" spans="1:12" x14ac:dyDescent="0.35">
      <c r="A3772" s="164" t="s">
        <v>2209</v>
      </c>
      <c r="B3772" t="s">
        <v>6917</v>
      </c>
      <c r="C3772" t="s">
        <v>24022</v>
      </c>
      <c r="D3772" t="s">
        <v>2210</v>
      </c>
      <c r="E3772" t="s">
        <v>2121</v>
      </c>
      <c r="F3772">
        <v>49</v>
      </c>
      <c r="G3772" t="s">
        <v>8234</v>
      </c>
      <c r="H3772" t="s">
        <v>8213</v>
      </c>
      <c r="I3772" t="s">
        <v>8219</v>
      </c>
      <c r="J3772" t="s">
        <v>8215</v>
      </c>
      <c r="K3772" t="s">
        <v>8224</v>
      </c>
      <c r="L3772" t="s">
        <v>8216</v>
      </c>
    </row>
    <row r="3773" spans="1:12" x14ac:dyDescent="0.35">
      <c r="A3773" s="164" t="s">
        <v>31783</v>
      </c>
      <c r="B3773" t="s">
        <v>31784</v>
      </c>
      <c r="C3773" t="s">
        <v>31785</v>
      </c>
      <c r="D3773" t="s">
        <v>31786</v>
      </c>
      <c r="E3773" t="s">
        <v>2121</v>
      </c>
      <c r="H3773" t="s">
        <v>8213</v>
      </c>
      <c r="I3773" t="s">
        <v>8219</v>
      </c>
      <c r="J3773" t="s">
        <v>8215</v>
      </c>
      <c r="K3773" t="s">
        <v>8224</v>
      </c>
      <c r="L3773" t="s">
        <v>8216</v>
      </c>
    </row>
    <row r="3774" spans="1:12" x14ac:dyDescent="0.35">
      <c r="A3774" s="164" t="s">
        <v>29973</v>
      </c>
      <c r="B3774" t="s">
        <v>29974</v>
      </c>
      <c r="C3774" t="s">
        <v>29975</v>
      </c>
      <c r="D3774" t="s">
        <v>29976</v>
      </c>
      <c r="E3774" t="s">
        <v>2121</v>
      </c>
      <c r="H3774" t="s">
        <v>8213</v>
      </c>
      <c r="I3774" t="s">
        <v>8219</v>
      </c>
      <c r="J3774" t="s">
        <v>8215</v>
      </c>
      <c r="K3774" t="s">
        <v>8224</v>
      </c>
      <c r="L3774" t="s">
        <v>8216</v>
      </c>
    </row>
    <row r="3775" spans="1:12" x14ac:dyDescent="0.35">
      <c r="A3775" s="164" t="s">
        <v>2212</v>
      </c>
      <c r="B3775" t="s">
        <v>6835</v>
      </c>
      <c r="C3775" t="s">
        <v>24641</v>
      </c>
      <c r="D3775" t="s">
        <v>2213</v>
      </c>
      <c r="E3775" t="s">
        <v>2121</v>
      </c>
      <c r="F3775">
        <v>99</v>
      </c>
      <c r="G3775" t="s">
        <v>8234</v>
      </c>
      <c r="H3775" t="s">
        <v>8213</v>
      </c>
      <c r="I3775" t="s">
        <v>8219</v>
      </c>
      <c r="J3775" t="s">
        <v>8215</v>
      </c>
      <c r="K3775" t="s">
        <v>8224</v>
      </c>
      <c r="L3775" t="s">
        <v>8216</v>
      </c>
    </row>
    <row r="3776" spans="1:12" x14ac:dyDescent="0.35">
      <c r="A3776" s="164" t="s">
        <v>29722</v>
      </c>
      <c r="B3776" t="s">
        <v>29723</v>
      </c>
      <c r="C3776" t="s">
        <v>29724</v>
      </c>
      <c r="D3776" t="s">
        <v>29725</v>
      </c>
      <c r="E3776" t="s">
        <v>2121</v>
      </c>
      <c r="H3776" t="s">
        <v>8213</v>
      </c>
      <c r="I3776" t="s">
        <v>8214</v>
      </c>
      <c r="J3776" t="s">
        <v>8215</v>
      </c>
      <c r="K3776" t="s">
        <v>8224</v>
      </c>
      <c r="L3776" t="s">
        <v>8216</v>
      </c>
    </row>
    <row r="3777" spans="1:12" x14ac:dyDescent="0.35">
      <c r="A3777" s="164" t="s">
        <v>22959</v>
      </c>
      <c r="B3777" t="s">
        <v>22960</v>
      </c>
      <c r="C3777" t="s">
        <v>22961</v>
      </c>
      <c r="D3777" t="s">
        <v>22962</v>
      </c>
      <c r="E3777" t="s">
        <v>2121</v>
      </c>
      <c r="F3777">
        <v>20</v>
      </c>
      <c r="G3777" t="s">
        <v>8234</v>
      </c>
      <c r="H3777" t="s">
        <v>8213</v>
      </c>
      <c r="I3777" t="s">
        <v>8214</v>
      </c>
      <c r="J3777" t="s">
        <v>8215</v>
      </c>
      <c r="K3777" t="s">
        <v>8224</v>
      </c>
      <c r="L3777" t="s">
        <v>8216</v>
      </c>
    </row>
    <row r="3778" spans="1:12" x14ac:dyDescent="0.35">
      <c r="A3778" s="164" t="s">
        <v>12579</v>
      </c>
      <c r="B3778" t="s">
        <v>12580</v>
      </c>
      <c r="C3778" t="s">
        <v>12581</v>
      </c>
      <c r="D3778" t="s">
        <v>12582</v>
      </c>
      <c r="E3778" t="s">
        <v>2121</v>
      </c>
      <c r="F3778">
        <v>29</v>
      </c>
      <c r="G3778" t="s">
        <v>8234</v>
      </c>
      <c r="H3778" t="s">
        <v>8213</v>
      </c>
      <c r="I3778" t="s">
        <v>8214</v>
      </c>
      <c r="J3778" t="s">
        <v>8215</v>
      </c>
      <c r="K3778" t="s">
        <v>5808</v>
      </c>
      <c r="L3778" t="s">
        <v>8216</v>
      </c>
    </row>
    <row r="3779" spans="1:12" x14ac:dyDescent="0.35">
      <c r="A3779" s="164" t="s">
        <v>8569</v>
      </c>
      <c r="B3779" t="s">
        <v>8570</v>
      </c>
      <c r="C3779" t="s">
        <v>8571</v>
      </c>
      <c r="D3779" t="s">
        <v>8572</v>
      </c>
      <c r="E3779" t="s">
        <v>2121</v>
      </c>
      <c r="F3779">
        <v>80</v>
      </c>
      <c r="G3779" t="s">
        <v>8234</v>
      </c>
      <c r="H3779" t="s">
        <v>8213</v>
      </c>
      <c r="I3779" t="s">
        <v>8214</v>
      </c>
      <c r="J3779" t="s">
        <v>8215</v>
      </c>
      <c r="K3779" t="s">
        <v>8224</v>
      </c>
      <c r="L3779" t="s">
        <v>8216</v>
      </c>
    </row>
    <row r="3780" spans="1:12" x14ac:dyDescent="0.35">
      <c r="A3780" s="164" t="s">
        <v>2214</v>
      </c>
      <c r="B3780" t="s">
        <v>6805</v>
      </c>
      <c r="C3780" t="s">
        <v>22426</v>
      </c>
      <c r="D3780" t="s">
        <v>2126</v>
      </c>
      <c r="E3780" t="s">
        <v>2121</v>
      </c>
      <c r="F3780">
        <v>477</v>
      </c>
      <c r="G3780" t="s">
        <v>8307</v>
      </c>
      <c r="H3780" t="s">
        <v>8213</v>
      </c>
      <c r="I3780" t="s">
        <v>8214</v>
      </c>
      <c r="J3780" t="s">
        <v>8215</v>
      </c>
      <c r="K3780" t="s">
        <v>8224</v>
      </c>
      <c r="L3780" t="s">
        <v>8267</v>
      </c>
    </row>
    <row r="3781" spans="1:12" x14ac:dyDescent="0.35">
      <c r="A3781" s="164" t="s">
        <v>21460</v>
      </c>
      <c r="B3781" t="s">
        <v>21461</v>
      </c>
      <c r="C3781" t="s">
        <v>21462</v>
      </c>
      <c r="D3781" t="s">
        <v>101</v>
      </c>
      <c r="E3781" t="s">
        <v>2121</v>
      </c>
      <c r="F3781">
        <v>133</v>
      </c>
      <c r="G3781" t="s">
        <v>8212</v>
      </c>
      <c r="H3781" t="s">
        <v>8213</v>
      </c>
      <c r="I3781" t="s">
        <v>8214</v>
      </c>
      <c r="J3781" t="s">
        <v>8215</v>
      </c>
      <c r="K3781" t="s">
        <v>5808</v>
      </c>
      <c r="L3781" t="s">
        <v>8216</v>
      </c>
    </row>
    <row r="3782" spans="1:12" x14ac:dyDescent="0.35">
      <c r="A3782" s="164" t="s">
        <v>13366</v>
      </c>
      <c r="B3782" t="s">
        <v>13367</v>
      </c>
      <c r="C3782" t="s">
        <v>13368</v>
      </c>
      <c r="D3782" t="s">
        <v>2208</v>
      </c>
      <c r="E3782" t="s">
        <v>2121</v>
      </c>
      <c r="F3782">
        <v>32</v>
      </c>
      <c r="G3782" t="s">
        <v>8234</v>
      </c>
      <c r="H3782" t="s">
        <v>8213</v>
      </c>
      <c r="I3782" t="s">
        <v>8214</v>
      </c>
      <c r="J3782" t="s">
        <v>8215</v>
      </c>
      <c r="K3782" t="s">
        <v>5808</v>
      </c>
      <c r="L3782" t="s">
        <v>8216</v>
      </c>
    </row>
    <row r="3783" spans="1:12" x14ac:dyDescent="0.35">
      <c r="A3783" s="164" t="s">
        <v>21277</v>
      </c>
      <c r="B3783" t="s">
        <v>21278</v>
      </c>
      <c r="C3783" t="s">
        <v>21279</v>
      </c>
      <c r="D3783" t="s">
        <v>21280</v>
      </c>
      <c r="E3783" t="s">
        <v>2121</v>
      </c>
      <c r="H3783" t="s">
        <v>8213</v>
      </c>
      <c r="I3783" t="s">
        <v>8214</v>
      </c>
      <c r="J3783" t="s">
        <v>8215</v>
      </c>
      <c r="K3783" t="s">
        <v>8224</v>
      </c>
      <c r="L3783" t="s">
        <v>8216</v>
      </c>
    </row>
    <row r="3784" spans="1:12" x14ac:dyDescent="0.35">
      <c r="A3784" s="164" t="s">
        <v>21820</v>
      </c>
      <c r="B3784" t="s">
        <v>21821</v>
      </c>
      <c r="C3784" t="s">
        <v>21822</v>
      </c>
      <c r="D3784" t="s">
        <v>12582</v>
      </c>
      <c r="E3784" t="s">
        <v>2121</v>
      </c>
      <c r="H3784" t="s">
        <v>8213</v>
      </c>
      <c r="I3784" t="s">
        <v>8214</v>
      </c>
      <c r="J3784" t="s">
        <v>8215</v>
      </c>
      <c r="K3784" t="s">
        <v>8224</v>
      </c>
      <c r="L3784" t="s">
        <v>8216</v>
      </c>
    </row>
    <row r="3785" spans="1:12" x14ac:dyDescent="0.35">
      <c r="A3785" s="164" t="s">
        <v>32952</v>
      </c>
      <c r="B3785" t="s">
        <v>32953</v>
      </c>
      <c r="C3785" t="s">
        <v>32954</v>
      </c>
      <c r="D3785" t="s">
        <v>2204</v>
      </c>
      <c r="E3785" t="s">
        <v>2121</v>
      </c>
      <c r="F3785">
        <v>126</v>
      </c>
      <c r="G3785" t="s">
        <v>8212</v>
      </c>
      <c r="H3785" t="s">
        <v>8213</v>
      </c>
      <c r="I3785" t="s">
        <v>8214</v>
      </c>
      <c r="J3785" t="s">
        <v>8215</v>
      </c>
      <c r="K3785" t="s">
        <v>5808</v>
      </c>
      <c r="L3785" t="s">
        <v>8267</v>
      </c>
    </row>
    <row r="3786" spans="1:12" x14ac:dyDescent="0.35">
      <c r="A3786" s="164" t="s">
        <v>2215</v>
      </c>
      <c r="B3786" t="s">
        <v>6812</v>
      </c>
      <c r="C3786" t="s">
        <v>31208</v>
      </c>
      <c r="D3786" t="s">
        <v>2131</v>
      </c>
      <c r="E3786" t="s">
        <v>2121</v>
      </c>
      <c r="F3786">
        <v>66</v>
      </c>
      <c r="G3786" t="s">
        <v>8234</v>
      </c>
      <c r="H3786" t="s">
        <v>8213</v>
      </c>
      <c r="I3786" t="s">
        <v>8214</v>
      </c>
      <c r="J3786" t="s">
        <v>8215</v>
      </c>
      <c r="K3786" t="s">
        <v>5808</v>
      </c>
      <c r="L3786" t="s">
        <v>8267</v>
      </c>
    </row>
    <row r="3787" spans="1:12" x14ac:dyDescent="0.35">
      <c r="A3787" s="164" t="s">
        <v>2216</v>
      </c>
      <c r="B3787" t="s">
        <v>6916</v>
      </c>
      <c r="C3787" t="s">
        <v>15192</v>
      </c>
      <c r="D3787" t="s">
        <v>409</v>
      </c>
      <c r="E3787" t="s">
        <v>2121</v>
      </c>
      <c r="F3787">
        <v>40</v>
      </c>
      <c r="G3787" t="s">
        <v>8234</v>
      </c>
      <c r="H3787" t="s">
        <v>8213</v>
      </c>
      <c r="I3787" t="s">
        <v>8219</v>
      </c>
      <c r="J3787" t="s">
        <v>8215</v>
      </c>
      <c r="K3787" t="s">
        <v>5808</v>
      </c>
      <c r="L3787" t="s">
        <v>8216</v>
      </c>
    </row>
    <row r="3788" spans="1:12" x14ac:dyDescent="0.35">
      <c r="A3788" s="164" t="s">
        <v>14185</v>
      </c>
      <c r="B3788" t="s">
        <v>14186</v>
      </c>
      <c r="C3788" t="s">
        <v>14187</v>
      </c>
      <c r="D3788" t="s">
        <v>2242</v>
      </c>
      <c r="E3788" t="s">
        <v>2121</v>
      </c>
      <c r="F3788">
        <v>0</v>
      </c>
      <c r="G3788" t="s">
        <v>8234</v>
      </c>
      <c r="H3788" t="s">
        <v>8213</v>
      </c>
      <c r="I3788" t="s">
        <v>8214</v>
      </c>
      <c r="J3788" t="s">
        <v>8215</v>
      </c>
      <c r="K3788" t="s">
        <v>8224</v>
      </c>
      <c r="L3788" t="s">
        <v>8216</v>
      </c>
    </row>
    <row r="3789" spans="1:12" x14ac:dyDescent="0.35">
      <c r="A3789" s="164" t="s">
        <v>26057</v>
      </c>
      <c r="B3789" t="s">
        <v>24566</v>
      </c>
      <c r="C3789" t="s">
        <v>24567</v>
      </c>
      <c r="D3789" t="s">
        <v>24568</v>
      </c>
      <c r="E3789" t="s">
        <v>2121</v>
      </c>
      <c r="F3789">
        <v>19</v>
      </c>
      <c r="G3789" t="s">
        <v>8234</v>
      </c>
      <c r="H3789" t="s">
        <v>8213</v>
      </c>
      <c r="I3789" t="s">
        <v>8214</v>
      </c>
      <c r="J3789" t="s">
        <v>8215</v>
      </c>
      <c r="K3789" t="s">
        <v>8224</v>
      </c>
      <c r="L3789" t="s">
        <v>8216</v>
      </c>
    </row>
    <row r="3790" spans="1:12" x14ac:dyDescent="0.35">
      <c r="A3790" s="164" t="s">
        <v>33398</v>
      </c>
      <c r="B3790" t="s">
        <v>33399</v>
      </c>
      <c r="C3790" t="s">
        <v>33400</v>
      </c>
      <c r="D3790" t="s">
        <v>12582</v>
      </c>
      <c r="E3790" t="s">
        <v>2121</v>
      </c>
      <c r="H3790" t="s">
        <v>8213</v>
      </c>
      <c r="I3790" t="s">
        <v>8214</v>
      </c>
      <c r="J3790" t="s">
        <v>8215</v>
      </c>
      <c r="K3790" t="s">
        <v>8224</v>
      </c>
      <c r="L3790" t="s">
        <v>8216</v>
      </c>
    </row>
    <row r="3791" spans="1:12" x14ac:dyDescent="0.35">
      <c r="A3791" s="164" t="s">
        <v>14728</v>
      </c>
      <c r="B3791" t="s">
        <v>14729</v>
      </c>
      <c r="C3791" t="s">
        <v>14730</v>
      </c>
      <c r="D3791" t="s">
        <v>14731</v>
      </c>
      <c r="E3791" t="s">
        <v>2121</v>
      </c>
      <c r="H3791" t="s">
        <v>8213</v>
      </c>
      <c r="I3791" t="s">
        <v>8214</v>
      </c>
      <c r="J3791" t="s">
        <v>8215</v>
      </c>
      <c r="K3791" t="s">
        <v>8224</v>
      </c>
      <c r="L3791" t="s">
        <v>8216</v>
      </c>
    </row>
    <row r="3792" spans="1:12" x14ac:dyDescent="0.35">
      <c r="A3792" s="164" t="s">
        <v>18604</v>
      </c>
      <c r="B3792" t="s">
        <v>18605</v>
      </c>
      <c r="C3792" t="s">
        <v>18606</v>
      </c>
      <c r="D3792" t="s">
        <v>18607</v>
      </c>
      <c r="E3792" t="s">
        <v>2121</v>
      </c>
      <c r="H3792" t="s">
        <v>8213</v>
      </c>
      <c r="I3792" t="s">
        <v>8214</v>
      </c>
      <c r="J3792" t="s">
        <v>8215</v>
      </c>
      <c r="K3792" t="s">
        <v>8224</v>
      </c>
      <c r="L3792" t="s">
        <v>8216</v>
      </c>
    </row>
    <row r="3793" spans="1:12" x14ac:dyDescent="0.35">
      <c r="A3793" s="164" t="s">
        <v>2217</v>
      </c>
      <c r="B3793" t="s">
        <v>5859</v>
      </c>
      <c r="C3793" t="s">
        <v>23149</v>
      </c>
      <c r="D3793" t="s">
        <v>409</v>
      </c>
      <c r="E3793" t="s">
        <v>2121</v>
      </c>
      <c r="F3793">
        <v>37</v>
      </c>
      <c r="G3793" t="s">
        <v>8234</v>
      </c>
      <c r="H3793" t="s">
        <v>8213</v>
      </c>
      <c r="I3793" t="s">
        <v>8219</v>
      </c>
      <c r="J3793" t="s">
        <v>8215</v>
      </c>
      <c r="K3793" t="s">
        <v>5808</v>
      </c>
      <c r="L3793" t="s">
        <v>8216</v>
      </c>
    </row>
    <row r="3794" spans="1:12" x14ac:dyDescent="0.35">
      <c r="A3794" s="164" t="s">
        <v>27324</v>
      </c>
      <c r="B3794" t="s">
        <v>27325</v>
      </c>
      <c r="C3794" t="s">
        <v>27326</v>
      </c>
      <c r="D3794" t="s">
        <v>2139</v>
      </c>
      <c r="E3794" t="s">
        <v>2121</v>
      </c>
      <c r="F3794">
        <v>117</v>
      </c>
      <c r="G3794" t="s">
        <v>8212</v>
      </c>
      <c r="H3794" t="s">
        <v>8213</v>
      </c>
      <c r="I3794" t="s">
        <v>8219</v>
      </c>
      <c r="J3794" t="s">
        <v>8215</v>
      </c>
      <c r="K3794" t="s">
        <v>8224</v>
      </c>
      <c r="L3794" t="s">
        <v>8216</v>
      </c>
    </row>
    <row r="3795" spans="1:12" x14ac:dyDescent="0.35">
      <c r="A3795" s="164" t="s">
        <v>14017</v>
      </c>
      <c r="B3795" t="s">
        <v>14018</v>
      </c>
      <c r="C3795" t="s">
        <v>14019</v>
      </c>
      <c r="D3795" t="s">
        <v>14020</v>
      </c>
      <c r="E3795" t="s">
        <v>2121</v>
      </c>
      <c r="H3795" t="s">
        <v>8213</v>
      </c>
      <c r="I3795" t="s">
        <v>8214</v>
      </c>
      <c r="J3795" t="s">
        <v>8215</v>
      </c>
      <c r="K3795" t="s">
        <v>8224</v>
      </c>
      <c r="L3795" t="s">
        <v>8216</v>
      </c>
    </row>
    <row r="3796" spans="1:12" x14ac:dyDescent="0.35">
      <c r="A3796" s="164" t="s">
        <v>16276</v>
      </c>
      <c r="B3796" t="s">
        <v>16277</v>
      </c>
      <c r="C3796" t="s">
        <v>16278</v>
      </c>
      <c r="D3796" t="s">
        <v>9353</v>
      </c>
      <c r="E3796" t="s">
        <v>2121</v>
      </c>
      <c r="H3796" t="s">
        <v>8213</v>
      </c>
      <c r="I3796" t="s">
        <v>8214</v>
      </c>
      <c r="J3796" t="s">
        <v>8215</v>
      </c>
      <c r="K3796" t="s">
        <v>8224</v>
      </c>
      <c r="L3796" t="s">
        <v>8216</v>
      </c>
    </row>
    <row r="3797" spans="1:12" x14ac:dyDescent="0.35">
      <c r="A3797" s="164" t="s">
        <v>28531</v>
      </c>
      <c r="B3797" t="s">
        <v>28532</v>
      </c>
      <c r="C3797" t="s">
        <v>28533</v>
      </c>
      <c r="D3797" t="s">
        <v>28534</v>
      </c>
      <c r="E3797" t="s">
        <v>2121</v>
      </c>
      <c r="H3797" t="s">
        <v>8213</v>
      </c>
      <c r="I3797" t="s">
        <v>8214</v>
      </c>
      <c r="J3797" t="s">
        <v>8215</v>
      </c>
      <c r="K3797" t="s">
        <v>8224</v>
      </c>
      <c r="L3797" t="s">
        <v>8216</v>
      </c>
    </row>
    <row r="3798" spans="1:12" x14ac:dyDescent="0.35">
      <c r="A3798" s="164" t="s">
        <v>28173</v>
      </c>
      <c r="B3798" t="s">
        <v>19182</v>
      </c>
      <c r="C3798" t="s">
        <v>8742</v>
      </c>
      <c r="D3798" t="s">
        <v>985</v>
      </c>
      <c r="E3798" t="s">
        <v>2121</v>
      </c>
      <c r="F3798">
        <v>161</v>
      </c>
      <c r="G3798" t="s">
        <v>8212</v>
      </c>
      <c r="H3798" t="s">
        <v>8213</v>
      </c>
      <c r="I3798" t="s">
        <v>8214</v>
      </c>
      <c r="J3798" t="s">
        <v>8215</v>
      </c>
      <c r="K3798" t="s">
        <v>8224</v>
      </c>
      <c r="L3798" t="s">
        <v>8216</v>
      </c>
    </row>
    <row r="3799" spans="1:12" x14ac:dyDescent="0.35">
      <c r="A3799" s="164" t="s">
        <v>12760</v>
      </c>
      <c r="B3799" t="s">
        <v>12761</v>
      </c>
      <c r="C3799" t="s">
        <v>12762</v>
      </c>
      <c r="D3799" t="s">
        <v>218</v>
      </c>
      <c r="E3799" t="s">
        <v>2121</v>
      </c>
      <c r="F3799">
        <v>209</v>
      </c>
      <c r="G3799" t="s">
        <v>8223</v>
      </c>
      <c r="H3799" t="s">
        <v>8213</v>
      </c>
      <c r="I3799" t="s">
        <v>8214</v>
      </c>
      <c r="J3799" t="s">
        <v>8215</v>
      </c>
      <c r="K3799" t="s">
        <v>8224</v>
      </c>
      <c r="L3799" t="s">
        <v>8216</v>
      </c>
    </row>
    <row r="3800" spans="1:12" x14ac:dyDescent="0.35">
      <c r="A3800" s="164" t="s">
        <v>9383</v>
      </c>
      <c r="B3800" t="s">
        <v>9384</v>
      </c>
      <c r="C3800" t="s">
        <v>9385</v>
      </c>
      <c r="D3800" t="s">
        <v>9386</v>
      </c>
      <c r="E3800" t="s">
        <v>2121</v>
      </c>
      <c r="H3800" t="s">
        <v>8213</v>
      </c>
      <c r="I3800" t="s">
        <v>8214</v>
      </c>
      <c r="J3800" t="s">
        <v>8215</v>
      </c>
      <c r="K3800" t="s">
        <v>8224</v>
      </c>
      <c r="L3800" t="s">
        <v>8216</v>
      </c>
    </row>
    <row r="3801" spans="1:12" x14ac:dyDescent="0.35">
      <c r="A3801" s="164" t="s">
        <v>24353</v>
      </c>
      <c r="B3801" t="s">
        <v>24354</v>
      </c>
      <c r="C3801" t="s">
        <v>24355</v>
      </c>
      <c r="D3801" t="s">
        <v>160</v>
      </c>
      <c r="E3801" t="s">
        <v>2121</v>
      </c>
      <c r="F3801">
        <v>0</v>
      </c>
      <c r="G3801" t="s">
        <v>8234</v>
      </c>
      <c r="H3801" t="s">
        <v>8213</v>
      </c>
      <c r="I3801" t="s">
        <v>8214</v>
      </c>
      <c r="J3801" t="s">
        <v>8215</v>
      </c>
      <c r="K3801" t="s">
        <v>8224</v>
      </c>
      <c r="L3801" t="s">
        <v>8216</v>
      </c>
    </row>
    <row r="3802" spans="1:12" x14ac:dyDescent="0.35">
      <c r="A3802" s="164" t="s">
        <v>14992</v>
      </c>
      <c r="B3802" t="s">
        <v>14993</v>
      </c>
      <c r="C3802" t="s">
        <v>14994</v>
      </c>
      <c r="D3802" t="s">
        <v>2126</v>
      </c>
      <c r="E3802" t="s">
        <v>2121</v>
      </c>
      <c r="F3802">
        <v>135</v>
      </c>
      <c r="G3802" t="s">
        <v>8212</v>
      </c>
      <c r="H3802" t="s">
        <v>8213</v>
      </c>
      <c r="I3802" t="s">
        <v>8214</v>
      </c>
      <c r="J3802" t="s">
        <v>8215</v>
      </c>
      <c r="K3802" t="s">
        <v>8224</v>
      </c>
      <c r="L3802" t="s">
        <v>8216</v>
      </c>
    </row>
    <row r="3803" spans="1:12" x14ac:dyDescent="0.35">
      <c r="A3803" s="164" t="s">
        <v>2218</v>
      </c>
      <c r="B3803" t="s">
        <v>6838</v>
      </c>
      <c r="C3803" t="s">
        <v>20974</v>
      </c>
      <c r="D3803" t="s">
        <v>2148</v>
      </c>
      <c r="E3803" t="s">
        <v>2121</v>
      </c>
      <c r="F3803">
        <v>108</v>
      </c>
      <c r="G3803" t="s">
        <v>8212</v>
      </c>
      <c r="H3803" t="s">
        <v>8213</v>
      </c>
      <c r="I3803" t="s">
        <v>8214</v>
      </c>
      <c r="J3803" t="s">
        <v>8215</v>
      </c>
      <c r="K3803" t="s">
        <v>5808</v>
      </c>
      <c r="L3803" t="s">
        <v>8216</v>
      </c>
    </row>
    <row r="3804" spans="1:12" x14ac:dyDescent="0.35">
      <c r="A3804" s="164" t="s">
        <v>2219</v>
      </c>
      <c r="B3804" t="s">
        <v>6892</v>
      </c>
      <c r="C3804" t="s">
        <v>21107</v>
      </c>
      <c r="D3804" t="s">
        <v>2168</v>
      </c>
      <c r="E3804" t="s">
        <v>2121</v>
      </c>
      <c r="F3804">
        <v>164</v>
      </c>
      <c r="G3804" t="s">
        <v>8212</v>
      </c>
      <c r="H3804" t="s">
        <v>8213</v>
      </c>
      <c r="I3804" t="s">
        <v>8214</v>
      </c>
      <c r="J3804" t="s">
        <v>8215</v>
      </c>
      <c r="K3804" t="s">
        <v>8224</v>
      </c>
      <c r="L3804" t="s">
        <v>8216</v>
      </c>
    </row>
    <row r="3805" spans="1:12" x14ac:dyDescent="0.35">
      <c r="A3805" s="164" t="s">
        <v>20441</v>
      </c>
      <c r="B3805" t="s">
        <v>20442</v>
      </c>
      <c r="C3805" t="s">
        <v>20443</v>
      </c>
      <c r="D3805" t="s">
        <v>2204</v>
      </c>
      <c r="E3805" t="s">
        <v>2121</v>
      </c>
      <c r="F3805">
        <v>124</v>
      </c>
      <c r="G3805" t="s">
        <v>8212</v>
      </c>
      <c r="H3805" t="s">
        <v>8213</v>
      </c>
      <c r="I3805" t="s">
        <v>8214</v>
      </c>
      <c r="J3805" t="s">
        <v>8215</v>
      </c>
      <c r="K3805" t="s">
        <v>5808</v>
      </c>
      <c r="L3805" t="s">
        <v>8216</v>
      </c>
    </row>
    <row r="3806" spans="1:12" x14ac:dyDescent="0.35">
      <c r="A3806" s="164" t="s">
        <v>2220</v>
      </c>
      <c r="B3806" t="s">
        <v>6822</v>
      </c>
      <c r="C3806" t="s">
        <v>8623</v>
      </c>
      <c r="D3806" t="s">
        <v>2155</v>
      </c>
      <c r="E3806" t="s">
        <v>2121</v>
      </c>
      <c r="F3806">
        <v>150</v>
      </c>
      <c r="G3806" t="s">
        <v>8212</v>
      </c>
      <c r="H3806" t="s">
        <v>8213</v>
      </c>
      <c r="I3806" t="s">
        <v>8214</v>
      </c>
      <c r="J3806" t="s">
        <v>8215</v>
      </c>
      <c r="K3806" t="s">
        <v>8224</v>
      </c>
      <c r="L3806" t="s">
        <v>8216</v>
      </c>
    </row>
    <row r="3807" spans="1:12" x14ac:dyDescent="0.35">
      <c r="A3807" s="164" t="s">
        <v>8740</v>
      </c>
      <c r="B3807" t="s">
        <v>8741</v>
      </c>
      <c r="C3807" t="s">
        <v>8742</v>
      </c>
      <c r="D3807" t="s">
        <v>985</v>
      </c>
      <c r="E3807" t="s">
        <v>2121</v>
      </c>
      <c r="F3807">
        <v>161</v>
      </c>
      <c r="G3807" t="s">
        <v>8212</v>
      </c>
      <c r="H3807" t="s">
        <v>8213</v>
      </c>
      <c r="I3807" t="s">
        <v>8214</v>
      </c>
      <c r="J3807" t="s">
        <v>8215</v>
      </c>
      <c r="K3807" t="s">
        <v>8224</v>
      </c>
      <c r="L3807" t="s">
        <v>8216</v>
      </c>
    </row>
    <row r="3808" spans="1:12" x14ac:dyDescent="0.35">
      <c r="A3808" s="164" t="s">
        <v>26306</v>
      </c>
      <c r="B3808" t="s">
        <v>6801</v>
      </c>
      <c r="C3808" t="s">
        <v>26307</v>
      </c>
      <c r="D3808" t="s">
        <v>2236</v>
      </c>
      <c r="E3808" t="s">
        <v>2121</v>
      </c>
      <c r="F3808">
        <v>74</v>
      </c>
      <c r="G3808" t="s">
        <v>8234</v>
      </c>
      <c r="H3808" t="s">
        <v>8213</v>
      </c>
      <c r="I3808" t="s">
        <v>8214</v>
      </c>
      <c r="J3808" t="s">
        <v>8215</v>
      </c>
      <c r="K3808" t="s">
        <v>8224</v>
      </c>
      <c r="L3808" t="s">
        <v>8267</v>
      </c>
    </row>
    <row r="3809" spans="1:12" x14ac:dyDescent="0.35">
      <c r="A3809" s="164" t="s">
        <v>21860</v>
      </c>
      <c r="B3809" t="s">
        <v>21861</v>
      </c>
      <c r="C3809" t="s">
        <v>21862</v>
      </c>
      <c r="D3809" t="s">
        <v>21863</v>
      </c>
      <c r="E3809" t="s">
        <v>2121</v>
      </c>
      <c r="F3809">
        <v>82</v>
      </c>
      <c r="G3809" t="s">
        <v>8234</v>
      </c>
      <c r="H3809" t="s">
        <v>8213</v>
      </c>
      <c r="I3809" t="s">
        <v>8214</v>
      </c>
      <c r="J3809" t="s">
        <v>8215</v>
      </c>
      <c r="K3809" t="s">
        <v>5808</v>
      </c>
      <c r="L3809" t="s">
        <v>8216</v>
      </c>
    </row>
    <row r="3810" spans="1:12" x14ac:dyDescent="0.35">
      <c r="A3810" s="164" t="s">
        <v>2221</v>
      </c>
      <c r="B3810" t="s">
        <v>6905</v>
      </c>
      <c r="C3810" t="s">
        <v>8752</v>
      </c>
      <c r="D3810" t="s">
        <v>2222</v>
      </c>
      <c r="E3810" t="s">
        <v>2121</v>
      </c>
      <c r="F3810">
        <v>23</v>
      </c>
      <c r="G3810" t="s">
        <v>8234</v>
      </c>
      <c r="H3810" t="s">
        <v>8213</v>
      </c>
      <c r="I3810" t="s">
        <v>8219</v>
      </c>
      <c r="J3810" t="s">
        <v>8215</v>
      </c>
      <c r="K3810" t="s">
        <v>8224</v>
      </c>
      <c r="L3810" t="s">
        <v>8216</v>
      </c>
    </row>
    <row r="3811" spans="1:12" x14ac:dyDescent="0.35">
      <c r="A3811" s="164" t="s">
        <v>13328</v>
      </c>
      <c r="B3811" t="s">
        <v>13329</v>
      </c>
      <c r="C3811" t="s">
        <v>13330</v>
      </c>
      <c r="D3811" t="s">
        <v>13331</v>
      </c>
      <c r="E3811" t="s">
        <v>2121</v>
      </c>
      <c r="H3811" t="s">
        <v>8213</v>
      </c>
      <c r="I3811" t="s">
        <v>8219</v>
      </c>
      <c r="J3811" t="s">
        <v>8215</v>
      </c>
      <c r="K3811" t="s">
        <v>8224</v>
      </c>
      <c r="L3811" t="s">
        <v>8216</v>
      </c>
    </row>
    <row r="3812" spans="1:12" x14ac:dyDescent="0.35">
      <c r="A3812" s="164" t="s">
        <v>14661</v>
      </c>
      <c r="B3812" t="s">
        <v>14662</v>
      </c>
      <c r="C3812" t="s">
        <v>14663</v>
      </c>
      <c r="D3812" t="s">
        <v>14664</v>
      </c>
      <c r="E3812" t="s">
        <v>2121</v>
      </c>
      <c r="H3812" t="s">
        <v>8213</v>
      </c>
      <c r="I3812" t="s">
        <v>8219</v>
      </c>
      <c r="J3812" t="s">
        <v>8215</v>
      </c>
      <c r="K3812" t="s">
        <v>8224</v>
      </c>
      <c r="L3812" t="s">
        <v>8216</v>
      </c>
    </row>
    <row r="3813" spans="1:12" x14ac:dyDescent="0.35">
      <c r="A3813" s="164" t="s">
        <v>8732</v>
      </c>
      <c r="B3813" t="s">
        <v>8733</v>
      </c>
      <c r="C3813" t="s">
        <v>8734</v>
      </c>
      <c r="D3813" t="s">
        <v>8735</v>
      </c>
      <c r="E3813" t="s">
        <v>2121</v>
      </c>
      <c r="H3813" t="s">
        <v>8213</v>
      </c>
      <c r="I3813" t="s">
        <v>8214</v>
      </c>
      <c r="J3813" t="s">
        <v>8215</v>
      </c>
      <c r="K3813" t="s">
        <v>8224</v>
      </c>
      <c r="L3813" t="s">
        <v>8216</v>
      </c>
    </row>
    <row r="3814" spans="1:12" x14ac:dyDescent="0.35">
      <c r="A3814" s="164" t="s">
        <v>16967</v>
      </c>
      <c r="B3814" t="s">
        <v>16968</v>
      </c>
      <c r="C3814" t="s">
        <v>16969</v>
      </c>
      <c r="D3814" t="s">
        <v>9353</v>
      </c>
      <c r="E3814" t="s">
        <v>2121</v>
      </c>
      <c r="H3814" t="s">
        <v>8213</v>
      </c>
      <c r="I3814" t="s">
        <v>8214</v>
      </c>
      <c r="J3814" t="s">
        <v>8215</v>
      </c>
      <c r="K3814" t="s">
        <v>8224</v>
      </c>
      <c r="L3814" t="s">
        <v>8216</v>
      </c>
    </row>
    <row r="3815" spans="1:12" x14ac:dyDescent="0.35">
      <c r="A3815" s="164" t="s">
        <v>19072</v>
      </c>
      <c r="B3815" t="s">
        <v>19073</v>
      </c>
      <c r="C3815" t="s">
        <v>19074</v>
      </c>
      <c r="D3815" t="s">
        <v>8336</v>
      </c>
      <c r="E3815" t="s">
        <v>2121</v>
      </c>
      <c r="H3815" t="s">
        <v>8213</v>
      </c>
      <c r="I3815" t="s">
        <v>8214</v>
      </c>
      <c r="J3815" t="s">
        <v>8215</v>
      </c>
      <c r="K3815" t="s">
        <v>8224</v>
      </c>
      <c r="L3815" t="s">
        <v>8216</v>
      </c>
    </row>
    <row r="3816" spans="1:12" x14ac:dyDescent="0.35">
      <c r="A3816" s="164" t="s">
        <v>33072</v>
      </c>
      <c r="B3816" t="s">
        <v>33073</v>
      </c>
      <c r="C3816" t="s">
        <v>27860</v>
      </c>
      <c r="D3816" t="s">
        <v>13661</v>
      </c>
      <c r="E3816" t="s">
        <v>2121</v>
      </c>
      <c r="H3816" t="s">
        <v>8213</v>
      </c>
      <c r="I3816" t="s">
        <v>8214</v>
      </c>
      <c r="J3816" t="s">
        <v>8215</v>
      </c>
      <c r="K3816" t="s">
        <v>8224</v>
      </c>
      <c r="L3816" t="s">
        <v>8216</v>
      </c>
    </row>
    <row r="3817" spans="1:12" x14ac:dyDescent="0.35">
      <c r="A3817" s="164" t="s">
        <v>31890</v>
      </c>
      <c r="B3817" t="s">
        <v>31891</v>
      </c>
      <c r="C3817" t="s">
        <v>31892</v>
      </c>
      <c r="D3817" t="s">
        <v>31893</v>
      </c>
      <c r="E3817" t="s">
        <v>2121</v>
      </c>
      <c r="H3817" t="s">
        <v>8213</v>
      </c>
      <c r="I3817" t="s">
        <v>8214</v>
      </c>
      <c r="J3817" t="s">
        <v>8215</v>
      </c>
      <c r="K3817" t="s">
        <v>8224</v>
      </c>
      <c r="L3817" t="s">
        <v>8216</v>
      </c>
    </row>
    <row r="3818" spans="1:12" x14ac:dyDescent="0.35">
      <c r="A3818" s="164" t="s">
        <v>24820</v>
      </c>
      <c r="B3818" t="s">
        <v>24821</v>
      </c>
      <c r="C3818" t="s">
        <v>18876</v>
      </c>
      <c r="D3818" t="s">
        <v>18877</v>
      </c>
      <c r="E3818" t="s">
        <v>2121</v>
      </c>
      <c r="H3818" t="s">
        <v>8213</v>
      </c>
      <c r="I3818" t="s">
        <v>8214</v>
      </c>
      <c r="J3818" t="s">
        <v>8215</v>
      </c>
      <c r="K3818" t="s">
        <v>8224</v>
      </c>
      <c r="L3818" t="s">
        <v>8216</v>
      </c>
    </row>
    <row r="3819" spans="1:12" x14ac:dyDescent="0.35">
      <c r="A3819" s="164" t="s">
        <v>29397</v>
      </c>
      <c r="B3819" t="s">
        <v>9351</v>
      </c>
      <c r="C3819" t="s">
        <v>9352</v>
      </c>
      <c r="D3819" t="s">
        <v>9353</v>
      </c>
      <c r="E3819" t="s">
        <v>2121</v>
      </c>
      <c r="H3819" t="s">
        <v>8213</v>
      </c>
      <c r="I3819" t="s">
        <v>8214</v>
      </c>
      <c r="J3819" t="s">
        <v>8215</v>
      </c>
      <c r="K3819" t="s">
        <v>8224</v>
      </c>
      <c r="L3819" t="s">
        <v>8216</v>
      </c>
    </row>
    <row r="3820" spans="1:12" x14ac:dyDescent="0.35">
      <c r="A3820" s="164" t="s">
        <v>2223</v>
      </c>
      <c r="B3820" t="s">
        <v>6918</v>
      </c>
      <c r="C3820" t="s">
        <v>13887</v>
      </c>
      <c r="D3820" t="s">
        <v>2224</v>
      </c>
      <c r="E3820" t="s">
        <v>2121</v>
      </c>
      <c r="F3820">
        <v>48</v>
      </c>
      <c r="G3820" t="s">
        <v>8234</v>
      </c>
      <c r="H3820" t="s">
        <v>8213</v>
      </c>
      <c r="I3820" t="s">
        <v>8219</v>
      </c>
      <c r="J3820" t="s">
        <v>8215</v>
      </c>
      <c r="K3820" t="s">
        <v>8224</v>
      </c>
      <c r="L3820" t="s">
        <v>8216</v>
      </c>
    </row>
    <row r="3821" spans="1:12" x14ac:dyDescent="0.35">
      <c r="A3821" s="164" t="s">
        <v>31919</v>
      </c>
      <c r="B3821" t="s">
        <v>27164</v>
      </c>
      <c r="C3821" t="s">
        <v>27165</v>
      </c>
      <c r="D3821" t="s">
        <v>19820</v>
      </c>
      <c r="E3821" t="s">
        <v>2121</v>
      </c>
      <c r="H3821" t="s">
        <v>8213</v>
      </c>
      <c r="I3821" t="s">
        <v>8214</v>
      </c>
      <c r="J3821" t="s">
        <v>8215</v>
      </c>
      <c r="K3821" t="s">
        <v>8224</v>
      </c>
      <c r="L3821" t="s">
        <v>8216</v>
      </c>
    </row>
    <row r="3822" spans="1:12" x14ac:dyDescent="0.35">
      <c r="A3822" s="164" t="s">
        <v>18672</v>
      </c>
      <c r="B3822" t="s">
        <v>18673</v>
      </c>
      <c r="C3822" t="s">
        <v>18674</v>
      </c>
      <c r="D3822" t="s">
        <v>12582</v>
      </c>
      <c r="E3822" t="s">
        <v>2121</v>
      </c>
      <c r="H3822" t="s">
        <v>8213</v>
      </c>
      <c r="I3822" t="s">
        <v>8214</v>
      </c>
      <c r="J3822" t="s">
        <v>8215</v>
      </c>
      <c r="K3822" t="s">
        <v>8224</v>
      </c>
      <c r="L3822" t="s">
        <v>8216</v>
      </c>
    </row>
    <row r="3823" spans="1:12" x14ac:dyDescent="0.35">
      <c r="A3823" s="164" t="s">
        <v>33123</v>
      </c>
      <c r="B3823" t="s">
        <v>33124</v>
      </c>
      <c r="C3823" t="s">
        <v>13118</v>
      </c>
      <c r="D3823" t="s">
        <v>9353</v>
      </c>
      <c r="E3823" t="s">
        <v>2121</v>
      </c>
      <c r="H3823" t="s">
        <v>8213</v>
      </c>
      <c r="I3823" t="s">
        <v>8214</v>
      </c>
      <c r="J3823" t="s">
        <v>8215</v>
      </c>
      <c r="K3823" t="s">
        <v>8224</v>
      </c>
      <c r="L3823" t="s">
        <v>8216</v>
      </c>
    </row>
    <row r="3824" spans="1:12" x14ac:dyDescent="0.35">
      <c r="A3824" s="164" t="s">
        <v>18907</v>
      </c>
      <c r="B3824" t="s">
        <v>18908</v>
      </c>
      <c r="C3824" t="s">
        <v>18909</v>
      </c>
      <c r="D3824" t="s">
        <v>9353</v>
      </c>
      <c r="E3824" t="s">
        <v>2121</v>
      </c>
      <c r="H3824" t="s">
        <v>8213</v>
      </c>
      <c r="I3824" t="s">
        <v>8214</v>
      </c>
      <c r="J3824" t="s">
        <v>8215</v>
      </c>
      <c r="K3824" t="s">
        <v>8224</v>
      </c>
      <c r="L3824" t="s">
        <v>8216</v>
      </c>
    </row>
    <row r="3825" spans="1:12" x14ac:dyDescent="0.35">
      <c r="A3825" s="164" t="s">
        <v>29533</v>
      </c>
      <c r="B3825" t="s">
        <v>29534</v>
      </c>
      <c r="C3825" t="s">
        <v>29535</v>
      </c>
      <c r="D3825" t="s">
        <v>18030</v>
      </c>
      <c r="E3825" t="s">
        <v>2121</v>
      </c>
      <c r="H3825" t="s">
        <v>8213</v>
      </c>
      <c r="I3825" t="s">
        <v>8214</v>
      </c>
      <c r="J3825" t="s">
        <v>8215</v>
      </c>
      <c r="K3825" t="s">
        <v>8224</v>
      </c>
      <c r="L3825" t="s">
        <v>8216</v>
      </c>
    </row>
    <row r="3826" spans="1:12" x14ac:dyDescent="0.35">
      <c r="A3826" s="164" t="s">
        <v>18214</v>
      </c>
      <c r="B3826" t="s">
        <v>18215</v>
      </c>
      <c r="C3826" t="s">
        <v>18216</v>
      </c>
      <c r="D3826" t="s">
        <v>18217</v>
      </c>
      <c r="E3826" t="s">
        <v>2121</v>
      </c>
      <c r="H3826" t="s">
        <v>8213</v>
      </c>
      <c r="I3826" t="s">
        <v>8214</v>
      </c>
      <c r="J3826" t="s">
        <v>8215</v>
      </c>
      <c r="K3826" t="s">
        <v>8224</v>
      </c>
      <c r="L3826" t="s">
        <v>8216</v>
      </c>
    </row>
    <row r="3827" spans="1:12" x14ac:dyDescent="0.35">
      <c r="A3827" s="164" t="s">
        <v>10867</v>
      </c>
      <c r="B3827" t="s">
        <v>10868</v>
      </c>
      <c r="C3827" t="s">
        <v>10869</v>
      </c>
      <c r="D3827" t="s">
        <v>8399</v>
      </c>
      <c r="E3827" t="s">
        <v>2121</v>
      </c>
      <c r="H3827" t="s">
        <v>8213</v>
      </c>
      <c r="I3827" t="s">
        <v>8219</v>
      </c>
      <c r="J3827" t="s">
        <v>8215</v>
      </c>
      <c r="K3827" t="s">
        <v>8224</v>
      </c>
      <c r="L3827" t="s">
        <v>8216</v>
      </c>
    </row>
    <row r="3828" spans="1:12" x14ac:dyDescent="0.35">
      <c r="A3828" s="164" t="s">
        <v>19879</v>
      </c>
      <c r="B3828" t="s">
        <v>19880</v>
      </c>
      <c r="C3828" t="s">
        <v>19881</v>
      </c>
      <c r="D3828" t="s">
        <v>19269</v>
      </c>
      <c r="E3828" t="s">
        <v>2121</v>
      </c>
      <c r="H3828" t="s">
        <v>8213</v>
      </c>
      <c r="I3828" t="s">
        <v>8214</v>
      </c>
      <c r="J3828" t="s">
        <v>8215</v>
      </c>
      <c r="K3828" t="s">
        <v>8224</v>
      </c>
      <c r="L3828" t="s">
        <v>8216</v>
      </c>
    </row>
    <row r="3829" spans="1:12" x14ac:dyDescent="0.35">
      <c r="A3829" s="164" t="s">
        <v>25375</v>
      </c>
      <c r="B3829" t="s">
        <v>5072</v>
      </c>
      <c r="C3829" t="s">
        <v>25376</v>
      </c>
      <c r="D3829" t="s">
        <v>2168</v>
      </c>
      <c r="E3829" t="s">
        <v>2121</v>
      </c>
      <c r="F3829">
        <v>26</v>
      </c>
      <c r="G3829" t="s">
        <v>8234</v>
      </c>
      <c r="H3829" t="s">
        <v>8213</v>
      </c>
      <c r="I3829" t="s">
        <v>8214</v>
      </c>
      <c r="J3829" t="s">
        <v>8215</v>
      </c>
      <c r="K3829" t="s">
        <v>5808</v>
      </c>
      <c r="L3829" t="s">
        <v>8216</v>
      </c>
    </row>
    <row r="3830" spans="1:12" x14ac:dyDescent="0.35">
      <c r="A3830" s="164" t="s">
        <v>18613</v>
      </c>
      <c r="B3830" t="s">
        <v>18614</v>
      </c>
      <c r="C3830" t="s">
        <v>18615</v>
      </c>
      <c r="D3830" t="s">
        <v>14702</v>
      </c>
      <c r="E3830" t="s">
        <v>2121</v>
      </c>
      <c r="H3830" t="s">
        <v>8213</v>
      </c>
      <c r="I3830" t="s">
        <v>8219</v>
      </c>
      <c r="J3830" t="s">
        <v>8215</v>
      </c>
      <c r="K3830" t="s">
        <v>8224</v>
      </c>
      <c r="L3830" t="s">
        <v>8216</v>
      </c>
    </row>
    <row r="3831" spans="1:12" x14ac:dyDescent="0.35">
      <c r="A3831" s="164" t="s">
        <v>16145</v>
      </c>
      <c r="B3831" t="s">
        <v>16146</v>
      </c>
      <c r="C3831" t="s">
        <v>16147</v>
      </c>
      <c r="D3831" t="s">
        <v>8735</v>
      </c>
      <c r="E3831" t="s">
        <v>2121</v>
      </c>
      <c r="H3831" t="s">
        <v>8213</v>
      </c>
      <c r="I3831" t="s">
        <v>8214</v>
      </c>
      <c r="J3831" t="s">
        <v>8215</v>
      </c>
      <c r="K3831" t="s">
        <v>8224</v>
      </c>
      <c r="L3831" t="s">
        <v>8216</v>
      </c>
    </row>
    <row r="3832" spans="1:12" x14ac:dyDescent="0.35">
      <c r="A3832" s="164" t="s">
        <v>21582</v>
      </c>
      <c r="B3832" t="s">
        <v>21583</v>
      </c>
      <c r="C3832" t="s">
        <v>8734</v>
      </c>
      <c r="D3832" t="s">
        <v>8735</v>
      </c>
      <c r="E3832" t="s">
        <v>2121</v>
      </c>
      <c r="H3832" t="s">
        <v>8213</v>
      </c>
      <c r="I3832" t="s">
        <v>8214</v>
      </c>
      <c r="J3832" t="s">
        <v>8215</v>
      </c>
      <c r="K3832" t="s">
        <v>8224</v>
      </c>
      <c r="L3832" t="s">
        <v>8216</v>
      </c>
    </row>
    <row r="3833" spans="1:12" x14ac:dyDescent="0.35">
      <c r="A3833" s="164" t="s">
        <v>18618</v>
      </c>
      <c r="B3833" t="s">
        <v>18619</v>
      </c>
      <c r="C3833" t="s">
        <v>18620</v>
      </c>
      <c r="D3833" t="s">
        <v>2168</v>
      </c>
      <c r="E3833" t="s">
        <v>2121</v>
      </c>
      <c r="F3833">
        <v>76</v>
      </c>
      <c r="G3833" t="s">
        <v>8234</v>
      </c>
      <c r="H3833" t="s">
        <v>8213</v>
      </c>
      <c r="I3833" t="s">
        <v>8214</v>
      </c>
      <c r="J3833" t="s">
        <v>8215</v>
      </c>
      <c r="K3833" t="s">
        <v>8224</v>
      </c>
      <c r="L3833" t="s">
        <v>8216</v>
      </c>
    </row>
    <row r="3834" spans="1:12" x14ac:dyDescent="0.35">
      <c r="A3834" s="164" t="s">
        <v>28954</v>
      </c>
      <c r="B3834" t="s">
        <v>28955</v>
      </c>
      <c r="C3834" t="s">
        <v>28956</v>
      </c>
      <c r="D3834" t="s">
        <v>9464</v>
      </c>
      <c r="E3834" t="s">
        <v>2121</v>
      </c>
      <c r="H3834" t="s">
        <v>8213</v>
      </c>
      <c r="I3834" t="s">
        <v>8219</v>
      </c>
      <c r="J3834" t="s">
        <v>8215</v>
      </c>
      <c r="K3834" t="s">
        <v>8224</v>
      </c>
      <c r="L3834" t="s">
        <v>8216</v>
      </c>
    </row>
    <row r="3835" spans="1:12" x14ac:dyDescent="0.35">
      <c r="A3835" s="164" t="s">
        <v>21021</v>
      </c>
      <c r="B3835" t="s">
        <v>21022</v>
      </c>
      <c r="C3835" t="s">
        <v>13640</v>
      </c>
      <c r="D3835" t="s">
        <v>13641</v>
      </c>
      <c r="E3835" t="s">
        <v>2121</v>
      </c>
      <c r="H3835" t="s">
        <v>8213</v>
      </c>
      <c r="I3835" t="s">
        <v>8214</v>
      </c>
      <c r="J3835" t="s">
        <v>8215</v>
      </c>
      <c r="K3835" t="s">
        <v>8224</v>
      </c>
      <c r="L3835" t="s">
        <v>8216</v>
      </c>
    </row>
    <row r="3836" spans="1:12" x14ac:dyDescent="0.35">
      <c r="A3836" s="164" t="s">
        <v>30335</v>
      </c>
      <c r="B3836" t="s">
        <v>30336</v>
      </c>
      <c r="C3836" t="s">
        <v>30337</v>
      </c>
      <c r="D3836" t="s">
        <v>12636</v>
      </c>
      <c r="E3836" t="s">
        <v>2121</v>
      </c>
      <c r="H3836" t="s">
        <v>8213</v>
      </c>
      <c r="I3836" t="s">
        <v>8214</v>
      </c>
      <c r="J3836" t="s">
        <v>8215</v>
      </c>
      <c r="K3836" t="s">
        <v>8224</v>
      </c>
      <c r="L3836" t="s">
        <v>8216</v>
      </c>
    </row>
    <row r="3837" spans="1:12" x14ac:dyDescent="0.35">
      <c r="A3837" s="164" t="s">
        <v>19266</v>
      </c>
      <c r="B3837" t="s">
        <v>19267</v>
      </c>
      <c r="C3837" t="s">
        <v>19268</v>
      </c>
      <c r="D3837" t="s">
        <v>19269</v>
      </c>
      <c r="E3837" t="s">
        <v>2121</v>
      </c>
      <c r="F3837">
        <v>15</v>
      </c>
      <c r="G3837" t="s">
        <v>8234</v>
      </c>
      <c r="H3837" t="s">
        <v>8213</v>
      </c>
      <c r="I3837" t="s">
        <v>8214</v>
      </c>
      <c r="J3837" t="s">
        <v>8215</v>
      </c>
      <c r="K3837" t="s">
        <v>8224</v>
      </c>
      <c r="L3837" t="s">
        <v>8216</v>
      </c>
    </row>
    <row r="3838" spans="1:12" x14ac:dyDescent="0.35">
      <c r="A3838" s="164" t="s">
        <v>9835</v>
      </c>
      <c r="B3838" t="s">
        <v>9836</v>
      </c>
      <c r="C3838" t="s">
        <v>9837</v>
      </c>
      <c r="D3838" t="s">
        <v>9838</v>
      </c>
      <c r="E3838" t="s">
        <v>2121</v>
      </c>
      <c r="F3838">
        <v>124</v>
      </c>
      <c r="G3838" t="s">
        <v>8212</v>
      </c>
      <c r="H3838" t="s">
        <v>8213</v>
      </c>
      <c r="I3838" t="s">
        <v>8214</v>
      </c>
      <c r="J3838" t="s">
        <v>8215</v>
      </c>
      <c r="K3838" t="s">
        <v>8224</v>
      </c>
      <c r="L3838" t="s">
        <v>8216</v>
      </c>
    </row>
    <row r="3839" spans="1:12" x14ac:dyDescent="0.35">
      <c r="A3839" s="164" t="s">
        <v>25899</v>
      </c>
      <c r="B3839" t="s">
        <v>25900</v>
      </c>
      <c r="C3839" t="s">
        <v>25901</v>
      </c>
      <c r="D3839" t="s">
        <v>12582</v>
      </c>
      <c r="E3839" t="s">
        <v>2121</v>
      </c>
      <c r="F3839">
        <v>20</v>
      </c>
      <c r="G3839" t="s">
        <v>8234</v>
      </c>
      <c r="H3839" t="s">
        <v>8213</v>
      </c>
      <c r="I3839" t="s">
        <v>8214</v>
      </c>
      <c r="J3839" t="s">
        <v>8215</v>
      </c>
      <c r="K3839" t="s">
        <v>8224</v>
      </c>
      <c r="L3839" t="s">
        <v>8216</v>
      </c>
    </row>
    <row r="3840" spans="1:12" x14ac:dyDescent="0.35">
      <c r="A3840" s="164" t="s">
        <v>26950</v>
      </c>
      <c r="B3840" t="s">
        <v>26951</v>
      </c>
      <c r="C3840" t="s">
        <v>26952</v>
      </c>
      <c r="D3840" t="s">
        <v>2148</v>
      </c>
      <c r="E3840" t="s">
        <v>2121</v>
      </c>
      <c r="F3840">
        <v>20</v>
      </c>
      <c r="G3840" t="s">
        <v>8234</v>
      </c>
      <c r="H3840" t="s">
        <v>8213</v>
      </c>
      <c r="I3840" t="s">
        <v>8214</v>
      </c>
      <c r="J3840" t="s">
        <v>8215</v>
      </c>
      <c r="K3840" t="s">
        <v>8224</v>
      </c>
      <c r="L3840" t="s">
        <v>8216</v>
      </c>
    </row>
    <row r="3841" spans="1:12" x14ac:dyDescent="0.35">
      <c r="A3841" s="164" t="s">
        <v>32570</v>
      </c>
      <c r="B3841" t="s">
        <v>32571</v>
      </c>
      <c r="C3841" t="s">
        <v>32572</v>
      </c>
      <c r="D3841" t="s">
        <v>2157</v>
      </c>
      <c r="E3841" t="s">
        <v>2121</v>
      </c>
      <c r="F3841">
        <v>37</v>
      </c>
      <c r="G3841" t="s">
        <v>8234</v>
      </c>
      <c r="H3841" t="s">
        <v>8213</v>
      </c>
      <c r="I3841" t="s">
        <v>8214</v>
      </c>
      <c r="J3841" t="s">
        <v>8215</v>
      </c>
      <c r="K3841" t="s">
        <v>8224</v>
      </c>
      <c r="L3841" t="s">
        <v>8216</v>
      </c>
    </row>
    <row r="3842" spans="1:12" x14ac:dyDescent="0.35">
      <c r="A3842" s="164" t="s">
        <v>8727</v>
      </c>
      <c r="B3842" t="s">
        <v>8728</v>
      </c>
      <c r="C3842" t="s">
        <v>8729</v>
      </c>
      <c r="D3842" t="s">
        <v>8730</v>
      </c>
      <c r="E3842" t="s">
        <v>2121</v>
      </c>
      <c r="F3842">
        <v>25</v>
      </c>
      <c r="G3842" t="s">
        <v>8234</v>
      </c>
      <c r="H3842" t="s">
        <v>8213</v>
      </c>
      <c r="I3842" t="s">
        <v>8219</v>
      </c>
      <c r="J3842" t="s">
        <v>8215</v>
      </c>
      <c r="K3842" t="s">
        <v>8224</v>
      </c>
      <c r="L3842" t="s">
        <v>8216</v>
      </c>
    </row>
    <row r="3843" spans="1:12" x14ac:dyDescent="0.35">
      <c r="A3843" s="164" t="s">
        <v>2225</v>
      </c>
      <c r="B3843" t="s">
        <v>6811</v>
      </c>
      <c r="C3843" t="s">
        <v>10469</v>
      </c>
      <c r="D3843" t="s">
        <v>2131</v>
      </c>
      <c r="E3843" t="s">
        <v>2121</v>
      </c>
      <c r="F3843">
        <v>30</v>
      </c>
      <c r="G3843" t="s">
        <v>8234</v>
      </c>
      <c r="H3843" t="s">
        <v>8213</v>
      </c>
      <c r="I3843" t="s">
        <v>8214</v>
      </c>
      <c r="J3843" t="s">
        <v>8215</v>
      </c>
      <c r="K3843" t="s">
        <v>5808</v>
      </c>
      <c r="L3843" t="s">
        <v>8216</v>
      </c>
    </row>
    <row r="3844" spans="1:12" x14ac:dyDescent="0.35">
      <c r="A3844" s="164" t="s">
        <v>13771</v>
      </c>
      <c r="B3844" t="s">
        <v>13772</v>
      </c>
      <c r="C3844" t="s">
        <v>13773</v>
      </c>
      <c r="D3844" t="s">
        <v>2226</v>
      </c>
      <c r="E3844" t="s">
        <v>2121</v>
      </c>
      <c r="F3844">
        <v>78</v>
      </c>
      <c r="G3844" t="s">
        <v>8234</v>
      </c>
      <c r="H3844" t="s">
        <v>8213</v>
      </c>
      <c r="I3844" t="s">
        <v>8214</v>
      </c>
      <c r="J3844" t="s">
        <v>8215</v>
      </c>
      <c r="K3844" t="s">
        <v>8224</v>
      </c>
      <c r="L3844" t="s">
        <v>8216</v>
      </c>
    </row>
    <row r="3845" spans="1:12" x14ac:dyDescent="0.35">
      <c r="A3845" s="164" t="s">
        <v>20483</v>
      </c>
      <c r="B3845" t="s">
        <v>20484</v>
      </c>
      <c r="C3845" t="s">
        <v>20485</v>
      </c>
      <c r="D3845" t="s">
        <v>2204</v>
      </c>
      <c r="E3845" t="s">
        <v>2121</v>
      </c>
      <c r="F3845">
        <v>31</v>
      </c>
      <c r="G3845" t="s">
        <v>8234</v>
      </c>
      <c r="H3845" t="s">
        <v>8213</v>
      </c>
      <c r="I3845" t="s">
        <v>8214</v>
      </c>
      <c r="J3845" t="s">
        <v>8215</v>
      </c>
      <c r="K3845" t="s">
        <v>5808</v>
      </c>
      <c r="L3845" t="s">
        <v>8216</v>
      </c>
    </row>
    <row r="3846" spans="1:12" x14ac:dyDescent="0.35">
      <c r="A3846" s="164" t="s">
        <v>2227</v>
      </c>
      <c r="B3846" t="s">
        <v>6901</v>
      </c>
      <c r="C3846" t="s">
        <v>11067</v>
      </c>
      <c r="D3846" t="s">
        <v>218</v>
      </c>
      <c r="E3846" t="s">
        <v>2121</v>
      </c>
      <c r="F3846">
        <v>10</v>
      </c>
      <c r="G3846" t="s">
        <v>8234</v>
      </c>
      <c r="H3846" t="s">
        <v>8213</v>
      </c>
      <c r="I3846" t="s">
        <v>8214</v>
      </c>
      <c r="J3846" t="s">
        <v>8215</v>
      </c>
      <c r="K3846" t="s">
        <v>8224</v>
      </c>
      <c r="L3846" t="s">
        <v>8216</v>
      </c>
    </row>
    <row r="3847" spans="1:12" x14ac:dyDescent="0.35">
      <c r="A3847" s="164" t="s">
        <v>14637</v>
      </c>
      <c r="B3847" t="s">
        <v>14638</v>
      </c>
      <c r="C3847" t="s">
        <v>14639</v>
      </c>
      <c r="D3847" t="s">
        <v>218</v>
      </c>
      <c r="E3847" t="s">
        <v>2121</v>
      </c>
      <c r="F3847">
        <v>22</v>
      </c>
      <c r="G3847" t="s">
        <v>8234</v>
      </c>
      <c r="H3847" t="s">
        <v>8213</v>
      </c>
      <c r="I3847" t="s">
        <v>8214</v>
      </c>
      <c r="J3847" t="s">
        <v>8215</v>
      </c>
      <c r="K3847" t="s">
        <v>8224</v>
      </c>
      <c r="L3847" t="s">
        <v>8216</v>
      </c>
    </row>
    <row r="3848" spans="1:12" x14ac:dyDescent="0.35">
      <c r="A3848" s="164" t="s">
        <v>24470</v>
      </c>
      <c r="B3848" t="s">
        <v>24471</v>
      </c>
      <c r="C3848" t="s">
        <v>24472</v>
      </c>
      <c r="D3848" t="s">
        <v>2168</v>
      </c>
      <c r="E3848" t="s">
        <v>2121</v>
      </c>
      <c r="F3848">
        <v>32</v>
      </c>
      <c r="G3848" t="s">
        <v>8234</v>
      </c>
      <c r="H3848" t="s">
        <v>8213</v>
      </c>
      <c r="I3848" t="s">
        <v>8214</v>
      </c>
      <c r="J3848" t="s">
        <v>8215</v>
      </c>
      <c r="K3848" t="s">
        <v>8224</v>
      </c>
      <c r="L3848" t="s">
        <v>8216</v>
      </c>
    </row>
    <row r="3849" spans="1:12" x14ac:dyDescent="0.35">
      <c r="A3849" s="164" t="s">
        <v>13332</v>
      </c>
      <c r="B3849" t="s">
        <v>13333</v>
      </c>
      <c r="C3849" t="s">
        <v>13334</v>
      </c>
      <c r="D3849" t="s">
        <v>2141</v>
      </c>
      <c r="E3849" t="s">
        <v>2121</v>
      </c>
      <c r="F3849">
        <v>28</v>
      </c>
      <c r="G3849" t="s">
        <v>8234</v>
      </c>
      <c r="H3849" t="s">
        <v>8213</v>
      </c>
      <c r="I3849" t="s">
        <v>8214</v>
      </c>
      <c r="J3849" t="s">
        <v>8215</v>
      </c>
      <c r="K3849" t="s">
        <v>8224</v>
      </c>
      <c r="L3849" t="s">
        <v>8216</v>
      </c>
    </row>
    <row r="3850" spans="1:12" x14ac:dyDescent="0.35">
      <c r="A3850" s="164" t="s">
        <v>28285</v>
      </c>
      <c r="B3850" t="s">
        <v>28286</v>
      </c>
      <c r="C3850" t="s">
        <v>26130</v>
      </c>
      <c r="D3850" t="s">
        <v>2168</v>
      </c>
      <c r="E3850" t="s">
        <v>2121</v>
      </c>
      <c r="F3850">
        <v>39</v>
      </c>
      <c r="G3850" t="s">
        <v>8234</v>
      </c>
      <c r="H3850" t="s">
        <v>8213</v>
      </c>
      <c r="I3850" t="s">
        <v>8214</v>
      </c>
      <c r="J3850" t="s">
        <v>8215</v>
      </c>
      <c r="K3850" t="s">
        <v>5808</v>
      </c>
      <c r="L3850" t="s">
        <v>8216</v>
      </c>
    </row>
    <row r="3851" spans="1:12" x14ac:dyDescent="0.35">
      <c r="A3851" s="164" t="s">
        <v>8480</v>
      </c>
      <c r="B3851" t="s">
        <v>8481</v>
      </c>
      <c r="C3851" t="s">
        <v>8482</v>
      </c>
      <c r="D3851" t="s">
        <v>8483</v>
      </c>
      <c r="E3851" t="s">
        <v>2121</v>
      </c>
      <c r="F3851">
        <v>137</v>
      </c>
      <c r="G3851" t="s">
        <v>8212</v>
      </c>
      <c r="H3851" t="s">
        <v>8213</v>
      </c>
      <c r="I3851" t="s">
        <v>8214</v>
      </c>
      <c r="J3851" t="s">
        <v>8215</v>
      </c>
      <c r="K3851" t="s">
        <v>5808</v>
      </c>
      <c r="L3851" t="s">
        <v>8216</v>
      </c>
    </row>
    <row r="3852" spans="1:12" x14ac:dyDescent="0.35">
      <c r="A3852" s="164" t="s">
        <v>2228</v>
      </c>
      <c r="B3852" t="s">
        <v>6891</v>
      </c>
      <c r="C3852" t="s">
        <v>17270</v>
      </c>
      <c r="D3852" t="s">
        <v>2168</v>
      </c>
      <c r="E3852" t="s">
        <v>2121</v>
      </c>
      <c r="F3852">
        <v>16</v>
      </c>
      <c r="G3852" t="s">
        <v>8234</v>
      </c>
      <c r="H3852" t="s">
        <v>8213</v>
      </c>
      <c r="I3852" t="s">
        <v>8214</v>
      </c>
      <c r="J3852" t="s">
        <v>8215</v>
      </c>
      <c r="K3852" t="s">
        <v>8224</v>
      </c>
      <c r="L3852" t="s">
        <v>8216</v>
      </c>
    </row>
    <row r="3853" spans="1:12" x14ac:dyDescent="0.35">
      <c r="A3853" s="164" t="s">
        <v>19817</v>
      </c>
      <c r="B3853" t="s">
        <v>19818</v>
      </c>
      <c r="C3853" t="s">
        <v>19819</v>
      </c>
      <c r="D3853" t="s">
        <v>19820</v>
      </c>
      <c r="E3853" t="s">
        <v>2121</v>
      </c>
      <c r="F3853">
        <v>30</v>
      </c>
      <c r="G3853" t="s">
        <v>8234</v>
      </c>
      <c r="H3853" t="s">
        <v>8213</v>
      </c>
      <c r="I3853" t="s">
        <v>8214</v>
      </c>
      <c r="J3853" t="s">
        <v>8215</v>
      </c>
      <c r="K3853" t="s">
        <v>5808</v>
      </c>
      <c r="L3853" t="s">
        <v>8216</v>
      </c>
    </row>
    <row r="3854" spans="1:12" x14ac:dyDescent="0.35">
      <c r="A3854" s="164" t="s">
        <v>8346</v>
      </c>
      <c r="B3854" t="s">
        <v>8347</v>
      </c>
      <c r="C3854" t="s">
        <v>8348</v>
      </c>
      <c r="D3854" t="s">
        <v>2126</v>
      </c>
      <c r="E3854" t="s">
        <v>2121</v>
      </c>
      <c r="F3854">
        <v>116</v>
      </c>
      <c r="G3854" t="s">
        <v>8212</v>
      </c>
      <c r="H3854" t="s">
        <v>8213</v>
      </c>
      <c r="I3854" t="s">
        <v>8214</v>
      </c>
      <c r="J3854" t="s">
        <v>8215</v>
      </c>
      <c r="K3854" t="s">
        <v>5808</v>
      </c>
      <c r="L3854" t="s">
        <v>8216</v>
      </c>
    </row>
    <row r="3855" spans="1:12" x14ac:dyDescent="0.35">
      <c r="A3855" s="164" t="s">
        <v>21484</v>
      </c>
      <c r="B3855" t="s">
        <v>21485</v>
      </c>
      <c r="C3855" t="s">
        <v>21486</v>
      </c>
      <c r="D3855" t="s">
        <v>2168</v>
      </c>
      <c r="E3855" t="s">
        <v>2121</v>
      </c>
      <c r="F3855">
        <v>57</v>
      </c>
      <c r="G3855" t="s">
        <v>8234</v>
      </c>
      <c r="H3855" t="s">
        <v>8213</v>
      </c>
      <c r="I3855" t="s">
        <v>8214</v>
      </c>
      <c r="J3855" t="s">
        <v>8215</v>
      </c>
      <c r="K3855" t="s">
        <v>8224</v>
      </c>
      <c r="L3855" t="s">
        <v>8216</v>
      </c>
    </row>
    <row r="3856" spans="1:12" x14ac:dyDescent="0.35">
      <c r="A3856" s="164" t="s">
        <v>2229</v>
      </c>
      <c r="B3856" t="s">
        <v>6826</v>
      </c>
      <c r="C3856" t="s">
        <v>10044</v>
      </c>
      <c r="D3856" t="s">
        <v>985</v>
      </c>
      <c r="E3856" t="s">
        <v>2121</v>
      </c>
      <c r="F3856">
        <v>10</v>
      </c>
      <c r="G3856" t="s">
        <v>8234</v>
      </c>
      <c r="H3856" t="s">
        <v>8213</v>
      </c>
      <c r="I3856" t="s">
        <v>8214</v>
      </c>
      <c r="J3856" t="s">
        <v>8215</v>
      </c>
      <c r="K3856" t="s">
        <v>8224</v>
      </c>
      <c r="L3856" t="s">
        <v>8216</v>
      </c>
    </row>
    <row r="3857" spans="1:12" x14ac:dyDescent="0.35">
      <c r="A3857" s="164" t="s">
        <v>2230</v>
      </c>
      <c r="B3857" t="s">
        <v>6820</v>
      </c>
      <c r="C3857" t="s">
        <v>31209</v>
      </c>
      <c r="D3857" t="s">
        <v>2155</v>
      </c>
      <c r="E3857" t="s">
        <v>2121</v>
      </c>
      <c r="F3857">
        <v>10</v>
      </c>
      <c r="G3857" t="s">
        <v>8234</v>
      </c>
      <c r="H3857" t="s">
        <v>8213</v>
      </c>
      <c r="I3857" t="s">
        <v>8214</v>
      </c>
      <c r="J3857" t="s">
        <v>8215</v>
      </c>
      <c r="K3857" t="s">
        <v>8224</v>
      </c>
      <c r="L3857" t="s">
        <v>8216</v>
      </c>
    </row>
    <row r="3858" spans="1:12" x14ac:dyDescent="0.35">
      <c r="A3858" s="164" t="s">
        <v>19220</v>
      </c>
      <c r="B3858" t="s">
        <v>19221</v>
      </c>
      <c r="C3858" t="s">
        <v>19222</v>
      </c>
      <c r="D3858" t="s">
        <v>2175</v>
      </c>
      <c r="E3858" t="s">
        <v>2121</v>
      </c>
      <c r="F3858">
        <v>12</v>
      </c>
      <c r="G3858" t="s">
        <v>8234</v>
      </c>
      <c r="H3858" t="s">
        <v>8213</v>
      </c>
      <c r="I3858" t="s">
        <v>8219</v>
      </c>
      <c r="J3858" t="s">
        <v>8215</v>
      </c>
      <c r="K3858" t="s">
        <v>8224</v>
      </c>
      <c r="L3858" t="s">
        <v>8216</v>
      </c>
    </row>
    <row r="3859" spans="1:12" x14ac:dyDescent="0.35">
      <c r="A3859" s="164" t="s">
        <v>20426</v>
      </c>
      <c r="B3859" t="s">
        <v>20427</v>
      </c>
      <c r="C3859" t="s">
        <v>20428</v>
      </c>
      <c r="D3859" t="s">
        <v>9838</v>
      </c>
      <c r="E3859" t="s">
        <v>2121</v>
      </c>
      <c r="F3859">
        <v>12</v>
      </c>
      <c r="G3859" t="s">
        <v>8234</v>
      </c>
      <c r="H3859" t="s">
        <v>8213</v>
      </c>
      <c r="I3859" t="s">
        <v>8214</v>
      </c>
      <c r="J3859" t="s">
        <v>8215</v>
      </c>
      <c r="K3859" t="s">
        <v>8224</v>
      </c>
      <c r="L3859" t="s">
        <v>8216</v>
      </c>
    </row>
    <row r="3860" spans="1:12" x14ac:dyDescent="0.35">
      <c r="A3860" s="164" t="s">
        <v>2231</v>
      </c>
      <c r="B3860" t="s">
        <v>6828</v>
      </c>
      <c r="C3860" t="s">
        <v>23308</v>
      </c>
      <c r="D3860" t="s">
        <v>985</v>
      </c>
      <c r="E3860" t="s">
        <v>2121</v>
      </c>
      <c r="F3860">
        <v>20</v>
      </c>
      <c r="G3860" t="s">
        <v>8234</v>
      </c>
      <c r="H3860" t="s">
        <v>8213</v>
      </c>
      <c r="I3860" t="s">
        <v>8214</v>
      </c>
      <c r="J3860" t="s">
        <v>8215</v>
      </c>
      <c r="K3860" t="s">
        <v>8224</v>
      </c>
      <c r="L3860" t="s">
        <v>8216</v>
      </c>
    </row>
    <row r="3861" spans="1:12" x14ac:dyDescent="0.35">
      <c r="A3861" s="164" t="s">
        <v>15177</v>
      </c>
      <c r="B3861" t="s">
        <v>15178</v>
      </c>
      <c r="C3861" t="s">
        <v>15179</v>
      </c>
      <c r="D3861" t="s">
        <v>2126</v>
      </c>
      <c r="E3861" t="s">
        <v>2121</v>
      </c>
      <c r="F3861">
        <v>0</v>
      </c>
      <c r="G3861" t="s">
        <v>8234</v>
      </c>
      <c r="H3861" t="s">
        <v>8213</v>
      </c>
      <c r="I3861" t="s">
        <v>8214</v>
      </c>
      <c r="J3861" t="s">
        <v>8215</v>
      </c>
      <c r="K3861" t="s">
        <v>8224</v>
      </c>
      <c r="L3861" t="s">
        <v>8216</v>
      </c>
    </row>
    <row r="3862" spans="1:12" x14ac:dyDescent="0.35">
      <c r="A3862" s="164" t="s">
        <v>24649</v>
      </c>
      <c r="B3862" t="s">
        <v>24650</v>
      </c>
      <c r="C3862" t="s">
        <v>24651</v>
      </c>
      <c r="D3862" t="s">
        <v>2208</v>
      </c>
      <c r="E3862" t="s">
        <v>2121</v>
      </c>
      <c r="F3862">
        <v>10</v>
      </c>
      <c r="G3862" t="s">
        <v>8234</v>
      </c>
      <c r="H3862" t="s">
        <v>8213</v>
      </c>
      <c r="I3862" t="s">
        <v>8214</v>
      </c>
      <c r="J3862" t="s">
        <v>8215</v>
      </c>
      <c r="K3862" t="s">
        <v>8224</v>
      </c>
      <c r="L3862" t="s">
        <v>8216</v>
      </c>
    </row>
    <row r="3863" spans="1:12" x14ac:dyDescent="0.35">
      <c r="A3863" s="164" t="s">
        <v>14509</v>
      </c>
      <c r="B3863" t="s">
        <v>14510</v>
      </c>
      <c r="C3863" t="s">
        <v>14511</v>
      </c>
      <c r="D3863" t="s">
        <v>101</v>
      </c>
      <c r="E3863" t="s">
        <v>2121</v>
      </c>
      <c r="F3863">
        <v>33</v>
      </c>
      <c r="G3863" t="s">
        <v>8234</v>
      </c>
      <c r="H3863" t="s">
        <v>8213</v>
      </c>
      <c r="I3863" t="s">
        <v>8214</v>
      </c>
      <c r="J3863" t="s">
        <v>8215</v>
      </c>
      <c r="K3863" t="s">
        <v>8224</v>
      </c>
      <c r="L3863" t="s">
        <v>8216</v>
      </c>
    </row>
    <row r="3864" spans="1:12" x14ac:dyDescent="0.35">
      <c r="A3864" s="164" t="s">
        <v>2232</v>
      </c>
      <c r="B3864" t="s">
        <v>6827</v>
      </c>
      <c r="C3864" t="s">
        <v>18849</v>
      </c>
      <c r="D3864" t="s">
        <v>985</v>
      </c>
      <c r="E3864" t="s">
        <v>2121</v>
      </c>
      <c r="F3864">
        <v>32</v>
      </c>
      <c r="G3864" t="s">
        <v>8234</v>
      </c>
      <c r="H3864" t="s">
        <v>8213</v>
      </c>
      <c r="I3864" t="s">
        <v>8214</v>
      </c>
      <c r="J3864" t="s">
        <v>8215</v>
      </c>
      <c r="K3864" t="s">
        <v>8224</v>
      </c>
      <c r="L3864" t="s">
        <v>8216</v>
      </c>
    </row>
    <row r="3865" spans="1:12" x14ac:dyDescent="0.35">
      <c r="A3865" s="164" t="s">
        <v>31020</v>
      </c>
      <c r="B3865" t="s">
        <v>31021</v>
      </c>
      <c r="C3865" t="s">
        <v>31022</v>
      </c>
      <c r="D3865" t="s">
        <v>2180</v>
      </c>
      <c r="E3865" t="s">
        <v>2121</v>
      </c>
      <c r="F3865">
        <v>20</v>
      </c>
      <c r="G3865" t="s">
        <v>8234</v>
      </c>
      <c r="H3865" t="s">
        <v>8213</v>
      </c>
      <c r="I3865" t="s">
        <v>8219</v>
      </c>
      <c r="J3865" t="s">
        <v>8215</v>
      </c>
      <c r="K3865" t="s">
        <v>8224</v>
      </c>
      <c r="L3865" t="s">
        <v>8216</v>
      </c>
    </row>
    <row r="3866" spans="1:12" x14ac:dyDescent="0.35">
      <c r="A3866" s="164" t="s">
        <v>24372</v>
      </c>
      <c r="B3866" t="s">
        <v>24373</v>
      </c>
      <c r="C3866" t="s">
        <v>24374</v>
      </c>
      <c r="D3866" t="s">
        <v>2208</v>
      </c>
      <c r="E3866" t="s">
        <v>2121</v>
      </c>
      <c r="F3866">
        <v>18</v>
      </c>
      <c r="G3866" t="s">
        <v>8234</v>
      </c>
      <c r="H3866" t="s">
        <v>8213</v>
      </c>
      <c r="I3866" t="s">
        <v>8214</v>
      </c>
      <c r="J3866" t="s">
        <v>8215</v>
      </c>
      <c r="K3866" t="s">
        <v>8224</v>
      </c>
      <c r="L3866" t="s">
        <v>8216</v>
      </c>
    </row>
    <row r="3867" spans="1:12" x14ac:dyDescent="0.35">
      <c r="A3867" s="164" t="s">
        <v>21437</v>
      </c>
      <c r="B3867" t="s">
        <v>21438</v>
      </c>
      <c r="C3867" t="s">
        <v>21439</v>
      </c>
      <c r="D3867" t="s">
        <v>2168</v>
      </c>
      <c r="E3867" t="s">
        <v>2121</v>
      </c>
      <c r="F3867">
        <v>23</v>
      </c>
      <c r="G3867" t="s">
        <v>8234</v>
      </c>
      <c r="H3867" t="s">
        <v>8213</v>
      </c>
      <c r="I3867" t="s">
        <v>8214</v>
      </c>
      <c r="J3867" t="s">
        <v>8215</v>
      </c>
      <c r="K3867" t="s">
        <v>8224</v>
      </c>
      <c r="L3867" t="s">
        <v>8216</v>
      </c>
    </row>
    <row r="3868" spans="1:12" x14ac:dyDescent="0.35">
      <c r="A3868" s="164" t="s">
        <v>2233</v>
      </c>
      <c r="B3868" t="s">
        <v>6818</v>
      </c>
      <c r="C3868" t="s">
        <v>21099</v>
      </c>
      <c r="D3868" t="s">
        <v>101</v>
      </c>
      <c r="E3868" t="s">
        <v>2121</v>
      </c>
      <c r="F3868">
        <v>21</v>
      </c>
      <c r="G3868" t="s">
        <v>8234</v>
      </c>
      <c r="H3868" t="s">
        <v>8213</v>
      </c>
      <c r="I3868" t="s">
        <v>8214</v>
      </c>
      <c r="J3868" t="s">
        <v>8215</v>
      </c>
      <c r="K3868" t="s">
        <v>8224</v>
      </c>
      <c r="L3868" t="s">
        <v>8216</v>
      </c>
    </row>
    <row r="3869" spans="1:12" x14ac:dyDescent="0.35">
      <c r="A3869" s="164" t="s">
        <v>32242</v>
      </c>
      <c r="B3869" t="s">
        <v>32243</v>
      </c>
      <c r="C3869" t="s">
        <v>32244</v>
      </c>
      <c r="D3869" t="s">
        <v>985</v>
      </c>
      <c r="E3869" t="s">
        <v>2121</v>
      </c>
      <c r="F3869">
        <v>10</v>
      </c>
      <c r="G3869" t="s">
        <v>8234</v>
      </c>
      <c r="H3869" t="s">
        <v>8213</v>
      </c>
      <c r="I3869" t="s">
        <v>8214</v>
      </c>
      <c r="J3869" t="s">
        <v>8215</v>
      </c>
      <c r="K3869" t="s">
        <v>8224</v>
      </c>
      <c r="L3869" t="s">
        <v>8216</v>
      </c>
    </row>
    <row r="3870" spans="1:12" x14ac:dyDescent="0.35">
      <c r="A3870" s="164" t="s">
        <v>2234</v>
      </c>
      <c r="B3870" t="s">
        <v>6821</v>
      </c>
      <c r="C3870" t="s">
        <v>11777</v>
      </c>
      <c r="D3870" t="s">
        <v>2155</v>
      </c>
      <c r="E3870" t="s">
        <v>2121</v>
      </c>
      <c r="F3870">
        <v>37</v>
      </c>
      <c r="G3870" t="s">
        <v>8234</v>
      </c>
      <c r="H3870" t="s">
        <v>8213</v>
      </c>
      <c r="I3870" t="s">
        <v>8214</v>
      </c>
      <c r="J3870" t="s">
        <v>8215</v>
      </c>
      <c r="K3870" t="s">
        <v>5808</v>
      </c>
      <c r="L3870" t="s">
        <v>8216</v>
      </c>
    </row>
    <row r="3871" spans="1:12" x14ac:dyDescent="0.35">
      <c r="A3871" s="164" t="s">
        <v>12894</v>
      </c>
      <c r="B3871" t="s">
        <v>12895</v>
      </c>
      <c r="C3871" t="s">
        <v>12896</v>
      </c>
      <c r="D3871" t="s">
        <v>2126</v>
      </c>
      <c r="E3871" t="s">
        <v>2121</v>
      </c>
      <c r="F3871">
        <v>0</v>
      </c>
      <c r="G3871" t="s">
        <v>8234</v>
      </c>
      <c r="H3871" t="s">
        <v>8213</v>
      </c>
      <c r="I3871" t="s">
        <v>8214</v>
      </c>
      <c r="J3871" t="s">
        <v>8215</v>
      </c>
      <c r="K3871" t="s">
        <v>8224</v>
      </c>
      <c r="L3871" t="s">
        <v>8216</v>
      </c>
    </row>
    <row r="3872" spans="1:12" x14ac:dyDescent="0.35">
      <c r="A3872" s="164" t="s">
        <v>16468</v>
      </c>
      <c r="B3872" t="s">
        <v>16469</v>
      </c>
      <c r="C3872" t="s">
        <v>16470</v>
      </c>
      <c r="D3872" t="s">
        <v>985</v>
      </c>
      <c r="E3872" t="s">
        <v>2121</v>
      </c>
      <c r="F3872">
        <v>20</v>
      </c>
      <c r="G3872" t="s">
        <v>8234</v>
      </c>
      <c r="H3872" t="s">
        <v>8213</v>
      </c>
      <c r="I3872" t="s">
        <v>8214</v>
      </c>
      <c r="J3872" t="s">
        <v>8215</v>
      </c>
      <c r="K3872" t="s">
        <v>8224</v>
      </c>
      <c r="L3872" t="s">
        <v>8216</v>
      </c>
    </row>
    <row r="3873" spans="1:12" x14ac:dyDescent="0.35">
      <c r="A3873" s="164" t="s">
        <v>22532</v>
      </c>
      <c r="B3873" t="s">
        <v>22533</v>
      </c>
      <c r="C3873" t="s">
        <v>22534</v>
      </c>
      <c r="D3873" t="s">
        <v>2168</v>
      </c>
      <c r="E3873" t="s">
        <v>2121</v>
      </c>
      <c r="F3873">
        <v>10</v>
      </c>
      <c r="G3873" t="s">
        <v>8234</v>
      </c>
      <c r="H3873" t="s">
        <v>8213</v>
      </c>
      <c r="I3873" t="s">
        <v>8214</v>
      </c>
      <c r="J3873" t="s">
        <v>8215</v>
      </c>
      <c r="K3873" t="s">
        <v>8224</v>
      </c>
      <c r="L3873" t="s">
        <v>8216</v>
      </c>
    </row>
    <row r="3874" spans="1:12" x14ac:dyDescent="0.35">
      <c r="A3874" s="164" t="s">
        <v>2235</v>
      </c>
      <c r="B3874" t="s">
        <v>6801</v>
      </c>
      <c r="C3874" t="s">
        <v>26307</v>
      </c>
      <c r="D3874" t="s">
        <v>2236</v>
      </c>
      <c r="E3874" t="s">
        <v>2121</v>
      </c>
      <c r="F3874">
        <v>115</v>
      </c>
      <c r="G3874" t="s">
        <v>8212</v>
      </c>
      <c r="H3874" t="s">
        <v>8213</v>
      </c>
      <c r="I3874" t="s">
        <v>8214</v>
      </c>
      <c r="J3874" t="s">
        <v>8215</v>
      </c>
      <c r="K3874" t="s">
        <v>8224</v>
      </c>
      <c r="L3874" t="s">
        <v>8267</v>
      </c>
    </row>
    <row r="3875" spans="1:12" x14ac:dyDescent="0.35">
      <c r="A3875" s="164" t="s">
        <v>18771</v>
      </c>
      <c r="B3875" t="s">
        <v>18772</v>
      </c>
      <c r="C3875" t="s">
        <v>18773</v>
      </c>
      <c r="D3875" t="s">
        <v>18774</v>
      </c>
      <c r="E3875" t="s">
        <v>2121</v>
      </c>
      <c r="F3875">
        <v>180</v>
      </c>
      <c r="G3875" t="s">
        <v>8212</v>
      </c>
      <c r="H3875" t="s">
        <v>8213</v>
      </c>
      <c r="I3875" t="s">
        <v>8214</v>
      </c>
      <c r="J3875" t="s">
        <v>8215</v>
      </c>
      <c r="K3875" t="s">
        <v>8224</v>
      </c>
      <c r="L3875" t="s">
        <v>8216</v>
      </c>
    </row>
    <row r="3876" spans="1:12" x14ac:dyDescent="0.35">
      <c r="A3876" s="164" t="s">
        <v>12102</v>
      </c>
      <c r="B3876" t="s">
        <v>12103</v>
      </c>
      <c r="C3876" t="s">
        <v>12104</v>
      </c>
      <c r="D3876" t="s">
        <v>2157</v>
      </c>
      <c r="E3876" t="s">
        <v>2121</v>
      </c>
      <c r="F3876">
        <v>0</v>
      </c>
      <c r="G3876" t="s">
        <v>8234</v>
      </c>
      <c r="H3876" t="s">
        <v>8213</v>
      </c>
      <c r="I3876" t="s">
        <v>8214</v>
      </c>
      <c r="J3876" t="s">
        <v>8215</v>
      </c>
      <c r="K3876" t="s">
        <v>8224</v>
      </c>
      <c r="L3876" t="s">
        <v>8216</v>
      </c>
    </row>
    <row r="3877" spans="1:12" x14ac:dyDescent="0.35">
      <c r="A3877" s="164" t="s">
        <v>26590</v>
      </c>
      <c r="B3877" t="s">
        <v>26591</v>
      </c>
      <c r="C3877" t="s">
        <v>26592</v>
      </c>
      <c r="D3877" t="s">
        <v>2200</v>
      </c>
      <c r="E3877" t="s">
        <v>2121</v>
      </c>
      <c r="F3877">
        <v>0</v>
      </c>
      <c r="G3877" t="s">
        <v>8234</v>
      </c>
      <c r="H3877" t="s">
        <v>8213</v>
      </c>
      <c r="I3877" t="s">
        <v>8219</v>
      </c>
      <c r="J3877" t="s">
        <v>8215</v>
      </c>
      <c r="K3877" t="s">
        <v>8224</v>
      </c>
      <c r="L3877" t="s">
        <v>8216</v>
      </c>
    </row>
    <row r="3878" spans="1:12" x14ac:dyDescent="0.35">
      <c r="A3878" s="164" t="s">
        <v>2237</v>
      </c>
      <c r="B3878" t="s">
        <v>6897</v>
      </c>
      <c r="C3878" t="s">
        <v>28287</v>
      </c>
      <c r="D3878" t="s">
        <v>2157</v>
      </c>
      <c r="E3878" t="s">
        <v>2121</v>
      </c>
      <c r="F3878">
        <v>15</v>
      </c>
      <c r="G3878" t="s">
        <v>8234</v>
      </c>
      <c r="H3878" t="s">
        <v>8213</v>
      </c>
      <c r="I3878" t="s">
        <v>8214</v>
      </c>
      <c r="J3878" t="s">
        <v>8215</v>
      </c>
      <c r="K3878" t="s">
        <v>8224</v>
      </c>
      <c r="L3878" t="s">
        <v>8216</v>
      </c>
    </row>
    <row r="3879" spans="1:12" x14ac:dyDescent="0.35">
      <c r="A3879" s="164" t="s">
        <v>22077</v>
      </c>
      <c r="B3879" t="s">
        <v>22078</v>
      </c>
      <c r="C3879" t="s">
        <v>22079</v>
      </c>
      <c r="D3879" t="s">
        <v>2210</v>
      </c>
      <c r="E3879" t="s">
        <v>2121</v>
      </c>
      <c r="F3879">
        <v>10</v>
      </c>
      <c r="G3879" t="s">
        <v>8234</v>
      </c>
      <c r="H3879" t="s">
        <v>8213</v>
      </c>
      <c r="I3879" t="s">
        <v>8219</v>
      </c>
      <c r="J3879" t="s">
        <v>8215</v>
      </c>
      <c r="K3879" t="s">
        <v>8224</v>
      </c>
      <c r="L3879" t="s">
        <v>8216</v>
      </c>
    </row>
    <row r="3880" spans="1:12" x14ac:dyDescent="0.35">
      <c r="A3880" s="164" t="s">
        <v>2238</v>
      </c>
      <c r="B3880" t="s">
        <v>6913</v>
      </c>
      <c r="C3880" t="s">
        <v>27031</v>
      </c>
      <c r="D3880" t="s">
        <v>2141</v>
      </c>
      <c r="E3880" t="s">
        <v>2121</v>
      </c>
      <c r="F3880">
        <v>24</v>
      </c>
      <c r="G3880" t="s">
        <v>8234</v>
      </c>
      <c r="H3880" t="s">
        <v>8213</v>
      </c>
      <c r="I3880" t="s">
        <v>8214</v>
      </c>
      <c r="J3880" t="s">
        <v>8215</v>
      </c>
      <c r="K3880" t="s">
        <v>8224</v>
      </c>
      <c r="L3880" t="s">
        <v>8216</v>
      </c>
    </row>
    <row r="3881" spans="1:12" x14ac:dyDescent="0.35">
      <c r="A3881" s="164" t="s">
        <v>16158</v>
      </c>
      <c r="B3881" t="s">
        <v>16159</v>
      </c>
      <c r="C3881" t="s">
        <v>16160</v>
      </c>
      <c r="D3881" t="s">
        <v>16161</v>
      </c>
      <c r="E3881" t="s">
        <v>2121</v>
      </c>
      <c r="F3881">
        <v>40</v>
      </c>
      <c r="G3881" t="s">
        <v>8234</v>
      </c>
      <c r="H3881" t="s">
        <v>8213</v>
      </c>
      <c r="I3881" t="s">
        <v>8214</v>
      </c>
      <c r="J3881" t="s">
        <v>8215</v>
      </c>
      <c r="K3881" t="s">
        <v>5808</v>
      </c>
      <c r="L3881" t="s">
        <v>8216</v>
      </c>
    </row>
    <row r="3882" spans="1:12" x14ac:dyDescent="0.35">
      <c r="A3882" s="164" t="s">
        <v>30600</v>
      </c>
      <c r="B3882" t="s">
        <v>30601</v>
      </c>
      <c r="C3882" t="s">
        <v>30602</v>
      </c>
      <c r="D3882" t="s">
        <v>2126</v>
      </c>
      <c r="E3882" t="s">
        <v>2121</v>
      </c>
      <c r="F3882">
        <v>39</v>
      </c>
      <c r="G3882" t="s">
        <v>8234</v>
      </c>
      <c r="H3882" t="s">
        <v>8213</v>
      </c>
      <c r="I3882" t="s">
        <v>8214</v>
      </c>
      <c r="J3882" t="s">
        <v>8215</v>
      </c>
      <c r="K3882" t="s">
        <v>5808</v>
      </c>
      <c r="L3882" t="s">
        <v>8216</v>
      </c>
    </row>
    <row r="3883" spans="1:12" x14ac:dyDescent="0.35">
      <c r="A3883" s="164" t="s">
        <v>6797</v>
      </c>
      <c r="B3883" t="s">
        <v>6798</v>
      </c>
      <c r="C3883" t="s">
        <v>32995</v>
      </c>
      <c r="D3883" t="s">
        <v>2204</v>
      </c>
      <c r="E3883" t="s">
        <v>2121</v>
      </c>
      <c r="F3883">
        <v>16</v>
      </c>
      <c r="G3883" t="s">
        <v>8234</v>
      </c>
      <c r="H3883" t="s">
        <v>8213</v>
      </c>
      <c r="I3883" t="s">
        <v>8214</v>
      </c>
      <c r="J3883" t="s">
        <v>8215</v>
      </c>
      <c r="K3883" t="s">
        <v>8224</v>
      </c>
      <c r="L3883" t="s">
        <v>8216</v>
      </c>
    </row>
    <row r="3884" spans="1:12" x14ac:dyDescent="0.35">
      <c r="A3884" s="164" t="s">
        <v>2239</v>
      </c>
      <c r="B3884" t="s">
        <v>6815</v>
      </c>
      <c r="C3884" t="s">
        <v>22066</v>
      </c>
      <c r="D3884" t="s">
        <v>1761</v>
      </c>
      <c r="E3884" t="s">
        <v>2121</v>
      </c>
      <c r="F3884">
        <v>30</v>
      </c>
      <c r="G3884" t="s">
        <v>8234</v>
      </c>
      <c r="H3884" t="s">
        <v>8213</v>
      </c>
      <c r="I3884" t="s">
        <v>8214</v>
      </c>
      <c r="J3884" t="s">
        <v>8215</v>
      </c>
      <c r="K3884" t="s">
        <v>5808</v>
      </c>
      <c r="L3884" t="s">
        <v>8216</v>
      </c>
    </row>
    <row r="3885" spans="1:12" x14ac:dyDescent="0.35">
      <c r="A3885" s="164" t="s">
        <v>10902</v>
      </c>
      <c r="B3885" t="s">
        <v>10903</v>
      </c>
      <c r="C3885" t="s">
        <v>10904</v>
      </c>
      <c r="D3885" t="s">
        <v>2122</v>
      </c>
      <c r="E3885" t="s">
        <v>2121</v>
      </c>
      <c r="F3885">
        <v>2</v>
      </c>
      <c r="G3885" t="s">
        <v>8234</v>
      </c>
      <c r="H3885" t="s">
        <v>8213</v>
      </c>
      <c r="I3885" t="s">
        <v>8214</v>
      </c>
      <c r="J3885" t="s">
        <v>8215</v>
      </c>
      <c r="K3885" t="s">
        <v>8224</v>
      </c>
      <c r="L3885" t="s">
        <v>8216</v>
      </c>
    </row>
    <row r="3886" spans="1:12" x14ac:dyDescent="0.35">
      <c r="A3886" s="164" t="s">
        <v>11938</v>
      </c>
      <c r="B3886" t="s">
        <v>11939</v>
      </c>
      <c r="C3886" t="s">
        <v>11940</v>
      </c>
      <c r="D3886" t="s">
        <v>2240</v>
      </c>
      <c r="E3886" t="s">
        <v>2121</v>
      </c>
      <c r="F3886">
        <v>25</v>
      </c>
      <c r="G3886" t="s">
        <v>8234</v>
      </c>
      <c r="H3886" t="s">
        <v>8213</v>
      </c>
      <c r="I3886" t="s">
        <v>8214</v>
      </c>
      <c r="J3886" t="s">
        <v>8215</v>
      </c>
      <c r="K3886" t="s">
        <v>5808</v>
      </c>
      <c r="L3886" t="s">
        <v>8216</v>
      </c>
    </row>
    <row r="3887" spans="1:12" x14ac:dyDescent="0.35">
      <c r="A3887" s="164" t="s">
        <v>2241</v>
      </c>
      <c r="B3887" t="s">
        <v>6800</v>
      </c>
      <c r="C3887" t="s">
        <v>31776</v>
      </c>
      <c r="D3887" t="s">
        <v>2242</v>
      </c>
      <c r="E3887" t="s">
        <v>2121</v>
      </c>
      <c r="F3887">
        <v>40</v>
      </c>
      <c r="G3887" t="s">
        <v>8234</v>
      </c>
      <c r="H3887" t="s">
        <v>8213</v>
      </c>
      <c r="I3887" t="s">
        <v>8214</v>
      </c>
      <c r="J3887" t="s">
        <v>8215</v>
      </c>
      <c r="K3887" t="s">
        <v>5808</v>
      </c>
      <c r="L3887" t="s">
        <v>8267</v>
      </c>
    </row>
    <row r="3888" spans="1:12" x14ac:dyDescent="0.35">
      <c r="A3888" s="164" t="s">
        <v>16328</v>
      </c>
      <c r="B3888" t="s">
        <v>16329</v>
      </c>
      <c r="C3888" t="s">
        <v>16330</v>
      </c>
      <c r="D3888" t="s">
        <v>16331</v>
      </c>
      <c r="E3888" t="s">
        <v>2121</v>
      </c>
      <c r="H3888" t="s">
        <v>8213</v>
      </c>
      <c r="I3888" t="s">
        <v>8214</v>
      </c>
      <c r="J3888" t="s">
        <v>8215</v>
      </c>
      <c r="K3888" t="s">
        <v>8224</v>
      </c>
      <c r="L3888" t="s">
        <v>8216</v>
      </c>
    </row>
    <row r="3889" spans="1:12" x14ac:dyDescent="0.35">
      <c r="A3889" s="164" t="s">
        <v>2243</v>
      </c>
      <c r="B3889" t="s">
        <v>6816</v>
      </c>
      <c r="C3889" t="s">
        <v>20871</v>
      </c>
      <c r="D3889" t="s">
        <v>2244</v>
      </c>
      <c r="E3889" t="s">
        <v>2121</v>
      </c>
      <c r="F3889">
        <v>36</v>
      </c>
      <c r="G3889" t="s">
        <v>8234</v>
      </c>
      <c r="H3889" t="s">
        <v>8213</v>
      </c>
      <c r="I3889" t="s">
        <v>8219</v>
      </c>
      <c r="J3889" t="s">
        <v>8215</v>
      </c>
      <c r="K3889" t="s">
        <v>8224</v>
      </c>
      <c r="L3889" t="s">
        <v>8267</v>
      </c>
    </row>
    <row r="3890" spans="1:12" x14ac:dyDescent="0.35">
      <c r="A3890" s="164" t="s">
        <v>2245</v>
      </c>
      <c r="B3890" t="s">
        <v>6808</v>
      </c>
      <c r="C3890" t="s">
        <v>8763</v>
      </c>
      <c r="D3890" t="s">
        <v>2126</v>
      </c>
      <c r="E3890" t="s">
        <v>2121</v>
      </c>
      <c r="F3890">
        <v>50</v>
      </c>
      <c r="G3890" t="s">
        <v>8234</v>
      </c>
      <c r="H3890" t="s">
        <v>8213</v>
      </c>
      <c r="I3890" t="s">
        <v>8214</v>
      </c>
      <c r="J3890" t="s">
        <v>8215</v>
      </c>
      <c r="K3890" t="s">
        <v>8224</v>
      </c>
      <c r="L3890" t="s">
        <v>8216</v>
      </c>
    </row>
    <row r="3891" spans="1:12" x14ac:dyDescent="0.35">
      <c r="A3891" s="164" t="s">
        <v>13369</v>
      </c>
      <c r="B3891" t="s">
        <v>13370</v>
      </c>
      <c r="C3891" t="s">
        <v>13371</v>
      </c>
      <c r="D3891" t="s">
        <v>13372</v>
      </c>
      <c r="E3891" t="s">
        <v>2121</v>
      </c>
      <c r="H3891" t="s">
        <v>8213</v>
      </c>
      <c r="I3891" t="s">
        <v>8214</v>
      </c>
      <c r="J3891" t="s">
        <v>8215</v>
      </c>
      <c r="K3891" t="s">
        <v>8224</v>
      </c>
      <c r="L3891" t="s">
        <v>8216</v>
      </c>
    </row>
    <row r="3892" spans="1:12" x14ac:dyDescent="0.35">
      <c r="A3892" s="164" t="s">
        <v>23860</v>
      </c>
      <c r="B3892" t="s">
        <v>23861</v>
      </c>
      <c r="C3892" t="s">
        <v>23862</v>
      </c>
      <c r="D3892" t="s">
        <v>2148</v>
      </c>
      <c r="E3892" t="s">
        <v>2121</v>
      </c>
      <c r="F3892">
        <v>0</v>
      </c>
      <c r="G3892" t="s">
        <v>8234</v>
      </c>
      <c r="H3892" t="s">
        <v>8213</v>
      </c>
      <c r="I3892" t="s">
        <v>8214</v>
      </c>
      <c r="J3892" t="s">
        <v>8215</v>
      </c>
      <c r="K3892" t="s">
        <v>8224</v>
      </c>
      <c r="L3892" t="s">
        <v>8216</v>
      </c>
    </row>
    <row r="3893" spans="1:12" x14ac:dyDescent="0.35">
      <c r="A3893" s="164" t="s">
        <v>20963</v>
      </c>
      <c r="B3893" t="s">
        <v>20964</v>
      </c>
      <c r="C3893" t="s">
        <v>20965</v>
      </c>
      <c r="D3893" t="s">
        <v>19820</v>
      </c>
      <c r="E3893" t="s">
        <v>2121</v>
      </c>
      <c r="H3893" t="s">
        <v>8213</v>
      </c>
      <c r="I3893" t="s">
        <v>8214</v>
      </c>
      <c r="J3893" t="s">
        <v>8215</v>
      </c>
      <c r="K3893" t="s">
        <v>8224</v>
      </c>
      <c r="L3893" t="s">
        <v>8216</v>
      </c>
    </row>
    <row r="3894" spans="1:12" x14ac:dyDescent="0.35">
      <c r="A3894" s="164" t="s">
        <v>33342</v>
      </c>
      <c r="B3894" t="s">
        <v>33343</v>
      </c>
      <c r="C3894" t="s">
        <v>33344</v>
      </c>
      <c r="D3894" t="s">
        <v>9353</v>
      </c>
      <c r="E3894" t="s">
        <v>2121</v>
      </c>
      <c r="H3894" t="s">
        <v>8213</v>
      </c>
      <c r="I3894" t="s">
        <v>8214</v>
      </c>
      <c r="J3894" t="s">
        <v>8215</v>
      </c>
      <c r="K3894" t="s">
        <v>8224</v>
      </c>
      <c r="L3894" t="s">
        <v>8216</v>
      </c>
    </row>
    <row r="3895" spans="1:12" x14ac:dyDescent="0.35">
      <c r="A3895" s="164" t="s">
        <v>28326</v>
      </c>
      <c r="B3895" t="s">
        <v>28327</v>
      </c>
      <c r="C3895" t="s">
        <v>28328</v>
      </c>
      <c r="D3895" t="s">
        <v>28329</v>
      </c>
      <c r="E3895" t="s">
        <v>2121</v>
      </c>
      <c r="H3895" t="s">
        <v>8213</v>
      </c>
      <c r="I3895" t="s">
        <v>8219</v>
      </c>
      <c r="J3895" t="s">
        <v>8215</v>
      </c>
      <c r="K3895" t="s">
        <v>8224</v>
      </c>
      <c r="L3895" t="s">
        <v>8216</v>
      </c>
    </row>
    <row r="3896" spans="1:12" x14ac:dyDescent="0.35">
      <c r="A3896" s="164" t="s">
        <v>23514</v>
      </c>
      <c r="B3896" t="s">
        <v>23515</v>
      </c>
      <c r="C3896" t="s">
        <v>23516</v>
      </c>
      <c r="D3896" t="s">
        <v>3856</v>
      </c>
      <c r="E3896" t="s">
        <v>2121</v>
      </c>
      <c r="F3896">
        <v>25</v>
      </c>
      <c r="G3896" t="s">
        <v>8234</v>
      </c>
      <c r="H3896" t="s">
        <v>8213</v>
      </c>
      <c r="I3896" t="s">
        <v>8214</v>
      </c>
      <c r="J3896" t="s">
        <v>8272</v>
      </c>
      <c r="K3896" t="s">
        <v>5808</v>
      </c>
      <c r="L3896" t="s">
        <v>8216</v>
      </c>
    </row>
    <row r="3897" spans="1:12" x14ac:dyDescent="0.35">
      <c r="A3897" s="164" t="s">
        <v>14532</v>
      </c>
      <c r="B3897" t="s">
        <v>5462</v>
      </c>
      <c r="C3897" t="s">
        <v>14533</v>
      </c>
      <c r="D3897" t="s">
        <v>14534</v>
      </c>
      <c r="E3897" t="s">
        <v>2121</v>
      </c>
      <c r="F3897">
        <v>20</v>
      </c>
      <c r="G3897" t="s">
        <v>8234</v>
      </c>
      <c r="H3897" t="s">
        <v>8213</v>
      </c>
      <c r="I3897" t="s">
        <v>8214</v>
      </c>
      <c r="J3897" t="s">
        <v>8272</v>
      </c>
      <c r="K3897" t="s">
        <v>8224</v>
      </c>
      <c r="L3897" t="s">
        <v>8216</v>
      </c>
    </row>
    <row r="3898" spans="1:12" x14ac:dyDescent="0.35">
      <c r="A3898" s="164" t="s">
        <v>29807</v>
      </c>
      <c r="B3898" t="s">
        <v>29808</v>
      </c>
      <c r="C3898" t="s">
        <v>29809</v>
      </c>
      <c r="D3898" t="s">
        <v>19352</v>
      </c>
      <c r="E3898" t="s">
        <v>2121</v>
      </c>
      <c r="F3898">
        <v>25</v>
      </c>
      <c r="G3898" t="s">
        <v>8234</v>
      </c>
      <c r="H3898" t="s">
        <v>8213</v>
      </c>
      <c r="I3898" t="s">
        <v>8214</v>
      </c>
      <c r="J3898" t="s">
        <v>8272</v>
      </c>
      <c r="K3898" t="s">
        <v>8224</v>
      </c>
      <c r="L3898" t="s">
        <v>8216</v>
      </c>
    </row>
    <row r="3899" spans="1:12" x14ac:dyDescent="0.35">
      <c r="A3899" s="164" t="s">
        <v>15566</v>
      </c>
      <c r="B3899" t="s">
        <v>15567</v>
      </c>
      <c r="C3899" t="s">
        <v>15568</v>
      </c>
      <c r="D3899" t="s">
        <v>15569</v>
      </c>
      <c r="E3899" t="s">
        <v>2121</v>
      </c>
      <c r="F3899">
        <v>15</v>
      </c>
      <c r="G3899" t="s">
        <v>8234</v>
      </c>
      <c r="H3899" t="s">
        <v>8213</v>
      </c>
      <c r="I3899" t="s">
        <v>8214</v>
      </c>
      <c r="J3899" t="s">
        <v>8272</v>
      </c>
      <c r="K3899" t="s">
        <v>8224</v>
      </c>
      <c r="L3899" t="s">
        <v>8216</v>
      </c>
    </row>
    <row r="3900" spans="1:12" x14ac:dyDescent="0.35">
      <c r="A3900" s="164" t="s">
        <v>27001</v>
      </c>
      <c r="B3900" t="s">
        <v>27002</v>
      </c>
      <c r="C3900" t="s">
        <v>27003</v>
      </c>
      <c r="D3900" t="s">
        <v>27004</v>
      </c>
      <c r="E3900" t="s">
        <v>2121</v>
      </c>
      <c r="F3900">
        <v>25</v>
      </c>
      <c r="G3900" t="s">
        <v>8234</v>
      </c>
      <c r="H3900" t="s">
        <v>8213</v>
      </c>
      <c r="I3900" t="s">
        <v>8214</v>
      </c>
      <c r="J3900" t="s">
        <v>8272</v>
      </c>
      <c r="K3900" t="s">
        <v>5808</v>
      </c>
      <c r="L3900" t="s">
        <v>8267</v>
      </c>
    </row>
    <row r="3901" spans="1:12" x14ac:dyDescent="0.35">
      <c r="A3901" s="164" t="s">
        <v>17862</v>
      </c>
      <c r="B3901" t="s">
        <v>17863</v>
      </c>
      <c r="C3901" t="s">
        <v>17864</v>
      </c>
      <c r="D3901" t="s">
        <v>17865</v>
      </c>
      <c r="E3901" t="s">
        <v>2121</v>
      </c>
      <c r="F3901">
        <v>25</v>
      </c>
      <c r="G3901" t="s">
        <v>8234</v>
      </c>
      <c r="H3901" t="s">
        <v>8213</v>
      </c>
      <c r="I3901" t="s">
        <v>8214</v>
      </c>
      <c r="J3901" t="s">
        <v>8272</v>
      </c>
      <c r="K3901" t="s">
        <v>5808</v>
      </c>
      <c r="L3901" t="s">
        <v>8216</v>
      </c>
    </row>
    <row r="3902" spans="1:12" x14ac:dyDescent="0.35">
      <c r="A3902" s="164" t="s">
        <v>12316</v>
      </c>
      <c r="B3902" t="s">
        <v>11550</v>
      </c>
      <c r="C3902" t="s">
        <v>11551</v>
      </c>
      <c r="D3902" t="s">
        <v>11552</v>
      </c>
      <c r="E3902" t="s">
        <v>2121</v>
      </c>
      <c r="F3902">
        <v>25</v>
      </c>
      <c r="G3902" t="s">
        <v>8234</v>
      </c>
      <c r="H3902" t="s">
        <v>8213</v>
      </c>
      <c r="I3902" t="s">
        <v>8214</v>
      </c>
      <c r="J3902" t="s">
        <v>8272</v>
      </c>
      <c r="K3902" t="s">
        <v>5808</v>
      </c>
      <c r="L3902" t="s">
        <v>8216</v>
      </c>
    </row>
    <row r="3903" spans="1:12" x14ac:dyDescent="0.35">
      <c r="A3903" s="164" t="s">
        <v>24565</v>
      </c>
      <c r="B3903" t="s">
        <v>24566</v>
      </c>
      <c r="C3903" t="s">
        <v>24567</v>
      </c>
      <c r="D3903" t="s">
        <v>24568</v>
      </c>
      <c r="E3903" t="s">
        <v>2121</v>
      </c>
      <c r="F3903">
        <v>19</v>
      </c>
      <c r="G3903" t="s">
        <v>8234</v>
      </c>
      <c r="H3903" t="s">
        <v>8213</v>
      </c>
      <c r="I3903" t="s">
        <v>8214</v>
      </c>
      <c r="J3903" t="s">
        <v>8272</v>
      </c>
      <c r="K3903" t="s">
        <v>8224</v>
      </c>
      <c r="L3903" t="s">
        <v>8216</v>
      </c>
    </row>
    <row r="3904" spans="1:12" x14ac:dyDescent="0.35">
      <c r="A3904" s="164" t="s">
        <v>32886</v>
      </c>
      <c r="B3904" t="s">
        <v>32887</v>
      </c>
      <c r="C3904" t="s">
        <v>32888</v>
      </c>
      <c r="D3904" t="s">
        <v>32889</v>
      </c>
      <c r="E3904" t="s">
        <v>2121</v>
      </c>
      <c r="F3904">
        <v>25</v>
      </c>
      <c r="G3904" t="s">
        <v>8234</v>
      </c>
      <c r="H3904" t="s">
        <v>8213</v>
      </c>
      <c r="I3904" t="s">
        <v>8214</v>
      </c>
      <c r="J3904" t="s">
        <v>8272</v>
      </c>
      <c r="K3904" t="s">
        <v>5808</v>
      </c>
      <c r="L3904" t="s">
        <v>8216</v>
      </c>
    </row>
    <row r="3905" spans="1:12" x14ac:dyDescent="0.35">
      <c r="A3905" s="164" t="s">
        <v>20298</v>
      </c>
      <c r="B3905" t="s">
        <v>20299</v>
      </c>
      <c r="C3905" t="s">
        <v>20300</v>
      </c>
      <c r="D3905" t="s">
        <v>20301</v>
      </c>
      <c r="E3905" t="s">
        <v>2121</v>
      </c>
      <c r="F3905">
        <v>25</v>
      </c>
      <c r="G3905" t="s">
        <v>8234</v>
      </c>
      <c r="H3905" t="s">
        <v>8213</v>
      </c>
      <c r="I3905" t="s">
        <v>8214</v>
      </c>
      <c r="J3905" t="s">
        <v>8272</v>
      </c>
      <c r="K3905" t="s">
        <v>5808</v>
      </c>
      <c r="L3905" t="s">
        <v>8216</v>
      </c>
    </row>
    <row r="3906" spans="1:12" x14ac:dyDescent="0.35">
      <c r="A3906" s="164" t="s">
        <v>18464</v>
      </c>
      <c r="B3906" t="s">
        <v>18465</v>
      </c>
      <c r="C3906" t="s">
        <v>18466</v>
      </c>
      <c r="D3906" t="s">
        <v>244</v>
      </c>
      <c r="E3906" t="s">
        <v>2121</v>
      </c>
      <c r="F3906">
        <v>25</v>
      </c>
      <c r="G3906" t="s">
        <v>8234</v>
      </c>
      <c r="H3906" t="s">
        <v>8213</v>
      </c>
      <c r="I3906" t="s">
        <v>8219</v>
      </c>
      <c r="J3906" t="s">
        <v>8272</v>
      </c>
      <c r="K3906" t="s">
        <v>5808</v>
      </c>
      <c r="L3906" t="s">
        <v>8216</v>
      </c>
    </row>
    <row r="3907" spans="1:12" x14ac:dyDescent="0.35">
      <c r="A3907" s="164" t="s">
        <v>23497</v>
      </c>
      <c r="B3907" t="s">
        <v>21377</v>
      </c>
      <c r="C3907" t="s">
        <v>23498</v>
      </c>
      <c r="D3907" t="s">
        <v>21379</v>
      </c>
      <c r="E3907" t="s">
        <v>2121</v>
      </c>
      <c r="F3907">
        <v>25</v>
      </c>
      <c r="G3907" t="s">
        <v>8234</v>
      </c>
      <c r="H3907" t="s">
        <v>8213</v>
      </c>
      <c r="I3907" t="s">
        <v>8219</v>
      </c>
      <c r="J3907" t="s">
        <v>8272</v>
      </c>
      <c r="K3907" t="s">
        <v>5808</v>
      </c>
      <c r="L3907" t="s">
        <v>8216</v>
      </c>
    </row>
    <row r="3908" spans="1:12" x14ac:dyDescent="0.35">
      <c r="A3908" s="164" t="s">
        <v>20684</v>
      </c>
      <c r="B3908" t="s">
        <v>8728</v>
      </c>
      <c r="C3908" t="s">
        <v>8729</v>
      </c>
      <c r="D3908" t="s">
        <v>8730</v>
      </c>
      <c r="E3908" t="s">
        <v>2121</v>
      </c>
      <c r="F3908">
        <v>25</v>
      </c>
      <c r="G3908" t="s">
        <v>8234</v>
      </c>
      <c r="H3908" t="s">
        <v>8213</v>
      </c>
      <c r="I3908" t="s">
        <v>8219</v>
      </c>
      <c r="J3908" t="s">
        <v>8272</v>
      </c>
      <c r="K3908" t="s">
        <v>8224</v>
      </c>
      <c r="L3908" t="s">
        <v>8216</v>
      </c>
    </row>
    <row r="3909" spans="1:12" x14ac:dyDescent="0.35">
      <c r="A3909" s="164" t="s">
        <v>8613</v>
      </c>
      <c r="B3909" t="s">
        <v>6633</v>
      </c>
      <c r="C3909" t="s">
        <v>8614</v>
      </c>
      <c r="D3909" t="s">
        <v>8615</v>
      </c>
      <c r="E3909" t="s">
        <v>2121</v>
      </c>
      <c r="F3909">
        <v>25</v>
      </c>
      <c r="G3909" t="s">
        <v>8234</v>
      </c>
      <c r="H3909" t="s">
        <v>8213</v>
      </c>
      <c r="I3909" t="s">
        <v>8219</v>
      </c>
      <c r="J3909" t="s">
        <v>8272</v>
      </c>
      <c r="K3909" t="s">
        <v>5808</v>
      </c>
      <c r="L3909" t="s">
        <v>8216</v>
      </c>
    </row>
    <row r="3910" spans="1:12" x14ac:dyDescent="0.35">
      <c r="A3910" s="164" t="s">
        <v>30953</v>
      </c>
      <c r="B3910" t="s">
        <v>15827</v>
      </c>
      <c r="C3910" t="s">
        <v>15828</v>
      </c>
      <c r="D3910" t="s">
        <v>15829</v>
      </c>
      <c r="E3910" t="s">
        <v>2121</v>
      </c>
      <c r="F3910">
        <v>25</v>
      </c>
      <c r="G3910" t="s">
        <v>8234</v>
      </c>
      <c r="H3910" t="s">
        <v>8213</v>
      </c>
      <c r="I3910" t="s">
        <v>8219</v>
      </c>
      <c r="J3910" t="s">
        <v>8272</v>
      </c>
      <c r="K3910" t="s">
        <v>5808</v>
      </c>
      <c r="L3910" t="s">
        <v>8216</v>
      </c>
    </row>
    <row r="3911" spans="1:12" x14ac:dyDescent="0.35">
      <c r="A3911" s="164" t="s">
        <v>23376</v>
      </c>
      <c r="B3911" t="s">
        <v>23377</v>
      </c>
      <c r="C3911" t="s">
        <v>23378</v>
      </c>
      <c r="D3911" t="s">
        <v>23379</v>
      </c>
      <c r="E3911" t="s">
        <v>2121</v>
      </c>
      <c r="F3911">
        <v>25</v>
      </c>
      <c r="G3911" t="s">
        <v>8234</v>
      </c>
      <c r="H3911" t="s">
        <v>8213</v>
      </c>
      <c r="I3911" t="s">
        <v>8219</v>
      </c>
      <c r="J3911" t="s">
        <v>8272</v>
      </c>
      <c r="K3911" t="s">
        <v>5808</v>
      </c>
      <c r="L3911" t="s">
        <v>8216</v>
      </c>
    </row>
    <row r="3912" spans="1:12" x14ac:dyDescent="0.35">
      <c r="A3912" s="164" t="s">
        <v>9639</v>
      </c>
      <c r="B3912" t="s">
        <v>9640</v>
      </c>
      <c r="C3912" t="s">
        <v>9641</v>
      </c>
      <c r="D3912" t="s">
        <v>9642</v>
      </c>
      <c r="E3912" t="s">
        <v>2121</v>
      </c>
      <c r="F3912">
        <v>25</v>
      </c>
      <c r="G3912" t="s">
        <v>8234</v>
      </c>
      <c r="H3912" t="s">
        <v>8213</v>
      </c>
      <c r="I3912" t="s">
        <v>8214</v>
      </c>
      <c r="J3912" t="s">
        <v>8272</v>
      </c>
      <c r="K3912" t="s">
        <v>5808</v>
      </c>
      <c r="L3912" t="s">
        <v>8216</v>
      </c>
    </row>
    <row r="3913" spans="1:12" x14ac:dyDescent="0.35">
      <c r="A3913" s="164" t="s">
        <v>13485</v>
      </c>
      <c r="B3913" t="s">
        <v>13486</v>
      </c>
      <c r="C3913" t="s">
        <v>13487</v>
      </c>
      <c r="D3913" t="s">
        <v>384</v>
      </c>
      <c r="E3913" t="s">
        <v>2121</v>
      </c>
      <c r="F3913">
        <v>25</v>
      </c>
      <c r="G3913" t="s">
        <v>8234</v>
      </c>
      <c r="H3913" t="s">
        <v>8213</v>
      </c>
      <c r="I3913" t="s">
        <v>8219</v>
      </c>
      <c r="J3913" t="s">
        <v>8272</v>
      </c>
      <c r="K3913" t="s">
        <v>5808</v>
      </c>
      <c r="L3913" t="s">
        <v>8216</v>
      </c>
    </row>
    <row r="3914" spans="1:12" x14ac:dyDescent="0.35">
      <c r="A3914" s="164" t="s">
        <v>25196</v>
      </c>
      <c r="B3914" t="s">
        <v>25197</v>
      </c>
      <c r="C3914" t="s">
        <v>25198</v>
      </c>
      <c r="D3914" t="s">
        <v>25199</v>
      </c>
      <c r="E3914" t="s">
        <v>2121</v>
      </c>
      <c r="F3914">
        <v>25</v>
      </c>
      <c r="G3914" t="s">
        <v>8234</v>
      </c>
      <c r="H3914" t="s">
        <v>8213</v>
      </c>
      <c r="I3914" t="s">
        <v>8219</v>
      </c>
      <c r="J3914" t="s">
        <v>8272</v>
      </c>
      <c r="K3914" t="s">
        <v>5808</v>
      </c>
      <c r="L3914" t="s">
        <v>8216</v>
      </c>
    </row>
    <row r="3915" spans="1:12" x14ac:dyDescent="0.35">
      <c r="A3915" s="164" t="s">
        <v>22278</v>
      </c>
      <c r="B3915" t="s">
        <v>22279</v>
      </c>
      <c r="C3915" t="s">
        <v>22280</v>
      </c>
      <c r="D3915" t="s">
        <v>22281</v>
      </c>
      <c r="E3915" t="s">
        <v>2121</v>
      </c>
      <c r="F3915">
        <v>15</v>
      </c>
      <c r="G3915" t="s">
        <v>8234</v>
      </c>
      <c r="H3915" t="s">
        <v>8213</v>
      </c>
      <c r="I3915" t="s">
        <v>8214</v>
      </c>
      <c r="J3915" t="s">
        <v>8272</v>
      </c>
      <c r="K3915" t="s">
        <v>8224</v>
      </c>
      <c r="L3915" t="s">
        <v>8216</v>
      </c>
    </row>
    <row r="3916" spans="1:12" x14ac:dyDescent="0.35">
      <c r="A3916" s="164" t="s">
        <v>29244</v>
      </c>
      <c r="B3916" t="s">
        <v>29245</v>
      </c>
      <c r="C3916" t="s">
        <v>29246</v>
      </c>
      <c r="D3916" t="s">
        <v>642</v>
      </c>
      <c r="E3916" t="s">
        <v>2121</v>
      </c>
      <c r="F3916">
        <v>21</v>
      </c>
      <c r="G3916" t="s">
        <v>8234</v>
      </c>
      <c r="H3916" t="s">
        <v>8213</v>
      </c>
      <c r="I3916" t="s">
        <v>8219</v>
      </c>
      <c r="J3916" t="s">
        <v>8272</v>
      </c>
      <c r="K3916" t="s">
        <v>8224</v>
      </c>
      <c r="L3916" t="s">
        <v>8216</v>
      </c>
    </row>
    <row r="3917" spans="1:12" x14ac:dyDescent="0.35">
      <c r="A3917" s="164" t="s">
        <v>17205</v>
      </c>
      <c r="B3917" t="s">
        <v>17206</v>
      </c>
      <c r="C3917" t="s">
        <v>17207</v>
      </c>
      <c r="D3917" t="s">
        <v>431</v>
      </c>
      <c r="E3917" t="s">
        <v>2121</v>
      </c>
      <c r="F3917">
        <v>24</v>
      </c>
      <c r="G3917" t="s">
        <v>8234</v>
      </c>
      <c r="H3917" t="s">
        <v>8213</v>
      </c>
      <c r="I3917" t="s">
        <v>8214</v>
      </c>
      <c r="J3917" t="s">
        <v>8272</v>
      </c>
      <c r="K3917" t="s">
        <v>8224</v>
      </c>
      <c r="L3917" t="s">
        <v>8216</v>
      </c>
    </row>
    <row r="3918" spans="1:12" x14ac:dyDescent="0.35">
      <c r="A3918" s="164" t="s">
        <v>22788</v>
      </c>
      <c r="B3918" t="s">
        <v>10939</v>
      </c>
      <c r="C3918" t="s">
        <v>10940</v>
      </c>
      <c r="D3918" t="s">
        <v>10941</v>
      </c>
      <c r="E3918" t="s">
        <v>2121</v>
      </c>
      <c r="F3918">
        <v>25</v>
      </c>
      <c r="G3918" t="s">
        <v>8234</v>
      </c>
      <c r="H3918" t="s">
        <v>8213</v>
      </c>
      <c r="I3918" t="s">
        <v>8214</v>
      </c>
      <c r="J3918" t="s">
        <v>8272</v>
      </c>
      <c r="K3918" t="s">
        <v>8224</v>
      </c>
      <c r="L3918" t="s">
        <v>8216</v>
      </c>
    </row>
    <row r="3919" spans="1:12" x14ac:dyDescent="0.35">
      <c r="A3919" s="164" t="s">
        <v>10613</v>
      </c>
      <c r="B3919" t="s">
        <v>10614</v>
      </c>
      <c r="C3919" t="s">
        <v>10615</v>
      </c>
      <c r="D3919" t="s">
        <v>8340</v>
      </c>
      <c r="E3919" t="s">
        <v>2121</v>
      </c>
      <c r="F3919">
        <v>25</v>
      </c>
      <c r="G3919" t="s">
        <v>8234</v>
      </c>
      <c r="H3919" t="s">
        <v>8213</v>
      </c>
      <c r="I3919" t="s">
        <v>8219</v>
      </c>
      <c r="J3919" t="s">
        <v>8272</v>
      </c>
      <c r="K3919" t="s">
        <v>5808</v>
      </c>
      <c r="L3919" t="s">
        <v>8216</v>
      </c>
    </row>
    <row r="3920" spans="1:12" x14ac:dyDescent="0.35">
      <c r="A3920" s="164" t="s">
        <v>24448</v>
      </c>
      <c r="B3920" t="s">
        <v>24449</v>
      </c>
      <c r="C3920" t="s">
        <v>24450</v>
      </c>
      <c r="D3920" t="s">
        <v>20364</v>
      </c>
      <c r="E3920" t="s">
        <v>2121</v>
      </c>
      <c r="F3920">
        <v>25</v>
      </c>
      <c r="G3920" t="s">
        <v>8234</v>
      </c>
      <c r="H3920" t="s">
        <v>8213</v>
      </c>
      <c r="I3920" t="s">
        <v>8214</v>
      </c>
      <c r="J3920" t="s">
        <v>8272</v>
      </c>
      <c r="K3920" t="s">
        <v>8224</v>
      </c>
      <c r="L3920" t="s">
        <v>8216</v>
      </c>
    </row>
    <row r="3921" spans="1:12" x14ac:dyDescent="0.35">
      <c r="A3921" s="164" t="s">
        <v>19894</v>
      </c>
      <c r="B3921" t="s">
        <v>19895</v>
      </c>
      <c r="C3921" t="s">
        <v>18259</v>
      </c>
      <c r="D3921" t="s">
        <v>18260</v>
      </c>
      <c r="E3921" t="s">
        <v>2121</v>
      </c>
      <c r="F3921">
        <v>23</v>
      </c>
      <c r="G3921" t="s">
        <v>8234</v>
      </c>
      <c r="H3921" t="s">
        <v>8213</v>
      </c>
      <c r="I3921" t="s">
        <v>8214</v>
      </c>
      <c r="J3921" t="s">
        <v>8272</v>
      </c>
      <c r="K3921" t="s">
        <v>8224</v>
      </c>
      <c r="L3921" t="s">
        <v>8216</v>
      </c>
    </row>
    <row r="3922" spans="1:12" x14ac:dyDescent="0.35">
      <c r="A3922" s="164" t="s">
        <v>10244</v>
      </c>
      <c r="B3922" t="s">
        <v>10245</v>
      </c>
      <c r="C3922" t="s">
        <v>10246</v>
      </c>
      <c r="D3922" t="s">
        <v>10247</v>
      </c>
      <c r="E3922" t="s">
        <v>2121</v>
      </c>
      <c r="F3922">
        <v>15</v>
      </c>
      <c r="G3922" t="s">
        <v>8234</v>
      </c>
      <c r="H3922" t="s">
        <v>8213</v>
      </c>
      <c r="I3922" t="s">
        <v>8214</v>
      </c>
      <c r="J3922" t="s">
        <v>8272</v>
      </c>
      <c r="K3922" t="s">
        <v>8224</v>
      </c>
      <c r="L3922" t="s">
        <v>8216</v>
      </c>
    </row>
    <row r="3923" spans="1:12" x14ac:dyDescent="0.35">
      <c r="A3923" s="164" t="s">
        <v>32119</v>
      </c>
      <c r="B3923" t="s">
        <v>32120</v>
      </c>
      <c r="C3923" t="s">
        <v>32121</v>
      </c>
      <c r="D3923" t="s">
        <v>2126</v>
      </c>
      <c r="E3923" t="s">
        <v>2121</v>
      </c>
      <c r="F3923">
        <v>148</v>
      </c>
      <c r="G3923" t="s">
        <v>8212</v>
      </c>
      <c r="H3923" t="s">
        <v>8213</v>
      </c>
      <c r="I3923" t="s">
        <v>8214</v>
      </c>
      <c r="J3923" t="s">
        <v>8215</v>
      </c>
      <c r="K3923" t="s">
        <v>8224</v>
      </c>
      <c r="L3923" t="s">
        <v>8216</v>
      </c>
    </row>
    <row r="3924" spans="1:12" x14ac:dyDescent="0.35">
      <c r="A3924" s="164" t="s">
        <v>31263</v>
      </c>
      <c r="B3924" t="s">
        <v>31264</v>
      </c>
      <c r="C3924" t="s">
        <v>28852</v>
      </c>
      <c r="D3924" t="s">
        <v>21280</v>
      </c>
      <c r="E3924" t="s">
        <v>2121</v>
      </c>
      <c r="H3924" t="s">
        <v>8213</v>
      </c>
      <c r="I3924" t="s">
        <v>8214</v>
      </c>
      <c r="J3924" t="s">
        <v>8215</v>
      </c>
      <c r="K3924" t="s">
        <v>8224</v>
      </c>
      <c r="L3924" t="s">
        <v>8216</v>
      </c>
    </row>
    <row r="3925" spans="1:12" x14ac:dyDescent="0.35">
      <c r="A3925" s="164" t="s">
        <v>30520</v>
      </c>
      <c r="B3925" t="s">
        <v>30521</v>
      </c>
      <c r="C3925" t="s">
        <v>30522</v>
      </c>
      <c r="D3925" t="s">
        <v>9353</v>
      </c>
      <c r="E3925" t="s">
        <v>2121</v>
      </c>
      <c r="H3925" t="s">
        <v>8213</v>
      </c>
      <c r="I3925" t="s">
        <v>8214</v>
      </c>
      <c r="J3925" t="s">
        <v>8215</v>
      </c>
      <c r="K3925" t="s">
        <v>8224</v>
      </c>
      <c r="L3925" t="s">
        <v>8216</v>
      </c>
    </row>
    <row r="3926" spans="1:12" x14ac:dyDescent="0.35">
      <c r="A3926" s="164" t="s">
        <v>26027</v>
      </c>
      <c r="B3926" t="s">
        <v>26028</v>
      </c>
      <c r="C3926" t="s">
        <v>18674</v>
      </c>
      <c r="D3926" t="s">
        <v>12582</v>
      </c>
      <c r="E3926" t="s">
        <v>2121</v>
      </c>
      <c r="H3926" t="s">
        <v>8213</v>
      </c>
      <c r="I3926" t="s">
        <v>8214</v>
      </c>
      <c r="J3926" t="s">
        <v>8215</v>
      </c>
      <c r="K3926" t="s">
        <v>8224</v>
      </c>
      <c r="L3926" t="s">
        <v>8216</v>
      </c>
    </row>
    <row r="3927" spans="1:12" x14ac:dyDescent="0.35">
      <c r="A3927" s="164" t="s">
        <v>13190</v>
      </c>
      <c r="B3927" t="s">
        <v>13191</v>
      </c>
      <c r="C3927" t="s">
        <v>13192</v>
      </c>
      <c r="D3927" t="s">
        <v>13193</v>
      </c>
      <c r="E3927" t="s">
        <v>2121</v>
      </c>
      <c r="F3927">
        <v>140</v>
      </c>
      <c r="G3927" t="s">
        <v>8212</v>
      </c>
      <c r="H3927" t="s">
        <v>8213</v>
      </c>
      <c r="I3927" t="s">
        <v>8214</v>
      </c>
      <c r="J3927" t="s">
        <v>8215</v>
      </c>
      <c r="K3927" t="s">
        <v>8224</v>
      </c>
      <c r="L3927" t="s">
        <v>8216</v>
      </c>
    </row>
    <row r="3928" spans="1:12" x14ac:dyDescent="0.35">
      <c r="A3928" s="164" t="s">
        <v>21161</v>
      </c>
      <c r="B3928" t="s">
        <v>21162</v>
      </c>
      <c r="C3928" t="s">
        <v>21163</v>
      </c>
      <c r="D3928" t="s">
        <v>160</v>
      </c>
      <c r="E3928" t="s">
        <v>2121</v>
      </c>
      <c r="F3928">
        <v>337</v>
      </c>
      <c r="G3928" t="s">
        <v>8556</v>
      </c>
      <c r="H3928" t="s">
        <v>8213</v>
      </c>
      <c r="I3928" t="s">
        <v>8214</v>
      </c>
      <c r="J3928" t="s">
        <v>8215</v>
      </c>
      <c r="K3928" t="s">
        <v>8224</v>
      </c>
      <c r="L3928" t="s">
        <v>8216</v>
      </c>
    </row>
    <row r="3929" spans="1:12" x14ac:dyDescent="0.35">
      <c r="A3929" s="164" t="s">
        <v>22221</v>
      </c>
      <c r="B3929" t="s">
        <v>22222</v>
      </c>
      <c r="C3929" t="s">
        <v>22223</v>
      </c>
      <c r="D3929" t="s">
        <v>22224</v>
      </c>
      <c r="E3929" t="s">
        <v>2121</v>
      </c>
      <c r="H3929" t="s">
        <v>8213</v>
      </c>
      <c r="I3929" t="s">
        <v>8214</v>
      </c>
      <c r="J3929" t="s">
        <v>8215</v>
      </c>
      <c r="K3929" t="s">
        <v>8224</v>
      </c>
      <c r="L3929" t="s">
        <v>8216</v>
      </c>
    </row>
    <row r="3930" spans="1:12" x14ac:dyDescent="0.35">
      <c r="A3930" s="164" t="s">
        <v>22562</v>
      </c>
      <c r="B3930" t="s">
        <v>22563</v>
      </c>
      <c r="C3930" t="s">
        <v>22564</v>
      </c>
      <c r="D3930" t="s">
        <v>19269</v>
      </c>
      <c r="E3930" t="s">
        <v>2121</v>
      </c>
      <c r="H3930" t="s">
        <v>8213</v>
      </c>
      <c r="I3930" t="s">
        <v>8214</v>
      </c>
      <c r="J3930" t="s">
        <v>8215</v>
      </c>
      <c r="K3930" t="s">
        <v>8224</v>
      </c>
      <c r="L3930" t="s">
        <v>8216</v>
      </c>
    </row>
    <row r="3931" spans="1:12" x14ac:dyDescent="0.35">
      <c r="A3931" s="164" t="s">
        <v>26992</v>
      </c>
      <c r="B3931" t="s">
        <v>26993</v>
      </c>
      <c r="C3931" t="s">
        <v>26994</v>
      </c>
      <c r="D3931" t="s">
        <v>26995</v>
      </c>
      <c r="E3931" t="s">
        <v>2121</v>
      </c>
      <c r="H3931" t="s">
        <v>8213</v>
      </c>
      <c r="I3931" t="s">
        <v>8214</v>
      </c>
      <c r="J3931" t="s">
        <v>8215</v>
      </c>
      <c r="K3931" t="s">
        <v>8224</v>
      </c>
      <c r="L3931" t="s">
        <v>8216</v>
      </c>
    </row>
    <row r="3932" spans="1:12" x14ac:dyDescent="0.35">
      <c r="A3932" s="164" t="s">
        <v>19907</v>
      </c>
      <c r="B3932" t="s">
        <v>19908</v>
      </c>
      <c r="C3932" t="s">
        <v>19909</v>
      </c>
      <c r="D3932" t="s">
        <v>2126</v>
      </c>
      <c r="E3932" t="s">
        <v>2121</v>
      </c>
      <c r="F3932">
        <v>0</v>
      </c>
      <c r="G3932" t="s">
        <v>8234</v>
      </c>
      <c r="H3932" t="s">
        <v>8213</v>
      </c>
      <c r="I3932" t="s">
        <v>8214</v>
      </c>
      <c r="J3932" t="s">
        <v>8215</v>
      </c>
      <c r="K3932" t="s">
        <v>8224</v>
      </c>
      <c r="L3932" t="s">
        <v>8216</v>
      </c>
    </row>
    <row r="3933" spans="1:12" x14ac:dyDescent="0.35">
      <c r="A3933" s="164" t="s">
        <v>28483</v>
      </c>
      <c r="B3933" t="s">
        <v>28484</v>
      </c>
      <c r="C3933" t="s">
        <v>27165</v>
      </c>
      <c r="D3933" t="s">
        <v>19820</v>
      </c>
      <c r="E3933" t="s">
        <v>2121</v>
      </c>
      <c r="H3933" t="s">
        <v>8213</v>
      </c>
      <c r="I3933" t="s">
        <v>8214</v>
      </c>
      <c r="J3933" t="s">
        <v>8215</v>
      </c>
      <c r="K3933" t="s">
        <v>8224</v>
      </c>
      <c r="L3933" t="s">
        <v>8216</v>
      </c>
    </row>
    <row r="3934" spans="1:12" x14ac:dyDescent="0.35">
      <c r="A3934" s="164" t="s">
        <v>20959</v>
      </c>
      <c r="B3934" t="s">
        <v>20960</v>
      </c>
      <c r="C3934" t="s">
        <v>20961</v>
      </c>
      <c r="D3934" t="s">
        <v>20962</v>
      </c>
      <c r="E3934" t="s">
        <v>2121</v>
      </c>
      <c r="F3934">
        <v>22</v>
      </c>
      <c r="G3934" t="s">
        <v>8234</v>
      </c>
      <c r="H3934" t="s">
        <v>8213</v>
      </c>
      <c r="I3934" t="s">
        <v>8214</v>
      </c>
      <c r="J3934" t="s">
        <v>8215</v>
      </c>
      <c r="K3934" t="s">
        <v>8224</v>
      </c>
      <c r="L3934" t="s">
        <v>8216</v>
      </c>
    </row>
    <row r="3935" spans="1:12" x14ac:dyDescent="0.35">
      <c r="A3935" s="164" t="s">
        <v>27471</v>
      </c>
      <c r="B3935" t="s">
        <v>27472</v>
      </c>
      <c r="C3935" t="s">
        <v>27473</v>
      </c>
      <c r="D3935" t="s">
        <v>20962</v>
      </c>
      <c r="E3935" t="s">
        <v>2121</v>
      </c>
      <c r="H3935" t="s">
        <v>8213</v>
      </c>
      <c r="I3935" t="s">
        <v>8214</v>
      </c>
      <c r="J3935" t="s">
        <v>8215</v>
      </c>
      <c r="K3935" t="s">
        <v>8224</v>
      </c>
      <c r="L3935" t="s">
        <v>8216</v>
      </c>
    </row>
    <row r="3936" spans="1:12" x14ac:dyDescent="0.35">
      <c r="A3936" s="164" t="s">
        <v>17526</v>
      </c>
      <c r="B3936" t="s">
        <v>17527</v>
      </c>
      <c r="C3936" t="s">
        <v>17528</v>
      </c>
      <c r="D3936" t="s">
        <v>12582</v>
      </c>
      <c r="E3936" t="s">
        <v>2121</v>
      </c>
      <c r="H3936" t="s">
        <v>8213</v>
      </c>
      <c r="I3936" t="s">
        <v>8214</v>
      </c>
      <c r="J3936" t="s">
        <v>8215</v>
      </c>
      <c r="K3936" t="s">
        <v>8224</v>
      </c>
      <c r="L3936" t="s">
        <v>8216</v>
      </c>
    </row>
    <row r="3937" spans="1:12" x14ac:dyDescent="0.35">
      <c r="A3937" s="164" t="s">
        <v>12633</v>
      </c>
      <c r="B3937" t="s">
        <v>12634</v>
      </c>
      <c r="C3937" t="s">
        <v>12635</v>
      </c>
      <c r="D3937" t="s">
        <v>12636</v>
      </c>
      <c r="E3937" t="s">
        <v>2121</v>
      </c>
      <c r="F3937">
        <v>60</v>
      </c>
      <c r="G3937" t="s">
        <v>8234</v>
      </c>
      <c r="H3937" t="s">
        <v>8213</v>
      </c>
      <c r="I3937" t="s">
        <v>8214</v>
      </c>
      <c r="J3937" t="s">
        <v>8215</v>
      </c>
      <c r="K3937" t="s">
        <v>8224</v>
      </c>
      <c r="L3937" t="s">
        <v>8216</v>
      </c>
    </row>
    <row r="3938" spans="1:12" x14ac:dyDescent="0.35">
      <c r="A3938" s="164" t="s">
        <v>8621</v>
      </c>
      <c r="B3938" t="s">
        <v>8622</v>
      </c>
      <c r="C3938" t="s">
        <v>8623</v>
      </c>
      <c r="D3938" t="s">
        <v>2155</v>
      </c>
      <c r="E3938" t="s">
        <v>2121</v>
      </c>
      <c r="F3938">
        <v>58</v>
      </c>
      <c r="G3938" t="s">
        <v>8234</v>
      </c>
      <c r="H3938" t="s">
        <v>8213</v>
      </c>
      <c r="I3938" t="s">
        <v>8214</v>
      </c>
      <c r="J3938" t="s">
        <v>8215</v>
      </c>
      <c r="K3938" t="s">
        <v>8224</v>
      </c>
      <c r="L3938" t="s">
        <v>8216</v>
      </c>
    </row>
    <row r="3939" spans="1:12" x14ac:dyDescent="0.35">
      <c r="A3939" s="164" t="s">
        <v>31034</v>
      </c>
      <c r="B3939" t="s">
        <v>31035</v>
      </c>
      <c r="C3939" t="s">
        <v>31036</v>
      </c>
      <c r="D3939" t="s">
        <v>2157</v>
      </c>
      <c r="E3939" t="s">
        <v>2121</v>
      </c>
      <c r="F3939">
        <v>238</v>
      </c>
      <c r="G3939" t="s">
        <v>8223</v>
      </c>
      <c r="H3939" t="s">
        <v>8213</v>
      </c>
      <c r="I3939" t="s">
        <v>8214</v>
      </c>
      <c r="J3939" t="s">
        <v>8215</v>
      </c>
      <c r="K3939" t="s">
        <v>8224</v>
      </c>
      <c r="L3939" t="s">
        <v>8216</v>
      </c>
    </row>
    <row r="3940" spans="1:12" x14ac:dyDescent="0.35">
      <c r="A3940" s="164" t="s">
        <v>26128</v>
      </c>
      <c r="B3940" t="s">
        <v>26129</v>
      </c>
      <c r="C3940" t="s">
        <v>26130</v>
      </c>
      <c r="D3940" t="s">
        <v>2168</v>
      </c>
      <c r="E3940" t="s">
        <v>2121</v>
      </c>
      <c r="F3940">
        <v>85</v>
      </c>
      <c r="G3940" t="s">
        <v>8234</v>
      </c>
      <c r="H3940" t="s">
        <v>8213</v>
      </c>
      <c r="I3940" t="s">
        <v>8214</v>
      </c>
      <c r="J3940" t="s">
        <v>8215</v>
      </c>
      <c r="K3940" t="s">
        <v>8224</v>
      </c>
      <c r="L3940" t="s">
        <v>8216</v>
      </c>
    </row>
    <row r="3941" spans="1:12" x14ac:dyDescent="0.35">
      <c r="A3941" s="164" t="s">
        <v>28874</v>
      </c>
      <c r="B3941" t="s">
        <v>28875</v>
      </c>
      <c r="C3941" t="s">
        <v>28876</v>
      </c>
      <c r="D3941" t="s">
        <v>2141</v>
      </c>
      <c r="E3941" t="s">
        <v>2121</v>
      </c>
      <c r="F3941">
        <v>96</v>
      </c>
      <c r="G3941" t="s">
        <v>8234</v>
      </c>
      <c r="H3941" t="s">
        <v>8213</v>
      </c>
      <c r="I3941" t="s">
        <v>8214</v>
      </c>
      <c r="J3941" t="s">
        <v>8215</v>
      </c>
      <c r="K3941" t="s">
        <v>8224</v>
      </c>
      <c r="L3941" t="s">
        <v>8216</v>
      </c>
    </row>
    <row r="3942" spans="1:12" x14ac:dyDescent="0.35">
      <c r="A3942" s="164" t="s">
        <v>15123</v>
      </c>
      <c r="B3942" t="s">
        <v>15124</v>
      </c>
      <c r="C3942" t="s">
        <v>15125</v>
      </c>
      <c r="D3942" t="s">
        <v>12582</v>
      </c>
      <c r="E3942" t="s">
        <v>2121</v>
      </c>
      <c r="F3942">
        <v>34</v>
      </c>
      <c r="G3942" t="s">
        <v>8234</v>
      </c>
      <c r="H3942" t="s">
        <v>8213</v>
      </c>
      <c r="I3942" t="s">
        <v>8214</v>
      </c>
      <c r="J3942" t="s">
        <v>8215</v>
      </c>
      <c r="K3942" t="s">
        <v>8224</v>
      </c>
      <c r="L3942" t="s">
        <v>8216</v>
      </c>
    </row>
    <row r="3943" spans="1:12" x14ac:dyDescent="0.35">
      <c r="A3943" s="164" t="s">
        <v>31940</v>
      </c>
      <c r="B3943" t="s">
        <v>31941</v>
      </c>
      <c r="C3943" t="s">
        <v>31942</v>
      </c>
      <c r="D3943" t="s">
        <v>31943</v>
      </c>
      <c r="E3943" t="s">
        <v>2121</v>
      </c>
      <c r="F3943">
        <v>98</v>
      </c>
      <c r="G3943" t="s">
        <v>8234</v>
      </c>
      <c r="H3943" t="s">
        <v>8213</v>
      </c>
      <c r="I3943" t="s">
        <v>8214</v>
      </c>
      <c r="J3943" t="s">
        <v>8215</v>
      </c>
      <c r="K3943" t="s">
        <v>8224</v>
      </c>
      <c r="L3943" t="s">
        <v>8216</v>
      </c>
    </row>
    <row r="3944" spans="1:12" x14ac:dyDescent="0.35">
      <c r="A3944" s="164" t="s">
        <v>22839</v>
      </c>
      <c r="B3944" t="s">
        <v>22840</v>
      </c>
      <c r="C3944" t="s">
        <v>22841</v>
      </c>
      <c r="D3944" t="s">
        <v>20894</v>
      </c>
      <c r="E3944" t="s">
        <v>2121</v>
      </c>
      <c r="F3944">
        <v>196</v>
      </c>
      <c r="G3944" t="s">
        <v>8212</v>
      </c>
      <c r="H3944" t="s">
        <v>8213</v>
      </c>
      <c r="I3944" t="s">
        <v>8214</v>
      </c>
      <c r="J3944" t="s">
        <v>8215</v>
      </c>
      <c r="K3944" t="s">
        <v>8224</v>
      </c>
      <c r="L3944" t="s">
        <v>8216</v>
      </c>
    </row>
    <row r="3945" spans="1:12" x14ac:dyDescent="0.35">
      <c r="A3945" s="164" t="s">
        <v>18027</v>
      </c>
      <c r="B3945" t="s">
        <v>18028</v>
      </c>
      <c r="C3945" t="s">
        <v>18029</v>
      </c>
      <c r="D3945" t="s">
        <v>18030</v>
      </c>
      <c r="E3945" t="s">
        <v>2121</v>
      </c>
      <c r="H3945" t="s">
        <v>8213</v>
      </c>
      <c r="I3945" t="s">
        <v>8214</v>
      </c>
      <c r="J3945" t="s">
        <v>8215</v>
      </c>
      <c r="K3945" t="s">
        <v>8224</v>
      </c>
      <c r="L3945" t="s">
        <v>8216</v>
      </c>
    </row>
    <row r="3946" spans="1:12" x14ac:dyDescent="0.35">
      <c r="A3946" s="164" t="s">
        <v>21038</v>
      </c>
      <c r="B3946" t="s">
        <v>21039</v>
      </c>
      <c r="C3946" t="s">
        <v>21040</v>
      </c>
      <c r="D3946" t="s">
        <v>12582</v>
      </c>
      <c r="E3946" t="s">
        <v>2121</v>
      </c>
      <c r="F3946">
        <v>80</v>
      </c>
      <c r="G3946" t="s">
        <v>8234</v>
      </c>
      <c r="H3946" t="s">
        <v>8213</v>
      </c>
      <c r="I3946" t="s">
        <v>8214</v>
      </c>
      <c r="J3946" t="s">
        <v>8215</v>
      </c>
      <c r="K3946" t="s">
        <v>8224</v>
      </c>
      <c r="L3946" t="s">
        <v>8216</v>
      </c>
    </row>
    <row r="3947" spans="1:12" x14ac:dyDescent="0.35">
      <c r="A3947" s="164" t="s">
        <v>30425</v>
      </c>
      <c r="B3947" t="s">
        <v>30426</v>
      </c>
      <c r="C3947" t="s">
        <v>22564</v>
      </c>
      <c r="D3947" t="s">
        <v>19269</v>
      </c>
      <c r="E3947" t="s">
        <v>2121</v>
      </c>
      <c r="F3947">
        <v>116</v>
      </c>
      <c r="G3947" t="s">
        <v>8212</v>
      </c>
      <c r="H3947" t="s">
        <v>8213</v>
      </c>
      <c r="I3947" t="s">
        <v>8214</v>
      </c>
      <c r="J3947" t="s">
        <v>8215</v>
      </c>
      <c r="K3947" t="s">
        <v>8224</v>
      </c>
      <c r="L3947" t="s">
        <v>8216</v>
      </c>
    </row>
    <row r="3948" spans="1:12" x14ac:dyDescent="0.35">
      <c r="A3948" s="164" t="s">
        <v>22510</v>
      </c>
      <c r="B3948" t="s">
        <v>22511</v>
      </c>
      <c r="C3948" t="s">
        <v>22512</v>
      </c>
      <c r="D3948" t="s">
        <v>21280</v>
      </c>
      <c r="E3948" t="s">
        <v>2121</v>
      </c>
      <c r="F3948">
        <v>36</v>
      </c>
      <c r="G3948" t="s">
        <v>8234</v>
      </c>
      <c r="H3948" t="s">
        <v>8213</v>
      </c>
      <c r="I3948" t="s">
        <v>8214</v>
      </c>
      <c r="J3948" t="s">
        <v>8215</v>
      </c>
      <c r="K3948" t="s">
        <v>8224</v>
      </c>
      <c r="L3948" t="s">
        <v>8216</v>
      </c>
    </row>
    <row r="3949" spans="1:12" x14ac:dyDescent="0.35">
      <c r="A3949" s="164" t="s">
        <v>31345</v>
      </c>
      <c r="B3949" t="s">
        <v>31346</v>
      </c>
      <c r="C3949" t="s">
        <v>31347</v>
      </c>
      <c r="D3949" t="s">
        <v>18877</v>
      </c>
      <c r="E3949" t="s">
        <v>2121</v>
      </c>
      <c r="H3949" t="s">
        <v>8213</v>
      </c>
      <c r="I3949" t="s">
        <v>8214</v>
      </c>
      <c r="J3949" t="s">
        <v>8215</v>
      </c>
      <c r="K3949" t="s">
        <v>8224</v>
      </c>
      <c r="L3949" t="s">
        <v>8216</v>
      </c>
    </row>
    <row r="3950" spans="1:12" x14ac:dyDescent="0.35">
      <c r="A3950" s="164" t="s">
        <v>33418</v>
      </c>
      <c r="B3950" t="s">
        <v>33419</v>
      </c>
      <c r="C3950" t="s">
        <v>22853</v>
      </c>
      <c r="D3950" t="s">
        <v>2126</v>
      </c>
      <c r="E3950" t="s">
        <v>2121</v>
      </c>
      <c r="F3950">
        <v>126</v>
      </c>
      <c r="G3950" t="s">
        <v>8212</v>
      </c>
      <c r="H3950" t="s">
        <v>8213</v>
      </c>
      <c r="I3950" t="s">
        <v>8214</v>
      </c>
      <c r="J3950" t="s">
        <v>8215</v>
      </c>
      <c r="K3950" t="s">
        <v>8224</v>
      </c>
      <c r="L3950" t="s">
        <v>8216</v>
      </c>
    </row>
    <row r="3951" spans="1:12" x14ac:dyDescent="0.35">
      <c r="A3951" s="164" t="s">
        <v>13658</v>
      </c>
      <c r="B3951" t="s">
        <v>13659</v>
      </c>
      <c r="C3951" t="s">
        <v>13660</v>
      </c>
      <c r="D3951" t="s">
        <v>13661</v>
      </c>
      <c r="E3951" t="s">
        <v>2121</v>
      </c>
      <c r="H3951" t="s">
        <v>8213</v>
      </c>
      <c r="I3951" t="s">
        <v>8214</v>
      </c>
      <c r="J3951" t="s">
        <v>8215</v>
      </c>
      <c r="K3951" t="s">
        <v>8224</v>
      </c>
      <c r="L3951" t="s">
        <v>8216</v>
      </c>
    </row>
    <row r="3952" spans="1:12" x14ac:dyDescent="0.35">
      <c r="A3952" s="164" t="s">
        <v>10702</v>
      </c>
      <c r="B3952" t="s">
        <v>10703</v>
      </c>
      <c r="C3952" t="s">
        <v>10704</v>
      </c>
      <c r="D3952" t="s">
        <v>10705</v>
      </c>
      <c r="E3952" t="s">
        <v>2121</v>
      </c>
      <c r="H3952" t="s">
        <v>8213</v>
      </c>
      <c r="I3952" t="s">
        <v>8219</v>
      </c>
      <c r="J3952" t="s">
        <v>8215</v>
      </c>
      <c r="K3952" t="s">
        <v>8224</v>
      </c>
      <c r="L3952" t="s">
        <v>8216</v>
      </c>
    </row>
    <row r="3953" spans="1:12" x14ac:dyDescent="0.35">
      <c r="A3953" s="164" t="s">
        <v>23969</v>
      </c>
      <c r="B3953" t="s">
        <v>23970</v>
      </c>
      <c r="C3953" t="s">
        <v>23971</v>
      </c>
      <c r="D3953" t="s">
        <v>20962</v>
      </c>
      <c r="E3953" t="s">
        <v>2121</v>
      </c>
      <c r="H3953" t="s">
        <v>8213</v>
      </c>
      <c r="I3953" t="s">
        <v>8214</v>
      </c>
      <c r="J3953" t="s">
        <v>8215</v>
      </c>
      <c r="K3953" t="s">
        <v>8224</v>
      </c>
      <c r="L3953" t="s">
        <v>8216</v>
      </c>
    </row>
    <row r="3954" spans="1:12" x14ac:dyDescent="0.35">
      <c r="A3954" s="164" t="s">
        <v>13116</v>
      </c>
      <c r="B3954" t="s">
        <v>13117</v>
      </c>
      <c r="C3954" t="s">
        <v>13118</v>
      </c>
      <c r="D3954" t="s">
        <v>9353</v>
      </c>
      <c r="E3954" t="s">
        <v>2121</v>
      </c>
      <c r="F3954">
        <v>200</v>
      </c>
      <c r="G3954" t="s">
        <v>8212</v>
      </c>
      <c r="H3954" t="s">
        <v>8213</v>
      </c>
      <c r="I3954" t="s">
        <v>8214</v>
      </c>
      <c r="J3954" t="s">
        <v>8215</v>
      </c>
      <c r="K3954" t="s">
        <v>8224</v>
      </c>
      <c r="L3954" t="s">
        <v>8216</v>
      </c>
    </row>
    <row r="3955" spans="1:12" x14ac:dyDescent="0.35">
      <c r="A3955" s="164" t="s">
        <v>29648</v>
      </c>
      <c r="B3955" t="s">
        <v>18215</v>
      </c>
      <c r="C3955" t="s">
        <v>18216</v>
      </c>
      <c r="D3955" t="s">
        <v>18217</v>
      </c>
      <c r="E3955" t="s">
        <v>2121</v>
      </c>
      <c r="H3955" t="s">
        <v>8213</v>
      </c>
      <c r="I3955" t="s">
        <v>8214</v>
      </c>
      <c r="J3955" t="s">
        <v>8215</v>
      </c>
      <c r="K3955" t="s">
        <v>8224</v>
      </c>
      <c r="L3955" t="s">
        <v>8216</v>
      </c>
    </row>
    <row r="3956" spans="1:12" x14ac:dyDescent="0.35">
      <c r="A3956" s="164" t="s">
        <v>27163</v>
      </c>
      <c r="B3956" t="s">
        <v>27164</v>
      </c>
      <c r="C3956" t="s">
        <v>27165</v>
      </c>
      <c r="D3956" t="s">
        <v>19820</v>
      </c>
      <c r="E3956" t="s">
        <v>2121</v>
      </c>
      <c r="H3956" t="s">
        <v>8213</v>
      </c>
      <c r="I3956" t="s">
        <v>8214</v>
      </c>
      <c r="J3956" t="s">
        <v>8215</v>
      </c>
      <c r="K3956" t="s">
        <v>8224</v>
      </c>
      <c r="L3956" t="s">
        <v>8216</v>
      </c>
    </row>
    <row r="3957" spans="1:12" x14ac:dyDescent="0.35">
      <c r="A3957" s="164" t="s">
        <v>9350</v>
      </c>
      <c r="B3957" t="s">
        <v>9351</v>
      </c>
      <c r="C3957" t="s">
        <v>9352</v>
      </c>
      <c r="D3957" t="s">
        <v>9353</v>
      </c>
      <c r="E3957" t="s">
        <v>2121</v>
      </c>
      <c r="F3957">
        <v>29</v>
      </c>
      <c r="G3957" t="s">
        <v>8234</v>
      </c>
      <c r="H3957" t="s">
        <v>8213</v>
      </c>
      <c r="I3957" t="s">
        <v>8214</v>
      </c>
      <c r="J3957" t="s">
        <v>8215</v>
      </c>
      <c r="K3957" t="s">
        <v>8224</v>
      </c>
      <c r="L3957" t="s">
        <v>8216</v>
      </c>
    </row>
    <row r="3958" spans="1:12" x14ac:dyDescent="0.35">
      <c r="A3958" s="164" t="s">
        <v>14554</v>
      </c>
      <c r="B3958" t="s">
        <v>14555</v>
      </c>
      <c r="C3958" t="s">
        <v>13330</v>
      </c>
      <c r="D3958" t="s">
        <v>13331</v>
      </c>
      <c r="E3958" t="s">
        <v>2121</v>
      </c>
      <c r="H3958" t="s">
        <v>8213</v>
      </c>
      <c r="I3958" t="s">
        <v>8219</v>
      </c>
      <c r="J3958" t="s">
        <v>8215</v>
      </c>
      <c r="K3958" t="s">
        <v>8224</v>
      </c>
      <c r="L3958" t="s">
        <v>8216</v>
      </c>
    </row>
    <row r="3959" spans="1:12" x14ac:dyDescent="0.35">
      <c r="A3959" s="164" t="s">
        <v>15670</v>
      </c>
      <c r="B3959" t="s">
        <v>10868</v>
      </c>
      <c r="C3959" t="s">
        <v>15671</v>
      </c>
      <c r="D3959" t="s">
        <v>8399</v>
      </c>
      <c r="E3959" t="s">
        <v>2121</v>
      </c>
      <c r="H3959" t="s">
        <v>8213</v>
      </c>
      <c r="I3959" t="s">
        <v>8219</v>
      </c>
      <c r="J3959" t="s">
        <v>8215</v>
      </c>
      <c r="K3959" t="s">
        <v>8224</v>
      </c>
      <c r="L3959" t="s">
        <v>8216</v>
      </c>
    </row>
    <row r="3960" spans="1:12" x14ac:dyDescent="0.35">
      <c r="A3960" s="164" t="s">
        <v>22851</v>
      </c>
      <c r="B3960" t="s">
        <v>22852</v>
      </c>
      <c r="C3960" t="s">
        <v>22853</v>
      </c>
      <c r="D3960" t="s">
        <v>2126</v>
      </c>
      <c r="E3960" t="s">
        <v>2121</v>
      </c>
      <c r="F3960">
        <v>0</v>
      </c>
      <c r="G3960" t="s">
        <v>8234</v>
      </c>
      <c r="H3960" t="s">
        <v>8213</v>
      </c>
      <c r="I3960" t="s">
        <v>8214</v>
      </c>
      <c r="J3960" t="s">
        <v>8215</v>
      </c>
      <c r="K3960" t="s">
        <v>8224</v>
      </c>
      <c r="L3960" t="s">
        <v>8216</v>
      </c>
    </row>
    <row r="3961" spans="1:12" x14ac:dyDescent="0.35">
      <c r="A3961" s="164" t="s">
        <v>27896</v>
      </c>
      <c r="B3961" t="s">
        <v>27897</v>
      </c>
      <c r="C3961" t="s">
        <v>27898</v>
      </c>
      <c r="D3961" t="s">
        <v>12582</v>
      </c>
      <c r="E3961" t="s">
        <v>2121</v>
      </c>
      <c r="H3961" t="s">
        <v>8213</v>
      </c>
      <c r="I3961" t="s">
        <v>8214</v>
      </c>
      <c r="J3961" t="s">
        <v>8215</v>
      </c>
      <c r="K3961" t="s">
        <v>8224</v>
      </c>
      <c r="L3961" t="s">
        <v>8216</v>
      </c>
    </row>
    <row r="3962" spans="1:12" x14ac:dyDescent="0.35">
      <c r="A3962" s="164" t="s">
        <v>25921</v>
      </c>
      <c r="B3962" t="s">
        <v>25922</v>
      </c>
      <c r="C3962" t="s">
        <v>25923</v>
      </c>
      <c r="D3962" t="s">
        <v>985</v>
      </c>
      <c r="E3962" t="s">
        <v>2121</v>
      </c>
      <c r="F3962">
        <v>78</v>
      </c>
      <c r="G3962" t="s">
        <v>8234</v>
      </c>
      <c r="H3962" t="s">
        <v>8213</v>
      </c>
      <c r="I3962" t="s">
        <v>8214</v>
      </c>
      <c r="J3962" t="s">
        <v>8215</v>
      </c>
      <c r="K3962" t="s">
        <v>8224</v>
      </c>
      <c r="L3962" t="s">
        <v>8216</v>
      </c>
    </row>
    <row r="3963" spans="1:12" x14ac:dyDescent="0.35">
      <c r="A3963" s="164" t="s">
        <v>27858</v>
      </c>
      <c r="B3963" t="s">
        <v>27859</v>
      </c>
      <c r="C3963" t="s">
        <v>27860</v>
      </c>
      <c r="D3963" t="s">
        <v>13661</v>
      </c>
      <c r="E3963" t="s">
        <v>2121</v>
      </c>
      <c r="H3963" t="s">
        <v>8213</v>
      </c>
      <c r="I3963" t="s">
        <v>8214</v>
      </c>
      <c r="J3963" t="s">
        <v>8215</v>
      </c>
      <c r="K3963" t="s">
        <v>8224</v>
      </c>
      <c r="L3963" t="s">
        <v>8216</v>
      </c>
    </row>
    <row r="3964" spans="1:12" x14ac:dyDescent="0.35">
      <c r="A3964" s="164" t="s">
        <v>31066</v>
      </c>
      <c r="B3964" t="s">
        <v>18614</v>
      </c>
      <c r="C3964" t="s">
        <v>18615</v>
      </c>
      <c r="D3964" t="s">
        <v>14702</v>
      </c>
      <c r="E3964" t="s">
        <v>2121</v>
      </c>
      <c r="H3964" t="s">
        <v>8213</v>
      </c>
      <c r="I3964" t="s">
        <v>8219</v>
      </c>
      <c r="J3964" t="s">
        <v>8215</v>
      </c>
      <c r="K3964" t="s">
        <v>8224</v>
      </c>
      <c r="L3964" t="s">
        <v>8216</v>
      </c>
    </row>
    <row r="3965" spans="1:12" x14ac:dyDescent="0.35">
      <c r="A3965" s="164" t="s">
        <v>18884</v>
      </c>
      <c r="B3965" t="s">
        <v>18885</v>
      </c>
      <c r="C3965" t="s">
        <v>18886</v>
      </c>
      <c r="D3965" t="s">
        <v>8735</v>
      </c>
      <c r="E3965" t="s">
        <v>2121</v>
      </c>
      <c r="H3965" t="s">
        <v>8213</v>
      </c>
      <c r="I3965" t="s">
        <v>8214</v>
      </c>
      <c r="J3965" t="s">
        <v>8215</v>
      </c>
      <c r="K3965" t="s">
        <v>8224</v>
      </c>
      <c r="L3965" t="s">
        <v>8216</v>
      </c>
    </row>
    <row r="3966" spans="1:12" x14ac:dyDescent="0.35">
      <c r="A3966" s="164" t="s">
        <v>25907</v>
      </c>
      <c r="B3966" t="s">
        <v>25908</v>
      </c>
      <c r="C3966" t="s">
        <v>25909</v>
      </c>
      <c r="D3966" t="s">
        <v>9353</v>
      </c>
      <c r="E3966" t="s">
        <v>2121</v>
      </c>
      <c r="H3966" t="s">
        <v>8213</v>
      </c>
      <c r="I3966" t="s">
        <v>8214</v>
      </c>
      <c r="J3966" t="s">
        <v>8215</v>
      </c>
      <c r="K3966" t="s">
        <v>8224</v>
      </c>
      <c r="L3966" t="s">
        <v>8216</v>
      </c>
    </row>
    <row r="3967" spans="1:12" x14ac:dyDescent="0.35">
      <c r="A3967" s="164" t="s">
        <v>18874</v>
      </c>
      <c r="B3967" t="s">
        <v>18875</v>
      </c>
      <c r="C3967" t="s">
        <v>18876</v>
      </c>
      <c r="D3967" t="s">
        <v>18877</v>
      </c>
      <c r="E3967" t="s">
        <v>2121</v>
      </c>
      <c r="H3967" t="s">
        <v>8213</v>
      </c>
      <c r="I3967" t="s">
        <v>8214</v>
      </c>
      <c r="J3967" t="s">
        <v>8215</v>
      </c>
      <c r="K3967" t="s">
        <v>8224</v>
      </c>
      <c r="L3967" t="s">
        <v>8216</v>
      </c>
    </row>
    <row r="3968" spans="1:12" x14ac:dyDescent="0.35">
      <c r="A3968" s="164" t="s">
        <v>24496</v>
      </c>
      <c r="B3968" t="s">
        <v>24497</v>
      </c>
      <c r="C3968" t="s">
        <v>24498</v>
      </c>
      <c r="D3968" t="s">
        <v>24499</v>
      </c>
      <c r="E3968" t="s">
        <v>2121</v>
      </c>
      <c r="H3968" t="s">
        <v>8213</v>
      </c>
      <c r="I3968" t="s">
        <v>8214</v>
      </c>
      <c r="J3968" t="s">
        <v>8215</v>
      </c>
      <c r="K3968" t="s">
        <v>8224</v>
      </c>
      <c r="L3968" t="s">
        <v>8216</v>
      </c>
    </row>
    <row r="3969" spans="1:12" x14ac:dyDescent="0.35">
      <c r="A3969" s="164" t="s">
        <v>28704</v>
      </c>
      <c r="B3969" t="s">
        <v>28705</v>
      </c>
      <c r="C3969" t="s">
        <v>28706</v>
      </c>
      <c r="D3969" t="s">
        <v>21280</v>
      </c>
      <c r="E3969" t="s">
        <v>2121</v>
      </c>
      <c r="H3969" t="s">
        <v>8213</v>
      </c>
      <c r="I3969" t="s">
        <v>8219</v>
      </c>
      <c r="J3969" t="s">
        <v>8215</v>
      </c>
      <c r="K3969" t="s">
        <v>8224</v>
      </c>
      <c r="L3969" t="s">
        <v>8216</v>
      </c>
    </row>
    <row r="3970" spans="1:12" x14ac:dyDescent="0.35">
      <c r="A3970" s="164" t="s">
        <v>20512</v>
      </c>
      <c r="B3970" t="s">
        <v>20513</v>
      </c>
      <c r="C3970" t="s">
        <v>20514</v>
      </c>
      <c r="D3970" t="s">
        <v>17630</v>
      </c>
      <c r="E3970" t="s">
        <v>2121</v>
      </c>
      <c r="H3970" t="s">
        <v>8213</v>
      </c>
      <c r="I3970" t="s">
        <v>8219</v>
      </c>
      <c r="J3970" t="s">
        <v>8215</v>
      </c>
      <c r="K3970" t="s">
        <v>8224</v>
      </c>
      <c r="L3970" t="s">
        <v>8216</v>
      </c>
    </row>
    <row r="3971" spans="1:12" x14ac:dyDescent="0.35">
      <c r="A3971" s="164" t="s">
        <v>23848</v>
      </c>
      <c r="B3971" t="s">
        <v>23849</v>
      </c>
      <c r="C3971" t="s">
        <v>23850</v>
      </c>
      <c r="D3971" t="s">
        <v>19269</v>
      </c>
      <c r="E3971" t="s">
        <v>2121</v>
      </c>
      <c r="H3971" t="s">
        <v>8213</v>
      </c>
      <c r="I3971" t="s">
        <v>8214</v>
      </c>
      <c r="J3971" t="s">
        <v>8215</v>
      </c>
      <c r="K3971" t="s">
        <v>8224</v>
      </c>
      <c r="L3971" t="s">
        <v>8216</v>
      </c>
    </row>
    <row r="3972" spans="1:12" x14ac:dyDescent="0.35">
      <c r="A3972" s="164" t="s">
        <v>16851</v>
      </c>
      <c r="B3972" t="s">
        <v>16852</v>
      </c>
      <c r="C3972" t="s">
        <v>16853</v>
      </c>
      <c r="D3972" t="s">
        <v>9353</v>
      </c>
      <c r="E3972" t="s">
        <v>2121</v>
      </c>
      <c r="H3972" t="s">
        <v>8213</v>
      </c>
      <c r="I3972" t="s">
        <v>8214</v>
      </c>
      <c r="J3972" t="s">
        <v>8215</v>
      </c>
      <c r="K3972" t="s">
        <v>8224</v>
      </c>
      <c r="L3972" t="s">
        <v>8216</v>
      </c>
    </row>
    <row r="3973" spans="1:12" x14ac:dyDescent="0.35">
      <c r="A3973" s="164" t="s">
        <v>10419</v>
      </c>
      <c r="B3973" t="s">
        <v>10420</v>
      </c>
      <c r="C3973" t="s">
        <v>10421</v>
      </c>
      <c r="D3973" t="s">
        <v>2126</v>
      </c>
      <c r="E3973" t="s">
        <v>2121</v>
      </c>
      <c r="F3973">
        <v>38</v>
      </c>
      <c r="G3973" t="s">
        <v>8234</v>
      </c>
      <c r="H3973" t="s">
        <v>8213</v>
      </c>
      <c r="I3973" t="s">
        <v>8214</v>
      </c>
      <c r="J3973" t="s">
        <v>8215</v>
      </c>
      <c r="K3973" t="s">
        <v>8224</v>
      </c>
      <c r="L3973" t="s">
        <v>8216</v>
      </c>
    </row>
    <row r="3974" spans="1:12" x14ac:dyDescent="0.35">
      <c r="A3974" s="164" t="s">
        <v>28660</v>
      </c>
      <c r="B3974" t="s">
        <v>28661</v>
      </c>
      <c r="C3974" t="s">
        <v>28662</v>
      </c>
      <c r="D3974" t="s">
        <v>28663</v>
      </c>
      <c r="E3974" t="s">
        <v>2121</v>
      </c>
      <c r="H3974" t="s">
        <v>8213</v>
      </c>
      <c r="I3974" t="s">
        <v>8219</v>
      </c>
      <c r="J3974" t="s">
        <v>8215</v>
      </c>
      <c r="K3974" t="s">
        <v>8224</v>
      </c>
      <c r="L3974" t="s">
        <v>8216</v>
      </c>
    </row>
    <row r="3975" spans="1:12" x14ac:dyDescent="0.35">
      <c r="A3975" s="164" t="s">
        <v>10642</v>
      </c>
      <c r="B3975" t="s">
        <v>10643</v>
      </c>
      <c r="C3975" t="s">
        <v>10644</v>
      </c>
      <c r="D3975" t="s">
        <v>2208</v>
      </c>
      <c r="E3975" t="s">
        <v>2121</v>
      </c>
      <c r="F3975">
        <v>60</v>
      </c>
      <c r="G3975" t="s">
        <v>8234</v>
      </c>
      <c r="H3975" t="s">
        <v>8213</v>
      </c>
      <c r="I3975" t="s">
        <v>8214</v>
      </c>
      <c r="J3975" t="s">
        <v>8215</v>
      </c>
      <c r="K3975" t="s">
        <v>8224</v>
      </c>
      <c r="L3975" t="s">
        <v>8216</v>
      </c>
    </row>
    <row r="3976" spans="1:12" x14ac:dyDescent="0.35">
      <c r="A3976" s="164" t="s">
        <v>32703</v>
      </c>
      <c r="B3976" t="s">
        <v>32704</v>
      </c>
      <c r="C3976" t="s">
        <v>13224</v>
      </c>
      <c r="D3976" t="s">
        <v>13225</v>
      </c>
      <c r="E3976" t="s">
        <v>2121</v>
      </c>
      <c r="F3976">
        <v>15</v>
      </c>
      <c r="G3976" t="s">
        <v>8234</v>
      </c>
      <c r="H3976" t="s">
        <v>8213</v>
      </c>
      <c r="I3976" t="s">
        <v>8214</v>
      </c>
      <c r="J3976" t="s">
        <v>8215</v>
      </c>
      <c r="K3976" t="s">
        <v>8224</v>
      </c>
      <c r="L3976" t="s">
        <v>8216</v>
      </c>
    </row>
    <row r="3977" spans="1:12" x14ac:dyDescent="0.35">
      <c r="A3977" s="164" t="s">
        <v>20551</v>
      </c>
      <c r="B3977" t="s">
        <v>20552</v>
      </c>
      <c r="C3977" t="s">
        <v>12762</v>
      </c>
      <c r="D3977" t="s">
        <v>218</v>
      </c>
      <c r="E3977" t="s">
        <v>2121</v>
      </c>
      <c r="F3977">
        <v>24</v>
      </c>
      <c r="G3977" t="s">
        <v>8234</v>
      </c>
      <c r="H3977" t="s">
        <v>8213</v>
      </c>
      <c r="I3977" t="s">
        <v>8214</v>
      </c>
      <c r="J3977" t="s">
        <v>8215</v>
      </c>
      <c r="K3977" t="s">
        <v>8224</v>
      </c>
      <c r="L3977" t="s">
        <v>8216</v>
      </c>
    </row>
    <row r="3978" spans="1:12" x14ac:dyDescent="0.35">
      <c r="A3978" s="164" t="s">
        <v>13222</v>
      </c>
      <c r="B3978" t="s">
        <v>13223</v>
      </c>
      <c r="C3978" t="s">
        <v>13224</v>
      </c>
      <c r="D3978" t="s">
        <v>13225</v>
      </c>
      <c r="E3978" t="s">
        <v>2121</v>
      </c>
      <c r="F3978">
        <v>10</v>
      </c>
      <c r="G3978" t="s">
        <v>8234</v>
      </c>
      <c r="H3978" t="s">
        <v>8213</v>
      </c>
      <c r="I3978" t="s">
        <v>8214</v>
      </c>
      <c r="J3978" t="s">
        <v>8215</v>
      </c>
      <c r="K3978" t="s">
        <v>8224</v>
      </c>
      <c r="L3978" t="s">
        <v>8216</v>
      </c>
    </row>
    <row r="3979" spans="1:12" x14ac:dyDescent="0.35">
      <c r="A3979" s="164" t="s">
        <v>27836</v>
      </c>
      <c r="B3979" t="s">
        <v>27837</v>
      </c>
      <c r="C3979" t="s">
        <v>19497</v>
      </c>
      <c r="D3979" t="s">
        <v>17865</v>
      </c>
      <c r="E3979" t="s">
        <v>2121</v>
      </c>
      <c r="F3979">
        <v>10</v>
      </c>
      <c r="G3979" t="s">
        <v>8234</v>
      </c>
      <c r="H3979" t="s">
        <v>8213</v>
      </c>
      <c r="I3979" t="s">
        <v>8214</v>
      </c>
      <c r="J3979" t="s">
        <v>8215</v>
      </c>
      <c r="K3979" t="s">
        <v>8224</v>
      </c>
      <c r="L3979" t="s">
        <v>8216</v>
      </c>
    </row>
    <row r="3980" spans="1:12" x14ac:dyDescent="0.35">
      <c r="A3980" s="164" t="s">
        <v>29305</v>
      </c>
      <c r="B3980" t="s">
        <v>29306</v>
      </c>
      <c r="C3980" t="s">
        <v>13224</v>
      </c>
      <c r="D3980" t="s">
        <v>13225</v>
      </c>
      <c r="E3980" t="s">
        <v>2121</v>
      </c>
      <c r="F3980">
        <v>20</v>
      </c>
      <c r="G3980" t="s">
        <v>8234</v>
      </c>
      <c r="H3980" t="s">
        <v>8213</v>
      </c>
      <c r="I3980" t="s">
        <v>8214</v>
      </c>
      <c r="J3980" t="s">
        <v>8215</v>
      </c>
      <c r="K3980" t="s">
        <v>8224</v>
      </c>
      <c r="L3980" t="s">
        <v>8216</v>
      </c>
    </row>
    <row r="3981" spans="1:12" x14ac:dyDescent="0.35">
      <c r="A3981" s="164" t="s">
        <v>23298</v>
      </c>
      <c r="B3981" t="s">
        <v>23299</v>
      </c>
      <c r="C3981" t="s">
        <v>20369</v>
      </c>
      <c r="D3981" t="s">
        <v>2175</v>
      </c>
      <c r="E3981" t="s">
        <v>2121</v>
      </c>
      <c r="F3981">
        <v>15</v>
      </c>
      <c r="G3981" t="s">
        <v>8234</v>
      </c>
      <c r="H3981" t="s">
        <v>8213</v>
      </c>
      <c r="I3981" t="s">
        <v>8219</v>
      </c>
      <c r="J3981" t="s">
        <v>8215</v>
      </c>
      <c r="K3981" t="s">
        <v>8224</v>
      </c>
      <c r="L3981" t="s">
        <v>8216</v>
      </c>
    </row>
    <row r="3982" spans="1:12" x14ac:dyDescent="0.35">
      <c r="A3982" s="164" t="s">
        <v>24785</v>
      </c>
      <c r="B3982" t="s">
        <v>24786</v>
      </c>
      <c r="C3982" t="s">
        <v>24787</v>
      </c>
      <c r="D3982" t="s">
        <v>19820</v>
      </c>
      <c r="E3982" t="s">
        <v>2121</v>
      </c>
      <c r="F3982">
        <v>24</v>
      </c>
      <c r="G3982" t="s">
        <v>8234</v>
      </c>
      <c r="H3982" t="s">
        <v>8213</v>
      </c>
      <c r="I3982" t="s">
        <v>8214</v>
      </c>
      <c r="J3982" t="s">
        <v>8215</v>
      </c>
      <c r="K3982" t="s">
        <v>8224</v>
      </c>
      <c r="L3982" t="s">
        <v>8216</v>
      </c>
    </row>
    <row r="3983" spans="1:12" x14ac:dyDescent="0.35">
      <c r="A3983" s="164" t="s">
        <v>25035</v>
      </c>
      <c r="B3983" t="s">
        <v>25036</v>
      </c>
      <c r="C3983" t="s">
        <v>25037</v>
      </c>
      <c r="D3983" t="s">
        <v>140</v>
      </c>
      <c r="E3983" t="s">
        <v>2121</v>
      </c>
      <c r="F3983">
        <v>32</v>
      </c>
      <c r="G3983" t="s">
        <v>8234</v>
      </c>
      <c r="H3983" t="s">
        <v>8213</v>
      </c>
      <c r="I3983" t="s">
        <v>8214</v>
      </c>
      <c r="J3983" t="s">
        <v>8215</v>
      </c>
      <c r="K3983" t="s">
        <v>8224</v>
      </c>
      <c r="L3983" t="s">
        <v>8216</v>
      </c>
    </row>
    <row r="3984" spans="1:12" x14ac:dyDescent="0.35">
      <c r="A3984" s="164" t="s">
        <v>24252</v>
      </c>
      <c r="B3984" t="s">
        <v>24253</v>
      </c>
      <c r="C3984" t="s">
        <v>24254</v>
      </c>
      <c r="D3984" t="s">
        <v>24255</v>
      </c>
      <c r="E3984" t="s">
        <v>2121</v>
      </c>
      <c r="F3984">
        <v>20</v>
      </c>
      <c r="G3984" t="s">
        <v>8234</v>
      </c>
      <c r="H3984" t="s">
        <v>8213</v>
      </c>
      <c r="I3984" t="s">
        <v>8214</v>
      </c>
      <c r="J3984" t="s">
        <v>8215</v>
      </c>
      <c r="K3984" t="s">
        <v>8224</v>
      </c>
      <c r="L3984" t="s">
        <v>8216</v>
      </c>
    </row>
    <row r="3985" spans="1:12" x14ac:dyDescent="0.35">
      <c r="A3985" s="164" t="s">
        <v>13523</v>
      </c>
      <c r="B3985" t="s">
        <v>13524</v>
      </c>
      <c r="C3985" t="s">
        <v>13525</v>
      </c>
      <c r="D3985" t="s">
        <v>101</v>
      </c>
      <c r="E3985" t="s">
        <v>2121</v>
      </c>
      <c r="F3985">
        <v>62</v>
      </c>
      <c r="G3985" t="s">
        <v>8234</v>
      </c>
      <c r="H3985" t="s">
        <v>8213</v>
      </c>
      <c r="I3985" t="s">
        <v>8214</v>
      </c>
      <c r="J3985" t="s">
        <v>8215</v>
      </c>
      <c r="K3985" t="s">
        <v>8224</v>
      </c>
      <c r="L3985" t="s">
        <v>8216</v>
      </c>
    </row>
    <row r="3986" spans="1:12" x14ac:dyDescent="0.35">
      <c r="A3986" s="164" t="s">
        <v>21085</v>
      </c>
      <c r="B3986" t="s">
        <v>21086</v>
      </c>
      <c r="C3986" t="s">
        <v>21087</v>
      </c>
      <c r="D3986" t="s">
        <v>218</v>
      </c>
      <c r="E3986" t="s">
        <v>2121</v>
      </c>
      <c r="F3986">
        <v>20</v>
      </c>
      <c r="G3986" t="s">
        <v>8234</v>
      </c>
      <c r="H3986" t="s">
        <v>8213</v>
      </c>
      <c r="I3986" t="s">
        <v>8214</v>
      </c>
      <c r="J3986" t="s">
        <v>8215</v>
      </c>
      <c r="K3986" t="s">
        <v>8224</v>
      </c>
      <c r="L3986" t="s">
        <v>8216</v>
      </c>
    </row>
    <row r="3987" spans="1:12" x14ac:dyDescent="0.35">
      <c r="A3987" s="164" t="s">
        <v>10177</v>
      </c>
      <c r="B3987" t="s">
        <v>10178</v>
      </c>
      <c r="C3987" t="s">
        <v>10179</v>
      </c>
      <c r="D3987" t="s">
        <v>2168</v>
      </c>
      <c r="E3987" t="s">
        <v>2121</v>
      </c>
      <c r="F3987">
        <v>30</v>
      </c>
      <c r="G3987" t="s">
        <v>8234</v>
      </c>
      <c r="H3987" t="s">
        <v>8213</v>
      </c>
      <c r="I3987" t="s">
        <v>8214</v>
      </c>
      <c r="J3987" t="s">
        <v>8215</v>
      </c>
      <c r="K3987" t="s">
        <v>8224</v>
      </c>
      <c r="L3987" t="s">
        <v>8216</v>
      </c>
    </row>
    <row r="3988" spans="1:12" x14ac:dyDescent="0.35">
      <c r="A3988" s="164" t="s">
        <v>10550</v>
      </c>
      <c r="B3988" t="s">
        <v>10551</v>
      </c>
      <c r="C3988" t="s">
        <v>10552</v>
      </c>
      <c r="D3988" t="s">
        <v>2157</v>
      </c>
      <c r="E3988" t="s">
        <v>2121</v>
      </c>
      <c r="F3988">
        <v>12</v>
      </c>
      <c r="G3988" t="s">
        <v>8234</v>
      </c>
      <c r="H3988" t="s">
        <v>8213</v>
      </c>
      <c r="I3988" t="s">
        <v>8214</v>
      </c>
      <c r="J3988" t="s">
        <v>8215</v>
      </c>
      <c r="K3988" t="s">
        <v>8224</v>
      </c>
      <c r="L3988" t="s">
        <v>8216</v>
      </c>
    </row>
    <row r="3989" spans="1:12" x14ac:dyDescent="0.35">
      <c r="A3989" s="164" t="s">
        <v>16742</v>
      </c>
      <c r="B3989" t="s">
        <v>16743</v>
      </c>
      <c r="C3989" t="s">
        <v>16744</v>
      </c>
      <c r="D3989" t="s">
        <v>16745</v>
      </c>
      <c r="E3989" t="s">
        <v>2121</v>
      </c>
      <c r="F3989">
        <v>38</v>
      </c>
      <c r="G3989" t="s">
        <v>8234</v>
      </c>
      <c r="H3989" t="s">
        <v>8213</v>
      </c>
      <c r="I3989" t="s">
        <v>8214</v>
      </c>
      <c r="J3989" t="s">
        <v>8215</v>
      </c>
      <c r="K3989" t="s">
        <v>8224</v>
      </c>
      <c r="L3989" t="s">
        <v>8216</v>
      </c>
    </row>
    <row r="3990" spans="1:12" x14ac:dyDescent="0.35">
      <c r="A3990" s="164" t="s">
        <v>21224</v>
      </c>
      <c r="B3990" t="s">
        <v>21225</v>
      </c>
      <c r="C3990" t="s">
        <v>21226</v>
      </c>
      <c r="D3990" t="s">
        <v>14534</v>
      </c>
      <c r="E3990" t="s">
        <v>2121</v>
      </c>
      <c r="F3990">
        <v>18</v>
      </c>
      <c r="G3990" t="s">
        <v>8234</v>
      </c>
      <c r="H3990" t="s">
        <v>8213</v>
      </c>
      <c r="I3990" t="s">
        <v>8219</v>
      </c>
      <c r="J3990" t="s">
        <v>8215</v>
      </c>
      <c r="K3990" t="s">
        <v>8224</v>
      </c>
      <c r="L3990" t="s">
        <v>8216</v>
      </c>
    </row>
    <row r="3991" spans="1:12" x14ac:dyDescent="0.35">
      <c r="A3991" s="164" t="s">
        <v>28678</v>
      </c>
      <c r="B3991" t="s">
        <v>28679</v>
      </c>
      <c r="C3991" t="s">
        <v>28680</v>
      </c>
      <c r="D3991" t="s">
        <v>2164</v>
      </c>
      <c r="E3991" t="s">
        <v>2121</v>
      </c>
      <c r="F3991">
        <v>20</v>
      </c>
      <c r="G3991" t="s">
        <v>8234</v>
      </c>
      <c r="H3991" t="s">
        <v>8213</v>
      </c>
      <c r="I3991" t="s">
        <v>8219</v>
      </c>
      <c r="J3991" t="s">
        <v>8215</v>
      </c>
      <c r="K3991" t="s">
        <v>8224</v>
      </c>
      <c r="L3991" t="s">
        <v>8216</v>
      </c>
    </row>
    <row r="3992" spans="1:12" x14ac:dyDescent="0.35">
      <c r="A3992" s="164" t="s">
        <v>30481</v>
      </c>
      <c r="B3992" t="s">
        <v>30482</v>
      </c>
      <c r="C3992" t="s">
        <v>30483</v>
      </c>
      <c r="D3992" t="s">
        <v>2180</v>
      </c>
      <c r="E3992" t="s">
        <v>2121</v>
      </c>
      <c r="F3992">
        <v>19</v>
      </c>
      <c r="G3992" t="s">
        <v>8234</v>
      </c>
      <c r="H3992" t="s">
        <v>8213</v>
      </c>
      <c r="I3992" t="s">
        <v>8219</v>
      </c>
      <c r="J3992" t="s">
        <v>8215</v>
      </c>
      <c r="K3992" t="s">
        <v>8224</v>
      </c>
      <c r="L3992" t="s">
        <v>8216</v>
      </c>
    </row>
    <row r="3993" spans="1:12" x14ac:dyDescent="0.35">
      <c r="A3993" s="164" t="s">
        <v>20367</v>
      </c>
      <c r="B3993" t="s">
        <v>20368</v>
      </c>
      <c r="C3993" t="s">
        <v>20369</v>
      </c>
      <c r="D3993" t="s">
        <v>2175</v>
      </c>
      <c r="E3993" t="s">
        <v>2121</v>
      </c>
      <c r="F3993">
        <v>15</v>
      </c>
      <c r="G3993" t="s">
        <v>8234</v>
      </c>
      <c r="H3993" t="s">
        <v>8213</v>
      </c>
      <c r="I3993" t="s">
        <v>8219</v>
      </c>
      <c r="J3993" t="s">
        <v>8215</v>
      </c>
      <c r="K3993" t="s">
        <v>8224</v>
      </c>
      <c r="L3993" t="s">
        <v>8216</v>
      </c>
    </row>
    <row r="3994" spans="1:12" x14ac:dyDescent="0.35">
      <c r="A3994" s="164" t="s">
        <v>19688</v>
      </c>
      <c r="B3994" t="s">
        <v>19689</v>
      </c>
      <c r="C3994" t="s">
        <v>19690</v>
      </c>
      <c r="D3994" t="s">
        <v>985</v>
      </c>
      <c r="E3994" t="s">
        <v>2121</v>
      </c>
      <c r="F3994">
        <v>24</v>
      </c>
      <c r="G3994" t="s">
        <v>8234</v>
      </c>
      <c r="H3994" t="s">
        <v>8213</v>
      </c>
      <c r="I3994" t="s">
        <v>8214</v>
      </c>
      <c r="J3994" t="s">
        <v>8215</v>
      </c>
      <c r="K3994" t="s">
        <v>8224</v>
      </c>
      <c r="L3994" t="s">
        <v>8216</v>
      </c>
    </row>
    <row r="3995" spans="1:12" x14ac:dyDescent="0.35">
      <c r="A3995" s="164" t="s">
        <v>19676</v>
      </c>
      <c r="B3995" t="s">
        <v>19677</v>
      </c>
      <c r="C3995" t="s">
        <v>19678</v>
      </c>
      <c r="D3995" t="s">
        <v>9838</v>
      </c>
      <c r="E3995" t="s">
        <v>2121</v>
      </c>
      <c r="F3995">
        <v>20</v>
      </c>
      <c r="G3995" t="s">
        <v>8234</v>
      </c>
      <c r="H3995" t="s">
        <v>8213</v>
      </c>
      <c r="I3995" t="s">
        <v>8214</v>
      </c>
      <c r="J3995" t="s">
        <v>8215</v>
      </c>
      <c r="K3995" t="s">
        <v>8224</v>
      </c>
      <c r="L3995" t="s">
        <v>8216</v>
      </c>
    </row>
    <row r="3996" spans="1:12" x14ac:dyDescent="0.35">
      <c r="A3996" s="164" t="s">
        <v>14294</v>
      </c>
      <c r="B3996" t="s">
        <v>14295</v>
      </c>
      <c r="C3996" t="s">
        <v>14296</v>
      </c>
      <c r="D3996" t="s">
        <v>8483</v>
      </c>
      <c r="E3996" t="s">
        <v>2121</v>
      </c>
      <c r="F3996">
        <v>22</v>
      </c>
      <c r="G3996" t="s">
        <v>8234</v>
      </c>
      <c r="H3996" t="s">
        <v>8213</v>
      </c>
      <c r="I3996" t="s">
        <v>8214</v>
      </c>
      <c r="J3996" t="s">
        <v>8215</v>
      </c>
      <c r="K3996" t="s">
        <v>8224</v>
      </c>
      <c r="L3996" t="s">
        <v>8216</v>
      </c>
    </row>
    <row r="3997" spans="1:12" x14ac:dyDescent="0.35">
      <c r="A3997" s="164" t="s">
        <v>16496</v>
      </c>
      <c r="B3997" t="s">
        <v>16497</v>
      </c>
      <c r="C3997" t="s">
        <v>16498</v>
      </c>
      <c r="D3997" t="s">
        <v>6885</v>
      </c>
      <c r="E3997" t="s">
        <v>2121</v>
      </c>
      <c r="F3997">
        <v>20</v>
      </c>
      <c r="G3997" t="s">
        <v>8234</v>
      </c>
      <c r="H3997" t="s">
        <v>8213</v>
      </c>
      <c r="I3997" t="s">
        <v>8219</v>
      </c>
      <c r="J3997" t="s">
        <v>8215</v>
      </c>
      <c r="K3997" t="s">
        <v>8224</v>
      </c>
      <c r="L3997" t="s">
        <v>8216</v>
      </c>
    </row>
    <row r="3998" spans="1:12" x14ac:dyDescent="0.35">
      <c r="A3998" s="164" t="s">
        <v>19742</v>
      </c>
      <c r="B3998" t="s">
        <v>19743</v>
      </c>
      <c r="C3998" t="s">
        <v>19744</v>
      </c>
      <c r="D3998" t="s">
        <v>2164</v>
      </c>
      <c r="E3998" t="s">
        <v>2121</v>
      </c>
      <c r="F3998">
        <v>16</v>
      </c>
      <c r="G3998" t="s">
        <v>8234</v>
      </c>
      <c r="H3998" t="s">
        <v>8213</v>
      </c>
      <c r="I3998" t="s">
        <v>8219</v>
      </c>
      <c r="J3998" t="s">
        <v>8215</v>
      </c>
      <c r="K3998" t="s">
        <v>8224</v>
      </c>
      <c r="L3998" t="s">
        <v>8216</v>
      </c>
    </row>
    <row r="3999" spans="1:12" x14ac:dyDescent="0.35">
      <c r="A3999" s="164" t="s">
        <v>28880</v>
      </c>
      <c r="B3999" t="s">
        <v>28881</v>
      </c>
      <c r="C3999" t="s">
        <v>28882</v>
      </c>
      <c r="D3999" t="s">
        <v>2190</v>
      </c>
      <c r="E3999" t="s">
        <v>2121</v>
      </c>
      <c r="F3999">
        <v>60</v>
      </c>
      <c r="G3999" t="s">
        <v>8234</v>
      </c>
      <c r="H3999" t="s">
        <v>8213</v>
      </c>
      <c r="I3999" t="s">
        <v>8214</v>
      </c>
      <c r="J3999" t="s">
        <v>8215</v>
      </c>
      <c r="K3999" t="s">
        <v>8224</v>
      </c>
      <c r="L3999" t="s">
        <v>8216</v>
      </c>
    </row>
    <row r="4000" spans="1:12" x14ac:dyDescent="0.35">
      <c r="A4000" s="164" t="s">
        <v>27648</v>
      </c>
      <c r="B4000" t="s">
        <v>27649</v>
      </c>
      <c r="C4000" t="s">
        <v>27650</v>
      </c>
      <c r="D4000" t="s">
        <v>2126</v>
      </c>
      <c r="E4000" t="s">
        <v>2121</v>
      </c>
      <c r="F4000">
        <v>34</v>
      </c>
      <c r="G4000" t="s">
        <v>8234</v>
      </c>
      <c r="H4000" t="s">
        <v>8213</v>
      </c>
      <c r="I4000" t="s">
        <v>8214</v>
      </c>
      <c r="J4000" t="s">
        <v>8215</v>
      </c>
      <c r="K4000" t="s">
        <v>8224</v>
      </c>
      <c r="L4000" t="s">
        <v>8216</v>
      </c>
    </row>
    <row r="4001" spans="1:12" x14ac:dyDescent="0.35">
      <c r="A4001" s="164" t="s">
        <v>14926</v>
      </c>
      <c r="B4001" t="s">
        <v>14927</v>
      </c>
      <c r="C4001" t="s">
        <v>14928</v>
      </c>
      <c r="D4001" t="s">
        <v>2159</v>
      </c>
      <c r="E4001" t="s">
        <v>2121</v>
      </c>
      <c r="F4001">
        <v>34</v>
      </c>
      <c r="G4001" t="s">
        <v>8234</v>
      </c>
      <c r="H4001" t="s">
        <v>8213</v>
      </c>
      <c r="I4001" t="s">
        <v>8214</v>
      </c>
      <c r="J4001" t="s">
        <v>8215</v>
      </c>
      <c r="K4001" t="s">
        <v>8224</v>
      </c>
      <c r="L4001" t="s">
        <v>8216</v>
      </c>
    </row>
    <row r="4002" spans="1:12" x14ac:dyDescent="0.35">
      <c r="A4002" s="164" t="s">
        <v>29418</v>
      </c>
      <c r="B4002" t="s">
        <v>29419</v>
      </c>
      <c r="C4002" t="s">
        <v>29420</v>
      </c>
      <c r="D4002" t="s">
        <v>2168</v>
      </c>
      <c r="E4002" t="s">
        <v>2121</v>
      </c>
      <c r="F4002">
        <v>20</v>
      </c>
      <c r="G4002" t="s">
        <v>8234</v>
      </c>
      <c r="H4002" t="s">
        <v>8213</v>
      </c>
      <c r="I4002" t="s">
        <v>8214</v>
      </c>
      <c r="J4002" t="s">
        <v>8215</v>
      </c>
      <c r="K4002" t="s">
        <v>8224</v>
      </c>
      <c r="L4002" t="s">
        <v>8216</v>
      </c>
    </row>
    <row r="4003" spans="1:12" x14ac:dyDescent="0.35">
      <c r="A4003" s="164" t="s">
        <v>31048</v>
      </c>
      <c r="B4003" t="s">
        <v>31049</v>
      </c>
      <c r="C4003" t="s">
        <v>31050</v>
      </c>
      <c r="D4003" t="s">
        <v>2175</v>
      </c>
      <c r="E4003" t="s">
        <v>2121</v>
      </c>
      <c r="F4003">
        <v>28</v>
      </c>
      <c r="G4003" t="s">
        <v>8234</v>
      </c>
      <c r="H4003" t="s">
        <v>8213</v>
      </c>
      <c r="I4003" t="s">
        <v>8214</v>
      </c>
      <c r="J4003" t="s">
        <v>8215</v>
      </c>
      <c r="K4003" t="s">
        <v>8224</v>
      </c>
      <c r="L4003" t="s">
        <v>8216</v>
      </c>
    </row>
    <row r="4004" spans="1:12" x14ac:dyDescent="0.35">
      <c r="A4004" s="164" t="s">
        <v>23274</v>
      </c>
      <c r="B4004" t="s">
        <v>23275</v>
      </c>
      <c r="C4004" t="s">
        <v>23276</v>
      </c>
      <c r="D4004" t="s">
        <v>2226</v>
      </c>
      <c r="E4004" t="s">
        <v>2121</v>
      </c>
      <c r="F4004">
        <v>28</v>
      </c>
      <c r="G4004" t="s">
        <v>8234</v>
      </c>
      <c r="H4004" t="s">
        <v>8213</v>
      </c>
      <c r="I4004" t="s">
        <v>8214</v>
      </c>
      <c r="J4004" t="s">
        <v>8215</v>
      </c>
      <c r="K4004" t="s">
        <v>8224</v>
      </c>
      <c r="L4004" t="s">
        <v>8216</v>
      </c>
    </row>
    <row r="4005" spans="1:12" x14ac:dyDescent="0.35">
      <c r="A4005" s="164" t="s">
        <v>19349</v>
      </c>
      <c r="B4005" t="s">
        <v>19350</v>
      </c>
      <c r="C4005" t="s">
        <v>19351</v>
      </c>
      <c r="D4005" t="s">
        <v>19352</v>
      </c>
      <c r="E4005" t="s">
        <v>2121</v>
      </c>
      <c r="F4005">
        <v>18</v>
      </c>
      <c r="G4005" t="s">
        <v>8234</v>
      </c>
      <c r="H4005" t="s">
        <v>8213</v>
      </c>
      <c r="I4005" t="s">
        <v>8214</v>
      </c>
      <c r="J4005" t="s">
        <v>8215</v>
      </c>
      <c r="K4005" t="s">
        <v>8224</v>
      </c>
      <c r="L4005" t="s">
        <v>8216</v>
      </c>
    </row>
    <row r="4006" spans="1:12" x14ac:dyDescent="0.35">
      <c r="A4006" s="164" t="s">
        <v>13995</v>
      </c>
      <c r="B4006" t="s">
        <v>13996</v>
      </c>
      <c r="C4006" t="s">
        <v>13997</v>
      </c>
      <c r="D4006" t="s">
        <v>2148</v>
      </c>
      <c r="E4006" t="s">
        <v>2121</v>
      </c>
      <c r="F4006">
        <v>60</v>
      </c>
      <c r="G4006" t="s">
        <v>8234</v>
      </c>
      <c r="H4006" t="s">
        <v>8213</v>
      </c>
      <c r="I4006" t="s">
        <v>8214</v>
      </c>
      <c r="J4006" t="s">
        <v>8215</v>
      </c>
      <c r="K4006" t="s">
        <v>8224</v>
      </c>
      <c r="L4006" t="s">
        <v>8216</v>
      </c>
    </row>
    <row r="4007" spans="1:12" x14ac:dyDescent="0.35">
      <c r="A4007" s="164" t="s">
        <v>26450</v>
      </c>
      <c r="B4007" t="s">
        <v>26451</v>
      </c>
      <c r="C4007" t="s">
        <v>26452</v>
      </c>
      <c r="D4007" t="s">
        <v>26453</v>
      </c>
      <c r="E4007" t="s">
        <v>2121</v>
      </c>
      <c r="F4007">
        <v>20</v>
      </c>
      <c r="G4007" t="s">
        <v>8234</v>
      </c>
      <c r="H4007" t="s">
        <v>8213</v>
      </c>
      <c r="I4007" t="s">
        <v>8214</v>
      </c>
      <c r="J4007" t="s">
        <v>8215</v>
      </c>
      <c r="K4007" t="s">
        <v>8224</v>
      </c>
      <c r="L4007" t="s">
        <v>8216</v>
      </c>
    </row>
    <row r="4008" spans="1:12" x14ac:dyDescent="0.35">
      <c r="A4008" s="164" t="s">
        <v>11058</v>
      </c>
      <c r="B4008" t="s">
        <v>11059</v>
      </c>
      <c r="C4008" t="s">
        <v>11060</v>
      </c>
      <c r="D4008" t="s">
        <v>2198</v>
      </c>
      <c r="E4008" t="s">
        <v>2121</v>
      </c>
      <c r="F4008">
        <v>13</v>
      </c>
      <c r="G4008" t="s">
        <v>8234</v>
      </c>
      <c r="H4008" t="s">
        <v>8213</v>
      </c>
      <c r="I4008" t="s">
        <v>8219</v>
      </c>
      <c r="J4008" t="s">
        <v>8215</v>
      </c>
      <c r="K4008" t="s">
        <v>8224</v>
      </c>
      <c r="L4008" t="s">
        <v>8216</v>
      </c>
    </row>
    <row r="4009" spans="1:12" x14ac:dyDescent="0.35">
      <c r="A4009" s="164" t="s">
        <v>26161</v>
      </c>
      <c r="B4009" t="s">
        <v>26162</v>
      </c>
      <c r="C4009" t="s">
        <v>26163</v>
      </c>
      <c r="D4009" t="s">
        <v>24255</v>
      </c>
      <c r="E4009" t="s">
        <v>2121</v>
      </c>
      <c r="F4009">
        <v>22</v>
      </c>
      <c r="G4009" t="s">
        <v>8234</v>
      </c>
      <c r="H4009" t="s">
        <v>8213</v>
      </c>
      <c r="I4009" t="s">
        <v>8214</v>
      </c>
      <c r="J4009" t="s">
        <v>8215</v>
      </c>
      <c r="K4009" t="s">
        <v>8224</v>
      </c>
      <c r="L4009" t="s">
        <v>8216</v>
      </c>
    </row>
    <row r="4010" spans="1:12" x14ac:dyDescent="0.35">
      <c r="A4010" s="164" t="s">
        <v>25797</v>
      </c>
      <c r="B4010" t="s">
        <v>25798</v>
      </c>
      <c r="C4010" t="s">
        <v>25799</v>
      </c>
      <c r="D4010" t="s">
        <v>2157</v>
      </c>
      <c r="E4010" t="s">
        <v>2121</v>
      </c>
      <c r="F4010">
        <v>24</v>
      </c>
      <c r="G4010" t="s">
        <v>8234</v>
      </c>
      <c r="H4010" t="s">
        <v>8213</v>
      </c>
      <c r="I4010" t="s">
        <v>8214</v>
      </c>
      <c r="J4010" t="s">
        <v>8215</v>
      </c>
      <c r="K4010" t="s">
        <v>8224</v>
      </c>
      <c r="L4010" t="s">
        <v>8216</v>
      </c>
    </row>
    <row r="4011" spans="1:12" x14ac:dyDescent="0.35">
      <c r="A4011" s="164" t="s">
        <v>20043</v>
      </c>
      <c r="B4011" t="s">
        <v>20044</v>
      </c>
      <c r="C4011" t="s">
        <v>20045</v>
      </c>
      <c r="D4011" t="s">
        <v>2139</v>
      </c>
      <c r="E4011" t="s">
        <v>2121</v>
      </c>
      <c r="F4011">
        <v>36</v>
      </c>
      <c r="G4011" t="s">
        <v>8234</v>
      </c>
      <c r="H4011" t="s">
        <v>8213</v>
      </c>
      <c r="I4011" t="s">
        <v>8219</v>
      </c>
      <c r="J4011" t="s">
        <v>8215</v>
      </c>
      <c r="K4011" t="s">
        <v>8224</v>
      </c>
      <c r="L4011" t="s">
        <v>8216</v>
      </c>
    </row>
    <row r="4012" spans="1:12" x14ac:dyDescent="0.35">
      <c r="A4012" s="164" t="s">
        <v>8262</v>
      </c>
      <c r="B4012" t="s">
        <v>8263</v>
      </c>
      <c r="C4012" t="s">
        <v>8264</v>
      </c>
      <c r="D4012" t="s">
        <v>2141</v>
      </c>
      <c r="E4012" t="s">
        <v>2121</v>
      </c>
      <c r="F4012">
        <v>24</v>
      </c>
      <c r="G4012" t="s">
        <v>8234</v>
      </c>
      <c r="H4012" t="s">
        <v>8213</v>
      </c>
      <c r="I4012" t="s">
        <v>8214</v>
      </c>
      <c r="J4012" t="s">
        <v>8215</v>
      </c>
      <c r="K4012" t="s">
        <v>8224</v>
      </c>
      <c r="L4012" t="s">
        <v>8216</v>
      </c>
    </row>
    <row r="4013" spans="1:12" x14ac:dyDescent="0.35">
      <c r="A4013" s="164" t="s">
        <v>23606</v>
      </c>
      <c r="B4013" t="s">
        <v>23607</v>
      </c>
      <c r="C4013" t="s">
        <v>23608</v>
      </c>
      <c r="D4013" t="s">
        <v>23609</v>
      </c>
      <c r="E4013" t="s">
        <v>2121</v>
      </c>
      <c r="F4013">
        <v>16</v>
      </c>
      <c r="G4013" t="s">
        <v>8234</v>
      </c>
      <c r="H4013" t="s">
        <v>8213</v>
      </c>
      <c r="I4013" t="s">
        <v>8214</v>
      </c>
      <c r="J4013" t="s">
        <v>8215</v>
      </c>
      <c r="K4013" t="s">
        <v>8224</v>
      </c>
      <c r="L4013" t="s">
        <v>8216</v>
      </c>
    </row>
    <row r="4014" spans="1:12" x14ac:dyDescent="0.35">
      <c r="A4014" s="164" t="s">
        <v>13109</v>
      </c>
      <c r="B4014" t="s">
        <v>13110</v>
      </c>
      <c r="C4014" t="s">
        <v>13111</v>
      </c>
      <c r="D4014" t="s">
        <v>2236</v>
      </c>
      <c r="E4014" t="s">
        <v>2121</v>
      </c>
      <c r="F4014">
        <v>46</v>
      </c>
      <c r="G4014" t="s">
        <v>8234</v>
      </c>
      <c r="H4014" t="s">
        <v>8213</v>
      </c>
      <c r="I4014" t="s">
        <v>8214</v>
      </c>
      <c r="J4014" t="s">
        <v>8215</v>
      </c>
      <c r="K4014" t="s">
        <v>8224</v>
      </c>
      <c r="L4014" t="s">
        <v>8216</v>
      </c>
    </row>
    <row r="4015" spans="1:12" x14ac:dyDescent="0.35">
      <c r="A4015" s="164" t="s">
        <v>32708</v>
      </c>
      <c r="B4015" t="s">
        <v>32709</v>
      </c>
      <c r="C4015" t="s">
        <v>8807</v>
      </c>
      <c r="D4015" t="s">
        <v>2168</v>
      </c>
      <c r="E4015" t="s">
        <v>2121</v>
      </c>
      <c r="F4015">
        <v>23</v>
      </c>
      <c r="G4015" t="s">
        <v>8234</v>
      </c>
      <c r="H4015" t="s">
        <v>8213</v>
      </c>
      <c r="I4015" t="s">
        <v>8214</v>
      </c>
      <c r="J4015" t="s">
        <v>8215</v>
      </c>
      <c r="K4015" t="s">
        <v>8224</v>
      </c>
      <c r="L4015" t="s">
        <v>8216</v>
      </c>
    </row>
    <row r="4016" spans="1:12" x14ac:dyDescent="0.35">
      <c r="A4016" s="164" t="s">
        <v>27486</v>
      </c>
      <c r="B4016" t="s">
        <v>27487</v>
      </c>
      <c r="C4016" t="s">
        <v>27488</v>
      </c>
      <c r="D4016" t="s">
        <v>2126</v>
      </c>
      <c r="E4016" t="s">
        <v>2121</v>
      </c>
      <c r="F4016">
        <v>47</v>
      </c>
      <c r="G4016" t="s">
        <v>8234</v>
      </c>
      <c r="H4016" t="s">
        <v>8213</v>
      </c>
      <c r="I4016" t="s">
        <v>8214</v>
      </c>
      <c r="J4016" t="s">
        <v>8215</v>
      </c>
      <c r="K4016" t="s">
        <v>8224</v>
      </c>
      <c r="L4016" t="s">
        <v>8216</v>
      </c>
    </row>
    <row r="4017" spans="1:12" x14ac:dyDescent="0.35">
      <c r="A4017" s="164" t="s">
        <v>27584</v>
      </c>
      <c r="B4017" t="s">
        <v>27585</v>
      </c>
      <c r="C4017" t="s">
        <v>27586</v>
      </c>
      <c r="D4017" t="s">
        <v>2168</v>
      </c>
      <c r="E4017" t="s">
        <v>2121</v>
      </c>
      <c r="F4017">
        <v>0</v>
      </c>
      <c r="G4017" t="s">
        <v>8234</v>
      </c>
      <c r="H4017" t="s">
        <v>8213</v>
      </c>
      <c r="I4017" t="s">
        <v>8214</v>
      </c>
      <c r="J4017" t="s">
        <v>8215</v>
      </c>
      <c r="K4017" t="s">
        <v>8224</v>
      </c>
      <c r="L4017" t="s">
        <v>8216</v>
      </c>
    </row>
    <row r="4018" spans="1:12" x14ac:dyDescent="0.35">
      <c r="A4018" s="164" t="s">
        <v>19496</v>
      </c>
      <c r="B4018" t="s">
        <v>12074</v>
      </c>
      <c r="C4018" t="s">
        <v>19497</v>
      </c>
      <c r="D4018" t="s">
        <v>17865</v>
      </c>
      <c r="E4018" t="s">
        <v>2121</v>
      </c>
      <c r="F4018">
        <v>19</v>
      </c>
      <c r="G4018" t="s">
        <v>8234</v>
      </c>
      <c r="H4018" t="s">
        <v>8213</v>
      </c>
      <c r="I4018" t="s">
        <v>8214</v>
      </c>
      <c r="J4018" t="s">
        <v>8215</v>
      </c>
      <c r="K4018" t="s">
        <v>8224</v>
      </c>
      <c r="L4018" t="s">
        <v>8216</v>
      </c>
    </row>
    <row r="4019" spans="1:12" x14ac:dyDescent="0.35">
      <c r="A4019" s="164" t="s">
        <v>12818</v>
      </c>
      <c r="B4019" t="s">
        <v>12819</v>
      </c>
      <c r="C4019" t="s">
        <v>12820</v>
      </c>
      <c r="D4019" t="s">
        <v>2168</v>
      </c>
      <c r="E4019" t="s">
        <v>2121</v>
      </c>
      <c r="F4019">
        <v>64</v>
      </c>
      <c r="G4019" t="s">
        <v>8234</v>
      </c>
      <c r="H4019" t="s">
        <v>8213</v>
      </c>
      <c r="I4019" t="s">
        <v>8214</v>
      </c>
      <c r="J4019" t="s">
        <v>8215</v>
      </c>
      <c r="K4019" t="s">
        <v>8224</v>
      </c>
      <c r="L4019" t="s">
        <v>8216</v>
      </c>
    </row>
    <row r="4020" spans="1:12" x14ac:dyDescent="0.35">
      <c r="A4020" s="164" t="s">
        <v>30846</v>
      </c>
      <c r="B4020" t="s">
        <v>30847</v>
      </c>
      <c r="C4020" t="s">
        <v>30848</v>
      </c>
      <c r="D4020" t="s">
        <v>2168</v>
      </c>
      <c r="E4020" t="s">
        <v>2121</v>
      </c>
      <c r="F4020">
        <v>18</v>
      </c>
      <c r="G4020" t="s">
        <v>8234</v>
      </c>
      <c r="H4020" t="s">
        <v>8213</v>
      </c>
      <c r="I4020" t="s">
        <v>8214</v>
      </c>
      <c r="J4020" t="s">
        <v>8215</v>
      </c>
      <c r="K4020" t="s">
        <v>8224</v>
      </c>
      <c r="L4020" t="s">
        <v>8216</v>
      </c>
    </row>
    <row r="4021" spans="1:12" x14ac:dyDescent="0.35">
      <c r="A4021" s="164" t="s">
        <v>13558</v>
      </c>
      <c r="B4021" t="s">
        <v>13559</v>
      </c>
      <c r="C4021" t="s">
        <v>13560</v>
      </c>
      <c r="D4021" t="s">
        <v>2141</v>
      </c>
      <c r="E4021" t="s">
        <v>2121</v>
      </c>
      <c r="F4021">
        <v>20</v>
      </c>
      <c r="G4021" t="s">
        <v>8234</v>
      </c>
      <c r="H4021" t="s">
        <v>8213</v>
      </c>
      <c r="I4021" t="s">
        <v>8214</v>
      </c>
      <c r="J4021" t="s">
        <v>8215</v>
      </c>
      <c r="K4021" t="s">
        <v>8224</v>
      </c>
      <c r="L4021" t="s">
        <v>8216</v>
      </c>
    </row>
    <row r="4022" spans="1:12" x14ac:dyDescent="0.35">
      <c r="A4022" s="164" t="s">
        <v>8805</v>
      </c>
      <c r="B4022" t="s">
        <v>8806</v>
      </c>
      <c r="C4022" t="s">
        <v>8807</v>
      </c>
      <c r="D4022" t="s">
        <v>2168</v>
      </c>
      <c r="E4022" t="s">
        <v>2121</v>
      </c>
      <c r="F4022">
        <v>47</v>
      </c>
      <c r="G4022" t="s">
        <v>8234</v>
      </c>
      <c r="H4022" t="s">
        <v>8213</v>
      </c>
      <c r="I4022" t="s">
        <v>8214</v>
      </c>
      <c r="J4022" t="s">
        <v>8215</v>
      </c>
      <c r="K4022" t="s">
        <v>8224</v>
      </c>
      <c r="L4022" t="s">
        <v>8216</v>
      </c>
    </row>
    <row r="4023" spans="1:12" x14ac:dyDescent="0.35">
      <c r="A4023" s="164" t="s">
        <v>33435</v>
      </c>
      <c r="B4023" t="s">
        <v>33436</v>
      </c>
      <c r="C4023" t="s">
        <v>33437</v>
      </c>
      <c r="D4023" t="s">
        <v>2131</v>
      </c>
      <c r="E4023" t="s">
        <v>2121</v>
      </c>
      <c r="F4023">
        <v>20</v>
      </c>
      <c r="G4023" t="s">
        <v>8234</v>
      </c>
      <c r="H4023" t="s">
        <v>8213</v>
      </c>
      <c r="I4023" t="s">
        <v>8214</v>
      </c>
      <c r="J4023" t="s">
        <v>8215</v>
      </c>
      <c r="K4023" t="s">
        <v>8224</v>
      </c>
      <c r="L4023" t="s">
        <v>8216</v>
      </c>
    </row>
    <row r="4024" spans="1:12" x14ac:dyDescent="0.35">
      <c r="A4024" s="164" t="s">
        <v>26751</v>
      </c>
      <c r="B4024" t="s">
        <v>26752</v>
      </c>
      <c r="C4024" t="s">
        <v>26163</v>
      </c>
      <c r="D4024" t="s">
        <v>24255</v>
      </c>
      <c r="E4024" t="s">
        <v>2121</v>
      </c>
      <c r="F4024">
        <v>22</v>
      </c>
      <c r="G4024" t="s">
        <v>8234</v>
      </c>
      <c r="H4024" t="s">
        <v>8213</v>
      </c>
      <c r="I4024" t="s">
        <v>8214</v>
      </c>
      <c r="J4024" t="s">
        <v>8215</v>
      </c>
      <c r="K4024" t="s">
        <v>8224</v>
      </c>
      <c r="L4024" t="s">
        <v>8216</v>
      </c>
    </row>
    <row r="4025" spans="1:12" x14ac:dyDescent="0.35">
      <c r="A4025" s="164" t="s">
        <v>18040</v>
      </c>
      <c r="B4025" t="s">
        <v>18041</v>
      </c>
      <c r="C4025" t="s">
        <v>18042</v>
      </c>
      <c r="D4025" t="s">
        <v>18043</v>
      </c>
      <c r="E4025" t="s">
        <v>2121</v>
      </c>
      <c r="F4025">
        <v>12</v>
      </c>
      <c r="G4025" t="s">
        <v>8234</v>
      </c>
      <c r="H4025" t="s">
        <v>8213</v>
      </c>
      <c r="I4025" t="s">
        <v>8219</v>
      </c>
      <c r="J4025" t="s">
        <v>8215</v>
      </c>
      <c r="K4025" t="s">
        <v>8224</v>
      </c>
      <c r="L4025" t="s">
        <v>8216</v>
      </c>
    </row>
    <row r="4026" spans="1:12" x14ac:dyDescent="0.35">
      <c r="A4026" s="164" t="s">
        <v>25848</v>
      </c>
      <c r="B4026" t="s">
        <v>25849</v>
      </c>
      <c r="C4026" t="s">
        <v>25850</v>
      </c>
      <c r="D4026" t="s">
        <v>21379</v>
      </c>
      <c r="E4026" t="s">
        <v>2121</v>
      </c>
      <c r="F4026">
        <v>18</v>
      </c>
      <c r="G4026" t="s">
        <v>8234</v>
      </c>
      <c r="H4026" t="s">
        <v>8213</v>
      </c>
      <c r="I4026" t="s">
        <v>8219</v>
      </c>
      <c r="J4026" t="s">
        <v>8215</v>
      </c>
      <c r="K4026" t="s">
        <v>8224</v>
      </c>
      <c r="L4026" t="s">
        <v>8216</v>
      </c>
    </row>
    <row r="4027" spans="1:12" x14ac:dyDescent="0.35">
      <c r="A4027" s="164" t="s">
        <v>22785</v>
      </c>
      <c r="B4027" t="s">
        <v>22786</v>
      </c>
      <c r="C4027" t="s">
        <v>22787</v>
      </c>
      <c r="D4027" t="s">
        <v>2236</v>
      </c>
      <c r="E4027" t="s">
        <v>2121</v>
      </c>
      <c r="F4027">
        <v>36</v>
      </c>
      <c r="G4027" t="s">
        <v>8234</v>
      </c>
      <c r="H4027" t="s">
        <v>8213</v>
      </c>
      <c r="I4027" t="s">
        <v>8214</v>
      </c>
      <c r="J4027" t="s">
        <v>8215</v>
      </c>
      <c r="K4027" t="s">
        <v>8224</v>
      </c>
      <c r="L4027" t="s">
        <v>8216</v>
      </c>
    </row>
    <row r="4028" spans="1:12" x14ac:dyDescent="0.35">
      <c r="A4028" s="164" t="s">
        <v>25227</v>
      </c>
      <c r="B4028" t="s">
        <v>25228</v>
      </c>
      <c r="C4028" t="s">
        <v>25229</v>
      </c>
      <c r="D4028" t="s">
        <v>8572</v>
      </c>
      <c r="E4028" t="s">
        <v>2121</v>
      </c>
      <c r="F4028">
        <v>82</v>
      </c>
      <c r="G4028" t="s">
        <v>8234</v>
      </c>
      <c r="H4028" t="s">
        <v>8213</v>
      </c>
      <c r="I4028" t="s">
        <v>8214</v>
      </c>
      <c r="J4028" t="s">
        <v>8215</v>
      </c>
      <c r="K4028" t="s">
        <v>8224</v>
      </c>
      <c r="L4028" t="s">
        <v>8216</v>
      </c>
    </row>
    <row r="4029" spans="1:12" x14ac:dyDescent="0.35">
      <c r="A4029" s="164" t="s">
        <v>23177</v>
      </c>
      <c r="B4029" t="s">
        <v>23178</v>
      </c>
      <c r="C4029" t="s">
        <v>23179</v>
      </c>
      <c r="D4029" t="s">
        <v>2168</v>
      </c>
      <c r="E4029" t="s">
        <v>2121</v>
      </c>
      <c r="F4029">
        <v>0</v>
      </c>
      <c r="G4029" t="s">
        <v>8234</v>
      </c>
      <c r="H4029" t="s">
        <v>8213</v>
      </c>
      <c r="I4029" t="s">
        <v>8214</v>
      </c>
      <c r="J4029" t="s">
        <v>8215</v>
      </c>
      <c r="K4029" t="s">
        <v>8224</v>
      </c>
      <c r="L4029" t="s">
        <v>8216</v>
      </c>
    </row>
    <row r="4030" spans="1:12" x14ac:dyDescent="0.35">
      <c r="A4030" s="164" t="s">
        <v>2246</v>
      </c>
      <c r="B4030" t="s">
        <v>5067</v>
      </c>
      <c r="C4030" t="s">
        <v>14942</v>
      </c>
      <c r="D4030" t="s">
        <v>2247</v>
      </c>
      <c r="E4030" t="s">
        <v>2248</v>
      </c>
      <c r="F4030">
        <v>99</v>
      </c>
      <c r="G4030" t="s">
        <v>8234</v>
      </c>
      <c r="H4030" t="s">
        <v>8256</v>
      </c>
      <c r="I4030" t="s">
        <v>8214</v>
      </c>
      <c r="J4030" t="s">
        <v>8215</v>
      </c>
      <c r="K4030" t="s">
        <v>8224</v>
      </c>
      <c r="L4030" t="s">
        <v>8216</v>
      </c>
    </row>
    <row r="4031" spans="1:12" x14ac:dyDescent="0.35">
      <c r="A4031" s="164" t="s">
        <v>16672</v>
      </c>
      <c r="B4031" t="s">
        <v>16673</v>
      </c>
      <c r="C4031" t="s">
        <v>16674</v>
      </c>
      <c r="D4031" t="s">
        <v>16675</v>
      </c>
      <c r="E4031" t="s">
        <v>2248</v>
      </c>
      <c r="F4031">
        <v>38</v>
      </c>
      <c r="G4031" t="s">
        <v>8234</v>
      </c>
      <c r="H4031" t="s">
        <v>8256</v>
      </c>
      <c r="I4031" t="s">
        <v>8219</v>
      </c>
      <c r="J4031" t="s">
        <v>8215</v>
      </c>
      <c r="K4031" t="s">
        <v>8224</v>
      </c>
      <c r="L4031" t="s">
        <v>8216</v>
      </c>
    </row>
    <row r="4032" spans="1:12" x14ac:dyDescent="0.35">
      <c r="A4032" s="164" t="s">
        <v>25553</v>
      </c>
      <c r="B4032" t="s">
        <v>25554</v>
      </c>
      <c r="C4032" t="s">
        <v>25555</v>
      </c>
      <c r="D4032" t="s">
        <v>25556</v>
      </c>
      <c r="E4032" t="s">
        <v>2248</v>
      </c>
      <c r="F4032">
        <v>42</v>
      </c>
      <c r="G4032" t="s">
        <v>8234</v>
      </c>
      <c r="H4032" t="s">
        <v>8256</v>
      </c>
      <c r="I4032" t="s">
        <v>8214</v>
      </c>
      <c r="J4032" t="s">
        <v>8215</v>
      </c>
      <c r="K4032" t="s">
        <v>5808</v>
      </c>
      <c r="L4032" t="s">
        <v>8216</v>
      </c>
    </row>
    <row r="4033" spans="1:12" x14ac:dyDescent="0.35">
      <c r="A4033" s="164" t="s">
        <v>32807</v>
      </c>
      <c r="B4033" t="s">
        <v>32808</v>
      </c>
      <c r="C4033" t="s">
        <v>32809</v>
      </c>
      <c r="D4033" t="s">
        <v>32810</v>
      </c>
      <c r="E4033" t="s">
        <v>2248</v>
      </c>
      <c r="H4033" t="s">
        <v>8256</v>
      </c>
      <c r="I4033" t="s">
        <v>8219</v>
      </c>
      <c r="J4033" t="s">
        <v>8215</v>
      </c>
      <c r="K4033" t="s">
        <v>8224</v>
      </c>
      <c r="L4033" t="s">
        <v>8216</v>
      </c>
    </row>
    <row r="4034" spans="1:12" x14ac:dyDescent="0.35">
      <c r="A4034" s="164" t="s">
        <v>9041</v>
      </c>
      <c r="B4034" t="s">
        <v>9042</v>
      </c>
      <c r="C4034" t="s">
        <v>9043</v>
      </c>
      <c r="D4034" t="s">
        <v>9044</v>
      </c>
      <c r="E4034" t="s">
        <v>2248</v>
      </c>
      <c r="F4034">
        <v>20</v>
      </c>
      <c r="G4034" t="s">
        <v>8234</v>
      </c>
      <c r="H4034" t="s">
        <v>8256</v>
      </c>
      <c r="I4034" t="s">
        <v>8219</v>
      </c>
      <c r="J4034" t="s">
        <v>8215</v>
      </c>
      <c r="K4034" t="s">
        <v>8224</v>
      </c>
      <c r="L4034" t="s">
        <v>8216</v>
      </c>
    </row>
    <row r="4035" spans="1:12" x14ac:dyDescent="0.35">
      <c r="A4035" s="164" t="s">
        <v>30740</v>
      </c>
      <c r="B4035" t="s">
        <v>24823</v>
      </c>
      <c r="C4035" t="s">
        <v>24824</v>
      </c>
      <c r="D4035" t="s">
        <v>24825</v>
      </c>
      <c r="E4035" t="s">
        <v>2248</v>
      </c>
      <c r="F4035">
        <v>40</v>
      </c>
      <c r="G4035" t="s">
        <v>8234</v>
      </c>
      <c r="H4035" t="s">
        <v>8256</v>
      </c>
      <c r="I4035" t="s">
        <v>8214</v>
      </c>
      <c r="J4035" t="s">
        <v>8215</v>
      </c>
      <c r="K4035" t="s">
        <v>5808</v>
      </c>
      <c r="L4035" t="s">
        <v>8216</v>
      </c>
    </row>
    <row r="4036" spans="1:12" x14ac:dyDescent="0.35">
      <c r="A4036" s="164" t="s">
        <v>2249</v>
      </c>
      <c r="B4036" t="s">
        <v>5081</v>
      </c>
      <c r="C4036" t="s">
        <v>9962</v>
      </c>
      <c r="D4036" t="s">
        <v>2250</v>
      </c>
      <c r="E4036" t="s">
        <v>2248</v>
      </c>
      <c r="F4036">
        <v>103</v>
      </c>
      <c r="G4036" t="s">
        <v>8212</v>
      </c>
      <c r="H4036" t="s">
        <v>8256</v>
      </c>
      <c r="I4036" t="s">
        <v>8214</v>
      </c>
      <c r="J4036" t="s">
        <v>8215</v>
      </c>
      <c r="K4036" t="s">
        <v>8224</v>
      </c>
      <c r="L4036" t="s">
        <v>8216</v>
      </c>
    </row>
    <row r="4037" spans="1:12" x14ac:dyDescent="0.35">
      <c r="A4037" s="164" t="s">
        <v>2251</v>
      </c>
      <c r="B4037" t="s">
        <v>5082</v>
      </c>
      <c r="C4037" t="s">
        <v>31903</v>
      </c>
      <c r="D4037" t="s">
        <v>2250</v>
      </c>
      <c r="E4037" t="s">
        <v>2248</v>
      </c>
      <c r="F4037">
        <v>575</v>
      </c>
      <c r="G4037" t="s">
        <v>8490</v>
      </c>
      <c r="H4037" t="s">
        <v>8256</v>
      </c>
      <c r="I4037" t="s">
        <v>8214</v>
      </c>
      <c r="J4037" t="s">
        <v>8215</v>
      </c>
      <c r="K4037" t="s">
        <v>8224</v>
      </c>
      <c r="L4037" t="s">
        <v>8267</v>
      </c>
    </row>
    <row r="4038" spans="1:12" x14ac:dyDescent="0.35">
      <c r="A4038" s="164" t="s">
        <v>8519</v>
      </c>
      <c r="B4038" t="s">
        <v>8520</v>
      </c>
      <c r="C4038" t="s">
        <v>8521</v>
      </c>
      <c r="D4038" t="s">
        <v>8522</v>
      </c>
      <c r="E4038" t="s">
        <v>2248</v>
      </c>
      <c r="F4038">
        <v>65</v>
      </c>
      <c r="G4038" t="s">
        <v>8234</v>
      </c>
      <c r="H4038" t="s">
        <v>8256</v>
      </c>
      <c r="I4038" t="s">
        <v>8219</v>
      </c>
      <c r="J4038" t="s">
        <v>8215</v>
      </c>
      <c r="K4038" t="s">
        <v>5808</v>
      </c>
      <c r="L4038" t="s">
        <v>8216</v>
      </c>
    </row>
    <row r="4039" spans="1:12" x14ac:dyDescent="0.35">
      <c r="A4039" s="164" t="s">
        <v>17625</v>
      </c>
      <c r="B4039" t="s">
        <v>14338</v>
      </c>
      <c r="C4039" t="s">
        <v>14339</v>
      </c>
      <c r="D4039" t="s">
        <v>14340</v>
      </c>
      <c r="E4039" t="s">
        <v>2248</v>
      </c>
      <c r="F4039">
        <v>45</v>
      </c>
      <c r="G4039" t="s">
        <v>8234</v>
      </c>
      <c r="H4039" t="s">
        <v>8256</v>
      </c>
      <c r="I4039" t="s">
        <v>8219</v>
      </c>
      <c r="J4039" t="s">
        <v>8215</v>
      </c>
      <c r="K4039" t="s">
        <v>5808</v>
      </c>
      <c r="L4039" t="s">
        <v>8216</v>
      </c>
    </row>
    <row r="4040" spans="1:12" x14ac:dyDescent="0.35">
      <c r="A4040" s="164" t="s">
        <v>25291</v>
      </c>
      <c r="B4040" t="s">
        <v>25292</v>
      </c>
      <c r="C4040" t="s">
        <v>25293</v>
      </c>
      <c r="D4040" t="s">
        <v>1375</v>
      </c>
      <c r="E4040" t="s">
        <v>2248</v>
      </c>
      <c r="F4040">
        <v>127</v>
      </c>
      <c r="G4040" t="s">
        <v>8212</v>
      </c>
      <c r="H4040" t="s">
        <v>8256</v>
      </c>
      <c r="I4040" t="s">
        <v>8219</v>
      </c>
      <c r="J4040" t="s">
        <v>8215</v>
      </c>
      <c r="K4040" t="s">
        <v>5808</v>
      </c>
      <c r="L4040" t="s">
        <v>8267</v>
      </c>
    </row>
    <row r="4041" spans="1:12" x14ac:dyDescent="0.35">
      <c r="A4041" s="164" t="s">
        <v>16512</v>
      </c>
      <c r="B4041" t="s">
        <v>16513</v>
      </c>
      <c r="C4041" t="s">
        <v>16514</v>
      </c>
      <c r="D4041" t="s">
        <v>16515</v>
      </c>
      <c r="E4041" t="s">
        <v>2248</v>
      </c>
      <c r="F4041">
        <v>55</v>
      </c>
      <c r="G4041" t="s">
        <v>8234</v>
      </c>
      <c r="H4041" t="s">
        <v>8256</v>
      </c>
      <c r="I4041" t="s">
        <v>8219</v>
      </c>
      <c r="J4041" t="s">
        <v>8215</v>
      </c>
      <c r="K4041" t="s">
        <v>5808</v>
      </c>
      <c r="L4041" t="s">
        <v>8216</v>
      </c>
    </row>
    <row r="4042" spans="1:12" x14ac:dyDescent="0.35">
      <c r="A4042" s="164" t="s">
        <v>12909</v>
      </c>
      <c r="B4042" t="s">
        <v>12910</v>
      </c>
      <c r="C4042" t="s">
        <v>12911</v>
      </c>
      <c r="D4042" t="s">
        <v>8514</v>
      </c>
      <c r="E4042" t="s">
        <v>2248</v>
      </c>
      <c r="F4042">
        <v>1</v>
      </c>
      <c r="G4042" t="s">
        <v>8234</v>
      </c>
      <c r="H4042" t="s">
        <v>8256</v>
      </c>
      <c r="I4042" t="s">
        <v>8214</v>
      </c>
      <c r="J4042" t="s">
        <v>8215</v>
      </c>
      <c r="K4042" t="s">
        <v>8224</v>
      </c>
      <c r="L4042" t="s">
        <v>8267</v>
      </c>
    </row>
    <row r="4043" spans="1:12" x14ac:dyDescent="0.35">
      <c r="A4043" s="164" t="s">
        <v>2252</v>
      </c>
      <c r="B4043" t="s">
        <v>5090</v>
      </c>
      <c r="C4043" t="s">
        <v>20156</v>
      </c>
      <c r="D4043" t="s">
        <v>2253</v>
      </c>
      <c r="E4043" t="s">
        <v>2248</v>
      </c>
      <c r="F4043">
        <v>43</v>
      </c>
      <c r="G4043" t="s">
        <v>8234</v>
      </c>
      <c r="H4043" t="s">
        <v>8256</v>
      </c>
      <c r="I4043" t="s">
        <v>8219</v>
      </c>
      <c r="J4043" t="s">
        <v>8215</v>
      </c>
      <c r="K4043" t="s">
        <v>8224</v>
      </c>
      <c r="L4043" t="s">
        <v>8216</v>
      </c>
    </row>
    <row r="4044" spans="1:12" x14ac:dyDescent="0.35">
      <c r="A4044" s="164" t="s">
        <v>2254</v>
      </c>
      <c r="B4044" t="s">
        <v>5079</v>
      </c>
      <c r="C4044" t="s">
        <v>9729</v>
      </c>
      <c r="D4044" t="s">
        <v>2255</v>
      </c>
      <c r="E4044" t="s">
        <v>2248</v>
      </c>
      <c r="F4044">
        <v>140</v>
      </c>
      <c r="G4044" t="s">
        <v>8212</v>
      </c>
      <c r="H4044" t="s">
        <v>8256</v>
      </c>
      <c r="I4044" t="s">
        <v>8214</v>
      </c>
      <c r="J4044" t="s">
        <v>8215</v>
      </c>
      <c r="K4044" t="s">
        <v>8224</v>
      </c>
      <c r="L4044" t="s">
        <v>8267</v>
      </c>
    </row>
    <row r="4045" spans="1:12" x14ac:dyDescent="0.35">
      <c r="A4045" s="164" t="s">
        <v>2256</v>
      </c>
      <c r="B4045" t="s">
        <v>5078</v>
      </c>
      <c r="C4045" t="s">
        <v>17879</v>
      </c>
      <c r="D4045" t="s">
        <v>230</v>
      </c>
      <c r="E4045" t="s">
        <v>2248</v>
      </c>
      <c r="F4045">
        <v>66</v>
      </c>
      <c r="G4045" t="s">
        <v>8234</v>
      </c>
      <c r="H4045" t="s">
        <v>8256</v>
      </c>
      <c r="I4045" t="s">
        <v>8214</v>
      </c>
      <c r="J4045" t="s">
        <v>8215</v>
      </c>
      <c r="K4045" t="s">
        <v>5808</v>
      </c>
      <c r="L4045" t="s">
        <v>8216</v>
      </c>
    </row>
    <row r="4046" spans="1:12" x14ac:dyDescent="0.35">
      <c r="A4046" s="164" t="s">
        <v>2257</v>
      </c>
      <c r="B4046" t="s">
        <v>5080</v>
      </c>
      <c r="C4046" t="s">
        <v>25471</v>
      </c>
      <c r="D4046" t="s">
        <v>1371</v>
      </c>
      <c r="E4046" t="s">
        <v>2248</v>
      </c>
      <c r="F4046">
        <v>92</v>
      </c>
      <c r="G4046" t="s">
        <v>8234</v>
      </c>
      <c r="H4046" t="s">
        <v>8256</v>
      </c>
      <c r="I4046" t="s">
        <v>8214</v>
      </c>
      <c r="J4046" t="s">
        <v>8215</v>
      </c>
      <c r="K4046" t="s">
        <v>5808</v>
      </c>
      <c r="L4046" t="s">
        <v>8216</v>
      </c>
    </row>
    <row r="4047" spans="1:12" x14ac:dyDescent="0.35">
      <c r="A4047" s="164" t="s">
        <v>27641</v>
      </c>
      <c r="B4047" t="s">
        <v>27642</v>
      </c>
      <c r="C4047" t="s">
        <v>27643</v>
      </c>
      <c r="D4047" t="s">
        <v>239</v>
      </c>
      <c r="E4047" t="s">
        <v>2248</v>
      </c>
      <c r="F4047">
        <v>14</v>
      </c>
      <c r="G4047" t="s">
        <v>8234</v>
      </c>
      <c r="H4047" t="s">
        <v>8256</v>
      </c>
      <c r="I4047" t="s">
        <v>8219</v>
      </c>
      <c r="J4047" t="s">
        <v>8215</v>
      </c>
      <c r="K4047" t="s">
        <v>8224</v>
      </c>
      <c r="L4047" t="s">
        <v>8216</v>
      </c>
    </row>
    <row r="4048" spans="1:12" x14ac:dyDescent="0.35">
      <c r="A4048" s="164" t="s">
        <v>2258</v>
      </c>
      <c r="B4048" t="s">
        <v>5083</v>
      </c>
      <c r="C4048" t="s">
        <v>31306</v>
      </c>
      <c r="D4048" t="s">
        <v>1538</v>
      </c>
      <c r="E4048" t="s">
        <v>2248</v>
      </c>
      <c r="F4048">
        <v>221</v>
      </c>
      <c r="G4048" t="s">
        <v>8223</v>
      </c>
      <c r="H4048" t="s">
        <v>8256</v>
      </c>
      <c r="I4048" t="s">
        <v>8214</v>
      </c>
      <c r="J4048" t="s">
        <v>8215</v>
      </c>
      <c r="K4048" t="s">
        <v>8224</v>
      </c>
      <c r="L4048" t="s">
        <v>8267</v>
      </c>
    </row>
    <row r="4049" spans="1:12" x14ac:dyDescent="0.35">
      <c r="A4049" s="164" t="s">
        <v>20884</v>
      </c>
      <c r="B4049" t="s">
        <v>20885</v>
      </c>
      <c r="C4049" t="s">
        <v>20886</v>
      </c>
      <c r="D4049" t="s">
        <v>1371</v>
      </c>
      <c r="E4049" t="s">
        <v>2248</v>
      </c>
      <c r="F4049">
        <v>55</v>
      </c>
      <c r="G4049" t="s">
        <v>8234</v>
      </c>
      <c r="H4049" t="s">
        <v>8256</v>
      </c>
      <c r="I4049" t="s">
        <v>8214</v>
      </c>
      <c r="J4049" t="s">
        <v>8215</v>
      </c>
      <c r="K4049" t="s">
        <v>5808</v>
      </c>
      <c r="L4049" t="s">
        <v>8216</v>
      </c>
    </row>
    <row r="4050" spans="1:12" x14ac:dyDescent="0.35">
      <c r="A4050" s="164" t="s">
        <v>12490</v>
      </c>
      <c r="B4050" t="s">
        <v>12491</v>
      </c>
      <c r="C4050" t="s">
        <v>12492</v>
      </c>
      <c r="D4050" t="s">
        <v>12493</v>
      </c>
      <c r="E4050" t="s">
        <v>2248</v>
      </c>
      <c r="F4050">
        <v>49</v>
      </c>
      <c r="G4050" t="s">
        <v>8234</v>
      </c>
      <c r="H4050" t="s">
        <v>8256</v>
      </c>
      <c r="I4050" t="s">
        <v>8219</v>
      </c>
      <c r="J4050" t="s">
        <v>8215</v>
      </c>
      <c r="K4050" t="s">
        <v>5808</v>
      </c>
      <c r="L4050" t="s">
        <v>8216</v>
      </c>
    </row>
    <row r="4051" spans="1:12" x14ac:dyDescent="0.35">
      <c r="A4051" s="164" t="s">
        <v>14897</v>
      </c>
      <c r="B4051" t="s">
        <v>11142</v>
      </c>
      <c r="C4051" t="s">
        <v>14898</v>
      </c>
      <c r="D4051" t="s">
        <v>11144</v>
      </c>
      <c r="E4051" t="s">
        <v>2248</v>
      </c>
      <c r="F4051">
        <v>36</v>
      </c>
      <c r="G4051" t="s">
        <v>8234</v>
      </c>
      <c r="H4051" t="s">
        <v>8256</v>
      </c>
      <c r="I4051" t="s">
        <v>8219</v>
      </c>
      <c r="J4051" t="s">
        <v>8215</v>
      </c>
      <c r="K4051" t="s">
        <v>5808</v>
      </c>
      <c r="L4051" t="s">
        <v>8216</v>
      </c>
    </row>
    <row r="4052" spans="1:12" x14ac:dyDescent="0.35">
      <c r="A4052" s="164" t="s">
        <v>27983</v>
      </c>
      <c r="B4052" t="s">
        <v>27984</v>
      </c>
      <c r="C4052" t="s">
        <v>27985</v>
      </c>
      <c r="D4052" t="s">
        <v>2310</v>
      </c>
      <c r="E4052" t="s">
        <v>2248</v>
      </c>
      <c r="F4052">
        <v>25</v>
      </c>
      <c r="G4052" t="s">
        <v>8234</v>
      </c>
      <c r="H4052" t="s">
        <v>8256</v>
      </c>
      <c r="I4052" t="s">
        <v>8219</v>
      </c>
      <c r="J4052" t="s">
        <v>8215</v>
      </c>
      <c r="K4052" t="s">
        <v>8224</v>
      </c>
      <c r="L4052" t="s">
        <v>8216</v>
      </c>
    </row>
    <row r="4053" spans="1:12" x14ac:dyDescent="0.35">
      <c r="A4053" s="164" t="s">
        <v>2259</v>
      </c>
      <c r="B4053" t="s">
        <v>5088</v>
      </c>
      <c r="C4053" t="s">
        <v>22770</v>
      </c>
      <c r="D4053" t="s">
        <v>2260</v>
      </c>
      <c r="E4053" t="s">
        <v>2248</v>
      </c>
      <c r="F4053">
        <v>49</v>
      </c>
      <c r="G4053" t="s">
        <v>8234</v>
      </c>
      <c r="H4053" t="s">
        <v>8256</v>
      </c>
      <c r="I4053" t="s">
        <v>8219</v>
      </c>
      <c r="J4053" t="s">
        <v>8215</v>
      </c>
      <c r="K4053" t="s">
        <v>5808</v>
      </c>
      <c r="L4053" t="s">
        <v>8216</v>
      </c>
    </row>
    <row r="4054" spans="1:12" x14ac:dyDescent="0.35">
      <c r="A4054" s="164" t="s">
        <v>13981</v>
      </c>
      <c r="B4054" t="s">
        <v>7139</v>
      </c>
      <c r="C4054" t="s">
        <v>13982</v>
      </c>
      <c r="D4054" t="s">
        <v>13983</v>
      </c>
      <c r="E4054" t="s">
        <v>2248</v>
      </c>
      <c r="F4054">
        <v>50</v>
      </c>
      <c r="G4054" t="s">
        <v>8234</v>
      </c>
      <c r="H4054" t="s">
        <v>8256</v>
      </c>
      <c r="I4054" t="s">
        <v>8219</v>
      </c>
      <c r="J4054" t="s">
        <v>8215</v>
      </c>
      <c r="K4054" t="s">
        <v>8224</v>
      </c>
      <c r="L4054" t="s">
        <v>8216</v>
      </c>
    </row>
    <row r="4055" spans="1:12" x14ac:dyDescent="0.35">
      <c r="A4055" s="164" t="s">
        <v>2261</v>
      </c>
      <c r="B4055" t="s">
        <v>5086</v>
      </c>
      <c r="C4055" t="s">
        <v>28216</v>
      </c>
      <c r="D4055" t="s">
        <v>2247</v>
      </c>
      <c r="E4055" t="s">
        <v>2248</v>
      </c>
      <c r="F4055">
        <v>313</v>
      </c>
      <c r="G4055" t="s">
        <v>8556</v>
      </c>
      <c r="H4055" t="s">
        <v>8256</v>
      </c>
      <c r="I4055" t="s">
        <v>8214</v>
      </c>
      <c r="J4055" t="s">
        <v>8215</v>
      </c>
      <c r="K4055" t="s">
        <v>8224</v>
      </c>
      <c r="L4055" t="s">
        <v>8267</v>
      </c>
    </row>
    <row r="4056" spans="1:12" x14ac:dyDescent="0.35">
      <c r="A4056" s="164" t="s">
        <v>2262</v>
      </c>
      <c r="B4056" t="s">
        <v>5084</v>
      </c>
      <c r="C4056" t="s">
        <v>33067</v>
      </c>
      <c r="D4056" t="s">
        <v>1538</v>
      </c>
      <c r="E4056" t="s">
        <v>2248</v>
      </c>
      <c r="F4056">
        <v>140</v>
      </c>
      <c r="G4056" t="s">
        <v>8212</v>
      </c>
      <c r="H4056" t="s">
        <v>8256</v>
      </c>
      <c r="I4056" t="s">
        <v>8214</v>
      </c>
      <c r="J4056" t="s">
        <v>8215</v>
      </c>
      <c r="K4056" t="s">
        <v>8224</v>
      </c>
      <c r="L4056" t="s">
        <v>8216</v>
      </c>
    </row>
    <row r="4057" spans="1:12" x14ac:dyDescent="0.35">
      <c r="A4057" s="164" t="s">
        <v>2263</v>
      </c>
      <c r="B4057" t="s">
        <v>5093</v>
      </c>
      <c r="C4057" t="s">
        <v>13484</v>
      </c>
      <c r="D4057" t="s">
        <v>1043</v>
      </c>
      <c r="E4057" t="s">
        <v>2248</v>
      </c>
      <c r="F4057">
        <v>48</v>
      </c>
      <c r="G4057" t="s">
        <v>8234</v>
      </c>
      <c r="H4057" t="s">
        <v>8256</v>
      </c>
      <c r="I4057" t="s">
        <v>8219</v>
      </c>
      <c r="J4057" t="s">
        <v>8215</v>
      </c>
      <c r="K4057" t="s">
        <v>8224</v>
      </c>
      <c r="L4057" t="s">
        <v>8216</v>
      </c>
    </row>
    <row r="4058" spans="1:12" x14ac:dyDescent="0.35">
      <c r="A4058" s="164" t="s">
        <v>23839</v>
      </c>
      <c r="B4058" t="s">
        <v>21699</v>
      </c>
      <c r="C4058" t="s">
        <v>21700</v>
      </c>
      <c r="D4058" t="s">
        <v>21701</v>
      </c>
      <c r="E4058" t="s">
        <v>2248</v>
      </c>
      <c r="F4058">
        <v>49</v>
      </c>
      <c r="G4058" t="s">
        <v>8234</v>
      </c>
      <c r="H4058" t="s">
        <v>8256</v>
      </c>
      <c r="I4058" t="s">
        <v>8219</v>
      </c>
      <c r="J4058" t="s">
        <v>8215</v>
      </c>
      <c r="K4058" t="s">
        <v>5808</v>
      </c>
      <c r="L4058" t="s">
        <v>8216</v>
      </c>
    </row>
    <row r="4059" spans="1:12" x14ac:dyDescent="0.35">
      <c r="A4059" s="164" t="s">
        <v>2264</v>
      </c>
      <c r="B4059" t="s">
        <v>5085</v>
      </c>
      <c r="C4059" t="s">
        <v>29324</v>
      </c>
      <c r="D4059" t="s">
        <v>1375</v>
      </c>
      <c r="E4059" t="s">
        <v>2248</v>
      </c>
      <c r="F4059">
        <v>172</v>
      </c>
      <c r="G4059" t="s">
        <v>8212</v>
      </c>
      <c r="H4059" t="s">
        <v>8256</v>
      </c>
      <c r="I4059" t="s">
        <v>8219</v>
      </c>
      <c r="J4059" t="s">
        <v>8215</v>
      </c>
      <c r="K4059" t="s">
        <v>5808</v>
      </c>
      <c r="L4059" t="s">
        <v>8267</v>
      </c>
    </row>
    <row r="4060" spans="1:12" x14ac:dyDescent="0.35">
      <c r="A4060" s="164" t="s">
        <v>11770</v>
      </c>
      <c r="B4060" t="s">
        <v>11771</v>
      </c>
      <c r="C4060" t="s">
        <v>11772</v>
      </c>
      <c r="D4060" t="s">
        <v>1226</v>
      </c>
      <c r="E4060" t="s">
        <v>2248</v>
      </c>
      <c r="F4060">
        <v>49</v>
      </c>
      <c r="G4060" t="s">
        <v>8234</v>
      </c>
      <c r="H4060" t="s">
        <v>8256</v>
      </c>
      <c r="I4060" t="s">
        <v>8214</v>
      </c>
      <c r="J4060" t="s">
        <v>8215</v>
      </c>
      <c r="K4060" t="s">
        <v>8224</v>
      </c>
      <c r="L4060" t="s">
        <v>8216</v>
      </c>
    </row>
    <row r="4061" spans="1:12" x14ac:dyDescent="0.35">
      <c r="A4061" s="164" t="s">
        <v>2265</v>
      </c>
      <c r="B4061" t="s">
        <v>5092</v>
      </c>
      <c r="C4061" t="s">
        <v>15340</v>
      </c>
      <c r="D4061" t="s">
        <v>2266</v>
      </c>
      <c r="E4061" t="s">
        <v>2248</v>
      </c>
      <c r="F4061">
        <v>33</v>
      </c>
      <c r="G4061" t="s">
        <v>8234</v>
      </c>
      <c r="H4061" t="s">
        <v>8256</v>
      </c>
      <c r="I4061" t="s">
        <v>8219</v>
      </c>
      <c r="J4061" t="s">
        <v>8215</v>
      </c>
      <c r="K4061" t="s">
        <v>8224</v>
      </c>
      <c r="L4061" t="s">
        <v>8216</v>
      </c>
    </row>
    <row r="4062" spans="1:12" x14ac:dyDescent="0.35">
      <c r="A4062" s="164" t="s">
        <v>19601</v>
      </c>
      <c r="B4062" t="s">
        <v>19602</v>
      </c>
      <c r="C4062" t="s">
        <v>19603</v>
      </c>
      <c r="D4062" t="s">
        <v>19604</v>
      </c>
      <c r="E4062" t="s">
        <v>2248</v>
      </c>
      <c r="F4062">
        <v>30</v>
      </c>
      <c r="G4062" t="s">
        <v>8234</v>
      </c>
      <c r="H4062" t="s">
        <v>8256</v>
      </c>
      <c r="I4062" t="s">
        <v>8214</v>
      </c>
      <c r="J4062" t="s">
        <v>8215</v>
      </c>
      <c r="K4062" t="s">
        <v>5808</v>
      </c>
      <c r="L4062" t="s">
        <v>8216</v>
      </c>
    </row>
    <row r="4063" spans="1:12" x14ac:dyDescent="0.35">
      <c r="A4063" s="164" t="s">
        <v>16777</v>
      </c>
      <c r="B4063" t="s">
        <v>16778</v>
      </c>
      <c r="C4063" t="s">
        <v>16779</v>
      </c>
      <c r="D4063" t="s">
        <v>16780</v>
      </c>
      <c r="E4063" t="s">
        <v>2248</v>
      </c>
      <c r="H4063" t="s">
        <v>8256</v>
      </c>
      <c r="I4063" t="s">
        <v>8214</v>
      </c>
      <c r="J4063" t="s">
        <v>8215</v>
      </c>
      <c r="K4063" t="s">
        <v>8224</v>
      </c>
      <c r="L4063" t="s">
        <v>8216</v>
      </c>
    </row>
    <row r="4064" spans="1:12" x14ac:dyDescent="0.35">
      <c r="A4064" s="164" t="s">
        <v>21525</v>
      </c>
      <c r="B4064" t="s">
        <v>21526</v>
      </c>
      <c r="C4064" t="s">
        <v>21527</v>
      </c>
      <c r="D4064" t="s">
        <v>21528</v>
      </c>
      <c r="E4064" t="s">
        <v>2248</v>
      </c>
      <c r="H4064" t="s">
        <v>8256</v>
      </c>
      <c r="I4064" t="s">
        <v>8214</v>
      </c>
      <c r="J4064" t="s">
        <v>8215</v>
      </c>
      <c r="K4064" t="s">
        <v>8224</v>
      </c>
      <c r="L4064" t="s">
        <v>8216</v>
      </c>
    </row>
    <row r="4065" spans="1:12" x14ac:dyDescent="0.35">
      <c r="A4065" s="164" t="s">
        <v>22978</v>
      </c>
      <c r="B4065" t="s">
        <v>22979</v>
      </c>
      <c r="C4065" t="s">
        <v>22980</v>
      </c>
      <c r="D4065" t="s">
        <v>22981</v>
      </c>
      <c r="E4065" t="s">
        <v>2248</v>
      </c>
      <c r="H4065" t="s">
        <v>8256</v>
      </c>
      <c r="I4065" t="s">
        <v>8219</v>
      </c>
      <c r="J4065" t="s">
        <v>8215</v>
      </c>
      <c r="K4065" t="s">
        <v>8224</v>
      </c>
      <c r="L4065" t="s">
        <v>8216</v>
      </c>
    </row>
    <row r="4066" spans="1:12" x14ac:dyDescent="0.35">
      <c r="A4066" s="164" t="s">
        <v>2267</v>
      </c>
      <c r="B4066" t="s">
        <v>5087</v>
      </c>
      <c r="C4066" t="s">
        <v>18871</v>
      </c>
      <c r="D4066" t="s">
        <v>2268</v>
      </c>
      <c r="E4066" t="s">
        <v>2248</v>
      </c>
      <c r="F4066">
        <v>48</v>
      </c>
      <c r="G4066" t="s">
        <v>8234</v>
      </c>
      <c r="H4066" t="s">
        <v>8256</v>
      </c>
      <c r="I4066" t="s">
        <v>8219</v>
      </c>
      <c r="J4066" t="s">
        <v>8215</v>
      </c>
      <c r="K4066" t="s">
        <v>8224</v>
      </c>
      <c r="L4066" t="s">
        <v>8216</v>
      </c>
    </row>
    <row r="4067" spans="1:12" x14ac:dyDescent="0.35">
      <c r="A4067" s="164" t="s">
        <v>28279</v>
      </c>
      <c r="B4067" t="s">
        <v>28280</v>
      </c>
      <c r="C4067" t="s">
        <v>28281</v>
      </c>
      <c r="D4067" t="s">
        <v>26087</v>
      </c>
      <c r="E4067" t="s">
        <v>2248</v>
      </c>
      <c r="F4067">
        <v>22</v>
      </c>
      <c r="G4067" t="s">
        <v>8234</v>
      </c>
      <c r="H4067" t="s">
        <v>8256</v>
      </c>
      <c r="I4067" t="s">
        <v>8219</v>
      </c>
      <c r="J4067" t="s">
        <v>8215</v>
      </c>
      <c r="K4067" t="s">
        <v>8224</v>
      </c>
      <c r="L4067" t="s">
        <v>8216</v>
      </c>
    </row>
    <row r="4068" spans="1:12" x14ac:dyDescent="0.35">
      <c r="A4068" s="164" t="s">
        <v>2269</v>
      </c>
      <c r="B4068" t="s">
        <v>5089</v>
      </c>
      <c r="C4068" t="s">
        <v>18754</v>
      </c>
      <c r="D4068" t="s">
        <v>2270</v>
      </c>
      <c r="E4068" t="s">
        <v>2248</v>
      </c>
      <c r="F4068">
        <v>43</v>
      </c>
      <c r="G4068" t="s">
        <v>8234</v>
      </c>
      <c r="H4068" t="s">
        <v>8256</v>
      </c>
      <c r="I4068" t="s">
        <v>8219</v>
      </c>
      <c r="J4068" t="s">
        <v>8215</v>
      </c>
      <c r="K4068" t="s">
        <v>5808</v>
      </c>
      <c r="L4068" t="s">
        <v>8216</v>
      </c>
    </row>
    <row r="4069" spans="1:12" x14ac:dyDescent="0.35">
      <c r="A4069" s="164" t="s">
        <v>24853</v>
      </c>
      <c r="B4069" t="s">
        <v>23693</v>
      </c>
      <c r="C4069" t="s">
        <v>24854</v>
      </c>
      <c r="D4069" t="s">
        <v>23695</v>
      </c>
      <c r="E4069" t="s">
        <v>2248</v>
      </c>
      <c r="F4069">
        <v>45</v>
      </c>
      <c r="G4069" t="s">
        <v>8234</v>
      </c>
      <c r="H4069" t="s">
        <v>8256</v>
      </c>
      <c r="I4069" t="s">
        <v>8219</v>
      </c>
      <c r="J4069" t="s">
        <v>8215</v>
      </c>
      <c r="K4069" t="s">
        <v>5808</v>
      </c>
      <c r="L4069" t="s">
        <v>8216</v>
      </c>
    </row>
    <row r="4070" spans="1:12" x14ac:dyDescent="0.35">
      <c r="A4070" s="164" t="s">
        <v>11366</v>
      </c>
      <c r="B4070" t="s">
        <v>11367</v>
      </c>
      <c r="C4070" t="s">
        <v>11368</v>
      </c>
      <c r="D4070" t="s">
        <v>11369</v>
      </c>
      <c r="E4070" t="s">
        <v>2248</v>
      </c>
      <c r="H4070" t="s">
        <v>8256</v>
      </c>
      <c r="I4070" t="s">
        <v>8214</v>
      </c>
      <c r="J4070" t="s">
        <v>8215</v>
      </c>
      <c r="K4070" t="s">
        <v>8224</v>
      </c>
      <c r="L4070" t="s">
        <v>8216</v>
      </c>
    </row>
    <row r="4071" spans="1:12" x14ac:dyDescent="0.35">
      <c r="A4071" s="164" t="s">
        <v>10767</v>
      </c>
      <c r="B4071" t="s">
        <v>10768</v>
      </c>
      <c r="C4071" t="s">
        <v>10769</v>
      </c>
      <c r="D4071" t="s">
        <v>10770</v>
      </c>
      <c r="E4071" t="s">
        <v>2248</v>
      </c>
      <c r="H4071" t="s">
        <v>8256</v>
      </c>
      <c r="I4071" t="s">
        <v>8219</v>
      </c>
      <c r="J4071" t="s">
        <v>8215</v>
      </c>
      <c r="K4071" t="s">
        <v>8224</v>
      </c>
      <c r="L4071" t="s">
        <v>8216</v>
      </c>
    </row>
    <row r="4072" spans="1:12" x14ac:dyDescent="0.35">
      <c r="A4072" s="164" t="s">
        <v>32955</v>
      </c>
      <c r="B4072" t="s">
        <v>28462</v>
      </c>
      <c r="C4072" t="s">
        <v>28463</v>
      </c>
      <c r="D4072" t="s">
        <v>2176</v>
      </c>
      <c r="E4072" t="s">
        <v>2248</v>
      </c>
      <c r="F4072">
        <v>33</v>
      </c>
      <c r="G4072" t="s">
        <v>8234</v>
      </c>
      <c r="H4072" t="s">
        <v>8256</v>
      </c>
      <c r="I4072" t="s">
        <v>8214</v>
      </c>
      <c r="J4072" t="s">
        <v>8215</v>
      </c>
      <c r="K4072" t="s">
        <v>5808</v>
      </c>
      <c r="L4072" t="s">
        <v>8216</v>
      </c>
    </row>
    <row r="4073" spans="1:12" x14ac:dyDescent="0.35">
      <c r="A4073" s="164" t="s">
        <v>2271</v>
      </c>
      <c r="B4073" t="s">
        <v>5091</v>
      </c>
      <c r="C4073" t="s">
        <v>29310</v>
      </c>
      <c r="D4073" t="s">
        <v>2272</v>
      </c>
      <c r="E4073" t="s">
        <v>2248</v>
      </c>
      <c r="F4073">
        <v>81</v>
      </c>
      <c r="G4073" t="s">
        <v>8234</v>
      </c>
      <c r="H4073" t="s">
        <v>8256</v>
      </c>
      <c r="I4073" t="s">
        <v>8219</v>
      </c>
      <c r="J4073" t="s">
        <v>8215</v>
      </c>
      <c r="K4073" t="s">
        <v>8224</v>
      </c>
      <c r="L4073" t="s">
        <v>8216</v>
      </c>
    </row>
    <row r="4074" spans="1:12" x14ac:dyDescent="0.35">
      <c r="A4074" s="164" t="s">
        <v>12378</v>
      </c>
      <c r="B4074" t="s">
        <v>12379</v>
      </c>
      <c r="C4074" t="s">
        <v>12380</v>
      </c>
      <c r="D4074" t="s">
        <v>12381</v>
      </c>
      <c r="E4074" t="s">
        <v>2248</v>
      </c>
      <c r="F4074">
        <v>46</v>
      </c>
      <c r="G4074" t="s">
        <v>8234</v>
      </c>
      <c r="H4074" t="s">
        <v>8256</v>
      </c>
      <c r="I4074" t="s">
        <v>8219</v>
      </c>
      <c r="J4074" t="s">
        <v>8215</v>
      </c>
      <c r="K4074" t="s">
        <v>5808</v>
      </c>
      <c r="L4074" t="s">
        <v>8216</v>
      </c>
    </row>
    <row r="4075" spans="1:12" x14ac:dyDescent="0.35">
      <c r="A4075" s="164" t="s">
        <v>26084</v>
      </c>
      <c r="B4075" t="s">
        <v>26085</v>
      </c>
      <c r="C4075" t="s">
        <v>26086</v>
      </c>
      <c r="D4075" t="s">
        <v>26087</v>
      </c>
      <c r="E4075" t="s">
        <v>2248</v>
      </c>
      <c r="F4075">
        <v>25</v>
      </c>
      <c r="G4075" t="s">
        <v>8234</v>
      </c>
      <c r="H4075" t="s">
        <v>8256</v>
      </c>
      <c r="I4075" t="s">
        <v>8219</v>
      </c>
      <c r="J4075" t="s">
        <v>8272</v>
      </c>
      <c r="K4075" t="s">
        <v>8224</v>
      </c>
      <c r="L4075" t="s">
        <v>8216</v>
      </c>
    </row>
    <row r="4076" spans="1:12" x14ac:dyDescent="0.35">
      <c r="A4076" s="164" t="s">
        <v>8908</v>
      </c>
      <c r="B4076" t="s">
        <v>8909</v>
      </c>
      <c r="C4076" t="s">
        <v>8910</v>
      </c>
      <c r="D4076" t="s">
        <v>239</v>
      </c>
      <c r="E4076" t="s">
        <v>2248</v>
      </c>
      <c r="F4076">
        <v>25</v>
      </c>
      <c r="G4076" t="s">
        <v>8234</v>
      </c>
      <c r="H4076" t="s">
        <v>8256</v>
      </c>
      <c r="I4076" t="s">
        <v>8219</v>
      </c>
      <c r="J4076" t="s">
        <v>8272</v>
      </c>
      <c r="K4076" t="s">
        <v>8224</v>
      </c>
      <c r="L4076" t="s">
        <v>8216</v>
      </c>
    </row>
    <row r="4077" spans="1:12" x14ac:dyDescent="0.35">
      <c r="A4077" s="164" t="s">
        <v>12027</v>
      </c>
      <c r="B4077" t="s">
        <v>12028</v>
      </c>
      <c r="C4077" t="s">
        <v>12029</v>
      </c>
      <c r="D4077" t="s">
        <v>12030</v>
      </c>
      <c r="E4077" t="s">
        <v>2248</v>
      </c>
      <c r="F4077">
        <v>25</v>
      </c>
      <c r="G4077" t="s">
        <v>8234</v>
      </c>
      <c r="H4077" t="s">
        <v>8256</v>
      </c>
      <c r="I4077" t="s">
        <v>8219</v>
      </c>
      <c r="J4077" t="s">
        <v>8272</v>
      </c>
      <c r="K4077" t="s">
        <v>8224</v>
      </c>
      <c r="L4077" t="s">
        <v>8216</v>
      </c>
    </row>
    <row r="4078" spans="1:12" x14ac:dyDescent="0.35">
      <c r="A4078" s="164" t="s">
        <v>28461</v>
      </c>
      <c r="B4078" t="s">
        <v>28462</v>
      </c>
      <c r="C4078" t="s">
        <v>28463</v>
      </c>
      <c r="D4078" t="s">
        <v>2176</v>
      </c>
      <c r="E4078" t="s">
        <v>2248</v>
      </c>
      <c r="F4078">
        <v>25</v>
      </c>
      <c r="G4078" t="s">
        <v>8234</v>
      </c>
      <c r="H4078" t="s">
        <v>8256</v>
      </c>
      <c r="I4078" t="s">
        <v>8214</v>
      </c>
      <c r="J4078" t="s">
        <v>8272</v>
      </c>
      <c r="K4078" t="s">
        <v>5808</v>
      </c>
      <c r="L4078" t="s">
        <v>8216</v>
      </c>
    </row>
    <row r="4079" spans="1:12" x14ac:dyDescent="0.35">
      <c r="A4079" s="164" t="s">
        <v>21698</v>
      </c>
      <c r="B4079" t="s">
        <v>21699</v>
      </c>
      <c r="C4079" t="s">
        <v>21700</v>
      </c>
      <c r="D4079" t="s">
        <v>21701</v>
      </c>
      <c r="E4079" t="s">
        <v>2248</v>
      </c>
      <c r="F4079">
        <v>25</v>
      </c>
      <c r="G4079" t="s">
        <v>8234</v>
      </c>
      <c r="H4079" t="s">
        <v>8256</v>
      </c>
      <c r="I4079" t="s">
        <v>8219</v>
      </c>
      <c r="J4079" t="s">
        <v>8272</v>
      </c>
      <c r="K4079" t="s">
        <v>5808</v>
      </c>
      <c r="L4079" t="s">
        <v>8216</v>
      </c>
    </row>
    <row r="4080" spans="1:12" x14ac:dyDescent="0.35">
      <c r="A4080" s="164" t="s">
        <v>23692</v>
      </c>
      <c r="B4080" t="s">
        <v>23693</v>
      </c>
      <c r="C4080" t="s">
        <v>23694</v>
      </c>
      <c r="D4080" t="s">
        <v>23695</v>
      </c>
      <c r="E4080" t="s">
        <v>2248</v>
      </c>
      <c r="F4080">
        <v>25</v>
      </c>
      <c r="G4080" t="s">
        <v>8234</v>
      </c>
      <c r="H4080" t="s">
        <v>8256</v>
      </c>
      <c r="I4080" t="s">
        <v>8219</v>
      </c>
      <c r="J4080" t="s">
        <v>8272</v>
      </c>
      <c r="K4080" t="s">
        <v>5808</v>
      </c>
      <c r="L4080" t="s">
        <v>8216</v>
      </c>
    </row>
    <row r="4081" spans="1:12" x14ac:dyDescent="0.35">
      <c r="A4081" s="164" t="s">
        <v>32816</v>
      </c>
      <c r="B4081" t="s">
        <v>16513</v>
      </c>
      <c r="C4081" t="s">
        <v>16514</v>
      </c>
      <c r="D4081" t="s">
        <v>16515</v>
      </c>
      <c r="E4081" t="s">
        <v>2248</v>
      </c>
      <c r="F4081">
        <v>25</v>
      </c>
      <c r="G4081" t="s">
        <v>8234</v>
      </c>
      <c r="H4081" t="s">
        <v>8256</v>
      </c>
      <c r="I4081" t="s">
        <v>8219</v>
      </c>
      <c r="J4081" t="s">
        <v>8272</v>
      </c>
      <c r="K4081" t="s">
        <v>8224</v>
      </c>
      <c r="L4081" t="s">
        <v>8216</v>
      </c>
    </row>
    <row r="4082" spans="1:12" x14ac:dyDescent="0.35">
      <c r="A4082" s="164" t="s">
        <v>27799</v>
      </c>
      <c r="B4082" t="s">
        <v>25554</v>
      </c>
      <c r="C4082" t="s">
        <v>25555</v>
      </c>
      <c r="D4082" t="s">
        <v>25556</v>
      </c>
      <c r="E4082" t="s">
        <v>2248</v>
      </c>
      <c r="F4082">
        <v>25</v>
      </c>
      <c r="G4082" t="s">
        <v>8234</v>
      </c>
      <c r="H4082" t="s">
        <v>8256</v>
      </c>
      <c r="I4082" t="s">
        <v>8214</v>
      </c>
      <c r="J4082" t="s">
        <v>8272</v>
      </c>
      <c r="K4082" t="s">
        <v>5808</v>
      </c>
      <c r="L4082" t="s">
        <v>8216</v>
      </c>
    </row>
    <row r="4083" spans="1:12" x14ac:dyDescent="0.35">
      <c r="A4083" s="164" t="s">
        <v>12714</v>
      </c>
      <c r="B4083" t="s">
        <v>12491</v>
      </c>
      <c r="C4083" t="s">
        <v>12492</v>
      </c>
      <c r="D4083" t="s">
        <v>12493</v>
      </c>
      <c r="E4083" t="s">
        <v>2248</v>
      </c>
      <c r="F4083">
        <v>25</v>
      </c>
      <c r="G4083" t="s">
        <v>8234</v>
      </c>
      <c r="H4083" t="s">
        <v>8256</v>
      </c>
      <c r="I4083" t="s">
        <v>8219</v>
      </c>
      <c r="J4083" t="s">
        <v>8272</v>
      </c>
      <c r="K4083" t="s">
        <v>5808</v>
      </c>
      <c r="L4083" t="s">
        <v>8216</v>
      </c>
    </row>
    <row r="4084" spans="1:12" x14ac:dyDescent="0.35">
      <c r="A4084" s="164" t="s">
        <v>29408</v>
      </c>
      <c r="B4084" t="s">
        <v>29409</v>
      </c>
      <c r="C4084" t="s">
        <v>12380</v>
      </c>
      <c r="D4084" t="s">
        <v>12381</v>
      </c>
      <c r="E4084" t="s">
        <v>2248</v>
      </c>
      <c r="F4084">
        <v>25</v>
      </c>
      <c r="G4084" t="s">
        <v>8234</v>
      </c>
      <c r="H4084" t="s">
        <v>8256</v>
      </c>
      <c r="I4084" t="s">
        <v>8219</v>
      </c>
      <c r="J4084" t="s">
        <v>8272</v>
      </c>
      <c r="K4084" t="s">
        <v>8224</v>
      </c>
      <c r="L4084" t="s">
        <v>8216</v>
      </c>
    </row>
    <row r="4085" spans="1:12" x14ac:dyDescent="0.35">
      <c r="A4085" s="164" t="s">
        <v>24822</v>
      </c>
      <c r="B4085" t="s">
        <v>24823</v>
      </c>
      <c r="C4085" t="s">
        <v>24824</v>
      </c>
      <c r="D4085" t="s">
        <v>24825</v>
      </c>
      <c r="E4085" t="s">
        <v>2248</v>
      </c>
      <c r="F4085">
        <v>25</v>
      </c>
      <c r="G4085" t="s">
        <v>8234</v>
      </c>
      <c r="H4085" t="s">
        <v>8256</v>
      </c>
      <c r="I4085" t="s">
        <v>8214</v>
      </c>
      <c r="J4085" t="s">
        <v>8272</v>
      </c>
      <c r="K4085" t="s">
        <v>8224</v>
      </c>
      <c r="L4085" t="s">
        <v>8216</v>
      </c>
    </row>
    <row r="4086" spans="1:12" x14ac:dyDescent="0.35">
      <c r="A4086" s="164" t="s">
        <v>11141</v>
      </c>
      <c r="B4086" t="s">
        <v>11142</v>
      </c>
      <c r="C4086" t="s">
        <v>11143</v>
      </c>
      <c r="D4086" t="s">
        <v>11144</v>
      </c>
      <c r="E4086" t="s">
        <v>2248</v>
      </c>
      <c r="F4086">
        <v>25</v>
      </c>
      <c r="G4086" t="s">
        <v>8234</v>
      </c>
      <c r="H4086" t="s">
        <v>8256</v>
      </c>
      <c r="I4086" t="s">
        <v>8219</v>
      </c>
      <c r="J4086" t="s">
        <v>8272</v>
      </c>
      <c r="K4086" t="s">
        <v>5808</v>
      </c>
      <c r="L4086" t="s">
        <v>8216</v>
      </c>
    </row>
    <row r="4087" spans="1:12" x14ac:dyDescent="0.35">
      <c r="A4087" s="164" t="s">
        <v>14337</v>
      </c>
      <c r="B4087" t="s">
        <v>14338</v>
      </c>
      <c r="C4087" t="s">
        <v>14339</v>
      </c>
      <c r="D4087" t="s">
        <v>14340</v>
      </c>
      <c r="E4087" t="s">
        <v>2248</v>
      </c>
      <c r="F4087">
        <v>25</v>
      </c>
      <c r="G4087" t="s">
        <v>8234</v>
      </c>
      <c r="H4087" t="s">
        <v>8256</v>
      </c>
      <c r="I4087" t="s">
        <v>8219</v>
      </c>
      <c r="J4087" t="s">
        <v>8272</v>
      </c>
      <c r="K4087" t="s">
        <v>8224</v>
      </c>
      <c r="L4087" t="s">
        <v>8216</v>
      </c>
    </row>
    <row r="4088" spans="1:12" x14ac:dyDescent="0.35">
      <c r="A4088" s="164" t="s">
        <v>21564</v>
      </c>
      <c r="B4088" t="s">
        <v>21565</v>
      </c>
      <c r="C4088" t="s">
        <v>21566</v>
      </c>
      <c r="D4088" t="s">
        <v>2310</v>
      </c>
      <c r="E4088" t="s">
        <v>2248</v>
      </c>
      <c r="F4088">
        <v>25</v>
      </c>
      <c r="G4088" t="s">
        <v>8234</v>
      </c>
      <c r="H4088" t="s">
        <v>8256</v>
      </c>
      <c r="I4088" t="s">
        <v>8219</v>
      </c>
      <c r="J4088" t="s">
        <v>8272</v>
      </c>
      <c r="K4088" t="s">
        <v>8224</v>
      </c>
      <c r="L4088" t="s">
        <v>8216</v>
      </c>
    </row>
    <row r="4089" spans="1:12" x14ac:dyDescent="0.35">
      <c r="A4089" s="164" t="s">
        <v>30363</v>
      </c>
      <c r="B4089" t="s">
        <v>8520</v>
      </c>
      <c r="C4089" t="s">
        <v>8521</v>
      </c>
      <c r="D4089" t="s">
        <v>8522</v>
      </c>
      <c r="E4089" t="s">
        <v>2248</v>
      </c>
      <c r="F4089">
        <v>25</v>
      </c>
      <c r="G4089" t="s">
        <v>8234</v>
      </c>
      <c r="H4089" t="s">
        <v>8256</v>
      </c>
      <c r="I4089" t="s">
        <v>8219</v>
      </c>
      <c r="J4089" t="s">
        <v>8272</v>
      </c>
      <c r="K4089" t="s">
        <v>5808</v>
      </c>
      <c r="L4089" t="s">
        <v>8216</v>
      </c>
    </row>
    <row r="4090" spans="1:12" x14ac:dyDescent="0.35">
      <c r="A4090" s="164" t="s">
        <v>30201</v>
      </c>
      <c r="B4090" t="s">
        <v>7139</v>
      </c>
      <c r="C4090" t="s">
        <v>13982</v>
      </c>
      <c r="D4090" t="s">
        <v>13983</v>
      </c>
      <c r="E4090" t="s">
        <v>2248</v>
      </c>
      <c r="F4090">
        <v>25</v>
      </c>
      <c r="G4090" t="s">
        <v>8234</v>
      </c>
      <c r="H4090" t="s">
        <v>8256</v>
      </c>
      <c r="I4090" t="s">
        <v>8219</v>
      </c>
      <c r="J4090" t="s">
        <v>8272</v>
      </c>
      <c r="K4090" t="s">
        <v>8224</v>
      </c>
      <c r="L4090" t="s">
        <v>8267</v>
      </c>
    </row>
    <row r="4091" spans="1:12" x14ac:dyDescent="0.35">
      <c r="A4091" s="164" t="s">
        <v>29876</v>
      </c>
      <c r="B4091" t="s">
        <v>29877</v>
      </c>
      <c r="C4091" t="s">
        <v>29878</v>
      </c>
      <c r="D4091" t="s">
        <v>10770</v>
      </c>
      <c r="E4091" t="s">
        <v>2248</v>
      </c>
      <c r="H4091" t="s">
        <v>8256</v>
      </c>
      <c r="I4091" t="s">
        <v>8219</v>
      </c>
      <c r="J4091" t="s">
        <v>8215</v>
      </c>
      <c r="K4091" t="s">
        <v>8224</v>
      </c>
      <c r="L4091" t="s">
        <v>8216</v>
      </c>
    </row>
    <row r="4092" spans="1:12" x14ac:dyDescent="0.35">
      <c r="A4092" s="164" t="s">
        <v>21076</v>
      </c>
      <c r="B4092" t="s">
        <v>21077</v>
      </c>
      <c r="C4092" t="s">
        <v>21078</v>
      </c>
      <c r="D4092" t="s">
        <v>2247</v>
      </c>
      <c r="E4092" t="s">
        <v>2248</v>
      </c>
      <c r="F4092">
        <v>51</v>
      </c>
      <c r="G4092" t="s">
        <v>8234</v>
      </c>
      <c r="H4092" t="s">
        <v>8256</v>
      </c>
      <c r="I4092" t="s">
        <v>8214</v>
      </c>
      <c r="J4092" t="s">
        <v>8215</v>
      </c>
      <c r="K4092" t="s">
        <v>8224</v>
      </c>
      <c r="L4092" t="s">
        <v>8216</v>
      </c>
    </row>
    <row r="4093" spans="1:12" x14ac:dyDescent="0.35">
      <c r="A4093" s="164" t="s">
        <v>23408</v>
      </c>
      <c r="B4093" t="s">
        <v>23409</v>
      </c>
      <c r="C4093" t="s">
        <v>23410</v>
      </c>
      <c r="D4093" t="s">
        <v>19604</v>
      </c>
      <c r="E4093" t="s">
        <v>2248</v>
      </c>
      <c r="F4093">
        <v>100</v>
      </c>
      <c r="G4093" t="s">
        <v>8234</v>
      </c>
      <c r="H4093" t="s">
        <v>8256</v>
      </c>
      <c r="I4093" t="s">
        <v>8214</v>
      </c>
      <c r="J4093" t="s">
        <v>8215</v>
      </c>
      <c r="K4093" t="s">
        <v>8224</v>
      </c>
      <c r="L4093" t="s">
        <v>8267</v>
      </c>
    </row>
    <row r="4094" spans="1:12" x14ac:dyDescent="0.35">
      <c r="A4094" s="164" t="s">
        <v>32094</v>
      </c>
      <c r="B4094" t="s">
        <v>32095</v>
      </c>
      <c r="C4094" t="s">
        <v>32096</v>
      </c>
      <c r="D4094" t="s">
        <v>2247</v>
      </c>
      <c r="E4094" t="s">
        <v>2248</v>
      </c>
      <c r="F4094">
        <v>68</v>
      </c>
      <c r="G4094" t="s">
        <v>8234</v>
      </c>
      <c r="H4094" t="s">
        <v>8256</v>
      </c>
      <c r="I4094" t="s">
        <v>8214</v>
      </c>
      <c r="J4094" t="s">
        <v>8215</v>
      </c>
      <c r="K4094" t="s">
        <v>8224</v>
      </c>
      <c r="L4094" t="s">
        <v>8216</v>
      </c>
    </row>
    <row r="4095" spans="1:12" x14ac:dyDescent="0.35">
      <c r="A4095" s="164" t="s">
        <v>32834</v>
      </c>
      <c r="B4095" t="s">
        <v>27385</v>
      </c>
      <c r="C4095" t="s">
        <v>32835</v>
      </c>
      <c r="D4095" t="s">
        <v>1375</v>
      </c>
      <c r="E4095" t="s">
        <v>2248</v>
      </c>
      <c r="F4095">
        <v>92</v>
      </c>
      <c r="G4095" t="s">
        <v>8234</v>
      </c>
      <c r="H4095" t="s">
        <v>8256</v>
      </c>
      <c r="I4095" t="s">
        <v>8219</v>
      </c>
      <c r="J4095" t="s">
        <v>8215</v>
      </c>
      <c r="K4095" t="s">
        <v>8224</v>
      </c>
      <c r="L4095" t="s">
        <v>8216</v>
      </c>
    </row>
    <row r="4096" spans="1:12" x14ac:dyDescent="0.35">
      <c r="A4096" s="164" t="s">
        <v>27384</v>
      </c>
      <c r="B4096" t="s">
        <v>27385</v>
      </c>
      <c r="C4096" t="s">
        <v>27386</v>
      </c>
      <c r="D4096" t="s">
        <v>1375</v>
      </c>
      <c r="E4096" t="s">
        <v>2248</v>
      </c>
      <c r="F4096">
        <v>92</v>
      </c>
      <c r="G4096" t="s">
        <v>8234</v>
      </c>
      <c r="H4096" t="s">
        <v>8256</v>
      </c>
      <c r="I4096" t="s">
        <v>8219</v>
      </c>
      <c r="J4096" t="s">
        <v>8215</v>
      </c>
      <c r="K4096" t="s">
        <v>8224</v>
      </c>
      <c r="L4096" t="s">
        <v>8216</v>
      </c>
    </row>
    <row r="4097" spans="1:12" x14ac:dyDescent="0.35">
      <c r="A4097" s="164" t="s">
        <v>26239</v>
      </c>
      <c r="B4097" t="s">
        <v>26240</v>
      </c>
      <c r="C4097" t="s">
        <v>26241</v>
      </c>
      <c r="D4097" t="s">
        <v>11715</v>
      </c>
      <c r="E4097" t="s">
        <v>8935</v>
      </c>
      <c r="F4097">
        <v>254</v>
      </c>
      <c r="G4097" t="s">
        <v>8223</v>
      </c>
      <c r="H4097" t="s">
        <v>8213</v>
      </c>
      <c r="I4097" t="s">
        <v>8214</v>
      </c>
      <c r="J4097" t="s">
        <v>8215</v>
      </c>
      <c r="K4097" t="s">
        <v>5808</v>
      </c>
      <c r="L4097" t="s">
        <v>8216</v>
      </c>
    </row>
    <row r="4098" spans="1:12" x14ac:dyDescent="0.35">
      <c r="A4098" s="164" t="s">
        <v>30155</v>
      </c>
      <c r="B4098" t="s">
        <v>30156</v>
      </c>
      <c r="C4098" t="s">
        <v>30157</v>
      </c>
      <c r="D4098" t="s">
        <v>13185</v>
      </c>
      <c r="E4098" t="s">
        <v>8935</v>
      </c>
      <c r="F4098">
        <v>829</v>
      </c>
      <c r="G4098" t="s">
        <v>8490</v>
      </c>
      <c r="H4098" t="s">
        <v>8213</v>
      </c>
      <c r="I4098" t="s">
        <v>8214</v>
      </c>
      <c r="J4098" t="s">
        <v>8215</v>
      </c>
      <c r="K4098" t="s">
        <v>8224</v>
      </c>
      <c r="L4098" t="s">
        <v>8267</v>
      </c>
    </row>
    <row r="4099" spans="1:12" x14ac:dyDescent="0.35">
      <c r="A4099" s="164" t="s">
        <v>26713</v>
      </c>
      <c r="B4099" t="s">
        <v>26714</v>
      </c>
      <c r="C4099" t="s">
        <v>26715</v>
      </c>
      <c r="D4099" t="s">
        <v>26716</v>
      </c>
      <c r="E4099" t="s">
        <v>8935</v>
      </c>
      <c r="F4099">
        <v>382</v>
      </c>
      <c r="G4099" t="s">
        <v>8556</v>
      </c>
      <c r="H4099" t="s">
        <v>8213</v>
      </c>
      <c r="I4099" t="s">
        <v>8214</v>
      </c>
      <c r="J4099" t="s">
        <v>8215</v>
      </c>
      <c r="K4099" t="s">
        <v>8224</v>
      </c>
      <c r="L4099" t="s">
        <v>8267</v>
      </c>
    </row>
    <row r="4100" spans="1:12" x14ac:dyDescent="0.35">
      <c r="A4100" s="164" t="s">
        <v>31761</v>
      </c>
      <c r="B4100" t="s">
        <v>6621</v>
      </c>
      <c r="C4100" t="s">
        <v>31762</v>
      </c>
      <c r="D4100" t="s">
        <v>31763</v>
      </c>
      <c r="E4100" t="s">
        <v>8935</v>
      </c>
      <c r="F4100">
        <v>441</v>
      </c>
      <c r="G4100" t="s">
        <v>8307</v>
      </c>
      <c r="H4100" t="s">
        <v>8213</v>
      </c>
      <c r="I4100" t="s">
        <v>8214</v>
      </c>
      <c r="J4100" t="s">
        <v>8215</v>
      </c>
      <c r="K4100" t="s">
        <v>8224</v>
      </c>
      <c r="L4100" t="s">
        <v>8267</v>
      </c>
    </row>
    <row r="4101" spans="1:12" x14ac:dyDescent="0.35">
      <c r="A4101" s="164" t="s">
        <v>14242</v>
      </c>
      <c r="B4101" t="s">
        <v>14243</v>
      </c>
      <c r="C4101" t="s">
        <v>14244</v>
      </c>
      <c r="D4101" t="s">
        <v>14245</v>
      </c>
      <c r="E4101" t="s">
        <v>8935</v>
      </c>
      <c r="F4101">
        <v>281</v>
      </c>
      <c r="G4101" t="s">
        <v>8223</v>
      </c>
      <c r="H4101" t="s">
        <v>8213</v>
      </c>
      <c r="I4101" t="s">
        <v>8214</v>
      </c>
      <c r="J4101" t="s">
        <v>8215</v>
      </c>
      <c r="K4101" t="s">
        <v>5808</v>
      </c>
      <c r="L4101" t="s">
        <v>8216</v>
      </c>
    </row>
    <row r="4102" spans="1:12" x14ac:dyDescent="0.35">
      <c r="A4102" s="164" t="s">
        <v>10223</v>
      </c>
      <c r="B4102" t="s">
        <v>10224</v>
      </c>
      <c r="C4102" t="s">
        <v>10225</v>
      </c>
      <c r="D4102" t="s">
        <v>10226</v>
      </c>
      <c r="E4102" t="s">
        <v>8935</v>
      </c>
      <c r="F4102">
        <v>82</v>
      </c>
      <c r="G4102" t="s">
        <v>8234</v>
      </c>
      <c r="H4102" t="s">
        <v>8213</v>
      </c>
      <c r="I4102" t="s">
        <v>8214</v>
      </c>
      <c r="J4102" t="s">
        <v>8215</v>
      </c>
      <c r="K4102" t="s">
        <v>8224</v>
      </c>
      <c r="L4102" t="s">
        <v>8216</v>
      </c>
    </row>
    <row r="4103" spans="1:12" x14ac:dyDescent="0.35">
      <c r="A4103" s="164" t="s">
        <v>29916</v>
      </c>
      <c r="B4103" t="s">
        <v>25672</v>
      </c>
      <c r="C4103" t="s">
        <v>25673</v>
      </c>
      <c r="D4103" t="s">
        <v>25674</v>
      </c>
      <c r="E4103" t="s">
        <v>8935</v>
      </c>
      <c r="F4103">
        <v>267</v>
      </c>
      <c r="G4103" t="s">
        <v>8223</v>
      </c>
      <c r="H4103" t="s">
        <v>8213</v>
      </c>
      <c r="I4103" t="s">
        <v>8214</v>
      </c>
      <c r="J4103" t="s">
        <v>8215</v>
      </c>
      <c r="K4103" t="s">
        <v>8224</v>
      </c>
      <c r="L4103" t="s">
        <v>8216</v>
      </c>
    </row>
    <row r="4104" spans="1:12" x14ac:dyDescent="0.35">
      <c r="A4104" s="164" t="s">
        <v>30240</v>
      </c>
      <c r="B4104" t="s">
        <v>5008</v>
      </c>
      <c r="C4104" t="s">
        <v>30241</v>
      </c>
      <c r="D4104" t="s">
        <v>13185</v>
      </c>
      <c r="E4104" t="s">
        <v>8935</v>
      </c>
      <c r="F4104">
        <v>200</v>
      </c>
      <c r="G4104" t="s">
        <v>8212</v>
      </c>
      <c r="H4104" t="s">
        <v>8213</v>
      </c>
      <c r="I4104" t="s">
        <v>8214</v>
      </c>
      <c r="J4104" t="s">
        <v>8215</v>
      </c>
      <c r="K4104" t="s">
        <v>5808</v>
      </c>
      <c r="L4104" t="s">
        <v>8267</v>
      </c>
    </row>
    <row r="4105" spans="1:12" x14ac:dyDescent="0.35">
      <c r="A4105" s="164" t="s">
        <v>19024</v>
      </c>
      <c r="B4105" t="s">
        <v>19025</v>
      </c>
      <c r="C4105" t="s">
        <v>19026</v>
      </c>
      <c r="D4105" t="s">
        <v>13185</v>
      </c>
      <c r="E4105" t="s">
        <v>8935</v>
      </c>
      <c r="F4105">
        <v>1003</v>
      </c>
      <c r="G4105" t="s">
        <v>8490</v>
      </c>
      <c r="H4105" t="s">
        <v>8213</v>
      </c>
      <c r="I4105" t="s">
        <v>8214</v>
      </c>
      <c r="J4105" t="s">
        <v>8215</v>
      </c>
      <c r="K4105" t="s">
        <v>8224</v>
      </c>
      <c r="L4105" t="s">
        <v>8267</v>
      </c>
    </row>
    <row r="4106" spans="1:12" x14ac:dyDescent="0.35">
      <c r="A4106" s="164" t="s">
        <v>14817</v>
      </c>
      <c r="B4106" t="s">
        <v>14818</v>
      </c>
      <c r="C4106" t="s">
        <v>14819</v>
      </c>
      <c r="D4106" t="s">
        <v>2281</v>
      </c>
      <c r="E4106" t="s">
        <v>8935</v>
      </c>
      <c r="F4106">
        <v>66</v>
      </c>
      <c r="G4106" t="s">
        <v>8234</v>
      </c>
      <c r="H4106" t="s">
        <v>8213</v>
      </c>
      <c r="I4106" t="s">
        <v>8219</v>
      </c>
      <c r="J4106" t="s">
        <v>8215</v>
      </c>
      <c r="K4106" t="s">
        <v>8224</v>
      </c>
      <c r="L4106" t="s">
        <v>8216</v>
      </c>
    </row>
    <row r="4107" spans="1:12" x14ac:dyDescent="0.35">
      <c r="A4107" s="164" t="s">
        <v>29543</v>
      </c>
      <c r="B4107" t="s">
        <v>6683</v>
      </c>
      <c r="C4107" t="s">
        <v>29544</v>
      </c>
      <c r="D4107" t="s">
        <v>13185</v>
      </c>
      <c r="E4107" t="s">
        <v>8935</v>
      </c>
      <c r="F4107">
        <v>267</v>
      </c>
      <c r="G4107" t="s">
        <v>8223</v>
      </c>
      <c r="H4107" t="s">
        <v>8213</v>
      </c>
      <c r="I4107" t="s">
        <v>8214</v>
      </c>
      <c r="J4107" t="s">
        <v>8215</v>
      </c>
      <c r="K4107" t="s">
        <v>8224</v>
      </c>
      <c r="L4107" t="s">
        <v>8267</v>
      </c>
    </row>
    <row r="4108" spans="1:12" x14ac:dyDescent="0.35">
      <c r="A4108" s="164" t="s">
        <v>31720</v>
      </c>
      <c r="B4108" t="s">
        <v>31721</v>
      </c>
      <c r="C4108" t="s">
        <v>31722</v>
      </c>
      <c r="D4108" t="s">
        <v>13185</v>
      </c>
      <c r="E4108" t="s">
        <v>8935</v>
      </c>
      <c r="F4108">
        <v>418</v>
      </c>
      <c r="G4108" t="s">
        <v>8307</v>
      </c>
      <c r="H4108" t="s">
        <v>8213</v>
      </c>
      <c r="I4108" t="s">
        <v>8214</v>
      </c>
      <c r="J4108" t="s">
        <v>8215</v>
      </c>
      <c r="K4108" t="s">
        <v>8224</v>
      </c>
      <c r="L4108" t="s">
        <v>8267</v>
      </c>
    </row>
    <row r="4109" spans="1:12" x14ac:dyDescent="0.35">
      <c r="A4109" s="164" t="s">
        <v>23463</v>
      </c>
      <c r="B4109" t="s">
        <v>7903</v>
      </c>
      <c r="C4109" t="s">
        <v>23464</v>
      </c>
      <c r="D4109" t="s">
        <v>13185</v>
      </c>
      <c r="E4109" t="s">
        <v>8935</v>
      </c>
      <c r="F4109">
        <v>69</v>
      </c>
      <c r="G4109" t="s">
        <v>8234</v>
      </c>
      <c r="H4109" t="s">
        <v>8213</v>
      </c>
      <c r="I4109" t="s">
        <v>8214</v>
      </c>
      <c r="J4109" t="s">
        <v>8215</v>
      </c>
      <c r="K4109" t="s">
        <v>8224</v>
      </c>
      <c r="L4109" t="s">
        <v>8216</v>
      </c>
    </row>
    <row r="4110" spans="1:12" x14ac:dyDescent="0.35">
      <c r="A4110" s="164" t="s">
        <v>16981</v>
      </c>
      <c r="B4110" t="s">
        <v>16982</v>
      </c>
      <c r="C4110" t="s">
        <v>16983</v>
      </c>
      <c r="D4110" t="s">
        <v>13185</v>
      </c>
      <c r="E4110" t="s">
        <v>8935</v>
      </c>
      <c r="F4110">
        <v>347</v>
      </c>
      <c r="G4110" t="s">
        <v>8556</v>
      </c>
      <c r="H4110" t="s">
        <v>8213</v>
      </c>
      <c r="I4110" t="s">
        <v>8214</v>
      </c>
      <c r="J4110" t="s">
        <v>8215</v>
      </c>
      <c r="K4110" t="s">
        <v>8224</v>
      </c>
      <c r="L4110" t="s">
        <v>8267</v>
      </c>
    </row>
    <row r="4111" spans="1:12" x14ac:dyDescent="0.35">
      <c r="A4111" s="164" t="s">
        <v>20895</v>
      </c>
      <c r="B4111" t="s">
        <v>20896</v>
      </c>
      <c r="C4111" t="s">
        <v>20897</v>
      </c>
      <c r="D4111" t="s">
        <v>20898</v>
      </c>
      <c r="E4111" t="s">
        <v>8935</v>
      </c>
      <c r="F4111">
        <v>198</v>
      </c>
      <c r="G4111" t="s">
        <v>8212</v>
      </c>
      <c r="H4111" t="s">
        <v>8213</v>
      </c>
      <c r="I4111" t="s">
        <v>8214</v>
      </c>
      <c r="J4111" t="s">
        <v>8215</v>
      </c>
      <c r="K4111" t="s">
        <v>8224</v>
      </c>
      <c r="L4111" t="s">
        <v>8216</v>
      </c>
    </row>
    <row r="4112" spans="1:12" x14ac:dyDescent="0.35">
      <c r="A4112" s="164" t="s">
        <v>32535</v>
      </c>
      <c r="B4112" t="s">
        <v>32536</v>
      </c>
      <c r="C4112" t="s">
        <v>32537</v>
      </c>
      <c r="D4112" t="s">
        <v>483</v>
      </c>
      <c r="E4112" t="s">
        <v>8935</v>
      </c>
      <c r="F4112">
        <v>27</v>
      </c>
      <c r="G4112" t="s">
        <v>8234</v>
      </c>
      <c r="H4112" t="s">
        <v>8213</v>
      </c>
      <c r="I4112" t="s">
        <v>8219</v>
      </c>
      <c r="J4112" t="s">
        <v>8215</v>
      </c>
      <c r="K4112" t="s">
        <v>8224</v>
      </c>
      <c r="L4112" t="s">
        <v>8216</v>
      </c>
    </row>
    <row r="4113" spans="1:12" x14ac:dyDescent="0.35">
      <c r="A4113" s="164" t="s">
        <v>20770</v>
      </c>
      <c r="B4113" t="s">
        <v>20771</v>
      </c>
      <c r="C4113" t="s">
        <v>20772</v>
      </c>
      <c r="D4113" t="s">
        <v>1662</v>
      </c>
      <c r="E4113" t="s">
        <v>8935</v>
      </c>
      <c r="F4113">
        <v>117</v>
      </c>
      <c r="G4113" t="s">
        <v>8212</v>
      </c>
      <c r="H4113" t="s">
        <v>8213</v>
      </c>
      <c r="I4113" t="s">
        <v>8214</v>
      </c>
      <c r="J4113" t="s">
        <v>8215</v>
      </c>
      <c r="K4113" t="s">
        <v>8224</v>
      </c>
      <c r="L4113" t="s">
        <v>8216</v>
      </c>
    </row>
    <row r="4114" spans="1:12" x14ac:dyDescent="0.35">
      <c r="A4114" s="164" t="s">
        <v>23742</v>
      </c>
      <c r="B4114" t="s">
        <v>23743</v>
      </c>
      <c r="C4114" t="s">
        <v>23744</v>
      </c>
      <c r="D4114" t="s">
        <v>2273</v>
      </c>
      <c r="E4114" t="s">
        <v>8935</v>
      </c>
      <c r="F4114">
        <v>288</v>
      </c>
      <c r="G4114" t="s">
        <v>8223</v>
      </c>
      <c r="H4114" t="s">
        <v>8213</v>
      </c>
      <c r="I4114" t="s">
        <v>8214</v>
      </c>
      <c r="J4114" t="s">
        <v>8215</v>
      </c>
      <c r="K4114" t="s">
        <v>8224</v>
      </c>
      <c r="L4114" t="s">
        <v>8216</v>
      </c>
    </row>
    <row r="4115" spans="1:12" x14ac:dyDescent="0.35">
      <c r="A4115" s="164" t="s">
        <v>16363</v>
      </c>
      <c r="B4115" t="s">
        <v>16364</v>
      </c>
      <c r="C4115" t="s">
        <v>16365</v>
      </c>
      <c r="D4115" t="s">
        <v>10294</v>
      </c>
      <c r="E4115" t="s">
        <v>8935</v>
      </c>
      <c r="H4115" t="s">
        <v>8213</v>
      </c>
      <c r="I4115" t="s">
        <v>8214</v>
      </c>
      <c r="J4115" t="s">
        <v>8215</v>
      </c>
      <c r="K4115" t="s">
        <v>8224</v>
      </c>
      <c r="L4115" t="s">
        <v>8216</v>
      </c>
    </row>
    <row r="4116" spans="1:12" x14ac:dyDescent="0.35">
      <c r="A4116" s="164" t="s">
        <v>14605</v>
      </c>
      <c r="B4116" t="s">
        <v>14606</v>
      </c>
      <c r="C4116" t="s">
        <v>14607</v>
      </c>
      <c r="D4116" t="s">
        <v>14608</v>
      </c>
      <c r="E4116" t="s">
        <v>8935</v>
      </c>
      <c r="F4116">
        <v>233</v>
      </c>
      <c r="G4116" t="s">
        <v>8223</v>
      </c>
      <c r="H4116" t="s">
        <v>8213</v>
      </c>
      <c r="I4116" t="s">
        <v>8214</v>
      </c>
      <c r="J4116" t="s">
        <v>8215</v>
      </c>
      <c r="K4116" t="s">
        <v>8224</v>
      </c>
      <c r="L4116" t="s">
        <v>8267</v>
      </c>
    </row>
    <row r="4117" spans="1:12" x14ac:dyDescent="0.35">
      <c r="A4117" s="164" t="s">
        <v>30192</v>
      </c>
      <c r="B4117" t="s">
        <v>30193</v>
      </c>
      <c r="C4117" t="s">
        <v>30194</v>
      </c>
      <c r="D4117" t="s">
        <v>30195</v>
      </c>
      <c r="E4117" t="s">
        <v>8935</v>
      </c>
      <c r="F4117">
        <v>379</v>
      </c>
      <c r="G4117" t="s">
        <v>8556</v>
      </c>
      <c r="H4117" t="s">
        <v>8213</v>
      </c>
      <c r="I4117" t="s">
        <v>8214</v>
      </c>
      <c r="J4117" t="s">
        <v>8215</v>
      </c>
      <c r="K4117" t="s">
        <v>8224</v>
      </c>
      <c r="L4117" t="s">
        <v>8267</v>
      </c>
    </row>
    <row r="4118" spans="1:12" x14ac:dyDescent="0.35">
      <c r="A4118" s="164" t="s">
        <v>29705</v>
      </c>
      <c r="B4118" t="s">
        <v>29706</v>
      </c>
      <c r="C4118" t="s">
        <v>29707</v>
      </c>
      <c r="D4118" t="s">
        <v>13185</v>
      </c>
      <c r="E4118" t="s">
        <v>8935</v>
      </c>
      <c r="F4118">
        <v>185</v>
      </c>
      <c r="G4118" t="s">
        <v>8212</v>
      </c>
      <c r="H4118" t="s">
        <v>8213</v>
      </c>
      <c r="I4118" t="s">
        <v>8214</v>
      </c>
      <c r="J4118" t="s">
        <v>8215</v>
      </c>
      <c r="K4118" t="s">
        <v>8224</v>
      </c>
      <c r="L4118" t="s">
        <v>8267</v>
      </c>
    </row>
    <row r="4119" spans="1:12" x14ac:dyDescent="0.35">
      <c r="A4119" s="164" t="s">
        <v>26485</v>
      </c>
      <c r="B4119" t="s">
        <v>26486</v>
      </c>
      <c r="C4119" t="s">
        <v>26487</v>
      </c>
      <c r="D4119" t="s">
        <v>9843</v>
      </c>
      <c r="E4119" t="s">
        <v>8935</v>
      </c>
      <c r="F4119">
        <v>129</v>
      </c>
      <c r="G4119" t="s">
        <v>8212</v>
      </c>
      <c r="H4119" t="s">
        <v>8213</v>
      </c>
      <c r="I4119" t="s">
        <v>8214</v>
      </c>
      <c r="J4119" t="s">
        <v>8215</v>
      </c>
      <c r="K4119" t="s">
        <v>5808</v>
      </c>
      <c r="L4119" t="s">
        <v>8216</v>
      </c>
    </row>
    <row r="4120" spans="1:12" x14ac:dyDescent="0.35">
      <c r="A4120" s="164" t="s">
        <v>17260</v>
      </c>
      <c r="B4120" t="s">
        <v>17261</v>
      </c>
      <c r="C4120" t="s">
        <v>17262</v>
      </c>
      <c r="D4120" t="s">
        <v>13185</v>
      </c>
      <c r="E4120" t="s">
        <v>8935</v>
      </c>
      <c r="F4120">
        <v>144</v>
      </c>
      <c r="G4120" t="s">
        <v>8212</v>
      </c>
      <c r="H4120" t="s">
        <v>8213</v>
      </c>
      <c r="I4120" t="s">
        <v>8214</v>
      </c>
      <c r="J4120" t="s">
        <v>8215</v>
      </c>
      <c r="K4120" t="s">
        <v>5808</v>
      </c>
      <c r="L4120" t="s">
        <v>8216</v>
      </c>
    </row>
    <row r="4121" spans="1:12" x14ac:dyDescent="0.35">
      <c r="A4121" s="164" t="s">
        <v>30045</v>
      </c>
      <c r="B4121" t="s">
        <v>30046</v>
      </c>
      <c r="C4121" t="s">
        <v>30047</v>
      </c>
      <c r="D4121" t="s">
        <v>9843</v>
      </c>
      <c r="E4121" t="s">
        <v>8935</v>
      </c>
      <c r="F4121">
        <v>200</v>
      </c>
      <c r="G4121" t="s">
        <v>8212</v>
      </c>
      <c r="H4121" t="s">
        <v>8213</v>
      </c>
      <c r="I4121" t="s">
        <v>8214</v>
      </c>
      <c r="J4121" t="s">
        <v>8215</v>
      </c>
      <c r="K4121" t="s">
        <v>8224</v>
      </c>
      <c r="L4121" t="s">
        <v>8216</v>
      </c>
    </row>
    <row r="4122" spans="1:12" x14ac:dyDescent="0.35">
      <c r="A4122" s="164" t="s">
        <v>15819</v>
      </c>
      <c r="B4122" t="s">
        <v>15820</v>
      </c>
      <c r="C4122" t="s">
        <v>15821</v>
      </c>
      <c r="D4122" t="s">
        <v>15822</v>
      </c>
      <c r="E4122" t="s">
        <v>8935</v>
      </c>
      <c r="F4122">
        <v>96</v>
      </c>
      <c r="G4122" t="s">
        <v>8234</v>
      </c>
      <c r="H4122" t="s">
        <v>8213</v>
      </c>
      <c r="I4122" t="s">
        <v>8214</v>
      </c>
      <c r="J4122" t="s">
        <v>8215</v>
      </c>
      <c r="K4122" t="s">
        <v>8224</v>
      </c>
      <c r="L4122" t="s">
        <v>8216</v>
      </c>
    </row>
    <row r="4123" spans="1:12" x14ac:dyDescent="0.35">
      <c r="A4123" s="164" t="s">
        <v>32629</v>
      </c>
      <c r="B4123" t="s">
        <v>32630</v>
      </c>
      <c r="C4123" t="s">
        <v>32631</v>
      </c>
      <c r="D4123" t="s">
        <v>13185</v>
      </c>
      <c r="E4123" t="s">
        <v>8935</v>
      </c>
      <c r="F4123">
        <v>411</v>
      </c>
      <c r="G4123" t="s">
        <v>8307</v>
      </c>
      <c r="H4123" t="s">
        <v>8213</v>
      </c>
      <c r="I4123" t="s">
        <v>8214</v>
      </c>
      <c r="J4123" t="s">
        <v>8215</v>
      </c>
      <c r="K4123" t="s">
        <v>8224</v>
      </c>
      <c r="L4123" t="s">
        <v>8267</v>
      </c>
    </row>
    <row r="4124" spans="1:12" x14ac:dyDescent="0.35">
      <c r="A4124" s="164" t="s">
        <v>15523</v>
      </c>
      <c r="B4124" t="s">
        <v>15524</v>
      </c>
      <c r="C4124" t="s">
        <v>15525</v>
      </c>
      <c r="D4124" t="s">
        <v>12227</v>
      </c>
      <c r="E4124" t="s">
        <v>8935</v>
      </c>
      <c r="F4124">
        <v>21</v>
      </c>
      <c r="G4124" t="s">
        <v>8234</v>
      </c>
      <c r="H4124" t="s">
        <v>8213</v>
      </c>
      <c r="I4124" t="s">
        <v>8219</v>
      </c>
      <c r="J4124" t="s">
        <v>8215</v>
      </c>
      <c r="K4124" t="s">
        <v>8224</v>
      </c>
      <c r="L4124" t="s">
        <v>8216</v>
      </c>
    </row>
    <row r="4125" spans="1:12" x14ac:dyDescent="0.35">
      <c r="A4125" s="164" t="s">
        <v>28978</v>
      </c>
      <c r="B4125" t="s">
        <v>28979</v>
      </c>
      <c r="C4125" t="s">
        <v>28980</v>
      </c>
      <c r="D4125" t="s">
        <v>10294</v>
      </c>
      <c r="E4125" t="s">
        <v>8935</v>
      </c>
      <c r="F4125">
        <v>76</v>
      </c>
      <c r="G4125" t="s">
        <v>8234</v>
      </c>
      <c r="H4125" t="s">
        <v>8213</v>
      </c>
      <c r="I4125" t="s">
        <v>8214</v>
      </c>
      <c r="J4125" t="s">
        <v>8215</v>
      </c>
      <c r="K4125" t="s">
        <v>5808</v>
      </c>
      <c r="L4125" t="s">
        <v>8267</v>
      </c>
    </row>
    <row r="4126" spans="1:12" x14ac:dyDescent="0.35">
      <c r="A4126" s="164" t="s">
        <v>21248</v>
      </c>
      <c r="B4126" t="s">
        <v>6012</v>
      </c>
      <c r="C4126" t="s">
        <v>21249</v>
      </c>
      <c r="D4126" t="s">
        <v>21250</v>
      </c>
      <c r="E4126" t="s">
        <v>8935</v>
      </c>
      <c r="F4126">
        <v>96</v>
      </c>
      <c r="G4126" t="s">
        <v>8234</v>
      </c>
      <c r="H4126" t="s">
        <v>8213</v>
      </c>
      <c r="I4126" t="s">
        <v>8214</v>
      </c>
      <c r="J4126" t="s">
        <v>8215</v>
      </c>
      <c r="K4126" t="s">
        <v>8224</v>
      </c>
      <c r="L4126" t="s">
        <v>8216</v>
      </c>
    </row>
    <row r="4127" spans="1:12" x14ac:dyDescent="0.35">
      <c r="A4127" s="164" t="s">
        <v>24311</v>
      </c>
      <c r="B4127" t="s">
        <v>24312</v>
      </c>
      <c r="C4127" t="s">
        <v>24313</v>
      </c>
      <c r="D4127" t="s">
        <v>975</v>
      </c>
      <c r="E4127" t="s">
        <v>8935</v>
      </c>
      <c r="F4127">
        <v>153</v>
      </c>
      <c r="G4127" t="s">
        <v>8212</v>
      </c>
      <c r="H4127" t="s">
        <v>8213</v>
      </c>
      <c r="I4127" t="s">
        <v>8214</v>
      </c>
      <c r="J4127" t="s">
        <v>8215</v>
      </c>
      <c r="K4127" t="s">
        <v>8224</v>
      </c>
      <c r="L4127" t="s">
        <v>8216</v>
      </c>
    </row>
    <row r="4128" spans="1:12" x14ac:dyDescent="0.35">
      <c r="A4128" s="164" t="s">
        <v>13363</v>
      </c>
      <c r="B4128" t="s">
        <v>13364</v>
      </c>
      <c r="C4128" t="s">
        <v>13365</v>
      </c>
      <c r="D4128" t="s">
        <v>13185</v>
      </c>
      <c r="E4128" t="s">
        <v>8935</v>
      </c>
      <c r="F4128">
        <v>129</v>
      </c>
      <c r="G4128" t="s">
        <v>8212</v>
      </c>
      <c r="H4128" t="s">
        <v>8213</v>
      </c>
      <c r="I4128" t="s">
        <v>8214</v>
      </c>
      <c r="J4128" t="s">
        <v>8215</v>
      </c>
      <c r="K4128" t="s">
        <v>8224</v>
      </c>
      <c r="L4128" t="s">
        <v>8267</v>
      </c>
    </row>
    <row r="4129" spans="1:12" x14ac:dyDescent="0.35">
      <c r="A4129" s="164" t="s">
        <v>25878</v>
      </c>
      <c r="B4129" t="s">
        <v>25879</v>
      </c>
      <c r="C4129" t="s">
        <v>25880</v>
      </c>
      <c r="D4129" t="s">
        <v>25881</v>
      </c>
      <c r="E4129" t="s">
        <v>8935</v>
      </c>
      <c r="F4129">
        <v>98</v>
      </c>
      <c r="G4129" t="s">
        <v>8234</v>
      </c>
      <c r="H4129" t="s">
        <v>8213</v>
      </c>
      <c r="I4129" t="s">
        <v>8214</v>
      </c>
      <c r="J4129" t="s">
        <v>8215</v>
      </c>
      <c r="K4129" t="s">
        <v>8224</v>
      </c>
      <c r="L4129" t="s">
        <v>8216</v>
      </c>
    </row>
    <row r="4130" spans="1:12" x14ac:dyDescent="0.35">
      <c r="A4130" s="164" t="s">
        <v>27088</v>
      </c>
      <c r="B4130" t="s">
        <v>27089</v>
      </c>
      <c r="C4130" t="s">
        <v>27090</v>
      </c>
      <c r="D4130" t="s">
        <v>27091</v>
      </c>
      <c r="E4130" t="s">
        <v>8935</v>
      </c>
      <c r="H4130" t="s">
        <v>8213</v>
      </c>
      <c r="I4130" t="s">
        <v>8214</v>
      </c>
      <c r="J4130" t="s">
        <v>8215</v>
      </c>
      <c r="K4130" t="s">
        <v>8224</v>
      </c>
      <c r="L4130" t="s">
        <v>8216</v>
      </c>
    </row>
    <row r="4131" spans="1:12" x14ac:dyDescent="0.35">
      <c r="A4131" s="164" t="s">
        <v>27731</v>
      </c>
      <c r="B4131" t="s">
        <v>27732</v>
      </c>
      <c r="C4131" t="s">
        <v>27733</v>
      </c>
      <c r="D4131" t="s">
        <v>2274</v>
      </c>
      <c r="E4131" t="s">
        <v>8935</v>
      </c>
      <c r="F4131">
        <v>162</v>
      </c>
      <c r="G4131" t="s">
        <v>8212</v>
      </c>
      <c r="H4131" t="s">
        <v>8213</v>
      </c>
      <c r="I4131" t="s">
        <v>8219</v>
      </c>
      <c r="J4131" t="s">
        <v>8215</v>
      </c>
      <c r="K4131" t="s">
        <v>8224</v>
      </c>
      <c r="L4131" t="s">
        <v>8216</v>
      </c>
    </row>
    <row r="4132" spans="1:12" x14ac:dyDescent="0.35">
      <c r="A4132" s="164" t="s">
        <v>16433</v>
      </c>
      <c r="B4132" t="s">
        <v>16434</v>
      </c>
      <c r="C4132" t="s">
        <v>16435</v>
      </c>
      <c r="D4132" t="s">
        <v>13185</v>
      </c>
      <c r="E4132" t="s">
        <v>8935</v>
      </c>
      <c r="F4132">
        <v>177</v>
      </c>
      <c r="G4132" t="s">
        <v>8212</v>
      </c>
      <c r="H4132" t="s">
        <v>8213</v>
      </c>
      <c r="I4132" t="s">
        <v>8214</v>
      </c>
      <c r="J4132" t="s">
        <v>8215</v>
      </c>
      <c r="K4132" t="s">
        <v>8224</v>
      </c>
      <c r="L4132" t="s">
        <v>8267</v>
      </c>
    </row>
    <row r="4133" spans="1:12" x14ac:dyDescent="0.35">
      <c r="A4133" s="164" t="s">
        <v>15686</v>
      </c>
      <c r="B4133" t="s">
        <v>15687</v>
      </c>
      <c r="C4133" t="s">
        <v>15688</v>
      </c>
      <c r="D4133" t="s">
        <v>15689</v>
      </c>
      <c r="E4133" t="s">
        <v>8935</v>
      </c>
      <c r="F4133">
        <v>68</v>
      </c>
      <c r="G4133" t="s">
        <v>8234</v>
      </c>
      <c r="H4133" t="s">
        <v>8213</v>
      </c>
      <c r="I4133" t="s">
        <v>8214</v>
      </c>
      <c r="J4133" t="s">
        <v>8215</v>
      </c>
      <c r="K4133" t="s">
        <v>5808</v>
      </c>
      <c r="L4133" t="s">
        <v>8216</v>
      </c>
    </row>
    <row r="4134" spans="1:12" x14ac:dyDescent="0.35">
      <c r="A4134" s="164" t="s">
        <v>15390</v>
      </c>
      <c r="B4134" t="s">
        <v>15391</v>
      </c>
      <c r="C4134" t="s">
        <v>15392</v>
      </c>
      <c r="D4134" t="s">
        <v>15393</v>
      </c>
      <c r="E4134" t="s">
        <v>8935</v>
      </c>
      <c r="F4134">
        <v>189</v>
      </c>
      <c r="G4134" t="s">
        <v>8212</v>
      </c>
      <c r="H4134" t="s">
        <v>8213</v>
      </c>
      <c r="I4134" t="s">
        <v>8214</v>
      </c>
      <c r="J4134" t="s">
        <v>8215</v>
      </c>
      <c r="K4134" t="s">
        <v>8224</v>
      </c>
      <c r="L4134" t="s">
        <v>8216</v>
      </c>
    </row>
    <row r="4135" spans="1:12" x14ac:dyDescent="0.35">
      <c r="A4135" s="164" t="s">
        <v>19859</v>
      </c>
      <c r="B4135" t="s">
        <v>19860</v>
      </c>
      <c r="C4135" t="s">
        <v>19861</v>
      </c>
      <c r="D4135" t="s">
        <v>10294</v>
      </c>
      <c r="E4135" t="s">
        <v>8935</v>
      </c>
      <c r="H4135" t="s">
        <v>8213</v>
      </c>
      <c r="I4135" t="s">
        <v>8214</v>
      </c>
      <c r="J4135" t="s">
        <v>8215</v>
      </c>
      <c r="K4135" t="s">
        <v>8224</v>
      </c>
      <c r="L4135" t="s">
        <v>8216</v>
      </c>
    </row>
    <row r="4136" spans="1:12" x14ac:dyDescent="0.35">
      <c r="A4136" s="164" t="s">
        <v>31977</v>
      </c>
      <c r="B4136" t="s">
        <v>31978</v>
      </c>
      <c r="C4136" t="s">
        <v>31979</v>
      </c>
      <c r="D4136" t="s">
        <v>10294</v>
      </c>
      <c r="E4136" t="s">
        <v>8935</v>
      </c>
      <c r="H4136" t="s">
        <v>8213</v>
      </c>
      <c r="I4136" t="s">
        <v>8214</v>
      </c>
      <c r="J4136" t="s">
        <v>8215</v>
      </c>
      <c r="K4136" t="s">
        <v>8224</v>
      </c>
      <c r="L4136" t="s">
        <v>8216</v>
      </c>
    </row>
    <row r="4137" spans="1:12" x14ac:dyDescent="0.35">
      <c r="A4137" s="164" t="s">
        <v>10407</v>
      </c>
      <c r="B4137" t="s">
        <v>10408</v>
      </c>
      <c r="C4137" t="s">
        <v>10409</v>
      </c>
      <c r="D4137" t="s">
        <v>10410</v>
      </c>
      <c r="E4137" t="s">
        <v>8935</v>
      </c>
      <c r="F4137">
        <v>272</v>
      </c>
      <c r="G4137" t="s">
        <v>8223</v>
      </c>
      <c r="H4137" t="s">
        <v>8213</v>
      </c>
      <c r="I4137" t="s">
        <v>8214</v>
      </c>
      <c r="J4137" t="s">
        <v>8215</v>
      </c>
      <c r="K4137" t="s">
        <v>8224</v>
      </c>
      <c r="L4137" t="s">
        <v>8216</v>
      </c>
    </row>
    <row r="4138" spans="1:12" x14ac:dyDescent="0.35">
      <c r="A4138" s="164" t="s">
        <v>31217</v>
      </c>
      <c r="B4138" t="s">
        <v>31218</v>
      </c>
      <c r="C4138" t="s">
        <v>31219</v>
      </c>
      <c r="D4138" t="s">
        <v>13185</v>
      </c>
      <c r="E4138" t="s">
        <v>8935</v>
      </c>
      <c r="F4138">
        <v>269</v>
      </c>
      <c r="G4138" t="s">
        <v>8223</v>
      </c>
      <c r="H4138" t="s">
        <v>8213</v>
      </c>
      <c r="I4138" t="s">
        <v>8214</v>
      </c>
      <c r="J4138" t="s">
        <v>8215</v>
      </c>
      <c r="K4138" t="s">
        <v>5808</v>
      </c>
      <c r="L4138" t="s">
        <v>8267</v>
      </c>
    </row>
    <row r="4139" spans="1:12" x14ac:dyDescent="0.35">
      <c r="A4139" s="164" t="s">
        <v>21879</v>
      </c>
      <c r="B4139" t="s">
        <v>21880</v>
      </c>
      <c r="C4139" t="s">
        <v>21881</v>
      </c>
      <c r="D4139" t="s">
        <v>21882</v>
      </c>
      <c r="E4139" t="s">
        <v>8935</v>
      </c>
      <c r="F4139">
        <v>3</v>
      </c>
      <c r="G4139" t="s">
        <v>8234</v>
      </c>
      <c r="H4139" t="s">
        <v>8213</v>
      </c>
      <c r="I4139" t="s">
        <v>8214</v>
      </c>
      <c r="J4139" t="s">
        <v>8215</v>
      </c>
      <c r="K4139" t="s">
        <v>8224</v>
      </c>
      <c r="L4139" t="s">
        <v>8216</v>
      </c>
    </row>
    <row r="4140" spans="1:12" x14ac:dyDescent="0.35">
      <c r="A4140" s="164" t="s">
        <v>31432</v>
      </c>
      <c r="B4140" t="s">
        <v>31433</v>
      </c>
      <c r="C4140" t="s">
        <v>31434</v>
      </c>
      <c r="D4140" t="s">
        <v>31435</v>
      </c>
      <c r="E4140" t="s">
        <v>8935</v>
      </c>
      <c r="H4140" t="s">
        <v>8213</v>
      </c>
      <c r="I4140" t="s">
        <v>8214</v>
      </c>
      <c r="J4140" t="s">
        <v>8215</v>
      </c>
      <c r="K4140" t="s">
        <v>8224</v>
      </c>
      <c r="L4140" t="s">
        <v>8216</v>
      </c>
    </row>
    <row r="4141" spans="1:12" x14ac:dyDescent="0.35">
      <c r="A4141" s="164" t="s">
        <v>29202</v>
      </c>
      <c r="B4141" t="s">
        <v>29203</v>
      </c>
      <c r="C4141" t="s">
        <v>29204</v>
      </c>
      <c r="D4141" t="s">
        <v>13820</v>
      </c>
      <c r="E4141" t="s">
        <v>8935</v>
      </c>
      <c r="H4141" t="s">
        <v>8213</v>
      </c>
      <c r="I4141" t="s">
        <v>8214</v>
      </c>
      <c r="J4141" t="s">
        <v>8215</v>
      </c>
      <c r="K4141" t="s">
        <v>8224</v>
      </c>
      <c r="L4141" t="s">
        <v>8216</v>
      </c>
    </row>
    <row r="4142" spans="1:12" x14ac:dyDescent="0.35">
      <c r="A4142" s="164" t="s">
        <v>24247</v>
      </c>
      <c r="B4142" t="s">
        <v>24248</v>
      </c>
      <c r="C4142" t="s">
        <v>24249</v>
      </c>
      <c r="D4142" t="s">
        <v>409</v>
      </c>
      <c r="E4142" t="s">
        <v>8935</v>
      </c>
      <c r="F4142">
        <v>245</v>
      </c>
      <c r="G4142" t="s">
        <v>8223</v>
      </c>
      <c r="H4142" t="s">
        <v>8213</v>
      </c>
      <c r="I4142" t="s">
        <v>8214</v>
      </c>
      <c r="J4142" t="s">
        <v>8215</v>
      </c>
      <c r="K4142" t="s">
        <v>8224</v>
      </c>
      <c r="L4142" t="s">
        <v>8216</v>
      </c>
    </row>
    <row r="4143" spans="1:12" x14ac:dyDescent="0.35">
      <c r="A4143" s="164" t="s">
        <v>8931</v>
      </c>
      <c r="B4143" t="s">
        <v>8932</v>
      </c>
      <c r="C4143" t="s">
        <v>8933</v>
      </c>
      <c r="D4143" t="s">
        <v>8934</v>
      </c>
      <c r="E4143" t="s">
        <v>8935</v>
      </c>
      <c r="F4143">
        <v>149</v>
      </c>
      <c r="G4143" t="s">
        <v>8212</v>
      </c>
      <c r="H4143" t="s">
        <v>8213</v>
      </c>
      <c r="I4143" t="s">
        <v>8214</v>
      </c>
      <c r="J4143" t="s">
        <v>8215</v>
      </c>
      <c r="K4143" t="s">
        <v>8224</v>
      </c>
      <c r="L4143" t="s">
        <v>8216</v>
      </c>
    </row>
    <row r="4144" spans="1:12" x14ac:dyDescent="0.35">
      <c r="A4144" s="164" t="s">
        <v>20151</v>
      </c>
      <c r="B4144" t="s">
        <v>20152</v>
      </c>
      <c r="C4144" t="s">
        <v>20153</v>
      </c>
      <c r="D4144" t="s">
        <v>10294</v>
      </c>
      <c r="E4144" t="s">
        <v>8935</v>
      </c>
      <c r="H4144" t="s">
        <v>8213</v>
      </c>
      <c r="I4144" t="s">
        <v>8214</v>
      </c>
      <c r="J4144" t="s">
        <v>8215</v>
      </c>
      <c r="K4144" t="s">
        <v>8224</v>
      </c>
      <c r="L4144" t="s">
        <v>8216</v>
      </c>
    </row>
    <row r="4145" spans="1:12" x14ac:dyDescent="0.35">
      <c r="A4145" s="164" t="s">
        <v>9885</v>
      </c>
      <c r="B4145" t="s">
        <v>9886</v>
      </c>
      <c r="C4145" t="s">
        <v>9887</v>
      </c>
      <c r="D4145" t="s">
        <v>9888</v>
      </c>
      <c r="E4145" t="s">
        <v>8935</v>
      </c>
      <c r="F4145">
        <v>190</v>
      </c>
      <c r="G4145" t="s">
        <v>8212</v>
      </c>
      <c r="H4145" t="s">
        <v>8213</v>
      </c>
      <c r="I4145" t="s">
        <v>8214</v>
      </c>
      <c r="J4145" t="s">
        <v>8215</v>
      </c>
      <c r="K4145" t="s">
        <v>8224</v>
      </c>
      <c r="L4145" t="s">
        <v>8216</v>
      </c>
    </row>
    <row r="4146" spans="1:12" x14ac:dyDescent="0.35">
      <c r="A4146" s="164" t="s">
        <v>32362</v>
      </c>
      <c r="B4146" t="s">
        <v>32363</v>
      </c>
      <c r="C4146" t="s">
        <v>32364</v>
      </c>
      <c r="D4146" t="s">
        <v>10294</v>
      </c>
      <c r="E4146" t="s">
        <v>8935</v>
      </c>
      <c r="H4146" t="s">
        <v>8213</v>
      </c>
      <c r="I4146" t="s">
        <v>8214</v>
      </c>
      <c r="J4146" t="s">
        <v>8215</v>
      </c>
      <c r="K4146" t="s">
        <v>8224</v>
      </c>
      <c r="L4146" t="s">
        <v>8216</v>
      </c>
    </row>
    <row r="4147" spans="1:12" x14ac:dyDescent="0.35">
      <c r="A4147" s="164" t="s">
        <v>9484</v>
      </c>
      <c r="B4147" t="s">
        <v>9485</v>
      </c>
      <c r="C4147" t="s">
        <v>9486</v>
      </c>
      <c r="D4147" t="s">
        <v>1660</v>
      </c>
      <c r="E4147" t="s">
        <v>8935</v>
      </c>
      <c r="F4147">
        <v>239</v>
      </c>
      <c r="G4147" t="s">
        <v>8223</v>
      </c>
      <c r="H4147" t="s">
        <v>8213</v>
      </c>
      <c r="I4147" t="s">
        <v>8214</v>
      </c>
      <c r="J4147" t="s">
        <v>8215</v>
      </c>
      <c r="K4147" t="s">
        <v>8224</v>
      </c>
      <c r="L4147" t="s">
        <v>8216</v>
      </c>
    </row>
    <row r="4148" spans="1:12" x14ac:dyDescent="0.35">
      <c r="A4148" s="164" t="s">
        <v>14097</v>
      </c>
      <c r="B4148" t="s">
        <v>14098</v>
      </c>
      <c r="C4148" t="s">
        <v>14099</v>
      </c>
      <c r="D4148" t="s">
        <v>2032</v>
      </c>
      <c r="E4148" t="s">
        <v>8935</v>
      </c>
      <c r="F4148">
        <v>124</v>
      </c>
      <c r="G4148" t="s">
        <v>8212</v>
      </c>
      <c r="H4148" t="s">
        <v>8213</v>
      </c>
      <c r="I4148" t="s">
        <v>8214</v>
      </c>
      <c r="J4148" t="s">
        <v>8215</v>
      </c>
      <c r="K4148" t="s">
        <v>8224</v>
      </c>
      <c r="L4148" t="s">
        <v>8216</v>
      </c>
    </row>
    <row r="4149" spans="1:12" x14ac:dyDescent="0.35">
      <c r="A4149" s="164" t="s">
        <v>20862</v>
      </c>
      <c r="B4149" t="s">
        <v>20863</v>
      </c>
      <c r="C4149" t="s">
        <v>20864</v>
      </c>
      <c r="D4149" t="s">
        <v>13185</v>
      </c>
      <c r="E4149" t="s">
        <v>8935</v>
      </c>
      <c r="F4149">
        <v>201</v>
      </c>
      <c r="G4149" t="s">
        <v>8223</v>
      </c>
      <c r="H4149" t="s">
        <v>8213</v>
      </c>
      <c r="I4149" t="s">
        <v>8214</v>
      </c>
      <c r="J4149" t="s">
        <v>8215</v>
      </c>
      <c r="K4149" t="s">
        <v>8224</v>
      </c>
      <c r="L4149" t="s">
        <v>8267</v>
      </c>
    </row>
    <row r="4150" spans="1:12" x14ac:dyDescent="0.35">
      <c r="A4150" s="164" t="s">
        <v>31185</v>
      </c>
      <c r="B4150" t="s">
        <v>31186</v>
      </c>
      <c r="C4150" t="s">
        <v>31187</v>
      </c>
      <c r="D4150" t="s">
        <v>16628</v>
      </c>
      <c r="E4150" t="s">
        <v>8935</v>
      </c>
      <c r="F4150">
        <v>338</v>
      </c>
      <c r="G4150" t="s">
        <v>8556</v>
      </c>
      <c r="H4150" t="s">
        <v>8213</v>
      </c>
      <c r="I4150" t="s">
        <v>8214</v>
      </c>
      <c r="J4150" t="s">
        <v>8215</v>
      </c>
      <c r="K4150" t="s">
        <v>8224</v>
      </c>
      <c r="L4150" t="s">
        <v>8216</v>
      </c>
    </row>
    <row r="4151" spans="1:12" x14ac:dyDescent="0.35">
      <c r="A4151" s="164" t="s">
        <v>22792</v>
      </c>
      <c r="B4151" t="s">
        <v>22793</v>
      </c>
      <c r="C4151" t="s">
        <v>22794</v>
      </c>
      <c r="D4151" t="s">
        <v>13185</v>
      </c>
      <c r="E4151" t="s">
        <v>8935</v>
      </c>
      <c r="F4151">
        <v>137</v>
      </c>
      <c r="G4151" t="s">
        <v>8212</v>
      </c>
      <c r="H4151" t="s">
        <v>8213</v>
      </c>
      <c r="I4151" t="s">
        <v>8214</v>
      </c>
      <c r="J4151" t="s">
        <v>8215</v>
      </c>
      <c r="K4151" t="s">
        <v>8224</v>
      </c>
      <c r="L4151" t="s">
        <v>8267</v>
      </c>
    </row>
    <row r="4152" spans="1:12" x14ac:dyDescent="0.35">
      <c r="A4152" s="164" t="s">
        <v>27710</v>
      </c>
      <c r="B4152" t="s">
        <v>27711</v>
      </c>
      <c r="C4152" t="s">
        <v>27712</v>
      </c>
      <c r="D4152" t="s">
        <v>13185</v>
      </c>
      <c r="E4152" t="s">
        <v>8935</v>
      </c>
      <c r="F4152">
        <v>282</v>
      </c>
      <c r="G4152" t="s">
        <v>8223</v>
      </c>
      <c r="H4152" t="s">
        <v>8213</v>
      </c>
      <c r="I4152" t="s">
        <v>8214</v>
      </c>
      <c r="J4152" t="s">
        <v>8215</v>
      </c>
      <c r="K4152" t="s">
        <v>5808</v>
      </c>
      <c r="L4152" t="s">
        <v>8267</v>
      </c>
    </row>
    <row r="4153" spans="1:12" x14ac:dyDescent="0.35">
      <c r="A4153" s="164" t="s">
        <v>18622</v>
      </c>
      <c r="B4153" t="s">
        <v>18623</v>
      </c>
      <c r="C4153" t="s">
        <v>18624</v>
      </c>
      <c r="D4153" t="s">
        <v>15519</v>
      </c>
      <c r="E4153" t="s">
        <v>8935</v>
      </c>
      <c r="F4153">
        <v>28</v>
      </c>
      <c r="G4153" t="s">
        <v>8234</v>
      </c>
      <c r="H4153" t="s">
        <v>8213</v>
      </c>
      <c r="I4153" t="s">
        <v>8214</v>
      </c>
      <c r="J4153" t="s">
        <v>8215</v>
      </c>
      <c r="K4153" t="s">
        <v>8224</v>
      </c>
      <c r="L4153" t="s">
        <v>8216</v>
      </c>
    </row>
    <row r="4154" spans="1:12" x14ac:dyDescent="0.35">
      <c r="A4154" s="164" t="s">
        <v>9878</v>
      </c>
      <c r="B4154" t="s">
        <v>9879</v>
      </c>
      <c r="C4154" t="s">
        <v>9880</v>
      </c>
      <c r="D4154" t="s">
        <v>2275</v>
      </c>
      <c r="E4154" t="s">
        <v>8935</v>
      </c>
      <c r="F4154">
        <v>48</v>
      </c>
      <c r="G4154" t="s">
        <v>8234</v>
      </c>
      <c r="H4154" t="s">
        <v>8213</v>
      </c>
      <c r="I4154" t="s">
        <v>8214</v>
      </c>
      <c r="J4154" t="s">
        <v>8215</v>
      </c>
      <c r="K4154" t="s">
        <v>5808</v>
      </c>
      <c r="L4154" t="s">
        <v>8216</v>
      </c>
    </row>
    <row r="4155" spans="1:12" x14ac:dyDescent="0.35">
      <c r="A4155" s="164" t="s">
        <v>18193</v>
      </c>
      <c r="B4155" t="s">
        <v>9485</v>
      </c>
      <c r="C4155" t="s">
        <v>9486</v>
      </c>
      <c r="D4155" t="s">
        <v>1660</v>
      </c>
      <c r="E4155" t="s">
        <v>8935</v>
      </c>
      <c r="F4155">
        <v>176</v>
      </c>
      <c r="G4155" t="s">
        <v>8212</v>
      </c>
      <c r="H4155" t="s">
        <v>8213</v>
      </c>
      <c r="I4155" t="s">
        <v>8214</v>
      </c>
      <c r="J4155" t="s">
        <v>8215</v>
      </c>
      <c r="K4155" t="s">
        <v>8224</v>
      </c>
      <c r="L4155" t="s">
        <v>8216</v>
      </c>
    </row>
    <row r="4156" spans="1:12" x14ac:dyDescent="0.35">
      <c r="A4156" s="164" t="s">
        <v>25671</v>
      </c>
      <c r="B4156" t="s">
        <v>25672</v>
      </c>
      <c r="C4156" t="s">
        <v>25673</v>
      </c>
      <c r="D4156" t="s">
        <v>25674</v>
      </c>
      <c r="E4156" t="s">
        <v>8935</v>
      </c>
      <c r="F4156">
        <v>238</v>
      </c>
      <c r="G4156" t="s">
        <v>8223</v>
      </c>
      <c r="H4156" t="s">
        <v>8213</v>
      </c>
      <c r="I4156" t="s">
        <v>8214</v>
      </c>
      <c r="J4156" t="s">
        <v>8215</v>
      </c>
      <c r="K4156" t="s">
        <v>8224</v>
      </c>
      <c r="L4156" t="s">
        <v>8216</v>
      </c>
    </row>
    <row r="4157" spans="1:12" x14ac:dyDescent="0.35">
      <c r="A4157" s="164" t="s">
        <v>16987</v>
      </c>
      <c r="B4157" t="s">
        <v>16988</v>
      </c>
      <c r="C4157" t="s">
        <v>16989</v>
      </c>
      <c r="D4157" t="s">
        <v>13185</v>
      </c>
      <c r="E4157" t="s">
        <v>8935</v>
      </c>
      <c r="F4157">
        <v>120</v>
      </c>
      <c r="G4157" t="s">
        <v>8212</v>
      </c>
      <c r="H4157" t="s">
        <v>8213</v>
      </c>
      <c r="I4157" t="s">
        <v>8214</v>
      </c>
      <c r="J4157" t="s">
        <v>8215</v>
      </c>
      <c r="K4157" t="s">
        <v>8224</v>
      </c>
      <c r="L4157" t="s">
        <v>8216</v>
      </c>
    </row>
    <row r="4158" spans="1:12" x14ac:dyDescent="0.35">
      <c r="A4158" s="164" t="s">
        <v>28389</v>
      </c>
      <c r="B4158" t="s">
        <v>28390</v>
      </c>
      <c r="C4158" t="s">
        <v>28391</v>
      </c>
      <c r="D4158" t="s">
        <v>28392</v>
      </c>
      <c r="E4158" t="s">
        <v>8935</v>
      </c>
      <c r="F4158">
        <v>73</v>
      </c>
      <c r="G4158" t="s">
        <v>8234</v>
      </c>
      <c r="H4158" t="s">
        <v>8213</v>
      </c>
      <c r="I4158" t="s">
        <v>8214</v>
      </c>
      <c r="J4158" t="s">
        <v>8215</v>
      </c>
      <c r="K4158" t="s">
        <v>8224</v>
      </c>
      <c r="L4158" t="s">
        <v>8216</v>
      </c>
    </row>
    <row r="4159" spans="1:12" x14ac:dyDescent="0.35">
      <c r="A4159" s="164" t="s">
        <v>27205</v>
      </c>
      <c r="B4159" t="s">
        <v>27206</v>
      </c>
      <c r="C4159" t="s">
        <v>27207</v>
      </c>
      <c r="D4159" t="s">
        <v>27208</v>
      </c>
      <c r="E4159" t="s">
        <v>8935</v>
      </c>
      <c r="H4159" t="s">
        <v>8213</v>
      </c>
      <c r="I4159" t="s">
        <v>8214</v>
      </c>
      <c r="J4159" t="s">
        <v>8215</v>
      </c>
      <c r="K4159" t="s">
        <v>8224</v>
      </c>
      <c r="L4159" t="s">
        <v>8216</v>
      </c>
    </row>
    <row r="4160" spans="1:12" x14ac:dyDescent="0.35">
      <c r="A4160" s="164" t="s">
        <v>9095</v>
      </c>
      <c r="B4160" t="s">
        <v>9096</v>
      </c>
      <c r="C4160" t="s">
        <v>9097</v>
      </c>
      <c r="D4160" t="s">
        <v>9098</v>
      </c>
      <c r="E4160" t="s">
        <v>8935</v>
      </c>
      <c r="H4160" t="s">
        <v>8213</v>
      </c>
      <c r="I4160" t="s">
        <v>8214</v>
      </c>
      <c r="J4160" t="s">
        <v>8215</v>
      </c>
      <c r="K4160" t="s">
        <v>8224</v>
      </c>
      <c r="L4160" t="s">
        <v>8216</v>
      </c>
    </row>
    <row r="4161" spans="1:12" x14ac:dyDescent="0.35">
      <c r="A4161" s="164" t="s">
        <v>14857</v>
      </c>
      <c r="B4161" t="s">
        <v>14858</v>
      </c>
      <c r="C4161" t="s">
        <v>14859</v>
      </c>
      <c r="D4161" t="s">
        <v>10294</v>
      </c>
      <c r="E4161" t="s">
        <v>8935</v>
      </c>
      <c r="H4161" t="s">
        <v>8213</v>
      </c>
      <c r="I4161" t="s">
        <v>8214</v>
      </c>
      <c r="J4161" t="s">
        <v>8215</v>
      </c>
      <c r="K4161" t="s">
        <v>8224</v>
      </c>
      <c r="L4161" t="s">
        <v>8216</v>
      </c>
    </row>
    <row r="4162" spans="1:12" x14ac:dyDescent="0.35">
      <c r="A4162" s="164" t="s">
        <v>13182</v>
      </c>
      <c r="B4162" t="s">
        <v>13183</v>
      </c>
      <c r="C4162" t="s">
        <v>13184</v>
      </c>
      <c r="D4162" t="s">
        <v>13185</v>
      </c>
      <c r="E4162" t="s">
        <v>8935</v>
      </c>
      <c r="F4162">
        <v>337</v>
      </c>
      <c r="G4162" t="s">
        <v>8556</v>
      </c>
      <c r="H4162" t="s">
        <v>8213</v>
      </c>
      <c r="I4162" t="s">
        <v>8214</v>
      </c>
      <c r="J4162" t="s">
        <v>8215</v>
      </c>
      <c r="K4162" t="s">
        <v>8224</v>
      </c>
      <c r="L4162" t="s">
        <v>8267</v>
      </c>
    </row>
    <row r="4163" spans="1:12" x14ac:dyDescent="0.35">
      <c r="A4163" s="164" t="s">
        <v>24232</v>
      </c>
      <c r="B4163" t="s">
        <v>24233</v>
      </c>
      <c r="C4163" t="s">
        <v>24234</v>
      </c>
      <c r="D4163" t="s">
        <v>24235</v>
      </c>
      <c r="E4163" t="s">
        <v>8935</v>
      </c>
      <c r="F4163">
        <v>264</v>
      </c>
      <c r="G4163" t="s">
        <v>8223</v>
      </c>
      <c r="H4163" t="s">
        <v>8213</v>
      </c>
      <c r="I4163" t="s">
        <v>8214</v>
      </c>
      <c r="J4163" t="s">
        <v>8215</v>
      </c>
      <c r="K4163" t="s">
        <v>8224</v>
      </c>
      <c r="L4163" t="s">
        <v>8216</v>
      </c>
    </row>
    <row r="4164" spans="1:12" x14ac:dyDescent="0.35">
      <c r="A4164" s="164" t="s">
        <v>32681</v>
      </c>
      <c r="B4164" t="s">
        <v>32682</v>
      </c>
      <c r="C4164" t="s">
        <v>32683</v>
      </c>
      <c r="D4164" t="s">
        <v>2281</v>
      </c>
      <c r="E4164" t="s">
        <v>8935</v>
      </c>
      <c r="F4164">
        <v>84</v>
      </c>
      <c r="G4164" t="s">
        <v>8234</v>
      </c>
      <c r="H4164" t="s">
        <v>8213</v>
      </c>
      <c r="I4164" t="s">
        <v>8219</v>
      </c>
      <c r="J4164" t="s">
        <v>8215</v>
      </c>
      <c r="K4164" t="s">
        <v>8224</v>
      </c>
      <c r="L4164" t="s">
        <v>8216</v>
      </c>
    </row>
    <row r="4165" spans="1:12" x14ac:dyDescent="0.35">
      <c r="A4165" s="164" t="s">
        <v>11712</v>
      </c>
      <c r="B4165" t="s">
        <v>11713</v>
      </c>
      <c r="C4165" t="s">
        <v>11714</v>
      </c>
      <c r="D4165" t="s">
        <v>11715</v>
      </c>
      <c r="E4165" t="s">
        <v>8935</v>
      </c>
      <c r="F4165">
        <v>65</v>
      </c>
      <c r="G4165" t="s">
        <v>8234</v>
      </c>
      <c r="H4165" t="s">
        <v>8213</v>
      </c>
      <c r="I4165" t="s">
        <v>8214</v>
      </c>
      <c r="J4165" t="s">
        <v>8215</v>
      </c>
      <c r="K4165" t="s">
        <v>8224</v>
      </c>
      <c r="L4165" t="s">
        <v>8216</v>
      </c>
    </row>
    <row r="4166" spans="1:12" x14ac:dyDescent="0.35">
      <c r="A4166" s="164" t="s">
        <v>20621</v>
      </c>
      <c r="B4166" t="s">
        <v>20622</v>
      </c>
      <c r="C4166" t="s">
        <v>20623</v>
      </c>
      <c r="D4166" t="s">
        <v>20624</v>
      </c>
      <c r="E4166" t="s">
        <v>8935</v>
      </c>
      <c r="F4166">
        <v>522</v>
      </c>
      <c r="G4166" t="s">
        <v>8490</v>
      </c>
      <c r="H4166" t="s">
        <v>8213</v>
      </c>
      <c r="I4166" t="s">
        <v>8214</v>
      </c>
      <c r="J4166" t="s">
        <v>8215</v>
      </c>
      <c r="K4166" t="s">
        <v>8224</v>
      </c>
      <c r="L4166" t="s">
        <v>8216</v>
      </c>
    </row>
    <row r="4167" spans="1:12" x14ac:dyDescent="0.35">
      <c r="A4167" s="164" t="s">
        <v>15068</v>
      </c>
      <c r="B4167" t="s">
        <v>15069</v>
      </c>
      <c r="C4167" t="s">
        <v>15070</v>
      </c>
      <c r="D4167" t="s">
        <v>15071</v>
      </c>
      <c r="E4167" t="s">
        <v>8935</v>
      </c>
      <c r="H4167" t="s">
        <v>8213</v>
      </c>
      <c r="I4167" t="s">
        <v>8214</v>
      </c>
      <c r="J4167" t="s">
        <v>8215</v>
      </c>
      <c r="K4167" t="s">
        <v>8224</v>
      </c>
      <c r="L4167" t="s">
        <v>8216</v>
      </c>
    </row>
    <row r="4168" spans="1:12" x14ac:dyDescent="0.35">
      <c r="A4168" s="164" t="s">
        <v>19255</v>
      </c>
      <c r="B4168" t="s">
        <v>19256</v>
      </c>
      <c r="C4168" t="s">
        <v>19257</v>
      </c>
      <c r="D4168" t="s">
        <v>19258</v>
      </c>
      <c r="E4168" t="s">
        <v>8935</v>
      </c>
      <c r="F4168">
        <v>84</v>
      </c>
      <c r="G4168" t="s">
        <v>8234</v>
      </c>
      <c r="H4168" t="s">
        <v>8213</v>
      </c>
      <c r="I4168" t="s">
        <v>8214</v>
      </c>
      <c r="J4168" t="s">
        <v>8215</v>
      </c>
      <c r="K4168" t="s">
        <v>8224</v>
      </c>
      <c r="L4168" t="s">
        <v>8216</v>
      </c>
    </row>
    <row r="4169" spans="1:12" x14ac:dyDescent="0.35">
      <c r="A4169" s="164" t="s">
        <v>31466</v>
      </c>
      <c r="B4169" t="s">
        <v>31467</v>
      </c>
      <c r="C4169" t="s">
        <v>31468</v>
      </c>
      <c r="D4169" t="s">
        <v>13185</v>
      </c>
      <c r="E4169" t="s">
        <v>8935</v>
      </c>
      <c r="F4169">
        <v>109</v>
      </c>
      <c r="G4169" t="s">
        <v>8212</v>
      </c>
      <c r="H4169" t="s">
        <v>8213</v>
      </c>
      <c r="I4169" t="s">
        <v>8214</v>
      </c>
      <c r="J4169" t="s">
        <v>8215</v>
      </c>
      <c r="K4169" t="s">
        <v>8224</v>
      </c>
      <c r="L4169" t="s">
        <v>8216</v>
      </c>
    </row>
    <row r="4170" spans="1:12" x14ac:dyDescent="0.35">
      <c r="A4170" s="164" t="s">
        <v>32843</v>
      </c>
      <c r="B4170" t="s">
        <v>32844</v>
      </c>
      <c r="C4170" t="s">
        <v>32845</v>
      </c>
      <c r="D4170" t="s">
        <v>9843</v>
      </c>
      <c r="E4170" t="s">
        <v>8935</v>
      </c>
      <c r="F4170">
        <v>88</v>
      </c>
      <c r="G4170" t="s">
        <v>8234</v>
      </c>
      <c r="H4170" t="s">
        <v>8213</v>
      </c>
      <c r="I4170" t="s">
        <v>8214</v>
      </c>
      <c r="J4170" t="s">
        <v>8215</v>
      </c>
      <c r="K4170" t="s">
        <v>8224</v>
      </c>
      <c r="L4170" t="s">
        <v>8216</v>
      </c>
    </row>
    <row r="4171" spans="1:12" x14ac:dyDescent="0.35">
      <c r="A4171" s="164" t="s">
        <v>16625</v>
      </c>
      <c r="B4171" t="s">
        <v>16626</v>
      </c>
      <c r="C4171" t="s">
        <v>16627</v>
      </c>
      <c r="D4171" t="s">
        <v>16628</v>
      </c>
      <c r="E4171" t="s">
        <v>8935</v>
      </c>
      <c r="F4171">
        <v>117</v>
      </c>
      <c r="G4171" t="s">
        <v>8212</v>
      </c>
      <c r="H4171" t="s">
        <v>8213</v>
      </c>
      <c r="I4171" t="s">
        <v>8214</v>
      </c>
      <c r="J4171" t="s">
        <v>8215</v>
      </c>
      <c r="K4171" t="s">
        <v>8224</v>
      </c>
      <c r="L4171" t="s">
        <v>8267</v>
      </c>
    </row>
    <row r="4172" spans="1:12" x14ac:dyDescent="0.35">
      <c r="A4172" s="164" t="s">
        <v>10291</v>
      </c>
      <c r="B4172" t="s">
        <v>10292</v>
      </c>
      <c r="C4172" t="s">
        <v>10293</v>
      </c>
      <c r="D4172" t="s">
        <v>10294</v>
      </c>
      <c r="E4172" t="s">
        <v>8935</v>
      </c>
      <c r="F4172">
        <v>24</v>
      </c>
      <c r="G4172" t="s">
        <v>8234</v>
      </c>
      <c r="H4172" t="s">
        <v>8213</v>
      </c>
      <c r="I4172" t="s">
        <v>8214</v>
      </c>
      <c r="J4172" t="s">
        <v>8215</v>
      </c>
      <c r="K4172" t="s">
        <v>8224</v>
      </c>
      <c r="L4172" t="s">
        <v>8216</v>
      </c>
    </row>
    <row r="4173" spans="1:12" x14ac:dyDescent="0.35">
      <c r="A4173" s="164" t="s">
        <v>31425</v>
      </c>
      <c r="B4173" t="s">
        <v>31426</v>
      </c>
      <c r="C4173" t="s">
        <v>31427</v>
      </c>
      <c r="D4173" t="s">
        <v>31428</v>
      </c>
      <c r="E4173" t="s">
        <v>8935</v>
      </c>
      <c r="F4173">
        <v>182</v>
      </c>
      <c r="G4173" t="s">
        <v>8212</v>
      </c>
      <c r="H4173" t="s">
        <v>8213</v>
      </c>
      <c r="I4173" t="s">
        <v>8214</v>
      </c>
      <c r="J4173" t="s">
        <v>8215</v>
      </c>
      <c r="K4173" t="s">
        <v>8224</v>
      </c>
      <c r="L4173" t="s">
        <v>8216</v>
      </c>
    </row>
    <row r="4174" spans="1:12" x14ac:dyDescent="0.35">
      <c r="A4174" s="164" t="s">
        <v>30324</v>
      </c>
      <c r="B4174" t="s">
        <v>30325</v>
      </c>
      <c r="C4174" t="s">
        <v>30326</v>
      </c>
      <c r="D4174" t="s">
        <v>30327</v>
      </c>
      <c r="E4174" t="s">
        <v>8935</v>
      </c>
      <c r="F4174">
        <v>110</v>
      </c>
      <c r="G4174" t="s">
        <v>8212</v>
      </c>
      <c r="H4174" t="s">
        <v>8213</v>
      </c>
      <c r="I4174" t="s">
        <v>8214</v>
      </c>
      <c r="J4174" t="s">
        <v>8215</v>
      </c>
      <c r="K4174" t="s">
        <v>8224</v>
      </c>
      <c r="L4174" t="s">
        <v>8216</v>
      </c>
    </row>
    <row r="4175" spans="1:12" x14ac:dyDescent="0.35">
      <c r="A4175" s="164" t="s">
        <v>22307</v>
      </c>
      <c r="B4175" t="s">
        <v>22308</v>
      </c>
      <c r="C4175" t="s">
        <v>22309</v>
      </c>
      <c r="D4175" t="s">
        <v>22310</v>
      </c>
      <c r="E4175" t="s">
        <v>8935</v>
      </c>
      <c r="F4175">
        <v>639</v>
      </c>
      <c r="G4175" t="s">
        <v>8490</v>
      </c>
      <c r="H4175" t="s">
        <v>8213</v>
      </c>
      <c r="I4175" t="s">
        <v>8214</v>
      </c>
      <c r="J4175" t="s">
        <v>8215</v>
      </c>
      <c r="K4175" t="s">
        <v>8224</v>
      </c>
      <c r="L4175" t="s">
        <v>8216</v>
      </c>
    </row>
    <row r="4176" spans="1:12" x14ac:dyDescent="0.35">
      <c r="A4176" s="164" t="s">
        <v>12224</v>
      </c>
      <c r="B4176" t="s">
        <v>12225</v>
      </c>
      <c r="C4176" t="s">
        <v>12226</v>
      </c>
      <c r="D4176" t="s">
        <v>12227</v>
      </c>
      <c r="E4176" t="s">
        <v>8935</v>
      </c>
      <c r="F4176">
        <v>64</v>
      </c>
      <c r="G4176" t="s">
        <v>8234</v>
      </c>
      <c r="H4176" t="s">
        <v>8213</v>
      </c>
      <c r="I4176" t="s">
        <v>8219</v>
      </c>
      <c r="J4176" t="s">
        <v>8215</v>
      </c>
      <c r="K4176" t="s">
        <v>8224</v>
      </c>
      <c r="L4176" t="s">
        <v>8216</v>
      </c>
    </row>
    <row r="4177" spans="1:12" x14ac:dyDescent="0.35">
      <c r="A4177" s="164" t="s">
        <v>2277</v>
      </c>
      <c r="B4177" t="s">
        <v>8077</v>
      </c>
      <c r="C4177" t="s">
        <v>14722</v>
      </c>
      <c r="D4177" t="s">
        <v>2278</v>
      </c>
      <c r="E4177" t="s">
        <v>2279</v>
      </c>
      <c r="F4177">
        <v>125</v>
      </c>
      <c r="G4177" t="s">
        <v>8212</v>
      </c>
      <c r="H4177" t="s">
        <v>8256</v>
      </c>
      <c r="I4177" t="s">
        <v>8214</v>
      </c>
      <c r="J4177" t="s">
        <v>8215</v>
      </c>
      <c r="K4177" t="s">
        <v>8224</v>
      </c>
      <c r="L4177" t="s">
        <v>8267</v>
      </c>
    </row>
    <row r="4178" spans="1:12" x14ac:dyDescent="0.35">
      <c r="A4178" s="164" t="s">
        <v>2280</v>
      </c>
      <c r="B4178" t="s">
        <v>5038</v>
      </c>
      <c r="C4178" t="s">
        <v>26681</v>
      </c>
      <c r="D4178" t="s">
        <v>2281</v>
      </c>
      <c r="E4178" t="s">
        <v>2279</v>
      </c>
      <c r="F4178">
        <v>193</v>
      </c>
      <c r="G4178" t="s">
        <v>8212</v>
      </c>
      <c r="H4178" t="s">
        <v>8256</v>
      </c>
      <c r="I4178" t="s">
        <v>8214</v>
      </c>
      <c r="J4178" t="s">
        <v>8215</v>
      </c>
      <c r="K4178" t="s">
        <v>8224</v>
      </c>
      <c r="L4178" t="s">
        <v>8267</v>
      </c>
    </row>
    <row r="4179" spans="1:12" x14ac:dyDescent="0.35">
      <c r="A4179" s="164" t="s">
        <v>15588</v>
      </c>
      <c r="B4179" t="s">
        <v>15589</v>
      </c>
      <c r="C4179" t="s">
        <v>15590</v>
      </c>
      <c r="D4179" t="s">
        <v>15591</v>
      </c>
      <c r="E4179" t="s">
        <v>2279</v>
      </c>
      <c r="F4179">
        <v>33</v>
      </c>
      <c r="G4179" t="s">
        <v>8234</v>
      </c>
      <c r="H4179" t="s">
        <v>8256</v>
      </c>
      <c r="I4179" t="s">
        <v>8214</v>
      </c>
      <c r="J4179" t="s">
        <v>8215</v>
      </c>
      <c r="K4179" t="s">
        <v>5808</v>
      </c>
      <c r="L4179" t="s">
        <v>8216</v>
      </c>
    </row>
    <row r="4180" spans="1:12" x14ac:dyDescent="0.35">
      <c r="A4180" s="164" t="s">
        <v>13864</v>
      </c>
      <c r="B4180" t="s">
        <v>13865</v>
      </c>
      <c r="C4180" t="s">
        <v>13866</v>
      </c>
      <c r="D4180" t="s">
        <v>2941</v>
      </c>
      <c r="E4180" t="s">
        <v>2279</v>
      </c>
      <c r="F4180">
        <v>0</v>
      </c>
      <c r="G4180" t="s">
        <v>8234</v>
      </c>
      <c r="H4180" t="s">
        <v>8256</v>
      </c>
      <c r="I4180" t="s">
        <v>8214</v>
      </c>
      <c r="J4180" t="s">
        <v>8215</v>
      </c>
      <c r="K4180" t="s">
        <v>8224</v>
      </c>
      <c r="L4180" t="s">
        <v>8216</v>
      </c>
    </row>
    <row r="4181" spans="1:12" x14ac:dyDescent="0.35">
      <c r="A4181" s="164" t="s">
        <v>30311</v>
      </c>
      <c r="B4181" t="s">
        <v>30312</v>
      </c>
      <c r="C4181" t="s">
        <v>30313</v>
      </c>
      <c r="D4181" t="s">
        <v>30314</v>
      </c>
      <c r="E4181" t="s">
        <v>2279</v>
      </c>
      <c r="H4181" t="s">
        <v>8256</v>
      </c>
      <c r="I4181" t="s">
        <v>8214</v>
      </c>
      <c r="J4181" t="s">
        <v>8215</v>
      </c>
      <c r="K4181" t="s">
        <v>8224</v>
      </c>
      <c r="L4181" t="s">
        <v>8216</v>
      </c>
    </row>
    <row r="4182" spans="1:12" x14ac:dyDescent="0.35">
      <c r="A4182" s="164" t="s">
        <v>30850</v>
      </c>
      <c r="B4182" t="s">
        <v>30851</v>
      </c>
      <c r="C4182" t="s">
        <v>30852</v>
      </c>
      <c r="D4182" t="s">
        <v>2307</v>
      </c>
      <c r="E4182" t="s">
        <v>2279</v>
      </c>
      <c r="F4182">
        <v>222</v>
      </c>
      <c r="G4182" t="s">
        <v>8223</v>
      </c>
      <c r="H4182" t="s">
        <v>8256</v>
      </c>
      <c r="I4182" t="s">
        <v>8214</v>
      </c>
      <c r="J4182" t="s">
        <v>8215</v>
      </c>
      <c r="K4182" t="s">
        <v>8224</v>
      </c>
      <c r="L4182" t="s">
        <v>8267</v>
      </c>
    </row>
    <row r="4183" spans="1:12" x14ac:dyDescent="0.35">
      <c r="A4183" s="164" t="s">
        <v>2282</v>
      </c>
      <c r="B4183" t="s">
        <v>5052</v>
      </c>
      <c r="C4183" t="s">
        <v>26712</v>
      </c>
      <c r="D4183" t="s">
        <v>2283</v>
      </c>
      <c r="E4183" t="s">
        <v>2279</v>
      </c>
      <c r="F4183">
        <v>131</v>
      </c>
      <c r="G4183" t="s">
        <v>8212</v>
      </c>
      <c r="H4183" t="s">
        <v>8256</v>
      </c>
      <c r="I4183" t="s">
        <v>8214</v>
      </c>
      <c r="J4183" t="s">
        <v>8215</v>
      </c>
      <c r="K4183" t="s">
        <v>5808</v>
      </c>
      <c r="L4183" t="s">
        <v>8216</v>
      </c>
    </row>
    <row r="4184" spans="1:12" x14ac:dyDescent="0.35">
      <c r="A4184" s="164" t="s">
        <v>15915</v>
      </c>
      <c r="B4184" t="s">
        <v>15916</v>
      </c>
      <c r="C4184" t="s">
        <v>15917</v>
      </c>
      <c r="D4184" t="s">
        <v>15918</v>
      </c>
      <c r="E4184" t="s">
        <v>2279</v>
      </c>
      <c r="H4184" t="s">
        <v>8256</v>
      </c>
      <c r="I4184" t="s">
        <v>8214</v>
      </c>
      <c r="J4184" t="s">
        <v>8215</v>
      </c>
      <c r="K4184" t="s">
        <v>8224</v>
      </c>
      <c r="L4184" t="s">
        <v>8216</v>
      </c>
    </row>
    <row r="4185" spans="1:12" x14ac:dyDescent="0.35">
      <c r="A4185" s="164" t="s">
        <v>2284</v>
      </c>
      <c r="B4185" t="s">
        <v>8053</v>
      </c>
      <c r="C4185" t="s">
        <v>16219</v>
      </c>
      <c r="D4185" t="s">
        <v>157</v>
      </c>
      <c r="E4185" t="s">
        <v>2279</v>
      </c>
      <c r="F4185">
        <v>186</v>
      </c>
      <c r="G4185" t="s">
        <v>8212</v>
      </c>
      <c r="H4185" t="s">
        <v>8256</v>
      </c>
      <c r="I4185" t="s">
        <v>8214</v>
      </c>
      <c r="J4185" t="s">
        <v>8215</v>
      </c>
      <c r="K4185" t="s">
        <v>5808</v>
      </c>
      <c r="L4185" t="s">
        <v>8267</v>
      </c>
    </row>
    <row r="4186" spans="1:12" x14ac:dyDescent="0.35">
      <c r="A4186" s="164" t="s">
        <v>2285</v>
      </c>
      <c r="B4186" t="s">
        <v>5039</v>
      </c>
      <c r="C4186" t="s">
        <v>23029</v>
      </c>
      <c r="D4186" t="s">
        <v>2281</v>
      </c>
      <c r="E4186" t="s">
        <v>2279</v>
      </c>
      <c r="F4186">
        <v>200</v>
      </c>
      <c r="G4186" t="s">
        <v>8212</v>
      </c>
      <c r="H4186" t="s">
        <v>8256</v>
      </c>
      <c r="I4186" t="s">
        <v>8214</v>
      </c>
      <c r="J4186" t="s">
        <v>8215</v>
      </c>
      <c r="K4186" t="s">
        <v>8224</v>
      </c>
      <c r="L4186" t="s">
        <v>8267</v>
      </c>
    </row>
    <row r="4187" spans="1:12" x14ac:dyDescent="0.35">
      <c r="A4187" s="164" t="s">
        <v>2286</v>
      </c>
      <c r="B4187" t="s">
        <v>5051</v>
      </c>
      <c r="C4187" t="s">
        <v>28316</v>
      </c>
      <c r="D4187" t="s">
        <v>2287</v>
      </c>
      <c r="E4187" t="s">
        <v>2279</v>
      </c>
      <c r="F4187">
        <v>239</v>
      </c>
      <c r="G4187" t="s">
        <v>8223</v>
      </c>
      <c r="H4187" t="s">
        <v>8256</v>
      </c>
      <c r="I4187" t="s">
        <v>8214</v>
      </c>
      <c r="J4187" t="s">
        <v>8215</v>
      </c>
      <c r="K4187" t="s">
        <v>8224</v>
      </c>
      <c r="L4187" t="s">
        <v>8267</v>
      </c>
    </row>
    <row r="4188" spans="1:12" x14ac:dyDescent="0.35">
      <c r="A4188" s="164" t="s">
        <v>2288</v>
      </c>
      <c r="B4188" t="s">
        <v>7999</v>
      </c>
      <c r="C4188" t="s">
        <v>29024</v>
      </c>
      <c r="D4188" t="s">
        <v>2289</v>
      </c>
      <c r="E4188" t="s">
        <v>2279</v>
      </c>
      <c r="F4188">
        <v>118</v>
      </c>
      <c r="G4188" t="s">
        <v>8212</v>
      </c>
      <c r="H4188" t="s">
        <v>8256</v>
      </c>
      <c r="I4188" t="s">
        <v>8214</v>
      </c>
      <c r="J4188" t="s">
        <v>8215</v>
      </c>
      <c r="K4188" t="s">
        <v>5808</v>
      </c>
      <c r="L4188" t="s">
        <v>8216</v>
      </c>
    </row>
    <row r="4189" spans="1:12" x14ac:dyDescent="0.35">
      <c r="A4189" s="164" t="s">
        <v>2290</v>
      </c>
      <c r="B4189" t="s">
        <v>5011</v>
      </c>
      <c r="C4189" t="s">
        <v>19679</v>
      </c>
      <c r="D4189" t="s">
        <v>1797</v>
      </c>
      <c r="E4189" t="s">
        <v>2279</v>
      </c>
      <c r="F4189">
        <v>89</v>
      </c>
      <c r="G4189" t="s">
        <v>8234</v>
      </c>
      <c r="H4189" t="s">
        <v>8256</v>
      </c>
      <c r="I4189" t="s">
        <v>8214</v>
      </c>
      <c r="J4189" t="s">
        <v>8215</v>
      </c>
      <c r="K4189" t="s">
        <v>8224</v>
      </c>
      <c r="L4189" t="s">
        <v>8216</v>
      </c>
    </row>
    <row r="4190" spans="1:12" x14ac:dyDescent="0.35">
      <c r="A4190" s="164" t="s">
        <v>2291</v>
      </c>
      <c r="B4190" t="s">
        <v>5034</v>
      </c>
      <c r="C4190" t="s">
        <v>28105</v>
      </c>
      <c r="D4190" t="s">
        <v>5035</v>
      </c>
      <c r="E4190" t="s">
        <v>2279</v>
      </c>
      <c r="F4190">
        <v>110</v>
      </c>
      <c r="G4190" t="s">
        <v>8212</v>
      </c>
      <c r="H4190" t="s">
        <v>8256</v>
      </c>
      <c r="I4190" t="s">
        <v>8214</v>
      </c>
      <c r="J4190" t="s">
        <v>8215</v>
      </c>
      <c r="K4190" t="s">
        <v>8224</v>
      </c>
      <c r="L4190" t="s">
        <v>8267</v>
      </c>
    </row>
    <row r="4191" spans="1:12" x14ac:dyDescent="0.35">
      <c r="A4191" s="164" t="s">
        <v>2294</v>
      </c>
      <c r="B4191" t="s">
        <v>5014</v>
      </c>
      <c r="C4191" t="s">
        <v>19694</v>
      </c>
      <c r="D4191" t="s">
        <v>2295</v>
      </c>
      <c r="E4191" t="s">
        <v>2279</v>
      </c>
      <c r="F4191">
        <v>114</v>
      </c>
      <c r="G4191" t="s">
        <v>8212</v>
      </c>
      <c r="H4191" t="s">
        <v>8256</v>
      </c>
      <c r="I4191" t="s">
        <v>8214</v>
      </c>
      <c r="J4191" t="s">
        <v>8215</v>
      </c>
      <c r="K4191" t="s">
        <v>5808</v>
      </c>
      <c r="L4191" t="s">
        <v>8216</v>
      </c>
    </row>
    <row r="4192" spans="1:12" x14ac:dyDescent="0.35">
      <c r="A4192" s="164" t="s">
        <v>2296</v>
      </c>
      <c r="B4192" t="s">
        <v>5054</v>
      </c>
      <c r="C4192" t="s">
        <v>17518</v>
      </c>
      <c r="D4192" t="s">
        <v>2297</v>
      </c>
      <c r="E4192" t="s">
        <v>2279</v>
      </c>
      <c r="F4192">
        <v>175</v>
      </c>
      <c r="G4192" t="s">
        <v>8212</v>
      </c>
      <c r="H4192" t="s">
        <v>8256</v>
      </c>
      <c r="I4192" t="s">
        <v>8214</v>
      </c>
      <c r="J4192" t="s">
        <v>8215</v>
      </c>
      <c r="K4192" t="s">
        <v>8224</v>
      </c>
      <c r="L4192" t="s">
        <v>8267</v>
      </c>
    </row>
    <row r="4193" spans="1:12" x14ac:dyDescent="0.35">
      <c r="A4193" s="164" t="s">
        <v>11877</v>
      </c>
      <c r="B4193" t="s">
        <v>6317</v>
      </c>
      <c r="C4193" t="s">
        <v>11878</v>
      </c>
      <c r="D4193" t="s">
        <v>11879</v>
      </c>
      <c r="E4193" t="s">
        <v>2279</v>
      </c>
      <c r="F4193">
        <v>364</v>
      </c>
      <c r="G4193" t="s">
        <v>8556</v>
      </c>
      <c r="H4193" t="s">
        <v>8256</v>
      </c>
      <c r="I4193" t="s">
        <v>8214</v>
      </c>
      <c r="J4193" t="s">
        <v>8215</v>
      </c>
      <c r="K4193" t="s">
        <v>8224</v>
      </c>
      <c r="L4193" t="s">
        <v>8216</v>
      </c>
    </row>
    <row r="4194" spans="1:12" x14ac:dyDescent="0.35">
      <c r="A4194" s="164" t="s">
        <v>17264</v>
      </c>
      <c r="B4194" t="s">
        <v>17265</v>
      </c>
      <c r="C4194" t="s">
        <v>17266</v>
      </c>
      <c r="D4194" t="s">
        <v>17267</v>
      </c>
      <c r="E4194" t="s">
        <v>2279</v>
      </c>
      <c r="H4194" t="s">
        <v>8256</v>
      </c>
      <c r="I4194" t="s">
        <v>8214</v>
      </c>
      <c r="J4194" t="s">
        <v>8215</v>
      </c>
      <c r="K4194" t="s">
        <v>8224</v>
      </c>
      <c r="L4194" t="s">
        <v>8216</v>
      </c>
    </row>
    <row r="4195" spans="1:12" x14ac:dyDescent="0.35">
      <c r="A4195" s="164" t="s">
        <v>32964</v>
      </c>
      <c r="B4195" t="s">
        <v>32965</v>
      </c>
      <c r="C4195" t="s">
        <v>32966</v>
      </c>
      <c r="D4195" t="s">
        <v>2299</v>
      </c>
      <c r="E4195" t="s">
        <v>2279</v>
      </c>
      <c r="F4195">
        <v>27</v>
      </c>
      <c r="G4195" t="s">
        <v>8234</v>
      </c>
      <c r="H4195" t="s">
        <v>8256</v>
      </c>
      <c r="I4195" t="s">
        <v>8214</v>
      </c>
      <c r="J4195" t="s">
        <v>8215</v>
      </c>
      <c r="K4195" t="s">
        <v>8224</v>
      </c>
      <c r="L4195" t="s">
        <v>8216</v>
      </c>
    </row>
    <row r="4196" spans="1:12" x14ac:dyDescent="0.35">
      <c r="A4196" s="164" t="s">
        <v>2298</v>
      </c>
      <c r="B4196" t="s">
        <v>5005</v>
      </c>
      <c r="C4196" t="s">
        <v>14635</v>
      </c>
      <c r="D4196" t="s">
        <v>2299</v>
      </c>
      <c r="E4196" t="s">
        <v>2279</v>
      </c>
      <c r="F4196">
        <v>165</v>
      </c>
      <c r="G4196" t="s">
        <v>8212</v>
      </c>
      <c r="H4196" t="s">
        <v>8256</v>
      </c>
      <c r="I4196" t="s">
        <v>8214</v>
      </c>
      <c r="J4196" t="s">
        <v>8215</v>
      </c>
      <c r="K4196" t="s">
        <v>5808</v>
      </c>
      <c r="L4196" t="s">
        <v>8216</v>
      </c>
    </row>
    <row r="4197" spans="1:12" x14ac:dyDescent="0.35">
      <c r="A4197" s="164" t="s">
        <v>22740</v>
      </c>
      <c r="B4197" t="s">
        <v>22741</v>
      </c>
      <c r="C4197" t="s">
        <v>22742</v>
      </c>
      <c r="D4197" t="s">
        <v>1892</v>
      </c>
      <c r="E4197" t="s">
        <v>2279</v>
      </c>
      <c r="F4197">
        <v>22</v>
      </c>
      <c r="G4197" t="s">
        <v>8234</v>
      </c>
      <c r="H4197" t="s">
        <v>8256</v>
      </c>
      <c r="I4197" t="s">
        <v>8214</v>
      </c>
      <c r="J4197" t="s">
        <v>8215</v>
      </c>
      <c r="K4197" t="s">
        <v>8224</v>
      </c>
      <c r="L4197" t="s">
        <v>8216</v>
      </c>
    </row>
    <row r="4198" spans="1:12" x14ac:dyDescent="0.35">
      <c r="A4198" s="164" t="s">
        <v>11102</v>
      </c>
      <c r="B4198" t="s">
        <v>11103</v>
      </c>
      <c r="C4198" t="s">
        <v>11104</v>
      </c>
      <c r="D4198" t="s">
        <v>11105</v>
      </c>
      <c r="E4198" t="s">
        <v>2279</v>
      </c>
      <c r="H4198" t="s">
        <v>8256</v>
      </c>
      <c r="I4198" t="s">
        <v>8214</v>
      </c>
      <c r="J4198" t="s">
        <v>8215</v>
      </c>
      <c r="K4198" t="s">
        <v>8224</v>
      </c>
      <c r="L4198" t="s">
        <v>8216</v>
      </c>
    </row>
    <row r="4199" spans="1:12" x14ac:dyDescent="0.35">
      <c r="A4199" s="164" t="s">
        <v>27014</v>
      </c>
      <c r="B4199" t="s">
        <v>7970</v>
      </c>
      <c r="C4199" t="s">
        <v>20726</v>
      </c>
      <c r="D4199" t="s">
        <v>2276</v>
      </c>
      <c r="E4199" t="s">
        <v>2279</v>
      </c>
      <c r="F4199">
        <v>297</v>
      </c>
      <c r="G4199" t="s">
        <v>8223</v>
      </c>
      <c r="H4199" t="s">
        <v>8256</v>
      </c>
      <c r="I4199" t="s">
        <v>8214</v>
      </c>
      <c r="J4199" t="s">
        <v>8215</v>
      </c>
      <c r="K4199" t="s">
        <v>8224</v>
      </c>
      <c r="L4199" t="s">
        <v>8267</v>
      </c>
    </row>
    <row r="4200" spans="1:12" x14ac:dyDescent="0.35">
      <c r="A4200" s="164" t="s">
        <v>2300</v>
      </c>
      <c r="B4200" t="s">
        <v>5026</v>
      </c>
      <c r="C4200" t="s">
        <v>13813</v>
      </c>
      <c r="D4200" t="s">
        <v>2301</v>
      </c>
      <c r="E4200" t="s">
        <v>2279</v>
      </c>
      <c r="F4200">
        <v>120</v>
      </c>
      <c r="G4200" t="s">
        <v>8212</v>
      </c>
      <c r="H4200" t="s">
        <v>8256</v>
      </c>
      <c r="I4200" t="s">
        <v>8214</v>
      </c>
      <c r="J4200" t="s">
        <v>8215</v>
      </c>
      <c r="K4200" t="s">
        <v>5808</v>
      </c>
      <c r="L4200" t="s">
        <v>8216</v>
      </c>
    </row>
    <row r="4201" spans="1:12" x14ac:dyDescent="0.35">
      <c r="A4201" s="164" t="s">
        <v>2302</v>
      </c>
      <c r="B4201" t="s">
        <v>5006</v>
      </c>
      <c r="C4201" t="s">
        <v>10397</v>
      </c>
      <c r="D4201" t="s">
        <v>255</v>
      </c>
      <c r="E4201" t="s">
        <v>2279</v>
      </c>
      <c r="F4201">
        <v>46</v>
      </c>
      <c r="G4201" t="s">
        <v>8234</v>
      </c>
      <c r="H4201" t="s">
        <v>8256</v>
      </c>
      <c r="I4201" t="s">
        <v>8214</v>
      </c>
      <c r="J4201" t="s">
        <v>8215</v>
      </c>
      <c r="K4201" t="s">
        <v>8224</v>
      </c>
      <c r="L4201" t="s">
        <v>8216</v>
      </c>
    </row>
    <row r="4202" spans="1:12" x14ac:dyDescent="0.35">
      <c r="A4202" s="164" t="s">
        <v>2303</v>
      </c>
      <c r="B4202" t="s">
        <v>5032</v>
      </c>
      <c r="C4202" t="s">
        <v>12845</v>
      </c>
      <c r="D4202" t="s">
        <v>2292</v>
      </c>
      <c r="E4202" t="s">
        <v>2279</v>
      </c>
      <c r="F4202">
        <v>399</v>
      </c>
      <c r="G4202" t="s">
        <v>8556</v>
      </c>
      <c r="H4202" t="s">
        <v>8256</v>
      </c>
      <c r="I4202" t="s">
        <v>8214</v>
      </c>
      <c r="J4202" t="s">
        <v>8215</v>
      </c>
      <c r="K4202" t="s">
        <v>5808</v>
      </c>
      <c r="L4202" t="s">
        <v>8267</v>
      </c>
    </row>
    <row r="4203" spans="1:12" x14ac:dyDescent="0.35">
      <c r="A4203" s="164" t="s">
        <v>2304</v>
      </c>
      <c r="B4203" t="s">
        <v>5025</v>
      </c>
      <c r="C4203" t="s">
        <v>20030</v>
      </c>
      <c r="D4203" t="s">
        <v>2305</v>
      </c>
      <c r="E4203" t="s">
        <v>2279</v>
      </c>
      <c r="F4203">
        <v>296</v>
      </c>
      <c r="G4203" t="s">
        <v>8223</v>
      </c>
      <c r="H4203" t="s">
        <v>8256</v>
      </c>
      <c r="I4203" t="s">
        <v>8214</v>
      </c>
      <c r="J4203" t="s">
        <v>8215</v>
      </c>
      <c r="K4203" t="s">
        <v>8224</v>
      </c>
      <c r="L4203" t="s">
        <v>8216</v>
      </c>
    </row>
    <row r="4204" spans="1:12" x14ac:dyDescent="0.35">
      <c r="A4204" s="164" t="s">
        <v>26674</v>
      </c>
      <c r="B4204" t="s">
        <v>26675</v>
      </c>
      <c r="C4204" t="s">
        <v>26676</v>
      </c>
      <c r="D4204" t="s">
        <v>26677</v>
      </c>
      <c r="E4204" t="s">
        <v>2279</v>
      </c>
      <c r="H4204" t="s">
        <v>8256</v>
      </c>
      <c r="I4204" t="s">
        <v>8214</v>
      </c>
      <c r="J4204" t="s">
        <v>8215</v>
      </c>
      <c r="K4204" t="s">
        <v>8224</v>
      </c>
      <c r="L4204" t="s">
        <v>8216</v>
      </c>
    </row>
    <row r="4205" spans="1:12" x14ac:dyDescent="0.35">
      <c r="A4205" s="164" t="s">
        <v>2306</v>
      </c>
      <c r="B4205" t="s">
        <v>5023</v>
      </c>
      <c r="C4205" t="s">
        <v>11359</v>
      </c>
      <c r="D4205" t="s">
        <v>5024</v>
      </c>
      <c r="E4205" t="s">
        <v>2279</v>
      </c>
      <c r="F4205">
        <v>304</v>
      </c>
      <c r="G4205" t="s">
        <v>8556</v>
      </c>
      <c r="H4205" t="s">
        <v>8256</v>
      </c>
      <c r="I4205" t="s">
        <v>8214</v>
      </c>
      <c r="J4205" t="s">
        <v>8215</v>
      </c>
      <c r="K4205" t="s">
        <v>8224</v>
      </c>
      <c r="L4205" t="s">
        <v>8267</v>
      </c>
    </row>
    <row r="4206" spans="1:12" x14ac:dyDescent="0.35">
      <c r="A4206" s="164" t="s">
        <v>2308</v>
      </c>
      <c r="B4206" t="s">
        <v>5037</v>
      </c>
      <c r="C4206" t="s">
        <v>30162</v>
      </c>
      <c r="D4206" t="s">
        <v>920</v>
      </c>
      <c r="E4206" t="s">
        <v>2279</v>
      </c>
      <c r="F4206">
        <v>212</v>
      </c>
      <c r="G4206" t="s">
        <v>8223</v>
      </c>
      <c r="H4206" t="s">
        <v>8256</v>
      </c>
      <c r="I4206" t="s">
        <v>8214</v>
      </c>
      <c r="J4206" t="s">
        <v>8215</v>
      </c>
      <c r="K4206" t="s">
        <v>8224</v>
      </c>
      <c r="L4206" t="s">
        <v>8267</v>
      </c>
    </row>
    <row r="4207" spans="1:12" x14ac:dyDescent="0.35">
      <c r="A4207" s="164" t="s">
        <v>31902</v>
      </c>
      <c r="B4207" t="s">
        <v>6338</v>
      </c>
      <c r="C4207" t="s">
        <v>22116</v>
      </c>
      <c r="D4207" t="s">
        <v>22117</v>
      </c>
      <c r="E4207" t="s">
        <v>2279</v>
      </c>
      <c r="F4207">
        <v>22</v>
      </c>
      <c r="G4207" t="s">
        <v>8234</v>
      </c>
      <c r="H4207" t="s">
        <v>8256</v>
      </c>
      <c r="I4207" t="s">
        <v>8214</v>
      </c>
      <c r="J4207" t="s">
        <v>8215</v>
      </c>
      <c r="K4207" t="s">
        <v>8224</v>
      </c>
      <c r="L4207" t="s">
        <v>8216</v>
      </c>
    </row>
    <row r="4208" spans="1:12" x14ac:dyDescent="0.35">
      <c r="A4208" s="164" t="s">
        <v>20320</v>
      </c>
      <c r="B4208" t="s">
        <v>20321</v>
      </c>
      <c r="C4208" t="s">
        <v>20322</v>
      </c>
      <c r="D4208" t="s">
        <v>20323</v>
      </c>
      <c r="E4208" t="s">
        <v>2279</v>
      </c>
      <c r="H4208" t="s">
        <v>8256</v>
      </c>
      <c r="I4208" t="s">
        <v>8214</v>
      </c>
      <c r="J4208" t="s">
        <v>8215</v>
      </c>
      <c r="K4208" t="s">
        <v>8224</v>
      </c>
      <c r="L4208" t="s">
        <v>8216</v>
      </c>
    </row>
    <row r="4209" spans="1:12" x14ac:dyDescent="0.35">
      <c r="A4209" s="164" t="s">
        <v>17483</v>
      </c>
      <c r="B4209" t="s">
        <v>17484</v>
      </c>
      <c r="C4209" t="s">
        <v>17485</v>
      </c>
      <c r="D4209" t="s">
        <v>17486</v>
      </c>
      <c r="E4209" t="s">
        <v>2279</v>
      </c>
      <c r="F4209">
        <v>108</v>
      </c>
      <c r="G4209" t="s">
        <v>8212</v>
      </c>
      <c r="H4209" t="s">
        <v>8256</v>
      </c>
      <c r="I4209" t="s">
        <v>8214</v>
      </c>
      <c r="J4209" t="s">
        <v>8215</v>
      </c>
      <c r="K4209" t="s">
        <v>8224</v>
      </c>
      <c r="L4209" t="s">
        <v>8216</v>
      </c>
    </row>
    <row r="4210" spans="1:12" x14ac:dyDescent="0.35">
      <c r="A4210" s="164" t="s">
        <v>12011</v>
      </c>
      <c r="B4210" t="s">
        <v>12012</v>
      </c>
      <c r="C4210" t="s">
        <v>12013</v>
      </c>
      <c r="D4210" t="s">
        <v>3837</v>
      </c>
      <c r="E4210" t="s">
        <v>2279</v>
      </c>
      <c r="F4210">
        <v>101</v>
      </c>
      <c r="G4210" t="s">
        <v>8212</v>
      </c>
      <c r="H4210" t="s">
        <v>8256</v>
      </c>
      <c r="I4210" t="s">
        <v>8214</v>
      </c>
      <c r="J4210" t="s">
        <v>8215</v>
      </c>
      <c r="K4210" t="s">
        <v>8224</v>
      </c>
      <c r="L4210" t="s">
        <v>8216</v>
      </c>
    </row>
    <row r="4211" spans="1:12" x14ac:dyDescent="0.35">
      <c r="A4211" s="164" t="s">
        <v>30614</v>
      </c>
      <c r="B4211" t="s">
        <v>27683</v>
      </c>
      <c r="C4211" t="s">
        <v>30615</v>
      </c>
      <c r="D4211" t="s">
        <v>14487</v>
      </c>
      <c r="E4211" t="s">
        <v>2279</v>
      </c>
      <c r="H4211" t="s">
        <v>8256</v>
      </c>
      <c r="I4211" t="s">
        <v>8214</v>
      </c>
      <c r="J4211" t="s">
        <v>8215</v>
      </c>
      <c r="K4211" t="s">
        <v>8224</v>
      </c>
      <c r="L4211" t="s">
        <v>8216</v>
      </c>
    </row>
    <row r="4212" spans="1:12" x14ac:dyDescent="0.35">
      <c r="A4212" s="164" t="s">
        <v>2309</v>
      </c>
      <c r="B4212" t="s">
        <v>5010</v>
      </c>
      <c r="C4212" t="s">
        <v>24801</v>
      </c>
      <c r="D4212" t="s">
        <v>2310</v>
      </c>
      <c r="E4212" t="s">
        <v>2279</v>
      </c>
      <c r="F4212">
        <v>223</v>
      </c>
      <c r="G4212" t="s">
        <v>8223</v>
      </c>
      <c r="H4212" t="s">
        <v>8256</v>
      </c>
      <c r="I4212" t="s">
        <v>8214</v>
      </c>
      <c r="J4212" t="s">
        <v>8215</v>
      </c>
      <c r="K4212" t="s">
        <v>8224</v>
      </c>
      <c r="L4212" t="s">
        <v>8267</v>
      </c>
    </row>
    <row r="4213" spans="1:12" x14ac:dyDescent="0.35">
      <c r="A4213" s="164" t="s">
        <v>18346</v>
      </c>
      <c r="B4213" t="s">
        <v>18347</v>
      </c>
      <c r="C4213" t="s">
        <v>18348</v>
      </c>
      <c r="D4213" t="s">
        <v>18349</v>
      </c>
      <c r="E4213" t="s">
        <v>2279</v>
      </c>
      <c r="H4213" t="s">
        <v>8256</v>
      </c>
      <c r="I4213" t="s">
        <v>8214</v>
      </c>
      <c r="J4213" t="s">
        <v>8215</v>
      </c>
      <c r="K4213" t="s">
        <v>8224</v>
      </c>
      <c r="L4213" t="s">
        <v>8216</v>
      </c>
    </row>
    <row r="4214" spans="1:12" x14ac:dyDescent="0.35">
      <c r="A4214" s="164" t="s">
        <v>2311</v>
      </c>
      <c r="B4214" t="s">
        <v>5018</v>
      </c>
      <c r="C4214" t="s">
        <v>20773</v>
      </c>
      <c r="D4214" t="s">
        <v>2312</v>
      </c>
      <c r="E4214" t="s">
        <v>2279</v>
      </c>
      <c r="F4214">
        <v>67</v>
      </c>
      <c r="G4214" t="s">
        <v>8234</v>
      </c>
      <c r="H4214" t="s">
        <v>8256</v>
      </c>
      <c r="I4214" t="s">
        <v>8214</v>
      </c>
      <c r="J4214" t="s">
        <v>8215</v>
      </c>
      <c r="K4214" t="s">
        <v>8224</v>
      </c>
      <c r="L4214" t="s">
        <v>8216</v>
      </c>
    </row>
    <row r="4215" spans="1:12" x14ac:dyDescent="0.35">
      <c r="A4215" s="164" t="s">
        <v>23553</v>
      </c>
      <c r="B4215" t="s">
        <v>23554</v>
      </c>
      <c r="C4215" t="s">
        <v>23555</v>
      </c>
      <c r="D4215" t="s">
        <v>23556</v>
      </c>
      <c r="E4215" t="s">
        <v>2279</v>
      </c>
      <c r="F4215">
        <v>25</v>
      </c>
      <c r="G4215" t="s">
        <v>8234</v>
      </c>
      <c r="H4215" t="s">
        <v>8256</v>
      </c>
      <c r="I4215" t="s">
        <v>8214</v>
      </c>
      <c r="J4215" t="s">
        <v>8215</v>
      </c>
      <c r="K4215" t="s">
        <v>8224</v>
      </c>
      <c r="L4215" t="s">
        <v>8216</v>
      </c>
    </row>
    <row r="4216" spans="1:12" x14ac:dyDescent="0.35">
      <c r="A4216" s="164" t="s">
        <v>11078</v>
      </c>
      <c r="B4216" t="s">
        <v>11079</v>
      </c>
      <c r="C4216" t="s">
        <v>11080</v>
      </c>
      <c r="D4216" t="s">
        <v>11081</v>
      </c>
      <c r="E4216" t="s">
        <v>2279</v>
      </c>
      <c r="F4216">
        <v>49</v>
      </c>
      <c r="G4216" t="s">
        <v>8234</v>
      </c>
      <c r="H4216" t="s">
        <v>8256</v>
      </c>
      <c r="I4216" t="s">
        <v>8214</v>
      </c>
      <c r="J4216" t="s">
        <v>8215</v>
      </c>
      <c r="K4216" t="s">
        <v>5808</v>
      </c>
      <c r="L4216" t="s">
        <v>8216</v>
      </c>
    </row>
    <row r="4217" spans="1:12" x14ac:dyDescent="0.35">
      <c r="A4217" s="164" t="s">
        <v>2313</v>
      </c>
      <c r="B4217" t="s">
        <v>5045</v>
      </c>
      <c r="C4217" t="s">
        <v>32412</v>
      </c>
      <c r="D4217" t="s">
        <v>2314</v>
      </c>
      <c r="E4217" t="s">
        <v>2279</v>
      </c>
      <c r="F4217">
        <v>175</v>
      </c>
      <c r="G4217" t="s">
        <v>8212</v>
      </c>
      <c r="H4217" t="s">
        <v>8256</v>
      </c>
      <c r="I4217" t="s">
        <v>8214</v>
      </c>
      <c r="J4217" t="s">
        <v>8215</v>
      </c>
      <c r="K4217" t="s">
        <v>5808</v>
      </c>
      <c r="L4217" t="s">
        <v>8267</v>
      </c>
    </row>
    <row r="4218" spans="1:12" x14ac:dyDescent="0.35">
      <c r="A4218" s="164" t="s">
        <v>14387</v>
      </c>
      <c r="B4218" t="s">
        <v>14388</v>
      </c>
      <c r="C4218" t="s">
        <v>14389</v>
      </c>
      <c r="D4218" t="s">
        <v>10072</v>
      </c>
      <c r="E4218" t="s">
        <v>2279</v>
      </c>
      <c r="F4218">
        <v>72</v>
      </c>
      <c r="G4218" t="s">
        <v>8234</v>
      </c>
      <c r="H4218" t="s">
        <v>8256</v>
      </c>
      <c r="I4218" t="s">
        <v>8214</v>
      </c>
      <c r="J4218" t="s">
        <v>8215</v>
      </c>
      <c r="K4218" t="s">
        <v>5808</v>
      </c>
      <c r="L4218" t="s">
        <v>8216</v>
      </c>
    </row>
    <row r="4219" spans="1:12" x14ac:dyDescent="0.35">
      <c r="A4219" s="164" t="s">
        <v>25780</v>
      </c>
      <c r="B4219" t="s">
        <v>25781</v>
      </c>
      <c r="C4219" t="s">
        <v>25782</v>
      </c>
      <c r="D4219" t="s">
        <v>25783</v>
      </c>
      <c r="E4219" t="s">
        <v>2279</v>
      </c>
      <c r="F4219">
        <v>261</v>
      </c>
      <c r="G4219" t="s">
        <v>8223</v>
      </c>
      <c r="H4219" t="s">
        <v>8256</v>
      </c>
      <c r="I4219" t="s">
        <v>8214</v>
      </c>
      <c r="J4219" t="s">
        <v>8215</v>
      </c>
      <c r="K4219" t="s">
        <v>5808</v>
      </c>
      <c r="L4219" t="s">
        <v>8216</v>
      </c>
    </row>
    <row r="4220" spans="1:12" x14ac:dyDescent="0.35">
      <c r="A4220" s="164" t="s">
        <v>21387</v>
      </c>
      <c r="B4220" t="s">
        <v>21388</v>
      </c>
      <c r="C4220" t="s">
        <v>21389</v>
      </c>
      <c r="D4220" t="s">
        <v>2276</v>
      </c>
      <c r="E4220" t="s">
        <v>2279</v>
      </c>
      <c r="F4220">
        <v>290</v>
      </c>
      <c r="G4220" t="s">
        <v>8223</v>
      </c>
      <c r="H4220" t="s">
        <v>8256</v>
      </c>
      <c r="I4220" t="s">
        <v>8214</v>
      </c>
      <c r="J4220" t="s">
        <v>8215</v>
      </c>
      <c r="K4220" t="s">
        <v>8224</v>
      </c>
      <c r="L4220" t="s">
        <v>8267</v>
      </c>
    </row>
    <row r="4221" spans="1:12" x14ac:dyDescent="0.35">
      <c r="A4221" s="164" t="s">
        <v>29649</v>
      </c>
      <c r="B4221" t="s">
        <v>29650</v>
      </c>
      <c r="C4221" t="s">
        <v>29651</v>
      </c>
      <c r="D4221" t="s">
        <v>1660</v>
      </c>
      <c r="E4221" t="s">
        <v>2279</v>
      </c>
      <c r="F4221">
        <v>21</v>
      </c>
      <c r="G4221" t="s">
        <v>8234</v>
      </c>
      <c r="H4221" t="s">
        <v>8256</v>
      </c>
      <c r="I4221" t="s">
        <v>8214</v>
      </c>
      <c r="J4221" t="s">
        <v>8215</v>
      </c>
      <c r="K4221" t="s">
        <v>8224</v>
      </c>
      <c r="L4221" t="s">
        <v>8216</v>
      </c>
    </row>
    <row r="4222" spans="1:12" x14ac:dyDescent="0.35">
      <c r="A4222" s="164" t="s">
        <v>2315</v>
      </c>
      <c r="B4222" t="s">
        <v>5046</v>
      </c>
      <c r="C4222" t="s">
        <v>13456</v>
      </c>
      <c r="D4222" t="s">
        <v>1825</v>
      </c>
      <c r="E4222" t="s">
        <v>2279</v>
      </c>
      <c r="F4222">
        <v>145</v>
      </c>
      <c r="G4222" t="s">
        <v>8212</v>
      </c>
      <c r="H4222" t="s">
        <v>8256</v>
      </c>
      <c r="I4222" t="s">
        <v>8214</v>
      </c>
      <c r="J4222" t="s">
        <v>8215</v>
      </c>
      <c r="K4222" t="s">
        <v>8224</v>
      </c>
      <c r="L4222" t="s">
        <v>8216</v>
      </c>
    </row>
    <row r="4223" spans="1:12" x14ac:dyDescent="0.35">
      <c r="A4223" s="164" t="s">
        <v>26915</v>
      </c>
      <c r="B4223" t="s">
        <v>26916</v>
      </c>
      <c r="C4223" t="s">
        <v>26917</v>
      </c>
      <c r="D4223" t="s">
        <v>17173</v>
      </c>
      <c r="E4223" t="s">
        <v>2279</v>
      </c>
      <c r="H4223" t="s">
        <v>8256</v>
      </c>
      <c r="I4223" t="s">
        <v>8214</v>
      </c>
      <c r="J4223" t="s">
        <v>8215</v>
      </c>
      <c r="K4223" t="s">
        <v>8224</v>
      </c>
      <c r="L4223" t="s">
        <v>8216</v>
      </c>
    </row>
    <row r="4224" spans="1:12" x14ac:dyDescent="0.35">
      <c r="A4224" s="164" t="s">
        <v>12233</v>
      </c>
      <c r="B4224" t="s">
        <v>12234</v>
      </c>
      <c r="C4224" t="s">
        <v>12235</v>
      </c>
      <c r="D4224" t="s">
        <v>2276</v>
      </c>
      <c r="E4224" t="s">
        <v>2279</v>
      </c>
      <c r="F4224">
        <v>114</v>
      </c>
      <c r="G4224" t="s">
        <v>8212</v>
      </c>
      <c r="H4224" t="s">
        <v>8256</v>
      </c>
      <c r="I4224" t="s">
        <v>8214</v>
      </c>
      <c r="J4224" t="s">
        <v>8215</v>
      </c>
      <c r="K4224" t="s">
        <v>8224</v>
      </c>
      <c r="L4224" t="s">
        <v>8216</v>
      </c>
    </row>
    <row r="4225" spans="1:12" x14ac:dyDescent="0.35">
      <c r="A4225" s="164" t="s">
        <v>2316</v>
      </c>
      <c r="B4225" t="s">
        <v>5021</v>
      </c>
      <c r="C4225" t="s">
        <v>30389</v>
      </c>
      <c r="D4225" t="s">
        <v>2317</v>
      </c>
      <c r="E4225" t="s">
        <v>2279</v>
      </c>
      <c r="F4225">
        <v>407</v>
      </c>
      <c r="G4225" t="s">
        <v>8307</v>
      </c>
      <c r="H4225" t="s">
        <v>8256</v>
      </c>
      <c r="I4225" t="s">
        <v>8214</v>
      </c>
      <c r="J4225" t="s">
        <v>8215</v>
      </c>
      <c r="K4225" t="s">
        <v>8224</v>
      </c>
      <c r="L4225" t="s">
        <v>8216</v>
      </c>
    </row>
    <row r="4226" spans="1:12" x14ac:dyDescent="0.35">
      <c r="A4226" s="164" t="s">
        <v>25307</v>
      </c>
      <c r="B4226" t="s">
        <v>25308</v>
      </c>
      <c r="C4226" t="s">
        <v>25309</v>
      </c>
      <c r="D4226" t="s">
        <v>25310</v>
      </c>
      <c r="E4226" t="s">
        <v>2279</v>
      </c>
      <c r="F4226">
        <v>149</v>
      </c>
      <c r="G4226" t="s">
        <v>8212</v>
      </c>
      <c r="H4226" t="s">
        <v>8256</v>
      </c>
      <c r="I4226" t="s">
        <v>8214</v>
      </c>
      <c r="J4226" t="s">
        <v>8215</v>
      </c>
      <c r="K4226" t="s">
        <v>5808</v>
      </c>
      <c r="L4226" t="s">
        <v>8216</v>
      </c>
    </row>
    <row r="4227" spans="1:12" x14ac:dyDescent="0.35">
      <c r="A4227" s="164" t="s">
        <v>2318</v>
      </c>
      <c r="B4227" t="s">
        <v>5007</v>
      </c>
      <c r="C4227" t="s">
        <v>31248</v>
      </c>
      <c r="D4227" t="s">
        <v>2319</v>
      </c>
      <c r="E4227" t="s">
        <v>2279</v>
      </c>
      <c r="F4227">
        <v>82</v>
      </c>
      <c r="G4227" t="s">
        <v>8234</v>
      </c>
      <c r="H4227" t="s">
        <v>8256</v>
      </c>
      <c r="I4227" t="s">
        <v>8214</v>
      </c>
      <c r="J4227" t="s">
        <v>8215</v>
      </c>
      <c r="K4227" t="s">
        <v>8224</v>
      </c>
      <c r="L4227" t="s">
        <v>8216</v>
      </c>
    </row>
    <row r="4228" spans="1:12" x14ac:dyDescent="0.35">
      <c r="A4228" s="164" t="s">
        <v>2320</v>
      </c>
      <c r="B4228" t="s">
        <v>5008</v>
      </c>
      <c r="C4228" t="s">
        <v>12337</v>
      </c>
      <c r="D4228" t="s">
        <v>1601</v>
      </c>
      <c r="E4228" t="s">
        <v>2279</v>
      </c>
      <c r="F4228">
        <v>237</v>
      </c>
      <c r="G4228" t="s">
        <v>8223</v>
      </c>
      <c r="H4228" t="s">
        <v>8256</v>
      </c>
      <c r="I4228" t="s">
        <v>8214</v>
      </c>
      <c r="J4228" t="s">
        <v>8215</v>
      </c>
      <c r="K4228" t="s">
        <v>8224</v>
      </c>
      <c r="L4228" t="s">
        <v>8216</v>
      </c>
    </row>
    <row r="4229" spans="1:12" x14ac:dyDescent="0.35">
      <c r="A4229" s="164" t="s">
        <v>28120</v>
      </c>
      <c r="B4229" t="s">
        <v>28121</v>
      </c>
      <c r="C4229" t="s">
        <v>28122</v>
      </c>
      <c r="D4229" t="s">
        <v>1576</v>
      </c>
      <c r="E4229" t="s">
        <v>2279</v>
      </c>
      <c r="F4229">
        <v>174</v>
      </c>
      <c r="G4229" t="s">
        <v>8212</v>
      </c>
      <c r="H4229" t="s">
        <v>8256</v>
      </c>
      <c r="I4229" t="s">
        <v>8214</v>
      </c>
      <c r="J4229" t="s">
        <v>8215</v>
      </c>
      <c r="K4229" t="s">
        <v>8224</v>
      </c>
      <c r="L4229" t="s">
        <v>8216</v>
      </c>
    </row>
    <row r="4230" spans="1:12" x14ac:dyDescent="0.35">
      <c r="A4230" s="164" t="s">
        <v>31842</v>
      </c>
      <c r="B4230" t="s">
        <v>26912</v>
      </c>
      <c r="C4230" t="s">
        <v>31843</v>
      </c>
      <c r="D4230" t="s">
        <v>31844</v>
      </c>
      <c r="E4230" t="s">
        <v>2279</v>
      </c>
      <c r="H4230" t="s">
        <v>8256</v>
      </c>
      <c r="I4230" t="s">
        <v>8214</v>
      </c>
      <c r="J4230" t="s">
        <v>8215</v>
      </c>
      <c r="K4230" t="s">
        <v>8224</v>
      </c>
      <c r="L4230" t="s">
        <v>8216</v>
      </c>
    </row>
    <row r="4231" spans="1:12" x14ac:dyDescent="0.35">
      <c r="A4231" s="164" t="s">
        <v>12832</v>
      </c>
      <c r="B4231" t="s">
        <v>12833</v>
      </c>
      <c r="C4231" t="s">
        <v>12834</v>
      </c>
      <c r="D4231" t="s">
        <v>8423</v>
      </c>
      <c r="E4231" t="s">
        <v>2279</v>
      </c>
      <c r="H4231" t="s">
        <v>8256</v>
      </c>
      <c r="I4231" t="s">
        <v>8214</v>
      </c>
      <c r="J4231" t="s">
        <v>8215</v>
      </c>
      <c r="K4231" t="s">
        <v>8224</v>
      </c>
      <c r="L4231" t="s">
        <v>8216</v>
      </c>
    </row>
    <row r="4232" spans="1:12" x14ac:dyDescent="0.35">
      <c r="A4232" s="164" t="s">
        <v>2322</v>
      </c>
      <c r="B4232" t="s">
        <v>5040</v>
      </c>
      <c r="C4232" t="s">
        <v>19765</v>
      </c>
      <c r="D4232" t="s">
        <v>3694</v>
      </c>
      <c r="E4232" t="s">
        <v>2279</v>
      </c>
      <c r="F4232">
        <v>160</v>
      </c>
      <c r="G4232" t="s">
        <v>8212</v>
      </c>
      <c r="H4232" t="s">
        <v>8256</v>
      </c>
      <c r="I4232" t="s">
        <v>8214</v>
      </c>
      <c r="J4232" t="s">
        <v>8215</v>
      </c>
      <c r="K4232" t="s">
        <v>8224</v>
      </c>
      <c r="L4232" t="s">
        <v>8267</v>
      </c>
    </row>
    <row r="4233" spans="1:12" x14ac:dyDescent="0.35">
      <c r="A4233" s="164" t="s">
        <v>2323</v>
      </c>
      <c r="B4233" t="s">
        <v>5030</v>
      </c>
      <c r="C4233" t="s">
        <v>9522</v>
      </c>
      <c r="D4233" t="s">
        <v>2292</v>
      </c>
      <c r="E4233" t="s">
        <v>2279</v>
      </c>
      <c r="F4233">
        <v>993</v>
      </c>
      <c r="G4233" t="s">
        <v>8490</v>
      </c>
      <c r="H4233" t="s">
        <v>8256</v>
      </c>
      <c r="I4233" t="s">
        <v>8214</v>
      </c>
      <c r="J4233" t="s">
        <v>8215</v>
      </c>
      <c r="K4233" t="s">
        <v>8224</v>
      </c>
      <c r="L4233" t="s">
        <v>8267</v>
      </c>
    </row>
    <row r="4234" spans="1:12" x14ac:dyDescent="0.35">
      <c r="A4234" s="164" t="s">
        <v>17140</v>
      </c>
      <c r="B4234" t="s">
        <v>17141</v>
      </c>
      <c r="C4234" t="s">
        <v>17142</v>
      </c>
      <c r="D4234" t="s">
        <v>11105</v>
      </c>
      <c r="E4234" t="s">
        <v>2279</v>
      </c>
      <c r="H4234" t="s">
        <v>8256</v>
      </c>
      <c r="I4234" t="s">
        <v>8214</v>
      </c>
      <c r="J4234" t="s">
        <v>8215</v>
      </c>
      <c r="K4234" t="s">
        <v>8224</v>
      </c>
      <c r="L4234" t="s">
        <v>8216</v>
      </c>
    </row>
    <row r="4235" spans="1:12" x14ac:dyDescent="0.35">
      <c r="A4235" s="164" t="s">
        <v>2324</v>
      </c>
      <c r="B4235" t="s">
        <v>5055</v>
      </c>
      <c r="C4235" t="s">
        <v>9325</v>
      </c>
      <c r="D4235" t="s">
        <v>2325</v>
      </c>
      <c r="E4235" t="s">
        <v>2279</v>
      </c>
      <c r="F4235">
        <v>93</v>
      </c>
      <c r="G4235" t="s">
        <v>8234</v>
      </c>
      <c r="H4235" t="s">
        <v>8256</v>
      </c>
      <c r="I4235" t="s">
        <v>8214</v>
      </c>
      <c r="J4235" t="s">
        <v>8215</v>
      </c>
      <c r="K4235" t="s">
        <v>8224</v>
      </c>
      <c r="L4235" t="s">
        <v>8216</v>
      </c>
    </row>
    <row r="4236" spans="1:12" x14ac:dyDescent="0.35">
      <c r="A4236" s="164" t="s">
        <v>2326</v>
      </c>
      <c r="B4236" t="s">
        <v>5053</v>
      </c>
      <c r="C4236" t="s">
        <v>20578</v>
      </c>
      <c r="D4236" t="s">
        <v>2297</v>
      </c>
      <c r="E4236" t="s">
        <v>2279</v>
      </c>
      <c r="F4236">
        <v>819</v>
      </c>
      <c r="G4236" t="s">
        <v>8490</v>
      </c>
      <c r="H4236" t="s">
        <v>8256</v>
      </c>
      <c r="I4236" t="s">
        <v>8214</v>
      </c>
      <c r="J4236" t="s">
        <v>8215</v>
      </c>
      <c r="K4236" t="s">
        <v>8224</v>
      </c>
      <c r="L4236" t="s">
        <v>8216</v>
      </c>
    </row>
    <row r="4237" spans="1:12" x14ac:dyDescent="0.35">
      <c r="A4237" s="164" t="s">
        <v>2327</v>
      </c>
      <c r="B4237" t="s">
        <v>5029</v>
      </c>
      <c r="C4237" t="s">
        <v>26583</v>
      </c>
      <c r="D4237" t="s">
        <v>2292</v>
      </c>
      <c r="E4237" t="s">
        <v>2279</v>
      </c>
      <c r="F4237">
        <v>41</v>
      </c>
      <c r="G4237" t="s">
        <v>8234</v>
      </c>
      <c r="H4237" t="s">
        <v>8256</v>
      </c>
      <c r="I4237" t="s">
        <v>8214</v>
      </c>
      <c r="J4237" t="s">
        <v>8215</v>
      </c>
      <c r="K4237" t="s">
        <v>8224</v>
      </c>
      <c r="L4237" t="s">
        <v>8267</v>
      </c>
    </row>
    <row r="4238" spans="1:12" x14ac:dyDescent="0.35">
      <c r="A4238" s="164" t="s">
        <v>9605</v>
      </c>
      <c r="B4238" t="s">
        <v>9606</v>
      </c>
      <c r="C4238" t="s">
        <v>9607</v>
      </c>
      <c r="D4238" t="s">
        <v>9608</v>
      </c>
      <c r="E4238" t="s">
        <v>2279</v>
      </c>
      <c r="F4238">
        <v>114</v>
      </c>
      <c r="G4238" t="s">
        <v>8212</v>
      </c>
      <c r="H4238" t="s">
        <v>8256</v>
      </c>
      <c r="I4238" t="s">
        <v>8214</v>
      </c>
      <c r="J4238" t="s">
        <v>8215</v>
      </c>
      <c r="K4238" t="s">
        <v>5808</v>
      </c>
      <c r="L4238" t="s">
        <v>8216</v>
      </c>
    </row>
    <row r="4239" spans="1:12" x14ac:dyDescent="0.35">
      <c r="A4239" s="164" t="s">
        <v>2328</v>
      </c>
      <c r="B4239" t="s">
        <v>5009</v>
      </c>
      <c r="C4239" t="s">
        <v>24876</v>
      </c>
      <c r="D4239" t="s">
        <v>1601</v>
      </c>
      <c r="E4239" t="s">
        <v>2279</v>
      </c>
      <c r="F4239">
        <v>705</v>
      </c>
      <c r="G4239" t="s">
        <v>8490</v>
      </c>
      <c r="H4239" t="s">
        <v>8256</v>
      </c>
      <c r="I4239" t="s">
        <v>8214</v>
      </c>
      <c r="J4239" t="s">
        <v>8215</v>
      </c>
      <c r="K4239" t="s">
        <v>8224</v>
      </c>
      <c r="L4239" t="s">
        <v>8267</v>
      </c>
    </row>
    <row r="4240" spans="1:12" x14ac:dyDescent="0.35">
      <c r="A4240" s="164" t="s">
        <v>32705</v>
      </c>
      <c r="B4240" t="s">
        <v>32706</v>
      </c>
      <c r="C4240" t="s">
        <v>32707</v>
      </c>
      <c r="D4240" t="s">
        <v>18074</v>
      </c>
      <c r="E4240" t="s">
        <v>2279</v>
      </c>
      <c r="F4240">
        <v>126</v>
      </c>
      <c r="G4240" t="s">
        <v>8212</v>
      </c>
      <c r="H4240" t="s">
        <v>8256</v>
      </c>
      <c r="I4240" t="s">
        <v>8214</v>
      </c>
      <c r="J4240" t="s">
        <v>8215</v>
      </c>
      <c r="K4240" t="s">
        <v>5808</v>
      </c>
      <c r="L4240" t="s">
        <v>8216</v>
      </c>
    </row>
    <row r="4241" spans="1:12" x14ac:dyDescent="0.35">
      <c r="A4241" s="164" t="s">
        <v>2329</v>
      </c>
      <c r="B4241" t="s">
        <v>5020</v>
      </c>
      <c r="C4241" t="s">
        <v>16620</v>
      </c>
      <c r="D4241" t="s">
        <v>2330</v>
      </c>
      <c r="E4241" t="s">
        <v>2279</v>
      </c>
      <c r="F4241">
        <v>330</v>
      </c>
      <c r="G4241" t="s">
        <v>8556</v>
      </c>
      <c r="H4241" t="s">
        <v>8256</v>
      </c>
      <c r="I4241" t="s">
        <v>8214</v>
      </c>
      <c r="J4241" t="s">
        <v>8215</v>
      </c>
      <c r="K4241" t="s">
        <v>8224</v>
      </c>
      <c r="L4241" t="s">
        <v>8267</v>
      </c>
    </row>
    <row r="4242" spans="1:12" x14ac:dyDescent="0.35">
      <c r="A4242" s="164" t="s">
        <v>24378</v>
      </c>
      <c r="B4242" t="s">
        <v>5050</v>
      </c>
      <c r="C4242" t="s">
        <v>13349</v>
      </c>
      <c r="D4242" t="s">
        <v>2360</v>
      </c>
      <c r="E4242" t="s">
        <v>2279</v>
      </c>
      <c r="F4242">
        <v>19</v>
      </c>
      <c r="G4242" t="s">
        <v>8234</v>
      </c>
      <c r="H4242" t="s">
        <v>8256</v>
      </c>
      <c r="I4242" t="s">
        <v>8219</v>
      </c>
      <c r="J4242" t="s">
        <v>8215</v>
      </c>
      <c r="K4242" t="s">
        <v>8224</v>
      </c>
      <c r="L4242" t="s">
        <v>8216</v>
      </c>
    </row>
    <row r="4243" spans="1:12" x14ac:dyDescent="0.35">
      <c r="A4243" s="164" t="s">
        <v>10973</v>
      </c>
      <c r="B4243" t="s">
        <v>10974</v>
      </c>
      <c r="C4243" t="s">
        <v>10975</v>
      </c>
      <c r="D4243" t="s">
        <v>2317</v>
      </c>
      <c r="E4243" t="s">
        <v>2279</v>
      </c>
      <c r="F4243">
        <v>157</v>
      </c>
      <c r="G4243" t="s">
        <v>8212</v>
      </c>
      <c r="H4243" t="s">
        <v>8256</v>
      </c>
      <c r="I4243" t="s">
        <v>8214</v>
      </c>
      <c r="J4243" t="s">
        <v>8215</v>
      </c>
      <c r="K4243" t="s">
        <v>8224</v>
      </c>
      <c r="L4243" t="s">
        <v>8216</v>
      </c>
    </row>
    <row r="4244" spans="1:12" x14ac:dyDescent="0.35">
      <c r="A4244" s="164" t="s">
        <v>2331</v>
      </c>
      <c r="B4244" t="s">
        <v>5048</v>
      </c>
      <c r="C4244" t="s">
        <v>15112</v>
      </c>
      <c r="D4244" t="s">
        <v>2332</v>
      </c>
      <c r="E4244" t="s">
        <v>2279</v>
      </c>
      <c r="F4244">
        <v>58</v>
      </c>
      <c r="G4244" t="s">
        <v>8234</v>
      </c>
      <c r="H4244" t="s">
        <v>8256</v>
      </c>
      <c r="I4244" t="s">
        <v>8214</v>
      </c>
      <c r="J4244" t="s">
        <v>8215</v>
      </c>
      <c r="K4244" t="s">
        <v>8224</v>
      </c>
      <c r="L4244" t="s">
        <v>8267</v>
      </c>
    </row>
    <row r="4245" spans="1:12" x14ac:dyDescent="0.35">
      <c r="A4245" s="164" t="s">
        <v>2333</v>
      </c>
      <c r="B4245" t="s">
        <v>5017</v>
      </c>
      <c r="C4245" t="s">
        <v>20497</v>
      </c>
      <c r="D4245" t="s">
        <v>770</v>
      </c>
      <c r="E4245" t="s">
        <v>2279</v>
      </c>
      <c r="F4245">
        <v>111</v>
      </c>
      <c r="G4245" t="s">
        <v>8212</v>
      </c>
      <c r="H4245" t="s">
        <v>8256</v>
      </c>
      <c r="I4245" t="s">
        <v>8214</v>
      </c>
      <c r="J4245" t="s">
        <v>8215</v>
      </c>
      <c r="K4245" t="s">
        <v>5808</v>
      </c>
      <c r="L4245" t="s">
        <v>8216</v>
      </c>
    </row>
    <row r="4246" spans="1:12" x14ac:dyDescent="0.35">
      <c r="A4246" s="164" t="s">
        <v>2334</v>
      </c>
      <c r="B4246" t="s">
        <v>5043</v>
      </c>
      <c r="C4246" t="s">
        <v>9782</v>
      </c>
      <c r="D4246" t="s">
        <v>2292</v>
      </c>
      <c r="E4246" t="s">
        <v>2279</v>
      </c>
      <c r="F4246">
        <v>694</v>
      </c>
      <c r="G4246" t="s">
        <v>8490</v>
      </c>
      <c r="H4246" t="s">
        <v>8256</v>
      </c>
      <c r="I4246" t="s">
        <v>8214</v>
      </c>
      <c r="J4246" t="s">
        <v>8215</v>
      </c>
      <c r="K4246" t="s">
        <v>8224</v>
      </c>
      <c r="L4246" t="s">
        <v>8267</v>
      </c>
    </row>
    <row r="4247" spans="1:12" x14ac:dyDescent="0.35">
      <c r="A4247" s="164" t="s">
        <v>13292</v>
      </c>
      <c r="B4247" t="s">
        <v>13293</v>
      </c>
      <c r="C4247" t="s">
        <v>13294</v>
      </c>
      <c r="D4247" t="s">
        <v>13295</v>
      </c>
      <c r="E4247" t="s">
        <v>2279</v>
      </c>
      <c r="H4247" t="s">
        <v>8256</v>
      </c>
      <c r="I4247" t="s">
        <v>8214</v>
      </c>
      <c r="J4247" t="s">
        <v>8215</v>
      </c>
      <c r="K4247" t="s">
        <v>8224</v>
      </c>
      <c r="L4247" t="s">
        <v>8216</v>
      </c>
    </row>
    <row r="4248" spans="1:12" x14ac:dyDescent="0.35">
      <c r="A4248" s="164" t="s">
        <v>2335</v>
      </c>
      <c r="B4248" t="s">
        <v>5033</v>
      </c>
      <c r="C4248" t="s">
        <v>30203</v>
      </c>
      <c r="D4248" t="s">
        <v>2292</v>
      </c>
      <c r="E4248" t="s">
        <v>2279</v>
      </c>
      <c r="F4248">
        <v>98</v>
      </c>
      <c r="G4248" t="s">
        <v>8234</v>
      </c>
      <c r="H4248" t="s">
        <v>8256</v>
      </c>
      <c r="I4248" t="s">
        <v>8214</v>
      </c>
      <c r="J4248" t="s">
        <v>8215</v>
      </c>
      <c r="K4248" t="s">
        <v>8224</v>
      </c>
      <c r="L4248" t="s">
        <v>8267</v>
      </c>
    </row>
    <row r="4249" spans="1:12" x14ac:dyDescent="0.35">
      <c r="A4249" s="164" t="s">
        <v>19442</v>
      </c>
      <c r="B4249" t="s">
        <v>5016</v>
      </c>
      <c r="C4249" t="s">
        <v>13399</v>
      </c>
      <c r="D4249" t="s">
        <v>2357</v>
      </c>
      <c r="E4249" t="s">
        <v>2279</v>
      </c>
      <c r="F4249">
        <v>322</v>
      </c>
      <c r="G4249" t="s">
        <v>8556</v>
      </c>
      <c r="H4249" t="s">
        <v>8256</v>
      </c>
      <c r="I4249" t="s">
        <v>8214</v>
      </c>
      <c r="J4249" t="s">
        <v>8215</v>
      </c>
      <c r="K4249" t="s">
        <v>8224</v>
      </c>
      <c r="L4249" t="s">
        <v>8267</v>
      </c>
    </row>
    <row r="4250" spans="1:12" x14ac:dyDescent="0.35">
      <c r="A4250" s="164" t="s">
        <v>2336</v>
      </c>
      <c r="B4250" t="s">
        <v>5019</v>
      </c>
      <c r="C4250" t="s">
        <v>22749</v>
      </c>
      <c r="D4250" t="s">
        <v>1021</v>
      </c>
      <c r="E4250" t="s">
        <v>2279</v>
      </c>
      <c r="F4250">
        <v>149</v>
      </c>
      <c r="G4250" t="s">
        <v>8212</v>
      </c>
      <c r="H4250" t="s">
        <v>8256</v>
      </c>
      <c r="I4250" t="s">
        <v>8214</v>
      </c>
      <c r="J4250" t="s">
        <v>8215</v>
      </c>
      <c r="K4250" t="s">
        <v>5808</v>
      </c>
      <c r="L4250" t="s">
        <v>8267</v>
      </c>
    </row>
    <row r="4251" spans="1:12" x14ac:dyDescent="0.35">
      <c r="A4251" s="164" t="s">
        <v>20335</v>
      </c>
      <c r="B4251" t="s">
        <v>20336</v>
      </c>
      <c r="C4251" t="s">
        <v>15688</v>
      </c>
      <c r="D4251" t="s">
        <v>20337</v>
      </c>
      <c r="E4251" t="s">
        <v>2279</v>
      </c>
      <c r="F4251">
        <v>41</v>
      </c>
      <c r="G4251" t="s">
        <v>8234</v>
      </c>
      <c r="H4251" t="s">
        <v>8256</v>
      </c>
      <c r="I4251" t="s">
        <v>8214</v>
      </c>
      <c r="J4251" t="s">
        <v>8215</v>
      </c>
      <c r="K4251" t="s">
        <v>8224</v>
      </c>
      <c r="L4251" t="s">
        <v>8267</v>
      </c>
    </row>
    <row r="4252" spans="1:12" x14ac:dyDescent="0.35">
      <c r="A4252" s="164" t="s">
        <v>22477</v>
      </c>
      <c r="B4252" t="s">
        <v>22478</v>
      </c>
      <c r="C4252" t="s">
        <v>14722</v>
      </c>
      <c r="D4252" t="s">
        <v>2278</v>
      </c>
      <c r="E4252" t="s">
        <v>2279</v>
      </c>
      <c r="F4252">
        <v>111</v>
      </c>
      <c r="G4252" t="s">
        <v>8212</v>
      </c>
      <c r="H4252" t="s">
        <v>8256</v>
      </c>
      <c r="I4252" t="s">
        <v>8214</v>
      </c>
      <c r="J4252" t="s">
        <v>8215</v>
      </c>
      <c r="K4252" t="s">
        <v>8224</v>
      </c>
      <c r="L4252" t="s">
        <v>8267</v>
      </c>
    </row>
    <row r="4253" spans="1:12" x14ac:dyDescent="0.35">
      <c r="A4253" s="164" t="s">
        <v>2337</v>
      </c>
      <c r="B4253" t="s">
        <v>5013</v>
      </c>
      <c r="C4253" t="s">
        <v>31882</v>
      </c>
      <c r="D4253" t="s">
        <v>2338</v>
      </c>
      <c r="E4253" t="s">
        <v>2279</v>
      </c>
      <c r="F4253">
        <v>114</v>
      </c>
      <c r="G4253" t="s">
        <v>8212</v>
      </c>
      <c r="H4253" t="s">
        <v>8256</v>
      </c>
      <c r="I4253" t="s">
        <v>8214</v>
      </c>
      <c r="J4253" t="s">
        <v>8215</v>
      </c>
      <c r="K4253" t="s">
        <v>8224</v>
      </c>
      <c r="L4253" t="s">
        <v>8216</v>
      </c>
    </row>
    <row r="4254" spans="1:12" x14ac:dyDescent="0.35">
      <c r="A4254" s="164" t="s">
        <v>20919</v>
      </c>
      <c r="B4254" t="s">
        <v>20920</v>
      </c>
      <c r="C4254" t="s">
        <v>20921</v>
      </c>
      <c r="D4254" t="s">
        <v>20922</v>
      </c>
      <c r="E4254" t="s">
        <v>2279</v>
      </c>
      <c r="H4254" t="s">
        <v>8256</v>
      </c>
      <c r="I4254" t="s">
        <v>8214</v>
      </c>
      <c r="J4254" t="s">
        <v>8215</v>
      </c>
      <c r="K4254" t="s">
        <v>8224</v>
      </c>
      <c r="L4254" t="s">
        <v>8216</v>
      </c>
    </row>
    <row r="4255" spans="1:12" x14ac:dyDescent="0.35">
      <c r="A4255" s="164" t="s">
        <v>2339</v>
      </c>
      <c r="B4255" t="s">
        <v>5012</v>
      </c>
      <c r="C4255" t="s">
        <v>27825</v>
      </c>
      <c r="D4255" t="s">
        <v>2340</v>
      </c>
      <c r="E4255" t="s">
        <v>2279</v>
      </c>
      <c r="F4255">
        <v>57</v>
      </c>
      <c r="G4255" t="s">
        <v>8234</v>
      </c>
      <c r="H4255" t="s">
        <v>8256</v>
      </c>
      <c r="I4255" t="s">
        <v>8214</v>
      </c>
      <c r="J4255" t="s">
        <v>8215</v>
      </c>
      <c r="K4255" t="s">
        <v>8224</v>
      </c>
      <c r="L4255" t="s">
        <v>8216</v>
      </c>
    </row>
    <row r="4256" spans="1:12" x14ac:dyDescent="0.35">
      <c r="A4256" s="164" t="s">
        <v>30530</v>
      </c>
      <c r="B4256" t="s">
        <v>30531</v>
      </c>
      <c r="C4256" t="s">
        <v>30532</v>
      </c>
      <c r="D4256" t="s">
        <v>30533</v>
      </c>
      <c r="E4256" t="s">
        <v>2279</v>
      </c>
      <c r="H4256" t="s">
        <v>8256</v>
      </c>
      <c r="I4256" t="s">
        <v>8214</v>
      </c>
      <c r="J4256" t="s">
        <v>8215</v>
      </c>
      <c r="K4256" t="s">
        <v>8224</v>
      </c>
      <c r="L4256" t="s">
        <v>8216</v>
      </c>
    </row>
    <row r="4257" spans="1:12" x14ac:dyDescent="0.35">
      <c r="A4257" s="164" t="s">
        <v>2341</v>
      </c>
      <c r="B4257" t="s">
        <v>5042</v>
      </c>
      <c r="C4257" t="s">
        <v>11392</v>
      </c>
      <c r="D4257" t="s">
        <v>2342</v>
      </c>
      <c r="E4257" t="s">
        <v>2279</v>
      </c>
      <c r="F4257">
        <v>390</v>
      </c>
      <c r="G4257" t="s">
        <v>8556</v>
      </c>
      <c r="H4257" t="s">
        <v>8256</v>
      </c>
      <c r="I4257" t="s">
        <v>8214</v>
      </c>
      <c r="J4257" t="s">
        <v>8215</v>
      </c>
      <c r="K4257" t="s">
        <v>5808</v>
      </c>
      <c r="L4257" t="s">
        <v>8216</v>
      </c>
    </row>
    <row r="4258" spans="1:12" x14ac:dyDescent="0.35">
      <c r="A4258" s="164" t="s">
        <v>2343</v>
      </c>
      <c r="B4258" t="s">
        <v>5047</v>
      </c>
      <c r="C4258" t="s">
        <v>13637</v>
      </c>
      <c r="D4258" t="s">
        <v>1366</v>
      </c>
      <c r="E4258" t="s">
        <v>2279</v>
      </c>
      <c r="F4258">
        <v>228</v>
      </c>
      <c r="G4258" t="s">
        <v>8223</v>
      </c>
      <c r="H4258" t="s">
        <v>8256</v>
      </c>
      <c r="I4258" t="s">
        <v>8214</v>
      </c>
      <c r="J4258" t="s">
        <v>8215</v>
      </c>
      <c r="K4258" t="s">
        <v>8224</v>
      </c>
      <c r="L4258" t="s">
        <v>8267</v>
      </c>
    </row>
    <row r="4259" spans="1:12" x14ac:dyDescent="0.35">
      <c r="A4259" s="164" t="s">
        <v>29448</v>
      </c>
      <c r="B4259" t="s">
        <v>29449</v>
      </c>
      <c r="C4259" t="s">
        <v>29450</v>
      </c>
      <c r="D4259" t="s">
        <v>29451</v>
      </c>
      <c r="E4259" t="s">
        <v>2279</v>
      </c>
      <c r="H4259" t="s">
        <v>8256</v>
      </c>
      <c r="I4259" t="s">
        <v>8214</v>
      </c>
      <c r="J4259" t="s">
        <v>8215</v>
      </c>
      <c r="K4259" t="s">
        <v>8224</v>
      </c>
      <c r="L4259" t="s">
        <v>8216</v>
      </c>
    </row>
    <row r="4260" spans="1:12" x14ac:dyDescent="0.35">
      <c r="A4260" s="164" t="s">
        <v>23529</v>
      </c>
      <c r="B4260" t="s">
        <v>23530</v>
      </c>
      <c r="C4260" t="s">
        <v>23531</v>
      </c>
      <c r="D4260" t="s">
        <v>8423</v>
      </c>
      <c r="E4260" t="s">
        <v>2279</v>
      </c>
      <c r="F4260">
        <v>223</v>
      </c>
      <c r="G4260" t="s">
        <v>8223</v>
      </c>
      <c r="H4260" t="s">
        <v>8256</v>
      </c>
      <c r="I4260" t="s">
        <v>8214</v>
      </c>
      <c r="J4260" t="s">
        <v>8215</v>
      </c>
      <c r="K4260" t="s">
        <v>5808</v>
      </c>
      <c r="L4260" t="s">
        <v>8267</v>
      </c>
    </row>
    <row r="4261" spans="1:12" x14ac:dyDescent="0.35">
      <c r="A4261" s="164" t="s">
        <v>2344</v>
      </c>
      <c r="B4261" t="s">
        <v>5022</v>
      </c>
      <c r="C4261" t="s">
        <v>18277</v>
      </c>
      <c r="D4261" t="s">
        <v>2091</v>
      </c>
      <c r="E4261" t="s">
        <v>2279</v>
      </c>
      <c r="F4261">
        <v>205</v>
      </c>
      <c r="G4261" t="s">
        <v>8223</v>
      </c>
      <c r="H4261" t="s">
        <v>8256</v>
      </c>
      <c r="I4261" t="s">
        <v>8214</v>
      </c>
      <c r="J4261" t="s">
        <v>8215</v>
      </c>
      <c r="K4261" t="s">
        <v>8224</v>
      </c>
      <c r="L4261" t="s">
        <v>8267</v>
      </c>
    </row>
    <row r="4262" spans="1:12" x14ac:dyDescent="0.35">
      <c r="A4262" s="164" t="s">
        <v>13915</v>
      </c>
      <c r="B4262" t="s">
        <v>13916</v>
      </c>
      <c r="C4262" t="s">
        <v>13917</v>
      </c>
      <c r="D4262" t="s">
        <v>12698</v>
      </c>
      <c r="E4262" t="s">
        <v>2279</v>
      </c>
      <c r="F4262">
        <v>136</v>
      </c>
      <c r="G4262" t="s">
        <v>8212</v>
      </c>
      <c r="H4262" t="s">
        <v>8256</v>
      </c>
      <c r="I4262" t="s">
        <v>8214</v>
      </c>
      <c r="J4262" t="s">
        <v>8215</v>
      </c>
      <c r="K4262" t="s">
        <v>8224</v>
      </c>
      <c r="L4262" t="s">
        <v>8216</v>
      </c>
    </row>
    <row r="4263" spans="1:12" x14ac:dyDescent="0.35">
      <c r="A4263" s="164" t="s">
        <v>23649</v>
      </c>
      <c r="B4263" t="s">
        <v>23650</v>
      </c>
      <c r="C4263" t="s">
        <v>23651</v>
      </c>
      <c r="D4263" t="s">
        <v>23652</v>
      </c>
      <c r="E4263" t="s">
        <v>2279</v>
      </c>
      <c r="H4263" t="s">
        <v>8256</v>
      </c>
      <c r="I4263" t="s">
        <v>8214</v>
      </c>
      <c r="J4263" t="s">
        <v>8215</v>
      </c>
      <c r="K4263" t="s">
        <v>8224</v>
      </c>
      <c r="L4263" t="s">
        <v>8216</v>
      </c>
    </row>
    <row r="4264" spans="1:12" x14ac:dyDescent="0.35">
      <c r="A4264" s="164" t="s">
        <v>2345</v>
      </c>
      <c r="B4264" t="s">
        <v>5041</v>
      </c>
      <c r="C4264" t="s">
        <v>27063</v>
      </c>
      <c r="D4264" t="s">
        <v>1195</v>
      </c>
      <c r="E4264" t="s">
        <v>2279</v>
      </c>
      <c r="F4264">
        <v>102</v>
      </c>
      <c r="G4264" t="s">
        <v>8212</v>
      </c>
      <c r="H4264" t="s">
        <v>8256</v>
      </c>
      <c r="I4264" t="s">
        <v>8214</v>
      </c>
      <c r="J4264" t="s">
        <v>8215</v>
      </c>
      <c r="K4264" t="s">
        <v>8224</v>
      </c>
      <c r="L4264" t="s">
        <v>8216</v>
      </c>
    </row>
    <row r="4265" spans="1:12" x14ac:dyDescent="0.35">
      <c r="A4265" s="164" t="s">
        <v>2346</v>
      </c>
      <c r="B4265" t="s">
        <v>5031</v>
      </c>
      <c r="C4265" t="s">
        <v>20947</v>
      </c>
      <c r="D4265" t="s">
        <v>2292</v>
      </c>
      <c r="E4265" t="s">
        <v>2279</v>
      </c>
      <c r="F4265">
        <v>804</v>
      </c>
      <c r="G4265" t="s">
        <v>8490</v>
      </c>
      <c r="H4265" t="s">
        <v>8256</v>
      </c>
      <c r="I4265" t="s">
        <v>8214</v>
      </c>
      <c r="J4265" t="s">
        <v>8215</v>
      </c>
      <c r="K4265" t="s">
        <v>8224</v>
      </c>
      <c r="L4265" t="s">
        <v>8267</v>
      </c>
    </row>
    <row r="4266" spans="1:12" x14ac:dyDescent="0.35">
      <c r="A4266" s="164" t="s">
        <v>2347</v>
      </c>
      <c r="B4266" t="s">
        <v>5044</v>
      </c>
      <c r="C4266" t="s">
        <v>8619</v>
      </c>
      <c r="D4266" t="s">
        <v>2314</v>
      </c>
      <c r="E4266" t="s">
        <v>2279</v>
      </c>
      <c r="F4266">
        <v>249</v>
      </c>
      <c r="G4266" t="s">
        <v>8223</v>
      </c>
      <c r="H4266" t="s">
        <v>8256</v>
      </c>
      <c r="I4266" t="s">
        <v>8214</v>
      </c>
      <c r="J4266" t="s">
        <v>8215</v>
      </c>
      <c r="K4266" t="s">
        <v>8224</v>
      </c>
      <c r="L4266" t="s">
        <v>8267</v>
      </c>
    </row>
    <row r="4267" spans="1:12" x14ac:dyDescent="0.35">
      <c r="A4267" s="164" t="s">
        <v>23202</v>
      </c>
      <c r="B4267" t="s">
        <v>23203</v>
      </c>
      <c r="C4267" t="s">
        <v>23204</v>
      </c>
      <c r="D4267" t="s">
        <v>23205</v>
      </c>
      <c r="E4267" t="s">
        <v>2279</v>
      </c>
      <c r="H4267" t="s">
        <v>8256</v>
      </c>
      <c r="I4267" t="s">
        <v>8214</v>
      </c>
      <c r="J4267" t="s">
        <v>8215</v>
      </c>
      <c r="K4267" t="s">
        <v>8224</v>
      </c>
      <c r="L4267" t="s">
        <v>8216</v>
      </c>
    </row>
    <row r="4268" spans="1:12" x14ac:dyDescent="0.35">
      <c r="A4268" s="164" t="s">
        <v>15797</v>
      </c>
      <c r="B4268" t="s">
        <v>15798</v>
      </c>
      <c r="C4268" t="s">
        <v>15799</v>
      </c>
      <c r="D4268" t="s">
        <v>11105</v>
      </c>
      <c r="E4268" t="s">
        <v>2279</v>
      </c>
      <c r="H4268" t="s">
        <v>8256</v>
      </c>
      <c r="I4268" t="s">
        <v>8214</v>
      </c>
      <c r="J4268" t="s">
        <v>8215</v>
      </c>
      <c r="K4268" t="s">
        <v>8224</v>
      </c>
      <c r="L4268" t="s">
        <v>8216</v>
      </c>
    </row>
    <row r="4269" spans="1:12" x14ac:dyDescent="0.35">
      <c r="A4269" s="164" t="s">
        <v>2348</v>
      </c>
      <c r="B4269" t="s">
        <v>5028</v>
      </c>
      <c r="C4269" t="s">
        <v>17060</v>
      </c>
      <c r="D4269" t="s">
        <v>2292</v>
      </c>
      <c r="E4269" t="s">
        <v>2279</v>
      </c>
      <c r="F4269">
        <v>364</v>
      </c>
      <c r="G4269" t="s">
        <v>8556</v>
      </c>
      <c r="H4269" t="s">
        <v>8256</v>
      </c>
      <c r="I4269" t="s">
        <v>8214</v>
      </c>
      <c r="J4269" t="s">
        <v>8215</v>
      </c>
      <c r="K4269" t="s">
        <v>8224</v>
      </c>
      <c r="L4269" t="s">
        <v>8267</v>
      </c>
    </row>
    <row r="4270" spans="1:12" x14ac:dyDescent="0.35">
      <c r="A4270" s="164" t="s">
        <v>8420</v>
      </c>
      <c r="B4270" t="s">
        <v>8421</v>
      </c>
      <c r="C4270" t="s">
        <v>8422</v>
      </c>
      <c r="D4270" t="s">
        <v>8423</v>
      </c>
      <c r="E4270" t="s">
        <v>2279</v>
      </c>
      <c r="H4270" t="s">
        <v>8256</v>
      </c>
      <c r="I4270" t="s">
        <v>8214</v>
      </c>
      <c r="J4270" t="s">
        <v>8215</v>
      </c>
      <c r="K4270" t="s">
        <v>8224</v>
      </c>
      <c r="L4270" t="s">
        <v>8216</v>
      </c>
    </row>
    <row r="4271" spans="1:12" x14ac:dyDescent="0.35">
      <c r="A4271" s="164" t="s">
        <v>16746</v>
      </c>
      <c r="B4271" t="s">
        <v>16747</v>
      </c>
      <c r="C4271" t="s">
        <v>16748</v>
      </c>
      <c r="D4271" t="s">
        <v>8423</v>
      </c>
      <c r="E4271" t="s">
        <v>2279</v>
      </c>
      <c r="F4271">
        <v>214</v>
      </c>
      <c r="G4271" t="s">
        <v>8223</v>
      </c>
      <c r="H4271" t="s">
        <v>8256</v>
      </c>
      <c r="I4271" t="s">
        <v>8214</v>
      </c>
      <c r="J4271" t="s">
        <v>8215</v>
      </c>
      <c r="K4271" t="s">
        <v>5808</v>
      </c>
      <c r="L4271" t="s">
        <v>8267</v>
      </c>
    </row>
    <row r="4272" spans="1:12" x14ac:dyDescent="0.35">
      <c r="A4272" s="164" t="s">
        <v>2349</v>
      </c>
      <c r="B4272" t="s">
        <v>5036</v>
      </c>
      <c r="C4272" t="s">
        <v>22624</v>
      </c>
      <c r="D4272" t="s">
        <v>2292</v>
      </c>
      <c r="E4272" t="s">
        <v>2279</v>
      </c>
      <c r="F4272">
        <v>147</v>
      </c>
      <c r="G4272" t="s">
        <v>8212</v>
      </c>
      <c r="H4272" t="s">
        <v>8256</v>
      </c>
      <c r="I4272" t="s">
        <v>8214</v>
      </c>
      <c r="J4272" t="s">
        <v>8215</v>
      </c>
      <c r="K4272" t="s">
        <v>8224</v>
      </c>
      <c r="L4272" t="s">
        <v>8267</v>
      </c>
    </row>
    <row r="4273" spans="1:12" x14ac:dyDescent="0.35">
      <c r="A4273" s="164" t="s">
        <v>21303</v>
      </c>
      <c r="B4273" t="s">
        <v>21304</v>
      </c>
      <c r="C4273" t="s">
        <v>21305</v>
      </c>
      <c r="D4273" t="s">
        <v>21306</v>
      </c>
      <c r="E4273" t="s">
        <v>2279</v>
      </c>
      <c r="H4273" t="s">
        <v>8256</v>
      </c>
      <c r="I4273" t="s">
        <v>8214</v>
      </c>
      <c r="J4273" t="s">
        <v>8215</v>
      </c>
      <c r="K4273" t="s">
        <v>8224</v>
      </c>
      <c r="L4273" t="s">
        <v>8216</v>
      </c>
    </row>
    <row r="4274" spans="1:12" x14ac:dyDescent="0.35">
      <c r="A4274" s="164" t="s">
        <v>15414</v>
      </c>
      <c r="B4274" t="s">
        <v>15415</v>
      </c>
      <c r="C4274" t="s">
        <v>15416</v>
      </c>
      <c r="D4274" t="s">
        <v>15417</v>
      </c>
      <c r="E4274" t="s">
        <v>2279</v>
      </c>
      <c r="H4274" t="s">
        <v>8256</v>
      </c>
      <c r="I4274" t="s">
        <v>8214</v>
      </c>
      <c r="J4274" t="s">
        <v>8215</v>
      </c>
      <c r="K4274" t="s">
        <v>8224</v>
      </c>
      <c r="L4274" t="s">
        <v>8216</v>
      </c>
    </row>
    <row r="4275" spans="1:12" x14ac:dyDescent="0.35">
      <c r="A4275" s="164" t="s">
        <v>31689</v>
      </c>
      <c r="B4275" t="s">
        <v>31690</v>
      </c>
      <c r="C4275" t="s">
        <v>31691</v>
      </c>
      <c r="D4275" t="s">
        <v>8423</v>
      </c>
      <c r="E4275" t="s">
        <v>2279</v>
      </c>
      <c r="H4275" t="s">
        <v>8256</v>
      </c>
      <c r="I4275" t="s">
        <v>8214</v>
      </c>
      <c r="J4275" t="s">
        <v>8215</v>
      </c>
      <c r="K4275" t="s">
        <v>8224</v>
      </c>
      <c r="L4275" t="s">
        <v>8216</v>
      </c>
    </row>
    <row r="4276" spans="1:12" x14ac:dyDescent="0.35">
      <c r="A4276" s="164" t="s">
        <v>27256</v>
      </c>
      <c r="B4276" t="s">
        <v>12891</v>
      </c>
      <c r="C4276" t="s">
        <v>17768</v>
      </c>
      <c r="D4276" t="s">
        <v>12893</v>
      </c>
      <c r="E4276" t="s">
        <v>2279</v>
      </c>
      <c r="F4276">
        <v>22</v>
      </c>
      <c r="G4276" t="s">
        <v>8234</v>
      </c>
      <c r="H4276" t="s">
        <v>8256</v>
      </c>
      <c r="I4276" t="s">
        <v>8219</v>
      </c>
      <c r="J4276" t="s">
        <v>8215</v>
      </c>
      <c r="K4276" t="s">
        <v>8224</v>
      </c>
      <c r="L4276" t="s">
        <v>8216</v>
      </c>
    </row>
    <row r="4277" spans="1:12" x14ac:dyDescent="0.35">
      <c r="A4277" s="164" t="s">
        <v>2350</v>
      </c>
      <c r="B4277" t="s">
        <v>5027</v>
      </c>
      <c r="C4277" t="s">
        <v>17060</v>
      </c>
      <c r="D4277" t="s">
        <v>2351</v>
      </c>
      <c r="E4277" t="s">
        <v>2279</v>
      </c>
      <c r="F4277">
        <v>149</v>
      </c>
      <c r="G4277" t="s">
        <v>8212</v>
      </c>
      <c r="H4277" t="s">
        <v>8256</v>
      </c>
      <c r="I4277" t="s">
        <v>8214</v>
      </c>
      <c r="J4277" t="s">
        <v>8215</v>
      </c>
      <c r="K4277" t="s">
        <v>8224</v>
      </c>
      <c r="L4277" t="s">
        <v>8216</v>
      </c>
    </row>
    <row r="4278" spans="1:12" x14ac:dyDescent="0.35">
      <c r="A4278" s="164" t="s">
        <v>31063</v>
      </c>
      <c r="B4278" t="s">
        <v>31064</v>
      </c>
      <c r="C4278" t="s">
        <v>31065</v>
      </c>
      <c r="D4278" t="s">
        <v>2968</v>
      </c>
      <c r="E4278" t="s">
        <v>2279</v>
      </c>
      <c r="F4278">
        <v>67</v>
      </c>
      <c r="G4278" t="s">
        <v>8234</v>
      </c>
      <c r="H4278" t="s">
        <v>8256</v>
      </c>
      <c r="I4278" t="s">
        <v>8214</v>
      </c>
      <c r="J4278" t="s">
        <v>8215</v>
      </c>
      <c r="K4278" t="s">
        <v>8224</v>
      </c>
      <c r="L4278" t="s">
        <v>8216</v>
      </c>
    </row>
    <row r="4279" spans="1:12" x14ac:dyDescent="0.35">
      <c r="A4279" s="164" t="s">
        <v>28092</v>
      </c>
      <c r="B4279" t="s">
        <v>28093</v>
      </c>
      <c r="C4279" t="s">
        <v>28094</v>
      </c>
      <c r="D4279" t="s">
        <v>28095</v>
      </c>
      <c r="E4279" t="s">
        <v>2279</v>
      </c>
      <c r="H4279" t="s">
        <v>8256</v>
      </c>
      <c r="I4279" t="s">
        <v>8214</v>
      </c>
      <c r="J4279" t="s">
        <v>8215</v>
      </c>
      <c r="K4279" t="s">
        <v>8224</v>
      </c>
      <c r="L4279" t="s">
        <v>8216</v>
      </c>
    </row>
    <row r="4280" spans="1:12" x14ac:dyDescent="0.35">
      <c r="A4280" s="164" t="s">
        <v>30534</v>
      </c>
      <c r="B4280" t="s">
        <v>30535</v>
      </c>
      <c r="C4280" t="s">
        <v>30536</v>
      </c>
      <c r="D4280" t="s">
        <v>30537</v>
      </c>
      <c r="E4280" t="s">
        <v>2279</v>
      </c>
      <c r="H4280" t="s">
        <v>8256</v>
      </c>
      <c r="I4280" t="s">
        <v>8214</v>
      </c>
      <c r="J4280" t="s">
        <v>8215</v>
      </c>
      <c r="K4280" t="s">
        <v>8224</v>
      </c>
      <c r="L4280" t="s">
        <v>8216</v>
      </c>
    </row>
    <row r="4281" spans="1:12" x14ac:dyDescent="0.35">
      <c r="A4281" s="164" t="s">
        <v>23300</v>
      </c>
      <c r="B4281" t="s">
        <v>23301</v>
      </c>
      <c r="C4281" t="s">
        <v>23302</v>
      </c>
      <c r="D4281" t="s">
        <v>2281</v>
      </c>
      <c r="E4281" t="s">
        <v>2279</v>
      </c>
      <c r="F4281">
        <v>0</v>
      </c>
      <c r="G4281" t="s">
        <v>8234</v>
      </c>
      <c r="H4281" t="s">
        <v>8256</v>
      </c>
      <c r="I4281" t="s">
        <v>8214</v>
      </c>
      <c r="J4281" t="s">
        <v>8215</v>
      </c>
      <c r="K4281" t="s">
        <v>8224</v>
      </c>
      <c r="L4281" t="s">
        <v>8216</v>
      </c>
    </row>
    <row r="4282" spans="1:12" x14ac:dyDescent="0.35">
      <c r="A4282" s="164" t="s">
        <v>2352</v>
      </c>
      <c r="B4282" t="s">
        <v>5049</v>
      </c>
      <c r="C4282" t="s">
        <v>31973</v>
      </c>
      <c r="D4282" t="s">
        <v>2353</v>
      </c>
      <c r="E4282" t="s">
        <v>2279</v>
      </c>
      <c r="F4282">
        <v>95</v>
      </c>
      <c r="G4282" t="s">
        <v>8234</v>
      </c>
      <c r="H4282" t="s">
        <v>8256</v>
      </c>
      <c r="I4282" t="s">
        <v>8214</v>
      </c>
      <c r="J4282" t="s">
        <v>8215</v>
      </c>
      <c r="K4282" t="s">
        <v>8224</v>
      </c>
      <c r="L4282" t="s">
        <v>8216</v>
      </c>
    </row>
    <row r="4283" spans="1:12" x14ac:dyDescent="0.35">
      <c r="A4283" s="164" t="s">
        <v>13226</v>
      </c>
      <c r="B4283" t="s">
        <v>13227</v>
      </c>
      <c r="C4283" t="s">
        <v>13228</v>
      </c>
      <c r="D4283" t="s">
        <v>2299</v>
      </c>
      <c r="E4283" t="s">
        <v>2279</v>
      </c>
      <c r="F4283">
        <v>4</v>
      </c>
      <c r="G4283" t="s">
        <v>8234</v>
      </c>
      <c r="H4283" t="s">
        <v>8256</v>
      </c>
      <c r="I4283" t="s">
        <v>8214</v>
      </c>
      <c r="J4283" t="s">
        <v>8215</v>
      </c>
      <c r="K4283" t="s">
        <v>8224</v>
      </c>
      <c r="L4283" t="s">
        <v>8216</v>
      </c>
    </row>
    <row r="4284" spans="1:12" x14ac:dyDescent="0.35">
      <c r="A4284" s="164" t="s">
        <v>31631</v>
      </c>
      <c r="B4284" t="s">
        <v>31632</v>
      </c>
      <c r="C4284" t="s">
        <v>31633</v>
      </c>
      <c r="D4284" t="s">
        <v>2498</v>
      </c>
      <c r="E4284" t="s">
        <v>2279</v>
      </c>
      <c r="F4284">
        <v>0</v>
      </c>
      <c r="G4284" t="s">
        <v>8234</v>
      </c>
      <c r="H4284" t="s">
        <v>8256</v>
      </c>
      <c r="I4284" t="s">
        <v>8214</v>
      </c>
      <c r="J4284" t="s">
        <v>8215</v>
      </c>
      <c r="K4284" t="s">
        <v>8224</v>
      </c>
      <c r="L4284" t="s">
        <v>8216</v>
      </c>
    </row>
    <row r="4285" spans="1:12" x14ac:dyDescent="0.35">
      <c r="A4285" s="164" t="s">
        <v>31755</v>
      </c>
      <c r="B4285" t="s">
        <v>31756</v>
      </c>
      <c r="C4285" t="s">
        <v>31757</v>
      </c>
      <c r="D4285" t="s">
        <v>31758</v>
      </c>
      <c r="E4285" t="s">
        <v>2279</v>
      </c>
      <c r="H4285" t="s">
        <v>8256</v>
      </c>
      <c r="I4285" t="s">
        <v>8214</v>
      </c>
      <c r="J4285" t="s">
        <v>8215</v>
      </c>
      <c r="K4285" t="s">
        <v>8224</v>
      </c>
      <c r="L4285" t="s">
        <v>8216</v>
      </c>
    </row>
    <row r="4286" spans="1:12" x14ac:dyDescent="0.35">
      <c r="A4286" s="164" t="s">
        <v>30915</v>
      </c>
      <c r="B4286" t="s">
        <v>30916</v>
      </c>
      <c r="C4286" t="s">
        <v>30917</v>
      </c>
      <c r="D4286" t="s">
        <v>2292</v>
      </c>
      <c r="E4286" t="s">
        <v>2279</v>
      </c>
      <c r="F4286">
        <v>30</v>
      </c>
      <c r="G4286" t="s">
        <v>8234</v>
      </c>
      <c r="H4286" t="s">
        <v>8256</v>
      </c>
      <c r="I4286" t="s">
        <v>8214</v>
      </c>
      <c r="J4286" t="s">
        <v>8215</v>
      </c>
      <c r="K4286" t="s">
        <v>5808</v>
      </c>
      <c r="L4286" t="s">
        <v>8267</v>
      </c>
    </row>
    <row r="4287" spans="1:12" x14ac:dyDescent="0.35">
      <c r="A4287" s="164" t="s">
        <v>2354</v>
      </c>
      <c r="B4287" t="s">
        <v>7975</v>
      </c>
      <c r="C4287" t="s">
        <v>15419</v>
      </c>
      <c r="D4287" t="s">
        <v>2276</v>
      </c>
      <c r="E4287" t="s">
        <v>2279</v>
      </c>
      <c r="F4287">
        <v>609</v>
      </c>
      <c r="G4287" t="s">
        <v>8490</v>
      </c>
      <c r="H4287" t="s">
        <v>8256</v>
      </c>
      <c r="I4287" t="s">
        <v>8214</v>
      </c>
      <c r="J4287" t="s">
        <v>8215</v>
      </c>
      <c r="K4287" t="s">
        <v>8224</v>
      </c>
      <c r="L4287" t="s">
        <v>8267</v>
      </c>
    </row>
    <row r="4288" spans="1:12" x14ac:dyDescent="0.35">
      <c r="A4288" s="164" t="s">
        <v>20575</v>
      </c>
      <c r="B4288" t="s">
        <v>20576</v>
      </c>
      <c r="C4288" t="s">
        <v>20577</v>
      </c>
      <c r="D4288" t="s">
        <v>10514</v>
      </c>
      <c r="E4288" t="s">
        <v>2279</v>
      </c>
      <c r="H4288" t="s">
        <v>8256</v>
      </c>
      <c r="I4288" t="s">
        <v>8214</v>
      </c>
      <c r="J4288" t="s">
        <v>8215</v>
      </c>
      <c r="K4288" t="s">
        <v>8224</v>
      </c>
      <c r="L4288" t="s">
        <v>8216</v>
      </c>
    </row>
    <row r="4289" spans="1:12" x14ac:dyDescent="0.35">
      <c r="A4289" s="164" t="s">
        <v>2355</v>
      </c>
      <c r="B4289" t="s">
        <v>8024</v>
      </c>
      <c r="C4289" t="s">
        <v>18955</v>
      </c>
      <c r="D4289" t="s">
        <v>1973</v>
      </c>
      <c r="E4289" t="s">
        <v>2279</v>
      </c>
      <c r="F4289">
        <v>345</v>
      </c>
      <c r="G4289" t="s">
        <v>8556</v>
      </c>
      <c r="H4289" t="s">
        <v>8256</v>
      </c>
      <c r="I4289" t="s">
        <v>8214</v>
      </c>
      <c r="J4289" t="s">
        <v>8215</v>
      </c>
      <c r="K4289" t="s">
        <v>8224</v>
      </c>
      <c r="L4289" t="s">
        <v>8267</v>
      </c>
    </row>
    <row r="4290" spans="1:12" x14ac:dyDescent="0.35">
      <c r="A4290" s="164" t="s">
        <v>29610</v>
      </c>
      <c r="B4290" t="s">
        <v>29611</v>
      </c>
      <c r="C4290" t="s">
        <v>29612</v>
      </c>
      <c r="D4290" t="s">
        <v>8635</v>
      </c>
      <c r="E4290" t="s">
        <v>2279</v>
      </c>
      <c r="F4290">
        <v>0</v>
      </c>
      <c r="G4290" t="s">
        <v>8234</v>
      </c>
      <c r="H4290" t="s">
        <v>8256</v>
      </c>
      <c r="I4290" t="s">
        <v>8214</v>
      </c>
      <c r="J4290" t="s">
        <v>8215</v>
      </c>
      <c r="K4290" t="s">
        <v>8224</v>
      </c>
      <c r="L4290" t="s">
        <v>8216</v>
      </c>
    </row>
    <row r="4291" spans="1:12" x14ac:dyDescent="0.35">
      <c r="A4291" s="164" t="s">
        <v>10287</v>
      </c>
      <c r="B4291" t="s">
        <v>10288</v>
      </c>
      <c r="C4291" t="s">
        <v>10289</v>
      </c>
      <c r="D4291" t="s">
        <v>10290</v>
      </c>
      <c r="E4291" t="s">
        <v>2279</v>
      </c>
      <c r="H4291" t="s">
        <v>8256</v>
      </c>
      <c r="I4291" t="s">
        <v>8214</v>
      </c>
      <c r="J4291" t="s">
        <v>8215</v>
      </c>
      <c r="K4291" t="s">
        <v>8224</v>
      </c>
      <c r="L4291" t="s">
        <v>8216</v>
      </c>
    </row>
    <row r="4292" spans="1:12" x14ac:dyDescent="0.35">
      <c r="A4292" s="164" t="s">
        <v>23883</v>
      </c>
      <c r="B4292" t="s">
        <v>23884</v>
      </c>
      <c r="C4292" t="s">
        <v>17485</v>
      </c>
      <c r="D4292" t="s">
        <v>17486</v>
      </c>
      <c r="E4292" t="s">
        <v>2279</v>
      </c>
      <c r="F4292">
        <v>99</v>
      </c>
      <c r="G4292" t="s">
        <v>8234</v>
      </c>
      <c r="H4292" t="s">
        <v>8256</v>
      </c>
      <c r="I4292" t="s">
        <v>8214</v>
      </c>
      <c r="J4292" t="s">
        <v>8215</v>
      </c>
      <c r="K4292" t="s">
        <v>8224</v>
      </c>
      <c r="L4292" t="s">
        <v>8216</v>
      </c>
    </row>
    <row r="4293" spans="1:12" x14ac:dyDescent="0.35">
      <c r="A4293" s="164" t="s">
        <v>2356</v>
      </c>
      <c r="B4293" t="s">
        <v>5016</v>
      </c>
      <c r="C4293" t="s">
        <v>13399</v>
      </c>
      <c r="D4293" t="s">
        <v>2357</v>
      </c>
      <c r="E4293" t="s">
        <v>2279</v>
      </c>
      <c r="F4293">
        <v>216</v>
      </c>
      <c r="G4293" t="s">
        <v>8223</v>
      </c>
      <c r="H4293" t="s">
        <v>8256</v>
      </c>
      <c r="I4293" t="s">
        <v>8214</v>
      </c>
      <c r="J4293" t="s">
        <v>8215</v>
      </c>
      <c r="K4293" t="s">
        <v>8224</v>
      </c>
      <c r="L4293" t="s">
        <v>8267</v>
      </c>
    </row>
    <row r="4294" spans="1:12" x14ac:dyDescent="0.35">
      <c r="A4294" s="164" t="s">
        <v>2358</v>
      </c>
      <c r="B4294" t="s">
        <v>5015</v>
      </c>
      <c r="C4294" t="s">
        <v>20726</v>
      </c>
      <c r="D4294" t="s">
        <v>2276</v>
      </c>
      <c r="E4294" t="s">
        <v>2279</v>
      </c>
      <c r="F4294">
        <v>259</v>
      </c>
      <c r="G4294" t="s">
        <v>8223</v>
      </c>
      <c r="H4294" t="s">
        <v>8256</v>
      </c>
      <c r="I4294" t="s">
        <v>8214</v>
      </c>
      <c r="J4294" t="s">
        <v>8215</v>
      </c>
      <c r="K4294" t="s">
        <v>8224</v>
      </c>
      <c r="L4294" t="s">
        <v>8267</v>
      </c>
    </row>
    <row r="4295" spans="1:12" x14ac:dyDescent="0.35">
      <c r="A4295" s="164" t="s">
        <v>2359</v>
      </c>
      <c r="B4295" t="s">
        <v>5050</v>
      </c>
      <c r="C4295" t="s">
        <v>13349</v>
      </c>
      <c r="D4295" t="s">
        <v>2360</v>
      </c>
      <c r="E4295" t="s">
        <v>2279</v>
      </c>
      <c r="F4295">
        <v>19</v>
      </c>
      <c r="G4295" t="s">
        <v>8234</v>
      </c>
      <c r="H4295" t="s">
        <v>8256</v>
      </c>
      <c r="I4295" t="s">
        <v>8219</v>
      </c>
      <c r="J4295" t="s">
        <v>8215</v>
      </c>
      <c r="K4295" t="s">
        <v>8224</v>
      </c>
      <c r="L4295" t="s">
        <v>8216</v>
      </c>
    </row>
    <row r="4296" spans="1:12" x14ac:dyDescent="0.35">
      <c r="A4296" s="164" t="s">
        <v>12890</v>
      </c>
      <c r="B4296" t="s">
        <v>12891</v>
      </c>
      <c r="C4296" t="s">
        <v>12892</v>
      </c>
      <c r="D4296" t="s">
        <v>12893</v>
      </c>
      <c r="E4296" t="s">
        <v>2279</v>
      </c>
      <c r="F4296">
        <v>25</v>
      </c>
      <c r="G4296" t="s">
        <v>8234</v>
      </c>
      <c r="H4296" t="s">
        <v>8256</v>
      </c>
      <c r="I4296" t="s">
        <v>8219</v>
      </c>
      <c r="J4296" t="s">
        <v>8272</v>
      </c>
      <c r="K4296" t="s">
        <v>8224</v>
      </c>
      <c r="L4296" t="s">
        <v>8216</v>
      </c>
    </row>
    <row r="4297" spans="1:12" x14ac:dyDescent="0.35">
      <c r="A4297" s="164" t="s">
        <v>13348</v>
      </c>
      <c r="B4297" t="s">
        <v>5050</v>
      </c>
      <c r="C4297" t="s">
        <v>13349</v>
      </c>
      <c r="D4297" t="s">
        <v>2360</v>
      </c>
      <c r="E4297" t="s">
        <v>2279</v>
      </c>
      <c r="F4297">
        <v>15</v>
      </c>
      <c r="G4297" t="s">
        <v>8234</v>
      </c>
      <c r="H4297" t="s">
        <v>8256</v>
      </c>
      <c r="I4297" t="s">
        <v>8219</v>
      </c>
      <c r="J4297" t="s">
        <v>8272</v>
      </c>
      <c r="K4297" t="s">
        <v>8224</v>
      </c>
      <c r="L4297" t="s">
        <v>8216</v>
      </c>
    </row>
    <row r="4298" spans="1:12" x14ac:dyDescent="0.35">
      <c r="A4298" s="164" t="s">
        <v>22115</v>
      </c>
      <c r="B4298" t="s">
        <v>6338</v>
      </c>
      <c r="C4298" t="s">
        <v>22116</v>
      </c>
      <c r="D4298" t="s">
        <v>22117</v>
      </c>
      <c r="E4298" t="s">
        <v>2279</v>
      </c>
      <c r="F4298">
        <v>24</v>
      </c>
      <c r="G4298" t="s">
        <v>8234</v>
      </c>
      <c r="H4298" t="s">
        <v>8256</v>
      </c>
      <c r="I4298" t="s">
        <v>8214</v>
      </c>
      <c r="J4298" t="s">
        <v>8272</v>
      </c>
      <c r="K4298" t="s">
        <v>8224</v>
      </c>
      <c r="L4298" t="s">
        <v>8216</v>
      </c>
    </row>
    <row r="4299" spans="1:12" x14ac:dyDescent="0.35">
      <c r="A4299" s="164" t="s">
        <v>19707</v>
      </c>
      <c r="B4299" t="s">
        <v>15589</v>
      </c>
      <c r="C4299" t="s">
        <v>15590</v>
      </c>
      <c r="D4299" t="s">
        <v>15591</v>
      </c>
      <c r="E4299" t="s">
        <v>2279</v>
      </c>
      <c r="F4299">
        <v>25</v>
      </c>
      <c r="G4299" t="s">
        <v>8234</v>
      </c>
      <c r="H4299" t="s">
        <v>8256</v>
      </c>
      <c r="I4299" t="s">
        <v>8214</v>
      </c>
      <c r="J4299" t="s">
        <v>8272</v>
      </c>
      <c r="K4299" t="s">
        <v>8224</v>
      </c>
      <c r="L4299" t="s">
        <v>8216</v>
      </c>
    </row>
    <row r="4300" spans="1:12" x14ac:dyDescent="0.35">
      <c r="A4300" s="164" t="s">
        <v>17297</v>
      </c>
      <c r="B4300" t="s">
        <v>17298</v>
      </c>
      <c r="C4300" t="s">
        <v>17299</v>
      </c>
      <c r="D4300" t="s">
        <v>2325</v>
      </c>
      <c r="E4300" t="s">
        <v>2279</v>
      </c>
      <c r="F4300">
        <v>45</v>
      </c>
      <c r="G4300" t="s">
        <v>8234</v>
      </c>
      <c r="H4300" t="s">
        <v>8256</v>
      </c>
      <c r="I4300" t="s">
        <v>8214</v>
      </c>
      <c r="J4300" t="s">
        <v>8215</v>
      </c>
      <c r="K4300" t="s">
        <v>8224</v>
      </c>
      <c r="L4300" t="s">
        <v>8216</v>
      </c>
    </row>
    <row r="4301" spans="1:12" x14ac:dyDescent="0.35">
      <c r="A4301" s="164" t="s">
        <v>12175</v>
      </c>
      <c r="B4301" t="s">
        <v>12176</v>
      </c>
      <c r="C4301" t="s">
        <v>12177</v>
      </c>
      <c r="D4301" t="s">
        <v>8423</v>
      </c>
      <c r="E4301" t="s">
        <v>2279</v>
      </c>
      <c r="H4301" t="s">
        <v>8256</v>
      </c>
      <c r="I4301" t="s">
        <v>8214</v>
      </c>
      <c r="J4301" t="s">
        <v>8215</v>
      </c>
      <c r="K4301" t="s">
        <v>8224</v>
      </c>
      <c r="L4301" t="s">
        <v>8216</v>
      </c>
    </row>
    <row r="4302" spans="1:12" x14ac:dyDescent="0.35">
      <c r="A4302" s="164" t="s">
        <v>11792</v>
      </c>
      <c r="B4302" t="s">
        <v>11793</v>
      </c>
      <c r="C4302" t="s">
        <v>11794</v>
      </c>
      <c r="D4302" t="s">
        <v>11795</v>
      </c>
      <c r="E4302" t="s">
        <v>2279</v>
      </c>
      <c r="F4302">
        <v>219</v>
      </c>
      <c r="G4302" t="s">
        <v>8223</v>
      </c>
      <c r="H4302" t="s">
        <v>8256</v>
      </c>
      <c r="I4302" t="s">
        <v>8214</v>
      </c>
      <c r="J4302" t="s">
        <v>8215</v>
      </c>
      <c r="K4302" t="s">
        <v>8224</v>
      </c>
      <c r="L4302" t="s">
        <v>8267</v>
      </c>
    </row>
    <row r="4303" spans="1:12" x14ac:dyDescent="0.35">
      <c r="A4303" s="164" t="s">
        <v>33216</v>
      </c>
      <c r="B4303" t="s">
        <v>33217</v>
      </c>
      <c r="C4303" t="s">
        <v>33218</v>
      </c>
      <c r="D4303" t="s">
        <v>33219</v>
      </c>
      <c r="E4303" t="s">
        <v>2279</v>
      </c>
      <c r="H4303" t="s">
        <v>8256</v>
      </c>
      <c r="I4303" t="s">
        <v>8214</v>
      </c>
      <c r="J4303" t="s">
        <v>8215</v>
      </c>
      <c r="K4303" t="s">
        <v>8224</v>
      </c>
      <c r="L4303" t="s">
        <v>8216</v>
      </c>
    </row>
    <row r="4304" spans="1:12" x14ac:dyDescent="0.35">
      <c r="A4304" s="164" t="s">
        <v>14093</v>
      </c>
      <c r="B4304" t="s">
        <v>14094</v>
      </c>
      <c r="C4304" t="s">
        <v>14095</v>
      </c>
      <c r="D4304" t="s">
        <v>14096</v>
      </c>
      <c r="E4304" t="s">
        <v>2279</v>
      </c>
      <c r="F4304">
        <v>136</v>
      </c>
      <c r="G4304" t="s">
        <v>8212</v>
      </c>
      <c r="H4304" t="s">
        <v>8256</v>
      </c>
      <c r="I4304" t="s">
        <v>8214</v>
      </c>
      <c r="J4304" t="s">
        <v>8215</v>
      </c>
      <c r="K4304" t="s">
        <v>8224</v>
      </c>
      <c r="L4304" t="s">
        <v>8216</v>
      </c>
    </row>
    <row r="4305" spans="1:12" x14ac:dyDescent="0.35">
      <c r="A4305" s="164" t="s">
        <v>14484</v>
      </c>
      <c r="B4305" t="s">
        <v>14485</v>
      </c>
      <c r="C4305" t="s">
        <v>14486</v>
      </c>
      <c r="D4305" t="s">
        <v>14487</v>
      </c>
      <c r="E4305" t="s">
        <v>2279</v>
      </c>
      <c r="F4305">
        <v>16</v>
      </c>
      <c r="G4305" t="s">
        <v>8234</v>
      </c>
      <c r="H4305" t="s">
        <v>8256</v>
      </c>
      <c r="I4305" t="s">
        <v>8214</v>
      </c>
      <c r="J4305" t="s">
        <v>8215</v>
      </c>
      <c r="K4305" t="s">
        <v>8224</v>
      </c>
      <c r="L4305" t="s">
        <v>8216</v>
      </c>
    </row>
    <row r="4306" spans="1:12" x14ac:dyDescent="0.35">
      <c r="A4306" s="164" t="s">
        <v>15490</v>
      </c>
      <c r="B4306" t="s">
        <v>15491</v>
      </c>
      <c r="C4306" t="s">
        <v>15492</v>
      </c>
      <c r="D4306" t="s">
        <v>15493</v>
      </c>
      <c r="E4306" t="s">
        <v>2279</v>
      </c>
      <c r="F4306">
        <v>66</v>
      </c>
      <c r="G4306" t="s">
        <v>8234</v>
      </c>
      <c r="H4306" t="s">
        <v>8256</v>
      </c>
      <c r="I4306" t="s">
        <v>8214</v>
      </c>
      <c r="J4306" t="s">
        <v>8215</v>
      </c>
      <c r="K4306" t="s">
        <v>8224</v>
      </c>
      <c r="L4306" t="s">
        <v>8216</v>
      </c>
    </row>
    <row r="4307" spans="1:12" x14ac:dyDescent="0.35">
      <c r="A4307" s="164" t="s">
        <v>11098</v>
      </c>
      <c r="B4307" t="s">
        <v>11099</v>
      </c>
      <c r="C4307" t="s">
        <v>11100</v>
      </c>
      <c r="D4307" t="s">
        <v>11101</v>
      </c>
      <c r="E4307" t="s">
        <v>2279</v>
      </c>
      <c r="H4307" t="s">
        <v>8256</v>
      </c>
      <c r="I4307" t="s">
        <v>8214</v>
      </c>
      <c r="J4307" t="s">
        <v>8215</v>
      </c>
      <c r="K4307" t="s">
        <v>8224</v>
      </c>
      <c r="L4307" t="s">
        <v>8216</v>
      </c>
    </row>
    <row r="4308" spans="1:12" x14ac:dyDescent="0.35">
      <c r="A4308" s="164" t="s">
        <v>12648</v>
      </c>
      <c r="B4308" t="s">
        <v>12649</v>
      </c>
      <c r="C4308" t="s">
        <v>12650</v>
      </c>
      <c r="D4308" t="s">
        <v>12651</v>
      </c>
      <c r="E4308" t="s">
        <v>2279</v>
      </c>
      <c r="F4308">
        <v>103</v>
      </c>
      <c r="G4308" t="s">
        <v>8212</v>
      </c>
      <c r="H4308" t="s">
        <v>8256</v>
      </c>
      <c r="I4308" t="s">
        <v>8214</v>
      </c>
      <c r="J4308" t="s">
        <v>8215</v>
      </c>
      <c r="K4308" t="s">
        <v>8224</v>
      </c>
      <c r="L4308" t="s">
        <v>8216</v>
      </c>
    </row>
    <row r="4309" spans="1:12" x14ac:dyDescent="0.35">
      <c r="A4309" s="164" t="s">
        <v>27954</v>
      </c>
      <c r="B4309" t="s">
        <v>27955</v>
      </c>
      <c r="C4309" t="s">
        <v>27956</v>
      </c>
      <c r="D4309" t="s">
        <v>15493</v>
      </c>
      <c r="E4309" t="s">
        <v>2279</v>
      </c>
      <c r="F4309">
        <v>90</v>
      </c>
      <c r="G4309" t="s">
        <v>8234</v>
      </c>
      <c r="H4309" t="s">
        <v>8256</v>
      </c>
      <c r="I4309" t="s">
        <v>8214</v>
      </c>
      <c r="J4309" t="s">
        <v>8215</v>
      </c>
      <c r="K4309" t="s">
        <v>8224</v>
      </c>
      <c r="L4309" t="s">
        <v>8216</v>
      </c>
    </row>
    <row r="4310" spans="1:12" x14ac:dyDescent="0.35">
      <c r="A4310" s="164" t="s">
        <v>17338</v>
      </c>
      <c r="B4310" t="s">
        <v>17339</v>
      </c>
      <c r="C4310" t="s">
        <v>17340</v>
      </c>
      <c r="D4310" t="s">
        <v>2991</v>
      </c>
      <c r="E4310" t="s">
        <v>2279</v>
      </c>
      <c r="F4310">
        <v>120</v>
      </c>
      <c r="G4310" t="s">
        <v>8212</v>
      </c>
      <c r="H4310" t="s">
        <v>8256</v>
      </c>
      <c r="I4310" t="s">
        <v>8214</v>
      </c>
      <c r="J4310" t="s">
        <v>8215</v>
      </c>
      <c r="K4310" t="s">
        <v>8224</v>
      </c>
      <c r="L4310" t="s">
        <v>8216</v>
      </c>
    </row>
    <row r="4311" spans="1:12" x14ac:dyDescent="0.35">
      <c r="A4311" s="164" t="s">
        <v>9557</v>
      </c>
      <c r="B4311" t="s">
        <v>9558</v>
      </c>
      <c r="C4311" t="s">
        <v>9559</v>
      </c>
      <c r="D4311" t="s">
        <v>1576</v>
      </c>
      <c r="E4311" t="s">
        <v>2279</v>
      </c>
      <c r="F4311">
        <v>16</v>
      </c>
      <c r="G4311" t="s">
        <v>8234</v>
      </c>
      <c r="H4311" t="s">
        <v>8256</v>
      </c>
      <c r="I4311" t="s">
        <v>8214</v>
      </c>
      <c r="J4311" t="s">
        <v>8215</v>
      </c>
      <c r="K4311" t="s">
        <v>8224</v>
      </c>
      <c r="L4311" t="s">
        <v>8216</v>
      </c>
    </row>
    <row r="4312" spans="1:12" x14ac:dyDescent="0.35">
      <c r="A4312" s="164" t="s">
        <v>22697</v>
      </c>
      <c r="B4312" t="s">
        <v>22698</v>
      </c>
      <c r="C4312" t="s">
        <v>22699</v>
      </c>
      <c r="D4312" t="s">
        <v>22110</v>
      </c>
      <c r="E4312" t="s">
        <v>2279</v>
      </c>
      <c r="F4312">
        <v>192</v>
      </c>
      <c r="G4312" t="s">
        <v>8212</v>
      </c>
      <c r="H4312" t="s">
        <v>8256</v>
      </c>
      <c r="I4312" t="s">
        <v>8214</v>
      </c>
      <c r="J4312" t="s">
        <v>8215</v>
      </c>
      <c r="K4312" t="s">
        <v>8224</v>
      </c>
      <c r="L4312" t="s">
        <v>8216</v>
      </c>
    </row>
    <row r="4313" spans="1:12" x14ac:dyDescent="0.35">
      <c r="A4313" s="164" t="s">
        <v>23583</v>
      </c>
      <c r="B4313" t="s">
        <v>23584</v>
      </c>
      <c r="C4313" t="s">
        <v>23585</v>
      </c>
      <c r="D4313" t="s">
        <v>23586</v>
      </c>
      <c r="E4313" t="s">
        <v>2279</v>
      </c>
      <c r="F4313">
        <v>0</v>
      </c>
      <c r="G4313" t="s">
        <v>8234</v>
      </c>
      <c r="H4313" t="s">
        <v>8256</v>
      </c>
      <c r="I4313" t="s">
        <v>8214</v>
      </c>
      <c r="J4313" t="s">
        <v>8215</v>
      </c>
      <c r="K4313" t="s">
        <v>8224</v>
      </c>
      <c r="L4313" t="s">
        <v>8216</v>
      </c>
    </row>
    <row r="4314" spans="1:12" x14ac:dyDescent="0.35">
      <c r="A4314" s="164" t="s">
        <v>29197</v>
      </c>
      <c r="B4314" t="s">
        <v>29198</v>
      </c>
      <c r="C4314" t="s">
        <v>29199</v>
      </c>
      <c r="D4314" t="s">
        <v>2297</v>
      </c>
      <c r="E4314" t="s">
        <v>2279</v>
      </c>
      <c r="F4314">
        <v>16</v>
      </c>
      <c r="G4314" t="s">
        <v>8234</v>
      </c>
      <c r="H4314" t="s">
        <v>8256</v>
      </c>
      <c r="I4314" t="s">
        <v>8214</v>
      </c>
      <c r="J4314" t="s">
        <v>8215</v>
      </c>
      <c r="K4314" t="s">
        <v>8224</v>
      </c>
      <c r="L4314" t="s">
        <v>8216</v>
      </c>
    </row>
    <row r="4315" spans="1:12" x14ac:dyDescent="0.35">
      <c r="A4315" s="164" t="s">
        <v>10470</v>
      </c>
      <c r="B4315" t="s">
        <v>10471</v>
      </c>
      <c r="C4315" t="s">
        <v>10472</v>
      </c>
      <c r="D4315" t="s">
        <v>10473</v>
      </c>
      <c r="E4315" t="s">
        <v>2279</v>
      </c>
      <c r="F4315">
        <v>21</v>
      </c>
      <c r="G4315" t="s">
        <v>8234</v>
      </c>
      <c r="H4315" t="s">
        <v>8256</v>
      </c>
      <c r="I4315" t="s">
        <v>8214</v>
      </c>
      <c r="J4315" t="s">
        <v>8215</v>
      </c>
      <c r="K4315" t="s">
        <v>8224</v>
      </c>
      <c r="L4315" t="s">
        <v>8216</v>
      </c>
    </row>
    <row r="4316" spans="1:12" x14ac:dyDescent="0.35">
      <c r="A4316" s="164" t="s">
        <v>12467</v>
      </c>
      <c r="B4316" t="s">
        <v>12468</v>
      </c>
      <c r="C4316" t="s">
        <v>12469</v>
      </c>
      <c r="D4316" t="s">
        <v>12470</v>
      </c>
      <c r="E4316" t="s">
        <v>2279</v>
      </c>
      <c r="F4316">
        <v>104</v>
      </c>
      <c r="G4316" t="s">
        <v>8212</v>
      </c>
      <c r="H4316" t="s">
        <v>8256</v>
      </c>
      <c r="I4316" t="s">
        <v>8214</v>
      </c>
      <c r="J4316" t="s">
        <v>8215</v>
      </c>
      <c r="K4316" t="s">
        <v>8224</v>
      </c>
      <c r="L4316" t="s">
        <v>8216</v>
      </c>
    </row>
    <row r="4317" spans="1:12" x14ac:dyDescent="0.35">
      <c r="A4317" s="164" t="s">
        <v>11592</v>
      </c>
      <c r="B4317" t="s">
        <v>11593</v>
      </c>
      <c r="C4317" t="s">
        <v>11594</v>
      </c>
      <c r="D4317" t="s">
        <v>11595</v>
      </c>
      <c r="E4317" t="s">
        <v>2279</v>
      </c>
      <c r="F4317">
        <v>16</v>
      </c>
      <c r="G4317" t="s">
        <v>8234</v>
      </c>
      <c r="H4317" t="s">
        <v>8256</v>
      </c>
      <c r="I4317" t="s">
        <v>8214</v>
      </c>
      <c r="J4317" t="s">
        <v>8215</v>
      </c>
      <c r="K4317" t="s">
        <v>8224</v>
      </c>
      <c r="L4317" t="s">
        <v>8216</v>
      </c>
    </row>
    <row r="4318" spans="1:12" x14ac:dyDescent="0.35">
      <c r="A4318" s="164" t="s">
        <v>17584</v>
      </c>
      <c r="B4318" t="s">
        <v>17585</v>
      </c>
      <c r="C4318" t="s">
        <v>17586</v>
      </c>
      <c r="D4318" t="s">
        <v>2276</v>
      </c>
      <c r="E4318" t="s">
        <v>2279</v>
      </c>
      <c r="F4318">
        <v>290</v>
      </c>
      <c r="G4318" t="s">
        <v>8223</v>
      </c>
      <c r="H4318" t="s">
        <v>8256</v>
      </c>
      <c r="I4318" t="s">
        <v>8214</v>
      </c>
      <c r="J4318" t="s">
        <v>8215</v>
      </c>
      <c r="K4318" t="s">
        <v>8224</v>
      </c>
      <c r="L4318" t="s">
        <v>8216</v>
      </c>
    </row>
    <row r="4319" spans="1:12" x14ac:dyDescent="0.35">
      <c r="A4319" s="164" t="s">
        <v>29147</v>
      </c>
      <c r="B4319" t="s">
        <v>29148</v>
      </c>
      <c r="C4319" t="s">
        <v>29149</v>
      </c>
      <c r="D4319" t="s">
        <v>2096</v>
      </c>
      <c r="E4319" t="s">
        <v>2279</v>
      </c>
      <c r="F4319">
        <v>35</v>
      </c>
      <c r="G4319" t="s">
        <v>8234</v>
      </c>
      <c r="H4319" t="s">
        <v>8256</v>
      </c>
      <c r="I4319" t="s">
        <v>8214</v>
      </c>
      <c r="J4319" t="s">
        <v>8215</v>
      </c>
      <c r="K4319" t="s">
        <v>8224</v>
      </c>
      <c r="L4319" t="s">
        <v>8216</v>
      </c>
    </row>
    <row r="4320" spans="1:12" x14ac:dyDescent="0.35">
      <c r="A4320" s="164" t="s">
        <v>10619</v>
      </c>
      <c r="B4320" t="s">
        <v>10620</v>
      </c>
      <c r="C4320" t="s">
        <v>10621</v>
      </c>
      <c r="D4320" t="s">
        <v>10622</v>
      </c>
      <c r="E4320" t="s">
        <v>2279</v>
      </c>
      <c r="F4320">
        <v>90</v>
      </c>
      <c r="G4320" t="s">
        <v>8234</v>
      </c>
      <c r="H4320" t="s">
        <v>8256</v>
      </c>
      <c r="I4320" t="s">
        <v>8214</v>
      </c>
      <c r="J4320" t="s">
        <v>8215</v>
      </c>
      <c r="K4320" t="s">
        <v>8224</v>
      </c>
      <c r="L4320" t="s">
        <v>8216</v>
      </c>
    </row>
    <row r="4321" spans="1:12" x14ac:dyDescent="0.35">
      <c r="A4321" s="164" t="s">
        <v>28543</v>
      </c>
      <c r="B4321" t="s">
        <v>28544</v>
      </c>
      <c r="C4321" t="s">
        <v>28545</v>
      </c>
      <c r="D4321" t="s">
        <v>28546</v>
      </c>
      <c r="E4321" t="s">
        <v>2279</v>
      </c>
      <c r="F4321">
        <v>62</v>
      </c>
      <c r="G4321" t="s">
        <v>8234</v>
      </c>
      <c r="H4321" t="s">
        <v>8256</v>
      </c>
      <c r="I4321" t="s">
        <v>8214</v>
      </c>
      <c r="J4321" t="s">
        <v>8215</v>
      </c>
      <c r="K4321" t="s">
        <v>8224</v>
      </c>
      <c r="L4321" t="s">
        <v>8216</v>
      </c>
    </row>
    <row r="4322" spans="1:12" x14ac:dyDescent="0.35">
      <c r="A4322" s="164" t="s">
        <v>9374</v>
      </c>
      <c r="B4322" t="s">
        <v>9375</v>
      </c>
      <c r="C4322" t="s">
        <v>9376</v>
      </c>
      <c r="D4322" t="s">
        <v>2292</v>
      </c>
      <c r="E4322" t="s">
        <v>2279</v>
      </c>
      <c r="F4322">
        <v>0</v>
      </c>
      <c r="G4322" t="s">
        <v>8234</v>
      </c>
      <c r="H4322" t="s">
        <v>8256</v>
      </c>
      <c r="I4322" t="s">
        <v>8214</v>
      </c>
      <c r="J4322" t="s">
        <v>8215</v>
      </c>
      <c r="K4322" t="s">
        <v>8224</v>
      </c>
      <c r="L4322" t="s">
        <v>8216</v>
      </c>
    </row>
    <row r="4323" spans="1:12" x14ac:dyDescent="0.35">
      <c r="A4323" s="164" t="s">
        <v>20471</v>
      </c>
      <c r="B4323" t="s">
        <v>20472</v>
      </c>
      <c r="C4323" t="s">
        <v>20473</v>
      </c>
      <c r="D4323" t="s">
        <v>2292</v>
      </c>
      <c r="E4323" t="s">
        <v>2279</v>
      </c>
      <c r="F4323">
        <v>60</v>
      </c>
      <c r="G4323" t="s">
        <v>8234</v>
      </c>
      <c r="H4323" t="s">
        <v>8256</v>
      </c>
      <c r="I4323" t="s">
        <v>8214</v>
      </c>
      <c r="J4323" t="s">
        <v>8215</v>
      </c>
      <c r="K4323" t="s">
        <v>8224</v>
      </c>
      <c r="L4323" t="s">
        <v>8216</v>
      </c>
    </row>
    <row r="4324" spans="1:12" x14ac:dyDescent="0.35">
      <c r="A4324" s="164" t="s">
        <v>32022</v>
      </c>
      <c r="B4324" t="s">
        <v>32023</v>
      </c>
      <c r="C4324" t="s">
        <v>32024</v>
      </c>
      <c r="D4324" t="s">
        <v>32025</v>
      </c>
      <c r="E4324" t="s">
        <v>2279</v>
      </c>
      <c r="F4324">
        <v>48</v>
      </c>
      <c r="G4324" t="s">
        <v>8234</v>
      </c>
      <c r="H4324" t="s">
        <v>8256</v>
      </c>
      <c r="I4324" t="s">
        <v>8214</v>
      </c>
      <c r="J4324" t="s">
        <v>8215</v>
      </c>
      <c r="K4324" t="s">
        <v>8224</v>
      </c>
      <c r="L4324" t="s">
        <v>8216</v>
      </c>
    </row>
    <row r="4325" spans="1:12" x14ac:dyDescent="0.35">
      <c r="A4325" s="164" t="s">
        <v>25327</v>
      </c>
      <c r="B4325" t="s">
        <v>25328</v>
      </c>
      <c r="C4325" t="s">
        <v>25329</v>
      </c>
      <c r="D4325" t="s">
        <v>17486</v>
      </c>
      <c r="E4325" t="s">
        <v>2279</v>
      </c>
      <c r="F4325">
        <v>71</v>
      </c>
      <c r="G4325" t="s">
        <v>8234</v>
      </c>
      <c r="H4325" t="s">
        <v>8256</v>
      </c>
      <c r="I4325" t="s">
        <v>8214</v>
      </c>
      <c r="J4325" t="s">
        <v>8215</v>
      </c>
      <c r="K4325" t="s">
        <v>8224</v>
      </c>
      <c r="L4325" t="s">
        <v>8216</v>
      </c>
    </row>
    <row r="4326" spans="1:12" x14ac:dyDescent="0.35">
      <c r="A4326" s="164" t="s">
        <v>28957</v>
      </c>
      <c r="B4326" t="s">
        <v>9375</v>
      </c>
      <c r="C4326" t="s">
        <v>9376</v>
      </c>
      <c r="D4326" t="s">
        <v>2292</v>
      </c>
      <c r="E4326" t="s">
        <v>2279</v>
      </c>
      <c r="F4326">
        <v>60</v>
      </c>
      <c r="G4326" t="s">
        <v>8234</v>
      </c>
      <c r="H4326" t="s">
        <v>8256</v>
      </c>
      <c r="I4326" t="s">
        <v>8214</v>
      </c>
      <c r="J4326" t="s">
        <v>8215</v>
      </c>
      <c r="K4326" t="s">
        <v>8224</v>
      </c>
      <c r="L4326" t="s">
        <v>8216</v>
      </c>
    </row>
    <row r="4327" spans="1:12" x14ac:dyDescent="0.35">
      <c r="A4327" s="164" t="s">
        <v>23642</v>
      </c>
      <c r="B4327" t="s">
        <v>23643</v>
      </c>
      <c r="C4327" t="s">
        <v>23644</v>
      </c>
      <c r="D4327" t="s">
        <v>23645</v>
      </c>
      <c r="E4327" t="s">
        <v>2279</v>
      </c>
      <c r="F4327">
        <v>142</v>
      </c>
      <c r="G4327" t="s">
        <v>8212</v>
      </c>
      <c r="H4327" t="s">
        <v>8256</v>
      </c>
      <c r="I4327" t="s">
        <v>8214</v>
      </c>
      <c r="J4327" t="s">
        <v>8215</v>
      </c>
      <c r="K4327" t="s">
        <v>8224</v>
      </c>
      <c r="L4327" t="s">
        <v>8216</v>
      </c>
    </row>
    <row r="4328" spans="1:12" x14ac:dyDescent="0.35">
      <c r="A4328" s="164" t="s">
        <v>22963</v>
      </c>
      <c r="B4328" t="s">
        <v>22964</v>
      </c>
      <c r="C4328" t="s">
        <v>22965</v>
      </c>
      <c r="D4328" t="s">
        <v>22966</v>
      </c>
      <c r="E4328" t="s">
        <v>2279</v>
      </c>
      <c r="F4328">
        <v>72</v>
      </c>
      <c r="G4328" t="s">
        <v>8234</v>
      </c>
      <c r="H4328" t="s">
        <v>8256</v>
      </c>
      <c r="I4328" t="s">
        <v>8214</v>
      </c>
      <c r="J4328" t="s">
        <v>8215</v>
      </c>
      <c r="K4328" t="s">
        <v>8224</v>
      </c>
      <c r="L4328" t="s">
        <v>8216</v>
      </c>
    </row>
    <row r="4329" spans="1:12" x14ac:dyDescent="0.35">
      <c r="A4329" s="164" t="s">
        <v>13854</v>
      </c>
      <c r="B4329" t="s">
        <v>13855</v>
      </c>
      <c r="C4329" t="s">
        <v>13856</v>
      </c>
      <c r="D4329" t="s">
        <v>13857</v>
      </c>
      <c r="E4329" t="s">
        <v>2279</v>
      </c>
      <c r="F4329">
        <v>108</v>
      </c>
      <c r="G4329" t="s">
        <v>8212</v>
      </c>
      <c r="H4329" t="s">
        <v>8256</v>
      </c>
      <c r="I4329" t="s">
        <v>8214</v>
      </c>
      <c r="J4329" t="s">
        <v>8215</v>
      </c>
      <c r="K4329" t="s">
        <v>8224</v>
      </c>
      <c r="L4329" t="s">
        <v>8216</v>
      </c>
    </row>
    <row r="4330" spans="1:12" x14ac:dyDescent="0.35">
      <c r="A4330" s="164" t="s">
        <v>22107</v>
      </c>
      <c r="B4330" t="s">
        <v>22108</v>
      </c>
      <c r="C4330" t="s">
        <v>22109</v>
      </c>
      <c r="D4330" t="s">
        <v>22110</v>
      </c>
      <c r="E4330" t="s">
        <v>2279</v>
      </c>
      <c r="F4330">
        <v>120</v>
      </c>
      <c r="G4330" t="s">
        <v>8212</v>
      </c>
      <c r="H4330" t="s">
        <v>8256</v>
      </c>
      <c r="I4330" t="s">
        <v>11246</v>
      </c>
      <c r="J4330" t="s">
        <v>8215</v>
      </c>
      <c r="K4330" t="s">
        <v>8224</v>
      </c>
      <c r="L4330" t="s">
        <v>8216</v>
      </c>
    </row>
    <row r="4331" spans="1:12" x14ac:dyDescent="0.35">
      <c r="A4331" s="164" t="s">
        <v>31475</v>
      </c>
      <c r="B4331" t="s">
        <v>31476</v>
      </c>
      <c r="C4331" t="s">
        <v>31477</v>
      </c>
      <c r="D4331" t="s">
        <v>2276</v>
      </c>
      <c r="E4331" t="s">
        <v>2279</v>
      </c>
      <c r="F4331">
        <v>0</v>
      </c>
      <c r="G4331" t="s">
        <v>8234</v>
      </c>
      <c r="H4331" t="s">
        <v>8256</v>
      </c>
      <c r="I4331" t="s">
        <v>8214</v>
      </c>
      <c r="J4331" t="s">
        <v>8215</v>
      </c>
      <c r="K4331" t="s">
        <v>8224</v>
      </c>
      <c r="L4331" t="s">
        <v>8216</v>
      </c>
    </row>
    <row r="4332" spans="1:12" x14ac:dyDescent="0.35">
      <c r="A4332" s="164" t="s">
        <v>24216</v>
      </c>
      <c r="B4332" t="s">
        <v>24217</v>
      </c>
      <c r="C4332" t="s">
        <v>24218</v>
      </c>
      <c r="D4332" t="s">
        <v>24219</v>
      </c>
      <c r="E4332" t="s">
        <v>2363</v>
      </c>
      <c r="F4332">
        <v>53</v>
      </c>
      <c r="G4332" t="s">
        <v>8234</v>
      </c>
      <c r="H4332" t="s">
        <v>8218</v>
      </c>
      <c r="I4332" t="s">
        <v>8219</v>
      </c>
      <c r="J4332" t="s">
        <v>8215</v>
      </c>
      <c r="K4332" t="s">
        <v>5808</v>
      </c>
      <c r="L4332" t="s">
        <v>8216</v>
      </c>
    </row>
    <row r="4333" spans="1:12" x14ac:dyDescent="0.35">
      <c r="A4333" s="164" t="s">
        <v>2361</v>
      </c>
      <c r="B4333" t="s">
        <v>6216</v>
      </c>
      <c r="C4333" t="s">
        <v>11959</v>
      </c>
      <c r="D4333" t="s">
        <v>2362</v>
      </c>
      <c r="E4333" t="s">
        <v>2363</v>
      </c>
      <c r="F4333">
        <v>252</v>
      </c>
      <c r="G4333" t="s">
        <v>8223</v>
      </c>
      <c r="H4333" t="s">
        <v>8218</v>
      </c>
      <c r="I4333" t="s">
        <v>8214</v>
      </c>
      <c r="J4333" t="s">
        <v>8215</v>
      </c>
      <c r="K4333" t="s">
        <v>8224</v>
      </c>
      <c r="L4333" t="s">
        <v>8267</v>
      </c>
    </row>
    <row r="4334" spans="1:12" x14ac:dyDescent="0.35">
      <c r="A4334" s="164" t="s">
        <v>2364</v>
      </c>
      <c r="B4334" t="s">
        <v>6380</v>
      </c>
      <c r="C4334" t="s">
        <v>18897</v>
      </c>
      <c r="D4334" t="s">
        <v>2365</v>
      </c>
      <c r="E4334" t="s">
        <v>2363</v>
      </c>
      <c r="F4334">
        <v>55</v>
      </c>
      <c r="G4334" t="s">
        <v>8234</v>
      </c>
      <c r="H4334" t="s">
        <v>8218</v>
      </c>
      <c r="I4334" t="s">
        <v>8214</v>
      </c>
      <c r="J4334" t="s">
        <v>8215</v>
      </c>
      <c r="K4334" t="s">
        <v>8224</v>
      </c>
      <c r="L4334" t="s">
        <v>8216</v>
      </c>
    </row>
    <row r="4335" spans="1:12" x14ac:dyDescent="0.35">
      <c r="A4335" s="164" t="s">
        <v>21491</v>
      </c>
      <c r="B4335" t="s">
        <v>21492</v>
      </c>
      <c r="C4335" t="s">
        <v>21493</v>
      </c>
      <c r="D4335" t="s">
        <v>2366</v>
      </c>
      <c r="E4335" t="s">
        <v>2363</v>
      </c>
      <c r="F4335">
        <v>160</v>
      </c>
      <c r="G4335" t="s">
        <v>8212</v>
      </c>
      <c r="H4335" t="s">
        <v>8218</v>
      </c>
      <c r="I4335" t="s">
        <v>8214</v>
      </c>
      <c r="J4335" t="s">
        <v>8215</v>
      </c>
      <c r="K4335" t="s">
        <v>8224</v>
      </c>
      <c r="L4335" t="s">
        <v>8267</v>
      </c>
    </row>
    <row r="4336" spans="1:12" x14ac:dyDescent="0.35">
      <c r="A4336" s="164" t="s">
        <v>2367</v>
      </c>
      <c r="B4336" t="s">
        <v>6373</v>
      </c>
      <c r="C4336" t="s">
        <v>13202</v>
      </c>
      <c r="D4336" t="s">
        <v>2368</v>
      </c>
      <c r="E4336" t="s">
        <v>2363</v>
      </c>
      <c r="F4336">
        <v>88</v>
      </c>
      <c r="G4336" t="s">
        <v>8234</v>
      </c>
      <c r="H4336" t="s">
        <v>8218</v>
      </c>
      <c r="I4336" t="s">
        <v>8219</v>
      </c>
      <c r="J4336" t="s">
        <v>8215</v>
      </c>
      <c r="K4336" t="s">
        <v>8224</v>
      </c>
      <c r="L4336" t="s">
        <v>8216</v>
      </c>
    </row>
    <row r="4337" spans="1:12" x14ac:dyDescent="0.35">
      <c r="A4337" s="164" t="s">
        <v>31729</v>
      </c>
      <c r="B4337" t="s">
        <v>31730</v>
      </c>
      <c r="C4337" t="s">
        <v>8963</v>
      </c>
      <c r="D4337" t="s">
        <v>1119</v>
      </c>
      <c r="E4337" t="s">
        <v>2363</v>
      </c>
      <c r="F4337">
        <v>45</v>
      </c>
      <c r="G4337" t="s">
        <v>8234</v>
      </c>
      <c r="H4337" t="s">
        <v>8218</v>
      </c>
      <c r="I4337" t="s">
        <v>8214</v>
      </c>
      <c r="J4337" t="s">
        <v>8215</v>
      </c>
      <c r="K4337" t="s">
        <v>5808</v>
      </c>
      <c r="L4337" t="s">
        <v>8216</v>
      </c>
    </row>
    <row r="4338" spans="1:12" x14ac:dyDescent="0.35">
      <c r="A4338" s="164" t="s">
        <v>10648</v>
      </c>
      <c r="B4338" t="s">
        <v>10649</v>
      </c>
      <c r="C4338" t="s">
        <v>10650</v>
      </c>
      <c r="D4338" t="s">
        <v>10651</v>
      </c>
      <c r="E4338" t="s">
        <v>2363</v>
      </c>
      <c r="F4338">
        <v>50</v>
      </c>
      <c r="G4338" t="s">
        <v>8234</v>
      </c>
      <c r="H4338" t="s">
        <v>8218</v>
      </c>
      <c r="I4338" t="s">
        <v>8214</v>
      </c>
      <c r="J4338" t="s">
        <v>8215</v>
      </c>
      <c r="K4338" t="s">
        <v>5808</v>
      </c>
      <c r="L4338" t="s">
        <v>8216</v>
      </c>
    </row>
    <row r="4339" spans="1:12" x14ac:dyDescent="0.35">
      <c r="A4339" s="164" t="s">
        <v>27075</v>
      </c>
      <c r="B4339" t="s">
        <v>27076</v>
      </c>
      <c r="C4339" t="s">
        <v>27077</v>
      </c>
      <c r="D4339" t="s">
        <v>27078</v>
      </c>
      <c r="E4339" t="s">
        <v>2363</v>
      </c>
      <c r="H4339" t="s">
        <v>8218</v>
      </c>
      <c r="I4339" t="s">
        <v>8219</v>
      </c>
      <c r="J4339" t="s">
        <v>8215</v>
      </c>
      <c r="K4339" t="s">
        <v>8224</v>
      </c>
      <c r="L4339" t="s">
        <v>8216</v>
      </c>
    </row>
    <row r="4340" spans="1:12" x14ac:dyDescent="0.35">
      <c r="A4340" s="164" t="s">
        <v>29009</v>
      </c>
      <c r="B4340" t="s">
        <v>29010</v>
      </c>
      <c r="C4340" t="s">
        <v>29011</v>
      </c>
      <c r="D4340" t="s">
        <v>10272</v>
      </c>
      <c r="E4340" t="s">
        <v>2363</v>
      </c>
      <c r="H4340" t="s">
        <v>8218</v>
      </c>
      <c r="I4340" t="s">
        <v>8214</v>
      </c>
      <c r="J4340" t="s">
        <v>8215</v>
      </c>
      <c r="K4340" t="s">
        <v>8224</v>
      </c>
      <c r="L4340" t="s">
        <v>8216</v>
      </c>
    </row>
    <row r="4341" spans="1:12" x14ac:dyDescent="0.35">
      <c r="A4341" s="164" t="s">
        <v>31921</v>
      </c>
      <c r="B4341" t="s">
        <v>31922</v>
      </c>
      <c r="C4341" t="s">
        <v>31923</v>
      </c>
      <c r="D4341" t="s">
        <v>2381</v>
      </c>
      <c r="E4341" t="s">
        <v>2363</v>
      </c>
      <c r="F4341">
        <v>100</v>
      </c>
      <c r="G4341" t="s">
        <v>8234</v>
      </c>
      <c r="H4341" t="s">
        <v>8218</v>
      </c>
      <c r="I4341" t="s">
        <v>8214</v>
      </c>
      <c r="J4341" t="s">
        <v>8215</v>
      </c>
      <c r="K4341" t="s">
        <v>5808</v>
      </c>
      <c r="L4341" t="s">
        <v>8216</v>
      </c>
    </row>
    <row r="4342" spans="1:12" x14ac:dyDescent="0.35">
      <c r="A4342" s="164" t="s">
        <v>2369</v>
      </c>
      <c r="B4342" t="s">
        <v>6234</v>
      </c>
      <c r="C4342" t="s">
        <v>21183</v>
      </c>
      <c r="D4342" t="s">
        <v>1672</v>
      </c>
      <c r="E4342" t="s">
        <v>2363</v>
      </c>
      <c r="F4342">
        <v>47</v>
      </c>
      <c r="G4342" t="s">
        <v>8234</v>
      </c>
      <c r="H4342" t="s">
        <v>8218</v>
      </c>
      <c r="I4342" t="s">
        <v>8214</v>
      </c>
      <c r="J4342" t="s">
        <v>8215</v>
      </c>
      <c r="K4342" t="s">
        <v>5808</v>
      </c>
      <c r="L4342" t="s">
        <v>8267</v>
      </c>
    </row>
    <row r="4343" spans="1:12" x14ac:dyDescent="0.35">
      <c r="A4343" s="164" t="s">
        <v>27999</v>
      </c>
      <c r="B4343" t="s">
        <v>28000</v>
      </c>
      <c r="C4343" t="s">
        <v>28001</v>
      </c>
      <c r="D4343" t="s">
        <v>28002</v>
      </c>
      <c r="E4343" t="s">
        <v>2363</v>
      </c>
      <c r="H4343" t="s">
        <v>8218</v>
      </c>
      <c r="I4343" t="s">
        <v>8219</v>
      </c>
      <c r="J4343" t="s">
        <v>8215</v>
      </c>
      <c r="K4343" t="s">
        <v>8224</v>
      </c>
      <c r="L4343" t="s">
        <v>8216</v>
      </c>
    </row>
    <row r="4344" spans="1:12" x14ac:dyDescent="0.35">
      <c r="A4344" s="164" t="s">
        <v>2370</v>
      </c>
      <c r="B4344" t="s">
        <v>6370</v>
      </c>
      <c r="C4344" t="s">
        <v>14802</v>
      </c>
      <c r="D4344" t="s">
        <v>2371</v>
      </c>
      <c r="E4344" t="s">
        <v>2363</v>
      </c>
      <c r="F4344">
        <v>48</v>
      </c>
      <c r="G4344" t="s">
        <v>8234</v>
      </c>
      <c r="H4344" t="s">
        <v>8218</v>
      </c>
      <c r="I4344" t="s">
        <v>8219</v>
      </c>
      <c r="J4344" t="s">
        <v>8215</v>
      </c>
      <c r="K4344" t="s">
        <v>5808</v>
      </c>
      <c r="L4344" t="s">
        <v>8216</v>
      </c>
    </row>
    <row r="4345" spans="1:12" x14ac:dyDescent="0.35">
      <c r="A4345" s="164" t="s">
        <v>2372</v>
      </c>
      <c r="B4345" t="s">
        <v>6362</v>
      </c>
      <c r="C4345" t="s">
        <v>23993</v>
      </c>
      <c r="D4345" t="s">
        <v>2373</v>
      </c>
      <c r="E4345" t="s">
        <v>2363</v>
      </c>
      <c r="F4345">
        <v>415</v>
      </c>
      <c r="G4345" t="s">
        <v>8307</v>
      </c>
      <c r="H4345" t="s">
        <v>8218</v>
      </c>
      <c r="I4345" t="s">
        <v>8214</v>
      </c>
      <c r="J4345" t="s">
        <v>8215</v>
      </c>
      <c r="K4345" t="s">
        <v>8224</v>
      </c>
      <c r="L4345" t="s">
        <v>8267</v>
      </c>
    </row>
    <row r="4346" spans="1:12" x14ac:dyDescent="0.35">
      <c r="A4346" s="164" t="s">
        <v>2374</v>
      </c>
      <c r="B4346" t="s">
        <v>6025</v>
      </c>
      <c r="C4346" t="s">
        <v>31275</v>
      </c>
      <c r="D4346" t="s">
        <v>2375</v>
      </c>
      <c r="E4346" t="s">
        <v>2363</v>
      </c>
      <c r="F4346">
        <v>542</v>
      </c>
      <c r="G4346" t="s">
        <v>8490</v>
      </c>
      <c r="H4346" t="s">
        <v>8218</v>
      </c>
      <c r="I4346" t="s">
        <v>8214</v>
      </c>
      <c r="J4346" t="s">
        <v>8215</v>
      </c>
      <c r="K4346" t="s">
        <v>8224</v>
      </c>
      <c r="L4346" t="s">
        <v>8267</v>
      </c>
    </row>
    <row r="4347" spans="1:12" x14ac:dyDescent="0.35">
      <c r="A4347" s="164" t="s">
        <v>2376</v>
      </c>
      <c r="B4347" t="s">
        <v>6214</v>
      </c>
      <c r="C4347" t="s">
        <v>12170</v>
      </c>
      <c r="D4347" t="s">
        <v>1831</v>
      </c>
      <c r="E4347" t="s">
        <v>2363</v>
      </c>
      <c r="F4347">
        <v>567</v>
      </c>
      <c r="G4347" t="s">
        <v>8490</v>
      </c>
      <c r="H4347" t="s">
        <v>8218</v>
      </c>
      <c r="I4347" t="s">
        <v>8214</v>
      </c>
      <c r="J4347" t="s">
        <v>8215</v>
      </c>
      <c r="K4347" t="s">
        <v>8224</v>
      </c>
      <c r="L4347" t="s">
        <v>8267</v>
      </c>
    </row>
    <row r="4348" spans="1:12" x14ac:dyDescent="0.35">
      <c r="A4348" s="164" t="s">
        <v>2377</v>
      </c>
      <c r="B4348" t="s">
        <v>6367</v>
      </c>
      <c r="C4348" t="s">
        <v>27719</v>
      </c>
      <c r="D4348" t="s">
        <v>2691</v>
      </c>
      <c r="E4348" t="s">
        <v>2363</v>
      </c>
      <c r="F4348">
        <v>264</v>
      </c>
      <c r="G4348" t="s">
        <v>8223</v>
      </c>
      <c r="H4348" t="s">
        <v>8218</v>
      </c>
      <c r="I4348" t="s">
        <v>8214</v>
      </c>
      <c r="J4348" t="s">
        <v>8215</v>
      </c>
      <c r="K4348" t="s">
        <v>8224</v>
      </c>
      <c r="L4348" t="s">
        <v>8267</v>
      </c>
    </row>
    <row r="4349" spans="1:12" x14ac:dyDescent="0.35">
      <c r="A4349" s="164" t="s">
        <v>2378</v>
      </c>
      <c r="B4349" t="s">
        <v>6364</v>
      </c>
      <c r="C4349" t="s">
        <v>32451</v>
      </c>
      <c r="D4349" t="s">
        <v>2379</v>
      </c>
      <c r="E4349" t="s">
        <v>2363</v>
      </c>
      <c r="F4349">
        <v>87</v>
      </c>
      <c r="G4349" t="s">
        <v>8234</v>
      </c>
      <c r="H4349" t="s">
        <v>8218</v>
      </c>
      <c r="I4349" t="s">
        <v>8219</v>
      </c>
      <c r="J4349" t="s">
        <v>8215</v>
      </c>
      <c r="K4349" t="s">
        <v>8224</v>
      </c>
      <c r="L4349" t="s">
        <v>8267</v>
      </c>
    </row>
    <row r="4350" spans="1:12" x14ac:dyDescent="0.35">
      <c r="A4350" s="164" t="s">
        <v>2380</v>
      </c>
      <c r="B4350" t="s">
        <v>6228</v>
      </c>
      <c r="C4350" t="s">
        <v>17388</v>
      </c>
      <c r="D4350" t="s">
        <v>2381</v>
      </c>
      <c r="E4350" t="s">
        <v>2363</v>
      </c>
      <c r="F4350">
        <v>325</v>
      </c>
      <c r="G4350" t="s">
        <v>8556</v>
      </c>
      <c r="H4350" t="s">
        <v>8218</v>
      </c>
      <c r="I4350" t="s">
        <v>8214</v>
      </c>
      <c r="J4350" t="s">
        <v>8215</v>
      </c>
      <c r="K4350" t="s">
        <v>8224</v>
      </c>
      <c r="L4350" t="s">
        <v>8267</v>
      </c>
    </row>
    <row r="4351" spans="1:12" x14ac:dyDescent="0.35">
      <c r="A4351" s="164" t="s">
        <v>30220</v>
      </c>
      <c r="B4351" t="s">
        <v>30221</v>
      </c>
      <c r="C4351" t="s">
        <v>30222</v>
      </c>
      <c r="D4351" t="s">
        <v>25300</v>
      </c>
      <c r="E4351" t="s">
        <v>2363</v>
      </c>
      <c r="F4351">
        <v>60</v>
      </c>
      <c r="G4351" t="s">
        <v>8234</v>
      </c>
      <c r="H4351" t="s">
        <v>8218</v>
      </c>
      <c r="I4351" t="s">
        <v>8214</v>
      </c>
      <c r="J4351" t="s">
        <v>8215</v>
      </c>
      <c r="K4351" t="s">
        <v>5808</v>
      </c>
      <c r="L4351" t="s">
        <v>8216</v>
      </c>
    </row>
    <row r="4352" spans="1:12" x14ac:dyDescent="0.35">
      <c r="A4352" s="164" t="s">
        <v>2382</v>
      </c>
      <c r="B4352" t="s">
        <v>6233</v>
      </c>
      <c r="C4352" t="s">
        <v>32397</v>
      </c>
      <c r="D4352" t="s">
        <v>1672</v>
      </c>
      <c r="E4352" t="s">
        <v>2363</v>
      </c>
      <c r="F4352">
        <v>380</v>
      </c>
      <c r="G4352" t="s">
        <v>8556</v>
      </c>
      <c r="H4352" t="s">
        <v>8218</v>
      </c>
      <c r="I4352" t="s">
        <v>8214</v>
      </c>
      <c r="J4352" t="s">
        <v>8215</v>
      </c>
      <c r="K4352" t="s">
        <v>8224</v>
      </c>
      <c r="L4352" t="s">
        <v>8267</v>
      </c>
    </row>
    <row r="4353" spans="1:12" x14ac:dyDescent="0.35">
      <c r="A4353" s="164" t="s">
        <v>2383</v>
      </c>
      <c r="B4353" t="s">
        <v>6247</v>
      </c>
      <c r="C4353" t="s">
        <v>27185</v>
      </c>
      <c r="D4353" t="s">
        <v>2384</v>
      </c>
      <c r="E4353" t="s">
        <v>2363</v>
      </c>
      <c r="F4353">
        <v>49</v>
      </c>
      <c r="G4353" t="s">
        <v>8234</v>
      </c>
      <c r="H4353" t="s">
        <v>8218</v>
      </c>
      <c r="I4353" t="s">
        <v>8219</v>
      </c>
      <c r="J4353" t="s">
        <v>8215</v>
      </c>
      <c r="K4353" t="s">
        <v>8224</v>
      </c>
      <c r="L4353" t="s">
        <v>8267</v>
      </c>
    </row>
    <row r="4354" spans="1:12" x14ac:dyDescent="0.35">
      <c r="A4354" s="164" t="s">
        <v>2385</v>
      </c>
      <c r="B4354" t="s">
        <v>6022</v>
      </c>
      <c r="C4354" t="s">
        <v>25350</v>
      </c>
      <c r="D4354" t="s">
        <v>2386</v>
      </c>
      <c r="E4354" t="s">
        <v>2363</v>
      </c>
      <c r="F4354">
        <v>154</v>
      </c>
      <c r="G4354" t="s">
        <v>8212</v>
      </c>
      <c r="H4354" t="s">
        <v>8218</v>
      </c>
      <c r="I4354" t="s">
        <v>8214</v>
      </c>
      <c r="J4354" t="s">
        <v>8215</v>
      </c>
      <c r="K4354" t="s">
        <v>8224</v>
      </c>
      <c r="L4354" t="s">
        <v>8216</v>
      </c>
    </row>
    <row r="4355" spans="1:12" x14ac:dyDescent="0.35">
      <c r="A4355" s="164" t="s">
        <v>20313</v>
      </c>
      <c r="B4355" t="s">
        <v>20314</v>
      </c>
      <c r="C4355" t="s">
        <v>20315</v>
      </c>
      <c r="D4355" t="s">
        <v>2393</v>
      </c>
      <c r="E4355" t="s">
        <v>2363</v>
      </c>
      <c r="F4355">
        <v>291</v>
      </c>
      <c r="G4355" t="s">
        <v>8223</v>
      </c>
      <c r="H4355" t="s">
        <v>8218</v>
      </c>
      <c r="I4355" t="s">
        <v>8214</v>
      </c>
      <c r="J4355" t="s">
        <v>8215</v>
      </c>
      <c r="K4355" t="s">
        <v>8224</v>
      </c>
      <c r="L4355" t="s">
        <v>8267</v>
      </c>
    </row>
    <row r="4356" spans="1:12" x14ac:dyDescent="0.35">
      <c r="A4356" s="164" t="s">
        <v>32114</v>
      </c>
      <c r="B4356" t="s">
        <v>32115</v>
      </c>
      <c r="C4356" t="s">
        <v>10047</v>
      </c>
      <c r="D4356" t="s">
        <v>10048</v>
      </c>
      <c r="E4356" t="s">
        <v>2363</v>
      </c>
      <c r="F4356">
        <v>40</v>
      </c>
      <c r="G4356" t="s">
        <v>8234</v>
      </c>
      <c r="H4356" t="s">
        <v>8218</v>
      </c>
      <c r="I4356" t="s">
        <v>8219</v>
      </c>
      <c r="J4356" t="s">
        <v>8215</v>
      </c>
      <c r="K4356" t="s">
        <v>8224</v>
      </c>
      <c r="L4356" t="s">
        <v>8216</v>
      </c>
    </row>
    <row r="4357" spans="1:12" x14ac:dyDescent="0.35">
      <c r="A4357" s="164" t="s">
        <v>2387</v>
      </c>
      <c r="B4357" t="s">
        <v>6356</v>
      </c>
      <c r="C4357" t="s">
        <v>17224</v>
      </c>
      <c r="D4357" t="s">
        <v>239</v>
      </c>
      <c r="E4357" t="s">
        <v>2363</v>
      </c>
      <c r="F4357">
        <v>49</v>
      </c>
      <c r="G4357" t="s">
        <v>8234</v>
      </c>
      <c r="H4357" t="s">
        <v>8218</v>
      </c>
      <c r="I4357" t="s">
        <v>8214</v>
      </c>
      <c r="J4357" t="s">
        <v>8215</v>
      </c>
      <c r="K4357" t="s">
        <v>8224</v>
      </c>
      <c r="L4357" t="s">
        <v>8267</v>
      </c>
    </row>
    <row r="4358" spans="1:12" x14ac:dyDescent="0.35">
      <c r="A4358" s="164" t="s">
        <v>2388</v>
      </c>
      <c r="B4358" t="s">
        <v>6387</v>
      </c>
      <c r="C4358" t="s">
        <v>21555</v>
      </c>
      <c r="D4358" t="s">
        <v>2389</v>
      </c>
      <c r="E4358" t="s">
        <v>2363</v>
      </c>
      <c r="F4358">
        <v>128</v>
      </c>
      <c r="G4358" t="s">
        <v>8212</v>
      </c>
      <c r="H4358" t="s">
        <v>8218</v>
      </c>
      <c r="I4358" t="s">
        <v>8219</v>
      </c>
      <c r="J4358" t="s">
        <v>8215</v>
      </c>
      <c r="K4358" t="s">
        <v>8224</v>
      </c>
      <c r="L4358" t="s">
        <v>8216</v>
      </c>
    </row>
    <row r="4359" spans="1:12" x14ac:dyDescent="0.35">
      <c r="A4359" s="164" t="s">
        <v>2390</v>
      </c>
      <c r="B4359" t="s">
        <v>6374</v>
      </c>
      <c r="C4359" t="s">
        <v>21707</v>
      </c>
      <c r="D4359" t="s">
        <v>2391</v>
      </c>
      <c r="E4359" t="s">
        <v>2363</v>
      </c>
      <c r="F4359">
        <v>44</v>
      </c>
      <c r="G4359" t="s">
        <v>8234</v>
      </c>
      <c r="H4359" t="s">
        <v>8218</v>
      </c>
      <c r="I4359" t="s">
        <v>8219</v>
      </c>
      <c r="J4359" t="s">
        <v>8215</v>
      </c>
      <c r="K4359" t="s">
        <v>5808</v>
      </c>
      <c r="L4359" t="s">
        <v>8216</v>
      </c>
    </row>
    <row r="4360" spans="1:12" x14ac:dyDescent="0.35">
      <c r="A4360" s="164" t="s">
        <v>2392</v>
      </c>
      <c r="B4360" t="s">
        <v>6382</v>
      </c>
      <c r="C4360" t="s">
        <v>10278</v>
      </c>
      <c r="D4360" t="s">
        <v>2393</v>
      </c>
      <c r="E4360" t="s">
        <v>2363</v>
      </c>
      <c r="F4360">
        <v>1095</v>
      </c>
      <c r="G4360" t="s">
        <v>8490</v>
      </c>
      <c r="H4360" t="s">
        <v>8218</v>
      </c>
      <c r="I4360" t="s">
        <v>8214</v>
      </c>
      <c r="J4360" t="s">
        <v>8215</v>
      </c>
      <c r="K4360" t="s">
        <v>8224</v>
      </c>
      <c r="L4360" t="s">
        <v>8267</v>
      </c>
    </row>
    <row r="4361" spans="1:12" x14ac:dyDescent="0.35">
      <c r="A4361" s="164" t="s">
        <v>31310</v>
      </c>
      <c r="B4361" t="s">
        <v>31311</v>
      </c>
      <c r="C4361" t="s">
        <v>31312</v>
      </c>
      <c r="D4361" t="s">
        <v>10272</v>
      </c>
      <c r="E4361" t="s">
        <v>2363</v>
      </c>
      <c r="H4361" t="s">
        <v>8218</v>
      </c>
      <c r="I4361" t="s">
        <v>8214</v>
      </c>
      <c r="J4361" t="s">
        <v>8215</v>
      </c>
      <c r="K4361" t="s">
        <v>8224</v>
      </c>
      <c r="L4361" t="s">
        <v>8216</v>
      </c>
    </row>
    <row r="4362" spans="1:12" x14ac:dyDescent="0.35">
      <c r="A4362" s="164" t="s">
        <v>30491</v>
      </c>
      <c r="B4362" t="s">
        <v>27547</v>
      </c>
      <c r="C4362" t="s">
        <v>27548</v>
      </c>
      <c r="D4362" t="s">
        <v>2394</v>
      </c>
      <c r="E4362" t="s">
        <v>2363</v>
      </c>
      <c r="F4362">
        <v>25</v>
      </c>
      <c r="G4362" t="s">
        <v>8234</v>
      </c>
      <c r="H4362" t="s">
        <v>8218</v>
      </c>
      <c r="I4362" t="s">
        <v>8219</v>
      </c>
      <c r="J4362" t="s">
        <v>8215</v>
      </c>
      <c r="K4362" t="s">
        <v>8224</v>
      </c>
      <c r="L4362" t="s">
        <v>8216</v>
      </c>
    </row>
    <row r="4363" spans="1:12" x14ac:dyDescent="0.35">
      <c r="A4363" s="164" t="s">
        <v>2395</v>
      </c>
      <c r="B4363" t="s">
        <v>6246</v>
      </c>
      <c r="C4363" t="s">
        <v>22007</v>
      </c>
      <c r="D4363" t="s">
        <v>2396</v>
      </c>
      <c r="E4363" t="s">
        <v>2363</v>
      </c>
      <c r="F4363">
        <v>291</v>
      </c>
      <c r="G4363" t="s">
        <v>8223</v>
      </c>
      <c r="H4363" t="s">
        <v>8218</v>
      </c>
      <c r="I4363" t="s">
        <v>8214</v>
      </c>
      <c r="J4363" t="s">
        <v>8215</v>
      </c>
      <c r="K4363" t="s">
        <v>8224</v>
      </c>
      <c r="L4363" t="s">
        <v>8267</v>
      </c>
    </row>
    <row r="4364" spans="1:12" x14ac:dyDescent="0.35">
      <c r="A4364" s="164" t="s">
        <v>16877</v>
      </c>
      <c r="B4364" t="s">
        <v>16878</v>
      </c>
      <c r="C4364" t="s">
        <v>16879</v>
      </c>
      <c r="D4364" t="s">
        <v>16880</v>
      </c>
      <c r="E4364" t="s">
        <v>2363</v>
      </c>
      <c r="F4364">
        <v>54</v>
      </c>
      <c r="G4364" t="s">
        <v>8234</v>
      </c>
      <c r="H4364" t="s">
        <v>8218</v>
      </c>
      <c r="I4364" t="s">
        <v>8219</v>
      </c>
      <c r="J4364" t="s">
        <v>8215</v>
      </c>
      <c r="K4364" t="s">
        <v>5808</v>
      </c>
      <c r="L4364" t="s">
        <v>8216</v>
      </c>
    </row>
    <row r="4365" spans="1:12" x14ac:dyDescent="0.35">
      <c r="A4365" s="164" t="s">
        <v>9223</v>
      </c>
      <c r="B4365" t="s">
        <v>9224</v>
      </c>
      <c r="C4365" t="s">
        <v>9225</v>
      </c>
      <c r="D4365" t="s">
        <v>9226</v>
      </c>
      <c r="E4365" t="s">
        <v>2363</v>
      </c>
      <c r="H4365" t="s">
        <v>8218</v>
      </c>
      <c r="I4365" t="s">
        <v>8214</v>
      </c>
      <c r="J4365" t="s">
        <v>8215</v>
      </c>
      <c r="K4365" t="s">
        <v>8224</v>
      </c>
      <c r="L4365" t="s">
        <v>8216</v>
      </c>
    </row>
    <row r="4366" spans="1:12" x14ac:dyDescent="0.35">
      <c r="A4366" s="164" t="s">
        <v>2397</v>
      </c>
      <c r="B4366" t="s">
        <v>6212</v>
      </c>
      <c r="C4366" t="s">
        <v>21874</v>
      </c>
      <c r="D4366" t="s">
        <v>2398</v>
      </c>
      <c r="E4366" t="s">
        <v>2363</v>
      </c>
      <c r="F4366">
        <v>931</v>
      </c>
      <c r="G4366" t="s">
        <v>8490</v>
      </c>
      <c r="H4366" t="s">
        <v>8218</v>
      </c>
      <c r="I4366" t="s">
        <v>8214</v>
      </c>
      <c r="J4366" t="s">
        <v>8215</v>
      </c>
      <c r="K4366" t="s">
        <v>8224</v>
      </c>
      <c r="L4366" t="s">
        <v>8267</v>
      </c>
    </row>
    <row r="4367" spans="1:12" x14ac:dyDescent="0.35">
      <c r="A4367" s="164" t="s">
        <v>2399</v>
      </c>
      <c r="B4367" t="s">
        <v>6017</v>
      </c>
      <c r="C4367" t="s">
        <v>10005</v>
      </c>
      <c r="D4367" t="s">
        <v>2400</v>
      </c>
      <c r="E4367" t="s">
        <v>2363</v>
      </c>
      <c r="F4367">
        <v>321</v>
      </c>
      <c r="G4367" t="s">
        <v>8556</v>
      </c>
      <c r="H4367" t="s">
        <v>8218</v>
      </c>
      <c r="I4367" t="s">
        <v>8214</v>
      </c>
      <c r="J4367" t="s">
        <v>8215</v>
      </c>
      <c r="K4367" t="s">
        <v>8224</v>
      </c>
      <c r="L4367" t="s">
        <v>8267</v>
      </c>
    </row>
    <row r="4368" spans="1:12" x14ac:dyDescent="0.35">
      <c r="A4368" s="164" t="s">
        <v>31155</v>
      </c>
      <c r="B4368" t="s">
        <v>31156</v>
      </c>
      <c r="C4368" t="s">
        <v>31157</v>
      </c>
      <c r="D4368" t="s">
        <v>31158</v>
      </c>
      <c r="E4368" t="s">
        <v>2363</v>
      </c>
      <c r="H4368" t="s">
        <v>8218</v>
      </c>
      <c r="I4368" t="s">
        <v>8219</v>
      </c>
      <c r="J4368" t="s">
        <v>8215</v>
      </c>
      <c r="K4368" t="s">
        <v>8224</v>
      </c>
      <c r="L4368" t="s">
        <v>8216</v>
      </c>
    </row>
    <row r="4369" spans="1:12" x14ac:dyDescent="0.35">
      <c r="A4369" s="164" t="s">
        <v>2401</v>
      </c>
      <c r="B4369" t="s">
        <v>6226</v>
      </c>
      <c r="C4369" t="s">
        <v>15443</v>
      </c>
      <c r="D4369" t="s">
        <v>2381</v>
      </c>
      <c r="E4369" t="s">
        <v>2363</v>
      </c>
      <c r="F4369">
        <v>685</v>
      </c>
      <c r="G4369" t="s">
        <v>8490</v>
      </c>
      <c r="H4369" t="s">
        <v>8218</v>
      </c>
      <c r="I4369" t="s">
        <v>8214</v>
      </c>
      <c r="J4369" t="s">
        <v>8215</v>
      </c>
      <c r="K4369" t="s">
        <v>8224</v>
      </c>
      <c r="L4369" t="s">
        <v>8267</v>
      </c>
    </row>
    <row r="4370" spans="1:12" x14ac:dyDescent="0.35">
      <c r="A4370" s="164" t="s">
        <v>2402</v>
      </c>
      <c r="B4370" t="s">
        <v>6839</v>
      </c>
      <c r="C4370" t="s">
        <v>25631</v>
      </c>
      <c r="D4370" t="s">
        <v>2403</v>
      </c>
      <c r="E4370" t="s">
        <v>2363</v>
      </c>
      <c r="F4370">
        <v>238</v>
      </c>
      <c r="G4370" t="s">
        <v>8223</v>
      </c>
      <c r="H4370" t="s">
        <v>8218</v>
      </c>
      <c r="I4370" t="s">
        <v>8219</v>
      </c>
      <c r="J4370" t="s">
        <v>8215</v>
      </c>
      <c r="K4370" t="s">
        <v>8224</v>
      </c>
      <c r="L4370" t="s">
        <v>8267</v>
      </c>
    </row>
    <row r="4371" spans="1:12" x14ac:dyDescent="0.35">
      <c r="A4371" s="164" t="s">
        <v>2404</v>
      </c>
      <c r="B4371" t="s">
        <v>6393</v>
      </c>
      <c r="C4371" t="s">
        <v>29903</v>
      </c>
      <c r="D4371" t="s">
        <v>2405</v>
      </c>
      <c r="E4371" t="s">
        <v>2363</v>
      </c>
      <c r="F4371">
        <v>39</v>
      </c>
      <c r="G4371" t="s">
        <v>8234</v>
      </c>
      <c r="H4371" t="s">
        <v>8218</v>
      </c>
      <c r="I4371" t="s">
        <v>8219</v>
      </c>
      <c r="J4371" t="s">
        <v>8215</v>
      </c>
      <c r="K4371" t="s">
        <v>5808</v>
      </c>
      <c r="L4371" t="s">
        <v>8216</v>
      </c>
    </row>
    <row r="4372" spans="1:12" x14ac:dyDescent="0.35">
      <c r="A4372" s="164" t="s">
        <v>33232</v>
      </c>
      <c r="B4372" t="s">
        <v>30018</v>
      </c>
      <c r="C4372" t="s">
        <v>33233</v>
      </c>
      <c r="D4372" t="s">
        <v>30020</v>
      </c>
      <c r="E4372" t="s">
        <v>2363</v>
      </c>
      <c r="F4372">
        <v>24</v>
      </c>
      <c r="G4372" t="s">
        <v>8234</v>
      </c>
      <c r="H4372" t="s">
        <v>8218</v>
      </c>
      <c r="I4372" t="s">
        <v>8219</v>
      </c>
      <c r="J4372" t="s">
        <v>8215</v>
      </c>
      <c r="K4372" t="s">
        <v>8224</v>
      </c>
      <c r="L4372" t="s">
        <v>8216</v>
      </c>
    </row>
    <row r="4373" spans="1:12" x14ac:dyDescent="0.35">
      <c r="A4373" s="164" t="s">
        <v>27865</v>
      </c>
      <c r="B4373" t="s">
        <v>27866</v>
      </c>
      <c r="C4373" t="s">
        <v>27867</v>
      </c>
      <c r="D4373" t="s">
        <v>27868</v>
      </c>
      <c r="E4373" t="s">
        <v>2363</v>
      </c>
      <c r="H4373" t="s">
        <v>8218</v>
      </c>
      <c r="I4373" t="s">
        <v>8214</v>
      </c>
      <c r="J4373" t="s">
        <v>8215</v>
      </c>
      <c r="K4373" t="s">
        <v>8224</v>
      </c>
      <c r="L4373" t="s">
        <v>8216</v>
      </c>
    </row>
    <row r="4374" spans="1:12" x14ac:dyDescent="0.35">
      <c r="A4374" s="164" t="s">
        <v>2406</v>
      </c>
      <c r="B4374" t="s">
        <v>6389</v>
      </c>
      <c r="C4374" t="s">
        <v>9445</v>
      </c>
      <c r="D4374" t="s">
        <v>2407</v>
      </c>
      <c r="E4374" t="s">
        <v>2363</v>
      </c>
      <c r="F4374">
        <v>49</v>
      </c>
      <c r="G4374" t="s">
        <v>8234</v>
      </c>
      <c r="H4374" t="s">
        <v>8218</v>
      </c>
      <c r="I4374" t="s">
        <v>8219</v>
      </c>
      <c r="J4374" t="s">
        <v>8215</v>
      </c>
      <c r="K4374" t="s">
        <v>8224</v>
      </c>
      <c r="L4374" t="s">
        <v>8216</v>
      </c>
    </row>
    <row r="4375" spans="1:12" x14ac:dyDescent="0.35">
      <c r="A4375" s="164" t="s">
        <v>2408</v>
      </c>
      <c r="B4375" t="s">
        <v>6381</v>
      </c>
      <c r="C4375" t="s">
        <v>10730</v>
      </c>
      <c r="D4375" t="s">
        <v>2393</v>
      </c>
      <c r="E4375" t="s">
        <v>2363</v>
      </c>
      <c r="F4375">
        <v>275</v>
      </c>
      <c r="G4375" t="s">
        <v>8223</v>
      </c>
      <c r="H4375" t="s">
        <v>8218</v>
      </c>
      <c r="I4375" t="s">
        <v>8214</v>
      </c>
      <c r="J4375" t="s">
        <v>8215</v>
      </c>
      <c r="K4375" t="s">
        <v>8224</v>
      </c>
      <c r="L4375" t="s">
        <v>8267</v>
      </c>
    </row>
    <row r="4376" spans="1:12" x14ac:dyDescent="0.35">
      <c r="A4376" s="164" t="s">
        <v>31496</v>
      </c>
      <c r="B4376" t="s">
        <v>10840</v>
      </c>
      <c r="C4376" t="s">
        <v>10841</v>
      </c>
      <c r="D4376" t="s">
        <v>2509</v>
      </c>
      <c r="E4376" t="s">
        <v>2363</v>
      </c>
      <c r="F4376">
        <v>45</v>
      </c>
      <c r="G4376" t="s">
        <v>8234</v>
      </c>
      <c r="H4376" t="s">
        <v>8218</v>
      </c>
      <c r="I4376" t="s">
        <v>8219</v>
      </c>
      <c r="J4376" t="s">
        <v>8215</v>
      </c>
      <c r="K4376" t="s">
        <v>5808</v>
      </c>
      <c r="L4376" t="s">
        <v>8216</v>
      </c>
    </row>
    <row r="4377" spans="1:12" x14ac:dyDescent="0.35">
      <c r="A4377" s="164" t="s">
        <v>27946</v>
      </c>
      <c r="B4377" t="s">
        <v>14976</v>
      </c>
      <c r="C4377" t="s">
        <v>14977</v>
      </c>
      <c r="D4377" t="s">
        <v>2109</v>
      </c>
      <c r="E4377" t="s">
        <v>2363</v>
      </c>
      <c r="F4377">
        <v>8</v>
      </c>
      <c r="G4377" t="s">
        <v>8234</v>
      </c>
      <c r="H4377" t="s">
        <v>8218</v>
      </c>
      <c r="I4377" t="s">
        <v>8219</v>
      </c>
      <c r="J4377" t="s">
        <v>8215</v>
      </c>
      <c r="K4377" t="s">
        <v>8224</v>
      </c>
      <c r="L4377" t="s">
        <v>8216</v>
      </c>
    </row>
    <row r="4378" spans="1:12" x14ac:dyDescent="0.35">
      <c r="A4378" s="164" t="s">
        <v>17511</v>
      </c>
      <c r="B4378" t="s">
        <v>17512</v>
      </c>
      <c r="C4378" t="s">
        <v>17513</v>
      </c>
      <c r="D4378" t="s">
        <v>2381</v>
      </c>
      <c r="E4378" t="s">
        <v>2363</v>
      </c>
      <c r="F4378">
        <v>180</v>
      </c>
      <c r="G4378" t="s">
        <v>8212</v>
      </c>
      <c r="H4378" t="s">
        <v>8218</v>
      </c>
      <c r="I4378" t="s">
        <v>8214</v>
      </c>
      <c r="J4378" t="s">
        <v>8215</v>
      </c>
      <c r="K4378" t="s">
        <v>8224</v>
      </c>
      <c r="L4378" t="s">
        <v>8216</v>
      </c>
    </row>
    <row r="4379" spans="1:12" x14ac:dyDescent="0.35">
      <c r="A4379" s="164" t="s">
        <v>32310</v>
      </c>
      <c r="B4379" t="s">
        <v>32311</v>
      </c>
      <c r="C4379" t="s">
        <v>32312</v>
      </c>
      <c r="D4379" t="s">
        <v>2381</v>
      </c>
      <c r="E4379" t="s">
        <v>2363</v>
      </c>
      <c r="F4379">
        <v>117</v>
      </c>
      <c r="G4379" t="s">
        <v>8212</v>
      </c>
      <c r="H4379" t="s">
        <v>8218</v>
      </c>
      <c r="I4379" t="s">
        <v>8214</v>
      </c>
      <c r="J4379" t="s">
        <v>8215</v>
      </c>
      <c r="K4379" t="s">
        <v>8224</v>
      </c>
      <c r="L4379" t="s">
        <v>8216</v>
      </c>
    </row>
    <row r="4380" spans="1:12" x14ac:dyDescent="0.35">
      <c r="A4380" s="164" t="s">
        <v>2409</v>
      </c>
      <c r="B4380" t="s">
        <v>6379</v>
      </c>
      <c r="C4380" t="s">
        <v>9133</v>
      </c>
      <c r="D4380" t="s">
        <v>2366</v>
      </c>
      <c r="E4380" t="s">
        <v>2363</v>
      </c>
      <c r="F4380">
        <v>331</v>
      </c>
      <c r="G4380" t="s">
        <v>8556</v>
      </c>
      <c r="H4380" t="s">
        <v>8218</v>
      </c>
      <c r="I4380" t="s">
        <v>8214</v>
      </c>
      <c r="J4380" t="s">
        <v>8215</v>
      </c>
      <c r="K4380" t="s">
        <v>8224</v>
      </c>
      <c r="L4380" t="s">
        <v>8267</v>
      </c>
    </row>
    <row r="4381" spans="1:12" x14ac:dyDescent="0.35">
      <c r="A4381" s="164" t="s">
        <v>29091</v>
      </c>
      <c r="B4381" t="s">
        <v>29092</v>
      </c>
      <c r="C4381" t="s">
        <v>29093</v>
      </c>
      <c r="D4381" t="s">
        <v>10272</v>
      </c>
      <c r="E4381" t="s">
        <v>2363</v>
      </c>
      <c r="H4381" t="s">
        <v>8218</v>
      </c>
      <c r="I4381" t="s">
        <v>8214</v>
      </c>
      <c r="J4381" t="s">
        <v>8215</v>
      </c>
      <c r="K4381" t="s">
        <v>8224</v>
      </c>
      <c r="L4381" t="s">
        <v>8216</v>
      </c>
    </row>
    <row r="4382" spans="1:12" x14ac:dyDescent="0.35">
      <c r="A4382" s="164" t="s">
        <v>19949</v>
      </c>
      <c r="B4382" t="s">
        <v>19950</v>
      </c>
      <c r="C4382" t="s">
        <v>19951</v>
      </c>
      <c r="D4382" t="s">
        <v>19952</v>
      </c>
      <c r="E4382" t="s">
        <v>2363</v>
      </c>
      <c r="H4382" t="s">
        <v>8218</v>
      </c>
      <c r="I4382" t="s">
        <v>8214</v>
      </c>
      <c r="J4382" t="s">
        <v>8215</v>
      </c>
      <c r="K4382" t="s">
        <v>8224</v>
      </c>
      <c r="L4382" t="s">
        <v>8216</v>
      </c>
    </row>
    <row r="4383" spans="1:12" x14ac:dyDescent="0.35">
      <c r="A4383" s="164" t="s">
        <v>2410</v>
      </c>
      <c r="B4383" t="s">
        <v>6357</v>
      </c>
      <c r="C4383" t="s">
        <v>9089</v>
      </c>
      <c r="D4383" t="s">
        <v>2411</v>
      </c>
      <c r="E4383" t="s">
        <v>2363</v>
      </c>
      <c r="F4383">
        <v>43</v>
      </c>
      <c r="G4383" t="s">
        <v>8234</v>
      </c>
      <c r="H4383" t="s">
        <v>8218</v>
      </c>
      <c r="I4383" t="s">
        <v>8214</v>
      </c>
      <c r="J4383" t="s">
        <v>8215</v>
      </c>
      <c r="K4383" t="s">
        <v>8224</v>
      </c>
      <c r="L4383" t="s">
        <v>8267</v>
      </c>
    </row>
    <row r="4384" spans="1:12" x14ac:dyDescent="0.35">
      <c r="A4384" s="164" t="s">
        <v>2412</v>
      </c>
      <c r="B4384" t="s">
        <v>6243</v>
      </c>
      <c r="C4384" t="s">
        <v>15717</v>
      </c>
      <c r="D4384" t="s">
        <v>2413</v>
      </c>
      <c r="E4384" t="s">
        <v>2363</v>
      </c>
      <c r="F4384">
        <v>473</v>
      </c>
      <c r="G4384" t="s">
        <v>8307</v>
      </c>
      <c r="H4384" t="s">
        <v>8218</v>
      </c>
      <c r="I4384" t="s">
        <v>8214</v>
      </c>
      <c r="J4384" t="s">
        <v>8215</v>
      </c>
      <c r="K4384" t="s">
        <v>8224</v>
      </c>
      <c r="L4384" t="s">
        <v>8267</v>
      </c>
    </row>
    <row r="4385" spans="1:12" x14ac:dyDescent="0.35">
      <c r="A4385" s="164" t="s">
        <v>2414</v>
      </c>
      <c r="B4385" t="s">
        <v>6016</v>
      </c>
      <c r="C4385" t="s">
        <v>20746</v>
      </c>
      <c r="D4385" t="s">
        <v>2375</v>
      </c>
      <c r="E4385" t="s">
        <v>2363</v>
      </c>
      <c r="F4385">
        <v>34</v>
      </c>
      <c r="G4385" t="s">
        <v>8234</v>
      </c>
      <c r="H4385" t="s">
        <v>8218</v>
      </c>
      <c r="I4385" t="s">
        <v>8214</v>
      </c>
      <c r="J4385" t="s">
        <v>8215</v>
      </c>
      <c r="K4385" t="s">
        <v>5808</v>
      </c>
      <c r="L4385" t="s">
        <v>8216</v>
      </c>
    </row>
    <row r="4386" spans="1:12" x14ac:dyDescent="0.35">
      <c r="A4386" s="164" t="s">
        <v>2415</v>
      </c>
      <c r="B4386" t="s">
        <v>6377</v>
      </c>
      <c r="C4386" t="s">
        <v>31372</v>
      </c>
      <c r="D4386" t="s">
        <v>2416</v>
      </c>
      <c r="E4386" t="s">
        <v>2363</v>
      </c>
      <c r="F4386">
        <v>189</v>
      </c>
      <c r="G4386" t="s">
        <v>8212</v>
      </c>
      <c r="H4386" t="s">
        <v>8218</v>
      </c>
      <c r="I4386" t="s">
        <v>8214</v>
      </c>
      <c r="J4386" t="s">
        <v>8215</v>
      </c>
      <c r="K4386" t="s">
        <v>5808</v>
      </c>
      <c r="L4386" t="s">
        <v>8216</v>
      </c>
    </row>
    <row r="4387" spans="1:12" x14ac:dyDescent="0.35">
      <c r="A4387" s="164" t="s">
        <v>2417</v>
      </c>
      <c r="B4387" t="s">
        <v>6363</v>
      </c>
      <c r="C4387" t="s">
        <v>13622</v>
      </c>
      <c r="D4387" t="s">
        <v>2418</v>
      </c>
      <c r="E4387" t="s">
        <v>2363</v>
      </c>
      <c r="F4387">
        <v>144</v>
      </c>
      <c r="G4387" t="s">
        <v>8212</v>
      </c>
      <c r="H4387" t="s">
        <v>8218</v>
      </c>
      <c r="I4387" t="s">
        <v>8214</v>
      </c>
      <c r="J4387" t="s">
        <v>8215</v>
      </c>
      <c r="K4387" t="s">
        <v>8224</v>
      </c>
      <c r="L4387" t="s">
        <v>8267</v>
      </c>
    </row>
    <row r="4388" spans="1:12" x14ac:dyDescent="0.35">
      <c r="A4388" s="164" t="s">
        <v>21883</v>
      </c>
      <c r="B4388" t="s">
        <v>21884</v>
      </c>
      <c r="C4388" t="s">
        <v>21885</v>
      </c>
      <c r="D4388" t="s">
        <v>2381</v>
      </c>
      <c r="E4388" t="s">
        <v>2363</v>
      </c>
      <c r="F4388">
        <v>218</v>
      </c>
      <c r="G4388" t="s">
        <v>8223</v>
      </c>
      <c r="H4388" t="s">
        <v>8218</v>
      </c>
      <c r="I4388" t="s">
        <v>8214</v>
      </c>
      <c r="J4388" t="s">
        <v>8215</v>
      </c>
      <c r="K4388" t="s">
        <v>8224</v>
      </c>
      <c r="L4388" t="s">
        <v>8267</v>
      </c>
    </row>
    <row r="4389" spans="1:12" x14ac:dyDescent="0.35">
      <c r="A4389" s="164" t="s">
        <v>2419</v>
      </c>
      <c r="B4389" t="s">
        <v>6242</v>
      </c>
      <c r="C4389" t="s">
        <v>14293</v>
      </c>
      <c r="D4389" t="s">
        <v>2413</v>
      </c>
      <c r="E4389" t="s">
        <v>2363</v>
      </c>
      <c r="F4389">
        <v>204</v>
      </c>
      <c r="G4389" t="s">
        <v>8223</v>
      </c>
      <c r="H4389" t="s">
        <v>8218</v>
      </c>
      <c r="I4389" t="s">
        <v>8214</v>
      </c>
      <c r="J4389" t="s">
        <v>8215</v>
      </c>
      <c r="K4389" t="s">
        <v>8224</v>
      </c>
      <c r="L4389" t="s">
        <v>8267</v>
      </c>
    </row>
    <row r="4390" spans="1:12" x14ac:dyDescent="0.35">
      <c r="A4390" s="164" t="s">
        <v>2420</v>
      </c>
      <c r="B4390" t="s">
        <v>6371</v>
      </c>
      <c r="C4390" t="s">
        <v>31137</v>
      </c>
      <c r="D4390" t="s">
        <v>2421</v>
      </c>
      <c r="E4390" t="s">
        <v>2363</v>
      </c>
      <c r="F4390">
        <v>26</v>
      </c>
      <c r="G4390" t="s">
        <v>8234</v>
      </c>
      <c r="H4390" t="s">
        <v>8218</v>
      </c>
      <c r="I4390" t="s">
        <v>8214</v>
      </c>
      <c r="J4390" t="s">
        <v>8215</v>
      </c>
      <c r="K4390" t="s">
        <v>8224</v>
      </c>
      <c r="L4390" t="s">
        <v>8216</v>
      </c>
    </row>
    <row r="4391" spans="1:12" x14ac:dyDescent="0.35">
      <c r="A4391" s="164" t="s">
        <v>2422</v>
      </c>
      <c r="B4391" t="s">
        <v>6358</v>
      </c>
      <c r="C4391" t="s">
        <v>31304</v>
      </c>
      <c r="D4391" t="s">
        <v>2423</v>
      </c>
      <c r="E4391" t="s">
        <v>2363</v>
      </c>
      <c r="F4391">
        <v>90</v>
      </c>
      <c r="G4391" t="s">
        <v>8234</v>
      </c>
      <c r="H4391" t="s">
        <v>8218</v>
      </c>
      <c r="I4391" t="s">
        <v>8219</v>
      </c>
      <c r="J4391" t="s">
        <v>8215</v>
      </c>
      <c r="K4391" t="s">
        <v>8224</v>
      </c>
      <c r="L4391" t="s">
        <v>8216</v>
      </c>
    </row>
    <row r="4392" spans="1:12" x14ac:dyDescent="0.35">
      <c r="A4392" s="164" t="s">
        <v>2424</v>
      </c>
      <c r="B4392" t="s">
        <v>6384</v>
      </c>
      <c r="C4392" t="s">
        <v>17919</v>
      </c>
      <c r="D4392" t="s">
        <v>2425</v>
      </c>
      <c r="E4392" t="s">
        <v>2363</v>
      </c>
      <c r="F4392">
        <v>49</v>
      </c>
      <c r="G4392" t="s">
        <v>8234</v>
      </c>
      <c r="H4392" t="s">
        <v>8218</v>
      </c>
      <c r="I4392" t="s">
        <v>8219</v>
      </c>
      <c r="J4392" t="s">
        <v>8215</v>
      </c>
      <c r="K4392" t="s">
        <v>8224</v>
      </c>
      <c r="L4392" t="s">
        <v>8216</v>
      </c>
    </row>
    <row r="4393" spans="1:12" x14ac:dyDescent="0.35">
      <c r="A4393" s="164" t="s">
        <v>23565</v>
      </c>
      <c r="B4393" t="s">
        <v>23566</v>
      </c>
      <c r="C4393" t="s">
        <v>22936</v>
      </c>
      <c r="D4393" t="s">
        <v>22937</v>
      </c>
      <c r="E4393" t="s">
        <v>2363</v>
      </c>
      <c r="F4393">
        <v>34</v>
      </c>
      <c r="G4393" t="s">
        <v>8234</v>
      </c>
      <c r="H4393" t="s">
        <v>8218</v>
      </c>
      <c r="I4393" t="s">
        <v>8219</v>
      </c>
      <c r="J4393" t="s">
        <v>8215</v>
      </c>
      <c r="K4393" t="s">
        <v>5808</v>
      </c>
      <c r="L4393" t="s">
        <v>8216</v>
      </c>
    </row>
    <row r="4394" spans="1:12" x14ac:dyDescent="0.35">
      <c r="A4394" s="164" t="s">
        <v>27575</v>
      </c>
      <c r="B4394" t="s">
        <v>27576</v>
      </c>
      <c r="C4394" t="s">
        <v>27577</v>
      </c>
      <c r="D4394" t="s">
        <v>27578</v>
      </c>
      <c r="E4394" t="s">
        <v>2363</v>
      </c>
      <c r="H4394" t="s">
        <v>8218</v>
      </c>
      <c r="I4394" t="s">
        <v>8214</v>
      </c>
      <c r="J4394" t="s">
        <v>8215</v>
      </c>
      <c r="K4394" t="s">
        <v>8224</v>
      </c>
      <c r="L4394" t="s">
        <v>8216</v>
      </c>
    </row>
    <row r="4395" spans="1:12" x14ac:dyDescent="0.35">
      <c r="A4395" s="164" t="s">
        <v>2426</v>
      </c>
      <c r="B4395" t="s">
        <v>6368</v>
      </c>
      <c r="C4395" t="s">
        <v>13947</v>
      </c>
      <c r="D4395" t="s">
        <v>2427</v>
      </c>
      <c r="E4395" t="s">
        <v>2363</v>
      </c>
      <c r="F4395">
        <v>49</v>
      </c>
      <c r="G4395" t="s">
        <v>8234</v>
      </c>
      <c r="H4395" t="s">
        <v>8218</v>
      </c>
      <c r="I4395" t="s">
        <v>8219</v>
      </c>
      <c r="J4395" t="s">
        <v>8215</v>
      </c>
      <c r="K4395" t="s">
        <v>8224</v>
      </c>
      <c r="L4395" t="s">
        <v>8216</v>
      </c>
    </row>
    <row r="4396" spans="1:12" x14ac:dyDescent="0.35">
      <c r="A4396" s="164" t="s">
        <v>18776</v>
      </c>
      <c r="B4396" t="s">
        <v>18777</v>
      </c>
      <c r="C4396" t="s">
        <v>18778</v>
      </c>
      <c r="D4396" t="s">
        <v>18779</v>
      </c>
      <c r="E4396" t="s">
        <v>2363</v>
      </c>
      <c r="F4396">
        <v>27</v>
      </c>
      <c r="G4396" t="s">
        <v>8234</v>
      </c>
      <c r="H4396" t="s">
        <v>8218</v>
      </c>
      <c r="I4396" t="s">
        <v>8219</v>
      </c>
      <c r="J4396" t="s">
        <v>8215</v>
      </c>
      <c r="K4396" t="s">
        <v>8224</v>
      </c>
      <c r="L4396" t="s">
        <v>8216</v>
      </c>
    </row>
    <row r="4397" spans="1:12" x14ac:dyDescent="0.35">
      <c r="A4397" s="164" t="s">
        <v>20066</v>
      </c>
      <c r="B4397" t="s">
        <v>20067</v>
      </c>
      <c r="C4397" t="s">
        <v>20068</v>
      </c>
      <c r="D4397" t="s">
        <v>20069</v>
      </c>
      <c r="E4397" t="s">
        <v>2363</v>
      </c>
      <c r="F4397">
        <v>55</v>
      </c>
      <c r="G4397" t="s">
        <v>8234</v>
      </c>
      <c r="H4397" t="s">
        <v>8218</v>
      </c>
      <c r="I4397" t="s">
        <v>8214</v>
      </c>
      <c r="J4397" t="s">
        <v>8215</v>
      </c>
      <c r="K4397" t="s">
        <v>5808</v>
      </c>
      <c r="L4397" t="s">
        <v>8216</v>
      </c>
    </row>
    <row r="4398" spans="1:12" x14ac:dyDescent="0.35">
      <c r="A4398" s="164" t="s">
        <v>2428</v>
      </c>
      <c r="B4398" t="s">
        <v>6227</v>
      </c>
      <c r="C4398" t="s">
        <v>19307</v>
      </c>
      <c r="D4398" t="s">
        <v>2429</v>
      </c>
      <c r="E4398" t="s">
        <v>2363</v>
      </c>
      <c r="F4398">
        <v>266</v>
      </c>
      <c r="G4398" t="s">
        <v>8223</v>
      </c>
      <c r="H4398" t="s">
        <v>8218</v>
      </c>
      <c r="I4398" t="s">
        <v>8214</v>
      </c>
      <c r="J4398" t="s">
        <v>8215</v>
      </c>
      <c r="K4398" t="s">
        <v>8224</v>
      </c>
      <c r="L4398" t="s">
        <v>8267</v>
      </c>
    </row>
    <row r="4399" spans="1:12" x14ac:dyDescent="0.35">
      <c r="A4399" s="164" t="s">
        <v>16612</v>
      </c>
      <c r="B4399" t="s">
        <v>11087</v>
      </c>
      <c r="C4399" t="s">
        <v>16613</v>
      </c>
      <c r="D4399" t="s">
        <v>10272</v>
      </c>
      <c r="E4399" t="s">
        <v>2363</v>
      </c>
      <c r="H4399" t="s">
        <v>8218</v>
      </c>
      <c r="I4399" t="s">
        <v>8214</v>
      </c>
      <c r="J4399" t="s">
        <v>8215</v>
      </c>
      <c r="K4399" t="s">
        <v>8224</v>
      </c>
      <c r="L4399" t="s">
        <v>8216</v>
      </c>
    </row>
    <row r="4400" spans="1:12" x14ac:dyDescent="0.35">
      <c r="A4400" s="164" t="s">
        <v>2430</v>
      </c>
      <c r="B4400" t="s">
        <v>6372</v>
      </c>
      <c r="C4400" t="s">
        <v>25997</v>
      </c>
      <c r="D4400" t="s">
        <v>160</v>
      </c>
      <c r="E4400" t="s">
        <v>2363</v>
      </c>
      <c r="F4400">
        <v>313</v>
      </c>
      <c r="G4400" t="s">
        <v>8556</v>
      </c>
      <c r="H4400" t="s">
        <v>8218</v>
      </c>
      <c r="I4400" t="s">
        <v>8214</v>
      </c>
      <c r="J4400" t="s">
        <v>8215</v>
      </c>
      <c r="K4400" t="s">
        <v>8224</v>
      </c>
      <c r="L4400" t="s">
        <v>8267</v>
      </c>
    </row>
    <row r="4401" spans="1:12" x14ac:dyDescent="0.35">
      <c r="A4401" s="164" t="s">
        <v>2431</v>
      </c>
      <c r="B4401" t="s">
        <v>6375</v>
      </c>
      <c r="C4401" t="s">
        <v>24305</v>
      </c>
      <c r="D4401" t="s">
        <v>2432</v>
      </c>
      <c r="E4401" t="s">
        <v>2363</v>
      </c>
      <c r="F4401">
        <v>49</v>
      </c>
      <c r="G4401" t="s">
        <v>8234</v>
      </c>
      <c r="H4401" t="s">
        <v>8218</v>
      </c>
      <c r="I4401" t="s">
        <v>8219</v>
      </c>
      <c r="J4401" t="s">
        <v>8215</v>
      </c>
      <c r="K4401" t="s">
        <v>8224</v>
      </c>
      <c r="L4401" t="s">
        <v>8216</v>
      </c>
    </row>
    <row r="4402" spans="1:12" x14ac:dyDescent="0.35">
      <c r="A4402" s="164" t="s">
        <v>2433</v>
      </c>
      <c r="B4402" t="s">
        <v>6245</v>
      </c>
      <c r="C4402" t="s">
        <v>16576</v>
      </c>
      <c r="D4402" t="s">
        <v>2434</v>
      </c>
      <c r="E4402" t="s">
        <v>2363</v>
      </c>
      <c r="F4402">
        <v>88</v>
      </c>
      <c r="G4402" t="s">
        <v>8234</v>
      </c>
      <c r="H4402" t="s">
        <v>8218</v>
      </c>
      <c r="I4402" t="s">
        <v>8219</v>
      </c>
      <c r="J4402" t="s">
        <v>8215</v>
      </c>
      <c r="K4402" t="s">
        <v>8224</v>
      </c>
      <c r="L4402" t="s">
        <v>8216</v>
      </c>
    </row>
    <row r="4403" spans="1:12" x14ac:dyDescent="0.35">
      <c r="A4403" s="164" t="s">
        <v>2435</v>
      </c>
      <c r="B4403" t="s">
        <v>6369</v>
      </c>
      <c r="C4403" t="s">
        <v>19456</v>
      </c>
      <c r="D4403" t="s">
        <v>2436</v>
      </c>
      <c r="E4403" t="s">
        <v>2363</v>
      </c>
      <c r="F4403">
        <v>49</v>
      </c>
      <c r="G4403" t="s">
        <v>8234</v>
      </c>
      <c r="H4403" t="s">
        <v>8218</v>
      </c>
      <c r="I4403" t="s">
        <v>8219</v>
      </c>
      <c r="J4403" t="s">
        <v>8215</v>
      </c>
      <c r="K4403" t="s">
        <v>5808</v>
      </c>
      <c r="L4403" t="s">
        <v>8216</v>
      </c>
    </row>
    <row r="4404" spans="1:12" x14ac:dyDescent="0.35">
      <c r="A4404" s="164" t="s">
        <v>2437</v>
      </c>
      <c r="B4404" t="s">
        <v>6386</v>
      </c>
      <c r="C4404" t="s">
        <v>24025</v>
      </c>
      <c r="D4404" t="s">
        <v>2438</v>
      </c>
      <c r="E4404" t="s">
        <v>2363</v>
      </c>
      <c r="F4404">
        <v>409</v>
      </c>
      <c r="G4404" t="s">
        <v>8307</v>
      </c>
      <c r="H4404" t="s">
        <v>8218</v>
      </c>
      <c r="I4404" t="s">
        <v>8219</v>
      </c>
      <c r="J4404" t="s">
        <v>8215</v>
      </c>
      <c r="K4404" t="s">
        <v>8224</v>
      </c>
      <c r="L4404" t="s">
        <v>8267</v>
      </c>
    </row>
    <row r="4405" spans="1:12" x14ac:dyDescent="0.35">
      <c r="A4405" s="164" t="s">
        <v>32799</v>
      </c>
      <c r="B4405" t="s">
        <v>32800</v>
      </c>
      <c r="C4405" t="s">
        <v>32801</v>
      </c>
      <c r="D4405" t="s">
        <v>9456</v>
      </c>
      <c r="E4405" t="s">
        <v>2363</v>
      </c>
      <c r="H4405" t="s">
        <v>8218</v>
      </c>
      <c r="I4405" t="s">
        <v>8214</v>
      </c>
      <c r="J4405" t="s">
        <v>8215</v>
      </c>
      <c r="K4405" t="s">
        <v>8224</v>
      </c>
      <c r="L4405" t="s">
        <v>8216</v>
      </c>
    </row>
    <row r="4406" spans="1:12" x14ac:dyDescent="0.35">
      <c r="A4406" s="164" t="s">
        <v>2439</v>
      </c>
      <c r="B4406" t="s">
        <v>6217</v>
      </c>
      <c r="C4406" t="s">
        <v>30935</v>
      </c>
      <c r="D4406" t="s">
        <v>218</v>
      </c>
      <c r="E4406" t="s">
        <v>2363</v>
      </c>
      <c r="F4406">
        <v>153</v>
      </c>
      <c r="G4406" t="s">
        <v>8212</v>
      </c>
      <c r="H4406" t="s">
        <v>8218</v>
      </c>
      <c r="I4406" t="s">
        <v>8214</v>
      </c>
      <c r="J4406" t="s">
        <v>8215</v>
      </c>
      <c r="K4406" t="s">
        <v>8224</v>
      </c>
      <c r="L4406" t="s">
        <v>8267</v>
      </c>
    </row>
    <row r="4407" spans="1:12" x14ac:dyDescent="0.35">
      <c r="A4407" s="164" t="s">
        <v>2440</v>
      </c>
      <c r="B4407" t="s">
        <v>8021</v>
      </c>
      <c r="C4407" t="s">
        <v>17037</v>
      </c>
      <c r="D4407" t="s">
        <v>2441</v>
      </c>
      <c r="E4407" t="s">
        <v>2363</v>
      </c>
      <c r="F4407">
        <v>47</v>
      </c>
      <c r="G4407" t="s">
        <v>8234</v>
      </c>
      <c r="H4407" t="s">
        <v>8218</v>
      </c>
      <c r="I4407" t="s">
        <v>8219</v>
      </c>
      <c r="J4407" t="s">
        <v>8215</v>
      </c>
      <c r="K4407" t="s">
        <v>8224</v>
      </c>
      <c r="L4407" t="s">
        <v>8216</v>
      </c>
    </row>
    <row r="4408" spans="1:12" x14ac:dyDescent="0.35">
      <c r="A4408" s="164" t="s">
        <v>27066</v>
      </c>
      <c r="B4408" t="s">
        <v>18098</v>
      </c>
      <c r="C4408" t="s">
        <v>27067</v>
      </c>
      <c r="D4408" t="s">
        <v>18100</v>
      </c>
      <c r="E4408" t="s">
        <v>2363</v>
      </c>
      <c r="F4408">
        <v>48</v>
      </c>
      <c r="G4408" t="s">
        <v>8234</v>
      </c>
      <c r="H4408" t="s">
        <v>8218</v>
      </c>
      <c r="I4408" t="s">
        <v>8219</v>
      </c>
      <c r="J4408" t="s">
        <v>8215</v>
      </c>
      <c r="K4408" t="s">
        <v>8224</v>
      </c>
      <c r="L4408" t="s">
        <v>8216</v>
      </c>
    </row>
    <row r="4409" spans="1:12" x14ac:dyDescent="0.35">
      <c r="A4409" s="164" t="s">
        <v>20569</v>
      </c>
      <c r="B4409" t="s">
        <v>20570</v>
      </c>
      <c r="C4409" t="s">
        <v>20571</v>
      </c>
      <c r="D4409" t="s">
        <v>9226</v>
      </c>
      <c r="E4409" t="s">
        <v>2363</v>
      </c>
      <c r="H4409" t="s">
        <v>8218</v>
      </c>
      <c r="I4409" t="s">
        <v>8214</v>
      </c>
      <c r="J4409" t="s">
        <v>8215</v>
      </c>
      <c r="K4409" t="s">
        <v>8224</v>
      </c>
      <c r="L4409" t="s">
        <v>8216</v>
      </c>
    </row>
    <row r="4410" spans="1:12" x14ac:dyDescent="0.35">
      <c r="A4410" s="164" t="s">
        <v>26736</v>
      </c>
      <c r="B4410" t="s">
        <v>6052</v>
      </c>
      <c r="C4410" t="s">
        <v>26282</v>
      </c>
      <c r="D4410" t="s">
        <v>26283</v>
      </c>
      <c r="E4410" t="s">
        <v>2363</v>
      </c>
      <c r="F4410">
        <v>28</v>
      </c>
      <c r="G4410" t="s">
        <v>8234</v>
      </c>
      <c r="H4410" t="s">
        <v>8218</v>
      </c>
      <c r="I4410" t="s">
        <v>8214</v>
      </c>
      <c r="J4410" t="s">
        <v>8215</v>
      </c>
      <c r="K4410" t="s">
        <v>8224</v>
      </c>
      <c r="L4410" t="s">
        <v>8216</v>
      </c>
    </row>
    <row r="4411" spans="1:12" x14ac:dyDescent="0.35">
      <c r="A4411" s="164" t="s">
        <v>2442</v>
      </c>
      <c r="B4411" t="s">
        <v>6224</v>
      </c>
      <c r="C4411" t="s">
        <v>8829</v>
      </c>
      <c r="D4411" t="s">
        <v>2381</v>
      </c>
      <c r="E4411" t="s">
        <v>2363</v>
      </c>
      <c r="F4411">
        <v>368</v>
      </c>
      <c r="G4411" t="s">
        <v>8556</v>
      </c>
      <c r="H4411" t="s">
        <v>8218</v>
      </c>
      <c r="I4411" t="s">
        <v>8214</v>
      </c>
      <c r="J4411" t="s">
        <v>8215</v>
      </c>
      <c r="K4411" t="s">
        <v>8224</v>
      </c>
      <c r="L4411" t="s">
        <v>8267</v>
      </c>
    </row>
    <row r="4412" spans="1:12" x14ac:dyDescent="0.35">
      <c r="A4412" s="164" t="s">
        <v>2443</v>
      </c>
      <c r="B4412" t="s">
        <v>6390</v>
      </c>
      <c r="C4412" t="s">
        <v>21472</v>
      </c>
      <c r="D4412" t="s">
        <v>2444</v>
      </c>
      <c r="E4412" t="s">
        <v>2363</v>
      </c>
      <c r="F4412">
        <v>170</v>
      </c>
      <c r="G4412" t="s">
        <v>8212</v>
      </c>
      <c r="H4412" t="s">
        <v>8218</v>
      </c>
      <c r="I4412" t="s">
        <v>8219</v>
      </c>
      <c r="J4412" t="s">
        <v>8215</v>
      </c>
      <c r="K4412" t="s">
        <v>8224</v>
      </c>
      <c r="L4412" t="s">
        <v>8216</v>
      </c>
    </row>
    <row r="4413" spans="1:12" x14ac:dyDescent="0.35">
      <c r="A4413" s="164" t="s">
        <v>17216</v>
      </c>
      <c r="B4413" t="s">
        <v>17191</v>
      </c>
      <c r="C4413" t="s">
        <v>17192</v>
      </c>
      <c r="D4413" t="s">
        <v>612</v>
      </c>
      <c r="E4413" t="s">
        <v>2363</v>
      </c>
      <c r="F4413">
        <v>25</v>
      </c>
      <c r="G4413" t="s">
        <v>8234</v>
      </c>
      <c r="H4413" t="s">
        <v>8218</v>
      </c>
      <c r="I4413" t="s">
        <v>8219</v>
      </c>
      <c r="J4413" t="s">
        <v>8215</v>
      </c>
      <c r="K4413" t="s">
        <v>8224</v>
      </c>
      <c r="L4413" t="s">
        <v>8216</v>
      </c>
    </row>
    <row r="4414" spans="1:12" x14ac:dyDescent="0.35">
      <c r="A4414" s="164" t="s">
        <v>24288</v>
      </c>
      <c r="B4414" t="s">
        <v>19637</v>
      </c>
      <c r="C4414" t="s">
        <v>19638</v>
      </c>
      <c r="D4414" t="s">
        <v>19639</v>
      </c>
      <c r="E4414" t="s">
        <v>2363</v>
      </c>
      <c r="F4414">
        <v>23</v>
      </c>
      <c r="G4414" t="s">
        <v>8234</v>
      </c>
      <c r="H4414" t="s">
        <v>8218</v>
      </c>
      <c r="I4414" t="s">
        <v>8219</v>
      </c>
      <c r="J4414" t="s">
        <v>8215</v>
      </c>
      <c r="K4414" t="s">
        <v>8224</v>
      </c>
      <c r="L4414" t="s">
        <v>8216</v>
      </c>
    </row>
    <row r="4415" spans="1:12" x14ac:dyDescent="0.35">
      <c r="A4415" s="164" t="s">
        <v>2445</v>
      </c>
      <c r="B4415" t="s">
        <v>6840</v>
      </c>
      <c r="C4415" t="s">
        <v>20975</v>
      </c>
      <c r="D4415" t="s">
        <v>1798</v>
      </c>
      <c r="E4415" t="s">
        <v>2363</v>
      </c>
      <c r="F4415">
        <v>36</v>
      </c>
      <c r="G4415" t="s">
        <v>8234</v>
      </c>
      <c r="H4415" t="s">
        <v>8218</v>
      </c>
      <c r="I4415" t="s">
        <v>8219</v>
      </c>
      <c r="J4415" t="s">
        <v>8215</v>
      </c>
      <c r="K4415" t="s">
        <v>5808</v>
      </c>
      <c r="L4415" t="s">
        <v>8216</v>
      </c>
    </row>
    <row r="4416" spans="1:12" x14ac:dyDescent="0.35">
      <c r="A4416" s="164" t="s">
        <v>2446</v>
      </c>
      <c r="B4416" t="s">
        <v>6378</v>
      </c>
      <c r="C4416" t="s">
        <v>23209</v>
      </c>
      <c r="D4416" t="s">
        <v>2447</v>
      </c>
      <c r="E4416" t="s">
        <v>2363</v>
      </c>
      <c r="F4416">
        <v>45</v>
      </c>
      <c r="G4416" t="s">
        <v>8234</v>
      </c>
      <c r="H4416" t="s">
        <v>8218</v>
      </c>
      <c r="I4416" t="s">
        <v>8219</v>
      </c>
      <c r="J4416" t="s">
        <v>8215</v>
      </c>
      <c r="K4416" t="s">
        <v>8224</v>
      </c>
      <c r="L4416" t="s">
        <v>8216</v>
      </c>
    </row>
    <row r="4417" spans="1:12" x14ac:dyDescent="0.35">
      <c r="A4417" s="164" t="s">
        <v>13705</v>
      </c>
      <c r="B4417" t="s">
        <v>13706</v>
      </c>
      <c r="C4417" t="s">
        <v>13707</v>
      </c>
      <c r="D4417" t="s">
        <v>13708</v>
      </c>
      <c r="E4417" t="s">
        <v>2363</v>
      </c>
      <c r="H4417" t="s">
        <v>8218</v>
      </c>
      <c r="I4417" t="s">
        <v>8214</v>
      </c>
      <c r="J4417" t="s">
        <v>8215</v>
      </c>
      <c r="K4417" t="s">
        <v>8224</v>
      </c>
      <c r="L4417" t="s">
        <v>8216</v>
      </c>
    </row>
    <row r="4418" spans="1:12" x14ac:dyDescent="0.35">
      <c r="A4418" s="164" t="s">
        <v>13212</v>
      </c>
      <c r="B4418" t="s">
        <v>13213</v>
      </c>
      <c r="C4418" t="s">
        <v>13214</v>
      </c>
      <c r="D4418" t="s">
        <v>13157</v>
      </c>
      <c r="E4418" t="s">
        <v>2363</v>
      </c>
      <c r="F4418">
        <v>26</v>
      </c>
      <c r="G4418" t="s">
        <v>8234</v>
      </c>
      <c r="H4418" t="s">
        <v>8218</v>
      </c>
      <c r="I4418" t="s">
        <v>8219</v>
      </c>
      <c r="J4418" t="s">
        <v>8215</v>
      </c>
      <c r="K4418" t="s">
        <v>5808</v>
      </c>
      <c r="L4418" t="s">
        <v>8216</v>
      </c>
    </row>
    <row r="4419" spans="1:12" x14ac:dyDescent="0.35">
      <c r="A4419" s="164" t="s">
        <v>32404</v>
      </c>
      <c r="B4419" t="s">
        <v>32405</v>
      </c>
      <c r="C4419" t="s">
        <v>32406</v>
      </c>
      <c r="D4419" t="s">
        <v>19952</v>
      </c>
      <c r="E4419" t="s">
        <v>2363</v>
      </c>
      <c r="H4419" t="s">
        <v>8218</v>
      </c>
      <c r="I4419" t="s">
        <v>8214</v>
      </c>
      <c r="J4419" t="s">
        <v>8215</v>
      </c>
      <c r="K4419" t="s">
        <v>8224</v>
      </c>
      <c r="L4419" t="s">
        <v>8216</v>
      </c>
    </row>
    <row r="4420" spans="1:12" x14ac:dyDescent="0.35">
      <c r="A4420" s="164" t="s">
        <v>17095</v>
      </c>
      <c r="B4420" t="s">
        <v>17096</v>
      </c>
      <c r="C4420" t="s">
        <v>17097</v>
      </c>
      <c r="D4420" t="s">
        <v>17098</v>
      </c>
      <c r="E4420" t="s">
        <v>2363</v>
      </c>
      <c r="F4420">
        <v>38</v>
      </c>
      <c r="G4420" t="s">
        <v>8234</v>
      </c>
      <c r="H4420" t="s">
        <v>8218</v>
      </c>
      <c r="I4420" t="s">
        <v>8219</v>
      </c>
      <c r="J4420" t="s">
        <v>8215</v>
      </c>
      <c r="K4420" t="s">
        <v>5808</v>
      </c>
      <c r="L4420" t="s">
        <v>8216</v>
      </c>
    </row>
    <row r="4421" spans="1:12" x14ac:dyDescent="0.35">
      <c r="A4421" s="164" t="s">
        <v>33074</v>
      </c>
      <c r="B4421" t="s">
        <v>33075</v>
      </c>
      <c r="C4421" t="s">
        <v>33076</v>
      </c>
      <c r="D4421" t="s">
        <v>33077</v>
      </c>
      <c r="E4421" t="s">
        <v>2363</v>
      </c>
      <c r="F4421">
        <v>25</v>
      </c>
      <c r="G4421" t="s">
        <v>8234</v>
      </c>
      <c r="H4421" t="s">
        <v>8218</v>
      </c>
      <c r="I4421" t="s">
        <v>8219</v>
      </c>
      <c r="J4421" t="s">
        <v>8215</v>
      </c>
      <c r="K4421" t="s">
        <v>5808</v>
      </c>
      <c r="L4421" t="s">
        <v>8216</v>
      </c>
    </row>
    <row r="4422" spans="1:12" x14ac:dyDescent="0.35">
      <c r="A4422" s="164" t="s">
        <v>2448</v>
      </c>
      <c r="B4422" t="s">
        <v>6365</v>
      </c>
      <c r="C4422" t="s">
        <v>25573</v>
      </c>
      <c r="D4422" t="s">
        <v>2373</v>
      </c>
      <c r="E4422" t="s">
        <v>2363</v>
      </c>
      <c r="F4422">
        <v>306</v>
      </c>
      <c r="G4422" t="s">
        <v>8556</v>
      </c>
      <c r="H4422" t="s">
        <v>8218</v>
      </c>
      <c r="I4422" t="s">
        <v>8214</v>
      </c>
      <c r="J4422" t="s">
        <v>8215</v>
      </c>
      <c r="K4422" t="s">
        <v>8224</v>
      </c>
      <c r="L4422" t="s">
        <v>8267</v>
      </c>
    </row>
    <row r="4423" spans="1:12" x14ac:dyDescent="0.35">
      <c r="A4423" s="164" t="s">
        <v>2449</v>
      </c>
      <c r="B4423" t="s">
        <v>6237</v>
      </c>
      <c r="C4423" t="s">
        <v>33337</v>
      </c>
      <c r="D4423" t="s">
        <v>2450</v>
      </c>
      <c r="E4423" t="s">
        <v>2363</v>
      </c>
      <c r="F4423">
        <v>33</v>
      </c>
      <c r="G4423" t="s">
        <v>8234</v>
      </c>
      <c r="H4423" t="s">
        <v>8218</v>
      </c>
      <c r="I4423" t="s">
        <v>8219</v>
      </c>
      <c r="J4423" t="s">
        <v>8215</v>
      </c>
      <c r="K4423" t="s">
        <v>8224</v>
      </c>
      <c r="L4423" t="s">
        <v>8216</v>
      </c>
    </row>
    <row r="4424" spans="1:12" x14ac:dyDescent="0.35">
      <c r="A4424" s="164" t="s">
        <v>9554</v>
      </c>
      <c r="B4424" t="s">
        <v>9555</v>
      </c>
      <c r="C4424" t="s">
        <v>9556</v>
      </c>
      <c r="D4424" t="s">
        <v>2381</v>
      </c>
      <c r="E4424" t="s">
        <v>2363</v>
      </c>
      <c r="F4424">
        <v>206</v>
      </c>
      <c r="G4424" t="s">
        <v>8223</v>
      </c>
      <c r="H4424" t="s">
        <v>8218</v>
      </c>
      <c r="I4424" t="s">
        <v>8214</v>
      </c>
      <c r="J4424" t="s">
        <v>8215</v>
      </c>
      <c r="K4424" t="s">
        <v>8224</v>
      </c>
      <c r="L4424" t="s">
        <v>8267</v>
      </c>
    </row>
    <row r="4425" spans="1:12" x14ac:dyDescent="0.35">
      <c r="A4425" s="164" t="s">
        <v>31334</v>
      </c>
      <c r="B4425" t="s">
        <v>31335</v>
      </c>
      <c r="C4425" t="s">
        <v>31247</v>
      </c>
      <c r="D4425" t="s">
        <v>27681</v>
      </c>
      <c r="E4425" t="s">
        <v>2363</v>
      </c>
      <c r="F4425">
        <v>57</v>
      </c>
      <c r="G4425" t="s">
        <v>8234</v>
      </c>
      <c r="H4425" t="s">
        <v>8218</v>
      </c>
      <c r="I4425" t="s">
        <v>8219</v>
      </c>
      <c r="J4425" t="s">
        <v>8215</v>
      </c>
      <c r="K4425" t="s">
        <v>8224</v>
      </c>
      <c r="L4425" t="s">
        <v>8216</v>
      </c>
    </row>
    <row r="4426" spans="1:12" x14ac:dyDescent="0.35">
      <c r="A4426" s="164" t="s">
        <v>2451</v>
      </c>
      <c r="B4426" t="s">
        <v>6359</v>
      </c>
      <c r="C4426" t="s">
        <v>30450</v>
      </c>
      <c r="D4426" t="s">
        <v>2452</v>
      </c>
      <c r="E4426" t="s">
        <v>2363</v>
      </c>
      <c r="F4426">
        <v>111</v>
      </c>
      <c r="G4426" t="s">
        <v>8212</v>
      </c>
      <c r="H4426" t="s">
        <v>8218</v>
      </c>
      <c r="I4426" t="s">
        <v>8214</v>
      </c>
      <c r="J4426" t="s">
        <v>8215</v>
      </c>
      <c r="K4426" t="s">
        <v>5808</v>
      </c>
      <c r="L4426" t="s">
        <v>8216</v>
      </c>
    </row>
    <row r="4427" spans="1:12" x14ac:dyDescent="0.35">
      <c r="A4427" s="164" t="s">
        <v>16257</v>
      </c>
      <c r="B4427" t="s">
        <v>16258</v>
      </c>
      <c r="C4427" t="s">
        <v>16259</v>
      </c>
      <c r="D4427" t="s">
        <v>16260</v>
      </c>
      <c r="E4427" t="s">
        <v>2363</v>
      </c>
      <c r="F4427">
        <v>251</v>
      </c>
      <c r="G4427" t="s">
        <v>8223</v>
      </c>
      <c r="H4427" t="s">
        <v>8218</v>
      </c>
      <c r="I4427" t="s">
        <v>8214</v>
      </c>
      <c r="J4427" t="s">
        <v>8215</v>
      </c>
      <c r="K4427" t="s">
        <v>5808</v>
      </c>
      <c r="L4427" t="s">
        <v>8267</v>
      </c>
    </row>
    <row r="4428" spans="1:12" x14ac:dyDescent="0.35">
      <c r="A4428" s="164" t="s">
        <v>23835</v>
      </c>
      <c r="B4428" t="s">
        <v>23836</v>
      </c>
      <c r="C4428" t="s">
        <v>23837</v>
      </c>
      <c r="D4428" t="s">
        <v>23838</v>
      </c>
      <c r="E4428" t="s">
        <v>2363</v>
      </c>
      <c r="H4428" t="s">
        <v>8218</v>
      </c>
      <c r="I4428" t="s">
        <v>8214</v>
      </c>
      <c r="J4428" t="s">
        <v>8215</v>
      </c>
      <c r="K4428" t="s">
        <v>8224</v>
      </c>
      <c r="L4428" t="s">
        <v>8216</v>
      </c>
    </row>
    <row r="4429" spans="1:12" x14ac:dyDescent="0.35">
      <c r="A4429" s="164" t="s">
        <v>25834</v>
      </c>
      <c r="B4429" t="s">
        <v>25835</v>
      </c>
      <c r="C4429" t="s">
        <v>25836</v>
      </c>
      <c r="D4429" t="s">
        <v>25837</v>
      </c>
      <c r="E4429" t="s">
        <v>2363</v>
      </c>
      <c r="F4429">
        <v>44</v>
      </c>
      <c r="G4429" t="s">
        <v>8234</v>
      </c>
      <c r="H4429" t="s">
        <v>8218</v>
      </c>
      <c r="I4429" t="s">
        <v>8219</v>
      </c>
      <c r="J4429" t="s">
        <v>8215</v>
      </c>
      <c r="K4429" t="s">
        <v>5808</v>
      </c>
      <c r="L4429" t="s">
        <v>8216</v>
      </c>
    </row>
    <row r="4430" spans="1:12" x14ac:dyDescent="0.35">
      <c r="A4430" s="164" t="s">
        <v>20486</v>
      </c>
      <c r="B4430" t="s">
        <v>20487</v>
      </c>
      <c r="C4430" t="s">
        <v>20488</v>
      </c>
      <c r="D4430" t="s">
        <v>20489</v>
      </c>
      <c r="E4430" t="s">
        <v>2363</v>
      </c>
      <c r="F4430">
        <v>55</v>
      </c>
      <c r="G4430" t="s">
        <v>8234</v>
      </c>
      <c r="H4430" t="s">
        <v>8218</v>
      </c>
      <c r="I4430" t="s">
        <v>8214</v>
      </c>
      <c r="J4430" t="s">
        <v>8215</v>
      </c>
      <c r="K4430" t="s">
        <v>8224</v>
      </c>
      <c r="L4430" t="s">
        <v>8216</v>
      </c>
    </row>
    <row r="4431" spans="1:12" x14ac:dyDescent="0.35">
      <c r="A4431" s="164" t="s">
        <v>24571</v>
      </c>
      <c r="B4431" t="s">
        <v>24572</v>
      </c>
      <c r="C4431" t="s">
        <v>17388</v>
      </c>
      <c r="D4431" t="s">
        <v>2381</v>
      </c>
      <c r="E4431" t="s">
        <v>2363</v>
      </c>
      <c r="F4431">
        <v>424</v>
      </c>
      <c r="G4431" t="s">
        <v>8307</v>
      </c>
      <c r="H4431" t="s">
        <v>8218</v>
      </c>
      <c r="I4431" t="s">
        <v>8214</v>
      </c>
      <c r="J4431" t="s">
        <v>8215</v>
      </c>
      <c r="K4431" t="s">
        <v>8224</v>
      </c>
      <c r="L4431" t="s">
        <v>8267</v>
      </c>
    </row>
    <row r="4432" spans="1:12" x14ac:dyDescent="0.35">
      <c r="A4432" s="164" t="s">
        <v>13515</v>
      </c>
      <c r="B4432" t="s">
        <v>13516</v>
      </c>
      <c r="C4432" t="s">
        <v>13517</v>
      </c>
      <c r="D4432" t="s">
        <v>13518</v>
      </c>
      <c r="E4432" t="s">
        <v>2363</v>
      </c>
      <c r="H4432" t="s">
        <v>8218</v>
      </c>
      <c r="I4432" t="s">
        <v>8214</v>
      </c>
      <c r="J4432" t="s">
        <v>8215</v>
      </c>
      <c r="K4432" t="s">
        <v>8224</v>
      </c>
      <c r="L4432" t="s">
        <v>8216</v>
      </c>
    </row>
    <row r="4433" spans="1:12" x14ac:dyDescent="0.35">
      <c r="A4433" s="164" t="s">
        <v>2453</v>
      </c>
      <c r="B4433" t="s">
        <v>6023</v>
      </c>
      <c r="C4433" t="s">
        <v>23885</v>
      </c>
      <c r="D4433" t="s">
        <v>2454</v>
      </c>
      <c r="E4433" t="s">
        <v>2363</v>
      </c>
      <c r="F4433">
        <v>1007</v>
      </c>
      <c r="G4433" t="s">
        <v>8490</v>
      </c>
      <c r="H4433" t="s">
        <v>8218</v>
      </c>
      <c r="I4433" t="s">
        <v>8214</v>
      </c>
      <c r="J4433" t="s">
        <v>8215</v>
      </c>
      <c r="K4433" t="s">
        <v>8224</v>
      </c>
      <c r="L4433" t="s">
        <v>8267</v>
      </c>
    </row>
    <row r="4434" spans="1:12" x14ac:dyDescent="0.35">
      <c r="A4434" s="164" t="s">
        <v>2455</v>
      </c>
      <c r="B4434" t="s">
        <v>6240</v>
      </c>
      <c r="C4434" t="s">
        <v>11132</v>
      </c>
      <c r="D4434" t="s">
        <v>2456</v>
      </c>
      <c r="E4434" t="s">
        <v>2363</v>
      </c>
      <c r="F4434">
        <v>370</v>
      </c>
      <c r="G4434" t="s">
        <v>8556</v>
      </c>
      <c r="H4434" t="s">
        <v>8218</v>
      </c>
      <c r="I4434" t="s">
        <v>8214</v>
      </c>
      <c r="J4434" t="s">
        <v>8215</v>
      </c>
      <c r="K4434" t="s">
        <v>5808</v>
      </c>
      <c r="L4434" t="s">
        <v>8267</v>
      </c>
    </row>
    <row r="4435" spans="1:12" x14ac:dyDescent="0.35">
      <c r="A4435" s="164" t="s">
        <v>2457</v>
      </c>
      <c r="B4435" t="s">
        <v>6388</v>
      </c>
      <c r="C4435" t="s">
        <v>25336</v>
      </c>
      <c r="D4435" t="s">
        <v>2458</v>
      </c>
      <c r="E4435" t="s">
        <v>2363</v>
      </c>
      <c r="F4435">
        <v>46</v>
      </c>
      <c r="G4435" t="s">
        <v>8234</v>
      </c>
      <c r="H4435" t="s">
        <v>8218</v>
      </c>
      <c r="I4435" t="s">
        <v>8219</v>
      </c>
      <c r="J4435" t="s">
        <v>8215</v>
      </c>
      <c r="K4435" t="s">
        <v>8224</v>
      </c>
      <c r="L4435" t="s">
        <v>8216</v>
      </c>
    </row>
    <row r="4436" spans="1:12" x14ac:dyDescent="0.35">
      <c r="A4436" s="164" t="s">
        <v>12807</v>
      </c>
      <c r="B4436" t="s">
        <v>12808</v>
      </c>
      <c r="C4436" t="s">
        <v>12809</v>
      </c>
      <c r="D4436" t="s">
        <v>12810</v>
      </c>
      <c r="E4436" t="s">
        <v>2363</v>
      </c>
      <c r="H4436" t="s">
        <v>8218</v>
      </c>
      <c r="I4436" t="s">
        <v>8219</v>
      </c>
      <c r="J4436" t="s">
        <v>8215</v>
      </c>
      <c r="K4436" t="s">
        <v>8224</v>
      </c>
      <c r="L4436" t="s">
        <v>8216</v>
      </c>
    </row>
    <row r="4437" spans="1:12" x14ac:dyDescent="0.35">
      <c r="A4437" s="164" t="s">
        <v>27937</v>
      </c>
      <c r="B4437" t="s">
        <v>27938</v>
      </c>
      <c r="C4437" t="s">
        <v>27939</v>
      </c>
      <c r="D4437" t="s">
        <v>18192</v>
      </c>
      <c r="E4437" t="s">
        <v>2363</v>
      </c>
      <c r="F4437">
        <v>20</v>
      </c>
      <c r="G4437" t="s">
        <v>8234</v>
      </c>
      <c r="H4437" t="s">
        <v>8218</v>
      </c>
      <c r="I4437" t="s">
        <v>8214</v>
      </c>
      <c r="J4437" t="s">
        <v>8215</v>
      </c>
      <c r="K4437" t="s">
        <v>8224</v>
      </c>
      <c r="L4437" t="s">
        <v>8216</v>
      </c>
    </row>
    <row r="4438" spans="1:12" x14ac:dyDescent="0.35">
      <c r="A4438" s="164" t="s">
        <v>28501</v>
      </c>
      <c r="B4438" t="s">
        <v>28502</v>
      </c>
      <c r="C4438" t="s">
        <v>28503</v>
      </c>
      <c r="D4438" t="s">
        <v>28504</v>
      </c>
      <c r="E4438" t="s">
        <v>2363</v>
      </c>
      <c r="F4438">
        <v>106</v>
      </c>
      <c r="G4438" t="s">
        <v>8212</v>
      </c>
      <c r="H4438" t="s">
        <v>8218</v>
      </c>
      <c r="I4438" t="s">
        <v>8214</v>
      </c>
      <c r="J4438" t="s">
        <v>8215</v>
      </c>
      <c r="K4438" t="s">
        <v>8224</v>
      </c>
      <c r="L4438" t="s">
        <v>8216</v>
      </c>
    </row>
    <row r="4439" spans="1:12" x14ac:dyDescent="0.35">
      <c r="A4439" s="164" t="s">
        <v>15193</v>
      </c>
      <c r="B4439" t="s">
        <v>15194</v>
      </c>
      <c r="C4439" t="s">
        <v>15195</v>
      </c>
      <c r="D4439" t="s">
        <v>15196</v>
      </c>
      <c r="E4439" t="s">
        <v>2363</v>
      </c>
      <c r="H4439" t="s">
        <v>8218</v>
      </c>
      <c r="I4439" t="s">
        <v>8219</v>
      </c>
      <c r="J4439" t="s">
        <v>8215</v>
      </c>
      <c r="K4439" t="s">
        <v>8224</v>
      </c>
      <c r="L4439" t="s">
        <v>8216</v>
      </c>
    </row>
    <row r="4440" spans="1:12" x14ac:dyDescent="0.35">
      <c r="A4440" s="164" t="s">
        <v>18971</v>
      </c>
      <c r="B4440" t="s">
        <v>18972</v>
      </c>
      <c r="C4440" t="s">
        <v>18973</v>
      </c>
      <c r="D4440" t="s">
        <v>9226</v>
      </c>
      <c r="E4440" t="s">
        <v>2363</v>
      </c>
      <c r="H4440" t="s">
        <v>8218</v>
      </c>
      <c r="I4440" t="s">
        <v>8214</v>
      </c>
      <c r="J4440" t="s">
        <v>8215</v>
      </c>
      <c r="K4440" t="s">
        <v>8224</v>
      </c>
      <c r="L4440" t="s">
        <v>8216</v>
      </c>
    </row>
    <row r="4441" spans="1:12" x14ac:dyDescent="0.35">
      <c r="A4441" s="164" t="s">
        <v>29743</v>
      </c>
      <c r="B4441" t="s">
        <v>29744</v>
      </c>
      <c r="C4441" t="s">
        <v>29745</v>
      </c>
      <c r="D4441" t="s">
        <v>10651</v>
      </c>
      <c r="E4441" t="s">
        <v>2363</v>
      </c>
      <c r="H4441" t="s">
        <v>8218</v>
      </c>
      <c r="I4441" t="s">
        <v>8214</v>
      </c>
      <c r="J4441" t="s">
        <v>8215</v>
      </c>
      <c r="K4441" t="s">
        <v>8224</v>
      </c>
      <c r="L4441" t="s">
        <v>8216</v>
      </c>
    </row>
    <row r="4442" spans="1:12" x14ac:dyDescent="0.35">
      <c r="A4442" s="164" t="s">
        <v>2459</v>
      </c>
      <c r="B4442" t="s">
        <v>6241</v>
      </c>
      <c r="C4442" t="s">
        <v>16092</v>
      </c>
      <c r="D4442" t="s">
        <v>2456</v>
      </c>
      <c r="E4442" t="s">
        <v>2363</v>
      </c>
      <c r="F4442">
        <v>305</v>
      </c>
      <c r="G4442" t="s">
        <v>8556</v>
      </c>
      <c r="H4442" t="s">
        <v>8218</v>
      </c>
      <c r="I4442" t="s">
        <v>8214</v>
      </c>
      <c r="J4442" t="s">
        <v>8215</v>
      </c>
      <c r="K4442" t="s">
        <v>8224</v>
      </c>
      <c r="L4442" t="s">
        <v>8267</v>
      </c>
    </row>
    <row r="4443" spans="1:12" x14ac:dyDescent="0.35">
      <c r="A4443" s="164" t="s">
        <v>2460</v>
      </c>
      <c r="B4443" t="s">
        <v>6220</v>
      </c>
      <c r="C4443" t="s">
        <v>26034</v>
      </c>
      <c r="D4443" t="s">
        <v>1459</v>
      </c>
      <c r="E4443" t="s">
        <v>2363</v>
      </c>
      <c r="F4443">
        <v>170</v>
      </c>
      <c r="G4443" t="s">
        <v>8212</v>
      </c>
      <c r="H4443" t="s">
        <v>8218</v>
      </c>
      <c r="I4443" t="s">
        <v>8214</v>
      </c>
      <c r="J4443" t="s">
        <v>8215</v>
      </c>
      <c r="K4443" t="s">
        <v>8224</v>
      </c>
      <c r="L4443" t="s">
        <v>8267</v>
      </c>
    </row>
    <row r="4444" spans="1:12" x14ac:dyDescent="0.35">
      <c r="A4444" s="164" t="s">
        <v>12249</v>
      </c>
      <c r="B4444" t="s">
        <v>5102</v>
      </c>
      <c r="C4444" t="s">
        <v>12250</v>
      </c>
      <c r="D4444" t="s">
        <v>12251</v>
      </c>
      <c r="E4444" t="s">
        <v>2363</v>
      </c>
      <c r="F4444">
        <v>54</v>
      </c>
      <c r="G4444" t="s">
        <v>8234</v>
      </c>
      <c r="H4444" t="s">
        <v>8218</v>
      </c>
      <c r="I4444" t="s">
        <v>8219</v>
      </c>
      <c r="J4444" t="s">
        <v>8215</v>
      </c>
      <c r="K4444" t="s">
        <v>5808</v>
      </c>
      <c r="L4444" t="s">
        <v>8216</v>
      </c>
    </row>
    <row r="4445" spans="1:12" x14ac:dyDescent="0.35">
      <c r="A4445" s="164" t="s">
        <v>28421</v>
      </c>
      <c r="B4445" t="s">
        <v>28422</v>
      </c>
      <c r="C4445" t="s">
        <v>28423</v>
      </c>
      <c r="D4445" t="s">
        <v>2461</v>
      </c>
      <c r="E4445" t="s">
        <v>2363</v>
      </c>
      <c r="F4445">
        <v>24</v>
      </c>
      <c r="G4445" t="s">
        <v>8234</v>
      </c>
      <c r="H4445" t="s">
        <v>8218</v>
      </c>
      <c r="I4445" t="s">
        <v>8214</v>
      </c>
      <c r="J4445" t="s">
        <v>8215</v>
      </c>
      <c r="K4445" t="s">
        <v>8224</v>
      </c>
      <c r="L4445" t="s">
        <v>8216</v>
      </c>
    </row>
    <row r="4446" spans="1:12" x14ac:dyDescent="0.35">
      <c r="A4446" s="164" t="s">
        <v>25687</v>
      </c>
      <c r="B4446" t="s">
        <v>25688</v>
      </c>
      <c r="C4446" t="s">
        <v>25689</v>
      </c>
      <c r="D4446" t="s">
        <v>25690</v>
      </c>
      <c r="E4446" t="s">
        <v>2363</v>
      </c>
      <c r="F4446">
        <v>43</v>
      </c>
      <c r="G4446" t="s">
        <v>8234</v>
      </c>
      <c r="H4446" t="s">
        <v>8218</v>
      </c>
      <c r="I4446" t="s">
        <v>8219</v>
      </c>
      <c r="J4446" t="s">
        <v>8215</v>
      </c>
      <c r="K4446" t="s">
        <v>5808</v>
      </c>
      <c r="L4446" t="s">
        <v>8216</v>
      </c>
    </row>
    <row r="4447" spans="1:12" x14ac:dyDescent="0.35">
      <c r="A4447" s="164" t="s">
        <v>2462</v>
      </c>
      <c r="B4447" t="s">
        <v>6221</v>
      </c>
      <c r="C4447" t="s">
        <v>24405</v>
      </c>
      <c r="D4447" t="s">
        <v>1963</v>
      </c>
      <c r="E4447" t="s">
        <v>2363</v>
      </c>
      <c r="F4447">
        <v>281</v>
      </c>
      <c r="G4447" t="s">
        <v>8223</v>
      </c>
      <c r="H4447" t="s">
        <v>8218</v>
      </c>
      <c r="I4447" t="s">
        <v>8214</v>
      </c>
      <c r="J4447" t="s">
        <v>8215</v>
      </c>
      <c r="K4447" t="s">
        <v>8224</v>
      </c>
      <c r="L4447" t="s">
        <v>8267</v>
      </c>
    </row>
    <row r="4448" spans="1:12" x14ac:dyDescent="0.35">
      <c r="A4448" s="164" t="s">
        <v>28106</v>
      </c>
      <c r="B4448" t="s">
        <v>28107</v>
      </c>
      <c r="C4448" t="s">
        <v>28108</v>
      </c>
      <c r="D4448" t="s">
        <v>2381</v>
      </c>
      <c r="E4448" t="s">
        <v>2363</v>
      </c>
      <c r="F4448">
        <v>189</v>
      </c>
      <c r="G4448" t="s">
        <v>8212</v>
      </c>
      <c r="H4448" t="s">
        <v>8218</v>
      </c>
      <c r="I4448" t="s">
        <v>8214</v>
      </c>
      <c r="J4448" t="s">
        <v>8215</v>
      </c>
      <c r="K4448" t="s">
        <v>5808</v>
      </c>
      <c r="L4448" t="s">
        <v>8267</v>
      </c>
    </row>
    <row r="4449" spans="1:12" x14ac:dyDescent="0.35">
      <c r="A4449" s="164" t="s">
        <v>13076</v>
      </c>
      <c r="B4449" t="s">
        <v>13077</v>
      </c>
      <c r="C4449" t="s">
        <v>12900</v>
      </c>
      <c r="D4449" t="s">
        <v>12901</v>
      </c>
      <c r="E4449" t="s">
        <v>2363</v>
      </c>
      <c r="F4449">
        <v>33</v>
      </c>
      <c r="G4449" t="s">
        <v>8234</v>
      </c>
      <c r="H4449" t="s">
        <v>8218</v>
      </c>
      <c r="I4449" t="s">
        <v>8219</v>
      </c>
      <c r="J4449" t="s">
        <v>8215</v>
      </c>
      <c r="K4449" t="s">
        <v>5808</v>
      </c>
      <c r="L4449" t="s">
        <v>8216</v>
      </c>
    </row>
    <row r="4450" spans="1:12" x14ac:dyDescent="0.35">
      <c r="A4450" s="164" t="s">
        <v>29494</v>
      </c>
      <c r="B4450" t="s">
        <v>29495</v>
      </c>
      <c r="C4450" t="s">
        <v>29496</v>
      </c>
      <c r="D4450" t="s">
        <v>29497</v>
      </c>
      <c r="E4450" t="s">
        <v>2363</v>
      </c>
      <c r="H4450" t="s">
        <v>8218</v>
      </c>
      <c r="I4450" t="s">
        <v>8214</v>
      </c>
      <c r="J4450" t="s">
        <v>8215</v>
      </c>
      <c r="K4450" t="s">
        <v>8224</v>
      </c>
      <c r="L4450" t="s">
        <v>8216</v>
      </c>
    </row>
    <row r="4451" spans="1:12" x14ac:dyDescent="0.35">
      <c r="A4451" s="164" t="s">
        <v>2463</v>
      </c>
      <c r="B4451" t="s">
        <v>6232</v>
      </c>
      <c r="C4451" t="s">
        <v>9399</v>
      </c>
      <c r="D4451" t="s">
        <v>2464</v>
      </c>
      <c r="E4451" t="s">
        <v>2363</v>
      </c>
      <c r="F4451">
        <v>256</v>
      </c>
      <c r="G4451" t="s">
        <v>8223</v>
      </c>
      <c r="H4451" t="s">
        <v>8218</v>
      </c>
      <c r="I4451" t="s">
        <v>8214</v>
      </c>
      <c r="J4451" t="s">
        <v>8215</v>
      </c>
      <c r="K4451" t="s">
        <v>8224</v>
      </c>
      <c r="L4451" t="s">
        <v>8267</v>
      </c>
    </row>
    <row r="4452" spans="1:12" x14ac:dyDescent="0.35">
      <c r="A4452" s="164" t="s">
        <v>25842</v>
      </c>
      <c r="B4452" t="s">
        <v>25843</v>
      </c>
      <c r="C4452" t="s">
        <v>21454</v>
      </c>
      <c r="D4452" t="s">
        <v>25844</v>
      </c>
      <c r="E4452" t="s">
        <v>2363</v>
      </c>
      <c r="F4452">
        <v>20</v>
      </c>
      <c r="G4452" t="s">
        <v>8234</v>
      </c>
      <c r="H4452" t="s">
        <v>8218</v>
      </c>
      <c r="I4452" t="s">
        <v>8214</v>
      </c>
      <c r="J4452" t="s">
        <v>8215</v>
      </c>
      <c r="K4452" t="s">
        <v>8224</v>
      </c>
      <c r="L4452" t="s">
        <v>8216</v>
      </c>
    </row>
    <row r="4453" spans="1:12" x14ac:dyDescent="0.35">
      <c r="A4453" s="164" t="s">
        <v>23704</v>
      </c>
      <c r="B4453" t="s">
        <v>23705</v>
      </c>
      <c r="C4453" t="s">
        <v>23706</v>
      </c>
      <c r="D4453" t="s">
        <v>23707</v>
      </c>
      <c r="E4453" t="s">
        <v>2363</v>
      </c>
      <c r="F4453">
        <v>15</v>
      </c>
      <c r="G4453" t="s">
        <v>8234</v>
      </c>
      <c r="H4453" t="s">
        <v>8218</v>
      </c>
      <c r="I4453" t="s">
        <v>8219</v>
      </c>
      <c r="J4453" t="s">
        <v>8215</v>
      </c>
      <c r="K4453" t="s">
        <v>8224</v>
      </c>
      <c r="L4453" t="s">
        <v>8216</v>
      </c>
    </row>
    <row r="4454" spans="1:12" x14ac:dyDescent="0.35">
      <c r="A4454" s="164" t="s">
        <v>20572</v>
      </c>
      <c r="B4454" t="s">
        <v>20573</v>
      </c>
      <c r="C4454" t="s">
        <v>20574</v>
      </c>
      <c r="D4454" t="s">
        <v>14713</v>
      </c>
      <c r="E4454" t="s">
        <v>2363</v>
      </c>
      <c r="F4454">
        <v>12</v>
      </c>
      <c r="G4454" t="s">
        <v>8234</v>
      </c>
      <c r="H4454" t="s">
        <v>8218</v>
      </c>
      <c r="I4454" t="s">
        <v>8214</v>
      </c>
      <c r="J4454" t="s">
        <v>8215</v>
      </c>
      <c r="K4454" t="s">
        <v>8224</v>
      </c>
      <c r="L4454" t="s">
        <v>8216</v>
      </c>
    </row>
    <row r="4455" spans="1:12" x14ac:dyDescent="0.35">
      <c r="A4455" s="164" t="s">
        <v>2465</v>
      </c>
      <c r="B4455" t="s">
        <v>6222</v>
      </c>
      <c r="C4455" t="s">
        <v>22523</v>
      </c>
      <c r="D4455" t="s">
        <v>2461</v>
      </c>
      <c r="E4455" t="s">
        <v>2363</v>
      </c>
      <c r="F4455">
        <v>450</v>
      </c>
      <c r="G4455" t="s">
        <v>8307</v>
      </c>
      <c r="H4455" t="s">
        <v>8218</v>
      </c>
      <c r="I4455" t="s">
        <v>8214</v>
      </c>
      <c r="J4455" t="s">
        <v>8215</v>
      </c>
      <c r="K4455" t="s">
        <v>8224</v>
      </c>
      <c r="L4455" t="s">
        <v>8267</v>
      </c>
    </row>
    <row r="4456" spans="1:12" x14ac:dyDescent="0.35">
      <c r="A4456" s="164" t="s">
        <v>30859</v>
      </c>
      <c r="B4456" t="s">
        <v>30860</v>
      </c>
      <c r="C4456" t="s">
        <v>20496</v>
      </c>
      <c r="D4456" t="s">
        <v>2468</v>
      </c>
      <c r="E4456" t="s">
        <v>2363</v>
      </c>
      <c r="F4456">
        <v>48</v>
      </c>
      <c r="G4456" t="s">
        <v>8234</v>
      </c>
      <c r="H4456" t="s">
        <v>8218</v>
      </c>
      <c r="I4456" t="s">
        <v>8214</v>
      </c>
      <c r="J4456" t="s">
        <v>8215</v>
      </c>
      <c r="K4456" t="s">
        <v>8224</v>
      </c>
      <c r="L4456" t="s">
        <v>8267</v>
      </c>
    </row>
    <row r="4457" spans="1:12" x14ac:dyDescent="0.35">
      <c r="A4457" s="164" t="s">
        <v>21780</v>
      </c>
      <c r="B4457" t="s">
        <v>21781</v>
      </c>
      <c r="C4457" t="s">
        <v>21782</v>
      </c>
      <c r="D4457" t="s">
        <v>21783</v>
      </c>
      <c r="E4457" t="s">
        <v>2363</v>
      </c>
      <c r="H4457" t="s">
        <v>8218</v>
      </c>
      <c r="I4457" t="s">
        <v>8219</v>
      </c>
      <c r="J4457" t="s">
        <v>8215</v>
      </c>
      <c r="K4457" t="s">
        <v>8224</v>
      </c>
      <c r="L4457" t="s">
        <v>8216</v>
      </c>
    </row>
    <row r="4458" spans="1:12" x14ac:dyDescent="0.35">
      <c r="A4458" s="164" t="s">
        <v>25423</v>
      </c>
      <c r="B4458" t="s">
        <v>25424</v>
      </c>
      <c r="C4458" t="s">
        <v>25425</v>
      </c>
      <c r="D4458" t="s">
        <v>2366</v>
      </c>
      <c r="E4458" t="s">
        <v>2363</v>
      </c>
      <c r="F4458">
        <v>112</v>
      </c>
      <c r="G4458" t="s">
        <v>8212</v>
      </c>
      <c r="H4458" t="s">
        <v>8218</v>
      </c>
      <c r="I4458" t="s">
        <v>8214</v>
      </c>
      <c r="J4458" t="s">
        <v>8215</v>
      </c>
      <c r="K4458" t="s">
        <v>8224</v>
      </c>
      <c r="L4458" t="s">
        <v>8267</v>
      </c>
    </row>
    <row r="4459" spans="1:12" x14ac:dyDescent="0.35">
      <c r="A4459" s="164" t="s">
        <v>24423</v>
      </c>
      <c r="B4459" t="s">
        <v>24424</v>
      </c>
      <c r="C4459" t="s">
        <v>24425</v>
      </c>
      <c r="D4459" t="s">
        <v>24426</v>
      </c>
      <c r="E4459" t="s">
        <v>2363</v>
      </c>
      <c r="H4459" t="s">
        <v>8218</v>
      </c>
      <c r="I4459" t="s">
        <v>8214</v>
      </c>
      <c r="J4459" t="s">
        <v>8215</v>
      </c>
      <c r="K4459" t="s">
        <v>8224</v>
      </c>
      <c r="L4459" t="s">
        <v>8216</v>
      </c>
    </row>
    <row r="4460" spans="1:12" x14ac:dyDescent="0.35">
      <c r="A4460" s="164" t="s">
        <v>11725</v>
      </c>
      <c r="B4460" t="s">
        <v>11726</v>
      </c>
      <c r="C4460" t="s">
        <v>11727</v>
      </c>
      <c r="D4460" t="s">
        <v>11728</v>
      </c>
      <c r="E4460" t="s">
        <v>2363</v>
      </c>
      <c r="F4460">
        <v>16</v>
      </c>
      <c r="G4460" t="s">
        <v>8234</v>
      </c>
      <c r="H4460" t="s">
        <v>8218</v>
      </c>
      <c r="I4460" t="s">
        <v>8219</v>
      </c>
      <c r="J4460" t="s">
        <v>8215</v>
      </c>
      <c r="K4460" t="s">
        <v>8224</v>
      </c>
      <c r="L4460" t="s">
        <v>8216</v>
      </c>
    </row>
    <row r="4461" spans="1:12" x14ac:dyDescent="0.35">
      <c r="A4461" s="164" t="s">
        <v>31611</v>
      </c>
      <c r="B4461" t="s">
        <v>31612</v>
      </c>
      <c r="C4461" t="s">
        <v>31613</v>
      </c>
      <c r="D4461" t="s">
        <v>31614</v>
      </c>
      <c r="E4461" t="s">
        <v>2363</v>
      </c>
      <c r="H4461" t="s">
        <v>8218</v>
      </c>
      <c r="I4461" t="s">
        <v>8219</v>
      </c>
      <c r="J4461" t="s">
        <v>8215</v>
      </c>
      <c r="K4461" t="s">
        <v>8224</v>
      </c>
      <c r="L4461" t="s">
        <v>8216</v>
      </c>
    </row>
    <row r="4462" spans="1:12" x14ac:dyDescent="0.35">
      <c r="A4462" s="164" t="s">
        <v>2466</v>
      </c>
      <c r="B4462" t="s">
        <v>6229</v>
      </c>
      <c r="C4462" t="s">
        <v>31805</v>
      </c>
      <c r="D4462" t="s">
        <v>2381</v>
      </c>
      <c r="E4462" t="s">
        <v>2363</v>
      </c>
      <c r="F4462">
        <v>549</v>
      </c>
      <c r="G4462" t="s">
        <v>8490</v>
      </c>
      <c r="H4462" t="s">
        <v>8218</v>
      </c>
      <c r="I4462" t="s">
        <v>8214</v>
      </c>
      <c r="J4462" t="s">
        <v>8215</v>
      </c>
      <c r="K4462" t="s">
        <v>8224</v>
      </c>
      <c r="L4462" t="s">
        <v>8267</v>
      </c>
    </row>
    <row r="4463" spans="1:12" x14ac:dyDescent="0.35">
      <c r="A4463" s="164" t="s">
        <v>2467</v>
      </c>
      <c r="B4463" t="s">
        <v>6360</v>
      </c>
      <c r="C4463" t="s">
        <v>29654</v>
      </c>
      <c r="D4463" t="s">
        <v>2468</v>
      </c>
      <c r="E4463" t="s">
        <v>2363</v>
      </c>
      <c r="F4463">
        <v>240</v>
      </c>
      <c r="G4463" t="s">
        <v>8223</v>
      </c>
      <c r="H4463" t="s">
        <v>8218</v>
      </c>
      <c r="I4463" t="s">
        <v>8214</v>
      </c>
      <c r="J4463" t="s">
        <v>8215</v>
      </c>
      <c r="K4463" t="s">
        <v>8224</v>
      </c>
      <c r="L4463" t="s">
        <v>8267</v>
      </c>
    </row>
    <row r="4464" spans="1:12" x14ac:dyDescent="0.35">
      <c r="A4464" s="164" t="s">
        <v>28556</v>
      </c>
      <c r="B4464" t="s">
        <v>28557</v>
      </c>
      <c r="C4464" t="s">
        <v>28558</v>
      </c>
      <c r="D4464" t="s">
        <v>2472</v>
      </c>
      <c r="E4464" t="s">
        <v>2363</v>
      </c>
      <c r="F4464">
        <v>146</v>
      </c>
      <c r="G4464" t="s">
        <v>8212</v>
      </c>
      <c r="H4464" t="s">
        <v>8218</v>
      </c>
      <c r="I4464" t="s">
        <v>8214</v>
      </c>
      <c r="J4464" t="s">
        <v>8215</v>
      </c>
      <c r="K4464" t="s">
        <v>5808</v>
      </c>
      <c r="L4464" t="s">
        <v>8267</v>
      </c>
    </row>
    <row r="4465" spans="1:12" x14ac:dyDescent="0.35">
      <c r="A4465" s="164" t="s">
        <v>19634</v>
      </c>
      <c r="B4465" t="s">
        <v>19635</v>
      </c>
      <c r="C4465" t="s">
        <v>16311</v>
      </c>
      <c r="D4465" t="s">
        <v>110</v>
      </c>
      <c r="E4465" t="s">
        <v>2363</v>
      </c>
      <c r="F4465">
        <v>24</v>
      </c>
      <c r="G4465" t="s">
        <v>8234</v>
      </c>
      <c r="H4465" t="s">
        <v>8218</v>
      </c>
      <c r="I4465" t="s">
        <v>8219</v>
      </c>
      <c r="J4465" t="s">
        <v>8215</v>
      </c>
      <c r="K4465" t="s">
        <v>8224</v>
      </c>
      <c r="L4465" t="s">
        <v>8216</v>
      </c>
    </row>
    <row r="4466" spans="1:12" x14ac:dyDescent="0.35">
      <c r="A4466" s="164" t="s">
        <v>11072</v>
      </c>
      <c r="B4466" t="s">
        <v>11073</v>
      </c>
      <c r="C4466" t="s">
        <v>11074</v>
      </c>
      <c r="D4466" t="s">
        <v>11075</v>
      </c>
      <c r="E4466" t="s">
        <v>2363</v>
      </c>
      <c r="F4466">
        <v>33</v>
      </c>
      <c r="G4466" t="s">
        <v>8234</v>
      </c>
      <c r="H4466" t="s">
        <v>8218</v>
      </c>
      <c r="I4466" t="s">
        <v>8219</v>
      </c>
      <c r="J4466" t="s">
        <v>8215</v>
      </c>
      <c r="K4466" t="s">
        <v>5808</v>
      </c>
      <c r="L4466" t="s">
        <v>8216</v>
      </c>
    </row>
    <row r="4467" spans="1:12" x14ac:dyDescent="0.35">
      <c r="A4467" s="164" t="s">
        <v>23445</v>
      </c>
      <c r="B4467" t="s">
        <v>23446</v>
      </c>
      <c r="C4467" t="s">
        <v>23447</v>
      </c>
      <c r="D4467" t="s">
        <v>10272</v>
      </c>
      <c r="E4467" t="s">
        <v>2363</v>
      </c>
      <c r="H4467" t="s">
        <v>8218</v>
      </c>
      <c r="I4467" t="s">
        <v>8214</v>
      </c>
      <c r="J4467" t="s">
        <v>8215</v>
      </c>
      <c r="K4467" t="s">
        <v>8224</v>
      </c>
      <c r="L4467" t="s">
        <v>8216</v>
      </c>
    </row>
    <row r="4468" spans="1:12" x14ac:dyDescent="0.35">
      <c r="A4468" s="164" t="s">
        <v>2469</v>
      </c>
      <c r="B4468" t="s">
        <v>6376</v>
      </c>
      <c r="C4468" t="s">
        <v>31301</v>
      </c>
      <c r="D4468" t="s">
        <v>2470</v>
      </c>
      <c r="E4468" t="s">
        <v>2363</v>
      </c>
      <c r="F4468">
        <v>81</v>
      </c>
      <c r="G4468" t="s">
        <v>8234</v>
      </c>
      <c r="H4468" t="s">
        <v>8218</v>
      </c>
      <c r="I4468" t="s">
        <v>8214</v>
      </c>
      <c r="J4468" t="s">
        <v>8215</v>
      </c>
      <c r="K4468" t="s">
        <v>5808</v>
      </c>
      <c r="L4468" t="s">
        <v>8216</v>
      </c>
    </row>
    <row r="4469" spans="1:12" x14ac:dyDescent="0.35">
      <c r="A4469" s="164" t="s">
        <v>12951</v>
      </c>
      <c r="B4469" t="s">
        <v>12952</v>
      </c>
      <c r="C4469" t="s">
        <v>12953</v>
      </c>
      <c r="D4469" t="s">
        <v>12954</v>
      </c>
      <c r="E4469" t="s">
        <v>2363</v>
      </c>
      <c r="F4469">
        <v>23</v>
      </c>
      <c r="G4469" t="s">
        <v>8234</v>
      </c>
      <c r="H4469" t="s">
        <v>8218</v>
      </c>
      <c r="I4469" t="s">
        <v>8219</v>
      </c>
      <c r="J4469" t="s">
        <v>8215</v>
      </c>
      <c r="K4469" t="s">
        <v>8224</v>
      </c>
      <c r="L4469" t="s">
        <v>8216</v>
      </c>
    </row>
    <row r="4470" spans="1:12" x14ac:dyDescent="0.35">
      <c r="A4470" s="164" t="s">
        <v>2471</v>
      </c>
      <c r="B4470" t="s">
        <v>6219</v>
      </c>
      <c r="C4470" t="s">
        <v>22509</v>
      </c>
      <c r="D4470" t="s">
        <v>2472</v>
      </c>
      <c r="E4470" t="s">
        <v>2363</v>
      </c>
      <c r="F4470">
        <v>193</v>
      </c>
      <c r="G4470" t="s">
        <v>8212</v>
      </c>
      <c r="H4470" t="s">
        <v>8218</v>
      </c>
      <c r="I4470" t="s">
        <v>8214</v>
      </c>
      <c r="J4470" t="s">
        <v>8215</v>
      </c>
      <c r="K4470" t="s">
        <v>8224</v>
      </c>
      <c r="L4470" t="s">
        <v>8267</v>
      </c>
    </row>
    <row r="4471" spans="1:12" x14ac:dyDescent="0.35">
      <c r="A4471" s="164" t="s">
        <v>30629</v>
      </c>
      <c r="B4471" t="s">
        <v>30630</v>
      </c>
      <c r="C4471" t="s">
        <v>30631</v>
      </c>
      <c r="D4471" t="s">
        <v>30632</v>
      </c>
      <c r="E4471" t="s">
        <v>2363</v>
      </c>
      <c r="H4471" t="s">
        <v>8218</v>
      </c>
      <c r="I4471" t="s">
        <v>8219</v>
      </c>
      <c r="J4471" t="s">
        <v>8215</v>
      </c>
      <c r="K4471" t="s">
        <v>8224</v>
      </c>
      <c r="L4471" t="s">
        <v>8216</v>
      </c>
    </row>
    <row r="4472" spans="1:12" x14ac:dyDescent="0.35">
      <c r="A4472" s="164" t="s">
        <v>20024</v>
      </c>
      <c r="B4472" t="s">
        <v>16955</v>
      </c>
      <c r="C4472" t="s">
        <v>16956</v>
      </c>
      <c r="D4472" t="s">
        <v>4895</v>
      </c>
      <c r="E4472" t="s">
        <v>2363</v>
      </c>
      <c r="F4472">
        <v>31</v>
      </c>
      <c r="G4472" t="s">
        <v>8234</v>
      </c>
      <c r="H4472" t="s">
        <v>8218</v>
      </c>
      <c r="I4472" t="s">
        <v>8214</v>
      </c>
      <c r="J4472" t="s">
        <v>8215</v>
      </c>
      <c r="K4472" t="s">
        <v>5808</v>
      </c>
      <c r="L4472" t="s">
        <v>8216</v>
      </c>
    </row>
    <row r="4473" spans="1:12" x14ac:dyDescent="0.35">
      <c r="A4473" s="164" t="s">
        <v>29887</v>
      </c>
      <c r="B4473" t="s">
        <v>29888</v>
      </c>
      <c r="C4473" t="s">
        <v>29889</v>
      </c>
      <c r="D4473" t="s">
        <v>29890</v>
      </c>
      <c r="E4473" t="s">
        <v>2363</v>
      </c>
      <c r="H4473" t="s">
        <v>8218</v>
      </c>
      <c r="I4473" t="s">
        <v>8214</v>
      </c>
      <c r="J4473" t="s">
        <v>8215</v>
      </c>
      <c r="K4473" t="s">
        <v>8224</v>
      </c>
      <c r="L4473" t="s">
        <v>8216</v>
      </c>
    </row>
    <row r="4474" spans="1:12" x14ac:dyDescent="0.35">
      <c r="A4474" s="164" t="s">
        <v>2473</v>
      </c>
      <c r="B4474" t="s">
        <v>6244</v>
      </c>
      <c r="C4474" t="s">
        <v>10858</v>
      </c>
      <c r="D4474" t="s">
        <v>2474</v>
      </c>
      <c r="E4474" t="s">
        <v>2363</v>
      </c>
      <c r="F4474">
        <v>49</v>
      </c>
      <c r="G4474" t="s">
        <v>8234</v>
      </c>
      <c r="H4474" t="s">
        <v>8218</v>
      </c>
      <c r="I4474" t="s">
        <v>8219</v>
      </c>
      <c r="J4474" t="s">
        <v>8215</v>
      </c>
      <c r="K4474" t="s">
        <v>8224</v>
      </c>
      <c r="L4474" t="s">
        <v>8216</v>
      </c>
    </row>
    <row r="4475" spans="1:12" x14ac:dyDescent="0.35">
      <c r="A4475" s="164" t="s">
        <v>33314</v>
      </c>
      <c r="B4475" t="s">
        <v>33315</v>
      </c>
      <c r="C4475" t="s">
        <v>33316</v>
      </c>
      <c r="D4475" t="s">
        <v>33317</v>
      </c>
      <c r="E4475" t="s">
        <v>2363</v>
      </c>
      <c r="H4475" t="s">
        <v>8218</v>
      </c>
      <c r="I4475" t="s">
        <v>8214</v>
      </c>
      <c r="J4475" t="s">
        <v>8215</v>
      </c>
      <c r="K4475" t="s">
        <v>8224</v>
      </c>
      <c r="L4475" t="s">
        <v>8216</v>
      </c>
    </row>
    <row r="4476" spans="1:12" x14ac:dyDescent="0.35">
      <c r="A4476" s="164" t="s">
        <v>26965</v>
      </c>
      <c r="B4476" t="s">
        <v>26966</v>
      </c>
      <c r="C4476" t="s">
        <v>26967</v>
      </c>
      <c r="D4476" t="s">
        <v>16260</v>
      </c>
      <c r="E4476" t="s">
        <v>2363</v>
      </c>
      <c r="H4476" t="s">
        <v>8218</v>
      </c>
      <c r="I4476" t="s">
        <v>8214</v>
      </c>
      <c r="J4476" t="s">
        <v>8215</v>
      </c>
      <c r="K4476" t="s">
        <v>8224</v>
      </c>
      <c r="L4476" t="s">
        <v>8216</v>
      </c>
    </row>
    <row r="4477" spans="1:12" x14ac:dyDescent="0.35">
      <c r="A4477" s="164" t="s">
        <v>21952</v>
      </c>
      <c r="B4477" t="s">
        <v>21953</v>
      </c>
      <c r="C4477" t="s">
        <v>21954</v>
      </c>
      <c r="D4477" t="s">
        <v>160</v>
      </c>
      <c r="E4477" t="s">
        <v>2363</v>
      </c>
      <c r="F4477">
        <v>65</v>
      </c>
      <c r="G4477" t="s">
        <v>8234</v>
      </c>
      <c r="H4477" t="s">
        <v>8218</v>
      </c>
      <c r="I4477" t="s">
        <v>8214</v>
      </c>
      <c r="J4477" t="s">
        <v>8215</v>
      </c>
      <c r="K4477" t="s">
        <v>8224</v>
      </c>
      <c r="L4477" t="s">
        <v>8216</v>
      </c>
    </row>
    <row r="4478" spans="1:12" x14ac:dyDescent="0.35">
      <c r="A4478" s="164" t="s">
        <v>14300</v>
      </c>
      <c r="B4478" t="s">
        <v>14301</v>
      </c>
      <c r="C4478" t="s">
        <v>14302</v>
      </c>
      <c r="D4478" t="s">
        <v>13602</v>
      </c>
      <c r="E4478" t="s">
        <v>2363</v>
      </c>
      <c r="F4478">
        <v>36</v>
      </c>
      <c r="G4478" t="s">
        <v>8234</v>
      </c>
      <c r="H4478" t="s">
        <v>8218</v>
      </c>
      <c r="I4478" t="s">
        <v>8214</v>
      </c>
      <c r="J4478" t="s">
        <v>8215</v>
      </c>
      <c r="K4478" t="s">
        <v>8224</v>
      </c>
      <c r="L4478" t="s">
        <v>8216</v>
      </c>
    </row>
    <row r="4479" spans="1:12" x14ac:dyDescent="0.35">
      <c r="A4479" s="164" t="s">
        <v>14029</v>
      </c>
      <c r="B4479" t="s">
        <v>14030</v>
      </c>
      <c r="C4479" t="s">
        <v>14031</v>
      </c>
      <c r="D4479" t="s">
        <v>14032</v>
      </c>
      <c r="E4479" t="s">
        <v>2363</v>
      </c>
      <c r="F4479">
        <v>47</v>
      </c>
      <c r="G4479" t="s">
        <v>8234</v>
      </c>
      <c r="H4479" t="s">
        <v>8218</v>
      </c>
      <c r="I4479" t="s">
        <v>8219</v>
      </c>
      <c r="J4479" t="s">
        <v>8215</v>
      </c>
      <c r="K4479" t="s">
        <v>5808</v>
      </c>
      <c r="L4479" t="s">
        <v>8216</v>
      </c>
    </row>
    <row r="4480" spans="1:12" x14ac:dyDescent="0.35">
      <c r="A4480" s="164" t="s">
        <v>30395</v>
      </c>
      <c r="B4480" t="s">
        <v>15347</v>
      </c>
      <c r="C4480" t="s">
        <v>15348</v>
      </c>
      <c r="D4480" t="s">
        <v>15349</v>
      </c>
      <c r="E4480" t="s">
        <v>2363</v>
      </c>
      <c r="F4480">
        <v>42</v>
      </c>
      <c r="G4480" t="s">
        <v>8234</v>
      </c>
      <c r="H4480" t="s">
        <v>8218</v>
      </c>
      <c r="I4480" t="s">
        <v>8219</v>
      </c>
      <c r="J4480" t="s">
        <v>8215</v>
      </c>
      <c r="K4480" t="s">
        <v>8224</v>
      </c>
      <c r="L4480" t="s">
        <v>8216</v>
      </c>
    </row>
    <row r="4481" spans="1:12" x14ac:dyDescent="0.35">
      <c r="A4481" s="164" t="s">
        <v>18287</v>
      </c>
      <c r="B4481" t="s">
        <v>18288</v>
      </c>
      <c r="C4481" t="s">
        <v>18289</v>
      </c>
      <c r="D4481" t="s">
        <v>2615</v>
      </c>
      <c r="E4481" t="s">
        <v>2363</v>
      </c>
      <c r="F4481">
        <v>35</v>
      </c>
      <c r="G4481" t="s">
        <v>8234</v>
      </c>
      <c r="H4481" t="s">
        <v>8218</v>
      </c>
      <c r="I4481" t="s">
        <v>8214</v>
      </c>
      <c r="J4481" t="s">
        <v>8215</v>
      </c>
      <c r="K4481" t="s">
        <v>8224</v>
      </c>
      <c r="L4481" t="s">
        <v>8216</v>
      </c>
    </row>
    <row r="4482" spans="1:12" x14ac:dyDescent="0.35">
      <c r="A4482" s="164" t="s">
        <v>14956</v>
      </c>
      <c r="B4482" t="s">
        <v>14957</v>
      </c>
      <c r="C4482" t="s">
        <v>14473</v>
      </c>
      <c r="D4482" t="s">
        <v>4005</v>
      </c>
      <c r="E4482" t="s">
        <v>2363</v>
      </c>
      <c r="F4482">
        <v>38</v>
      </c>
      <c r="G4482" t="s">
        <v>8234</v>
      </c>
      <c r="H4482" t="s">
        <v>8218</v>
      </c>
      <c r="I4482" t="s">
        <v>8219</v>
      </c>
      <c r="J4482" t="s">
        <v>8215</v>
      </c>
      <c r="K4482" t="s">
        <v>5808</v>
      </c>
      <c r="L4482" t="s">
        <v>8216</v>
      </c>
    </row>
    <row r="4483" spans="1:12" x14ac:dyDescent="0.35">
      <c r="A4483" s="164" t="s">
        <v>2475</v>
      </c>
      <c r="B4483" t="s">
        <v>6239</v>
      </c>
      <c r="C4483" t="s">
        <v>16030</v>
      </c>
      <c r="D4483" t="s">
        <v>2476</v>
      </c>
      <c r="E4483" t="s">
        <v>2363</v>
      </c>
      <c r="F4483">
        <v>116</v>
      </c>
      <c r="G4483" t="s">
        <v>8212</v>
      </c>
      <c r="H4483" t="s">
        <v>8218</v>
      </c>
      <c r="I4483" t="s">
        <v>8214</v>
      </c>
      <c r="J4483" t="s">
        <v>8215</v>
      </c>
      <c r="K4483" t="s">
        <v>8224</v>
      </c>
      <c r="L4483" t="s">
        <v>8216</v>
      </c>
    </row>
    <row r="4484" spans="1:12" x14ac:dyDescent="0.35">
      <c r="A4484" s="164" t="s">
        <v>22755</v>
      </c>
      <c r="B4484" t="s">
        <v>22756</v>
      </c>
      <c r="C4484" t="s">
        <v>22757</v>
      </c>
      <c r="D4484" t="s">
        <v>22758</v>
      </c>
      <c r="E4484" t="s">
        <v>2363</v>
      </c>
      <c r="H4484" t="s">
        <v>8218</v>
      </c>
      <c r="I4484" t="s">
        <v>8219</v>
      </c>
      <c r="J4484" t="s">
        <v>8215</v>
      </c>
      <c r="K4484" t="s">
        <v>8224</v>
      </c>
      <c r="L4484" t="s">
        <v>8216</v>
      </c>
    </row>
    <row r="4485" spans="1:12" x14ac:dyDescent="0.35">
      <c r="A4485" s="164" t="s">
        <v>2477</v>
      </c>
      <c r="B4485" t="s">
        <v>6028</v>
      </c>
      <c r="C4485" t="s">
        <v>21935</v>
      </c>
      <c r="D4485" t="s">
        <v>2037</v>
      </c>
      <c r="E4485" t="s">
        <v>2363</v>
      </c>
      <c r="F4485">
        <v>429</v>
      </c>
      <c r="G4485" t="s">
        <v>8307</v>
      </c>
      <c r="H4485" t="s">
        <v>8218</v>
      </c>
      <c r="I4485" t="s">
        <v>8214</v>
      </c>
      <c r="J4485" t="s">
        <v>8215</v>
      </c>
      <c r="K4485" t="s">
        <v>8224</v>
      </c>
      <c r="L4485" t="s">
        <v>8267</v>
      </c>
    </row>
    <row r="4486" spans="1:12" x14ac:dyDescent="0.35">
      <c r="A4486" s="164" t="s">
        <v>2478</v>
      </c>
      <c r="B4486" t="s">
        <v>6238</v>
      </c>
      <c r="C4486" t="s">
        <v>10866</v>
      </c>
      <c r="D4486" t="s">
        <v>2479</v>
      </c>
      <c r="E4486" t="s">
        <v>2363</v>
      </c>
      <c r="F4486">
        <v>350</v>
      </c>
      <c r="G4486" t="s">
        <v>8556</v>
      </c>
      <c r="H4486" t="s">
        <v>8218</v>
      </c>
      <c r="I4486" t="s">
        <v>8214</v>
      </c>
      <c r="J4486" t="s">
        <v>8215</v>
      </c>
      <c r="K4486" t="s">
        <v>8224</v>
      </c>
      <c r="L4486" t="s">
        <v>8267</v>
      </c>
    </row>
    <row r="4487" spans="1:12" x14ac:dyDescent="0.35">
      <c r="A4487" s="164" t="s">
        <v>25461</v>
      </c>
      <c r="B4487" t="s">
        <v>25462</v>
      </c>
      <c r="C4487" t="s">
        <v>25463</v>
      </c>
      <c r="D4487" t="s">
        <v>13954</v>
      </c>
      <c r="E4487" t="s">
        <v>2363</v>
      </c>
      <c r="F4487">
        <v>40</v>
      </c>
      <c r="G4487" t="s">
        <v>8234</v>
      </c>
      <c r="H4487" t="s">
        <v>8218</v>
      </c>
      <c r="I4487" t="s">
        <v>8214</v>
      </c>
      <c r="J4487" t="s">
        <v>8215</v>
      </c>
      <c r="K4487" t="s">
        <v>8224</v>
      </c>
      <c r="L4487" t="s">
        <v>8216</v>
      </c>
    </row>
    <row r="4488" spans="1:12" x14ac:dyDescent="0.35">
      <c r="A4488" s="164" t="s">
        <v>26918</v>
      </c>
      <c r="B4488" t="s">
        <v>26919</v>
      </c>
      <c r="C4488" t="s">
        <v>26920</v>
      </c>
      <c r="D4488" t="s">
        <v>26921</v>
      </c>
      <c r="E4488" t="s">
        <v>2363</v>
      </c>
      <c r="F4488">
        <v>23</v>
      </c>
      <c r="G4488" t="s">
        <v>8234</v>
      </c>
      <c r="H4488" t="s">
        <v>8218</v>
      </c>
      <c r="I4488" t="s">
        <v>8219</v>
      </c>
      <c r="J4488" t="s">
        <v>8215</v>
      </c>
      <c r="K4488" t="s">
        <v>8224</v>
      </c>
      <c r="L4488" t="s">
        <v>8216</v>
      </c>
    </row>
    <row r="4489" spans="1:12" x14ac:dyDescent="0.35">
      <c r="A4489" s="164" t="s">
        <v>15091</v>
      </c>
      <c r="B4489" t="s">
        <v>15092</v>
      </c>
      <c r="C4489" t="s">
        <v>15093</v>
      </c>
      <c r="D4489" t="s">
        <v>15094</v>
      </c>
      <c r="E4489" t="s">
        <v>2363</v>
      </c>
      <c r="H4489" t="s">
        <v>8218</v>
      </c>
      <c r="I4489" t="s">
        <v>8219</v>
      </c>
      <c r="J4489" t="s">
        <v>8215</v>
      </c>
      <c r="K4489" t="s">
        <v>8224</v>
      </c>
      <c r="L4489" t="s">
        <v>8216</v>
      </c>
    </row>
    <row r="4490" spans="1:12" x14ac:dyDescent="0.35">
      <c r="A4490" s="164" t="s">
        <v>12459</v>
      </c>
      <c r="B4490" t="s">
        <v>12460</v>
      </c>
      <c r="C4490" t="s">
        <v>12461</v>
      </c>
      <c r="D4490" t="s">
        <v>2037</v>
      </c>
      <c r="E4490" t="s">
        <v>2363</v>
      </c>
      <c r="F4490">
        <v>152</v>
      </c>
      <c r="G4490" t="s">
        <v>8212</v>
      </c>
      <c r="H4490" t="s">
        <v>8218</v>
      </c>
      <c r="I4490" t="s">
        <v>8214</v>
      </c>
      <c r="J4490" t="s">
        <v>8215</v>
      </c>
      <c r="K4490" t="s">
        <v>8224</v>
      </c>
      <c r="L4490" t="s">
        <v>8267</v>
      </c>
    </row>
    <row r="4491" spans="1:12" x14ac:dyDescent="0.35">
      <c r="A4491" s="164" t="s">
        <v>21213</v>
      </c>
      <c r="B4491" t="s">
        <v>21214</v>
      </c>
      <c r="C4491" t="s">
        <v>21215</v>
      </c>
      <c r="D4491" t="s">
        <v>21216</v>
      </c>
      <c r="E4491" t="s">
        <v>2363</v>
      </c>
      <c r="F4491">
        <v>26</v>
      </c>
      <c r="G4491" t="s">
        <v>8234</v>
      </c>
      <c r="H4491" t="s">
        <v>8218</v>
      </c>
      <c r="I4491" t="s">
        <v>8219</v>
      </c>
      <c r="J4491" t="s">
        <v>8215</v>
      </c>
      <c r="K4491" t="s">
        <v>8224</v>
      </c>
      <c r="L4491" t="s">
        <v>8216</v>
      </c>
    </row>
    <row r="4492" spans="1:12" x14ac:dyDescent="0.35">
      <c r="A4492" s="164" t="s">
        <v>2480</v>
      </c>
      <c r="B4492" t="s">
        <v>6235</v>
      </c>
      <c r="C4492" t="s">
        <v>22784</v>
      </c>
      <c r="D4492" t="s">
        <v>1672</v>
      </c>
      <c r="E4492" t="s">
        <v>2363</v>
      </c>
      <c r="F4492">
        <v>106</v>
      </c>
      <c r="G4492" t="s">
        <v>8212</v>
      </c>
      <c r="H4492" t="s">
        <v>8218</v>
      </c>
      <c r="I4492" t="s">
        <v>8214</v>
      </c>
      <c r="J4492" t="s">
        <v>8215</v>
      </c>
      <c r="K4492" t="s">
        <v>8224</v>
      </c>
      <c r="L4492" t="s">
        <v>8267</v>
      </c>
    </row>
    <row r="4493" spans="1:12" x14ac:dyDescent="0.35">
      <c r="A4493" s="164" t="s">
        <v>2481</v>
      </c>
      <c r="B4493" t="s">
        <v>6248</v>
      </c>
      <c r="C4493" t="s">
        <v>27838</v>
      </c>
      <c r="D4493" t="s">
        <v>2482</v>
      </c>
      <c r="E4493" t="s">
        <v>2363</v>
      </c>
      <c r="F4493">
        <v>48</v>
      </c>
      <c r="G4493" t="s">
        <v>8234</v>
      </c>
      <c r="H4493" t="s">
        <v>8218</v>
      </c>
      <c r="I4493" t="s">
        <v>8214</v>
      </c>
      <c r="J4493" t="s">
        <v>8215</v>
      </c>
      <c r="K4493" t="s">
        <v>8224</v>
      </c>
      <c r="L4493" t="s">
        <v>8267</v>
      </c>
    </row>
    <row r="4494" spans="1:12" x14ac:dyDescent="0.35">
      <c r="A4494" s="164" t="s">
        <v>20161</v>
      </c>
      <c r="B4494" t="s">
        <v>16826</v>
      </c>
      <c r="C4494" t="s">
        <v>16827</v>
      </c>
      <c r="D4494" t="s">
        <v>16828</v>
      </c>
      <c r="E4494" t="s">
        <v>2363</v>
      </c>
      <c r="F4494">
        <v>13</v>
      </c>
      <c r="G4494" t="s">
        <v>8234</v>
      </c>
      <c r="H4494" t="s">
        <v>8218</v>
      </c>
      <c r="I4494" t="s">
        <v>8219</v>
      </c>
      <c r="J4494" t="s">
        <v>8215</v>
      </c>
      <c r="K4494" t="s">
        <v>8224</v>
      </c>
      <c r="L4494" t="s">
        <v>8216</v>
      </c>
    </row>
    <row r="4495" spans="1:12" x14ac:dyDescent="0.35">
      <c r="A4495" s="164" t="s">
        <v>25270</v>
      </c>
      <c r="B4495" t="s">
        <v>25271</v>
      </c>
      <c r="C4495" t="s">
        <v>25272</v>
      </c>
      <c r="D4495" t="s">
        <v>10368</v>
      </c>
      <c r="E4495" t="s">
        <v>2363</v>
      </c>
      <c r="F4495">
        <v>4</v>
      </c>
      <c r="G4495" t="s">
        <v>8234</v>
      </c>
      <c r="H4495" t="s">
        <v>8218</v>
      </c>
      <c r="I4495" t="s">
        <v>8214</v>
      </c>
      <c r="J4495" t="s">
        <v>8215</v>
      </c>
      <c r="K4495" t="s">
        <v>8224</v>
      </c>
      <c r="L4495" t="s">
        <v>8216</v>
      </c>
    </row>
    <row r="4496" spans="1:12" x14ac:dyDescent="0.35">
      <c r="A4496" s="164" t="s">
        <v>15458</v>
      </c>
      <c r="B4496" t="s">
        <v>15459</v>
      </c>
      <c r="C4496" t="s">
        <v>15460</v>
      </c>
      <c r="D4496" t="s">
        <v>15461</v>
      </c>
      <c r="E4496" t="s">
        <v>2363</v>
      </c>
      <c r="F4496">
        <v>21</v>
      </c>
      <c r="G4496" t="s">
        <v>8234</v>
      </c>
      <c r="H4496" t="s">
        <v>8218</v>
      </c>
      <c r="I4496" t="s">
        <v>8219</v>
      </c>
      <c r="J4496" t="s">
        <v>8215</v>
      </c>
      <c r="K4496" t="s">
        <v>8224</v>
      </c>
      <c r="L4496" t="s">
        <v>8216</v>
      </c>
    </row>
    <row r="4497" spans="1:12" x14ac:dyDescent="0.35">
      <c r="A4497" s="164" t="s">
        <v>2483</v>
      </c>
      <c r="B4497" t="s">
        <v>6021</v>
      </c>
      <c r="C4497" t="s">
        <v>16480</v>
      </c>
      <c r="D4497" t="s">
        <v>2386</v>
      </c>
      <c r="E4497" t="s">
        <v>2363</v>
      </c>
      <c r="F4497">
        <v>163</v>
      </c>
      <c r="G4497" t="s">
        <v>8212</v>
      </c>
      <c r="H4497" t="s">
        <v>8218</v>
      </c>
      <c r="I4497" t="s">
        <v>8214</v>
      </c>
      <c r="J4497" t="s">
        <v>8215</v>
      </c>
      <c r="K4497" t="s">
        <v>8224</v>
      </c>
      <c r="L4497" t="s">
        <v>8216</v>
      </c>
    </row>
    <row r="4498" spans="1:12" x14ac:dyDescent="0.35">
      <c r="A4498" s="164" t="s">
        <v>2484</v>
      </c>
      <c r="B4498" t="s">
        <v>6366</v>
      </c>
      <c r="C4498" t="s">
        <v>26579</v>
      </c>
      <c r="D4498" t="s">
        <v>96</v>
      </c>
      <c r="E4498" t="s">
        <v>2363</v>
      </c>
      <c r="F4498">
        <v>78</v>
      </c>
      <c r="G4498" t="s">
        <v>8234</v>
      </c>
      <c r="H4498" t="s">
        <v>8218</v>
      </c>
      <c r="I4498" t="s">
        <v>8214</v>
      </c>
      <c r="J4498" t="s">
        <v>8215</v>
      </c>
      <c r="K4498" t="s">
        <v>5808</v>
      </c>
      <c r="L4498" t="s">
        <v>8216</v>
      </c>
    </row>
    <row r="4499" spans="1:12" x14ac:dyDescent="0.35">
      <c r="A4499" s="164" t="s">
        <v>22926</v>
      </c>
      <c r="B4499" t="s">
        <v>22927</v>
      </c>
      <c r="C4499" t="s">
        <v>22928</v>
      </c>
      <c r="D4499" t="s">
        <v>22929</v>
      </c>
      <c r="E4499" t="s">
        <v>2363</v>
      </c>
      <c r="F4499">
        <v>38</v>
      </c>
      <c r="G4499" t="s">
        <v>8234</v>
      </c>
      <c r="H4499" t="s">
        <v>8218</v>
      </c>
      <c r="I4499" t="s">
        <v>8219</v>
      </c>
      <c r="J4499" t="s">
        <v>8215</v>
      </c>
      <c r="K4499" t="s">
        <v>5808</v>
      </c>
      <c r="L4499" t="s">
        <v>8216</v>
      </c>
    </row>
    <row r="4500" spans="1:12" x14ac:dyDescent="0.35">
      <c r="A4500" s="164" t="s">
        <v>8668</v>
      </c>
      <c r="B4500" t="s">
        <v>8669</v>
      </c>
      <c r="C4500" t="s">
        <v>8670</v>
      </c>
      <c r="D4500" t="s">
        <v>8671</v>
      </c>
      <c r="E4500" t="s">
        <v>2363</v>
      </c>
      <c r="F4500">
        <v>240</v>
      </c>
      <c r="G4500" t="s">
        <v>8223</v>
      </c>
      <c r="H4500" t="s">
        <v>8218</v>
      </c>
      <c r="I4500" t="s">
        <v>8214</v>
      </c>
      <c r="J4500" t="s">
        <v>8215</v>
      </c>
      <c r="K4500" t="s">
        <v>5808</v>
      </c>
      <c r="L4500" t="s">
        <v>8267</v>
      </c>
    </row>
    <row r="4501" spans="1:12" x14ac:dyDescent="0.35">
      <c r="A4501" s="164" t="s">
        <v>2485</v>
      </c>
      <c r="B4501" t="s">
        <v>7984</v>
      </c>
      <c r="C4501" t="s">
        <v>30682</v>
      </c>
      <c r="D4501" t="s">
        <v>2486</v>
      </c>
      <c r="E4501" t="s">
        <v>2363</v>
      </c>
      <c r="F4501">
        <v>324</v>
      </c>
      <c r="G4501" t="s">
        <v>8556</v>
      </c>
      <c r="H4501" t="s">
        <v>8218</v>
      </c>
      <c r="I4501" t="s">
        <v>8214</v>
      </c>
      <c r="J4501" t="s">
        <v>8215</v>
      </c>
      <c r="K4501" t="s">
        <v>8224</v>
      </c>
      <c r="L4501" t="s">
        <v>8267</v>
      </c>
    </row>
    <row r="4502" spans="1:12" x14ac:dyDescent="0.35">
      <c r="A4502" s="164" t="s">
        <v>32080</v>
      </c>
      <c r="B4502" t="s">
        <v>32081</v>
      </c>
      <c r="C4502" t="s">
        <v>32082</v>
      </c>
      <c r="D4502" t="s">
        <v>13602</v>
      </c>
      <c r="E4502" t="s">
        <v>2363</v>
      </c>
      <c r="F4502">
        <v>133</v>
      </c>
      <c r="G4502" t="s">
        <v>8212</v>
      </c>
      <c r="H4502" t="s">
        <v>8218</v>
      </c>
      <c r="I4502" t="s">
        <v>8214</v>
      </c>
      <c r="J4502" t="s">
        <v>8215</v>
      </c>
      <c r="K4502" t="s">
        <v>8224</v>
      </c>
      <c r="L4502" t="s">
        <v>8267</v>
      </c>
    </row>
    <row r="4503" spans="1:12" x14ac:dyDescent="0.35">
      <c r="A4503" s="164" t="s">
        <v>10269</v>
      </c>
      <c r="B4503" t="s">
        <v>10270</v>
      </c>
      <c r="C4503" t="s">
        <v>10271</v>
      </c>
      <c r="D4503" t="s">
        <v>10272</v>
      </c>
      <c r="E4503" t="s">
        <v>2363</v>
      </c>
      <c r="H4503" t="s">
        <v>8218</v>
      </c>
      <c r="I4503" t="s">
        <v>8214</v>
      </c>
      <c r="J4503" t="s">
        <v>8215</v>
      </c>
      <c r="K4503" t="s">
        <v>8224</v>
      </c>
      <c r="L4503" t="s">
        <v>8216</v>
      </c>
    </row>
    <row r="4504" spans="1:12" x14ac:dyDescent="0.35">
      <c r="A4504" s="164" t="s">
        <v>9848</v>
      </c>
      <c r="B4504" t="s">
        <v>9849</v>
      </c>
      <c r="C4504" t="s">
        <v>9850</v>
      </c>
      <c r="D4504" t="s">
        <v>9851</v>
      </c>
      <c r="E4504" t="s">
        <v>2363</v>
      </c>
      <c r="H4504" t="s">
        <v>8218</v>
      </c>
      <c r="I4504" t="s">
        <v>8214</v>
      </c>
      <c r="J4504" t="s">
        <v>8215</v>
      </c>
      <c r="K4504" t="s">
        <v>8224</v>
      </c>
      <c r="L4504" t="s">
        <v>8216</v>
      </c>
    </row>
    <row r="4505" spans="1:12" x14ac:dyDescent="0.35">
      <c r="A4505" s="164" t="s">
        <v>2487</v>
      </c>
      <c r="B4505" t="s">
        <v>6018</v>
      </c>
      <c r="C4505" t="s">
        <v>26889</v>
      </c>
      <c r="D4505" t="s">
        <v>2488</v>
      </c>
      <c r="E4505" t="s">
        <v>2363</v>
      </c>
      <c r="F4505">
        <v>279</v>
      </c>
      <c r="G4505" t="s">
        <v>8223</v>
      </c>
      <c r="H4505" t="s">
        <v>8218</v>
      </c>
      <c r="I4505" t="s">
        <v>8214</v>
      </c>
      <c r="J4505" t="s">
        <v>8215</v>
      </c>
      <c r="K4505" t="s">
        <v>8224</v>
      </c>
      <c r="L4505" t="s">
        <v>8267</v>
      </c>
    </row>
    <row r="4506" spans="1:12" x14ac:dyDescent="0.35">
      <c r="A4506" s="164" t="s">
        <v>31966</v>
      </c>
      <c r="B4506" t="s">
        <v>31967</v>
      </c>
      <c r="C4506" t="s">
        <v>31968</v>
      </c>
      <c r="D4506" t="s">
        <v>31969</v>
      </c>
      <c r="E4506" t="s">
        <v>2363</v>
      </c>
      <c r="H4506" t="s">
        <v>8218</v>
      </c>
      <c r="I4506" t="s">
        <v>8219</v>
      </c>
      <c r="J4506" t="s">
        <v>8215</v>
      </c>
      <c r="K4506" t="s">
        <v>8224</v>
      </c>
      <c r="L4506" t="s">
        <v>8216</v>
      </c>
    </row>
    <row r="4507" spans="1:12" x14ac:dyDescent="0.35">
      <c r="A4507" s="164" t="s">
        <v>2489</v>
      </c>
      <c r="B4507" t="s">
        <v>6361</v>
      </c>
      <c r="C4507" t="s">
        <v>15056</v>
      </c>
      <c r="D4507" t="s">
        <v>2468</v>
      </c>
      <c r="E4507" t="s">
        <v>2363</v>
      </c>
      <c r="F4507">
        <v>533</v>
      </c>
      <c r="G4507" t="s">
        <v>8490</v>
      </c>
      <c r="H4507" t="s">
        <v>8218</v>
      </c>
      <c r="I4507" t="s">
        <v>8214</v>
      </c>
      <c r="J4507" t="s">
        <v>8215</v>
      </c>
      <c r="K4507" t="s">
        <v>8224</v>
      </c>
      <c r="L4507" t="s">
        <v>8267</v>
      </c>
    </row>
    <row r="4508" spans="1:12" x14ac:dyDescent="0.35">
      <c r="A4508" s="164" t="s">
        <v>28883</v>
      </c>
      <c r="B4508" t="s">
        <v>28884</v>
      </c>
      <c r="C4508" t="s">
        <v>28885</v>
      </c>
      <c r="D4508" t="s">
        <v>10272</v>
      </c>
      <c r="E4508" t="s">
        <v>2363</v>
      </c>
      <c r="H4508" t="s">
        <v>8218</v>
      </c>
      <c r="I4508" t="s">
        <v>8214</v>
      </c>
      <c r="J4508" t="s">
        <v>8215</v>
      </c>
      <c r="K4508" t="s">
        <v>8224</v>
      </c>
      <c r="L4508" t="s">
        <v>8216</v>
      </c>
    </row>
    <row r="4509" spans="1:12" x14ac:dyDescent="0.35">
      <c r="A4509" s="164" t="s">
        <v>18700</v>
      </c>
      <c r="B4509" t="s">
        <v>18701</v>
      </c>
      <c r="C4509" t="s">
        <v>18702</v>
      </c>
      <c r="D4509" t="s">
        <v>18703</v>
      </c>
      <c r="E4509" t="s">
        <v>2363</v>
      </c>
      <c r="F4509">
        <v>22</v>
      </c>
      <c r="G4509" t="s">
        <v>8234</v>
      </c>
      <c r="H4509" t="s">
        <v>8218</v>
      </c>
      <c r="I4509" t="s">
        <v>8214</v>
      </c>
      <c r="J4509" t="s">
        <v>8215</v>
      </c>
      <c r="K4509" t="s">
        <v>8224</v>
      </c>
      <c r="L4509" t="s">
        <v>8216</v>
      </c>
    </row>
    <row r="4510" spans="1:12" x14ac:dyDescent="0.35">
      <c r="A4510" s="164" t="s">
        <v>24406</v>
      </c>
      <c r="B4510" t="s">
        <v>24407</v>
      </c>
      <c r="C4510" t="s">
        <v>18002</v>
      </c>
      <c r="D4510" t="s">
        <v>18003</v>
      </c>
      <c r="E4510" t="s">
        <v>2363</v>
      </c>
      <c r="F4510">
        <v>50</v>
      </c>
      <c r="G4510" t="s">
        <v>8234</v>
      </c>
      <c r="H4510" t="s">
        <v>8218</v>
      </c>
      <c r="I4510" t="s">
        <v>8219</v>
      </c>
      <c r="J4510" t="s">
        <v>8215</v>
      </c>
      <c r="K4510" t="s">
        <v>5808</v>
      </c>
      <c r="L4510" t="s">
        <v>8216</v>
      </c>
    </row>
    <row r="4511" spans="1:12" x14ac:dyDescent="0.35">
      <c r="A4511" s="164" t="s">
        <v>2490</v>
      </c>
      <c r="B4511" t="s">
        <v>6383</v>
      </c>
      <c r="C4511" t="s">
        <v>21925</v>
      </c>
      <c r="D4511" t="s">
        <v>2491</v>
      </c>
      <c r="E4511" t="s">
        <v>2363</v>
      </c>
      <c r="F4511">
        <v>187</v>
      </c>
      <c r="G4511" t="s">
        <v>8212</v>
      </c>
      <c r="H4511" t="s">
        <v>8218</v>
      </c>
      <c r="I4511" t="s">
        <v>8214</v>
      </c>
      <c r="J4511" t="s">
        <v>8215</v>
      </c>
      <c r="K4511" t="s">
        <v>5808</v>
      </c>
      <c r="L4511" t="s">
        <v>8267</v>
      </c>
    </row>
    <row r="4512" spans="1:12" x14ac:dyDescent="0.35">
      <c r="A4512" s="164" t="s">
        <v>13288</v>
      </c>
      <c r="B4512" t="s">
        <v>13289</v>
      </c>
      <c r="C4512" t="s">
        <v>13290</v>
      </c>
      <c r="D4512" t="s">
        <v>13291</v>
      </c>
      <c r="E4512" t="s">
        <v>2363</v>
      </c>
      <c r="H4512" t="s">
        <v>8218</v>
      </c>
      <c r="I4512" t="s">
        <v>8214</v>
      </c>
      <c r="J4512" t="s">
        <v>8215</v>
      </c>
      <c r="K4512" t="s">
        <v>8224</v>
      </c>
      <c r="L4512" t="s">
        <v>8216</v>
      </c>
    </row>
    <row r="4513" spans="1:12" x14ac:dyDescent="0.35">
      <c r="A4513" s="164" t="s">
        <v>32794</v>
      </c>
      <c r="B4513" t="s">
        <v>32795</v>
      </c>
      <c r="C4513" t="s">
        <v>32796</v>
      </c>
      <c r="D4513" t="s">
        <v>10272</v>
      </c>
      <c r="E4513" t="s">
        <v>2363</v>
      </c>
      <c r="H4513" t="s">
        <v>8218</v>
      </c>
      <c r="I4513" t="s">
        <v>8214</v>
      </c>
      <c r="J4513" t="s">
        <v>8215</v>
      </c>
      <c r="K4513" t="s">
        <v>8224</v>
      </c>
      <c r="L4513" t="s">
        <v>8216</v>
      </c>
    </row>
    <row r="4514" spans="1:12" x14ac:dyDescent="0.35">
      <c r="A4514" s="164" t="s">
        <v>2492</v>
      </c>
      <c r="B4514" t="s">
        <v>6391</v>
      </c>
      <c r="C4514" t="s">
        <v>24189</v>
      </c>
      <c r="D4514" t="s">
        <v>6392</v>
      </c>
      <c r="E4514" t="s">
        <v>2363</v>
      </c>
      <c r="F4514">
        <v>49</v>
      </c>
      <c r="G4514" t="s">
        <v>8234</v>
      </c>
      <c r="H4514" t="s">
        <v>8218</v>
      </c>
      <c r="I4514" t="s">
        <v>8219</v>
      </c>
      <c r="J4514" t="s">
        <v>8215</v>
      </c>
      <c r="K4514" t="s">
        <v>5808</v>
      </c>
      <c r="L4514" t="s">
        <v>8216</v>
      </c>
    </row>
    <row r="4515" spans="1:12" x14ac:dyDescent="0.35">
      <c r="A4515" s="164" t="s">
        <v>17311</v>
      </c>
      <c r="B4515" t="s">
        <v>17312</v>
      </c>
      <c r="C4515" t="s">
        <v>17313</v>
      </c>
      <c r="D4515" t="s">
        <v>10272</v>
      </c>
      <c r="E4515" t="s">
        <v>2363</v>
      </c>
      <c r="H4515" t="s">
        <v>8218</v>
      </c>
      <c r="I4515" t="s">
        <v>8214</v>
      </c>
      <c r="J4515" t="s">
        <v>8215</v>
      </c>
      <c r="K4515" t="s">
        <v>8224</v>
      </c>
      <c r="L4515" t="s">
        <v>8216</v>
      </c>
    </row>
    <row r="4516" spans="1:12" x14ac:dyDescent="0.35">
      <c r="A4516" s="164" t="s">
        <v>2493</v>
      </c>
      <c r="B4516" t="s">
        <v>6019</v>
      </c>
      <c r="C4516" t="s">
        <v>14773</v>
      </c>
      <c r="D4516" t="s">
        <v>6020</v>
      </c>
      <c r="E4516" t="s">
        <v>2363</v>
      </c>
      <c r="F4516">
        <v>65</v>
      </c>
      <c r="G4516" t="s">
        <v>8234</v>
      </c>
      <c r="H4516" t="s">
        <v>8218</v>
      </c>
      <c r="I4516" t="s">
        <v>8214</v>
      </c>
      <c r="J4516" t="s">
        <v>8215</v>
      </c>
      <c r="K4516" t="s">
        <v>8224</v>
      </c>
      <c r="L4516" t="s">
        <v>8267</v>
      </c>
    </row>
    <row r="4517" spans="1:12" x14ac:dyDescent="0.35">
      <c r="A4517" s="164" t="s">
        <v>2494</v>
      </c>
      <c r="B4517" t="s">
        <v>6215</v>
      </c>
      <c r="C4517" t="s">
        <v>33172</v>
      </c>
      <c r="D4517" t="s">
        <v>1957</v>
      </c>
      <c r="E4517" t="s">
        <v>2363</v>
      </c>
      <c r="F4517">
        <v>130</v>
      </c>
      <c r="G4517" t="s">
        <v>8212</v>
      </c>
      <c r="H4517" t="s">
        <v>8218</v>
      </c>
      <c r="I4517" t="s">
        <v>8214</v>
      </c>
      <c r="J4517" t="s">
        <v>8215</v>
      </c>
      <c r="K4517" t="s">
        <v>8224</v>
      </c>
      <c r="L4517" t="s">
        <v>8267</v>
      </c>
    </row>
    <row r="4518" spans="1:12" x14ac:dyDescent="0.35">
      <c r="A4518" s="164" t="s">
        <v>17063</v>
      </c>
      <c r="B4518" t="s">
        <v>17064</v>
      </c>
      <c r="C4518" t="s">
        <v>17065</v>
      </c>
      <c r="D4518" t="s">
        <v>3419</v>
      </c>
      <c r="E4518" t="s">
        <v>2363</v>
      </c>
      <c r="F4518">
        <v>37</v>
      </c>
      <c r="G4518" t="s">
        <v>8234</v>
      </c>
      <c r="H4518" t="s">
        <v>8218</v>
      </c>
      <c r="I4518" t="s">
        <v>8219</v>
      </c>
      <c r="J4518" t="s">
        <v>8215</v>
      </c>
      <c r="K4518" t="s">
        <v>5808</v>
      </c>
      <c r="L4518" t="s">
        <v>8216</v>
      </c>
    </row>
    <row r="4519" spans="1:12" x14ac:dyDescent="0.35">
      <c r="A4519" s="164" t="s">
        <v>2495</v>
      </c>
      <c r="B4519" t="s">
        <v>6230</v>
      </c>
      <c r="C4519" t="s">
        <v>32591</v>
      </c>
      <c r="D4519" t="s">
        <v>2496</v>
      </c>
      <c r="E4519" t="s">
        <v>2363</v>
      </c>
      <c r="F4519">
        <v>180</v>
      </c>
      <c r="G4519" t="s">
        <v>8212</v>
      </c>
      <c r="H4519" t="s">
        <v>8218</v>
      </c>
      <c r="I4519" t="s">
        <v>8214</v>
      </c>
      <c r="J4519" t="s">
        <v>8215</v>
      </c>
      <c r="K4519" t="s">
        <v>8224</v>
      </c>
      <c r="L4519" t="s">
        <v>8267</v>
      </c>
    </row>
    <row r="4520" spans="1:12" x14ac:dyDescent="0.35">
      <c r="A4520" s="164" t="s">
        <v>28569</v>
      </c>
      <c r="B4520" t="s">
        <v>28570</v>
      </c>
      <c r="C4520" t="s">
        <v>28571</v>
      </c>
      <c r="D4520" t="s">
        <v>28572</v>
      </c>
      <c r="E4520" t="s">
        <v>2363</v>
      </c>
      <c r="H4520" t="s">
        <v>8218</v>
      </c>
      <c r="I4520" t="s">
        <v>8214</v>
      </c>
      <c r="J4520" t="s">
        <v>8215</v>
      </c>
      <c r="K4520" t="s">
        <v>8224</v>
      </c>
      <c r="L4520" t="s">
        <v>8216</v>
      </c>
    </row>
    <row r="4521" spans="1:12" x14ac:dyDescent="0.35">
      <c r="A4521" s="164" t="s">
        <v>19125</v>
      </c>
      <c r="B4521" t="s">
        <v>19126</v>
      </c>
      <c r="C4521" t="s">
        <v>19127</v>
      </c>
      <c r="D4521" t="s">
        <v>19128</v>
      </c>
      <c r="E4521" t="s">
        <v>2363</v>
      </c>
      <c r="F4521">
        <v>27</v>
      </c>
      <c r="G4521" t="s">
        <v>8234</v>
      </c>
      <c r="H4521" t="s">
        <v>8218</v>
      </c>
      <c r="I4521" t="s">
        <v>8214</v>
      </c>
      <c r="J4521" t="s">
        <v>8215</v>
      </c>
      <c r="K4521" t="s">
        <v>8224</v>
      </c>
      <c r="L4521" t="s">
        <v>8267</v>
      </c>
    </row>
    <row r="4522" spans="1:12" x14ac:dyDescent="0.35">
      <c r="A4522" s="164" t="s">
        <v>26911</v>
      </c>
      <c r="B4522" t="s">
        <v>26912</v>
      </c>
      <c r="C4522" t="s">
        <v>26913</v>
      </c>
      <c r="D4522" t="s">
        <v>26914</v>
      </c>
      <c r="E4522" t="s">
        <v>2363</v>
      </c>
      <c r="H4522" t="s">
        <v>8218</v>
      </c>
      <c r="I4522" t="s">
        <v>8214</v>
      </c>
      <c r="J4522" t="s">
        <v>8215</v>
      </c>
      <c r="K4522" t="s">
        <v>8224</v>
      </c>
      <c r="L4522" t="s">
        <v>8216</v>
      </c>
    </row>
    <row r="4523" spans="1:12" x14ac:dyDescent="0.35">
      <c r="A4523" s="164" t="s">
        <v>2497</v>
      </c>
      <c r="B4523" t="s">
        <v>6213</v>
      </c>
      <c r="C4523" t="s">
        <v>8656</v>
      </c>
      <c r="D4523" t="s">
        <v>2498</v>
      </c>
      <c r="E4523" t="s">
        <v>2363</v>
      </c>
      <c r="F4523">
        <v>97</v>
      </c>
      <c r="G4523" t="s">
        <v>8234</v>
      </c>
      <c r="H4523" t="s">
        <v>8218</v>
      </c>
      <c r="I4523" t="s">
        <v>8214</v>
      </c>
      <c r="J4523" t="s">
        <v>8215</v>
      </c>
      <c r="K4523" t="s">
        <v>5808</v>
      </c>
      <c r="L4523" t="s">
        <v>8216</v>
      </c>
    </row>
    <row r="4524" spans="1:12" x14ac:dyDescent="0.35">
      <c r="A4524" s="164" t="s">
        <v>2499</v>
      </c>
      <c r="B4524" t="s">
        <v>6027</v>
      </c>
      <c r="C4524" t="s">
        <v>25571</v>
      </c>
      <c r="D4524" t="s">
        <v>2037</v>
      </c>
      <c r="E4524" t="s">
        <v>2363</v>
      </c>
      <c r="F4524">
        <v>13</v>
      </c>
      <c r="G4524" t="s">
        <v>8234</v>
      </c>
      <c r="H4524" t="s">
        <v>8218</v>
      </c>
      <c r="I4524" t="s">
        <v>8214</v>
      </c>
      <c r="J4524" t="s">
        <v>8215</v>
      </c>
      <c r="K4524" t="s">
        <v>8224</v>
      </c>
      <c r="L4524" t="s">
        <v>8267</v>
      </c>
    </row>
    <row r="4525" spans="1:12" x14ac:dyDescent="0.35">
      <c r="A4525" s="164" t="s">
        <v>18732</v>
      </c>
      <c r="B4525" t="s">
        <v>18733</v>
      </c>
      <c r="C4525" t="s">
        <v>18734</v>
      </c>
      <c r="D4525" t="s">
        <v>18735</v>
      </c>
      <c r="E4525" t="s">
        <v>2363</v>
      </c>
      <c r="H4525" t="s">
        <v>8218</v>
      </c>
      <c r="I4525" t="s">
        <v>8219</v>
      </c>
      <c r="J4525" t="s">
        <v>8215</v>
      </c>
      <c r="K4525" t="s">
        <v>8224</v>
      </c>
      <c r="L4525" t="s">
        <v>8216</v>
      </c>
    </row>
    <row r="4526" spans="1:12" x14ac:dyDescent="0.35">
      <c r="A4526" s="164" t="s">
        <v>22657</v>
      </c>
      <c r="B4526" t="s">
        <v>22658</v>
      </c>
      <c r="C4526" t="s">
        <v>22659</v>
      </c>
      <c r="D4526" t="s">
        <v>10272</v>
      </c>
      <c r="E4526" t="s">
        <v>2363</v>
      </c>
      <c r="H4526" t="s">
        <v>8218</v>
      </c>
      <c r="I4526" t="s">
        <v>8214</v>
      </c>
      <c r="J4526" t="s">
        <v>8215</v>
      </c>
      <c r="K4526" t="s">
        <v>8224</v>
      </c>
      <c r="L4526" t="s">
        <v>8216</v>
      </c>
    </row>
    <row r="4527" spans="1:12" x14ac:dyDescent="0.35">
      <c r="A4527" s="164" t="s">
        <v>2500</v>
      </c>
      <c r="B4527" t="s">
        <v>6026</v>
      </c>
      <c r="C4527" t="s">
        <v>12552</v>
      </c>
      <c r="D4527" t="s">
        <v>222</v>
      </c>
      <c r="E4527" t="s">
        <v>2363</v>
      </c>
      <c r="F4527">
        <v>495</v>
      </c>
      <c r="G4527" t="s">
        <v>8307</v>
      </c>
      <c r="H4527" t="s">
        <v>8218</v>
      </c>
      <c r="I4527" t="s">
        <v>8214</v>
      </c>
      <c r="J4527" t="s">
        <v>8215</v>
      </c>
      <c r="K4527" t="s">
        <v>8224</v>
      </c>
      <c r="L4527" t="s">
        <v>8267</v>
      </c>
    </row>
    <row r="4528" spans="1:12" x14ac:dyDescent="0.35">
      <c r="A4528" s="164" t="s">
        <v>2501</v>
      </c>
      <c r="B4528" t="s">
        <v>6218</v>
      </c>
      <c r="C4528" t="s">
        <v>8558</v>
      </c>
      <c r="D4528" t="s">
        <v>1178</v>
      </c>
      <c r="E4528" t="s">
        <v>2363</v>
      </c>
      <c r="F4528">
        <v>99</v>
      </c>
      <c r="G4528" t="s">
        <v>8234</v>
      </c>
      <c r="H4528" t="s">
        <v>8218</v>
      </c>
      <c r="I4528" t="s">
        <v>8214</v>
      </c>
      <c r="J4528" t="s">
        <v>8215</v>
      </c>
      <c r="K4528" t="s">
        <v>8224</v>
      </c>
      <c r="L4528" t="s">
        <v>8267</v>
      </c>
    </row>
    <row r="4529" spans="1:12" x14ac:dyDescent="0.35">
      <c r="A4529" s="164" t="s">
        <v>16388</v>
      </c>
      <c r="B4529" t="s">
        <v>16389</v>
      </c>
      <c r="C4529" t="s">
        <v>16390</v>
      </c>
      <c r="D4529" t="s">
        <v>10272</v>
      </c>
      <c r="E4529" t="s">
        <v>2363</v>
      </c>
      <c r="H4529" t="s">
        <v>8218</v>
      </c>
      <c r="I4529" t="s">
        <v>8214</v>
      </c>
      <c r="J4529" t="s">
        <v>8215</v>
      </c>
      <c r="K4529" t="s">
        <v>8224</v>
      </c>
      <c r="L4529" t="s">
        <v>8216</v>
      </c>
    </row>
    <row r="4530" spans="1:12" x14ac:dyDescent="0.35">
      <c r="A4530" s="164" t="s">
        <v>2502</v>
      </c>
      <c r="B4530" t="s">
        <v>6223</v>
      </c>
      <c r="C4530" t="s">
        <v>20017</v>
      </c>
      <c r="D4530" t="s">
        <v>2381</v>
      </c>
      <c r="E4530" t="s">
        <v>2363</v>
      </c>
      <c r="F4530">
        <v>191</v>
      </c>
      <c r="G4530" t="s">
        <v>8212</v>
      </c>
      <c r="H4530" t="s">
        <v>8218</v>
      </c>
      <c r="I4530" t="s">
        <v>8214</v>
      </c>
      <c r="J4530" t="s">
        <v>8215</v>
      </c>
      <c r="K4530" t="s">
        <v>8224</v>
      </c>
      <c r="L4530" t="s">
        <v>8267</v>
      </c>
    </row>
    <row r="4531" spans="1:12" x14ac:dyDescent="0.35">
      <c r="A4531" s="164" t="s">
        <v>25784</v>
      </c>
      <c r="B4531" t="s">
        <v>25785</v>
      </c>
      <c r="C4531" t="s">
        <v>25786</v>
      </c>
      <c r="D4531" t="s">
        <v>2413</v>
      </c>
      <c r="E4531" t="s">
        <v>2363</v>
      </c>
      <c r="F4531">
        <v>7</v>
      </c>
      <c r="G4531" t="s">
        <v>8234</v>
      </c>
      <c r="H4531" t="s">
        <v>8218</v>
      </c>
      <c r="I4531" t="s">
        <v>8214</v>
      </c>
      <c r="J4531" t="s">
        <v>8215</v>
      </c>
      <c r="K4531" t="s">
        <v>8224</v>
      </c>
      <c r="L4531" t="s">
        <v>8267</v>
      </c>
    </row>
    <row r="4532" spans="1:12" x14ac:dyDescent="0.35">
      <c r="A4532" s="164" t="s">
        <v>26341</v>
      </c>
      <c r="B4532" t="s">
        <v>26342</v>
      </c>
      <c r="C4532" t="s">
        <v>26343</v>
      </c>
      <c r="D4532" t="s">
        <v>2393</v>
      </c>
      <c r="E4532" t="s">
        <v>2363</v>
      </c>
      <c r="F4532">
        <v>146</v>
      </c>
      <c r="G4532" t="s">
        <v>8212</v>
      </c>
      <c r="H4532" t="s">
        <v>8218</v>
      </c>
      <c r="I4532" t="s">
        <v>8214</v>
      </c>
      <c r="J4532" t="s">
        <v>8215</v>
      </c>
      <c r="K4532" t="s">
        <v>8224</v>
      </c>
      <c r="L4532" t="s">
        <v>8216</v>
      </c>
    </row>
    <row r="4533" spans="1:12" x14ac:dyDescent="0.35">
      <c r="A4533" s="164" t="s">
        <v>2503</v>
      </c>
      <c r="B4533" t="s">
        <v>6236</v>
      </c>
      <c r="C4533" t="s">
        <v>32671</v>
      </c>
      <c r="D4533" t="s">
        <v>1391</v>
      </c>
      <c r="E4533" t="s">
        <v>2363</v>
      </c>
      <c r="F4533">
        <v>131</v>
      </c>
      <c r="G4533" t="s">
        <v>8212</v>
      </c>
      <c r="H4533" t="s">
        <v>8218</v>
      </c>
      <c r="I4533" t="s">
        <v>8214</v>
      </c>
      <c r="J4533" t="s">
        <v>8215</v>
      </c>
      <c r="K4533" t="s">
        <v>8224</v>
      </c>
      <c r="L4533" t="s">
        <v>8267</v>
      </c>
    </row>
    <row r="4534" spans="1:12" x14ac:dyDescent="0.35">
      <c r="A4534" s="164" t="s">
        <v>26364</v>
      </c>
      <c r="B4534" t="s">
        <v>26365</v>
      </c>
      <c r="C4534" t="s">
        <v>26366</v>
      </c>
      <c r="D4534" t="s">
        <v>1291</v>
      </c>
      <c r="E4534" t="s">
        <v>2363</v>
      </c>
      <c r="F4534">
        <v>22</v>
      </c>
      <c r="G4534" t="s">
        <v>8234</v>
      </c>
      <c r="H4534" t="s">
        <v>8218</v>
      </c>
      <c r="I4534" t="s">
        <v>8219</v>
      </c>
      <c r="J4534" t="s">
        <v>8215</v>
      </c>
      <c r="K4534" t="s">
        <v>8224</v>
      </c>
      <c r="L4534" t="s">
        <v>8216</v>
      </c>
    </row>
    <row r="4535" spans="1:12" x14ac:dyDescent="0.35">
      <c r="A4535" s="164" t="s">
        <v>24438</v>
      </c>
      <c r="B4535" t="s">
        <v>24439</v>
      </c>
      <c r="C4535" t="s">
        <v>24440</v>
      </c>
      <c r="D4535" t="s">
        <v>920</v>
      </c>
      <c r="E4535" t="s">
        <v>2363</v>
      </c>
      <c r="F4535">
        <v>99</v>
      </c>
      <c r="G4535" t="s">
        <v>8234</v>
      </c>
      <c r="H4535" t="s">
        <v>8218</v>
      </c>
      <c r="I4535" t="s">
        <v>8214</v>
      </c>
      <c r="J4535" t="s">
        <v>8215</v>
      </c>
      <c r="K4535" t="s">
        <v>8224</v>
      </c>
      <c r="L4535" t="s">
        <v>8216</v>
      </c>
    </row>
    <row r="4536" spans="1:12" x14ac:dyDescent="0.35">
      <c r="A4536" s="164" t="s">
        <v>16781</v>
      </c>
      <c r="B4536" t="s">
        <v>16782</v>
      </c>
      <c r="C4536" t="s">
        <v>16783</v>
      </c>
      <c r="D4536" t="s">
        <v>10272</v>
      </c>
      <c r="E4536" t="s">
        <v>2363</v>
      </c>
      <c r="F4536">
        <v>129</v>
      </c>
      <c r="G4536" t="s">
        <v>8212</v>
      </c>
      <c r="H4536" t="s">
        <v>8218</v>
      </c>
      <c r="I4536" t="s">
        <v>8214</v>
      </c>
      <c r="J4536" t="s">
        <v>8215</v>
      </c>
      <c r="K4536" t="s">
        <v>5808</v>
      </c>
      <c r="L4536" t="s">
        <v>8267</v>
      </c>
    </row>
    <row r="4537" spans="1:12" x14ac:dyDescent="0.35">
      <c r="A4537" s="164" t="s">
        <v>32916</v>
      </c>
      <c r="B4537" t="s">
        <v>32917</v>
      </c>
      <c r="C4537" t="s">
        <v>32918</v>
      </c>
      <c r="D4537" t="s">
        <v>28572</v>
      </c>
      <c r="E4537" t="s">
        <v>2363</v>
      </c>
      <c r="H4537" t="s">
        <v>8218</v>
      </c>
      <c r="I4537" t="s">
        <v>8214</v>
      </c>
      <c r="J4537" t="s">
        <v>8215</v>
      </c>
      <c r="K4537" t="s">
        <v>8224</v>
      </c>
      <c r="L4537" t="s">
        <v>8216</v>
      </c>
    </row>
    <row r="4538" spans="1:12" x14ac:dyDescent="0.35">
      <c r="A4538" s="164" t="s">
        <v>31382</v>
      </c>
      <c r="B4538" t="s">
        <v>31383</v>
      </c>
      <c r="C4538" t="s">
        <v>31384</v>
      </c>
      <c r="D4538" t="s">
        <v>31385</v>
      </c>
      <c r="E4538" t="s">
        <v>2363</v>
      </c>
      <c r="F4538">
        <v>133</v>
      </c>
      <c r="G4538" t="s">
        <v>8212</v>
      </c>
      <c r="H4538" t="s">
        <v>8218</v>
      </c>
      <c r="I4538" t="s">
        <v>8214</v>
      </c>
      <c r="J4538" t="s">
        <v>8215</v>
      </c>
      <c r="K4538" t="s">
        <v>8224</v>
      </c>
      <c r="L4538" t="s">
        <v>8216</v>
      </c>
    </row>
    <row r="4539" spans="1:12" x14ac:dyDescent="0.35">
      <c r="A4539" s="164" t="s">
        <v>31563</v>
      </c>
      <c r="B4539" t="s">
        <v>31564</v>
      </c>
      <c r="C4539" t="s">
        <v>31565</v>
      </c>
      <c r="D4539" t="s">
        <v>31566</v>
      </c>
      <c r="E4539" t="s">
        <v>2363</v>
      </c>
      <c r="F4539">
        <v>36</v>
      </c>
      <c r="G4539" t="s">
        <v>8234</v>
      </c>
      <c r="H4539" t="s">
        <v>8218</v>
      </c>
      <c r="I4539" t="s">
        <v>8214</v>
      </c>
      <c r="J4539" t="s">
        <v>8215</v>
      </c>
      <c r="K4539" t="s">
        <v>5808</v>
      </c>
      <c r="L4539" t="s">
        <v>8216</v>
      </c>
    </row>
    <row r="4540" spans="1:12" x14ac:dyDescent="0.35">
      <c r="A4540" s="164" t="s">
        <v>22535</v>
      </c>
      <c r="B4540" t="s">
        <v>22536</v>
      </c>
      <c r="C4540" t="s">
        <v>22537</v>
      </c>
      <c r="D4540" t="s">
        <v>10272</v>
      </c>
      <c r="E4540" t="s">
        <v>2363</v>
      </c>
      <c r="F4540">
        <v>10</v>
      </c>
      <c r="G4540" t="s">
        <v>8234</v>
      </c>
      <c r="H4540" t="s">
        <v>8218</v>
      </c>
      <c r="I4540" t="s">
        <v>8214</v>
      </c>
      <c r="J4540" t="s">
        <v>8215</v>
      </c>
      <c r="K4540" t="s">
        <v>8224</v>
      </c>
      <c r="L4540" t="s">
        <v>8216</v>
      </c>
    </row>
    <row r="4541" spans="1:12" x14ac:dyDescent="0.35">
      <c r="A4541" s="164" t="s">
        <v>27042</v>
      </c>
      <c r="B4541" t="s">
        <v>27043</v>
      </c>
      <c r="C4541" t="s">
        <v>27044</v>
      </c>
      <c r="D4541" t="s">
        <v>2366</v>
      </c>
      <c r="E4541" t="s">
        <v>2363</v>
      </c>
      <c r="F4541">
        <v>20</v>
      </c>
      <c r="G4541" t="s">
        <v>8234</v>
      </c>
      <c r="H4541" t="s">
        <v>8218</v>
      </c>
      <c r="I4541" t="s">
        <v>8214</v>
      </c>
      <c r="J4541" t="s">
        <v>8215</v>
      </c>
      <c r="K4541" t="s">
        <v>8224</v>
      </c>
      <c r="L4541" t="s">
        <v>8216</v>
      </c>
    </row>
    <row r="4542" spans="1:12" x14ac:dyDescent="0.35">
      <c r="A4542" s="164" t="s">
        <v>30623</v>
      </c>
      <c r="B4542" t="s">
        <v>20487</v>
      </c>
      <c r="C4542" t="s">
        <v>20488</v>
      </c>
      <c r="D4542" t="s">
        <v>20489</v>
      </c>
      <c r="E4542" t="s">
        <v>2363</v>
      </c>
      <c r="F4542">
        <v>55</v>
      </c>
      <c r="G4542" t="s">
        <v>8234</v>
      </c>
      <c r="H4542" t="s">
        <v>8218</v>
      </c>
      <c r="I4542" t="s">
        <v>8214</v>
      </c>
      <c r="J4542" t="s">
        <v>8215</v>
      </c>
      <c r="K4542" t="s">
        <v>8224</v>
      </c>
      <c r="L4542" t="s">
        <v>8216</v>
      </c>
    </row>
    <row r="4543" spans="1:12" x14ac:dyDescent="0.35">
      <c r="A4543" s="164" t="s">
        <v>20876</v>
      </c>
      <c r="B4543" t="s">
        <v>20877</v>
      </c>
      <c r="C4543" t="s">
        <v>20878</v>
      </c>
      <c r="D4543" t="s">
        <v>9226</v>
      </c>
      <c r="E4543" t="s">
        <v>2363</v>
      </c>
      <c r="F4543">
        <v>32</v>
      </c>
      <c r="G4543" t="s">
        <v>8234</v>
      </c>
      <c r="H4543" t="s">
        <v>8218</v>
      </c>
      <c r="I4543" t="s">
        <v>8214</v>
      </c>
      <c r="J4543" t="s">
        <v>8215</v>
      </c>
      <c r="K4543" t="s">
        <v>5808</v>
      </c>
      <c r="L4543" t="s">
        <v>8216</v>
      </c>
    </row>
    <row r="4544" spans="1:12" x14ac:dyDescent="0.35">
      <c r="A4544" s="164" t="s">
        <v>14222</v>
      </c>
      <c r="B4544" t="s">
        <v>14223</v>
      </c>
      <c r="C4544" t="s">
        <v>14224</v>
      </c>
      <c r="D4544" t="s">
        <v>14225</v>
      </c>
      <c r="E4544" t="s">
        <v>2363</v>
      </c>
      <c r="F4544">
        <v>35</v>
      </c>
      <c r="G4544" t="s">
        <v>8234</v>
      </c>
      <c r="H4544" t="s">
        <v>8218</v>
      </c>
      <c r="I4544" t="s">
        <v>8214</v>
      </c>
      <c r="J4544" t="s">
        <v>8215</v>
      </c>
      <c r="K4544" t="s">
        <v>8224</v>
      </c>
      <c r="L4544" t="s">
        <v>8216</v>
      </c>
    </row>
    <row r="4545" spans="1:12" x14ac:dyDescent="0.35">
      <c r="A4545" s="164" t="s">
        <v>15722</v>
      </c>
      <c r="B4545" t="s">
        <v>15723</v>
      </c>
      <c r="C4545" t="s">
        <v>15724</v>
      </c>
      <c r="D4545" t="s">
        <v>13321</v>
      </c>
      <c r="E4545" t="s">
        <v>2363</v>
      </c>
      <c r="F4545">
        <v>30</v>
      </c>
      <c r="G4545" t="s">
        <v>8234</v>
      </c>
      <c r="H4545" t="s">
        <v>8218</v>
      </c>
      <c r="I4545" t="s">
        <v>8214</v>
      </c>
      <c r="J4545" t="s">
        <v>8215</v>
      </c>
      <c r="K4545" t="s">
        <v>8224</v>
      </c>
      <c r="L4545" t="s">
        <v>8216</v>
      </c>
    </row>
    <row r="4546" spans="1:12" x14ac:dyDescent="0.35">
      <c r="A4546" s="164" t="s">
        <v>28366</v>
      </c>
      <c r="B4546" t="s">
        <v>28367</v>
      </c>
      <c r="C4546" t="s">
        <v>17388</v>
      </c>
      <c r="D4546" t="s">
        <v>2381</v>
      </c>
      <c r="E4546" t="s">
        <v>2363</v>
      </c>
      <c r="F4546">
        <v>36</v>
      </c>
      <c r="G4546" t="s">
        <v>8234</v>
      </c>
      <c r="H4546" t="s">
        <v>8218</v>
      </c>
      <c r="I4546" t="s">
        <v>8214</v>
      </c>
      <c r="J4546" t="s">
        <v>8215</v>
      </c>
      <c r="K4546" t="s">
        <v>8224</v>
      </c>
      <c r="L4546" t="s">
        <v>8216</v>
      </c>
    </row>
    <row r="4547" spans="1:12" x14ac:dyDescent="0.35">
      <c r="A4547" s="164" t="s">
        <v>33104</v>
      </c>
      <c r="B4547" t="s">
        <v>33105</v>
      </c>
      <c r="C4547" t="s">
        <v>16259</v>
      </c>
      <c r="D4547" t="s">
        <v>16260</v>
      </c>
      <c r="E4547" t="s">
        <v>2363</v>
      </c>
      <c r="F4547">
        <v>32</v>
      </c>
      <c r="G4547" t="s">
        <v>8234</v>
      </c>
      <c r="H4547" t="s">
        <v>8218</v>
      </c>
      <c r="I4547" t="s">
        <v>8214</v>
      </c>
      <c r="J4547" t="s">
        <v>8215</v>
      </c>
      <c r="K4547" t="s">
        <v>5808</v>
      </c>
      <c r="L4547" t="s">
        <v>8216</v>
      </c>
    </row>
    <row r="4548" spans="1:12" x14ac:dyDescent="0.35">
      <c r="A4548" s="164" t="s">
        <v>31641</v>
      </c>
      <c r="B4548" t="s">
        <v>31642</v>
      </c>
      <c r="C4548" t="s">
        <v>31643</v>
      </c>
      <c r="D4548" t="s">
        <v>2381</v>
      </c>
      <c r="E4548" t="s">
        <v>2363</v>
      </c>
      <c r="F4548">
        <v>0</v>
      </c>
      <c r="G4548" t="s">
        <v>8234</v>
      </c>
      <c r="H4548" t="s">
        <v>8218</v>
      </c>
      <c r="I4548" t="s">
        <v>8214</v>
      </c>
      <c r="J4548" t="s">
        <v>8215</v>
      </c>
      <c r="K4548" t="s">
        <v>8224</v>
      </c>
      <c r="L4548" t="s">
        <v>8216</v>
      </c>
    </row>
    <row r="4549" spans="1:12" x14ac:dyDescent="0.35">
      <c r="A4549" s="164" t="s">
        <v>23991</v>
      </c>
      <c r="B4549" t="s">
        <v>23992</v>
      </c>
      <c r="C4549" t="s">
        <v>23993</v>
      </c>
      <c r="D4549" t="s">
        <v>2373</v>
      </c>
      <c r="E4549" t="s">
        <v>2363</v>
      </c>
      <c r="F4549">
        <v>25</v>
      </c>
      <c r="G4549" t="s">
        <v>8234</v>
      </c>
      <c r="H4549" t="s">
        <v>8218</v>
      </c>
      <c r="I4549" t="s">
        <v>8214</v>
      </c>
      <c r="J4549" t="s">
        <v>8215</v>
      </c>
      <c r="K4549" t="s">
        <v>8224</v>
      </c>
      <c r="L4549" t="s">
        <v>8216</v>
      </c>
    </row>
    <row r="4550" spans="1:12" x14ac:dyDescent="0.35">
      <c r="A4550" s="164" t="s">
        <v>29602</v>
      </c>
      <c r="B4550" t="s">
        <v>29603</v>
      </c>
      <c r="C4550" t="s">
        <v>29604</v>
      </c>
      <c r="D4550" t="s">
        <v>29605</v>
      </c>
      <c r="E4550" t="s">
        <v>2363</v>
      </c>
      <c r="F4550">
        <v>43</v>
      </c>
      <c r="G4550" t="s">
        <v>8234</v>
      </c>
      <c r="H4550" t="s">
        <v>8218</v>
      </c>
      <c r="I4550" t="s">
        <v>8219</v>
      </c>
      <c r="J4550" t="s">
        <v>8215</v>
      </c>
      <c r="K4550" t="s">
        <v>8224</v>
      </c>
      <c r="L4550" t="s">
        <v>8216</v>
      </c>
    </row>
    <row r="4551" spans="1:12" x14ac:dyDescent="0.35">
      <c r="A4551" s="164" t="s">
        <v>20494</v>
      </c>
      <c r="B4551" t="s">
        <v>20495</v>
      </c>
      <c r="C4551" t="s">
        <v>20496</v>
      </c>
      <c r="D4551" t="s">
        <v>2468</v>
      </c>
      <c r="E4551" t="s">
        <v>2363</v>
      </c>
      <c r="F4551">
        <v>36</v>
      </c>
      <c r="G4551" t="s">
        <v>8234</v>
      </c>
      <c r="H4551" t="s">
        <v>8218</v>
      </c>
      <c r="I4551" t="s">
        <v>8214</v>
      </c>
      <c r="J4551" t="s">
        <v>8215</v>
      </c>
      <c r="K4551" t="s">
        <v>8224</v>
      </c>
      <c r="L4551" t="s">
        <v>8216</v>
      </c>
    </row>
    <row r="4552" spans="1:12" x14ac:dyDescent="0.35">
      <c r="A4552" s="164" t="s">
        <v>2504</v>
      </c>
      <c r="B4552" t="s">
        <v>6225</v>
      </c>
      <c r="C4552" t="s">
        <v>28297</v>
      </c>
      <c r="D4552" t="s">
        <v>2381</v>
      </c>
      <c r="E4552" t="s">
        <v>2363</v>
      </c>
      <c r="F4552">
        <v>123</v>
      </c>
      <c r="G4552" t="s">
        <v>8212</v>
      </c>
      <c r="H4552" t="s">
        <v>8218</v>
      </c>
      <c r="I4552" t="s">
        <v>8214</v>
      </c>
      <c r="J4552" t="s">
        <v>8215</v>
      </c>
      <c r="K4552" t="s">
        <v>8224</v>
      </c>
      <c r="L4552" t="s">
        <v>8267</v>
      </c>
    </row>
    <row r="4553" spans="1:12" x14ac:dyDescent="0.35">
      <c r="A4553" s="164" t="s">
        <v>31375</v>
      </c>
      <c r="B4553" t="s">
        <v>31376</v>
      </c>
      <c r="C4553" t="s">
        <v>31377</v>
      </c>
      <c r="D4553" t="s">
        <v>2381</v>
      </c>
      <c r="E4553" t="s">
        <v>2363</v>
      </c>
      <c r="F4553">
        <v>0</v>
      </c>
      <c r="G4553" t="s">
        <v>8234</v>
      </c>
      <c r="H4553" t="s">
        <v>8218</v>
      </c>
      <c r="I4553" t="s">
        <v>8214</v>
      </c>
      <c r="J4553" t="s">
        <v>8215</v>
      </c>
      <c r="K4553" t="s">
        <v>8224</v>
      </c>
      <c r="L4553" t="s">
        <v>8216</v>
      </c>
    </row>
    <row r="4554" spans="1:12" x14ac:dyDescent="0.35">
      <c r="A4554" s="164" t="s">
        <v>13876</v>
      </c>
      <c r="B4554" t="s">
        <v>13877</v>
      </c>
      <c r="C4554" t="s">
        <v>13878</v>
      </c>
      <c r="D4554" t="s">
        <v>10272</v>
      </c>
      <c r="E4554" t="s">
        <v>2363</v>
      </c>
      <c r="H4554" t="s">
        <v>8218</v>
      </c>
      <c r="I4554" t="s">
        <v>8214</v>
      </c>
      <c r="J4554" t="s">
        <v>8215</v>
      </c>
      <c r="K4554" t="s">
        <v>8224</v>
      </c>
      <c r="L4554" t="s">
        <v>8216</v>
      </c>
    </row>
    <row r="4555" spans="1:12" x14ac:dyDescent="0.35">
      <c r="A4555" s="164" t="s">
        <v>18189</v>
      </c>
      <c r="B4555" t="s">
        <v>18190</v>
      </c>
      <c r="C4555" t="s">
        <v>18191</v>
      </c>
      <c r="D4555" t="s">
        <v>18192</v>
      </c>
      <c r="E4555" t="s">
        <v>2363</v>
      </c>
      <c r="F4555">
        <v>30</v>
      </c>
      <c r="G4555" t="s">
        <v>8234</v>
      </c>
      <c r="H4555" t="s">
        <v>8218</v>
      </c>
      <c r="I4555" t="s">
        <v>8214</v>
      </c>
      <c r="J4555" t="s">
        <v>8215</v>
      </c>
      <c r="K4555" t="s">
        <v>8224</v>
      </c>
      <c r="L4555" t="s">
        <v>8216</v>
      </c>
    </row>
    <row r="4556" spans="1:12" x14ac:dyDescent="0.35">
      <c r="A4556" s="164" t="s">
        <v>2505</v>
      </c>
      <c r="B4556" t="s">
        <v>6024</v>
      </c>
      <c r="C4556" t="s">
        <v>26746</v>
      </c>
      <c r="D4556" t="s">
        <v>2375</v>
      </c>
      <c r="E4556" t="s">
        <v>2363</v>
      </c>
      <c r="F4556">
        <v>45</v>
      </c>
      <c r="G4556" t="s">
        <v>8234</v>
      </c>
      <c r="H4556" t="s">
        <v>8218</v>
      </c>
      <c r="I4556" t="s">
        <v>8214</v>
      </c>
      <c r="J4556" t="s">
        <v>8215</v>
      </c>
      <c r="K4556" t="s">
        <v>5808</v>
      </c>
      <c r="L4556" t="s">
        <v>8216</v>
      </c>
    </row>
    <row r="4557" spans="1:12" x14ac:dyDescent="0.35">
      <c r="A4557" s="164" t="s">
        <v>2506</v>
      </c>
      <c r="B4557" t="s">
        <v>6231</v>
      </c>
      <c r="C4557" t="s">
        <v>12124</v>
      </c>
      <c r="D4557" t="s">
        <v>2507</v>
      </c>
      <c r="E4557" t="s">
        <v>2363</v>
      </c>
      <c r="F4557">
        <v>191</v>
      </c>
      <c r="G4557" t="s">
        <v>8212</v>
      </c>
      <c r="H4557" t="s">
        <v>8218</v>
      </c>
      <c r="I4557" t="s">
        <v>8214</v>
      </c>
      <c r="J4557" t="s">
        <v>8215</v>
      </c>
      <c r="K4557" t="s">
        <v>8224</v>
      </c>
      <c r="L4557" t="s">
        <v>8267</v>
      </c>
    </row>
    <row r="4558" spans="1:12" x14ac:dyDescent="0.35">
      <c r="A4558" s="164" t="s">
        <v>2508</v>
      </c>
      <c r="B4558" t="s">
        <v>6385</v>
      </c>
      <c r="C4558" t="s">
        <v>10841</v>
      </c>
      <c r="D4558" t="s">
        <v>2509</v>
      </c>
      <c r="E4558" t="s">
        <v>2363</v>
      </c>
      <c r="F4558">
        <v>45</v>
      </c>
      <c r="G4558" t="s">
        <v>8234</v>
      </c>
      <c r="H4558" t="s">
        <v>8218</v>
      </c>
      <c r="I4558" t="s">
        <v>8219</v>
      </c>
      <c r="J4558" t="s">
        <v>8215</v>
      </c>
      <c r="K4558" t="s">
        <v>8224</v>
      </c>
      <c r="L4558" t="s">
        <v>8216</v>
      </c>
    </row>
    <row r="4559" spans="1:12" x14ac:dyDescent="0.35">
      <c r="A4559" s="164" t="s">
        <v>24856</v>
      </c>
      <c r="B4559" t="s">
        <v>24857</v>
      </c>
      <c r="C4559" t="s">
        <v>24858</v>
      </c>
      <c r="D4559" t="s">
        <v>1672</v>
      </c>
      <c r="E4559" t="s">
        <v>2363</v>
      </c>
      <c r="F4559">
        <v>30</v>
      </c>
      <c r="G4559" t="s">
        <v>8234</v>
      </c>
      <c r="H4559" t="s">
        <v>8218</v>
      </c>
      <c r="I4559" t="s">
        <v>8214</v>
      </c>
      <c r="J4559" t="s">
        <v>8215</v>
      </c>
      <c r="K4559" t="s">
        <v>5808</v>
      </c>
      <c r="L4559" t="s">
        <v>8216</v>
      </c>
    </row>
    <row r="4560" spans="1:12" x14ac:dyDescent="0.35">
      <c r="A4560" s="164" t="s">
        <v>14975</v>
      </c>
      <c r="B4560" t="s">
        <v>14976</v>
      </c>
      <c r="C4560" t="s">
        <v>14977</v>
      </c>
      <c r="D4560" t="s">
        <v>2109</v>
      </c>
      <c r="E4560" t="s">
        <v>2363</v>
      </c>
      <c r="F4560">
        <v>8</v>
      </c>
      <c r="G4560" t="s">
        <v>8234</v>
      </c>
      <c r="H4560" t="s">
        <v>8218</v>
      </c>
      <c r="I4560" t="s">
        <v>8219</v>
      </c>
      <c r="J4560" t="s">
        <v>8272</v>
      </c>
      <c r="K4560" t="s">
        <v>8224</v>
      </c>
      <c r="L4560" t="s">
        <v>8216</v>
      </c>
    </row>
    <row r="4561" spans="1:12" x14ac:dyDescent="0.35">
      <c r="A4561" s="164" t="s">
        <v>16825</v>
      </c>
      <c r="B4561" t="s">
        <v>16826</v>
      </c>
      <c r="C4561" t="s">
        <v>16827</v>
      </c>
      <c r="D4561" t="s">
        <v>16828</v>
      </c>
      <c r="E4561" t="s">
        <v>2363</v>
      </c>
      <c r="F4561">
        <v>8</v>
      </c>
      <c r="G4561" t="s">
        <v>8234</v>
      </c>
      <c r="H4561" t="s">
        <v>8218</v>
      </c>
      <c r="I4561" t="s">
        <v>8219</v>
      </c>
      <c r="J4561" t="s">
        <v>8272</v>
      </c>
      <c r="K4561" t="s">
        <v>8224</v>
      </c>
      <c r="L4561" t="s">
        <v>8216</v>
      </c>
    </row>
    <row r="4562" spans="1:12" x14ac:dyDescent="0.35">
      <c r="A4562" s="164" t="s">
        <v>19636</v>
      </c>
      <c r="B4562" t="s">
        <v>19637</v>
      </c>
      <c r="C4562" t="s">
        <v>19638</v>
      </c>
      <c r="D4562" t="s">
        <v>19639</v>
      </c>
      <c r="E4562" t="s">
        <v>2363</v>
      </c>
      <c r="F4562">
        <v>23</v>
      </c>
      <c r="G4562" t="s">
        <v>8234</v>
      </c>
      <c r="H4562" t="s">
        <v>8218</v>
      </c>
      <c r="I4562" t="s">
        <v>8219</v>
      </c>
      <c r="J4562" t="s">
        <v>8272</v>
      </c>
      <c r="K4562" t="s">
        <v>8224</v>
      </c>
      <c r="L4562" t="s">
        <v>8216</v>
      </c>
    </row>
    <row r="4563" spans="1:12" x14ac:dyDescent="0.35">
      <c r="A4563" s="164" t="s">
        <v>33227</v>
      </c>
      <c r="B4563" t="s">
        <v>33228</v>
      </c>
      <c r="C4563" t="s">
        <v>33229</v>
      </c>
      <c r="D4563" t="s">
        <v>33230</v>
      </c>
      <c r="E4563" t="s">
        <v>2363</v>
      </c>
      <c r="F4563">
        <v>12</v>
      </c>
      <c r="G4563" t="s">
        <v>8234</v>
      </c>
      <c r="H4563" t="s">
        <v>8218</v>
      </c>
      <c r="I4563" t="s">
        <v>8219</v>
      </c>
      <c r="J4563" t="s">
        <v>8272</v>
      </c>
      <c r="K4563" t="s">
        <v>8224</v>
      </c>
      <c r="L4563" t="s">
        <v>8216</v>
      </c>
    </row>
    <row r="4564" spans="1:12" x14ac:dyDescent="0.35">
      <c r="A4564" s="164" t="s">
        <v>14471</v>
      </c>
      <c r="B4564" t="s">
        <v>14472</v>
      </c>
      <c r="C4564" t="s">
        <v>14473</v>
      </c>
      <c r="D4564" t="s">
        <v>4005</v>
      </c>
      <c r="E4564" t="s">
        <v>2363</v>
      </c>
      <c r="F4564">
        <v>25</v>
      </c>
      <c r="G4564" t="s">
        <v>8234</v>
      </c>
      <c r="H4564" t="s">
        <v>8218</v>
      </c>
      <c r="I4564" t="s">
        <v>8219</v>
      </c>
      <c r="J4564" t="s">
        <v>8272</v>
      </c>
      <c r="K4564" t="s">
        <v>5808</v>
      </c>
      <c r="L4564" t="s">
        <v>8216</v>
      </c>
    </row>
    <row r="4565" spans="1:12" x14ac:dyDescent="0.35">
      <c r="A4565" s="164" t="s">
        <v>27151</v>
      </c>
      <c r="B4565" t="s">
        <v>27152</v>
      </c>
      <c r="C4565" t="s">
        <v>21215</v>
      </c>
      <c r="D4565" t="s">
        <v>27153</v>
      </c>
      <c r="E4565" t="s">
        <v>2363</v>
      </c>
      <c r="F4565">
        <v>25</v>
      </c>
      <c r="G4565" t="s">
        <v>8234</v>
      </c>
      <c r="H4565" t="s">
        <v>8218</v>
      </c>
      <c r="I4565" t="s">
        <v>8219</v>
      </c>
      <c r="J4565" t="s">
        <v>8272</v>
      </c>
      <c r="K4565" t="s">
        <v>8224</v>
      </c>
      <c r="L4565" t="s">
        <v>8216</v>
      </c>
    </row>
    <row r="4566" spans="1:12" x14ac:dyDescent="0.35">
      <c r="A4566" s="164" t="s">
        <v>27537</v>
      </c>
      <c r="B4566" t="s">
        <v>11726</v>
      </c>
      <c r="C4566" t="s">
        <v>27538</v>
      </c>
      <c r="D4566" t="s">
        <v>11728</v>
      </c>
      <c r="E4566" t="s">
        <v>2363</v>
      </c>
      <c r="F4566">
        <v>15</v>
      </c>
      <c r="G4566" t="s">
        <v>8234</v>
      </c>
      <c r="H4566" t="s">
        <v>8218</v>
      </c>
      <c r="I4566" t="s">
        <v>8219</v>
      </c>
      <c r="J4566" t="s">
        <v>8272</v>
      </c>
      <c r="K4566" t="s">
        <v>8224</v>
      </c>
      <c r="L4566" t="s">
        <v>8216</v>
      </c>
    </row>
    <row r="4567" spans="1:12" x14ac:dyDescent="0.35">
      <c r="A4567" s="164" t="s">
        <v>30017</v>
      </c>
      <c r="B4567" t="s">
        <v>30018</v>
      </c>
      <c r="C4567" t="s">
        <v>30019</v>
      </c>
      <c r="D4567" t="s">
        <v>30020</v>
      </c>
      <c r="E4567" t="s">
        <v>2363</v>
      </c>
      <c r="F4567">
        <v>24</v>
      </c>
      <c r="G4567" t="s">
        <v>8234</v>
      </c>
      <c r="H4567" t="s">
        <v>8218</v>
      </c>
      <c r="I4567" t="s">
        <v>8219</v>
      </c>
      <c r="J4567" t="s">
        <v>8272</v>
      </c>
      <c r="K4567" t="s">
        <v>8224</v>
      </c>
      <c r="L4567" t="s">
        <v>8216</v>
      </c>
    </row>
    <row r="4568" spans="1:12" x14ac:dyDescent="0.35">
      <c r="A4568" s="164" t="s">
        <v>30499</v>
      </c>
      <c r="B4568" t="s">
        <v>30500</v>
      </c>
      <c r="C4568" t="s">
        <v>30501</v>
      </c>
      <c r="D4568" t="s">
        <v>30502</v>
      </c>
      <c r="E4568" t="s">
        <v>2363</v>
      </c>
      <c r="F4568">
        <v>11</v>
      </c>
      <c r="G4568" t="s">
        <v>8234</v>
      </c>
      <c r="H4568" t="s">
        <v>8218</v>
      </c>
      <c r="I4568" t="s">
        <v>8219</v>
      </c>
      <c r="J4568" t="s">
        <v>8272</v>
      </c>
      <c r="K4568" t="s">
        <v>8224</v>
      </c>
      <c r="L4568" t="s">
        <v>8216</v>
      </c>
    </row>
    <row r="4569" spans="1:12" x14ac:dyDescent="0.35">
      <c r="A4569" s="164" t="s">
        <v>24709</v>
      </c>
      <c r="B4569" t="s">
        <v>24710</v>
      </c>
      <c r="C4569" t="s">
        <v>22928</v>
      </c>
      <c r="D4569" t="s">
        <v>22929</v>
      </c>
      <c r="E4569" t="s">
        <v>2363</v>
      </c>
      <c r="F4569">
        <v>25</v>
      </c>
      <c r="G4569" t="s">
        <v>8234</v>
      </c>
      <c r="H4569" t="s">
        <v>8218</v>
      </c>
      <c r="I4569" t="s">
        <v>8219</v>
      </c>
      <c r="J4569" t="s">
        <v>8272</v>
      </c>
      <c r="K4569" t="s">
        <v>8224</v>
      </c>
      <c r="L4569" t="s">
        <v>8216</v>
      </c>
    </row>
    <row r="4570" spans="1:12" x14ac:dyDescent="0.35">
      <c r="A4570" s="164" t="s">
        <v>28077</v>
      </c>
      <c r="B4570" t="s">
        <v>26919</v>
      </c>
      <c r="C4570" t="s">
        <v>26920</v>
      </c>
      <c r="D4570" t="s">
        <v>26921</v>
      </c>
      <c r="E4570" t="s">
        <v>2363</v>
      </c>
      <c r="F4570">
        <v>25</v>
      </c>
      <c r="G4570" t="s">
        <v>8234</v>
      </c>
      <c r="H4570" t="s">
        <v>8218</v>
      </c>
      <c r="I4570" t="s">
        <v>8219</v>
      </c>
      <c r="J4570" t="s">
        <v>8272</v>
      </c>
      <c r="K4570" t="s">
        <v>5808</v>
      </c>
      <c r="L4570" t="s">
        <v>8216</v>
      </c>
    </row>
    <row r="4571" spans="1:12" x14ac:dyDescent="0.35">
      <c r="A4571" s="164" t="s">
        <v>26293</v>
      </c>
      <c r="B4571" t="s">
        <v>23705</v>
      </c>
      <c r="C4571" t="s">
        <v>23706</v>
      </c>
      <c r="D4571" t="s">
        <v>23707</v>
      </c>
      <c r="E4571" t="s">
        <v>2363</v>
      </c>
      <c r="F4571">
        <v>15</v>
      </c>
      <c r="G4571" t="s">
        <v>8234</v>
      </c>
      <c r="H4571" t="s">
        <v>8218</v>
      </c>
      <c r="I4571" t="s">
        <v>8219</v>
      </c>
      <c r="J4571" t="s">
        <v>8272</v>
      </c>
      <c r="K4571" t="s">
        <v>8224</v>
      </c>
      <c r="L4571" t="s">
        <v>8216</v>
      </c>
    </row>
    <row r="4572" spans="1:12" x14ac:dyDescent="0.35">
      <c r="A4572" s="164" t="s">
        <v>16954</v>
      </c>
      <c r="B4572" t="s">
        <v>16955</v>
      </c>
      <c r="C4572" t="s">
        <v>16956</v>
      </c>
      <c r="D4572" t="s">
        <v>4895</v>
      </c>
      <c r="E4572" t="s">
        <v>2363</v>
      </c>
      <c r="F4572">
        <v>22</v>
      </c>
      <c r="G4572" t="s">
        <v>8234</v>
      </c>
      <c r="H4572" t="s">
        <v>8218</v>
      </c>
      <c r="I4572" t="s">
        <v>8214</v>
      </c>
      <c r="J4572" t="s">
        <v>8272</v>
      </c>
      <c r="K4572" t="s">
        <v>8224</v>
      </c>
      <c r="L4572" t="s">
        <v>8216</v>
      </c>
    </row>
    <row r="4573" spans="1:12" x14ac:dyDescent="0.35">
      <c r="A4573" s="164" t="s">
        <v>23123</v>
      </c>
      <c r="B4573" t="s">
        <v>15459</v>
      </c>
      <c r="C4573" t="s">
        <v>15460</v>
      </c>
      <c r="D4573" t="s">
        <v>15461</v>
      </c>
      <c r="E4573" t="s">
        <v>2363</v>
      </c>
      <c r="F4573">
        <v>15</v>
      </c>
      <c r="G4573" t="s">
        <v>8234</v>
      </c>
      <c r="H4573" t="s">
        <v>8218</v>
      </c>
      <c r="I4573" t="s">
        <v>8219</v>
      </c>
      <c r="J4573" t="s">
        <v>8272</v>
      </c>
      <c r="K4573" t="s">
        <v>8224</v>
      </c>
      <c r="L4573" t="s">
        <v>8216</v>
      </c>
    </row>
    <row r="4574" spans="1:12" x14ac:dyDescent="0.35">
      <c r="A4574" s="164" t="s">
        <v>31575</v>
      </c>
      <c r="B4574" t="s">
        <v>17064</v>
      </c>
      <c r="C4574" t="s">
        <v>31576</v>
      </c>
      <c r="D4574" t="s">
        <v>3419</v>
      </c>
      <c r="E4574" t="s">
        <v>2363</v>
      </c>
      <c r="F4574">
        <v>25</v>
      </c>
      <c r="G4574" t="s">
        <v>8234</v>
      </c>
      <c r="H4574" t="s">
        <v>8218</v>
      </c>
      <c r="I4574" t="s">
        <v>8219</v>
      </c>
      <c r="J4574" t="s">
        <v>8272</v>
      </c>
      <c r="K4574" t="s">
        <v>5808</v>
      </c>
      <c r="L4574" t="s">
        <v>8216</v>
      </c>
    </row>
    <row r="4575" spans="1:12" x14ac:dyDescent="0.35">
      <c r="A4575" s="164" t="s">
        <v>13951</v>
      </c>
      <c r="B4575" t="s">
        <v>13952</v>
      </c>
      <c r="C4575" t="s">
        <v>13953</v>
      </c>
      <c r="D4575" t="s">
        <v>13954</v>
      </c>
      <c r="E4575" t="s">
        <v>2363</v>
      </c>
      <c r="F4575">
        <v>25</v>
      </c>
      <c r="G4575" t="s">
        <v>8234</v>
      </c>
      <c r="H4575" t="s">
        <v>8218</v>
      </c>
      <c r="I4575" t="s">
        <v>8214</v>
      </c>
      <c r="J4575" t="s">
        <v>8272</v>
      </c>
      <c r="K4575" t="s">
        <v>8224</v>
      </c>
      <c r="L4575" t="s">
        <v>8216</v>
      </c>
    </row>
    <row r="4576" spans="1:12" x14ac:dyDescent="0.35">
      <c r="A4576" s="164" t="s">
        <v>20193</v>
      </c>
      <c r="B4576" t="s">
        <v>14030</v>
      </c>
      <c r="C4576" t="s">
        <v>14031</v>
      </c>
      <c r="D4576" t="s">
        <v>14032</v>
      </c>
      <c r="E4576" t="s">
        <v>2363</v>
      </c>
      <c r="F4576">
        <v>25</v>
      </c>
      <c r="G4576" t="s">
        <v>8234</v>
      </c>
      <c r="H4576" t="s">
        <v>8218</v>
      </c>
      <c r="I4576" t="s">
        <v>8219</v>
      </c>
      <c r="J4576" t="s">
        <v>8272</v>
      </c>
      <c r="K4576" t="s">
        <v>5808</v>
      </c>
      <c r="L4576" t="s">
        <v>8216</v>
      </c>
    </row>
    <row r="4577" spans="1:12" x14ac:dyDescent="0.35">
      <c r="A4577" s="164" t="s">
        <v>14710</v>
      </c>
      <c r="B4577" t="s">
        <v>14711</v>
      </c>
      <c r="C4577" t="s">
        <v>14712</v>
      </c>
      <c r="D4577" t="s">
        <v>14713</v>
      </c>
      <c r="E4577" t="s">
        <v>2363</v>
      </c>
      <c r="F4577">
        <v>12</v>
      </c>
      <c r="G4577" t="s">
        <v>8234</v>
      </c>
      <c r="H4577" t="s">
        <v>8218</v>
      </c>
      <c r="I4577" t="s">
        <v>8214</v>
      </c>
      <c r="J4577" t="s">
        <v>8272</v>
      </c>
      <c r="K4577" t="s">
        <v>8224</v>
      </c>
      <c r="L4577" t="s">
        <v>8216</v>
      </c>
    </row>
    <row r="4578" spans="1:12" x14ac:dyDescent="0.35">
      <c r="A4578" s="164" t="s">
        <v>12898</v>
      </c>
      <c r="B4578" t="s">
        <v>12899</v>
      </c>
      <c r="C4578" t="s">
        <v>12900</v>
      </c>
      <c r="D4578" t="s">
        <v>12901</v>
      </c>
      <c r="E4578" t="s">
        <v>2363</v>
      </c>
      <c r="F4578">
        <v>25</v>
      </c>
      <c r="G4578" t="s">
        <v>8234</v>
      </c>
      <c r="H4578" t="s">
        <v>8218</v>
      </c>
      <c r="I4578" t="s">
        <v>8219</v>
      </c>
      <c r="J4578" t="s">
        <v>8272</v>
      </c>
      <c r="K4578" t="s">
        <v>8224</v>
      </c>
      <c r="L4578" t="s">
        <v>8216</v>
      </c>
    </row>
    <row r="4579" spans="1:12" x14ac:dyDescent="0.35">
      <c r="A4579" s="164" t="s">
        <v>28746</v>
      </c>
      <c r="B4579" t="s">
        <v>28747</v>
      </c>
      <c r="C4579" t="s">
        <v>25689</v>
      </c>
      <c r="D4579" t="s">
        <v>25690</v>
      </c>
      <c r="E4579" t="s">
        <v>2363</v>
      </c>
      <c r="F4579">
        <v>25</v>
      </c>
      <c r="G4579" t="s">
        <v>8234</v>
      </c>
      <c r="H4579" t="s">
        <v>8218</v>
      </c>
      <c r="I4579" t="s">
        <v>8219</v>
      </c>
      <c r="J4579" t="s">
        <v>8272</v>
      </c>
      <c r="K4579" t="s">
        <v>8224</v>
      </c>
      <c r="L4579" t="s">
        <v>8216</v>
      </c>
    </row>
    <row r="4580" spans="1:12" x14ac:dyDescent="0.35">
      <c r="A4580" s="164" t="s">
        <v>16309</v>
      </c>
      <c r="B4580" t="s">
        <v>16310</v>
      </c>
      <c r="C4580" t="s">
        <v>16311</v>
      </c>
      <c r="D4580" t="s">
        <v>110</v>
      </c>
      <c r="E4580" t="s">
        <v>2363</v>
      </c>
      <c r="F4580">
        <v>24</v>
      </c>
      <c r="G4580" t="s">
        <v>8234</v>
      </c>
      <c r="H4580" t="s">
        <v>8218</v>
      </c>
      <c r="I4580" t="s">
        <v>8219</v>
      </c>
      <c r="J4580" t="s">
        <v>8272</v>
      </c>
      <c r="K4580" t="s">
        <v>8224</v>
      </c>
      <c r="L4580" t="s">
        <v>8216</v>
      </c>
    </row>
    <row r="4581" spans="1:12" x14ac:dyDescent="0.35">
      <c r="A4581" s="164" t="s">
        <v>27373</v>
      </c>
      <c r="B4581" t="s">
        <v>27374</v>
      </c>
      <c r="C4581" t="s">
        <v>27375</v>
      </c>
      <c r="D4581" t="s">
        <v>24219</v>
      </c>
      <c r="E4581" t="s">
        <v>2363</v>
      </c>
      <c r="F4581">
        <v>25</v>
      </c>
      <c r="G4581" t="s">
        <v>8234</v>
      </c>
      <c r="H4581" t="s">
        <v>8218</v>
      </c>
      <c r="I4581" t="s">
        <v>8219</v>
      </c>
      <c r="J4581" t="s">
        <v>8272</v>
      </c>
      <c r="K4581" t="s">
        <v>8224</v>
      </c>
      <c r="L4581" t="s">
        <v>8216</v>
      </c>
    </row>
    <row r="4582" spans="1:12" x14ac:dyDescent="0.35">
      <c r="A4582" s="164" t="s">
        <v>31238</v>
      </c>
      <c r="B4582" t="s">
        <v>31239</v>
      </c>
      <c r="C4582" t="s">
        <v>25836</v>
      </c>
      <c r="D4582" t="s">
        <v>25837</v>
      </c>
      <c r="E4582" t="s">
        <v>2363</v>
      </c>
      <c r="F4582">
        <v>25</v>
      </c>
      <c r="G4582" t="s">
        <v>8234</v>
      </c>
      <c r="H4582" t="s">
        <v>8218</v>
      </c>
      <c r="I4582" t="s">
        <v>8219</v>
      </c>
      <c r="J4582" t="s">
        <v>8272</v>
      </c>
      <c r="K4582" t="s">
        <v>8224</v>
      </c>
      <c r="L4582" t="s">
        <v>8216</v>
      </c>
    </row>
    <row r="4583" spans="1:12" x14ac:dyDescent="0.35">
      <c r="A4583" s="164" t="s">
        <v>20123</v>
      </c>
      <c r="B4583" t="s">
        <v>20124</v>
      </c>
      <c r="C4583" t="s">
        <v>18778</v>
      </c>
      <c r="D4583" t="s">
        <v>18779</v>
      </c>
      <c r="E4583" t="s">
        <v>2363</v>
      </c>
      <c r="F4583">
        <v>25</v>
      </c>
      <c r="G4583" t="s">
        <v>8234</v>
      </c>
      <c r="H4583" t="s">
        <v>8218</v>
      </c>
      <c r="I4583" t="s">
        <v>8219</v>
      </c>
      <c r="J4583" t="s">
        <v>8272</v>
      </c>
      <c r="K4583" t="s">
        <v>8224</v>
      </c>
      <c r="L4583" t="s">
        <v>8216</v>
      </c>
    </row>
    <row r="4584" spans="1:12" x14ac:dyDescent="0.35">
      <c r="A4584" s="164" t="s">
        <v>27919</v>
      </c>
      <c r="B4584" t="s">
        <v>25843</v>
      </c>
      <c r="C4584" t="s">
        <v>21454</v>
      </c>
      <c r="D4584" t="s">
        <v>25844</v>
      </c>
      <c r="E4584" t="s">
        <v>2363</v>
      </c>
      <c r="F4584">
        <v>20</v>
      </c>
      <c r="G4584" t="s">
        <v>8234</v>
      </c>
      <c r="H4584" t="s">
        <v>8218</v>
      </c>
      <c r="I4584" t="s">
        <v>8214</v>
      </c>
      <c r="J4584" t="s">
        <v>8272</v>
      </c>
      <c r="K4584" t="s">
        <v>8224</v>
      </c>
      <c r="L4584" t="s">
        <v>8216</v>
      </c>
    </row>
    <row r="4585" spans="1:12" x14ac:dyDescent="0.35">
      <c r="A4585" s="164" t="s">
        <v>15346</v>
      </c>
      <c r="B4585" t="s">
        <v>15347</v>
      </c>
      <c r="C4585" t="s">
        <v>15348</v>
      </c>
      <c r="D4585" t="s">
        <v>15349</v>
      </c>
      <c r="E4585" t="s">
        <v>2363</v>
      </c>
      <c r="F4585">
        <v>25</v>
      </c>
      <c r="G4585" t="s">
        <v>8234</v>
      </c>
      <c r="H4585" t="s">
        <v>8218</v>
      </c>
      <c r="I4585" t="s">
        <v>8219</v>
      </c>
      <c r="J4585" t="s">
        <v>8272</v>
      </c>
      <c r="K4585" t="s">
        <v>8224</v>
      </c>
      <c r="L4585" t="s">
        <v>8216</v>
      </c>
    </row>
    <row r="4586" spans="1:12" x14ac:dyDescent="0.35">
      <c r="A4586" s="164" t="s">
        <v>26280</v>
      </c>
      <c r="B4586" t="s">
        <v>26281</v>
      </c>
      <c r="C4586" t="s">
        <v>26282</v>
      </c>
      <c r="D4586" t="s">
        <v>26283</v>
      </c>
      <c r="E4586" t="s">
        <v>2363</v>
      </c>
      <c r="F4586">
        <v>25</v>
      </c>
      <c r="G4586" t="s">
        <v>8234</v>
      </c>
      <c r="H4586" t="s">
        <v>8218</v>
      </c>
      <c r="I4586" t="s">
        <v>8214</v>
      </c>
      <c r="J4586" t="s">
        <v>8272</v>
      </c>
      <c r="K4586" t="s">
        <v>8224</v>
      </c>
      <c r="L4586" t="s">
        <v>8216</v>
      </c>
    </row>
    <row r="4587" spans="1:12" x14ac:dyDescent="0.35">
      <c r="A4587" s="164" t="s">
        <v>8961</v>
      </c>
      <c r="B4587" t="s">
        <v>8962</v>
      </c>
      <c r="C4587" t="s">
        <v>8963</v>
      </c>
      <c r="D4587" t="s">
        <v>1119</v>
      </c>
      <c r="E4587" t="s">
        <v>2363</v>
      </c>
      <c r="F4587">
        <v>25</v>
      </c>
      <c r="G4587" t="s">
        <v>8234</v>
      </c>
      <c r="H4587" t="s">
        <v>8218</v>
      </c>
      <c r="I4587" t="s">
        <v>8214</v>
      </c>
      <c r="J4587" t="s">
        <v>8272</v>
      </c>
      <c r="K4587" t="s">
        <v>8224</v>
      </c>
      <c r="L4587" t="s">
        <v>8216</v>
      </c>
    </row>
    <row r="4588" spans="1:12" x14ac:dyDescent="0.35">
      <c r="A4588" s="164" t="s">
        <v>19758</v>
      </c>
      <c r="B4588" t="s">
        <v>19759</v>
      </c>
      <c r="C4588" t="s">
        <v>16879</v>
      </c>
      <c r="D4588" t="s">
        <v>16880</v>
      </c>
      <c r="E4588" t="s">
        <v>2363</v>
      </c>
      <c r="F4588">
        <v>25</v>
      </c>
      <c r="G4588" t="s">
        <v>8234</v>
      </c>
      <c r="H4588" t="s">
        <v>8218</v>
      </c>
      <c r="I4588" t="s">
        <v>8219</v>
      </c>
      <c r="J4588" t="s">
        <v>8272</v>
      </c>
      <c r="K4588" t="s">
        <v>8224</v>
      </c>
      <c r="L4588" t="s">
        <v>8216</v>
      </c>
    </row>
    <row r="4589" spans="1:12" x14ac:dyDescent="0.35">
      <c r="A4589" s="164" t="s">
        <v>18000</v>
      </c>
      <c r="B4589" t="s">
        <v>18001</v>
      </c>
      <c r="C4589" t="s">
        <v>18002</v>
      </c>
      <c r="D4589" t="s">
        <v>18003</v>
      </c>
      <c r="E4589" t="s">
        <v>2363</v>
      </c>
      <c r="F4589">
        <v>25</v>
      </c>
      <c r="G4589" t="s">
        <v>8234</v>
      </c>
      <c r="H4589" t="s">
        <v>8218</v>
      </c>
      <c r="I4589" t="s">
        <v>8219</v>
      </c>
      <c r="J4589" t="s">
        <v>8272</v>
      </c>
      <c r="K4589" t="s">
        <v>8224</v>
      </c>
      <c r="L4589" t="s">
        <v>8216</v>
      </c>
    </row>
    <row r="4590" spans="1:12" x14ac:dyDescent="0.35">
      <c r="A4590" s="164" t="s">
        <v>22934</v>
      </c>
      <c r="B4590" t="s">
        <v>22935</v>
      </c>
      <c r="C4590" t="s">
        <v>22936</v>
      </c>
      <c r="D4590" t="s">
        <v>22937</v>
      </c>
      <c r="E4590" t="s">
        <v>2363</v>
      </c>
      <c r="F4590">
        <v>25</v>
      </c>
      <c r="G4590" t="s">
        <v>8234</v>
      </c>
      <c r="H4590" t="s">
        <v>8218</v>
      </c>
      <c r="I4590" t="s">
        <v>8219</v>
      </c>
      <c r="J4590" t="s">
        <v>8272</v>
      </c>
      <c r="K4590" t="s">
        <v>5808</v>
      </c>
      <c r="L4590" t="s">
        <v>8216</v>
      </c>
    </row>
    <row r="4591" spans="1:12" x14ac:dyDescent="0.35">
      <c r="A4591" s="164" t="s">
        <v>25297</v>
      </c>
      <c r="B4591" t="s">
        <v>25298</v>
      </c>
      <c r="C4591" t="s">
        <v>25299</v>
      </c>
      <c r="D4591" t="s">
        <v>25300</v>
      </c>
      <c r="E4591" t="s">
        <v>2363</v>
      </c>
      <c r="F4591">
        <v>22</v>
      </c>
      <c r="G4591" t="s">
        <v>8234</v>
      </c>
      <c r="H4591" t="s">
        <v>8218</v>
      </c>
      <c r="I4591" t="s">
        <v>8214</v>
      </c>
      <c r="J4591" t="s">
        <v>8272</v>
      </c>
      <c r="K4591" t="s">
        <v>8224</v>
      </c>
      <c r="L4591" t="s">
        <v>8216</v>
      </c>
    </row>
    <row r="4592" spans="1:12" x14ac:dyDescent="0.35">
      <c r="A4592" s="164" t="s">
        <v>28911</v>
      </c>
      <c r="B4592" t="s">
        <v>28912</v>
      </c>
      <c r="C4592" t="s">
        <v>11074</v>
      </c>
      <c r="D4592" t="s">
        <v>11075</v>
      </c>
      <c r="E4592" t="s">
        <v>2363</v>
      </c>
      <c r="F4592">
        <v>25</v>
      </c>
      <c r="G4592" t="s">
        <v>8234</v>
      </c>
      <c r="H4592" t="s">
        <v>8218</v>
      </c>
      <c r="I4592" t="s">
        <v>8219</v>
      </c>
      <c r="J4592" t="s">
        <v>8272</v>
      </c>
      <c r="K4592" t="s">
        <v>8224</v>
      </c>
      <c r="L4592" t="s">
        <v>8216</v>
      </c>
    </row>
    <row r="4593" spans="1:12" x14ac:dyDescent="0.35">
      <c r="A4593" s="164" t="s">
        <v>26407</v>
      </c>
      <c r="B4593" t="s">
        <v>26408</v>
      </c>
      <c r="C4593" t="s">
        <v>12250</v>
      </c>
      <c r="D4593" t="s">
        <v>12251</v>
      </c>
      <c r="E4593" t="s">
        <v>2363</v>
      </c>
      <c r="F4593">
        <v>25</v>
      </c>
      <c r="G4593" t="s">
        <v>8234</v>
      </c>
      <c r="H4593" t="s">
        <v>8218</v>
      </c>
      <c r="I4593" t="s">
        <v>8219</v>
      </c>
      <c r="J4593" t="s">
        <v>8272</v>
      </c>
      <c r="K4593" t="s">
        <v>8224</v>
      </c>
      <c r="L4593" t="s">
        <v>8216</v>
      </c>
    </row>
    <row r="4594" spans="1:12" x14ac:dyDescent="0.35">
      <c r="A4594" s="164" t="s">
        <v>31245</v>
      </c>
      <c r="B4594" t="s">
        <v>31246</v>
      </c>
      <c r="C4594" t="s">
        <v>31247</v>
      </c>
      <c r="D4594" t="s">
        <v>27681</v>
      </c>
      <c r="E4594" t="s">
        <v>2363</v>
      </c>
      <c r="F4594">
        <v>25</v>
      </c>
      <c r="G4594" t="s">
        <v>8234</v>
      </c>
      <c r="H4594" t="s">
        <v>8218</v>
      </c>
      <c r="I4594" t="s">
        <v>8219</v>
      </c>
      <c r="J4594" t="s">
        <v>8272</v>
      </c>
      <c r="K4594" t="s">
        <v>8224</v>
      </c>
      <c r="L4594" t="s">
        <v>8216</v>
      </c>
    </row>
    <row r="4595" spans="1:12" x14ac:dyDescent="0.35">
      <c r="A4595" s="164" t="s">
        <v>10839</v>
      </c>
      <c r="B4595" t="s">
        <v>10840</v>
      </c>
      <c r="C4595" t="s">
        <v>10841</v>
      </c>
      <c r="D4595" t="s">
        <v>2509</v>
      </c>
      <c r="E4595" t="s">
        <v>2363</v>
      </c>
      <c r="F4595">
        <v>25</v>
      </c>
      <c r="G4595" t="s">
        <v>8234</v>
      </c>
      <c r="H4595" t="s">
        <v>8218</v>
      </c>
      <c r="I4595" t="s">
        <v>8219</v>
      </c>
      <c r="J4595" t="s">
        <v>8272</v>
      </c>
      <c r="K4595" t="s">
        <v>5808</v>
      </c>
      <c r="L4595" t="s">
        <v>8216</v>
      </c>
    </row>
    <row r="4596" spans="1:12" x14ac:dyDescent="0.35">
      <c r="A4596" s="164" t="s">
        <v>10045</v>
      </c>
      <c r="B4596" t="s">
        <v>10046</v>
      </c>
      <c r="C4596" t="s">
        <v>10047</v>
      </c>
      <c r="D4596" t="s">
        <v>10048</v>
      </c>
      <c r="E4596" t="s">
        <v>2363</v>
      </c>
      <c r="F4596">
        <v>25</v>
      </c>
      <c r="G4596" t="s">
        <v>8234</v>
      </c>
      <c r="H4596" t="s">
        <v>8218</v>
      </c>
      <c r="I4596" t="s">
        <v>8219</v>
      </c>
      <c r="J4596" t="s">
        <v>8272</v>
      </c>
      <c r="K4596" t="s">
        <v>8224</v>
      </c>
      <c r="L4596" t="s">
        <v>8216</v>
      </c>
    </row>
    <row r="4597" spans="1:12" x14ac:dyDescent="0.35">
      <c r="A4597" s="164" t="s">
        <v>18097</v>
      </c>
      <c r="B4597" t="s">
        <v>18098</v>
      </c>
      <c r="C4597" t="s">
        <v>18099</v>
      </c>
      <c r="D4597" t="s">
        <v>18100</v>
      </c>
      <c r="E4597" t="s">
        <v>2363</v>
      </c>
      <c r="F4597">
        <v>25</v>
      </c>
      <c r="G4597" t="s">
        <v>8234</v>
      </c>
      <c r="H4597" t="s">
        <v>8218</v>
      </c>
      <c r="I4597" t="s">
        <v>8219</v>
      </c>
      <c r="J4597" t="s">
        <v>8272</v>
      </c>
      <c r="K4597" t="s">
        <v>8224</v>
      </c>
      <c r="L4597" t="s">
        <v>8216</v>
      </c>
    </row>
    <row r="4598" spans="1:12" x14ac:dyDescent="0.35">
      <c r="A4598" s="164" t="s">
        <v>17190</v>
      </c>
      <c r="B4598" t="s">
        <v>17191</v>
      </c>
      <c r="C4598" t="s">
        <v>17192</v>
      </c>
      <c r="D4598" t="s">
        <v>612</v>
      </c>
      <c r="E4598" t="s">
        <v>2363</v>
      </c>
      <c r="F4598">
        <v>25</v>
      </c>
      <c r="G4598" t="s">
        <v>8234</v>
      </c>
      <c r="H4598" t="s">
        <v>8218</v>
      </c>
      <c r="I4598" t="s">
        <v>8219</v>
      </c>
      <c r="J4598" t="s">
        <v>8272</v>
      </c>
      <c r="K4598" t="s">
        <v>8224</v>
      </c>
      <c r="L4598" t="s">
        <v>8216</v>
      </c>
    </row>
    <row r="4599" spans="1:12" x14ac:dyDescent="0.35">
      <c r="A4599" s="164" t="s">
        <v>27546</v>
      </c>
      <c r="B4599" t="s">
        <v>27547</v>
      </c>
      <c r="C4599" t="s">
        <v>27548</v>
      </c>
      <c r="D4599" t="s">
        <v>2394</v>
      </c>
      <c r="E4599" t="s">
        <v>2363</v>
      </c>
      <c r="F4599">
        <v>25</v>
      </c>
      <c r="G4599" t="s">
        <v>8234</v>
      </c>
      <c r="H4599" t="s">
        <v>8218</v>
      </c>
      <c r="I4599" t="s">
        <v>8219</v>
      </c>
      <c r="J4599" t="s">
        <v>8272</v>
      </c>
      <c r="K4599" t="s">
        <v>8224</v>
      </c>
      <c r="L4599" t="s">
        <v>8216</v>
      </c>
    </row>
    <row r="4600" spans="1:12" x14ac:dyDescent="0.35">
      <c r="A4600" s="164" t="s">
        <v>22725</v>
      </c>
      <c r="B4600" t="s">
        <v>22726</v>
      </c>
      <c r="C4600" t="s">
        <v>22727</v>
      </c>
      <c r="D4600" t="s">
        <v>22728</v>
      </c>
      <c r="E4600" t="s">
        <v>2363</v>
      </c>
      <c r="H4600" t="s">
        <v>8218</v>
      </c>
      <c r="I4600" t="s">
        <v>8214</v>
      </c>
      <c r="J4600" t="s">
        <v>8215</v>
      </c>
      <c r="K4600" t="s">
        <v>8224</v>
      </c>
      <c r="L4600" t="s">
        <v>8216</v>
      </c>
    </row>
    <row r="4601" spans="1:12" x14ac:dyDescent="0.35">
      <c r="A4601" s="164" t="s">
        <v>32678</v>
      </c>
      <c r="B4601" t="s">
        <v>32679</v>
      </c>
      <c r="C4601" t="s">
        <v>32680</v>
      </c>
      <c r="D4601" t="s">
        <v>10272</v>
      </c>
      <c r="E4601" t="s">
        <v>2363</v>
      </c>
      <c r="H4601" t="s">
        <v>8218</v>
      </c>
      <c r="I4601" t="s">
        <v>8214</v>
      </c>
      <c r="J4601" t="s">
        <v>8215</v>
      </c>
      <c r="K4601" t="s">
        <v>8224</v>
      </c>
      <c r="L4601" t="s">
        <v>8216</v>
      </c>
    </row>
    <row r="4602" spans="1:12" x14ac:dyDescent="0.35">
      <c r="A4602" s="164" t="s">
        <v>16990</v>
      </c>
      <c r="B4602" t="s">
        <v>16991</v>
      </c>
      <c r="C4602" t="s">
        <v>16992</v>
      </c>
      <c r="D4602" t="s">
        <v>2393</v>
      </c>
      <c r="E4602" t="s">
        <v>2363</v>
      </c>
      <c r="F4602">
        <v>198</v>
      </c>
      <c r="G4602" t="s">
        <v>8212</v>
      </c>
      <c r="H4602" t="s">
        <v>8218</v>
      </c>
      <c r="I4602" t="s">
        <v>8214</v>
      </c>
      <c r="J4602" t="s">
        <v>8215</v>
      </c>
      <c r="K4602" t="s">
        <v>8224</v>
      </c>
      <c r="L4602" t="s">
        <v>8267</v>
      </c>
    </row>
    <row r="4603" spans="1:12" x14ac:dyDescent="0.35">
      <c r="A4603" s="164" t="s">
        <v>9597</v>
      </c>
      <c r="B4603" t="s">
        <v>9598</v>
      </c>
      <c r="C4603" t="s">
        <v>9599</v>
      </c>
      <c r="D4603" t="s">
        <v>9600</v>
      </c>
      <c r="E4603" t="s">
        <v>2363</v>
      </c>
      <c r="H4603" t="s">
        <v>8218</v>
      </c>
      <c r="I4603" t="s">
        <v>8219</v>
      </c>
      <c r="J4603" t="s">
        <v>8215</v>
      </c>
      <c r="K4603" t="s">
        <v>8224</v>
      </c>
      <c r="L4603" t="s">
        <v>8216</v>
      </c>
    </row>
    <row r="4604" spans="1:12" x14ac:dyDescent="0.35">
      <c r="A4604" s="164" t="s">
        <v>28340</v>
      </c>
      <c r="B4604" t="s">
        <v>28341</v>
      </c>
      <c r="C4604" t="s">
        <v>28342</v>
      </c>
      <c r="D4604" t="s">
        <v>28343</v>
      </c>
      <c r="E4604" t="s">
        <v>2363</v>
      </c>
      <c r="F4604">
        <v>136</v>
      </c>
      <c r="G4604" t="s">
        <v>8212</v>
      </c>
      <c r="H4604" t="s">
        <v>8218</v>
      </c>
      <c r="I4604" t="s">
        <v>8214</v>
      </c>
      <c r="J4604" t="s">
        <v>8215</v>
      </c>
      <c r="K4604" t="s">
        <v>8224</v>
      </c>
      <c r="L4604" t="s">
        <v>8267</v>
      </c>
    </row>
    <row r="4605" spans="1:12" x14ac:dyDescent="0.35">
      <c r="A4605" s="164" t="s">
        <v>11106</v>
      </c>
      <c r="B4605" t="s">
        <v>11107</v>
      </c>
      <c r="C4605" t="s">
        <v>11108</v>
      </c>
      <c r="D4605" t="s">
        <v>10272</v>
      </c>
      <c r="E4605" t="s">
        <v>2363</v>
      </c>
      <c r="F4605">
        <v>124</v>
      </c>
      <c r="G4605" t="s">
        <v>8212</v>
      </c>
      <c r="H4605" t="s">
        <v>8218</v>
      </c>
      <c r="I4605" t="s">
        <v>8214</v>
      </c>
      <c r="J4605" t="s">
        <v>8215</v>
      </c>
      <c r="K4605" t="s">
        <v>8224</v>
      </c>
      <c r="L4605" t="s">
        <v>8216</v>
      </c>
    </row>
    <row r="4606" spans="1:12" x14ac:dyDescent="0.35">
      <c r="A4606" s="164" t="s">
        <v>22596</v>
      </c>
      <c r="B4606" t="s">
        <v>22597</v>
      </c>
      <c r="C4606" t="s">
        <v>22598</v>
      </c>
      <c r="D4606" t="s">
        <v>22599</v>
      </c>
      <c r="E4606" t="s">
        <v>2363</v>
      </c>
      <c r="F4606">
        <v>134</v>
      </c>
      <c r="G4606" t="s">
        <v>8212</v>
      </c>
      <c r="H4606" t="s">
        <v>8218</v>
      </c>
      <c r="I4606" t="s">
        <v>8214</v>
      </c>
      <c r="J4606" t="s">
        <v>8215</v>
      </c>
      <c r="K4606" t="s">
        <v>8224</v>
      </c>
      <c r="L4606" t="s">
        <v>8216</v>
      </c>
    </row>
    <row r="4607" spans="1:12" x14ac:dyDescent="0.35">
      <c r="A4607" s="164" t="s">
        <v>27800</v>
      </c>
      <c r="B4607" t="s">
        <v>27801</v>
      </c>
      <c r="C4607" t="s">
        <v>27802</v>
      </c>
      <c r="D4607" t="s">
        <v>27803</v>
      </c>
      <c r="E4607" t="s">
        <v>2363</v>
      </c>
      <c r="F4607">
        <v>213</v>
      </c>
      <c r="G4607" t="s">
        <v>8223</v>
      </c>
      <c r="H4607" t="s">
        <v>8218</v>
      </c>
      <c r="I4607" t="s">
        <v>8214</v>
      </c>
      <c r="J4607" t="s">
        <v>8215</v>
      </c>
      <c r="K4607" t="s">
        <v>8224</v>
      </c>
      <c r="L4607" t="s">
        <v>8216</v>
      </c>
    </row>
    <row r="4608" spans="1:12" x14ac:dyDescent="0.35">
      <c r="A4608" s="164" t="s">
        <v>10065</v>
      </c>
      <c r="B4608" t="s">
        <v>10066</v>
      </c>
      <c r="C4608" t="s">
        <v>10067</v>
      </c>
      <c r="D4608" t="s">
        <v>10068</v>
      </c>
      <c r="E4608" t="s">
        <v>2363</v>
      </c>
      <c r="H4608" t="s">
        <v>8218</v>
      </c>
      <c r="I4608" t="s">
        <v>8214</v>
      </c>
      <c r="J4608" t="s">
        <v>8215</v>
      </c>
      <c r="K4608" t="s">
        <v>8224</v>
      </c>
      <c r="L4608" t="s">
        <v>8216</v>
      </c>
    </row>
    <row r="4609" spans="1:12" x14ac:dyDescent="0.35">
      <c r="A4609" s="164" t="s">
        <v>22008</v>
      </c>
      <c r="B4609" t="s">
        <v>22009</v>
      </c>
      <c r="C4609" t="s">
        <v>22010</v>
      </c>
      <c r="D4609" t="s">
        <v>18003</v>
      </c>
      <c r="E4609" t="s">
        <v>2363</v>
      </c>
      <c r="F4609">
        <v>118</v>
      </c>
      <c r="G4609" t="s">
        <v>8212</v>
      </c>
      <c r="H4609" t="s">
        <v>8218</v>
      </c>
      <c r="I4609" t="s">
        <v>8219</v>
      </c>
      <c r="J4609" t="s">
        <v>8215</v>
      </c>
      <c r="K4609" t="s">
        <v>8224</v>
      </c>
      <c r="L4609" t="s">
        <v>8216</v>
      </c>
    </row>
    <row r="4610" spans="1:12" x14ac:dyDescent="0.35">
      <c r="A4610" s="164" t="s">
        <v>20224</v>
      </c>
      <c r="B4610" t="s">
        <v>20225</v>
      </c>
      <c r="C4610" t="s">
        <v>20226</v>
      </c>
      <c r="D4610" t="s">
        <v>2373</v>
      </c>
      <c r="E4610" t="s">
        <v>2363</v>
      </c>
      <c r="F4610">
        <v>183</v>
      </c>
      <c r="G4610" t="s">
        <v>8212</v>
      </c>
      <c r="H4610" t="s">
        <v>8218</v>
      </c>
      <c r="I4610" t="s">
        <v>8214</v>
      </c>
      <c r="J4610" t="s">
        <v>8215</v>
      </c>
      <c r="K4610" t="s">
        <v>8224</v>
      </c>
      <c r="L4610" t="s">
        <v>8216</v>
      </c>
    </row>
    <row r="4611" spans="1:12" x14ac:dyDescent="0.35">
      <c r="A4611" s="164" t="s">
        <v>9453</v>
      </c>
      <c r="B4611" t="s">
        <v>9454</v>
      </c>
      <c r="C4611" t="s">
        <v>9455</v>
      </c>
      <c r="D4611" t="s">
        <v>9456</v>
      </c>
      <c r="E4611" t="s">
        <v>2363</v>
      </c>
      <c r="H4611" t="s">
        <v>8218</v>
      </c>
      <c r="I4611" t="s">
        <v>8214</v>
      </c>
      <c r="J4611" t="s">
        <v>8215</v>
      </c>
      <c r="K4611" t="s">
        <v>8224</v>
      </c>
      <c r="L4611" t="s">
        <v>8216</v>
      </c>
    </row>
    <row r="4612" spans="1:12" x14ac:dyDescent="0.35">
      <c r="A4612" s="164" t="s">
        <v>27622</v>
      </c>
      <c r="B4612" t="s">
        <v>27623</v>
      </c>
      <c r="C4612" t="s">
        <v>27624</v>
      </c>
      <c r="D4612" t="s">
        <v>27625</v>
      </c>
      <c r="E4612" t="s">
        <v>2363</v>
      </c>
      <c r="F4612">
        <v>140</v>
      </c>
      <c r="G4612" t="s">
        <v>8212</v>
      </c>
      <c r="H4612" t="s">
        <v>8218</v>
      </c>
      <c r="I4612" t="s">
        <v>8214</v>
      </c>
      <c r="J4612" t="s">
        <v>8215</v>
      </c>
      <c r="K4612" t="s">
        <v>8224</v>
      </c>
      <c r="L4612" t="s">
        <v>8216</v>
      </c>
    </row>
    <row r="4613" spans="1:12" x14ac:dyDescent="0.35">
      <c r="A4613" s="164" t="s">
        <v>25845</v>
      </c>
      <c r="B4613" t="s">
        <v>25846</v>
      </c>
      <c r="C4613" t="s">
        <v>10067</v>
      </c>
      <c r="D4613" t="s">
        <v>10068</v>
      </c>
      <c r="E4613" t="s">
        <v>2363</v>
      </c>
      <c r="F4613">
        <v>43</v>
      </c>
      <c r="G4613" t="s">
        <v>8234</v>
      </c>
      <c r="H4613" t="s">
        <v>8218</v>
      </c>
      <c r="I4613" t="s">
        <v>8214</v>
      </c>
      <c r="J4613" t="s">
        <v>8215</v>
      </c>
      <c r="K4613" t="s">
        <v>8224</v>
      </c>
      <c r="L4613" t="s">
        <v>8216</v>
      </c>
    </row>
    <row r="4614" spans="1:12" x14ac:dyDescent="0.35">
      <c r="A4614" s="164" t="s">
        <v>33036</v>
      </c>
      <c r="B4614" t="s">
        <v>33037</v>
      </c>
      <c r="C4614" t="s">
        <v>33038</v>
      </c>
      <c r="D4614" t="s">
        <v>2393</v>
      </c>
      <c r="E4614" t="s">
        <v>2363</v>
      </c>
      <c r="F4614">
        <v>108</v>
      </c>
      <c r="G4614" t="s">
        <v>8212</v>
      </c>
      <c r="H4614" t="s">
        <v>8218</v>
      </c>
      <c r="I4614" t="s">
        <v>8214</v>
      </c>
      <c r="J4614" t="s">
        <v>8215</v>
      </c>
      <c r="K4614" t="s">
        <v>8224</v>
      </c>
      <c r="L4614" t="s">
        <v>8216</v>
      </c>
    </row>
    <row r="4615" spans="1:12" x14ac:dyDescent="0.35">
      <c r="A4615" s="164" t="s">
        <v>32127</v>
      </c>
      <c r="B4615" t="s">
        <v>32128</v>
      </c>
      <c r="C4615" t="s">
        <v>32129</v>
      </c>
      <c r="D4615" t="s">
        <v>31751</v>
      </c>
      <c r="E4615" t="s">
        <v>2363</v>
      </c>
      <c r="F4615">
        <v>31</v>
      </c>
      <c r="G4615" t="s">
        <v>8234</v>
      </c>
      <c r="H4615" t="s">
        <v>8218</v>
      </c>
      <c r="I4615" t="s">
        <v>8214</v>
      </c>
      <c r="J4615" t="s">
        <v>8215</v>
      </c>
      <c r="K4615" t="s">
        <v>8224</v>
      </c>
      <c r="L4615" t="s">
        <v>8216</v>
      </c>
    </row>
    <row r="4616" spans="1:12" x14ac:dyDescent="0.35">
      <c r="A4616" s="164" t="s">
        <v>8228</v>
      </c>
      <c r="B4616" t="s">
        <v>8229</v>
      </c>
      <c r="C4616" t="s">
        <v>8230</v>
      </c>
      <c r="D4616" t="s">
        <v>8231</v>
      </c>
      <c r="E4616" t="s">
        <v>2363</v>
      </c>
      <c r="H4616" t="s">
        <v>8218</v>
      </c>
      <c r="I4616" t="s">
        <v>8219</v>
      </c>
      <c r="J4616" t="s">
        <v>8215</v>
      </c>
      <c r="K4616" t="s">
        <v>8224</v>
      </c>
      <c r="L4616" t="s">
        <v>8216</v>
      </c>
    </row>
    <row r="4617" spans="1:12" x14ac:dyDescent="0.35">
      <c r="A4617" s="164" t="s">
        <v>16447</v>
      </c>
      <c r="B4617" t="s">
        <v>16448</v>
      </c>
      <c r="C4617" t="s">
        <v>16449</v>
      </c>
      <c r="D4617" t="s">
        <v>16450</v>
      </c>
      <c r="E4617" t="s">
        <v>2363</v>
      </c>
      <c r="H4617" t="s">
        <v>8218</v>
      </c>
      <c r="I4617" t="s">
        <v>8214</v>
      </c>
      <c r="J4617" t="s">
        <v>8215</v>
      </c>
      <c r="K4617" t="s">
        <v>8224</v>
      </c>
      <c r="L4617" t="s">
        <v>8216</v>
      </c>
    </row>
    <row r="4618" spans="1:12" x14ac:dyDescent="0.35">
      <c r="A4618" s="164" t="s">
        <v>12710</v>
      </c>
      <c r="B4618" t="s">
        <v>12711</v>
      </c>
      <c r="C4618" t="s">
        <v>12712</v>
      </c>
      <c r="D4618" t="s">
        <v>12713</v>
      </c>
      <c r="E4618" t="s">
        <v>2363</v>
      </c>
      <c r="F4618">
        <v>251</v>
      </c>
      <c r="G4618" t="s">
        <v>8223</v>
      </c>
      <c r="H4618" t="s">
        <v>8218</v>
      </c>
      <c r="I4618" t="s">
        <v>8214</v>
      </c>
      <c r="J4618" t="s">
        <v>8215</v>
      </c>
      <c r="K4618" t="s">
        <v>8224</v>
      </c>
      <c r="L4618" t="s">
        <v>8216</v>
      </c>
    </row>
    <row r="4619" spans="1:12" x14ac:dyDescent="0.35">
      <c r="A4619" s="164" t="s">
        <v>10212</v>
      </c>
      <c r="B4619" t="s">
        <v>10213</v>
      </c>
      <c r="C4619" t="s">
        <v>10214</v>
      </c>
      <c r="D4619" t="s">
        <v>10215</v>
      </c>
      <c r="E4619" t="s">
        <v>2363</v>
      </c>
      <c r="F4619">
        <v>180</v>
      </c>
      <c r="G4619" t="s">
        <v>8212</v>
      </c>
      <c r="H4619" t="s">
        <v>8218</v>
      </c>
      <c r="I4619" t="s">
        <v>8214</v>
      </c>
      <c r="J4619" t="s">
        <v>8215</v>
      </c>
      <c r="K4619" t="s">
        <v>8224</v>
      </c>
      <c r="L4619" t="s">
        <v>8216</v>
      </c>
    </row>
    <row r="4620" spans="1:12" x14ac:dyDescent="0.35">
      <c r="A4620" s="164" t="s">
        <v>13318</v>
      </c>
      <c r="B4620" t="s">
        <v>13319</v>
      </c>
      <c r="C4620" t="s">
        <v>13320</v>
      </c>
      <c r="D4620" t="s">
        <v>13321</v>
      </c>
      <c r="E4620" t="s">
        <v>2363</v>
      </c>
      <c r="F4620">
        <v>433</v>
      </c>
      <c r="G4620" t="s">
        <v>8307</v>
      </c>
      <c r="H4620" t="s">
        <v>8218</v>
      </c>
      <c r="I4620" t="s">
        <v>8214</v>
      </c>
      <c r="J4620" t="s">
        <v>8215</v>
      </c>
      <c r="K4620" t="s">
        <v>8224</v>
      </c>
      <c r="L4620" t="s">
        <v>8216</v>
      </c>
    </row>
    <row r="4621" spans="1:12" x14ac:dyDescent="0.35">
      <c r="A4621" s="164" t="s">
        <v>26051</v>
      </c>
      <c r="B4621" t="s">
        <v>26052</v>
      </c>
      <c r="C4621" t="s">
        <v>26053</v>
      </c>
      <c r="D4621" t="s">
        <v>9226</v>
      </c>
      <c r="E4621" t="s">
        <v>2363</v>
      </c>
      <c r="H4621" t="s">
        <v>8218</v>
      </c>
      <c r="I4621" t="s">
        <v>8214</v>
      </c>
      <c r="J4621" t="s">
        <v>8215</v>
      </c>
      <c r="K4621" t="s">
        <v>8224</v>
      </c>
      <c r="L4621" t="s">
        <v>8216</v>
      </c>
    </row>
    <row r="4622" spans="1:12" x14ac:dyDescent="0.35">
      <c r="A4622" s="164" t="s">
        <v>16891</v>
      </c>
      <c r="B4622" t="s">
        <v>16892</v>
      </c>
      <c r="C4622" t="s">
        <v>16893</v>
      </c>
      <c r="D4622" t="s">
        <v>2381</v>
      </c>
      <c r="E4622" t="s">
        <v>2363</v>
      </c>
      <c r="F4622">
        <v>162</v>
      </c>
      <c r="G4622" t="s">
        <v>8212</v>
      </c>
      <c r="H4622" t="s">
        <v>8218</v>
      </c>
      <c r="I4622" t="s">
        <v>8214</v>
      </c>
      <c r="J4622" t="s">
        <v>8215</v>
      </c>
      <c r="K4622" t="s">
        <v>8224</v>
      </c>
      <c r="L4622" t="s">
        <v>8216</v>
      </c>
    </row>
    <row r="4623" spans="1:12" x14ac:dyDescent="0.35">
      <c r="A4623" s="164" t="s">
        <v>19691</v>
      </c>
      <c r="B4623" t="s">
        <v>19692</v>
      </c>
      <c r="C4623" t="s">
        <v>19693</v>
      </c>
      <c r="D4623" t="s">
        <v>2037</v>
      </c>
      <c r="E4623" t="s">
        <v>2363</v>
      </c>
      <c r="F4623">
        <v>42</v>
      </c>
      <c r="G4623" t="s">
        <v>8234</v>
      </c>
      <c r="H4623" t="s">
        <v>8218</v>
      </c>
      <c r="I4623" t="s">
        <v>8214</v>
      </c>
      <c r="J4623" t="s">
        <v>8215</v>
      </c>
      <c r="K4623" t="s">
        <v>8224</v>
      </c>
      <c r="L4623" t="s">
        <v>8216</v>
      </c>
    </row>
    <row r="4624" spans="1:12" x14ac:dyDescent="0.35">
      <c r="A4624" s="164" t="s">
        <v>15902</v>
      </c>
      <c r="B4624" t="s">
        <v>15903</v>
      </c>
      <c r="C4624" t="s">
        <v>15904</v>
      </c>
      <c r="D4624" t="s">
        <v>2381</v>
      </c>
      <c r="E4624" t="s">
        <v>2363</v>
      </c>
      <c r="F4624">
        <v>55</v>
      </c>
      <c r="G4624" t="s">
        <v>8234</v>
      </c>
      <c r="H4624" t="s">
        <v>8218</v>
      </c>
      <c r="I4624" t="s">
        <v>8214</v>
      </c>
      <c r="J4624" t="s">
        <v>8215</v>
      </c>
      <c r="K4624" t="s">
        <v>8224</v>
      </c>
      <c r="L4624" t="s">
        <v>8216</v>
      </c>
    </row>
    <row r="4625" spans="1:12" x14ac:dyDescent="0.35">
      <c r="A4625" s="164" t="s">
        <v>10365</v>
      </c>
      <c r="B4625" t="s">
        <v>10366</v>
      </c>
      <c r="C4625" t="s">
        <v>10367</v>
      </c>
      <c r="D4625" t="s">
        <v>10368</v>
      </c>
      <c r="E4625" t="s">
        <v>2363</v>
      </c>
      <c r="F4625">
        <v>240</v>
      </c>
      <c r="G4625" t="s">
        <v>8223</v>
      </c>
      <c r="H4625" t="s">
        <v>8218</v>
      </c>
      <c r="I4625" t="s">
        <v>8214</v>
      </c>
      <c r="J4625" t="s">
        <v>8215</v>
      </c>
      <c r="K4625" t="s">
        <v>8224</v>
      </c>
      <c r="L4625" t="s">
        <v>8216</v>
      </c>
    </row>
    <row r="4626" spans="1:12" x14ac:dyDescent="0.35">
      <c r="A4626" s="164" t="s">
        <v>22747</v>
      </c>
      <c r="B4626" t="s">
        <v>19692</v>
      </c>
      <c r="C4626" t="s">
        <v>22748</v>
      </c>
      <c r="D4626" t="s">
        <v>2037</v>
      </c>
      <c r="E4626" t="s">
        <v>2363</v>
      </c>
      <c r="F4626">
        <v>42</v>
      </c>
      <c r="G4626" t="s">
        <v>8234</v>
      </c>
      <c r="H4626" t="s">
        <v>8218</v>
      </c>
      <c r="I4626" t="s">
        <v>8214</v>
      </c>
      <c r="J4626" t="s">
        <v>8215</v>
      </c>
      <c r="K4626" t="s">
        <v>8224</v>
      </c>
      <c r="L4626" t="s">
        <v>8216</v>
      </c>
    </row>
    <row r="4627" spans="1:12" x14ac:dyDescent="0.35">
      <c r="A4627" s="164" t="s">
        <v>26753</v>
      </c>
      <c r="B4627" t="s">
        <v>26754</v>
      </c>
      <c r="C4627" t="s">
        <v>26755</v>
      </c>
      <c r="D4627" t="s">
        <v>26756</v>
      </c>
      <c r="E4627" t="s">
        <v>2363</v>
      </c>
      <c r="F4627">
        <v>41</v>
      </c>
      <c r="G4627" t="s">
        <v>8234</v>
      </c>
      <c r="H4627" t="s">
        <v>8218</v>
      </c>
      <c r="I4627" t="s">
        <v>8214</v>
      </c>
      <c r="J4627" t="s">
        <v>8215</v>
      </c>
      <c r="K4627" t="s">
        <v>8224</v>
      </c>
      <c r="L4627" t="s">
        <v>8216</v>
      </c>
    </row>
    <row r="4628" spans="1:12" x14ac:dyDescent="0.35">
      <c r="A4628" s="164" t="s">
        <v>31749</v>
      </c>
      <c r="B4628" t="s">
        <v>12002</v>
      </c>
      <c r="C4628" t="s">
        <v>31750</v>
      </c>
      <c r="D4628" t="s">
        <v>31751</v>
      </c>
      <c r="E4628" t="s">
        <v>2363</v>
      </c>
      <c r="H4628" t="s">
        <v>8218</v>
      </c>
      <c r="I4628" t="s">
        <v>8214</v>
      </c>
      <c r="J4628" t="s">
        <v>8215</v>
      </c>
      <c r="K4628" t="s">
        <v>8224</v>
      </c>
      <c r="L4628" t="s">
        <v>8216</v>
      </c>
    </row>
    <row r="4629" spans="1:12" x14ac:dyDescent="0.35">
      <c r="A4629" s="164" t="s">
        <v>2510</v>
      </c>
      <c r="B4629" t="s">
        <v>6708</v>
      </c>
      <c r="C4629" t="s">
        <v>29461</v>
      </c>
      <c r="D4629" t="s">
        <v>2511</v>
      </c>
      <c r="E4629" t="s">
        <v>2512</v>
      </c>
      <c r="F4629">
        <v>341</v>
      </c>
      <c r="G4629" t="s">
        <v>8556</v>
      </c>
      <c r="H4629" t="s">
        <v>8218</v>
      </c>
      <c r="I4629" t="s">
        <v>8214</v>
      </c>
      <c r="J4629" t="s">
        <v>8215</v>
      </c>
      <c r="K4629" t="s">
        <v>5808</v>
      </c>
      <c r="L4629" t="s">
        <v>8267</v>
      </c>
    </row>
    <row r="4630" spans="1:12" x14ac:dyDescent="0.35">
      <c r="A4630" s="164" t="s">
        <v>2513</v>
      </c>
      <c r="B4630" t="s">
        <v>6716</v>
      </c>
      <c r="C4630" t="s">
        <v>28539</v>
      </c>
      <c r="D4630" t="s">
        <v>2514</v>
      </c>
      <c r="E4630" t="s">
        <v>2512</v>
      </c>
      <c r="F4630">
        <v>307</v>
      </c>
      <c r="G4630" t="s">
        <v>8556</v>
      </c>
      <c r="H4630" t="s">
        <v>8218</v>
      </c>
      <c r="I4630" t="s">
        <v>8214</v>
      </c>
      <c r="J4630" t="s">
        <v>8215</v>
      </c>
      <c r="K4630" t="s">
        <v>8224</v>
      </c>
      <c r="L4630" t="s">
        <v>8267</v>
      </c>
    </row>
    <row r="4631" spans="1:12" x14ac:dyDescent="0.35">
      <c r="A4631" s="164" t="s">
        <v>12629</v>
      </c>
      <c r="B4631" t="s">
        <v>12630</v>
      </c>
      <c r="C4631" t="s">
        <v>12631</v>
      </c>
      <c r="D4631" t="s">
        <v>12632</v>
      </c>
      <c r="E4631" t="s">
        <v>2512</v>
      </c>
      <c r="H4631" t="s">
        <v>8218</v>
      </c>
      <c r="I4631" t="s">
        <v>8214</v>
      </c>
      <c r="J4631" t="s">
        <v>8215</v>
      </c>
      <c r="K4631" t="s">
        <v>8224</v>
      </c>
      <c r="L4631" t="s">
        <v>8216</v>
      </c>
    </row>
    <row r="4632" spans="1:12" x14ac:dyDescent="0.35">
      <c r="A4632" s="164" t="s">
        <v>2515</v>
      </c>
      <c r="B4632" t="s">
        <v>6707</v>
      </c>
      <c r="C4632" t="s">
        <v>14726</v>
      </c>
      <c r="D4632" t="s">
        <v>2516</v>
      </c>
      <c r="E4632" t="s">
        <v>2512</v>
      </c>
      <c r="F4632">
        <v>330</v>
      </c>
      <c r="G4632" t="s">
        <v>8556</v>
      </c>
      <c r="H4632" t="s">
        <v>8218</v>
      </c>
      <c r="I4632" t="s">
        <v>8214</v>
      </c>
      <c r="J4632" t="s">
        <v>8215</v>
      </c>
      <c r="K4632" t="s">
        <v>5808</v>
      </c>
      <c r="L4632" t="s">
        <v>8267</v>
      </c>
    </row>
    <row r="4633" spans="1:12" x14ac:dyDescent="0.35">
      <c r="A4633" s="164" t="s">
        <v>29344</v>
      </c>
      <c r="B4633" t="s">
        <v>29345</v>
      </c>
      <c r="C4633" t="s">
        <v>29346</v>
      </c>
      <c r="D4633" t="s">
        <v>15873</v>
      </c>
      <c r="E4633" t="s">
        <v>2512</v>
      </c>
      <c r="F4633">
        <v>16</v>
      </c>
      <c r="G4633" t="s">
        <v>8234</v>
      </c>
      <c r="H4633" t="s">
        <v>8218</v>
      </c>
      <c r="I4633" t="s">
        <v>8214</v>
      </c>
      <c r="J4633" t="s">
        <v>8215</v>
      </c>
      <c r="K4633" t="s">
        <v>8224</v>
      </c>
      <c r="L4633" t="s">
        <v>8216</v>
      </c>
    </row>
    <row r="4634" spans="1:12" x14ac:dyDescent="0.35">
      <c r="A4634" s="164" t="s">
        <v>2517</v>
      </c>
      <c r="B4634" t="s">
        <v>6719</v>
      </c>
      <c r="C4634" t="s">
        <v>31811</v>
      </c>
      <c r="D4634" t="s">
        <v>2496</v>
      </c>
      <c r="E4634" t="s">
        <v>2512</v>
      </c>
      <c r="F4634">
        <v>61</v>
      </c>
      <c r="G4634" t="s">
        <v>8234</v>
      </c>
      <c r="H4634" t="s">
        <v>8218</v>
      </c>
      <c r="I4634" t="s">
        <v>8214</v>
      </c>
      <c r="J4634" t="s">
        <v>8215</v>
      </c>
      <c r="K4634" t="s">
        <v>5808</v>
      </c>
      <c r="L4634" t="s">
        <v>8216</v>
      </c>
    </row>
    <row r="4635" spans="1:12" x14ac:dyDescent="0.35">
      <c r="A4635" s="164" t="s">
        <v>20332</v>
      </c>
      <c r="B4635" t="s">
        <v>20333</v>
      </c>
      <c r="C4635" t="s">
        <v>20334</v>
      </c>
      <c r="D4635" t="s">
        <v>96</v>
      </c>
      <c r="E4635" t="s">
        <v>2512</v>
      </c>
      <c r="F4635">
        <v>49</v>
      </c>
      <c r="G4635" t="s">
        <v>8234</v>
      </c>
      <c r="H4635" t="s">
        <v>8218</v>
      </c>
      <c r="I4635" t="s">
        <v>8219</v>
      </c>
      <c r="J4635" t="s">
        <v>8215</v>
      </c>
      <c r="K4635" t="s">
        <v>8224</v>
      </c>
      <c r="L4635" t="s">
        <v>8216</v>
      </c>
    </row>
    <row r="4636" spans="1:12" x14ac:dyDescent="0.35">
      <c r="A4636" s="164" t="s">
        <v>26840</v>
      </c>
      <c r="B4636" t="s">
        <v>5037</v>
      </c>
      <c r="C4636" t="s">
        <v>26841</v>
      </c>
      <c r="D4636" t="s">
        <v>23986</v>
      </c>
      <c r="E4636" t="s">
        <v>2512</v>
      </c>
      <c r="F4636">
        <v>31</v>
      </c>
      <c r="G4636" t="s">
        <v>8234</v>
      </c>
      <c r="H4636" t="s">
        <v>8218</v>
      </c>
      <c r="I4636" t="s">
        <v>8214</v>
      </c>
      <c r="J4636" t="s">
        <v>8215</v>
      </c>
      <c r="K4636" t="s">
        <v>5808</v>
      </c>
      <c r="L4636" t="s">
        <v>8216</v>
      </c>
    </row>
    <row r="4637" spans="1:12" x14ac:dyDescent="0.35">
      <c r="A4637" s="164" t="s">
        <v>32333</v>
      </c>
      <c r="B4637" t="s">
        <v>32334</v>
      </c>
      <c r="C4637" t="s">
        <v>32335</v>
      </c>
      <c r="D4637" t="s">
        <v>692</v>
      </c>
      <c r="E4637" t="s">
        <v>2512</v>
      </c>
      <c r="F4637">
        <v>32</v>
      </c>
      <c r="G4637" t="s">
        <v>8234</v>
      </c>
      <c r="H4637" t="s">
        <v>8218</v>
      </c>
      <c r="I4637" t="s">
        <v>8219</v>
      </c>
      <c r="J4637" t="s">
        <v>8215</v>
      </c>
      <c r="K4637" t="s">
        <v>5808</v>
      </c>
      <c r="L4637" t="s">
        <v>8216</v>
      </c>
    </row>
    <row r="4638" spans="1:12" x14ac:dyDescent="0.35">
      <c r="A4638" s="164" t="s">
        <v>2518</v>
      </c>
      <c r="B4638" t="s">
        <v>6718</v>
      </c>
      <c r="C4638" t="s">
        <v>16012</v>
      </c>
      <c r="D4638" t="s">
        <v>2496</v>
      </c>
      <c r="E4638" t="s">
        <v>2512</v>
      </c>
      <c r="F4638">
        <v>1115</v>
      </c>
      <c r="G4638" t="s">
        <v>8490</v>
      </c>
      <c r="H4638" t="s">
        <v>8218</v>
      </c>
      <c r="I4638" t="s">
        <v>8214</v>
      </c>
      <c r="J4638" t="s">
        <v>8215</v>
      </c>
      <c r="K4638" t="s">
        <v>8224</v>
      </c>
      <c r="L4638" t="s">
        <v>8267</v>
      </c>
    </row>
    <row r="4639" spans="1:12" x14ac:dyDescent="0.35">
      <c r="A4639" s="164" t="s">
        <v>25084</v>
      </c>
      <c r="B4639" t="s">
        <v>25085</v>
      </c>
      <c r="C4639" t="s">
        <v>25086</v>
      </c>
      <c r="D4639" t="s">
        <v>25087</v>
      </c>
      <c r="E4639" t="s">
        <v>2512</v>
      </c>
      <c r="F4639">
        <v>49</v>
      </c>
      <c r="G4639" t="s">
        <v>8234</v>
      </c>
      <c r="H4639" t="s">
        <v>8218</v>
      </c>
      <c r="I4639" t="s">
        <v>8219</v>
      </c>
      <c r="J4639" t="s">
        <v>8215</v>
      </c>
      <c r="K4639" t="s">
        <v>5808</v>
      </c>
      <c r="L4639" t="s">
        <v>8216</v>
      </c>
    </row>
    <row r="4640" spans="1:12" x14ac:dyDescent="0.35">
      <c r="A4640" s="164" t="s">
        <v>18470</v>
      </c>
      <c r="B4640" t="s">
        <v>18471</v>
      </c>
      <c r="C4640" t="s">
        <v>11135</v>
      </c>
      <c r="D4640" t="s">
        <v>11136</v>
      </c>
      <c r="E4640" t="s">
        <v>2512</v>
      </c>
      <c r="F4640">
        <v>49</v>
      </c>
      <c r="G4640" t="s">
        <v>8234</v>
      </c>
      <c r="H4640" t="s">
        <v>8218</v>
      </c>
      <c r="I4640" t="s">
        <v>8219</v>
      </c>
      <c r="J4640" t="s">
        <v>8215</v>
      </c>
      <c r="K4640" t="s">
        <v>8224</v>
      </c>
      <c r="L4640" t="s">
        <v>8216</v>
      </c>
    </row>
    <row r="4641" spans="1:12" x14ac:dyDescent="0.35">
      <c r="A4641" s="164" t="s">
        <v>2519</v>
      </c>
      <c r="B4641" t="s">
        <v>6689</v>
      </c>
      <c r="C4641" t="s">
        <v>16152</v>
      </c>
      <c r="D4641" t="s">
        <v>2520</v>
      </c>
      <c r="E4641" t="s">
        <v>2512</v>
      </c>
      <c r="F4641">
        <v>37</v>
      </c>
      <c r="G4641" t="s">
        <v>8234</v>
      </c>
      <c r="H4641" t="s">
        <v>8218</v>
      </c>
      <c r="I4641" t="s">
        <v>8214</v>
      </c>
      <c r="J4641" t="s">
        <v>8215</v>
      </c>
      <c r="K4641" t="s">
        <v>5808</v>
      </c>
      <c r="L4641" t="s">
        <v>8216</v>
      </c>
    </row>
    <row r="4642" spans="1:12" x14ac:dyDescent="0.35">
      <c r="A4642" s="164" t="s">
        <v>31647</v>
      </c>
      <c r="B4642" t="s">
        <v>31648</v>
      </c>
      <c r="C4642" t="s">
        <v>20954</v>
      </c>
      <c r="D4642" t="s">
        <v>20955</v>
      </c>
      <c r="E4642" t="s">
        <v>2512</v>
      </c>
      <c r="F4642">
        <v>47</v>
      </c>
      <c r="G4642" t="s">
        <v>8234</v>
      </c>
      <c r="H4642" t="s">
        <v>8218</v>
      </c>
      <c r="I4642" t="s">
        <v>8219</v>
      </c>
      <c r="J4642" t="s">
        <v>8215</v>
      </c>
      <c r="K4642" t="s">
        <v>8224</v>
      </c>
      <c r="L4642" t="s">
        <v>8216</v>
      </c>
    </row>
    <row r="4643" spans="1:12" x14ac:dyDescent="0.35">
      <c r="A4643" s="164" t="s">
        <v>21134</v>
      </c>
      <c r="B4643" t="s">
        <v>5737</v>
      </c>
      <c r="C4643" t="s">
        <v>21135</v>
      </c>
      <c r="D4643" t="s">
        <v>14134</v>
      </c>
      <c r="E4643" t="s">
        <v>2512</v>
      </c>
      <c r="F4643">
        <v>36</v>
      </c>
      <c r="G4643" t="s">
        <v>8234</v>
      </c>
      <c r="H4643" t="s">
        <v>8218</v>
      </c>
      <c r="I4643" t="s">
        <v>8219</v>
      </c>
      <c r="J4643" t="s">
        <v>8215</v>
      </c>
      <c r="K4643" t="s">
        <v>5808</v>
      </c>
      <c r="L4643" t="s">
        <v>8216</v>
      </c>
    </row>
    <row r="4644" spans="1:12" x14ac:dyDescent="0.35">
      <c r="A4644" s="164" t="s">
        <v>2521</v>
      </c>
      <c r="B4644" t="s">
        <v>6691</v>
      </c>
      <c r="C4644" t="s">
        <v>9839</v>
      </c>
      <c r="D4644" t="s">
        <v>2522</v>
      </c>
      <c r="E4644" t="s">
        <v>2512</v>
      </c>
      <c r="F4644">
        <v>50</v>
      </c>
      <c r="G4644" t="s">
        <v>8234</v>
      </c>
      <c r="H4644" t="s">
        <v>8218</v>
      </c>
      <c r="I4644" t="s">
        <v>8219</v>
      </c>
      <c r="J4644" t="s">
        <v>8215</v>
      </c>
      <c r="K4644" t="s">
        <v>8224</v>
      </c>
      <c r="L4644" t="s">
        <v>8216</v>
      </c>
    </row>
    <row r="4645" spans="1:12" x14ac:dyDescent="0.35">
      <c r="A4645" s="164" t="s">
        <v>2523</v>
      </c>
      <c r="B4645" t="s">
        <v>6717</v>
      </c>
      <c r="C4645" t="s">
        <v>26577</v>
      </c>
      <c r="D4645" t="s">
        <v>2514</v>
      </c>
      <c r="E4645" t="s">
        <v>2512</v>
      </c>
      <c r="F4645">
        <v>103</v>
      </c>
      <c r="G4645" t="s">
        <v>8212</v>
      </c>
      <c r="H4645" t="s">
        <v>8218</v>
      </c>
      <c r="I4645" t="s">
        <v>8214</v>
      </c>
      <c r="J4645" t="s">
        <v>8215</v>
      </c>
      <c r="K4645" t="s">
        <v>8224</v>
      </c>
      <c r="L4645" t="s">
        <v>8267</v>
      </c>
    </row>
    <row r="4646" spans="1:12" x14ac:dyDescent="0.35">
      <c r="A4646" s="164" t="s">
        <v>2524</v>
      </c>
      <c r="B4646" t="s">
        <v>6686</v>
      </c>
      <c r="C4646" t="s">
        <v>30475</v>
      </c>
      <c r="D4646" t="s">
        <v>2281</v>
      </c>
      <c r="E4646" t="s">
        <v>2512</v>
      </c>
      <c r="F4646">
        <v>70</v>
      </c>
      <c r="G4646" t="s">
        <v>8234</v>
      </c>
      <c r="H4646" t="s">
        <v>8218</v>
      </c>
      <c r="I4646" t="s">
        <v>8214</v>
      </c>
      <c r="J4646" t="s">
        <v>8215</v>
      </c>
      <c r="K4646" t="s">
        <v>8224</v>
      </c>
      <c r="L4646" t="s">
        <v>8216</v>
      </c>
    </row>
    <row r="4647" spans="1:12" x14ac:dyDescent="0.35">
      <c r="A4647" s="164" t="s">
        <v>12113</v>
      </c>
      <c r="B4647" t="s">
        <v>12114</v>
      </c>
      <c r="C4647" t="s">
        <v>12115</v>
      </c>
      <c r="D4647" t="s">
        <v>12116</v>
      </c>
      <c r="E4647" t="s">
        <v>2512</v>
      </c>
      <c r="F4647">
        <v>16</v>
      </c>
      <c r="G4647" t="s">
        <v>8234</v>
      </c>
      <c r="H4647" t="s">
        <v>8218</v>
      </c>
      <c r="I4647" t="s">
        <v>8214</v>
      </c>
      <c r="J4647" t="s">
        <v>8215</v>
      </c>
      <c r="K4647" t="s">
        <v>8224</v>
      </c>
      <c r="L4647" t="s">
        <v>8216</v>
      </c>
    </row>
    <row r="4648" spans="1:12" x14ac:dyDescent="0.35">
      <c r="A4648" s="164" t="s">
        <v>2525</v>
      </c>
      <c r="B4648" t="s">
        <v>6413</v>
      </c>
      <c r="C4648" t="s">
        <v>25008</v>
      </c>
      <c r="D4648" t="s">
        <v>2526</v>
      </c>
      <c r="E4648" t="s">
        <v>2512</v>
      </c>
      <c r="F4648">
        <v>48</v>
      </c>
      <c r="G4648" t="s">
        <v>8234</v>
      </c>
      <c r="H4648" t="s">
        <v>8218</v>
      </c>
      <c r="I4648" t="s">
        <v>8219</v>
      </c>
      <c r="J4648" t="s">
        <v>8215</v>
      </c>
      <c r="K4648" t="s">
        <v>8224</v>
      </c>
      <c r="L4648" t="s">
        <v>8216</v>
      </c>
    </row>
    <row r="4649" spans="1:12" x14ac:dyDescent="0.35">
      <c r="A4649" s="164" t="s">
        <v>10910</v>
      </c>
      <c r="B4649" t="s">
        <v>10911</v>
      </c>
      <c r="C4649" t="s">
        <v>10912</v>
      </c>
      <c r="D4649" t="s">
        <v>10913</v>
      </c>
      <c r="E4649" t="s">
        <v>2512</v>
      </c>
      <c r="F4649">
        <v>36</v>
      </c>
      <c r="G4649" t="s">
        <v>8234</v>
      </c>
      <c r="H4649" t="s">
        <v>8218</v>
      </c>
      <c r="I4649" t="s">
        <v>8214</v>
      </c>
      <c r="J4649" t="s">
        <v>8215</v>
      </c>
      <c r="K4649" t="s">
        <v>5808</v>
      </c>
      <c r="L4649" t="s">
        <v>8216</v>
      </c>
    </row>
    <row r="4650" spans="1:12" x14ac:dyDescent="0.35">
      <c r="A4650" s="164" t="s">
        <v>33120</v>
      </c>
      <c r="B4650" t="s">
        <v>33121</v>
      </c>
      <c r="C4650" t="s">
        <v>33122</v>
      </c>
      <c r="D4650" t="s">
        <v>22132</v>
      </c>
      <c r="E4650" t="s">
        <v>2512</v>
      </c>
      <c r="H4650" t="s">
        <v>8218</v>
      </c>
      <c r="I4650" t="s">
        <v>8214</v>
      </c>
      <c r="J4650" t="s">
        <v>8215</v>
      </c>
      <c r="K4650" t="s">
        <v>8224</v>
      </c>
      <c r="L4650" t="s">
        <v>8216</v>
      </c>
    </row>
    <row r="4651" spans="1:12" x14ac:dyDescent="0.35">
      <c r="A4651" s="164" t="s">
        <v>21419</v>
      </c>
      <c r="B4651" t="s">
        <v>17644</v>
      </c>
      <c r="C4651" t="s">
        <v>21420</v>
      </c>
      <c r="D4651" t="s">
        <v>17646</v>
      </c>
      <c r="E4651" t="s">
        <v>2512</v>
      </c>
      <c r="F4651">
        <v>41</v>
      </c>
      <c r="G4651" t="s">
        <v>8234</v>
      </c>
      <c r="H4651" t="s">
        <v>8218</v>
      </c>
      <c r="I4651" t="s">
        <v>8219</v>
      </c>
      <c r="J4651" t="s">
        <v>8215</v>
      </c>
      <c r="K4651" t="s">
        <v>5808</v>
      </c>
      <c r="L4651" t="s">
        <v>8216</v>
      </c>
    </row>
    <row r="4652" spans="1:12" x14ac:dyDescent="0.35">
      <c r="A4652" s="164" t="s">
        <v>33269</v>
      </c>
      <c r="B4652" t="s">
        <v>33270</v>
      </c>
      <c r="C4652" t="s">
        <v>33271</v>
      </c>
      <c r="D4652" t="s">
        <v>33272</v>
      </c>
      <c r="E4652" t="s">
        <v>2512</v>
      </c>
      <c r="H4652" t="s">
        <v>8218</v>
      </c>
      <c r="I4652" t="s">
        <v>8214</v>
      </c>
      <c r="J4652" t="s">
        <v>8215</v>
      </c>
      <c r="K4652" t="s">
        <v>8224</v>
      </c>
      <c r="L4652" t="s">
        <v>8216</v>
      </c>
    </row>
    <row r="4653" spans="1:12" x14ac:dyDescent="0.35">
      <c r="A4653" s="164" t="s">
        <v>32283</v>
      </c>
      <c r="B4653" t="s">
        <v>9158</v>
      </c>
      <c r="C4653" t="s">
        <v>9159</v>
      </c>
      <c r="D4653" t="s">
        <v>8907</v>
      </c>
      <c r="E4653" t="s">
        <v>2512</v>
      </c>
      <c r="F4653">
        <v>32</v>
      </c>
      <c r="G4653" t="s">
        <v>8234</v>
      </c>
      <c r="H4653" t="s">
        <v>8218</v>
      </c>
      <c r="I4653" t="s">
        <v>8219</v>
      </c>
      <c r="J4653" t="s">
        <v>8215</v>
      </c>
      <c r="K4653" t="s">
        <v>5808</v>
      </c>
      <c r="L4653" t="s">
        <v>8216</v>
      </c>
    </row>
    <row r="4654" spans="1:12" x14ac:dyDescent="0.35">
      <c r="A4654" s="164" t="s">
        <v>17242</v>
      </c>
      <c r="B4654" t="s">
        <v>17243</v>
      </c>
      <c r="C4654" t="s">
        <v>17244</v>
      </c>
      <c r="D4654" t="s">
        <v>17245</v>
      </c>
      <c r="E4654" t="s">
        <v>2512</v>
      </c>
      <c r="F4654">
        <v>49</v>
      </c>
      <c r="G4654" t="s">
        <v>8234</v>
      </c>
      <c r="H4654" t="s">
        <v>8218</v>
      </c>
      <c r="I4654" t="s">
        <v>8214</v>
      </c>
      <c r="J4654" t="s">
        <v>8215</v>
      </c>
      <c r="K4654" t="s">
        <v>5808</v>
      </c>
      <c r="L4654" t="s">
        <v>8216</v>
      </c>
    </row>
    <row r="4655" spans="1:12" x14ac:dyDescent="0.35">
      <c r="A4655" s="164" t="s">
        <v>15109</v>
      </c>
      <c r="B4655" t="s">
        <v>5344</v>
      </c>
      <c r="C4655" t="s">
        <v>15110</v>
      </c>
      <c r="D4655" t="s">
        <v>4375</v>
      </c>
      <c r="E4655" t="s">
        <v>2512</v>
      </c>
      <c r="F4655">
        <v>25</v>
      </c>
      <c r="G4655" t="s">
        <v>8234</v>
      </c>
      <c r="H4655" t="s">
        <v>8218</v>
      </c>
      <c r="I4655" t="s">
        <v>8219</v>
      </c>
      <c r="J4655" t="s">
        <v>8215</v>
      </c>
      <c r="K4655" t="s">
        <v>8224</v>
      </c>
      <c r="L4655" t="s">
        <v>8216</v>
      </c>
    </row>
    <row r="4656" spans="1:12" x14ac:dyDescent="0.35">
      <c r="A4656" s="164" t="s">
        <v>2527</v>
      </c>
      <c r="B4656" t="s">
        <v>6416</v>
      </c>
      <c r="C4656" t="s">
        <v>22538</v>
      </c>
      <c r="D4656" t="s">
        <v>2141</v>
      </c>
      <c r="E4656" t="s">
        <v>2512</v>
      </c>
      <c r="F4656">
        <v>99</v>
      </c>
      <c r="G4656" t="s">
        <v>8234</v>
      </c>
      <c r="H4656" t="s">
        <v>8218</v>
      </c>
      <c r="I4656" t="s">
        <v>8219</v>
      </c>
      <c r="J4656" t="s">
        <v>8215</v>
      </c>
      <c r="K4656" t="s">
        <v>5808</v>
      </c>
      <c r="L4656" t="s">
        <v>8216</v>
      </c>
    </row>
    <row r="4657" spans="1:12" x14ac:dyDescent="0.35">
      <c r="A4657" s="164" t="s">
        <v>26774</v>
      </c>
      <c r="B4657" t="s">
        <v>26775</v>
      </c>
      <c r="C4657" t="s">
        <v>26776</v>
      </c>
      <c r="D4657" t="s">
        <v>26777</v>
      </c>
      <c r="E4657" t="s">
        <v>2512</v>
      </c>
      <c r="F4657">
        <v>28</v>
      </c>
      <c r="G4657" t="s">
        <v>8234</v>
      </c>
      <c r="H4657" t="s">
        <v>8218</v>
      </c>
      <c r="I4657" t="s">
        <v>8214</v>
      </c>
      <c r="J4657" t="s">
        <v>8215</v>
      </c>
      <c r="K4657" t="s">
        <v>5808</v>
      </c>
      <c r="L4657" t="s">
        <v>8216</v>
      </c>
    </row>
    <row r="4658" spans="1:12" x14ac:dyDescent="0.35">
      <c r="A4658" s="164" t="s">
        <v>20982</v>
      </c>
      <c r="B4658" t="s">
        <v>20983</v>
      </c>
      <c r="C4658" t="s">
        <v>20984</v>
      </c>
      <c r="D4658" t="s">
        <v>20985</v>
      </c>
      <c r="E4658" t="s">
        <v>2512</v>
      </c>
      <c r="H4658" t="s">
        <v>8218</v>
      </c>
      <c r="I4658" t="s">
        <v>8219</v>
      </c>
      <c r="J4658" t="s">
        <v>8215</v>
      </c>
      <c r="K4658" t="s">
        <v>8224</v>
      </c>
      <c r="L4658" t="s">
        <v>8216</v>
      </c>
    </row>
    <row r="4659" spans="1:12" x14ac:dyDescent="0.35">
      <c r="A4659" s="164" t="s">
        <v>2528</v>
      </c>
      <c r="B4659" t="s">
        <v>6415</v>
      </c>
      <c r="C4659" t="s">
        <v>13914</v>
      </c>
      <c r="D4659" t="s">
        <v>1329</v>
      </c>
      <c r="E4659" t="s">
        <v>2512</v>
      </c>
      <c r="F4659">
        <v>457</v>
      </c>
      <c r="G4659" t="s">
        <v>8307</v>
      </c>
      <c r="H4659" t="s">
        <v>8218</v>
      </c>
      <c r="I4659" t="s">
        <v>8214</v>
      </c>
      <c r="J4659" t="s">
        <v>8215</v>
      </c>
      <c r="K4659" t="s">
        <v>8224</v>
      </c>
      <c r="L4659" t="s">
        <v>8267</v>
      </c>
    </row>
    <row r="4660" spans="1:12" x14ac:dyDescent="0.35">
      <c r="A4660" s="164" t="s">
        <v>28729</v>
      </c>
      <c r="B4660" t="s">
        <v>28730</v>
      </c>
      <c r="C4660" t="s">
        <v>27438</v>
      </c>
      <c r="D4660" t="s">
        <v>27439</v>
      </c>
      <c r="E4660" t="s">
        <v>2512</v>
      </c>
      <c r="F4660">
        <v>28</v>
      </c>
      <c r="G4660" t="s">
        <v>8234</v>
      </c>
      <c r="H4660" t="s">
        <v>8218</v>
      </c>
      <c r="I4660" t="s">
        <v>8214</v>
      </c>
      <c r="J4660" t="s">
        <v>8215</v>
      </c>
      <c r="K4660" t="s">
        <v>5808</v>
      </c>
      <c r="L4660" t="s">
        <v>8216</v>
      </c>
    </row>
    <row r="4661" spans="1:12" x14ac:dyDescent="0.35">
      <c r="A4661" s="164" t="s">
        <v>2529</v>
      </c>
      <c r="B4661" t="s">
        <v>6695</v>
      </c>
      <c r="C4661" t="s">
        <v>20647</v>
      </c>
      <c r="D4661" t="s">
        <v>2530</v>
      </c>
      <c r="E4661" t="s">
        <v>2512</v>
      </c>
      <c r="F4661">
        <v>336</v>
      </c>
      <c r="G4661" t="s">
        <v>8556</v>
      </c>
      <c r="H4661" t="s">
        <v>8218</v>
      </c>
      <c r="I4661" t="s">
        <v>8214</v>
      </c>
      <c r="J4661" t="s">
        <v>8215</v>
      </c>
      <c r="K4661" t="s">
        <v>8224</v>
      </c>
      <c r="L4661" t="s">
        <v>8267</v>
      </c>
    </row>
    <row r="4662" spans="1:12" x14ac:dyDescent="0.35">
      <c r="A4662" s="164" t="s">
        <v>2531</v>
      </c>
      <c r="B4662" t="s">
        <v>6714</v>
      </c>
      <c r="C4662" t="s">
        <v>15151</v>
      </c>
      <c r="D4662" t="s">
        <v>2532</v>
      </c>
      <c r="E4662" t="s">
        <v>2512</v>
      </c>
      <c r="F4662">
        <v>73</v>
      </c>
      <c r="G4662" t="s">
        <v>8234</v>
      </c>
      <c r="H4662" t="s">
        <v>8218</v>
      </c>
      <c r="I4662" t="s">
        <v>8214</v>
      </c>
      <c r="J4662" t="s">
        <v>8215</v>
      </c>
      <c r="K4662" t="s">
        <v>8224</v>
      </c>
      <c r="L4662" t="s">
        <v>8216</v>
      </c>
    </row>
    <row r="4663" spans="1:12" x14ac:dyDescent="0.35">
      <c r="A4663" s="164" t="s">
        <v>11623</v>
      </c>
      <c r="B4663" t="s">
        <v>11624</v>
      </c>
      <c r="C4663" t="s">
        <v>10879</v>
      </c>
      <c r="D4663" t="s">
        <v>10880</v>
      </c>
      <c r="E4663" t="s">
        <v>2512</v>
      </c>
      <c r="F4663">
        <v>49</v>
      </c>
      <c r="G4663" t="s">
        <v>8234</v>
      </c>
      <c r="H4663" t="s">
        <v>8218</v>
      </c>
      <c r="I4663" t="s">
        <v>8214</v>
      </c>
      <c r="J4663" t="s">
        <v>8215</v>
      </c>
      <c r="K4663" t="s">
        <v>5808</v>
      </c>
      <c r="L4663" t="s">
        <v>8216</v>
      </c>
    </row>
    <row r="4664" spans="1:12" x14ac:dyDescent="0.35">
      <c r="A4664" s="164" t="s">
        <v>2533</v>
      </c>
      <c r="B4664" t="s">
        <v>6722</v>
      </c>
      <c r="C4664" t="s">
        <v>23672</v>
      </c>
      <c r="D4664" t="s">
        <v>2534</v>
      </c>
      <c r="E4664" t="s">
        <v>2512</v>
      </c>
      <c r="F4664">
        <v>159</v>
      </c>
      <c r="G4664" t="s">
        <v>8212</v>
      </c>
      <c r="H4664" t="s">
        <v>8218</v>
      </c>
      <c r="I4664" t="s">
        <v>8219</v>
      </c>
      <c r="J4664" t="s">
        <v>8215</v>
      </c>
      <c r="K4664" t="s">
        <v>8224</v>
      </c>
      <c r="L4664" t="s">
        <v>8216</v>
      </c>
    </row>
    <row r="4665" spans="1:12" x14ac:dyDescent="0.35">
      <c r="A4665" s="164" t="s">
        <v>2535</v>
      </c>
      <c r="B4665" t="s">
        <v>6720</v>
      </c>
      <c r="C4665" t="s">
        <v>27316</v>
      </c>
      <c r="D4665" t="s">
        <v>2536</v>
      </c>
      <c r="E4665" t="s">
        <v>2512</v>
      </c>
      <c r="F4665">
        <v>41</v>
      </c>
      <c r="G4665" t="s">
        <v>8234</v>
      </c>
      <c r="H4665" t="s">
        <v>8218</v>
      </c>
      <c r="I4665" t="s">
        <v>8219</v>
      </c>
      <c r="J4665" t="s">
        <v>8215</v>
      </c>
      <c r="K4665" t="s">
        <v>5808</v>
      </c>
      <c r="L4665" t="s">
        <v>8216</v>
      </c>
    </row>
    <row r="4666" spans="1:12" x14ac:dyDescent="0.35">
      <c r="A4666" s="164" t="s">
        <v>18487</v>
      </c>
      <c r="B4666" t="s">
        <v>7498</v>
      </c>
      <c r="C4666" t="s">
        <v>9876</v>
      </c>
      <c r="D4666" t="s">
        <v>9877</v>
      </c>
      <c r="E4666" t="s">
        <v>2512</v>
      </c>
      <c r="F4666">
        <v>36</v>
      </c>
      <c r="G4666" t="s">
        <v>8234</v>
      </c>
      <c r="H4666" t="s">
        <v>8218</v>
      </c>
      <c r="I4666" t="s">
        <v>8214</v>
      </c>
      <c r="J4666" t="s">
        <v>8215</v>
      </c>
      <c r="K4666" t="s">
        <v>5808</v>
      </c>
      <c r="L4666" t="s">
        <v>8216</v>
      </c>
    </row>
    <row r="4667" spans="1:12" x14ac:dyDescent="0.35">
      <c r="A4667" s="164" t="s">
        <v>29992</v>
      </c>
      <c r="B4667" t="s">
        <v>29993</v>
      </c>
      <c r="C4667" t="s">
        <v>29994</v>
      </c>
      <c r="D4667" t="s">
        <v>22132</v>
      </c>
      <c r="E4667" t="s">
        <v>2512</v>
      </c>
      <c r="H4667" t="s">
        <v>8218</v>
      </c>
      <c r="I4667" t="s">
        <v>8214</v>
      </c>
      <c r="J4667" t="s">
        <v>8215</v>
      </c>
      <c r="K4667" t="s">
        <v>8224</v>
      </c>
      <c r="L4667" t="s">
        <v>8216</v>
      </c>
    </row>
    <row r="4668" spans="1:12" x14ac:dyDescent="0.35">
      <c r="A4668" s="164" t="s">
        <v>2537</v>
      </c>
      <c r="B4668" t="s">
        <v>6317</v>
      </c>
      <c r="C4668" t="s">
        <v>12753</v>
      </c>
      <c r="D4668" t="s">
        <v>2514</v>
      </c>
      <c r="E4668" t="s">
        <v>2512</v>
      </c>
      <c r="F4668">
        <v>238</v>
      </c>
      <c r="G4668" t="s">
        <v>8223</v>
      </c>
      <c r="H4668" t="s">
        <v>8218</v>
      </c>
      <c r="I4668" t="s">
        <v>8214</v>
      </c>
      <c r="J4668" t="s">
        <v>8215</v>
      </c>
      <c r="K4668" t="s">
        <v>8224</v>
      </c>
      <c r="L4668" t="s">
        <v>8267</v>
      </c>
    </row>
    <row r="4669" spans="1:12" x14ac:dyDescent="0.35">
      <c r="A4669" s="164" t="s">
        <v>24032</v>
      </c>
      <c r="B4669" t="s">
        <v>24033</v>
      </c>
      <c r="C4669" t="s">
        <v>24034</v>
      </c>
      <c r="D4669" t="s">
        <v>2530</v>
      </c>
      <c r="E4669" t="s">
        <v>2512</v>
      </c>
      <c r="F4669">
        <v>112</v>
      </c>
      <c r="G4669" t="s">
        <v>8212</v>
      </c>
      <c r="H4669" t="s">
        <v>8218</v>
      </c>
      <c r="I4669" t="s">
        <v>8214</v>
      </c>
      <c r="J4669" t="s">
        <v>8215</v>
      </c>
      <c r="K4669" t="s">
        <v>5808</v>
      </c>
      <c r="L4669" t="s">
        <v>8267</v>
      </c>
    </row>
    <row r="4670" spans="1:12" x14ac:dyDescent="0.35">
      <c r="A4670" s="164" t="s">
        <v>31429</v>
      </c>
      <c r="B4670" t="s">
        <v>31430</v>
      </c>
      <c r="C4670" t="s">
        <v>31431</v>
      </c>
      <c r="D4670" t="s">
        <v>10459</v>
      </c>
      <c r="E4670" t="s">
        <v>2512</v>
      </c>
      <c r="F4670">
        <v>359</v>
      </c>
      <c r="G4670" t="s">
        <v>8556</v>
      </c>
      <c r="H4670" t="s">
        <v>8218</v>
      </c>
      <c r="I4670" t="s">
        <v>8214</v>
      </c>
      <c r="J4670" t="s">
        <v>8215</v>
      </c>
      <c r="K4670" t="s">
        <v>5808</v>
      </c>
      <c r="L4670" t="s">
        <v>8267</v>
      </c>
    </row>
    <row r="4671" spans="1:12" x14ac:dyDescent="0.35">
      <c r="A4671" s="164" t="s">
        <v>2538</v>
      </c>
      <c r="B4671" t="s">
        <v>6693</v>
      </c>
      <c r="C4671" t="s">
        <v>24665</v>
      </c>
      <c r="D4671" t="s">
        <v>2491</v>
      </c>
      <c r="E4671" t="s">
        <v>2512</v>
      </c>
      <c r="F4671">
        <v>55</v>
      </c>
      <c r="G4671" t="s">
        <v>8234</v>
      </c>
      <c r="H4671" t="s">
        <v>8218</v>
      </c>
      <c r="I4671" t="s">
        <v>8214</v>
      </c>
      <c r="J4671" t="s">
        <v>8215</v>
      </c>
      <c r="K4671" t="s">
        <v>8224</v>
      </c>
      <c r="L4671" t="s">
        <v>8216</v>
      </c>
    </row>
    <row r="4672" spans="1:12" x14ac:dyDescent="0.35">
      <c r="A4672" s="164" t="s">
        <v>24569</v>
      </c>
      <c r="B4672" t="s">
        <v>24570</v>
      </c>
      <c r="C4672" t="s">
        <v>23040</v>
      </c>
      <c r="D4672" t="s">
        <v>23041</v>
      </c>
      <c r="E4672" t="s">
        <v>2512</v>
      </c>
      <c r="F4672">
        <v>30</v>
      </c>
      <c r="G4672" t="s">
        <v>8234</v>
      </c>
      <c r="H4672" t="s">
        <v>8218</v>
      </c>
      <c r="I4672" t="s">
        <v>8214</v>
      </c>
      <c r="J4672" t="s">
        <v>8215</v>
      </c>
      <c r="K4672" t="s">
        <v>5808</v>
      </c>
      <c r="L4672" t="s">
        <v>8216</v>
      </c>
    </row>
    <row r="4673" spans="1:12" x14ac:dyDescent="0.35">
      <c r="A4673" s="164" t="s">
        <v>2539</v>
      </c>
      <c r="B4673" t="s">
        <v>6419</v>
      </c>
      <c r="C4673" t="s">
        <v>13181</v>
      </c>
      <c r="D4673" t="s">
        <v>2540</v>
      </c>
      <c r="E4673" t="s">
        <v>2512</v>
      </c>
      <c r="F4673">
        <v>80</v>
      </c>
      <c r="G4673" t="s">
        <v>8234</v>
      </c>
      <c r="H4673" t="s">
        <v>8218</v>
      </c>
      <c r="I4673" t="s">
        <v>8219</v>
      </c>
      <c r="J4673" t="s">
        <v>8215</v>
      </c>
      <c r="K4673" t="s">
        <v>5808</v>
      </c>
      <c r="L4673" t="s">
        <v>8216</v>
      </c>
    </row>
    <row r="4674" spans="1:12" x14ac:dyDescent="0.35">
      <c r="A4674" s="164" t="s">
        <v>2541</v>
      </c>
      <c r="B4674" t="s">
        <v>6709</v>
      </c>
      <c r="C4674" t="s">
        <v>21697</v>
      </c>
      <c r="D4674" t="s">
        <v>2542</v>
      </c>
      <c r="E4674" t="s">
        <v>2512</v>
      </c>
      <c r="F4674">
        <v>361</v>
      </c>
      <c r="G4674" t="s">
        <v>8556</v>
      </c>
      <c r="H4674" t="s">
        <v>8218</v>
      </c>
      <c r="I4674" t="s">
        <v>8214</v>
      </c>
      <c r="J4674" t="s">
        <v>8215</v>
      </c>
      <c r="K4674" t="s">
        <v>8224</v>
      </c>
      <c r="L4674" t="s">
        <v>8267</v>
      </c>
    </row>
    <row r="4675" spans="1:12" x14ac:dyDescent="0.35">
      <c r="A4675" s="164" t="s">
        <v>10456</v>
      </c>
      <c r="B4675" t="s">
        <v>10457</v>
      </c>
      <c r="C4675" t="s">
        <v>10458</v>
      </c>
      <c r="D4675" t="s">
        <v>10459</v>
      </c>
      <c r="E4675" t="s">
        <v>2512</v>
      </c>
      <c r="H4675" t="s">
        <v>8218</v>
      </c>
      <c r="I4675" t="s">
        <v>8214</v>
      </c>
      <c r="J4675" t="s">
        <v>8215</v>
      </c>
      <c r="K4675" t="s">
        <v>8224</v>
      </c>
      <c r="L4675" t="s">
        <v>8216</v>
      </c>
    </row>
    <row r="4676" spans="1:12" x14ac:dyDescent="0.35">
      <c r="A4676" s="164" t="s">
        <v>30080</v>
      </c>
      <c r="B4676" t="s">
        <v>30081</v>
      </c>
      <c r="C4676" t="s">
        <v>30082</v>
      </c>
      <c r="D4676" t="s">
        <v>22132</v>
      </c>
      <c r="E4676" t="s">
        <v>2512</v>
      </c>
      <c r="H4676" t="s">
        <v>8218</v>
      </c>
      <c r="I4676" t="s">
        <v>8214</v>
      </c>
      <c r="J4676" t="s">
        <v>8215</v>
      </c>
      <c r="K4676" t="s">
        <v>8224</v>
      </c>
      <c r="L4676" t="s">
        <v>8216</v>
      </c>
    </row>
    <row r="4677" spans="1:12" x14ac:dyDescent="0.35">
      <c r="A4677" s="164" t="s">
        <v>2543</v>
      </c>
      <c r="B4677" t="s">
        <v>6705</v>
      </c>
      <c r="C4677" t="s">
        <v>25695</v>
      </c>
      <c r="D4677" t="s">
        <v>2544</v>
      </c>
      <c r="E4677" t="s">
        <v>2512</v>
      </c>
      <c r="F4677">
        <v>112</v>
      </c>
      <c r="G4677" t="s">
        <v>8212</v>
      </c>
      <c r="H4677" t="s">
        <v>8218</v>
      </c>
      <c r="I4677" t="s">
        <v>8214</v>
      </c>
      <c r="J4677" t="s">
        <v>8215</v>
      </c>
      <c r="K4677" t="s">
        <v>8224</v>
      </c>
      <c r="L4677" t="s">
        <v>8216</v>
      </c>
    </row>
    <row r="4678" spans="1:12" x14ac:dyDescent="0.35">
      <c r="A4678" s="164" t="s">
        <v>2545</v>
      </c>
      <c r="B4678" t="s">
        <v>6706</v>
      </c>
      <c r="C4678" t="s">
        <v>10996</v>
      </c>
      <c r="D4678" t="s">
        <v>2516</v>
      </c>
      <c r="E4678" t="s">
        <v>2512</v>
      </c>
      <c r="F4678">
        <v>599</v>
      </c>
      <c r="G4678" t="s">
        <v>8490</v>
      </c>
      <c r="H4678" t="s">
        <v>8218</v>
      </c>
      <c r="I4678" t="s">
        <v>8214</v>
      </c>
      <c r="J4678" t="s">
        <v>8215</v>
      </c>
      <c r="K4678" t="s">
        <v>8224</v>
      </c>
      <c r="L4678" t="s">
        <v>8267</v>
      </c>
    </row>
    <row r="4679" spans="1:12" x14ac:dyDescent="0.35">
      <c r="A4679" s="164" t="s">
        <v>20244</v>
      </c>
      <c r="B4679" t="s">
        <v>20245</v>
      </c>
      <c r="C4679" t="s">
        <v>20246</v>
      </c>
      <c r="D4679" t="s">
        <v>20247</v>
      </c>
      <c r="E4679" t="s">
        <v>2512</v>
      </c>
      <c r="F4679">
        <v>30</v>
      </c>
      <c r="G4679" t="s">
        <v>8234</v>
      </c>
      <c r="H4679" t="s">
        <v>8218</v>
      </c>
      <c r="I4679" t="s">
        <v>8219</v>
      </c>
      <c r="J4679" t="s">
        <v>8215</v>
      </c>
      <c r="K4679" t="s">
        <v>5808</v>
      </c>
      <c r="L4679" t="s">
        <v>8216</v>
      </c>
    </row>
    <row r="4680" spans="1:12" x14ac:dyDescent="0.35">
      <c r="A4680" s="164" t="s">
        <v>2546</v>
      </c>
      <c r="B4680" t="s">
        <v>6688</v>
      </c>
      <c r="C4680" t="s">
        <v>31965</v>
      </c>
      <c r="D4680" t="s">
        <v>2394</v>
      </c>
      <c r="E4680" t="s">
        <v>2512</v>
      </c>
      <c r="F4680">
        <v>29</v>
      </c>
      <c r="G4680" t="s">
        <v>8234</v>
      </c>
      <c r="H4680" t="s">
        <v>8218</v>
      </c>
      <c r="I4680" t="s">
        <v>8214</v>
      </c>
      <c r="J4680" t="s">
        <v>8215</v>
      </c>
      <c r="K4680" t="s">
        <v>8224</v>
      </c>
      <c r="L4680" t="s">
        <v>8216</v>
      </c>
    </row>
    <row r="4681" spans="1:12" x14ac:dyDescent="0.35">
      <c r="A4681" s="164" t="s">
        <v>20412</v>
      </c>
      <c r="B4681" t="s">
        <v>20413</v>
      </c>
      <c r="C4681" t="s">
        <v>20414</v>
      </c>
      <c r="D4681" t="s">
        <v>2496</v>
      </c>
      <c r="E4681" t="s">
        <v>2512</v>
      </c>
      <c r="F4681">
        <v>300</v>
      </c>
      <c r="G4681" t="s">
        <v>8223</v>
      </c>
      <c r="H4681" t="s">
        <v>8218</v>
      </c>
      <c r="I4681" t="s">
        <v>8214</v>
      </c>
      <c r="J4681" t="s">
        <v>8215</v>
      </c>
      <c r="K4681" t="s">
        <v>8224</v>
      </c>
      <c r="L4681" t="s">
        <v>8267</v>
      </c>
    </row>
    <row r="4682" spans="1:12" x14ac:dyDescent="0.35">
      <c r="A4682" s="164" t="s">
        <v>18633</v>
      </c>
      <c r="B4682" t="s">
        <v>18634</v>
      </c>
      <c r="C4682" t="s">
        <v>18635</v>
      </c>
      <c r="D4682" t="s">
        <v>10459</v>
      </c>
      <c r="E4682" t="s">
        <v>2512</v>
      </c>
      <c r="H4682" t="s">
        <v>8218</v>
      </c>
      <c r="I4682" t="s">
        <v>8214</v>
      </c>
      <c r="J4682" t="s">
        <v>8215</v>
      </c>
      <c r="K4682" t="s">
        <v>8224</v>
      </c>
      <c r="L4682" t="s">
        <v>8216</v>
      </c>
    </row>
    <row r="4683" spans="1:12" x14ac:dyDescent="0.35">
      <c r="A4683" s="164" t="s">
        <v>2547</v>
      </c>
      <c r="B4683" t="s">
        <v>6696</v>
      </c>
      <c r="C4683" t="s">
        <v>24128</v>
      </c>
      <c r="D4683" t="s">
        <v>2530</v>
      </c>
      <c r="E4683" t="s">
        <v>2512</v>
      </c>
      <c r="F4683">
        <v>197</v>
      </c>
      <c r="G4683" t="s">
        <v>8212</v>
      </c>
      <c r="H4683" t="s">
        <v>8218</v>
      </c>
      <c r="I4683" t="s">
        <v>8214</v>
      </c>
      <c r="J4683" t="s">
        <v>8215</v>
      </c>
      <c r="K4683" t="s">
        <v>8224</v>
      </c>
      <c r="L4683" t="s">
        <v>8267</v>
      </c>
    </row>
    <row r="4684" spans="1:12" x14ac:dyDescent="0.35">
      <c r="A4684" s="164" t="s">
        <v>2548</v>
      </c>
      <c r="B4684" t="s">
        <v>6713</v>
      </c>
      <c r="C4684" t="s">
        <v>29726</v>
      </c>
      <c r="D4684" t="s">
        <v>2393</v>
      </c>
      <c r="E4684" t="s">
        <v>2512</v>
      </c>
      <c r="F4684">
        <v>36</v>
      </c>
      <c r="G4684" t="s">
        <v>8234</v>
      </c>
      <c r="H4684" t="s">
        <v>8218</v>
      </c>
      <c r="I4684" t="s">
        <v>8219</v>
      </c>
      <c r="J4684" t="s">
        <v>8215</v>
      </c>
      <c r="K4684" t="s">
        <v>8224</v>
      </c>
      <c r="L4684" t="s">
        <v>8216</v>
      </c>
    </row>
    <row r="4685" spans="1:12" x14ac:dyDescent="0.35">
      <c r="A4685" s="164" t="s">
        <v>10448</v>
      </c>
      <c r="B4685" t="s">
        <v>10449</v>
      </c>
      <c r="C4685" t="s">
        <v>10450</v>
      </c>
      <c r="D4685" t="s">
        <v>10451</v>
      </c>
      <c r="E4685" t="s">
        <v>2512</v>
      </c>
      <c r="F4685">
        <v>22</v>
      </c>
      <c r="G4685" t="s">
        <v>8234</v>
      </c>
      <c r="H4685" t="s">
        <v>8218</v>
      </c>
      <c r="I4685" t="s">
        <v>8219</v>
      </c>
      <c r="J4685" t="s">
        <v>8215</v>
      </c>
      <c r="K4685" t="s">
        <v>8224</v>
      </c>
      <c r="L4685" t="s">
        <v>8216</v>
      </c>
    </row>
    <row r="4686" spans="1:12" x14ac:dyDescent="0.35">
      <c r="A4686" s="164" t="s">
        <v>2549</v>
      </c>
      <c r="B4686" t="s">
        <v>6692</v>
      </c>
      <c r="C4686" t="s">
        <v>28785</v>
      </c>
      <c r="D4686" t="s">
        <v>2550</v>
      </c>
      <c r="E4686" t="s">
        <v>2512</v>
      </c>
      <c r="F4686">
        <v>68</v>
      </c>
      <c r="G4686" t="s">
        <v>8234</v>
      </c>
      <c r="H4686" t="s">
        <v>8218</v>
      </c>
      <c r="I4686" t="s">
        <v>8214</v>
      </c>
      <c r="J4686" t="s">
        <v>8215</v>
      </c>
      <c r="K4686" t="s">
        <v>8224</v>
      </c>
      <c r="L4686" t="s">
        <v>8216</v>
      </c>
    </row>
    <row r="4687" spans="1:12" x14ac:dyDescent="0.35">
      <c r="A4687" s="164" t="s">
        <v>2551</v>
      </c>
      <c r="B4687" t="s">
        <v>6690</v>
      </c>
      <c r="C4687" t="s">
        <v>27064</v>
      </c>
      <c r="D4687" t="s">
        <v>2552</v>
      </c>
      <c r="E4687" t="s">
        <v>2512</v>
      </c>
      <c r="F4687">
        <v>29</v>
      </c>
      <c r="G4687" t="s">
        <v>8234</v>
      </c>
      <c r="H4687" t="s">
        <v>8218</v>
      </c>
      <c r="I4687" t="s">
        <v>8219</v>
      </c>
      <c r="J4687" t="s">
        <v>8215</v>
      </c>
      <c r="K4687" t="s">
        <v>8224</v>
      </c>
      <c r="L4687" t="s">
        <v>8216</v>
      </c>
    </row>
    <row r="4688" spans="1:12" x14ac:dyDescent="0.35">
      <c r="A4688" s="164" t="s">
        <v>2553</v>
      </c>
      <c r="B4688" t="s">
        <v>6687</v>
      </c>
      <c r="C4688" t="s">
        <v>11094</v>
      </c>
      <c r="D4688" t="s">
        <v>2554</v>
      </c>
      <c r="E4688" t="s">
        <v>2512</v>
      </c>
      <c r="F4688">
        <v>32</v>
      </c>
      <c r="G4688" t="s">
        <v>8234</v>
      </c>
      <c r="H4688" t="s">
        <v>8218</v>
      </c>
      <c r="I4688" t="s">
        <v>8219</v>
      </c>
      <c r="J4688" t="s">
        <v>8215</v>
      </c>
      <c r="K4688" t="s">
        <v>8224</v>
      </c>
      <c r="L4688" t="s">
        <v>8216</v>
      </c>
    </row>
    <row r="4689" spans="1:12" x14ac:dyDescent="0.35">
      <c r="A4689" s="164" t="s">
        <v>25055</v>
      </c>
      <c r="B4689" t="s">
        <v>25056</v>
      </c>
      <c r="C4689" t="s">
        <v>13896</v>
      </c>
      <c r="D4689" t="s">
        <v>13897</v>
      </c>
      <c r="E4689" t="s">
        <v>2512</v>
      </c>
      <c r="F4689">
        <v>49</v>
      </c>
      <c r="G4689" t="s">
        <v>8234</v>
      </c>
      <c r="H4689" t="s">
        <v>8218</v>
      </c>
      <c r="I4689" t="s">
        <v>8219</v>
      </c>
      <c r="J4689" t="s">
        <v>8215</v>
      </c>
      <c r="K4689" t="s">
        <v>5808</v>
      </c>
      <c r="L4689" t="s">
        <v>8216</v>
      </c>
    </row>
    <row r="4690" spans="1:12" x14ac:dyDescent="0.35">
      <c r="A4690" s="164" t="s">
        <v>11476</v>
      </c>
      <c r="B4690" t="s">
        <v>11477</v>
      </c>
      <c r="C4690" t="s">
        <v>11478</v>
      </c>
      <c r="D4690" t="s">
        <v>11479</v>
      </c>
      <c r="E4690" t="s">
        <v>2512</v>
      </c>
      <c r="F4690">
        <v>25</v>
      </c>
      <c r="G4690" t="s">
        <v>8234</v>
      </c>
      <c r="H4690" t="s">
        <v>8218</v>
      </c>
      <c r="I4690" t="s">
        <v>8219</v>
      </c>
      <c r="J4690" t="s">
        <v>8215</v>
      </c>
      <c r="K4690" t="s">
        <v>5808</v>
      </c>
      <c r="L4690" t="s">
        <v>8216</v>
      </c>
    </row>
    <row r="4691" spans="1:12" x14ac:dyDescent="0.35">
      <c r="A4691" s="164" t="s">
        <v>24223</v>
      </c>
      <c r="B4691" t="s">
        <v>16652</v>
      </c>
      <c r="C4691" t="s">
        <v>24224</v>
      </c>
      <c r="D4691" t="s">
        <v>10609</v>
      </c>
      <c r="E4691" t="s">
        <v>2512</v>
      </c>
      <c r="H4691" t="s">
        <v>8218</v>
      </c>
      <c r="I4691" t="s">
        <v>8219</v>
      </c>
      <c r="J4691" t="s">
        <v>8215</v>
      </c>
      <c r="K4691" t="s">
        <v>8224</v>
      </c>
      <c r="L4691" t="s">
        <v>8216</v>
      </c>
    </row>
    <row r="4692" spans="1:12" x14ac:dyDescent="0.35">
      <c r="A4692" s="164" t="s">
        <v>2555</v>
      </c>
      <c r="B4692" t="s">
        <v>6417</v>
      </c>
      <c r="C4692" t="s">
        <v>29647</v>
      </c>
      <c r="D4692" t="s">
        <v>2556</v>
      </c>
      <c r="E4692" t="s">
        <v>2512</v>
      </c>
      <c r="F4692">
        <v>127</v>
      </c>
      <c r="G4692" t="s">
        <v>8212</v>
      </c>
      <c r="H4692" t="s">
        <v>8218</v>
      </c>
      <c r="I4692" t="s">
        <v>8219</v>
      </c>
      <c r="J4692" t="s">
        <v>8215</v>
      </c>
      <c r="K4692" t="s">
        <v>8224</v>
      </c>
      <c r="L4692" t="s">
        <v>8216</v>
      </c>
    </row>
    <row r="4693" spans="1:12" x14ac:dyDescent="0.35">
      <c r="A4693" s="164" t="s">
        <v>2557</v>
      </c>
      <c r="B4693" t="s">
        <v>6699</v>
      </c>
      <c r="C4693" t="s">
        <v>19883</v>
      </c>
      <c r="D4693" t="s">
        <v>2558</v>
      </c>
      <c r="E4693" t="s">
        <v>2512</v>
      </c>
      <c r="F4693">
        <v>44</v>
      </c>
      <c r="G4693" t="s">
        <v>8234</v>
      </c>
      <c r="H4693" t="s">
        <v>8218</v>
      </c>
      <c r="I4693" t="s">
        <v>8214</v>
      </c>
      <c r="J4693" t="s">
        <v>8215</v>
      </c>
      <c r="K4693" t="s">
        <v>8224</v>
      </c>
      <c r="L4693" t="s">
        <v>8216</v>
      </c>
    </row>
    <row r="4694" spans="1:12" x14ac:dyDescent="0.35">
      <c r="A4694" s="164" t="s">
        <v>14556</v>
      </c>
      <c r="B4694" t="s">
        <v>14557</v>
      </c>
      <c r="C4694" t="s">
        <v>14558</v>
      </c>
      <c r="D4694" t="s">
        <v>14559</v>
      </c>
      <c r="E4694" t="s">
        <v>2512</v>
      </c>
      <c r="F4694">
        <v>27</v>
      </c>
      <c r="G4694" t="s">
        <v>8234</v>
      </c>
      <c r="H4694" t="s">
        <v>8218</v>
      </c>
      <c r="I4694" t="s">
        <v>8219</v>
      </c>
      <c r="J4694" t="s">
        <v>8215</v>
      </c>
      <c r="K4694" t="s">
        <v>5808</v>
      </c>
      <c r="L4694" t="s">
        <v>8216</v>
      </c>
    </row>
    <row r="4695" spans="1:12" x14ac:dyDescent="0.35">
      <c r="A4695" s="164" t="s">
        <v>2559</v>
      </c>
      <c r="B4695" t="s">
        <v>6711</v>
      </c>
      <c r="C4695" t="s">
        <v>13340</v>
      </c>
      <c r="D4695" t="s">
        <v>2560</v>
      </c>
      <c r="E4695" t="s">
        <v>2512</v>
      </c>
      <c r="F4695">
        <v>316</v>
      </c>
      <c r="G4695" t="s">
        <v>8556</v>
      </c>
      <c r="H4695" t="s">
        <v>8218</v>
      </c>
      <c r="I4695" t="s">
        <v>8214</v>
      </c>
      <c r="J4695" t="s">
        <v>8215</v>
      </c>
      <c r="K4695" t="s">
        <v>8224</v>
      </c>
      <c r="L4695" t="s">
        <v>8216</v>
      </c>
    </row>
    <row r="4696" spans="1:12" x14ac:dyDescent="0.35">
      <c r="A4696" s="164" t="s">
        <v>26927</v>
      </c>
      <c r="B4696" t="s">
        <v>26928</v>
      </c>
      <c r="C4696" t="s">
        <v>26929</v>
      </c>
      <c r="D4696" t="s">
        <v>26930</v>
      </c>
      <c r="E4696" t="s">
        <v>2512</v>
      </c>
      <c r="F4696">
        <v>43</v>
      </c>
      <c r="G4696" t="s">
        <v>8234</v>
      </c>
      <c r="H4696" t="s">
        <v>8218</v>
      </c>
      <c r="I4696" t="s">
        <v>8214</v>
      </c>
      <c r="J4696" t="s">
        <v>8215</v>
      </c>
      <c r="K4696" t="s">
        <v>5808</v>
      </c>
      <c r="L4696" t="s">
        <v>8216</v>
      </c>
    </row>
    <row r="4697" spans="1:12" x14ac:dyDescent="0.35">
      <c r="A4697" s="164" t="s">
        <v>2561</v>
      </c>
      <c r="B4697" t="s">
        <v>6712</v>
      </c>
      <c r="C4697" t="s">
        <v>8489</v>
      </c>
      <c r="D4697" t="s">
        <v>2516</v>
      </c>
      <c r="E4697" t="s">
        <v>2512</v>
      </c>
      <c r="F4697">
        <v>724</v>
      </c>
      <c r="G4697" t="s">
        <v>8490</v>
      </c>
      <c r="H4697" t="s">
        <v>8218</v>
      </c>
      <c r="I4697" t="s">
        <v>8214</v>
      </c>
      <c r="J4697" t="s">
        <v>8215</v>
      </c>
      <c r="K4697" t="s">
        <v>8224</v>
      </c>
      <c r="L4697" t="s">
        <v>8267</v>
      </c>
    </row>
    <row r="4698" spans="1:12" x14ac:dyDescent="0.35">
      <c r="A4698" s="164" t="s">
        <v>16651</v>
      </c>
      <c r="B4698" t="s">
        <v>16652</v>
      </c>
      <c r="C4698" t="s">
        <v>16653</v>
      </c>
      <c r="D4698" t="s">
        <v>10459</v>
      </c>
      <c r="E4698" t="s">
        <v>2512</v>
      </c>
      <c r="H4698" t="s">
        <v>8218</v>
      </c>
      <c r="I4698" t="s">
        <v>8214</v>
      </c>
      <c r="J4698" t="s">
        <v>8215</v>
      </c>
      <c r="K4698" t="s">
        <v>8224</v>
      </c>
      <c r="L4698" t="s">
        <v>8216</v>
      </c>
    </row>
    <row r="4699" spans="1:12" x14ac:dyDescent="0.35">
      <c r="A4699" s="164" t="s">
        <v>9801</v>
      </c>
      <c r="B4699" t="s">
        <v>9802</v>
      </c>
      <c r="C4699" t="s">
        <v>9803</v>
      </c>
      <c r="D4699" t="s">
        <v>9804</v>
      </c>
      <c r="E4699" t="s">
        <v>2512</v>
      </c>
      <c r="F4699">
        <v>30</v>
      </c>
      <c r="G4699" t="s">
        <v>8234</v>
      </c>
      <c r="H4699" t="s">
        <v>8218</v>
      </c>
      <c r="I4699" t="s">
        <v>8219</v>
      </c>
      <c r="J4699" t="s">
        <v>8215</v>
      </c>
      <c r="K4699" t="s">
        <v>5808</v>
      </c>
      <c r="L4699" t="s">
        <v>8216</v>
      </c>
    </row>
    <row r="4700" spans="1:12" x14ac:dyDescent="0.35">
      <c r="A4700" s="164" t="s">
        <v>31074</v>
      </c>
      <c r="B4700" t="s">
        <v>13504</v>
      </c>
      <c r="C4700" t="s">
        <v>13505</v>
      </c>
      <c r="D4700" t="s">
        <v>13506</v>
      </c>
      <c r="E4700" t="s">
        <v>2512</v>
      </c>
      <c r="F4700">
        <v>33</v>
      </c>
      <c r="G4700" t="s">
        <v>8234</v>
      </c>
      <c r="H4700" t="s">
        <v>8218</v>
      </c>
      <c r="I4700" t="s">
        <v>8219</v>
      </c>
      <c r="J4700" t="s">
        <v>8215</v>
      </c>
      <c r="K4700" t="s">
        <v>8224</v>
      </c>
      <c r="L4700" t="s">
        <v>8216</v>
      </c>
    </row>
    <row r="4701" spans="1:12" x14ac:dyDescent="0.35">
      <c r="A4701" s="164" t="s">
        <v>2562</v>
      </c>
      <c r="B4701" t="s">
        <v>6715</v>
      </c>
      <c r="C4701" t="s">
        <v>23046</v>
      </c>
      <c r="D4701" t="s">
        <v>2563</v>
      </c>
      <c r="E4701" t="s">
        <v>2512</v>
      </c>
      <c r="F4701">
        <v>48</v>
      </c>
      <c r="G4701" t="s">
        <v>8234</v>
      </c>
      <c r="H4701" t="s">
        <v>8218</v>
      </c>
      <c r="I4701" t="s">
        <v>8214</v>
      </c>
      <c r="J4701" t="s">
        <v>8215</v>
      </c>
      <c r="K4701" t="s">
        <v>8224</v>
      </c>
      <c r="L4701" t="s">
        <v>8216</v>
      </c>
    </row>
    <row r="4702" spans="1:12" x14ac:dyDescent="0.35">
      <c r="A4702" s="164" t="s">
        <v>21662</v>
      </c>
      <c r="B4702" t="s">
        <v>21663</v>
      </c>
      <c r="C4702" t="s">
        <v>21664</v>
      </c>
      <c r="D4702" t="s">
        <v>10068</v>
      </c>
      <c r="E4702" t="s">
        <v>2512</v>
      </c>
      <c r="F4702">
        <v>20</v>
      </c>
      <c r="G4702" t="s">
        <v>8234</v>
      </c>
      <c r="H4702" t="s">
        <v>8218</v>
      </c>
      <c r="I4702" t="s">
        <v>8219</v>
      </c>
      <c r="J4702" t="s">
        <v>8215</v>
      </c>
      <c r="K4702" t="s">
        <v>8224</v>
      </c>
      <c r="L4702" t="s">
        <v>8216</v>
      </c>
    </row>
    <row r="4703" spans="1:12" x14ac:dyDescent="0.35">
      <c r="A4703" s="164" t="s">
        <v>21892</v>
      </c>
      <c r="B4703" t="s">
        <v>21893</v>
      </c>
      <c r="C4703" t="s">
        <v>18494</v>
      </c>
      <c r="D4703" t="s">
        <v>21894</v>
      </c>
      <c r="E4703" t="s">
        <v>2512</v>
      </c>
      <c r="F4703">
        <v>22</v>
      </c>
      <c r="G4703" t="s">
        <v>8234</v>
      </c>
      <c r="H4703" t="s">
        <v>8218</v>
      </c>
      <c r="I4703" t="s">
        <v>8219</v>
      </c>
      <c r="J4703" t="s">
        <v>8215</v>
      </c>
      <c r="K4703" t="s">
        <v>8224</v>
      </c>
      <c r="L4703" t="s">
        <v>8216</v>
      </c>
    </row>
    <row r="4704" spans="1:12" x14ac:dyDescent="0.35">
      <c r="A4704" s="164" t="s">
        <v>13899</v>
      </c>
      <c r="B4704" t="s">
        <v>13900</v>
      </c>
      <c r="C4704" t="s">
        <v>13901</v>
      </c>
      <c r="D4704" t="s">
        <v>1630</v>
      </c>
      <c r="E4704" t="s">
        <v>2512</v>
      </c>
      <c r="F4704">
        <v>44</v>
      </c>
      <c r="G4704" t="s">
        <v>8234</v>
      </c>
      <c r="H4704" t="s">
        <v>8218</v>
      </c>
      <c r="I4704" t="s">
        <v>8219</v>
      </c>
      <c r="J4704" t="s">
        <v>8215</v>
      </c>
      <c r="K4704" t="s">
        <v>5808</v>
      </c>
      <c r="L4704" t="s">
        <v>8216</v>
      </c>
    </row>
    <row r="4705" spans="1:12" x14ac:dyDescent="0.35">
      <c r="A4705" s="164" t="s">
        <v>2564</v>
      </c>
      <c r="B4705" t="s">
        <v>6414</v>
      </c>
      <c r="C4705" t="s">
        <v>16986</v>
      </c>
      <c r="D4705" t="s">
        <v>2565</v>
      </c>
      <c r="E4705" t="s">
        <v>2512</v>
      </c>
      <c r="F4705">
        <v>81</v>
      </c>
      <c r="G4705" t="s">
        <v>8234</v>
      </c>
      <c r="H4705" t="s">
        <v>8218</v>
      </c>
      <c r="I4705" t="s">
        <v>8219</v>
      </c>
      <c r="J4705" t="s">
        <v>8215</v>
      </c>
      <c r="K4705" t="s">
        <v>8224</v>
      </c>
      <c r="L4705" t="s">
        <v>8216</v>
      </c>
    </row>
    <row r="4706" spans="1:12" x14ac:dyDescent="0.35">
      <c r="A4706" s="164" t="s">
        <v>15247</v>
      </c>
      <c r="B4706" t="s">
        <v>15248</v>
      </c>
      <c r="C4706" t="s">
        <v>15249</v>
      </c>
      <c r="D4706" t="s">
        <v>15250</v>
      </c>
      <c r="E4706" t="s">
        <v>2512</v>
      </c>
      <c r="F4706">
        <v>21</v>
      </c>
      <c r="G4706" t="s">
        <v>8234</v>
      </c>
      <c r="H4706" t="s">
        <v>8218</v>
      </c>
      <c r="I4706" t="s">
        <v>8219</v>
      </c>
      <c r="J4706" t="s">
        <v>8215</v>
      </c>
      <c r="K4706" t="s">
        <v>8224</v>
      </c>
      <c r="L4706" t="s">
        <v>8216</v>
      </c>
    </row>
    <row r="4707" spans="1:12" x14ac:dyDescent="0.35">
      <c r="A4707" s="164" t="s">
        <v>13296</v>
      </c>
      <c r="B4707" t="s">
        <v>5670</v>
      </c>
      <c r="C4707" t="s">
        <v>13297</v>
      </c>
      <c r="D4707" t="s">
        <v>1173</v>
      </c>
      <c r="E4707" t="s">
        <v>2512</v>
      </c>
      <c r="F4707">
        <v>49</v>
      </c>
      <c r="G4707" t="s">
        <v>8234</v>
      </c>
      <c r="H4707" t="s">
        <v>8218</v>
      </c>
      <c r="I4707" t="s">
        <v>8219</v>
      </c>
      <c r="J4707" t="s">
        <v>8215</v>
      </c>
      <c r="K4707" t="s">
        <v>5808</v>
      </c>
      <c r="L4707" t="s">
        <v>8216</v>
      </c>
    </row>
    <row r="4708" spans="1:12" x14ac:dyDescent="0.35">
      <c r="A4708" s="164" t="s">
        <v>25607</v>
      </c>
      <c r="B4708" t="s">
        <v>25608</v>
      </c>
      <c r="C4708" t="s">
        <v>25609</v>
      </c>
      <c r="D4708" t="s">
        <v>25610</v>
      </c>
      <c r="E4708" t="s">
        <v>2512</v>
      </c>
      <c r="H4708" t="s">
        <v>8218</v>
      </c>
      <c r="I4708" t="s">
        <v>8219</v>
      </c>
      <c r="J4708" t="s">
        <v>8215</v>
      </c>
      <c r="K4708" t="s">
        <v>8224</v>
      </c>
      <c r="L4708" t="s">
        <v>8216</v>
      </c>
    </row>
    <row r="4709" spans="1:12" x14ac:dyDescent="0.35">
      <c r="A4709" s="164" t="s">
        <v>2566</v>
      </c>
      <c r="B4709" t="s">
        <v>6721</v>
      </c>
      <c r="C4709" t="s">
        <v>33114</v>
      </c>
      <c r="D4709" t="s">
        <v>2567</v>
      </c>
      <c r="E4709" t="s">
        <v>2512</v>
      </c>
      <c r="F4709">
        <v>167</v>
      </c>
      <c r="G4709" t="s">
        <v>8212</v>
      </c>
      <c r="H4709" t="s">
        <v>8218</v>
      </c>
      <c r="I4709" t="s">
        <v>8214</v>
      </c>
      <c r="J4709" t="s">
        <v>8215</v>
      </c>
      <c r="K4709" t="s">
        <v>8224</v>
      </c>
      <c r="L4709" t="s">
        <v>8267</v>
      </c>
    </row>
    <row r="4710" spans="1:12" x14ac:dyDescent="0.35">
      <c r="A4710" s="164" t="s">
        <v>15198</v>
      </c>
      <c r="B4710" t="s">
        <v>15199</v>
      </c>
      <c r="C4710" t="s">
        <v>15200</v>
      </c>
      <c r="D4710" t="s">
        <v>402</v>
      </c>
      <c r="E4710" t="s">
        <v>2512</v>
      </c>
      <c r="F4710">
        <v>29</v>
      </c>
      <c r="G4710" t="s">
        <v>8234</v>
      </c>
      <c r="H4710" t="s">
        <v>8218</v>
      </c>
      <c r="I4710" t="s">
        <v>8214</v>
      </c>
      <c r="J4710" t="s">
        <v>8215</v>
      </c>
      <c r="K4710" t="s">
        <v>5808</v>
      </c>
      <c r="L4710" t="s">
        <v>8216</v>
      </c>
    </row>
    <row r="4711" spans="1:12" x14ac:dyDescent="0.35">
      <c r="A4711" s="164" t="s">
        <v>17256</v>
      </c>
      <c r="B4711" t="s">
        <v>17257</v>
      </c>
      <c r="C4711" t="s">
        <v>17258</v>
      </c>
      <c r="D4711" t="s">
        <v>10447</v>
      </c>
      <c r="E4711" t="s">
        <v>2512</v>
      </c>
      <c r="F4711">
        <v>40</v>
      </c>
      <c r="G4711" t="s">
        <v>8234</v>
      </c>
      <c r="H4711" t="s">
        <v>8218</v>
      </c>
      <c r="I4711" t="s">
        <v>8219</v>
      </c>
      <c r="J4711" t="s">
        <v>8215</v>
      </c>
      <c r="K4711" t="s">
        <v>5808</v>
      </c>
      <c r="L4711" t="s">
        <v>8216</v>
      </c>
    </row>
    <row r="4712" spans="1:12" x14ac:dyDescent="0.35">
      <c r="A4712" s="164" t="s">
        <v>30025</v>
      </c>
      <c r="B4712" t="s">
        <v>21426</v>
      </c>
      <c r="C4712" t="s">
        <v>30026</v>
      </c>
      <c r="D4712" t="s">
        <v>11501</v>
      </c>
      <c r="E4712" t="s">
        <v>2512</v>
      </c>
      <c r="F4712">
        <v>47</v>
      </c>
      <c r="G4712" t="s">
        <v>8234</v>
      </c>
      <c r="H4712" t="s">
        <v>8218</v>
      </c>
      <c r="I4712" t="s">
        <v>8214</v>
      </c>
      <c r="J4712" t="s">
        <v>8215</v>
      </c>
      <c r="K4712" t="s">
        <v>5808</v>
      </c>
      <c r="L4712" t="s">
        <v>8216</v>
      </c>
    </row>
    <row r="4713" spans="1:12" x14ac:dyDescent="0.35">
      <c r="A4713" s="164" t="s">
        <v>19434</v>
      </c>
      <c r="B4713" t="s">
        <v>19435</v>
      </c>
      <c r="C4713" t="s">
        <v>19436</v>
      </c>
      <c r="D4713" t="s">
        <v>19437</v>
      </c>
      <c r="E4713" t="s">
        <v>2512</v>
      </c>
      <c r="F4713">
        <v>15</v>
      </c>
      <c r="G4713" t="s">
        <v>8234</v>
      </c>
      <c r="H4713" t="s">
        <v>8218</v>
      </c>
      <c r="I4713" t="s">
        <v>8219</v>
      </c>
      <c r="J4713" t="s">
        <v>8215</v>
      </c>
      <c r="K4713" t="s">
        <v>8224</v>
      </c>
      <c r="L4713" t="s">
        <v>8216</v>
      </c>
    </row>
    <row r="4714" spans="1:12" x14ac:dyDescent="0.35">
      <c r="A4714" s="164" t="s">
        <v>32600</v>
      </c>
      <c r="B4714" t="s">
        <v>22104</v>
      </c>
      <c r="C4714" t="s">
        <v>32601</v>
      </c>
      <c r="D4714" t="s">
        <v>22106</v>
      </c>
      <c r="E4714" t="s">
        <v>2512</v>
      </c>
      <c r="F4714">
        <v>19</v>
      </c>
      <c r="G4714" t="s">
        <v>8234</v>
      </c>
      <c r="H4714" t="s">
        <v>8218</v>
      </c>
      <c r="I4714" t="s">
        <v>8219</v>
      </c>
      <c r="J4714" t="s">
        <v>8215</v>
      </c>
      <c r="K4714" t="s">
        <v>8224</v>
      </c>
      <c r="L4714" t="s">
        <v>8216</v>
      </c>
    </row>
    <row r="4715" spans="1:12" x14ac:dyDescent="0.35">
      <c r="A4715" s="164" t="s">
        <v>2568</v>
      </c>
      <c r="B4715" t="s">
        <v>6420</v>
      </c>
      <c r="C4715" t="s">
        <v>12241</v>
      </c>
      <c r="D4715" t="s">
        <v>2569</v>
      </c>
      <c r="E4715" t="s">
        <v>2512</v>
      </c>
      <c r="F4715">
        <v>94</v>
      </c>
      <c r="G4715" t="s">
        <v>8234</v>
      </c>
      <c r="H4715" t="s">
        <v>8218</v>
      </c>
      <c r="I4715" t="s">
        <v>8219</v>
      </c>
      <c r="J4715" t="s">
        <v>8215</v>
      </c>
      <c r="K4715" t="s">
        <v>8224</v>
      </c>
      <c r="L4715" t="s">
        <v>8216</v>
      </c>
    </row>
    <row r="4716" spans="1:12" x14ac:dyDescent="0.35">
      <c r="A4716" s="164" t="s">
        <v>2570</v>
      </c>
      <c r="B4716" t="s">
        <v>6418</v>
      </c>
      <c r="C4716" t="s">
        <v>28684</v>
      </c>
      <c r="D4716" t="s">
        <v>2571</v>
      </c>
      <c r="E4716" t="s">
        <v>2512</v>
      </c>
      <c r="F4716">
        <v>36</v>
      </c>
      <c r="G4716" t="s">
        <v>8234</v>
      </c>
      <c r="H4716" t="s">
        <v>8218</v>
      </c>
      <c r="I4716" t="s">
        <v>8219</v>
      </c>
      <c r="J4716" t="s">
        <v>8215</v>
      </c>
      <c r="K4716" t="s">
        <v>8224</v>
      </c>
      <c r="L4716" t="s">
        <v>8216</v>
      </c>
    </row>
    <row r="4717" spans="1:12" x14ac:dyDescent="0.35">
      <c r="A4717" s="164" t="s">
        <v>14796</v>
      </c>
      <c r="B4717" t="s">
        <v>5964</v>
      </c>
      <c r="C4717" t="s">
        <v>14797</v>
      </c>
      <c r="D4717" t="s">
        <v>160</v>
      </c>
      <c r="E4717" t="s">
        <v>2512</v>
      </c>
      <c r="F4717">
        <v>20</v>
      </c>
      <c r="G4717" t="s">
        <v>8234</v>
      </c>
      <c r="H4717" t="s">
        <v>8218</v>
      </c>
      <c r="I4717" t="s">
        <v>8219</v>
      </c>
      <c r="J4717" t="s">
        <v>8215</v>
      </c>
      <c r="K4717" t="s">
        <v>8224</v>
      </c>
      <c r="L4717" t="s">
        <v>8216</v>
      </c>
    </row>
    <row r="4718" spans="1:12" x14ac:dyDescent="0.35">
      <c r="A4718" s="164" t="s">
        <v>15882</v>
      </c>
      <c r="B4718" t="s">
        <v>15883</v>
      </c>
      <c r="C4718" t="s">
        <v>15884</v>
      </c>
      <c r="D4718" t="s">
        <v>15885</v>
      </c>
      <c r="E4718" t="s">
        <v>2512</v>
      </c>
      <c r="F4718">
        <v>29</v>
      </c>
      <c r="G4718" t="s">
        <v>8234</v>
      </c>
      <c r="H4718" t="s">
        <v>8218</v>
      </c>
      <c r="I4718" t="s">
        <v>8219</v>
      </c>
      <c r="J4718" t="s">
        <v>8215</v>
      </c>
      <c r="K4718" t="s">
        <v>5808</v>
      </c>
      <c r="L4718" t="s">
        <v>8216</v>
      </c>
    </row>
    <row r="4719" spans="1:12" x14ac:dyDescent="0.35">
      <c r="A4719" s="164" t="s">
        <v>2572</v>
      </c>
      <c r="B4719" t="s">
        <v>6704</v>
      </c>
      <c r="C4719" t="s">
        <v>20916</v>
      </c>
      <c r="D4719" t="s">
        <v>2573</v>
      </c>
      <c r="E4719" t="s">
        <v>2512</v>
      </c>
      <c r="F4719">
        <v>89</v>
      </c>
      <c r="G4719" t="s">
        <v>8234</v>
      </c>
      <c r="H4719" t="s">
        <v>8218</v>
      </c>
      <c r="I4719" t="s">
        <v>8214</v>
      </c>
      <c r="J4719" t="s">
        <v>8215</v>
      </c>
      <c r="K4719" t="s">
        <v>5808</v>
      </c>
      <c r="L4719" t="s">
        <v>8216</v>
      </c>
    </row>
    <row r="4720" spans="1:12" x14ac:dyDescent="0.35">
      <c r="A4720" s="164" t="s">
        <v>31993</v>
      </c>
      <c r="B4720" t="s">
        <v>8870</v>
      </c>
      <c r="C4720" t="s">
        <v>31994</v>
      </c>
      <c r="D4720" t="s">
        <v>31995</v>
      </c>
      <c r="E4720" t="s">
        <v>2512</v>
      </c>
      <c r="F4720">
        <v>27</v>
      </c>
      <c r="G4720" t="s">
        <v>8234</v>
      </c>
      <c r="H4720" t="s">
        <v>8218</v>
      </c>
      <c r="I4720" t="s">
        <v>8214</v>
      </c>
      <c r="J4720" t="s">
        <v>8215</v>
      </c>
      <c r="K4720" t="s">
        <v>5808</v>
      </c>
      <c r="L4720" t="s">
        <v>8216</v>
      </c>
    </row>
    <row r="4721" spans="1:12" x14ac:dyDescent="0.35">
      <c r="A4721" s="164" t="s">
        <v>2574</v>
      </c>
      <c r="B4721" t="s">
        <v>6694</v>
      </c>
      <c r="C4721" t="s">
        <v>20308</v>
      </c>
      <c r="D4721" t="s">
        <v>2530</v>
      </c>
      <c r="E4721" t="s">
        <v>2512</v>
      </c>
      <c r="F4721">
        <v>443</v>
      </c>
      <c r="G4721" t="s">
        <v>8307</v>
      </c>
      <c r="H4721" t="s">
        <v>8218</v>
      </c>
      <c r="I4721" t="s">
        <v>8214</v>
      </c>
      <c r="J4721" t="s">
        <v>8215</v>
      </c>
      <c r="K4721" t="s">
        <v>8224</v>
      </c>
      <c r="L4721" t="s">
        <v>8267</v>
      </c>
    </row>
    <row r="4722" spans="1:12" x14ac:dyDescent="0.35">
      <c r="A4722" s="164" t="s">
        <v>23813</v>
      </c>
      <c r="B4722" t="s">
        <v>23814</v>
      </c>
      <c r="C4722" t="s">
        <v>23815</v>
      </c>
      <c r="D4722" t="s">
        <v>23816</v>
      </c>
      <c r="E4722" t="s">
        <v>2512</v>
      </c>
      <c r="F4722">
        <v>31</v>
      </c>
      <c r="G4722" t="s">
        <v>8234</v>
      </c>
      <c r="H4722" t="s">
        <v>8218</v>
      </c>
      <c r="I4722" t="s">
        <v>8219</v>
      </c>
      <c r="J4722" t="s">
        <v>8215</v>
      </c>
      <c r="K4722" t="s">
        <v>5808</v>
      </c>
      <c r="L4722" t="s">
        <v>8216</v>
      </c>
    </row>
    <row r="4723" spans="1:12" x14ac:dyDescent="0.35">
      <c r="A4723" s="164" t="s">
        <v>9546</v>
      </c>
      <c r="B4723" t="s">
        <v>9547</v>
      </c>
      <c r="C4723" t="s">
        <v>9548</v>
      </c>
      <c r="D4723" t="s">
        <v>9549</v>
      </c>
      <c r="E4723" t="s">
        <v>2512</v>
      </c>
      <c r="F4723">
        <v>24</v>
      </c>
      <c r="G4723" t="s">
        <v>8234</v>
      </c>
      <c r="H4723" t="s">
        <v>8218</v>
      </c>
      <c r="I4723" t="s">
        <v>8219</v>
      </c>
      <c r="J4723" t="s">
        <v>8215</v>
      </c>
      <c r="K4723" t="s">
        <v>8224</v>
      </c>
      <c r="L4723" t="s">
        <v>8216</v>
      </c>
    </row>
    <row r="4724" spans="1:12" x14ac:dyDescent="0.35">
      <c r="A4724" s="164" t="s">
        <v>12747</v>
      </c>
      <c r="B4724" t="s">
        <v>12748</v>
      </c>
      <c r="C4724" t="s">
        <v>12749</v>
      </c>
      <c r="D4724" t="s">
        <v>12750</v>
      </c>
      <c r="E4724" t="s">
        <v>2512</v>
      </c>
      <c r="F4724">
        <v>20</v>
      </c>
      <c r="G4724" t="s">
        <v>8234</v>
      </c>
      <c r="H4724" t="s">
        <v>8218</v>
      </c>
      <c r="I4724" t="s">
        <v>8219</v>
      </c>
      <c r="J4724" t="s">
        <v>8215</v>
      </c>
      <c r="K4724" t="s">
        <v>8224</v>
      </c>
      <c r="L4724" t="s">
        <v>8216</v>
      </c>
    </row>
    <row r="4725" spans="1:12" x14ac:dyDescent="0.35">
      <c r="A4725" s="164" t="s">
        <v>27350</v>
      </c>
      <c r="B4725" t="s">
        <v>27351</v>
      </c>
      <c r="C4725" t="s">
        <v>27352</v>
      </c>
      <c r="D4725" t="s">
        <v>12698</v>
      </c>
      <c r="E4725" t="s">
        <v>2512</v>
      </c>
      <c r="F4725">
        <v>25</v>
      </c>
      <c r="G4725" t="s">
        <v>8234</v>
      </c>
      <c r="H4725" t="s">
        <v>8218</v>
      </c>
      <c r="I4725" t="s">
        <v>8214</v>
      </c>
      <c r="J4725" t="s">
        <v>8215</v>
      </c>
      <c r="K4725" t="s">
        <v>8224</v>
      </c>
      <c r="L4725" t="s">
        <v>8216</v>
      </c>
    </row>
    <row r="4726" spans="1:12" x14ac:dyDescent="0.35">
      <c r="A4726" s="164" t="s">
        <v>12228</v>
      </c>
      <c r="B4726" t="s">
        <v>10726</v>
      </c>
      <c r="C4726" t="s">
        <v>10727</v>
      </c>
      <c r="D4726" t="s">
        <v>10728</v>
      </c>
      <c r="E4726" t="s">
        <v>2512</v>
      </c>
      <c r="F4726">
        <v>31</v>
      </c>
      <c r="G4726" t="s">
        <v>8234</v>
      </c>
      <c r="H4726" t="s">
        <v>8218</v>
      </c>
      <c r="I4726" t="s">
        <v>8219</v>
      </c>
      <c r="J4726" t="s">
        <v>8215</v>
      </c>
      <c r="K4726" t="s">
        <v>5808</v>
      </c>
      <c r="L4726" t="s">
        <v>8216</v>
      </c>
    </row>
    <row r="4727" spans="1:12" x14ac:dyDescent="0.35">
      <c r="A4727" s="164" t="s">
        <v>27115</v>
      </c>
      <c r="B4727" t="s">
        <v>27116</v>
      </c>
      <c r="C4727" t="s">
        <v>27117</v>
      </c>
      <c r="D4727" t="s">
        <v>27118</v>
      </c>
      <c r="E4727" t="s">
        <v>2512</v>
      </c>
      <c r="F4727">
        <v>25</v>
      </c>
      <c r="G4727" t="s">
        <v>8234</v>
      </c>
      <c r="H4727" t="s">
        <v>8218</v>
      </c>
      <c r="I4727" t="s">
        <v>8219</v>
      </c>
      <c r="J4727" t="s">
        <v>8215</v>
      </c>
      <c r="K4727" t="s">
        <v>5808</v>
      </c>
      <c r="L4727" t="s">
        <v>8216</v>
      </c>
    </row>
    <row r="4728" spans="1:12" x14ac:dyDescent="0.35">
      <c r="A4728" s="164" t="s">
        <v>22834</v>
      </c>
      <c r="B4728" t="s">
        <v>22835</v>
      </c>
      <c r="C4728" t="s">
        <v>22836</v>
      </c>
      <c r="D4728" t="s">
        <v>1541</v>
      </c>
      <c r="E4728" t="s">
        <v>2512</v>
      </c>
      <c r="F4728">
        <v>14</v>
      </c>
      <c r="G4728" t="s">
        <v>8234</v>
      </c>
      <c r="H4728" t="s">
        <v>8218</v>
      </c>
      <c r="I4728" t="s">
        <v>8219</v>
      </c>
      <c r="J4728" t="s">
        <v>8215</v>
      </c>
      <c r="K4728" t="s">
        <v>8224</v>
      </c>
      <c r="L4728" t="s">
        <v>8216</v>
      </c>
    </row>
    <row r="4729" spans="1:12" x14ac:dyDescent="0.35">
      <c r="A4729" s="164" t="s">
        <v>2575</v>
      </c>
      <c r="B4729" t="s">
        <v>6710</v>
      </c>
      <c r="C4729" t="s">
        <v>25332</v>
      </c>
      <c r="D4729" t="s">
        <v>2576</v>
      </c>
      <c r="E4729" t="s">
        <v>2512</v>
      </c>
      <c r="F4729">
        <v>466</v>
      </c>
      <c r="G4729" t="s">
        <v>8307</v>
      </c>
      <c r="H4729" t="s">
        <v>8218</v>
      </c>
      <c r="I4729" t="s">
        <v>8214</v>
      </c>
      <c r="J4729" t="s">
        <v>8215</v>
      </c>
      <c r="K4729" t="s">
        <v>8224</v>
      </c>
      <c r="L4729" t="s">
        <v>8267</v>
      </c>
    </row>
    <row r="4730" spans="1:12" x14ac:dyDescent="0.35">
      <c r="A4730" s="164" t="s">
        <v>16084</v>
      </c>
      <c r="B4730" t="s">
        <v>16085</v>
      </c>
      <c r="C4730" t="s">
        <v>16086</v>
      </c>
      <c r="D4730" t="s">
        <v>4801</v>
      </c>
      <c r="E4730" t="s">
        <v>2512</v>
      </c>
      <c r="F4730">
        <v>23</v>
      </c>
      <c r="G4730" t="s">
        <v>8234</v>
      </c>
      <c r="H4730" t="s">
        <v>8218</v>
      </c>
      <c r="I4730" t="s">
        <v>8219</v>
      </c>
      <c r="J4730" t="s">
        <v>8215</v>
      </c>
      <c r="K4730" t="s">
        <v>8224</v>
      </c>
      <c r="L4730" t="s">
        <v>8216</v>
      </c>
    </row>
    <row r="4731" spans="1:12" x14ac:dyDescent="0.35">
      <c r="A4731" s="164" t="s">
        <v>17053</v>
      </c>
      <c r="B4731" t="s">
        <v>17054</v>
      </c>
      <c r="C4731" t="s">
        <v>17055</v>
      </c>
      <c r="D4731" t="s">
        <v>4224</v>
      </c>
      <c r="E4731" t="s">
        <v>2512</v>
      </c>
      <c r="F4731">
        <v>66</v>
      </c>
      <c r="G4731" t="s">
        <v>8234</v>
      </c>
      <c r="H4731" t="s">
        <v>8218</v>
      </c>
      <c r="I4731" t="s">
        <v>8219</v>
      </c>
      <c r="J4731" t="s">
        <v>8215</v>
      </c>
      <c r="K4731" t="s">
        <v>8224</v>
      </c>
      <c r="L4731" t="s">
        <v>8216</v>
      </c>
    </row>
    <row r="4732" spans="1:12" x14ac:dyDescent="0.35">
      <c r="A4732" s="164" t="s">
        <v>31142</v>
      </c>
      <c r="B4732" t="s">
        <v>31143</v>
      </c>
      <c r="C4732" t="s">
        <v>31144</v>
      </c>
      <c r="D4732" t="s">
        <v>31145</v>
      </c>
      <c r="E4732" t="s">
        <v>2512</v>
      </c>
      <c r="H4732" t="s">
        <v>8218</v>
      </c>
      <c r="I4732" t="s">
        <v>8214</v>
      </c>
      <c r="J4732" t="s">
        <v>8215</v>
      </c>
      <c r="K4732" t="s">
        <v>8224</v>
      </c>
      <c r="L4732" t="s">
        <v>8216</v>
      </c>
    </row>
    <row r="4733" spans="1:12" x14ac:dyDescent="0.35">
      <c r="A4733" s="164" t="s">
        <v>16712</v>
      </c>
      <c r="B4733" t="s">
        <v>16713</v>
      </c>
      <c r="C4733" t="s">
        <v>16714</v>
      </c>
      <c r="D4733" t="s">
        <v>16715</v>
      </c>
      <c r="E4733" t="s">
        <v>2512</v>
      </c>
      <c r="F4733">
        <v>16</v>
      </c>
      <c r="G4733" t="s">
        <v>8234</v>
      </c>
      <c r="H4733" t="s">
        <v>8218</v>
      </c>
      <c r="I4733" t="s">
        <v>8219</v>
      </c>
      <c r="J4733" t="s">
        <v>8215</v>
      </c>
      <c r="K4733" t="s">
        <v>8224</v>
      </c>
      <c r="L4733" t="s">
        <v>8216</v>
      </c>
    </row>
    <row r="4734" spans="1:12" x14ac:dyDescent="0.35">
      <c r="A4734" s="164" t="s">
        <v>31130</v>
      </c>
      <c r="B4734" t="s">
        <v>31131</v>
      </c>
      <c r="C4734" t="s">
        <v>20798</v>
      </c>
      <c r="D4734" t="s">
        <v>20799</v>
      </c>
      <c r="E4734" t="s">
        <v>2512</v>
      </c>
      <c r="F4734">
        <v>31</v>
      </c>
      <c r="G4734" t="s">
        <v>8234</v>
      </c>
      <c r="H4734" t="s">
        <v>8218</v>
      </c>
      <c r="I4734" t="s">
        <v>8214</v>
      </c>
      <c r="J4734" t="s">
        <v>8215</v>
      </c>
      <c r="K4734" t="s">
        <v>5808</v>
      </c>
      <c r="L4734" t="s">
        <v>8216</v>
      </c>
    </row>
    <row r="4735" spans="1:12" x14ac:dyDescent="0.35">
      <c r="A4735" s="164" t="s">
        <v>14229</v>
      </c>
      <c r="B4735" t="s">
        <v>14230</v>
      </c>
      <c r="C4735" t="s">
        <v>14231</v>
      </c>
      <c r="D4735" t="s">
        <v>14232</v>
      </c>
      <c r="E4735" t="s">
        <v>2512</v>
      </c>
      <c r="F4735">
        <v>30</v>
      </c>
      <c r="G4735" t="s">
        <v>8234</v>
      </c>
      <c r="H4735" t="s">
        <v>8218</v>
      </c>
      <c r="I4735" t="s">
        <v>8214</v>
      </c>
      <c r="J4735" t="s">
        <v>8215</v>
      </c>
      <c r="K4735" t="s">
        <v>5808</v>
      </c>
      <c r="L4735" t="s">
        <v>8216</v>
      </c>
    </row>
    <row r="4736" spans="1:12" x14ac:dyDescent="0.35">
      <c r="A4736" s="164" t="s">
        <v>19047</v>
      </c>
      <c r="B4736" t="s">
        <v>19048</v>
      </c>
      <c r="C4736" t="s">
        <v>19049</v>
      </c>
      <c r="D4736" t="s">
        <v>19050</v>
      </c>
      <c r="E4736" t="s">
        <v>2512</v>
      </c>
      <c r="F4736">
        <v>44</v>
      </c>
      <c r="G4736" t="s">
        <v>8234</v>
      </c>
      <c r="H4736" t="s">
        <v>8218</v>
      </c>
      <c r="I4736" t="s">
        <v>8219</v>
      </c>
      <c r="J4736" t="s">
        <v>8215</v>
      </c>
      <c r="K4736" t="s">
        <v>8224</v>
      </c>
      <c r="L4736" t="s">
        <v>8216</v>
      </c>
    </row>
    <row r="4737" spans="1:12" x14ac:dyDescent="0.35">
      <c r="A4737" s="164" t="s">
        <v>17723</v>
      </c>
      <c r="B4737" t="s">
        <v>17724</v>
      </c>
      <c r="C4737" t="s">
        <v>17725</v>
      </c>
      <c r="D4737" t="s">
        <v>17726</v>
      </c>
      <c r="E4737" t="s">
        <v>2512</v>
      </c>
      <c r="F4737">
        <v>43</v>
      </c>
      <c r="G4737" t="s">
        <v>8234</v>
      </c>
      <c r="H4737" t="s">
        <v>8218</v>
      </c>
      <c r="I4737" t="s">
        <v>8219</v>
      </c>
      <c r="J4737" t="s">
        <v>8215</v>
      </c>
      <c r="K4737" t="s">
        <v>5808</v>
      </c>
      <c r="L4737" t="s">
        <v>8216</v>
      </c>
    </row>
    <row r="4738" spans="1:12" x14ac:dyDescent="0.35">
      <c r="A4738" s="164" t="s">
        <v>25985</v>
      </c>
      <c r="B4738" t="s">
        <v>25986</v>
      </c>
      <c r="C4738" t="s">
        <v>25987</v>
      </c>
      <c r="D4738" t="s">
        <v>19604</v>
      </c>
      <c r="E4738" t="s">
        <v>2512</v>
      </c>
      <c r="F4738">
        <v>13</v>
      </c>
      <c r="G4738" t="s">
        <v>8234</v>
      </c>
      <c r="H4738" t="s">
        <v>8218</v>
      </c>
      <c r="I4738" t="s">
        <v>8219</v>
      </c>
      <c r="J4738" t="s">
        <v>8215</v>
      </c>
      <c r="K4738" t="s">
        <v>8224</v>
      </c>
      <c r="L4738" t="s">
        <v>8216</v>
      </c>
    </row>
    <row r="4739" spans="1:12" x14ac:dyDescent="0.35">
      <c r="A4739" s="164" t="s">
        <v>16639</v>
      </c>
      <c r="B4739" t="s">
        <v>16640</v>
      </c>
      <c r="C4739" t="s">
        <v>16641</v>
      </c>
      <c r="D4739" t="s">
        <v>16642</v>
      </c>
      <c r="E4739" t="s">
        <v>2512</v>
      </c>
      <c r="F4739">
        <v>9</v>
      </c>
      <c r="G4739" t="s">
        <v>8234</v>
      </c>
      <c r="H4739" t="s">
        <v>8218</v>
      </c>
      <c r="I4739" t="s">
        <v>8219</v>
      </c>
      <c r="J4739" t="s">
        <v>8215</v>
      </c>
      <c r="K4739" t="s">
        <v>8224</v>
      </c>
      <c r="L4739" t="s">
        <v>8216</v>
      </c>
    </row>
    <row r="4740" spans="1:12" x14ac:dyDescent="0.35">
      <c r="A4740" s="164" t="s">
        <v>17780</v>
      </c>
      <c r="B4740" t="s">
        <v>17781</v>
      </c>
      <c r="C4740" t="s">
        <v>17782</v>
      </c>
      <c r="D4740" t="s">
        <v>103</v>
      </c>
      <c r="E4740" t="s">
        <v>2512</v>
      </c>
      <c r="F4740">
        <v>28</v>
      </c>
      <c r="G4740" t="s">
        <v>8234</v>
      </c>
      <c r="H4740" t="s">
        <v>8218</v>
      </c>
      <c r="I4740" t="s">
        <v>8219</v>
      </c>
      <c r="J4740" t="s">
        <v>8215</v>
      </c>
      <c r="K4740" t="s">
        <v>5808</v>
      </c>
      <c r="L4740" t="s">
        <v>8216</v>
      </c>
    </row>
    <row r="4741" spans="1:12" x14ac:dyDescent="0.35">
      <c r="A4741" s="164" t="s">
        <v>24085</v>
      </c>
      <c r="B4741" t="s">
        <v>24086</v>
      </c>
      <c r="C4741" t="s">
        <v>24087</v>
      </c>
      <c r="D4741" t="s">
        <v>24088</v>
      </c>
      <c r="E4741" t="s">
        <v>2512</v>
      </c>
      <c r="F4741">
        <v>25</v>
      </c>
      <c r="G4741" t="s">
        <v>8234</v>
      </c>
      <c r="H4741" t="s">
        <v>8218</v>
      </c>
      <c r="I4741" t="s">
        <v>8219</v>
      </c>
      <c r="J4741" t="s">
        <v>8215</v>
      </c>
      <c r="K4741" t="s">
        <v>5808</v>
      </c>
      <c r="L4741" t="s">
        <v>8216</v>
      </c>
    </row>
    <row r="4742" spans="1:12" x14ac:dyDescent="0.35">
      <c r="A4742" s="164" t="s">
        <v>25855</v>
      </c>
      <c r="B4742" t="s">
        <v>25856</v>
      </c>
      <c r="C4742" t="s">
        <v>25857</v>
      </c>
      <c r="D4742" t="s">
        <v>25858</v>
      </c>
      <c r="E4742" t="s">
        <v>2512</v>
      </c>
      <c r="F4742">
        <v>33</v>
      </c>
      <c r="G4742" t="s">
        <v>8234</v>
      </c>
      <c r="H4742" t="s">
        <v>8218</v>
      </c>
      <c r="I4742" t="s">
        <v>8219</v>
      </c>
      <c r="J4742" t="s">
        <v>8215</v>
      </c>
      <c r="K4742" t="s">
        <v>5808</v>
      </c>
      <c r="L4742" t="s">
        <v>8216</v>
      </c>
    </row>
    <row r="4743" spans="1:12" x14ac:dyDescent="0.35">
      <c r="A4743" s="164" t="s">
        <v>22130</v>
      </c>
      <c r="B4743" t="s">
        <v>20983</v>
      </c>
      <c r="C4743" t="s">
        <v>22131</v>
      </c>
      <c r="D4743" t="s">
        <v>22132</v>
      </c>
      <c r="E4743" t="s">
        <v>2512</v>
      </c>
      <c r="H4743" t="s">
        <v>8218</v>
      </c>
      <c r="I4743" t="s">
        <v>8214</v>
      </c>
      <c r="J4743" t="s">
        <v>8215</v>
      </c>
      <c r="K4743" t="s">
        <v>8224</v>
      </c>
      <c r="L4743" t="s">
        <v>8216</v>
      </c>
    </row>
    <row r="4744" spans="1:12" x14ac:dyDescent="0.35">
      <c r="A4744" s="164" t="s">
        <v>16694</v>
      </c>
      <c r="B4744" t="s">
        <v>16695</v>
      </c>
      <c r="C4744" t="s">
        <v>16696</v>
      </c>
      <c r="D4744" t="s">
        <v>16697</v>
      </c>
      <c r="E4744" t="s">
        <v>2512</v>
      </c>
      <c r="F4744">
        <v>149</v>
      </c>
      <c r="G4744" t="s">
        <v>8212</v>
      </c>
      <c r="H4744" t="s">
        <v>8218</v>
      </c>
      <c r="I4744" t="s">
        <v>8214</v>
      </c>
      <c r="J4744" t="s">
        <v>8215</v>
      </c>
      <c r="K4744" t="s">
        <v>8224</v>
      </c>
      <c r="L4744" t="s">
        <v>8267</v>
      </c>
    </row>
    <row r="4745" spans="1:12" x14ac:dyDescent="0.35">
      <c r="A4745" s="164" t="s">
        <v>23708</v>
      </c>
      <c r="B4745" t="s">
        <v>23709</v>
      </c>
      <c r="C4745" t="s">
        <v>23710</v>
      </c>
      <c r="D4745" t="s">
        <v>15442</v>
      </c>
      <c r="E4745" t="s">
        <v>2512</v>
      </c>
      <c r="F4745">
        <v>30</v>
      </c>
      <c r="G4745" t="s">
        <v>8234</v>
      </c>
      <c r="H4745" t="s">
        <v>8218</v>
      </c>
      <c r="I4745" t="s">
        <v>8219</v>
      </c>
      <c r="J4745" t="s">
        <v>8215</v>
      </c>
      <c r="K4745" t="s">
        <v>5808</v>
      </c>
      <c r="L4745" t="s">
        <v>8216</v>
      </c>
    </row>
    <row r="4746" spans="1:12" x14ac:dyDescent="0.35">
      <c r="A4746" s="164" t="s">
        <v>13234</v>
      </c>
      <c r="B4746" t="s">
        <v>13235</v>
      </c>
      <c r="C4746" t="s">
        <v>13236</v>
      </c>
      <c r="D4746" t="s">
        <v>13237</v>
      </c>
      <c r="E4746" t="s">
        <v>2512</v>
      </c>
      <c r="H4746" t="s">
        <v>8218</v>
      </c>
      <c r="I4746" t="s">
        <v>8219</v>
      </c>
      <c r="J4746" t="s">
        <v>8215</v>
      </c>
      <c r="K4746" t="s">
        <v>8224</v>
      </c>
      <c r="L4746" t="s">
        <v>8216</v>
      </c>
    </row>
    <row r="4747" spans="1:12" x14ac:dyDescent="0.35">
      <c r="A4747" s="164" t="s">
        <v>19207</v>
      </c>
      <c r="B4747" t="s">
        <v>19208</v>
      </c>
      <c r="C4747" t="s">
        <v>19209</v>
      </c>
      <c r="D4747" t="s">
        <v>19210</v>
      </c>
      <c r="E4747" t="s">
        <v>2512</v>
      </c>
      <c r="F4747">
        <v>10</v>
      </c>
      <c r="G4747" t="s">
        <v>8234</v>
      </c>
      <c r="H4747" t="s">
        <v>8218</v>
      </c>
      <c r="I4747" t="s">
        <v>8214</v>
      </c>
      <c r="J4747" t="s">
        <v>8215</v>
      </c>
      <c r="K4747" t="s">
        <v>8224</v>
      </c>
      <c r="L4747" t="s">
        <v>8216</v>
      </c>
    </row>
    <row r="4748" spans="1:12" x14ac:dyDescent="0.35">
      <c r="A4748" s="164" t="s">
        <v>26488</v>
      </c>
      <c r="B4748" t="s">
        <v>26489</v>
      </c>
      <c r="C4748" t="s">
        <v>26490</v>
      </c>
      <c r="D4748" t="s">
        <v>26491</v>
      </c>
      <c r="E4748" t="s">
        <v>2512</v>
      </c>
      <c r="H4748" t="s">
        <v>8218</v>
      </c>
      <c r="I4748" t="s">
        <v>8219</v>
      </c>
      <c r="J4748" t="s">
        <v>8215</v>
      </c>
      <c r="K4748" t="s">
        <v>8224</v>
      </c>
      <c r="L4748" t="s">
        <v>8216</v>
      </c>
    </row>
    <row r="4749" spans="1:12" x14ac:dyDescent="0.35">
      <c r="A4749" s="164" t="s">
        <v>17000</v>
      </c>
      <c r="B4749" t="s">
        <v>17001</v>
      </c>
      <c r="C4749" t="s">
        <v>10590</v>
      </c>
      <c r="D4749" t="s">
        <v>10591</v>
      </c>
      <c r="E4749" t="s">
        <v>2512</v>
      </c>
      <c r="F4749">
        <v>42</v>
      </c>
      <c r="G4749" t="s">
        <v>8234</v>
      </c>
      <c r="H4749" t="s">
        <v>8218</v>
      </c>
      <c r="I4749" t="s">
        <v>8219</v>
      </c>
      <c r="J4749" t="s">
        <v>8215</v>
      </c>
      <c r="K4749" t="s">
        <v>5808</v>
      </c>
      <c r="L4749" t="s">
        <v>8216</v>
      </c>
    </row>
    <row r="4750" spans="1:12" x14ac:dyDescent="0.35">
      <c r="A4750" s="164" t="s">
        <v>8342</v>
      </c>
      <c r="B4750" t="s">
        <v>8343</v>
      </c>
      <c r="C4750" t="s">
        <v>8344</v>
      </c>
      <c r="D4750" t="s">
        <v>8345</v>
      </c>
      <c r="E4750" t="s">
        <v>2512</v>
      </c>
      <c r="F4750">
        <v>15</v>
      </c>
      <c r="G4750" t="s">
        <v>8234</v>
      </c>
      <c r="H4750" t="s">
        <v>8218</v>
      </c>
      <c r="I4750" t="s">
        <v>8219</v>
      </c>
      <c r="J4750" t="s">
        <v>8215</v>
      </c>
      <c r="K4750" t="s">
        <v>8224</v>
      </c>
      <c r="L4750" t="s">
        <v>8216</v>
      </c>
    </row>
    <row r="4751" spans="1:12" x14ac:dyDescent="0.35">
      <c r="A4751" s="164" t="s">
        <v>28070</v>
      </c>
      <c r="B4751" t="s">
        <v>20071</v>
      </c>
      <c r="C4751" t="s">
        <v>20072</v>
      </c>
      <c r="D4751" t="s">
        <v>20073</v>
      </c>
      <c r="E4751" t="s">
        <v>2512</v>
      </c>
      <c r="F4751">
        <v>28</v>
      </c>
      <c r="G4751" t="s">
        <v>8234</v>
      </c>
      <c r="H4751" t="s">
        <v>8218</v>
      </c>
      <c r="I4751" t="s">
        <v>8214</v>
      </c>
      <c r="J4751" t="s">
        <v>8215</v>
      </c>
      <c r="K4751" t="s">
        <v>5808</v>
      </c>
      <c r="L4751" t="s">
        <v>8216</v>
      </c>
    </row>
    <row r="4752" spans="1:12" x14ac:dyDescent="0.35">
      <c r="A4752" s="164" t="s">
        <v>20304</v>
      </c>
      <c r="B4752" t="s">
        <v>20305</v>
      </c>
      <c r="C4752" t="s">
        <v>20306</v>
      </c>
      <c r="D4752" t="s">
        <v>20307</v>
      </c>
      <c r="E4752" t="s">
        <v>2512</v>
      </c>
      <c r="H4752" t="s">
        <v>8218</v>
      </c>
      <c r="I4752" t="s">
        <v>8219</v>
      </c>
      <c r="J4752" t="s">
        <v>8215</v>
      </c>
      <c r="K4752" t="s">
        <v>8224</v>
      </c>
      <c r="L4752" t="s">
        <v>8216</v>
      </c>
    </row>
    <row r="4753" spans="1:12" x14ac:dyDescent="0.35">
      <c r="A4753" s="164" t="s">
        <v>2577</v>
      </c>
      <c r="B4753" t="s">
        <v>6703</v>
      </c>
      <c r="C4753" t="s">
        <v>31415</v>
      </c>
      <c r="D4753" t="s">
        <v>2578</v>
      </c>
      <c r="E4753" t="s">
        <v>2512</v>
      </c>
      <c r="F4753">
        <v>33</v>
      </c>
      <c r="G4753" t="s">
        <v>8234</v>
      </c>
      <c r="H4753" t="s">
        <v>8218</v>
      </c>
      <c r="I4753" t="s">
        <v>8214</v>
      </c>
      <c r="J4753" t="s">
        <v>8215</v>
      </c>
      <c r="K4753" t="s">
        <v>8224</v>
      </c>
      <c r="L4753" t="s">
        <v>8216</v>
      </c>
    </row>
    <row r="4754" spans="1:12" x14ac:dyDescent="0.35">
      <c r="A4754" s="164" t="s">
        <v>25952</v>
      </c>
      <c r="B4754" t="s">
        <v>25953</v>
      </c>
      <c r="C4754" t="s">
        <v>25954</v>
      </c>
      <c r="D4754" t="s">
        <v>25456</v>
      </c>
      <c r="E4754" t="s">
        <v>2512</v>
      </c>
      <c r="F4754">
        <v>24</v>
      </c>
      <c r="G4754" t="s">
        <v>8234</v>
      </c>
      <c r="H4754" t="s">
        <v>8218</v>
      </c>
      <c r="I4754" t="s">
        <v>8219</v>
      </c>
      <c r="J4754" t="s">
        <v>8215</v>
      </c>
      <c r="K4754" t="s">
        <v>8224</v>
      </c>
      <c r="L4754" t="s">
        <v>8216</v>
      </c>
    </row>
    <row r="4755" spans="1:12" x14ac:dyDescent="0.35">
      <c r="A4755" s="164" t="s">
        <v>12645</v>
      </c>
      <c r="B4755" t="s">
        <v>12646</v>
      </c>
      <c r="C4755" t="s">
        <v>12647</v>
      </c>
      <c r="D4755" t="s">
        <v>135</v>
      </c>
      <c r="E4755" t="s">
        <v>2512</v>
      </c>
      <c r="F4755">
        <v>12</v>
      </c>
      <c r="G4755" t="s">
        <v>8234</v>
      </c>
      <c r="H4755" t="s">
        <v>8218</v>
      </c>
      <c r="I4755" t="s">
        <v>8219</v>
      </c>
      <c r="J4755" t="s">
        <v>8215</v>
      </c>
      <c r="K4755" t="s">
        <v>8224</v>
      </c>
      <c r="L4755" t="s">
        <v>8216</v>
      </c>
    </row>
    <row r="4756" spans="1:12" x14ac:dyDescent="0.35">
      <c r="A4756" s="164" t="s">
        <v>25124</v>
      </c>
      <c r="B4756" t="s">
        <v>25125</v>
      </c>
      <c r="C4756" t="s">
        <v>25126</v>
      </c>
      <c r="D4756" t="s">
        <v>11873</v>
      </c>
      <c r="E4756" t="s">
        <v>2512</v>
      </c>
      <c r="F4756">
        <v>40</v>
      </c>
      <c r="G4756" t="s">
        <v>8234</v>
      </c>
      <c r="H4756" t="s">
        <v>8218</v>
      </c>
      <c r="I4756" t="s">
        <v>8219</v>
      </c>
      <c r="J4756" t="s">
        <v>8215</v>
      </c>
      <c r="K4756" t="s">
        <v>5808</v>
      </c>
      <c r="L4756" t="s">
        <v>8216</v>
      </c>
    </row>
    <row r="4757" spans="1:12" x14ac:dyDescent="0.35">
      <c r="A4757" s="164" t="s">
        <v>26703</v>
      </c>
      <c r="B4757" t="s">
        <v>26704</v>
      </c>
      <c r="C4757" t="s">
        <v>26705</v>
      </c>
      <c r="D4757" t="s">
        <v>4239</v>
      </c>
      <c r="E4757" t="s">
        <v>2512</v>
      </c>
      <c r="F4757">
        <v>19</v>
      </c>
      <c r="G4757" t="s">
        <v>8234</v>
      </c>
      <c r="H4757" t="s">
        <v>8218</v>
      </c>
      <c r="I4757" t="s">
        <v>8219</v>
      </c>
      <c r="J4757" t="s">
        <v>8215</v>
      </c>
      <c r="K4757" t="s">
        <v>8224</v>
      </c>
      <c r="L4757" t="s">
        <v>8216</v>
      </c>
    </row>
    <row r="4758" spans="1:12" x14ac:dyDescent="0.35">
      <c r="A4758" s="164" t="s">
        <v>24511</v>
      </c>
      <c r="B4758" t="s">
        <v>24512</v>
      </c>
      <c r="C4758" t="s">
        <v>22035</v>
      </c>
      <c r="D4758" t="s">
        <v>22036</v>
      </c>
      <c r="E4758" t="s">
        <v>2512</v>
      </c>
      <c r="F4758">
        <v>24</v>
      </c>
      <c r="G4758" t="s">
        <v>8234</v>
      </c>
      <c r="H4758" t="s">
        <v>8218</v>
      </c>
      <c r="I4758" t="s">
        <v>8219</v>
      </c>
      <c r="J4758" t="s">
        <v>8215</v>
      </c>
      <c r="K4758" t="s">
        <v>8224</v>
      </c>
      <c r="L4758" t="s">
        <v>8267</v>
      </c>
    </row>
    <row r="4759" spans="1:12" x14ac:dyDescent="0.35">
      <c r="A4759" s="164" t="s">
        <v>28440</v>
      </c>
      <c r="B4759" t="s">
        <v>28441</v>
      </c>
      <c r="C4759" t="s">
        <v>28442</v>
      </c>
      <c r="D4759" t="s">
        <v>28443</v>
      </c>
      <c r="E4759" t="s">
        <v>2512</v>
      </c>
      <c r="F4759">
        <v>15</v>
      </c>
      <c r="G4759" t="s">
        <v>8234</v>
      </c>
      <c r="H4759" t="s">
        <v>8218</v>
      </c>
      <c r="I4759" t="s">
        <v>8219</v>
      </c>
      <c r="J4759" t="s">
        <v>8215</v>
      </c>
      <c r="K4759" t="s">
        <v>8224</v>
      </c>
      <c r="L4759" t="s">
        <v>8216</v>
      </c>
    </row>
    <row r="4760" spans="1:12" x14ac:dyDescent="0.35">
      <c r="A4760" s="164" t="s">
        <v>27482</v>
      </c>
      <c r="B4760" t="s">
        <v>27483</v>
      </c>
      <c r="C4760" t="s">
        <v>27484</v>
      </c>
      <c r="D4760" t="s">
        <v>27485</v>
      </c>
      <c r="E4760" t="s">
        <v>2512</v>
      </c>
      <c r="F4760">
        <v>8</v>
      </c>
      <c r="G4760" t="s">
        <v>8234</v>
      </c>
      <c r="H4760" t="s">
        <v>8218</v>
      </c>
      <c r="I4760" t="s">
        <v>8214</v>
      </c>
      <c r="J4760" t="s">
        <v>8215</v>
      </c>
      <c r="K4760" t="s">
        <v>8224</v>
      </c>
      <c r="L4760" t="s">
        <v>8216</v>
      </c>
    </row>
    <row r="4761" spans="1:12" x14ac:dyDescent="0.35">
      <c r="A4761" s="164" t="s">
        <v>11755</v>
      </c>
      <c r="B4761" t="s">
        <v>11756</v>
      </c>
      <c r="C4761" t="s">
        <v>11757</v>
      </c>
      <c r="D4761" t="s">
        <v>11758</v>
      </c>
      <c r="E4761" t="s">
        <v>2512</v>
      </c>
      <c r="F4761">
        <v>40</v>
      </c>
      <c r="G4761" t="s">
        <v>8234</v>
      </c>
      <c r="H4761" t="s">
        <v>8218</v>
      </c>
      <c r="I4761" t="s">
        <v>8219</v>
      </c>
      <c r="J4761" t="s">
        <v>8215</v>
      </c>
      <c r="K4761" t="s">
        <v>5808</v>
      </c>
      <c r="L4761" t="s">
        <v>8216</v>
      </c>
    </row>
    <row r="4762" spans="1:12" x14ac:dyDescent="0.35">
      <c r="A4762" s="164" t="s">
        <v>13177</v>
      </c>
      <c r="B4762" t="s">
        <v>13178</v>
      </c>
      <c r="C4762" t="s">
        <v>13179</v>
      </c>
      <c r="D4762" t="s">
        <v>13180</v>
      </c>
      <c r="E4762" t="s">
        <v>2512</v>
      </c>
      <c r="F4762">
        <v>25</v>
      </c>
      <c r="G4762" t="s">
        <v>8234</v>
      </c>
      <c r="H4762" t="s">
        <v>8218</v>
      </c>
      <c r="I4762" t="s">
        <v>8219</v>
      </c>
      <c r="J4762" t="s">
        <v>8215</v>
      </c>
      <c r="K4762" t="s">
        <v>5808</v>
      </c>
      <c r="L4762" t="s">
        <v>8216</v>
      </c>
    </row>
    <row r="4763" spans="1:12" x14ac:dyDescent="0.35">
      <c r="A4763" s="164" t="s">
        <v>10807</v>
      </c>
      <c r="B4763" t="s">
        <v>10808</v>
      </c>
      <c r="C4763" t="s">
        <v>10809</v>
      </c>
      <c r="D4763" t="s">
        <v>10810</v>
      </c>
      <c r="E4763" t="s">
        <v>2512</v>
      </c>
      <c r="F4763">
        <v>20</v>
      </c>
      <c r="G4763" t="s">
        <v>8234</v>
      </c>
      <c r="H4763" t="s">
        <v>8218</v>
      </c>
      <c r="I4763" t="s">
        <v>8219</v>
      </c>
      <c r="J4763" t="s">
        <v>8215</v>
      </c>
      <c r="K4763" t="s">
        <v>8224</v>
      </c>
      <c r="L4763" t="s">
        <v>8216</v>
      </c>
    </row>
    <row r="4764" spans="1:12" x14ac:dyDescent="0.35">
      <c r="A4764" s="164" t="s">
        <v>14547</v>
      </c>
      <c r="B4764" t="s">
        <v>14548</v>
      </c>
      <c r="C4764" t="s">
        <v>14549</v>
      </c>
      <c r="D4764" t="s">
        <v>14550</v>
      </c>
      <c r="E4764" t="s">
        <v>2512</v>
      </c>
      <c r="F4764">
        <v>28</v>
      </c>
      <c r="G4764" t="s">
        <v>8234</v>
      </c>
      <c r="H4764" t="s">
        <v>8218</v>
      </c>
      <c r="I4764" t="s">
        <v>8214</v>
      </c>
      <c r="J4764" t="s">
        <v>8215</v>
      </c>
      <c r="K4764" t="s">
        <v>5808</v>
      </c>
      <c r="L4764" t="s">
        <v>8216</v>
      </c>
    </row>
    <row r="4765" spans="1:12" x14ac:dyDescent="0.35">
      <c r="A4765" s="164" t="s">
        <v>25445</v>
      </c>
      <c r="B4765" t="s">
        <v>25446</v>
      </c>
      <c r="C4765" t="s">
        <v>25447</v>
      </c>
      <c r="D4765" t="s">
        <v>25448</v>
      </c>
      <c r="E4765" t="s">
        <v>2512</v>
      </c>
      <c r="H4765" t="s">
        <v>8218</v>
      </c>
      <c r="I4765" t="s">
        <v>8219</v>
      </c>
      <c r="J4765" t="s">
        <v>8215</v>
      </c>
      <c r="K4765" t="s">
        <v>8224</v>
      </c>
      <c r="L4765" t="s">
        <v>8216</v>
      </c>
    </row>
    <row r="4766" spans="1:12" x14ac:dyDescent="0.35">
      <c r="A4766" s="164" t="s">
        <v>31389</v>
      </c>
      <c r="B4766" t="s">
        <v>31390</v>
      </c>
      <c r="C4766" t="s">
        <v>31391</v>
      </c>
      <c r="D4766" t="s">
        <v>31392</v>
      </c>
      <c r="E4766" t="s">
        <v>2512</v>
      </c>
      <c r="F4766">
        <v>27</v>
      </c>
      <c r="G4766" t="s">
        <v>8234</v>
      </c>
      <c r="H4766" t="s">
        <v>8218</v>
      </c>
      <c r="I4766" t="s">
        <v>8219</v>
      </c>
      <c r="J4766" t="s">
        <v>8215</v>
      </c>
      <c r="K4766" t="s">
        <v>5808</v>
      </c>
      <c r="L4766" t="s">
        <v>8216</v>
      </c>
    </row>
    <row r="4767" spans="1:12" x14ac:dyDescent="0.35">
      <c r="A4767" s="164" t="s">
        <v>10035</v>
      </c>
      <c r="B4767" t="s">
        <v>10036</v>
      </c>
      <c r="C4767" t="s">
        <v>10037</v>
      </c>
      <c r="D4767" t="s">
        <v>10038</v>
      </c>
      <c r="E4767" t="s">
        <v>2512</v>
      </c>
      <c r="H4767" t="s">
        <v>8218</v>
      </c>
      <c r="I4767" t="s">
        <v>8219</v>
      </c>
      <c r="J4767" t="s">
        <v>8215</v>
      </c>
      <c r="K4767" t="s">
        <v>8224</v>
      </c>
      <c r="L4767" t="s">
        <v>8216</v>
      </c>
    </row>
    <row r="4768" spans="1:12" x14ac:dyDescent="0.35">
      <c r="A4768" s="164" t="s">
        <v>13839</v>
      </c>
      <c r="B4768" t="s">
        <v>13840</v>
      </c>
      <c r="C4768" t="s">
        <v>13841</v>
      </c>
      <c r="D4768" t="s">
        <v>13842</v>
      </c>
      <c r="E4768" t="s">
        <v>2512</v>
      </c>
      <c r="F4768">
        <v>19</v>
      </c>
      <c r="G4768" t="s">
        <v>8234</v>
      </c>
      <c r="H4768" t="s">
        <v>8218</v>
      </c>
      <c r="I4768" t="s">
        <v>8219</v>
      </c>
      <c r="J4768" t="s">
        <v>8215</v>
      </c>
      <c r="K4768" t="s">
        <v>8224</v>
      </c>
      <c r="L4768" t="s">
        <v>8216</v>
      </c>
    </row>
    <row r="4769" spans="1:12" x14ac:dyDescent="0.35">
      <c r="A4769" s="164" t="s">
        <v>27295</v>
      </c>
      <c r="B4769" t="s">
        <v>27296</v>
      </c>
      <c r="C4769" t="s">
        <v>27297</v>
      </c>
      <c r="D4769" t="s">
        <v>4228</v>
      </c>
      <c r="E4769" t="s">
        <v>2512</v>
      </c>
      <c r="F4769">
        <v>20</v>
      </c>
      <c r="G4769" t="s">
        <v>8234</v>
      </c>
      <c r="H4769" t="s">
        <v>8218</v>
      </c>
      <c r="I4769" t="s">
        <v>8219</v>
      </c>
      <c r="J4769" t="s">
        <v>8215</v>
      </c>
      <c r="K4769" t="s">
        <v>8224</v>
      </c>
      <c r="L4769" t="s">
        <v>8216</v>
      </c>
    </row>
    <row r="4770" spans="1:12" x14ac:dyDescent="0.35">
      <c r="A4770" s="164" t="s">
        <v>29037</v>
      </c>
      <c r="B4770" t="s">
        <v>9684</v>
      </c>
      <c r="C4770" t="s">
        <v>9685</v>
      </c>
      <c r="D4770" t="s">
        <v>9686</v>
      </c>
      <c r="E4770" t="s">
        <v>2512</v>
      </c>
      <c r="F4770">
        <v>43</v>
      </c>
      <c r="G4770" t="s">
        <v>8234</v>
      </c>
      <c r="H4770" t="s">
        <v>8218</v>
      </c>
      <c r="I4770" t="s">
        <v>8219</v>
      </c>
      <c r="J4770" t="s">
        <v>8215</v>
      </c>
      <c r="K4770" t="s">
        <v>5808</v>
      </c>
      <c r="L4770" t="s">
        <v>8216</v>
      </c>
    </row>
    <row r="4771" spans="1:12" x14ac:dyDescent="0.35">
      <c r="A4771" s="164" t="s">
        <v>22346</v>
      </c>
      <c r="B4771" t="s">
        <v>22347</v>
      </c>
      <c r="C4771" t="s">
        <v>22348</v>
      </c>
      <c r="D4771" t="s">
        <v>22349</v>
      </c>
      <c r="E4771" t="s">
        <v>2512</v>
      </c>
      <c r="F4771">
        <v>20</v>
      </c>
      <c r="G4771" t="s">
        <v>8234</v>
      </c>
      <c r="H4771" t="s">
        <v>8218</v>
      </c>
      <c r="I4771" t="s">
        <v>8219</v>
      </c>
      <c r="J4771" t="s">
        <v>8215</v>
      </c>
      <c r="K4771" t="s">
        <v>8224</v>
      </c>
      <c r="L4771" t="s">
        <v>8216</v>
      </c>
    </row>
    <row r="4772" spans="1:12" x14ac:dyDescent="0.35">
      <c r="A4772" s="164" t="s">
        <v>16577</v>
      </c>
      <c r="B4772" t="s">
        <v>16578</v>
      </c>
      <c r="C4772" t="s">
        <v>16579</v>
      </c>
      <c r="D4772" t="s">
        <v>16580</v>
      </c>
      <c r="E4772" t="s">
        <v>2512</v>
      </c>
      <c r="H4772" t="s">
        <v>8218</v>
      </c>
      <c r="I4772" t="s">
        <v>8219</v>
      </c>
      <c r="J4772" t="s">
        <v>8215</v>
      </c>
      <c r="K4772" t="s">
        <v>8224</v>
      </c>
      <c r="L4772" t="s">
        <v>8216</v>
      </c>
    </row>
    <row r="4773" spans="1:12" x14ac:dyDescent="0.35">
      <c r="A4773" s="164" t="s">
        <v>2579</v>
      </c>
      <c r="B4773" t="s">
        <v>6723</v>
      </c>
      <c r="C4773" t="s">
        <v>9433</v>
      </c>
      <c r="D4773" t="s">
        <v>2580</v>
      </c>
      <c r="E4773" t="s">
        <v>2512</v>
      </c>
      <c r="F4773">
        <v>55</v>
      </c>
      <c r="G4773" t="s">
        <v>8234</v>
      </c>
      <c r="H4773" t="s">
        <v>8218</v>
      </c>
      <c r="I4773" t="s">
        <v>8219</v>
      </c>
      <c r="J4773" t="s">
        <v>8215</v>
      </c>
      <c r="K4773" t="s">
        <v>8224</v>
      </c>
      <c r="L4773" t="s">
        <v>8216</v>
      </c>
    </row>
    <row r="4774" spans="1:12" x14ac:dyDescent="0.35">
      <c r="A4774" s="164" t="s">
        <v>13964</v>
      </c>
      <c r="B4774" t="s">
        <v>13965</v>
      </c>
      <c r="C4774" t="s">
        <v>13966</v>
      </c>
      <c r="D4774" t="s">
        <v>13967</v>
      </c>
      <c r="E4774" t="s">
        <v>2512</v>
      </c>
      <c r="H4774" t="s">
        <v>8218</v>
      </c>
      <c r="I4774" t="s">
        <v>8219</v>
      </c>
      <c r="J4774" t="s">
        <v>8215</v>
      </c>
      <c r="K4774" t="s">
        <v>8224</v>
      </c>
      <c r="L4774" t="s">
        <v>8216</v>
      </c>
    </row>
    <row r="4775" spans="1:12" x14ac:dyDescent="0.35">
      <c r="A4775" s="164" t="s">
        <v>23132</v>
      </c>
      <c r="B4775" t="s">
        <v>23133</v>
      </c>
      <c r="C4775" t="s">
        <v>23134</v>
      </c>
      <c r="D4775" t="s">
        <v>23135</v>
      </c>
      <c r="E4775" t="s">
        <v>2512</v>
      </c>
      <c r="F4775">
        <v>29</v>
      </c>
      <c r="G4775" t="s">
        <v>8234</v>
      </c>
      <c r="H4775" t="s">
        <v>8218</v>
      </c>
      <c r="I4775" t="s">
        <v>8214</v>
      </c>
      <c r="J4775" t="s">
        <v>8215</v>
      </c>
      <c r="K4775" t="s">
        <v>8224</v>
      </c>
      <c r="L4775" t="s">
        <v>8216</v>
      </c>
    </row>
    <row r="4776" spans="1:12" x14ac:dyDescent="0.35">
      <c r="A4776" s="164" t="s">
        <v>23324</v>
      </c>
      <c r="B4776" t="s">
        <v>23325</v>
      </c>
      <c r="C4776" t="s">
        <v>23326</v>
      </c>
      <c r="D4776" t="s">
        <v>23327</v>
      </c>
      <c r="E4776" t="s">
        <v>2512</v>
      </c>
      <c r="F4776">
        <v>30</v>
      </c>
      <c r="G4776" t="s">
        <v>8234</v>
      </c>
      <c r="H4776" t="s">
        <v>8218</v>
      </c>
      <c r="I4776" t="s">
        <v>8219</v>
      </c>
      <c r="J4776" t="s">
        <v>8215</v>
      </c>
      <c r="K4776" t="s">
        <v>5808</v>
      </c>
      <c r="L4776" t="s">
        <v>8216</v>
      </c>
    </row>
    <row r="4777" spans="1:12" x14ac:dyDescent="0.35">
      <c r="A4777" s="164" t="s">
        <v>17431</v>
      </c>
      <c r="B4777" t="s">
        <v>17432</v>
      </c>
      <c r="C4777" t="s">
        <v>11590</v>
      </c>
      <c r="D4777" t="s">
        <v>11591</v>
      </c>
      <c r="E4777" t="s">
        <v>2512</v>
      </c>
      <c r="F4777">
        <v>35</v>
      </c>
      <c r="G4777" t="s">
        <v>8234</v>
      </c>
      <c r="H4777" t="s">
        <v>8218</v>
      </c>
      <c r="I4777" t="s">
        <v>8219</v>
      </c>
      <c r="J4777" t="s">
        <v>8215</v>
      </c>
      <c r="K4777" t="s">
        <v>5808</v>
      </c>
      <c r="L4777" t="s">
        <v>8216</v>
      </c>
    </row>
    <row r="4778" spans="1:12" x14ac:dyDescent="0.35">
      <c r="A4778" s="164" t="s">
        <v>15064</v>
      </c>
      <c r="B4778" t="s">
        <v>15065</v>
      </c>
      <c r="C4778" t="s">
        <v>15066</v>
      </c>
      <c r="D4778" t="s">
        <v>15067</v>
      </c>
      <c r="E4778" t="s">
        <v>2512</v>
      </c>
      <c r="F4778">
        <v>24</v>
      </c>
      <c r="G4778" t="s">
        <v>8234</v>
      </c>
      <c r="H4778" t="s">
        <v>8218</v>
      </c>
      <c r="I4778" t="s">
        <v>8219</v>
      </c>
      <c r="J4778" t="s">
        <v>8215</v>
      </c>
      <c r="K4778" t="s">
        <v>8224</v>
      </c>
      <c r="L4778" t="s">
        <v>8216</v>
      </c>
    </row>
    <row r="4779" spans="1:12" x14ac:dyDescent="0.35">
      <c r="A4779" s="164" t="s">
        <v>19841</v>
      </c>
      <c r="B4779" t="s">
        <v>19842</v>
      </c>
      <c r="C4779" t="s">
        <v>19843</v>
      </c>
      <c r="D4779" t="s">
        <v>19844</v>
      </c>
      <c r="E4779" t="s">
        <v>2512</v>
      </c>
      <c r="F4779">
        <v>30</v>
      </c>
      <c r="G4779" t="s">
        <v>8234</v>
      </c>
      <c r="H4779" t="s">
        <v>8218</v>
      </c>
      <c r="I4779" t="s">
        <v>8219</v>
      </c>
      <c r="J4779" t="s">
        <v>8215</v>
      </c>
      <c r="K4779" t="s">
        <v>5808</v>
      </c>
      <c r="L4779" t="s">
        <v>8216</v>
      </c>
    </row>
    <row r="4780" spans="1:12" x14ac:dyDescent="0.35">
      <c r="A4780" s="164" t="s">
        <v>24574</v>
      </c>
      <c r="B4780" t="s">
        <v>24575</v>
      </c>
      <c r="C4780" t="s">
        <v>24576</v>
      </c>
      <c r="D4780" t="s">
        <v>20212</v>
      </c>
      <c r="E4780" t="s">
        <v>2512</v>
      </c>
      <c r="H4780" t="s">
        <v>8218</v>
      </c>
      <c r="I4780" t="s">
        <v>8214</v>
      </c>
      <c r="J4780" t="s">
        <v>8215</v>
      </c>
      <c r="K4780" t="s">
        <v>8224</v>
      </c>
      <c r="L4780" t="s">
        <v>8216</v>
      </c>
    </row>
    <row r="4781" spans="1:12" x14ac:dyDescent="0.35">
      <c r="A4781" s="164" t="s">
        <v>25265</v>
      </c>
      <c r="B4781" t="s">
        <v>25266</v>
      </c>
      <c r="C4781" t="s">
        <v>25267</v>
      </c>
      <c r="D4781" t="s">
        <v>25268</v>
      </c>
      <c r="E4781" t="s">
        <v>2512</v>
      </c>
      <c r="H4781" t="s">
        <v>8218</v>
      </c>
      <c r="I4781" t="s">
        <v>8214</v>
      </c>
      <c r="J4781" t="s">
        <v>8215</v>
      </c>
      <c r="K4781" t="s">
        <v>8224</v>
      </c>
      <c r="L4781" t="s">
        <v>8216</v>
      </c>
    </row>
    <row r="4782" spans="1:12" x14ac:dyDescent="0.35">
      <c r="A4782" s="164" t="s">
        <v>8869</v>
      </c>
      <c r="B4782" t="s">
        <v>8870</v>
      </c>
      <c r="C4782" t="s">
        <v>8871</v>
      </c>
      <c r="D4782" t="s">
        <v>8872</v>
      </c>
      <c r="E4782" t="s">
        <v>2512</v>
      </c>
      <c r="H4782" t="s">
        <v>8218</v>
      </c>
      <c r="I4782" t="s">
        <v>8219</v>
      </c>
      <c r="J4782" t="s">
        <v>8215</v>
      </c>
      <c r="K4782" t="s">
        <v>8224</v>
      </c>
      <c r="L4782" t="s">
        <v>8216</v>
      </c>
    </row>
    <row r="4783" spans="1:12" x14ac:dyDescent="0.35">
      <c r="A4783" s="164" t="s">
        <v>16162</v>
      </c>
      <c r="B4783" t="s">
        <v>16163</v>
      </c>
      <c r="C4783" t="s">
        <v>16164</v>
      </c>
      <c r="D4783" t="s">
        <v>1601</v>
      </c>
      <c r="E4783" t="s">
        <v>2512</v>
      </c>
      <c r="F4783">
        <v>24</v>
      </c>
      <c r="G4783" t="s">
        <v>8234</v>
      </c>
      <c r="H4783" t="s">
        <v>8218</v>
      </c>
      <c r="I4783" t="s">
        <v>8219</v>
      </c>
      <c r="J4783" t="s">
        <v>8215</v>
      </c>
      <c r="K4783" t="s">
        <v>8224</v>
      </c>
      <c r="L4783" t="s">
        <v>8216</v>
      </c>
    </row>
    <row r="4784" spans="1:12" x14ac:dyDescent="0.35">
      <c r="A4784" s="164" t="s">
        <v>32741</v>
      </c>
      <c r="B4784" t="s">
        <v>32742</v>
      </c>
      <c r="C4784" t="s">
        <v>32743</v>
      </c>
      <c r="D4784" t="s">
        <v>32744</v>
      </c>
      <c r="E4784" t="s">
        <v>2512</v>
      </c>
      <c r="H4784" t="s">
        <v>8218</v>
      </c>
      <c r="I4784" t="s">
        <v>8219</v>
      </c>
      <c r="J4784" t="s">
        <v>8215</v>
      </c>
      <c r="K4784" t="s">
        <v>8224</v>
      </c>
      <c r="L4784" t="s">
        <v>8216</v>
      </c>
    </row>
    <row r="4785" spans="1:12" x14ac:dyDescent="0.35">
      <c r="A4785" s="164" t="s">
        <v>12542</v>
      </c>
      <c r="B4785" t="s">
        <v>12543</v>
      </c>
      <c r="C4785" t="s">
        <v>12544</v>
      </c>
      <c r="D4785" t="s">
        <v>12545</v>
      </c>
      <c r="E4785" t="s">
        <v>2512</v>
      </c>
      <c r="H4785" t="s">
        <v>8218</v>
      </c>
      <c r="I4785" t="s">
        <v>8214</v>
      </c>
      <c r="J4785" t="s">
        <v>8215</v>
      </c>
      <c r="K4785" t="s">
        <v>8224</v>
      </c>
      <c r="L4785" t="s">
        <v>8216</v>
      </c>
    </row>
    <row r="4786" spans="1:12" x14ac:dyDescent="0.35">
      <c r="A4786" s="164" t="s">
        <v>8282</v>
      </c>
      <c r="B4786" t="s">
        <v>8283</v>
      </c>
      <c r="C4786" t="s">
        <v>8284</v>
      </c>
      <c r="D4786" t="s">
        <v>8285</v>
      </c>
      <c r="E4786" t="s">
        <v>2512</v>
      </c>
      <c r="F4786">
        <v>18</v>
      </c>
      <c r="G4786" t="s">
        <v>8234</v>
      </c>
      <c r="H4786" t="s">
        <v>8218</v>
      </c>
      <c r="I4786" t="s">
        <v>8219</v>
      </c>
      <c r="J4786" t="s">
        <v>8215</v>
      </c>
      <c r="K4786" t="s">
        <v>8224</v>
      </c>
      <c r="L4786" t="s">
        <v>8216</v>
      </c>
    </row>
    <row r="4787" spans="1:12" x14ac:dyDescent="0.35">
      <c r="A4787" s="164" t="s">
        <v>2581</v>
      </c>
      <c r="B4787" t="s">
        <v>6701</v>
      </c>
      <c r="C4787" t="s">
        <v>16250</v>
      </c>
      <c r="D4787" t="s">
        <v>1954</v>
      </c>
      <c r="E4787" t="s">
        <v>2512</v>
      </c>
      <c r="F4787">
        <v>49</v>
      </c>
      <c r="G4787" t="s">
        <v>8234</v>
      </c>
      <c r="H4787" t="s">
        <v>8218</v>
      </c>
      <c r="I4787" t="s">
        <v>8219</v>
      </c>
      <c r="J4787" t="s">
        <v>8215</v>
      </c>
      <c r="K4787" t="s">
        <v>5808</v>
      </c>
      <c r="L4787" t="s">
        <v>8216</v>
      </c>
    </row>
    <row r="4788" spans="1:12" x14ac:dyDescent="0.35">
      <c r="A4788" s="164" t="s">
        <v>11994</v>
      </c>
      <c r="B4788" t="s">
        <v>11995</v>
      </c>
      <c r="C4788" t="s">
        <v>11996</v>
      </c>
      <c r="D4788" t="s">
        <v>11997</v>
      </c>
      <c r="E4788" t="s">
        <v>2512</v>
      </c>
      <c r="H4788" t="s">
        <v>8218</v>
      </c>
      <c r="I4788" t="s">
        <v>8219</v>
      </c>
      <c r="J4788" t="s">
        <v>8215</v>
      </c>
      <c r="K4788" t="s">
        <v>8224</v>
      </c>
      <c r="L4788" t="s">
        <v>8216</v>
      </c>
    </row>
    <row r="4789" spans="1:12" x14ac:dyDescent="0.35">
      <c r="A4789" s="164" t="s">
        <v>31115</v>
      </c>
      <c r="B4789" t="s">
        <v>31116</v>
      </c>
      <c r="C4789" t="s">
        <v>31117</v>
      </c>
      <c r="D4789" t="s">
        <v>1355</v>
      </c>
      <c r="E4789" t="s">
        <v>2512</v>
      </c>
      <c r="F4789">
        <v>17</v>
      </c>
      <c r="G4789" t="s">
        <v>8234</v>
      </c>
      <c r="H4789" t="s">
        <v>8218</v>
      </c>
      <c r="I4789" t="s">
        <v>8214</v>
      </c>
      <c r="J4789" t="s">
        <v>8215</v>
      </c>
      <c r="K4789" t="s">
        <v>8224</v>
      </c>
      <c r="L4789" t="s">
        <v>8216</v>
      </c>
    </row>
    <row r="4790" spans="1:12" x14ac:dyDescent="0.35">
      <c r="A4790" s="164" t="s">
        <v>26019</v>
      </c>
      <c r="B4790" t="s">
        <v>26020</v>
      </c>
      <c r="D4790" t="s">
        <v>26021</v>
      </c>
      <c r="E4790" t="s">
        <v>2512</v>
      </c>
      <c r="H4790" t="s">
        <v>8218</v>
      </c>
      <c r="I4790" t="s">
        <v>8219</v>
      </c>
      <c r="J4790" t="s">
        <v>8215</v>
      </c>
      <c r="K4790" t="s">
        <v>8224</v>
      </c>
      <c r="L4790" t="s">
        <v>8216</v>
      </c>
    </row>
    <row r="4791" spans="1:12" x14ac:dyDescent="0.35">
      <c r="A4791" s="164" t="s">
        <v>21916</v>
      </c>
      <c r="B4791" t="s">
        <v>21917</v>
      </c>
      <c r="C4791" t="s">
        <v>21918</v>
      </c>
      <c r="D4791" t="s">
        <v>21919</v>
      </c>
      <c r="E4791" t="s">
        <v>2512</v>
      </c>
      <c r="H4791" t="s">
        <v>8218</v>
      </c>
      <c r="I4791" t="s">
        <v>8219</v>
      </c>
      <c r="J4791" t="s">
        <v>8215</v>
      </c>
      <c r="K4791" t="s">
        <v>8224</v>
      </c>
      <c r="L4791" t="s">
        <v>8216</v>
      </c>
    </row>
    <row r="4792" spans="1:12" x14ac:dyDescent="0.35">
      <c r="A4792" s="164" t="s">
        <v>23150</v>
      </c>
      <c r="B4792" t="s">
        <v>23151</v>
      </c>
      <c r="C4792" t="s">
        <v>23152</v>
      </c>
      <c r="D4792" t="s">
        <v>2516</v>
      </c>
      <c r="E4792" t="s">
        <v>2512</v>
      </c>
      <c r="F4792">
        <v>8</v>
      </c>
      <c r="G4792" t="s">
        <v>8234</v>
      </c>
      <c r="H4792" t="s">
        <v>8218</v>
      </c>
      <c r="I4792" t="s">
        <v>8214</v>
      </c>
      <c r="J4792" t="s">
        <v>8215</v>
      </c>
      <c r="K4792" t="s">
        <v>8224</v>
      </c>
      <c r="L4792" t="s">
        <v>8216</v>
      </c>
    </row>
    <row r="4793" spans="1:12" x14ac:dyDescent="0.35">
      <c r="A4793" s="164" t="s">
        <v>15926</v>
      </c>
      <c r="B4793" t="s">
        <v>15927</v>
      </c>
      <c r="C4793" t="s">
        <v>15928</v>
      </c>
      <c r="D4793" t="s">
        <v>15929</v>
      </c>
      <c r="E4793" t="s">
        <v>2512</v>
      </c>
      <c r="F4793">
        <v>14</v>
      </c>
      <c r="G4793" t="s">
        <v>8234</v>
      </c>
      <c r="H4793" t="s">
        <v>8218</v>
      </c>
      <c r="I4793" t="s">
        <v>8214</v>
      </c>
      <c r="J4793" t="s">
        <v>8215</v>
      </c>
      <c r="K4793" t="s">
        <v>8224</v>
      </c>
      <c r="L4793" t="s">
        <v>8216</v>
      </c>
    </row>
    <row r="4794" spans="1:12" x14ac:dyDescent="0.35">
      <c r="A4794" s="164" t="s">
        <v>27662</v>
      </c>
      <c r="B4794" t="s">
        <v>27663</v>
      </c>
      <c r="C4794" t="s">
        <v>27664</v>
      </c>
      <c r="D4794" t="s">
        <v>27665</v>
      </c>
      <c r="E4794" t="s">
        <v>2512</v>
      </c>
      <c r="H4794" t="s">
        <v>8218</v>
      </c>
      <c r="I4794" t="s">
        <v>8219</v>
      </c>
      <c r="J4794" t="s">
        <v>8215</v>
      </c>
      <c r="K4794" t="s">
        <v>8224</v>
      </c>
      <c r="L4794" t="s">
        <v>8216</v>
      </c>
    </row>
    <row r="4795" spans="1:12" x14ac:dyDescent="0.35">
      <c r="A4795" s="164" t="s">
        <v>22259</v>
      </c>
      <c r="B4795" t="s">
        <v>22260</v>
      </c>
      <c r="C4795" t="s">
        <v>22261</v>
      </c>
      <c r="D4795" t="s">
        <v>22262</v>
      </c>
      <c r="E4795" t="s">
        <v>2512</v>
      </c>
      <c r="F4795">
        <v>0</v>
      </c>
      <c r="G4795" t="s">
        <v>8234</v>
      </c>
      <c r="H4795" t="s">
        <v>8218</v>
      </c>
      <c r="I4795" t="s">
        <v>8219</v>
      </c>
      <c r="J4795" t="s">
        <v>8215</v>
      </c>
      <c r="K4795" t="s">
        <v>8224</v>
      </c>
      <c r="L4795" t="s">
        <v>8216</v>
      </c>
    </row>
    <row r="4796" spans="1:12" x14ac:dyDescent="0.35">
      <c r="A4796" s="164" t="s">
        <v>2582</v>
      </c>
      <c r="B4796" t="s">
        <v>7967</v>
      </c>
      <c r="C4796" t="s">
        <v>15334</v>
      </c>
      <c r="D4796" t="s">
        <v>2583</v>
      </c>
      <c r="E4796" t="s">
        <v>2512</v>
      </c>
      <c r="F4796">
        <v>23</v>
      </c>
      <c r="G4796" t="s">
        <v>8234</v>
      </c>
      <c r="H4796" t="s">
        <v>8218</v>
      </c>
      <c r="I4796" t="s">
        <v>8219</v>
      </c>
      <c r="J4796" t="s">
        <v>8215</v>
      </c>
      <c r="K4796" t="s">
        <v>8224</v>
      </c>
      <c r="L4796" t="s">
        <v>8216</v>
      </c>
    </row>
    <row r="4797" spans="1:12" x14ac:dyDescent="0.35">
      <c r="A4797" s="164" t="s">
        <v>2584</v>
      </c>
      <c r="B4797" t="s">
        <v>6700</v>
      </c>
      <c r="C4797" t="s">
        <v>14248</v>
      </c>
      <c r="D4797" t="s">
        <v>2585</v>
      </c>
      <c r="E4797" t="s">
        <v>2512</v>
      </c>
      <c r="F4797">
        <v>171</v>
      </c>
      <c r="G4797" t="s">
        <v>8212</v>
      </c>
      <c r="H4797" t="s">
        <v>8218</v>
      </c>
      <c r="I4797" t="s">
        <v>8214</v>
      </c>
      <c r="J4797" t="s">
        <v>8215</v>
      </c>
      <c r="K4797" t="s">
        <v>8224</v>
      </c>
      <c r="L4797" t="s">
        <v>8216</v>
      </c>
    </row>
    <row r="4798" spans="1:12" x14ac:dyDescent="0.35">
      <c r="A4798" s="164" t="s">
        <v>30918</v>
      </c>
      <c r="B4798" t="s">
        <v>30919</v>
      </c>
      <c r="C4798" t="s">
        <v>30920</v>
      </c>
      <c r="D4798" t="s">
        <v>30921</v>
      </c>
      <c r="E4798" t="s">
        <v>2512</v>
      </c>
      <c r="H4798" t="s">
        <v>8218</v>
      </c>
      <c r="I4798" t="s">
        <v>8219</v>
      </c>
      <c r="J4798" t="s">
        <v>8215</v>
      </c>
      <c r="K4798" t="s">
        <v>8224</v>
      </c>
      <c r="L4798" t="s">
        <v>8216</v>
      </c>
    </row>
    <row r="4799" spans="1:12" x14ac:dyDescent="0.35">
      <c r="A4799" s="164" t="s">
        <v>19308</v>
      </c>
      <c r="B4799" t="s">
        <v>19309</v>
      </c>
      <c r="C4799" t="s">
        <v>19310</v>
      </c>
      <c r="D4799" t="s">
        <v>19311</v>
      </c>
      <c r="E4799" t="s">
        <v>2512</v>
      </c>
      <c r="H4799" t="s">
        <v>8218</v>
      </c>
      <c r="I4799" t="s">
        <v>8219</v>
      </c>
      <c r="J4799" t="s">
        <v>8215</v>
      </c>
      <c r="K4799" t="s">
        <v>8224</v>
      </c>
      <c r="L4799" t="s">
        <v>8216</v>
      </c>
    </row>
    <row r="4800" spans="1:12" x14ac:dyDescent="0.35">
      <c r="A4800" s="164" t="s">
        <v>2586</v>
      </c>
      <c r="B4800" t="s">
        <v>6697</v>
      </c>
      <c r="C4800" t="s">
        <v>15061</v>
      </c>
      <c r="D4800" t="s">
        <v>2587</v>
      </c>
      <c r="E4800" t="s">
        <v>2512</v>
      </c>
      <c r="F4800">
        <v>184</v>
      </c>
      <c r="G4800" t="s">
        <v>8212</v>
      </c>
      <c r="H4800" t="s">
        <v>8218</v>
      </c>
      <c r="I4800" t="s">
        <v>8214</v>
      </c>
      <c r="J4800" t="s">
        <v>8215</v>
      </c>
      <c r="K4800" t="s">
        <v>8224</v>
      </c>
      <c r="L4800" t="s">
        <v>8267</v>
      </c>
    </row>
    <row r="4801" spans="1:12" x14ac:dyDescent="0.35">
      <c r="A4801" s="164" t="s">
        <v>31336</v>
      </c>
      <c r="B4801" t="s">
        <v>5765</v>
      </c>
      <c r="C4801" t="s">
        <v>31337</v>
      </c>
      <c r="D4801" t="s">
        <v>31338</v>
      </c>
      <c r="E4801" t="s">
        <v>2512</v>
      </c>
      <c r="F4801">
        <v>0</v>
      </c>
      <c r="G4801" t="s">
        <v>8234</v>
      </c>
      <c r="H4801" t="s">
        <v>8218</v>
      </c>
      <c r="I4801" t="s">
        <v>8219</v>
      </c>
      <c r="J4801" t="s">
        <v>8215</v>
      </c>
      <c r="K4801" t="s">
        <v>8224</v>
      </c>
      <c r="L4801" t="s">
        <v>8216</v>
      </c>
    </row>
    <row r="4802" spans="1:12" x14ac:dyDescent="0.35">
      <c r="A4802" s="164" t="s">
        <v>20209</v>
      </c>
      <c r="B4802" t="s">
        <v>20210</v>
      </c>
      <c r="C4802" t="s">
        <v>20211</v>
      </c>
      <c r="D4802" t="s">
        <v>20212</v>
      </c>
      <c r="E4802" t="s">
        <v>2512</v>
      </c>
      <c r="H4802" t="s">
        <v>8218</v>
      </c>
      <c r="I4802" t="s">
        <v>8214</v>
      </c>
      <c r="J4802" t="s">
        <v>8215</v>
      </c>
      <c r="K4802" t="s">
        <v>8224</v>
      </c>
      <c r="L4802" t="s">
        <v>8216</v>
      </c>
    </row>
    <row r="4803" spans="1:12" x14ac:dyDescent="0.35">
      <c r="A4803" s="164" t="s">
        <v>2588</v>
      </c>
      <c r="B4803" t="s">
        <v>6698</v>
      </c>
      <c r="C4803" t="s">
        <v>26942</v>
      </c>
      <c r="D4803" t="s">
        <v>1935</v>
      </c>
      <c r="E4803" t="s">
        <v>2512</v>
      </c>
      <c r="F4803">
        <v>86</v>
      </c>
      <c r="G4803" t="s">
        <v>8234</v>
      </c>
      <c r="H4803" t="s">
        <v>8218</v>
      </c>
      <c r="I4803" t="s">
        <v>8214</v>
      </c>
      <c r="J4803" t="s">
        <v>8215</v>
      </c>
      <c r="K4803" t="s">
        <v>8224</v>
      </c>
      <c r="L4803" t="s">
        <v>8267</v>
      </c>
    </row>
    <row r="4804" spans="1:12" x14ac:dyDescent="0.35">
      <c r="A4804" s="164" t="s">
        <v>2589</v>
      </c>
      <c r="B4804" t="s">
        <v>6702</v>
      </c>
      <c r="C4804" t="s">
        <v>26374</v>
      </c>
      <c r="D4804" t="s">
        <v>2590</v>
      </c>
      <c r="E4804" t="s">
        <v>2512</v>
      </c>
      <c r="F4804">
        <v>134</v>
      </c>
      <c r="G4804" t="s">
        <v>8212</v>
      </c>
      <c r="H4804" t="s">
        <v>8218</v>
      </c>
      <c r="I4804" t="s">
        <v>8214</v>
      </c>
      <c r="J4804" t="s">
        <v>8215</v>
      </c>
      <c r="K4804" t="s">
        <v>5808</v>
      </c>
      <c r="L4804" t="s">
        <v>8216</v>
      </c>
    </row>
    <row r="4805" spans="1:12" x14ac:dyDescent="0.35">
      <c r="A4805" s="164" t="s">
        <v>25711</v>
      </c>
      <c r="B4805" t="s">
        <v>25712</v>
      </c>
      <c r="C4805" t="s">
        <v>25713</v>
      </c>
      <c r="D4805" t="s">
        <v>25714</v>
      </c>
      <c r="E4805" t="s">
        <v>2512</v>
      </c>
      <c r="F4805">
        <v>10</v>
      </c>
      <c r="G4805" t="s">
        <v>8234</v>
      </c>
      <c r="H4805" t="s">
        <v>8218</v>
      </c>
      <c r="I4805" t="s">
        <v>8219</v>
      </c>
      <c r="J4805" t="s">
        <v>8272</v>
      </c>
      <c r="K4805" t="s">
        <v>8224</v>
      </c>
      <c r="L4805" t="s">
        <v>8216</v>
      </c>
    </row>
    <row r="4806" spans="1:12" x14ac:dyDescent="0.35">
      <c r="A4806" s="164" t="s">
        <v>25956</v>
      </c>
      <c r="B4806" t="s">
        <v>25957</v>
      </c>
      <c r="C4806" t="s">
        <v>19436</v>
      </c>
      <c r="D4806" t="s">
        <v>19437</v>
      </c>
      <c r="E4806" t="s">
        <v>2512</v>
      </c>
      <c r="F4806">
        <v>15</v>
      </c>
      <c r="G4806" t="s">
        <v>8234</v>
      </c>
      <c r="H4806" t="s">
        <v>8218</v>
      </c>
      <c r="I4806" t="s">
        <v>8219</v>
      </c>
      <c r="J4806" t="s">
        <v>8272</v>
      </c>
      <c r="K4806" t="s">
        <v>8224</v>
      </c>
      <c r="L4806" t="s">
        <v>8216</v>
      </c>
    </row>
    <row r="4807" spans="1:12" x14ac:dyDescent="0.35">
      <c r="A4807" s="164" t="s">
        <v>31561</v>
      </c>
      <c r="B4807" t="s">
        <v>31562</v>
      </c>
      <c r="C4807" t="s">
        <v>25987</v>
      </c>
      <c r="D4807" t="s">
        <v>19604</v>
      </c>
      <c r="E4807" t="s">
        <v>2512</v>
      </c>
      <c r="F4807">
        <v>8</v>
      </c>
      <c r="G4807" t="s">
        <v>8234</v>
      </c>
      <c r="H4807" t="s">
        <v>8218</v>
      </c>
      <c r="I4807" t="s">
        <v>8219</v>
      </c>
      <c r="J4807" t="s">
        <v>8272</v>
      </c>
      <c r="K4807" t="s">
        <v>8224</v>
      </c>
      <c r="L4807" t="s">
        <v>8216</v>
      </c>
    </row>
    <row r="4808" spans="1:12" x14ac:dyDescent="0.35">
      <c r="A4808" s="164" t="s">
        <v>19381</v>
      </c>
      <c r="B4808" t="s">
        <v>19382</v>
      </c>
      <c r="C4808" t="s">
        <v>19383</v>
      </c>
      <c r="D4808" t="s">
        <v>692</v>
      </c>
      <c r="E4808" t="s">
        <v>2512</v>
      </c>
      <c r="F4808">
        <v>25</v>
      </c>
      <c r="G4808" t="s">
        <v>8234</v>
      </c>
      <c r="H4808" t="s">
        <v>8218</v>
      </c>
      <c r="I4808" t="s">
        <v>8219</v>
      </c>
      <c r="J4808" t="s">
        <v>8272</v>
      </c>
      <c r="K4808" t="s">
        <v>8224</v>
      </c>
      <c r="L4808" t="s">
        <v>8216</v>
      </c>
    </row>
    <row r="4809" spans="1:12" x14ac:dyDescent="0.35">
      <c r="A4809" s="164" t="s">
        <v>27228</v>
      </c>
      <c r="B4809" t="s">
        <v>27229</v>
      </c>
      <c r="C4809" t="s">
        <v>27230</v>
      </c>
      <c r="D4809" t="s">
        <v>27231</v>
      </c>
      <c r="E4809" t="s">
        <v>2512</v>
      </c>
      <c r="F4809">
        <v>15</v>
      </c>
      <c r="G4809" t="s">
        <v>8234</v>
      </c>
      <c r="H4809" t="s">
        <v>8218</v>
      </c>
      <c r="I4809" t="s">
        <v>8219</v>
      </c>
      <c r="J4809" t="s">
        <v>8272</v>
      </c>
      <c r="K4809" t="s">
        <v>8224</v>
      </c>
      <c r="L4809" t="s">
        <v>8216</v>
      </c>
    </row>
    <row r="4810" spans="1:12" x14ac:dyDescent="0.35">
      <c r="A4810" s="164" t="s">
        <v>18492</v>
      </c>
      <c r="B4810" t="s">
        <v>18493</v>
      </c>
      <c r="C4810" t="s">
        <v>18494</v>
      </c>
      <c r="D4810" t="s">
        <v>18495</v>
      </c>
      <c r="E4810" t="s">
        <v>2512</v>
      </c>
      <c r="F4810">
        <v>25</v>
      </c>
      <c r="G4810" t="s">
        <v>8234</v>
      </c>
      <c r="H4810" t="s">
        <v>8218</v>
      </c>
      <c r="I4810" t="s">
        <v>8219</v>
      </c>
      <c r="J4810" t="s">
        <v>8272</v>
      </c>
      <c r="K4810" t="s">
        <v>5808</v>
      </c>
      <c r="L4810" t="s">
        <v>8216</v>
      </c>
    </row>
    <row r="4811" spans="1:12" x14ac:dyDescent="0.35">
      <c r="A4811" s="164" t="s">
        <v>28066</v>
      </c>
      <c r="B4811" t="s">
        <v>28067</v>
      </c>
      <c r="C4811" t="s">
        <v>28068</v>
      </c>
      <c r="D4811" t="s">
        <v>19844</v>
      </c>
      <c r="E4811" t="s">
        <v>2512</v>
      </c>
      <c r="F4811">
        <v>16</v>
      </c>
      <c r="G4811" t="s">
        <v>8234</v>
      </c>
      <c r="H4811" t="s">
        <v>8218</v>
      </c>
      <c r="I4811" t="s">
        <v>8219</v>
      </c>
      <c r="J4811" t="s">
        <v>8272</v>
      </c>
      <c r="K4811" t="s">
        <v>8224</v>
      </c>
      <c r="L4811" t="s">
        <v>8216</v>
      </c>
    </row>
    <row r="4812" spans="1:12" x14ac:dyDescent="0.35">
      <c r="A4812" s="164" t="s">
        <v>17880</v>
      </c>
      <c r="B4812" t="s">
        <v>17881</v>
      </c>
      <c r="C4812" t="s">
        <v>17882</v>
      </c>
      <c r="D4812" t="s">
        <v>17883</v>
      </c>
      <c r="E4812" t="s">
        <v>2512</v>
      </c>
      <c r="F4812">
        <v>24</v>
      </c>
      <c r="G4812" t="s">
        <v>8234</v>
      </c>
      <c r="H4812" t="s">
        <v>8218</v>
      </c>
      <c r="I4812" t="s">
        <v>8219</v>
      </c>
      <c r="J4812" t="s">
        <v>8272</v>
      </c>
      <c r="K4812" t="s">
        <v>8224</v>
      </c>
      <c r="L4812" t="s">
        <v>8216</v>
      </c>
    </row>
    <row r="4813" spans="1:12" x14ac:dyDescent="0.35">
      <c r="A4813" s="164" t="s">
        <v>23038</v>
      </c>
      <c r="B4813" t="s">
        <v>23039</v>
      </c>
      <c r="C4813" t="s">
        <v>23040</v>
      </c>
      <c r="D4813" t="s">
        <v>23041</v>
      </c>
      <c r="E4813" t="s">
        <v>2512</v>
      </c>
      <c r="F4813">
        <v>16</v>
      </c>
      <c r="G4813" t="s">
        <v>8234</v>
      </c>
      <c r="H4813" t="s">
        <v>8218</v>
      </c>
      <c r="I4813" t="s">
        <v>8214</v>
      </c>
      <c r="J4813" t="s">
        <v>8272</v>
      </c>
      <c r="K4813" t="s">
        <v>8224</v>
      </c>
      <c r="L4813" t="s">
        <v>8216</v>
      </c>
    </row>
    <row r="4814" spans="1:12" x14ac:dyDescent="0.35">
      <c r="A4814" s="164" t="s">
        <v>21745</v>
      </c>
      <c r="B4814" t="s">
        <v>21746</v>
      </c>
      <c r="C4814" t="s">
        <v>21747</v>
      </c>
      <c r="D4814" t="s">
        <v>20247</v>
      </c>
      <c r="E4814" t="s">
        <v>2512</v>
      </c>
      <c r="F4814">
        <v>9</v>
      </c>
      <c r="G4814" t="s">
        <v>8234</v>
      </c>
      <c r="H4814" t="s">
        <v>8218</v>
      </c>
      <c r="I4814" t="s">
        <v>8219</v>
      </c>
      <c r="J4814" t="s">
        <v>8272</v>
      </c>
      <c r="K4814" t="s">
        <v>8224</v>
      </c>
      <c r="L4814" t="s">
        <v>8216</v>
      </c>
    </row>
    <row r="4815" spans="1:12" x14ac:dyDescent="0.35">
      <c r="A4815" s="164" t="s">
        <v>25355</v>
      </c>
      <c r="B4815" t="s">
        <v>25356</v>
      </c>
      <c r="C4815" t="s">
        <v>25357</v>
      </c>
      <c r="D4815" t="s">
        <v>25358</v>
      </c>
      <c r="E4815" t="s">
        <v>2512</v>
      </c>
      <c r="F4815">
        <v>19</v>
      </c>
      <c r="G4815" t="s">
        <v>8234</v>
      </c>
      <c r="H4815" t="s">
        <v>8218</v>
      </c>
      <c r="I4815" t="s">
        <v>8219</v>
      </c>
      <c r="J4815" t="s">
        <v>8272</v>
      </c>
      <c r="K4815" t="s">
        <v>8224</v>
      </c>
      <c r="L4815" t="s">
        <v>8216</v>
      </c>
    </row>
    <row r="4816" spans="1:12" x14ac:dyDescent="0.35">
      <c r="A4816" s="164" t="s">
        <v>29545</v>
      </c>
      <c r="B4816" t="s">
        <v>29546</v>
      </c>
      <c r="C4816" t="s">
        <v>27297</v>
      </c>
      <c r="D4816" t="s">
        <v>4228</v>
      </c>
      <c r="E4816" t="s">
        <v>2512</v>
      </c>
      <c r="F4816">
        <v>16</v>
      </c>
      <c r="G4816" t="s">
        <v>8234</v>
      </c>
      <c r="H4816" t="s">
        <v>8218</v>
      </c>
      <c r="I4816" t="s">
        <v>8219</v>
      </c>
      <c r="J4816" t="s">
        <v>8272</v>
      </c>
      <c r="K4816" t="s">
        <v>8224</v>
      </c>
      <c r="L4816" t="s">
        <v>8216</v>
      </c>
    </row>
    <row r="4817" spans="1:12" x14ac:dyDescent="0.35">
      <c r="A4817" s="164" t="s">
        <v>26347</v>
      </c>
      <c r="B4817" t="s">
        <v>15927</v>
      </c>
      <c r="C4817" t="s">
        <v>15928</v>
      </c>
      <c r="D4817" t="s">
        <v>15929</v>
      </c>
      <c r="E4817" t="s">
        <v>2512</v>
      </c>
      <c r="F4817">
        <v>14</v>
      </c>
      <c r="G4817" t="s">
        <v>8234</v>
      </c>
      <c r="H4817" t="s">
        <v>8218</v>
      </c>
      <c r="I4817" t="s">
        <v>8214</v>
      </c>
      <c r="J4817" t="s">
        <v>8272</v>
      </c>
      <c r="K4817" t="s">
        <v>8224</v>
      </c>
      <c r="L4817" t="s">
        <v>8216</v>
      </c>
    </row>
    <row r="4818" spans="1:12" x14ac:dyDescent="0.35">
      <c r="A4818" s="164" t="s">
        <v>16571</v>
      </c>
      <c r="B4818" t="s">
        <v>16572</v>
      </c>
      <c r="C4818" t="s">
        <v>16573</v>
      </c>
      <c r="D4818" t="s">
        <v>1541</v>
      </c>
      <c r="E4818" t="s">
        <v>2512</v>
      </c>
      <c r="F4818">
        <v>14</v>
      </c>
      <c r="G4818" t="s">
        <v>8234</v>
      </c>
      <c r="H4818" t="s">
        <v>8218</v>
      </c>
      <c r="I4818" t="s">
        <v>8219</v>
      </c>
      <c r="J4818" t="s">
        <v>8272</v>
      </c>
      <c r="K4818" t="s">
        <v>8224</v>
      </c>
      <c r="L4818" t="s">
        <v>8216</v>
      </c>
    </row>
    <row r="4819" spans="1:12" x14ac:dyDescent="0.35">
      <c r="A4819" s="164" t="s">
        <v>17550</v>
      </c>
      <c r="B4819" t="s">
        <v>17551</v>
      </c>
      <c r="C4819" t="s">
        <v>17552</v>
      </c>
      <c r="D4819" t="s">
        <v>17553</v>
      </c>
      <c r="E4819" t="s">
        <v>2512</v>
      </c>
      <c r="F4819">
        <v>20</v>
      </c>
      <c r="G4819" t="s">
        <v>8234</v>
      </c>
      <c r="H4819" t="s">
        <v>8218</v>
      </c>
      <c r="I4819" t="s">
        <v>8219</v>
      </c>
      <c r="J4819" t="s">
        <v>8272</v>
      </c>
      <c r="K4819" t="s">
        <v>8224</v>
      </c>
      <c r="L4819" t="s">
        <v>8216</v>
      </c>
    </row>
    <row r="4820" spans="1:12" x14ac:dyDescent="0.35">
      <c r="A4820" s="164" t="s">
        <v>21950</v>
      </c>
      <c r="B4820" t="s">
        <v>21951</v>
      </c>
      <c r="C4820" t="s">
        <v>14797</v>
      </c>
      <c r="D4820" t="s">
        <v>160</v>
      </c>
      <c r="E4820" t="s">
        <v>2512</v>
      </c>
      <c r="F4820">
        <v>14</v>
      </c>
      <c r="G4820" t="s">
        <v>8234</v>
      </c>
      <c r="H4820" t="s">
        <v>8218</v>
      </c>
      <c r="I4820" t="s">
        <v>8219</v>
      </c>
      <c r="J4820" t="s">
        <v>8272</v>
      </c>
      <c r="K4820" t="s">
        <v>8224</v>
      </c>
      <c r="L4820" t="s">
        <v>8216</v>
      </c>
    </row>
    <row r="4821" spans="1:12" x14ac:dyDescent="0.35">
      <c r="A4821" s="164" t="s">
        <v>30331</v>
      </c>
      <c r="B4821" t="s">
        <v>30332</v>
      </c>
      <c r="C4821" t="s">
        <v>30333</v>
      </c>
      <c r="D4821" t="s">
        <v>30334</v>
      </c>
      <c r="E4821" t="s">
        <v>2512</v>
      </c>
      <c r="F4821">
        <v>20</v>
      </c>
      <c r="G4821" t="s">
        <v>8234</v>
      </c>
      <c r="H4821" t="s">
        <v>8218</v>
      </c>
      <c r="I4821" t="s">
        <v>8219</v>
      </c>
      <c r="J4821" t="s">
        <v>8272</v>
      </c>
      <c r="K4821" t="s">
        <v>8224</v>
      </c>
      <c r="L4821" t="s">
        <v>8216</v>
      </c>
    </row>
    <row r="4822" spans="1:12" x14ac:dyDescent="0.35">
      <c r="A4822" s="164" t="s">
        <v>18262</v>
      </c>
      <c r="B4822" t="s">
        <v>18263</v>
      </c>
      <c r="C4822" t="s">
        <v>18264</v>
      </c>
      <c r="D4822" t="s">
        <v>16715</v>
      </c>
      <c r="E4822" t="s">
        <v>2512</v>
      </c>
      <c r="F4822">
        <v>16</v>
      </c>
      <c r="G4822" t="s">
        <v>8234</v>
      </c>
      <c r="H4822" t="s">
        <v>8218</v>
      </c>
      <c r="I4822" t="s">
        <v>8219</v>
      </c>
      <c r="J4822" t="s">
        <v>8272</v>
      </c>
      <c r="K4822" t="s">
        <v>8224</v>
      </c>
      <c r="L4822" t="s">
        <v>8216</v>
      </c>
    </row>
    <row r="4823" spans="1:12" x14ac:dyDescent="0.35">
      <c r="A4823" s="164" t="s">
        <v>33173</v>
      </c>
      <c r="B4823" t="s">
        <v>33174</v>
      </c>
      <c r="C4823" t="s">
        <v>33175</v>
      </c>
      <c r="D4823" t="s">
        <v>15131</v>
      </c>
      <c r="E4823" t="s">
        <v>2512</v>
      </c>
      <c r="F4823">
        <v>16</v>
      </c>
      <c r="G4823" t="s">
        <v>8234</v>
      </c>
      <c r="H4823" t="s">
        <v>8218</v>
      </c>
      <c r="I4823" t="s">
        <v>8214</v>
      </c>
      <c r="J4823" t="s">
        <v>8272</v>
      </c>
      <c r="K4823" t="s">
        <v>8224</v>
      </c>
      <c r="L4823" t="s">
        <v>8216</v>
      </c>
    </row>
    <row r="4824" spans="1:12" x14ac:dyDescent="0.35">
      <c r="A4824" s="164" t="s">
        <v>31671</v>
      </c>
      <c r="B4824" t="s">
        <v>31672</v>
      </c>
      <c r="C4824" t="s">
        <v>11478</v>
      </c>
      <c r="D4824" t="s">
        <v>11479</v>
      </c>
      <c r="E4824" t="s">
        <v>2512</v>
      </c>
      <c r="F4824">
        <v>20</v>
      </c>
      <c r="G4824" t="s">
        <v>8234</v>
      </c>
      <c r="H4824" t="s">
        <v>8218</v>
      </c>
      <c r="I4824" t="s">
        <v>8219</v>
      </c>
      <c r="J4824" t="s">
        <v>8272</v>
      </c>
      <c r="K4824" t="s">
        <v>8224</v>
      </c>
      <c r="L4824" t="s">
        <v>8216</v>
      </c>
    </row>
    <row r="4825" spans="1:12" x14ac:dyDescent="0.35">
      <c r="A4825" s="164" t="s">
        <v>10877</v>
      </c>
      <c r="B4825" t="s">
        <v>10878</v>
      </c>
      <c r="C4825" t="s">
        <v>10879</v>
      </c>
      <c r="D4825" t="s">
        <v>10880</v>
      </c>
      <c r="E4825" t="s">
        <v>2512</v>
      </c>
      <c r="F4825">
        <v>30</v>
      </c>
      <c r="G4825" t="s">
        <v>8234</v>
      </c>
      <c r="H4825" t="s">
        <v>8218</v>
      </c>
      <c r="I4825" t="s">
        <v>8214</v>
      </c>
      <c r="J4825" t="s">
        <v>8272</v>
      </c>
      <c r="K4825" t="s">
        <v>5808</v>
      </c>
      <c r="L4825" t="s">
        <v>8216</v>
      </c>
    </row>
    <row r="4826" spans="1:12" x14ac:dyDescent="0.35">
      <c r="A4826" s="164" t="s">
        <v>10299</v>
      </c>
      <c r="B4826" t="s">
        <v>10300</v>
      </c>
      <c r="C4826" t="s">
        <v>10301</v>
      </c>
      <c r="D4826" t="s">
        <v>10302</v>
      </c>
      <c r="E4826" t="s">
        <v>2512</v>
      </c>
      <c r="F4826">
        <v>15</v>
      </c>
      <c r="G4826" t="s">
        <v>8234</v>
      </c>
      <c r="H4826" t="s">
        <v>8218</v>
      </c>
      <c r="I4826" t="s">
        <v>8219</v>
      </c>
      <c r="J4826" t="s">
        <v>8272</v>
      </c>
      <c r="K4826" t="s">
        <v>8224</v>
      </c>
      <c r="L4826" t="s">
        <v>8216</v>
      </c>
    </row>
    <row r="4827" spans="1:12" x14ac:dyDescent="0.35">
      <c r="A4827" s="164" t="s">
        <v>13894</v>
      </c>
      <c r="B4827" t="s">
        <v>13895</v>
      </c>
      <c r="C4827" t="s">
        <v>13896</v>
      </c>
      <c r="D4827" t="s">
        <v>13897</v>
      </c>
      <c r="E4827" t="s">
        <v>2512</v>
      </c>
      <c r="F4827">
        <v>18</v>
      </c>
      <c r="G4827" t="s">
        <v>8234</v>
      </c>
      <c r="H4827" t="s">
        <v>8218</v>
      </c>
      <c r="I4827" t="s">
        <v>8219</v>
      </c>
      <c r="J4827" t="s">
        <v>8272</v>
      </c>
      <c r="K4827" t="s">
        <v>8224</v>
      </c>
      <c r="L4827" t="s">
        <v>8216</v>
      </c>
    </row>
    <row r="4828" spans="1:12" x14ac:dyDescent="0.35">
      <c r="A4828" s="164" t="s">
        <v>22685</v>
      </c>
      <c r="B4828" t="s">
        <v>22686</v>
      </c>
      <c r="C4828" t="s">
        <v>22687</v>
      </c>
      <c r="D4828" t="s">
        <v>22688</v>
      </c>
      <c r="E4828" t="s">
        <v>2512</v>
      </c>
      <c r="F4828">
        <v>25</v>
      </c>
      <c r="G4828" t="s">
        <v>8234</v>
      </c>
      <c r="H4828" t="s">
        <v>8218</v>
      </c>
      <c r="I4828" t="s">
        <v>8219</v>
      </c>
      <c r="J4828" t="s">
        <v>8272</v>
      </c>
      <c r="K4828" t="s">
        <v>5808</v>
      </c>
      <c r="L4828" t="s">
        <v>8216</v>
      </c>
    </row>
    <row r="4829" spans="1:12" x14ac:dyDescent="0.35">
      <c r="A4829" s="164" t="s">
        <v>24502</v>
      </c>
      <c r="B4829" t="s">
        <v>8283</v>
      </c>
      <c r="C4829" t="s">
        <v>8284</v>
      </c>
      <c r="D4829" t="s">
        <v>8285</v>
      </c>
      <c r="E4829" t="s">
        <v>2512</v>
      </c>
      <c r="F4829">
        <v>18</v>
      </c>
      <c r="G4829" t="s">
        <v>8234</v>
      </c>
      <c r="H4829" t="s">
        <v>8218</v>
      </c>
      <c r="I4829" t="s">
        <v>8219</v>
      </c>
      <c r="J4829" t="s">
        <v>8272</v>
      </c>
      <c r="K4829" t="s">
        <v>8224</v>
      </c>
      <c r="L4829" t="s">
        <v>8216</v>
      </c>
    </row>
    <row r="4830" spans="1:12" x14ac:dyDescent="0.35">
      <c r="A4830" s="164" t="s">
        <v>13589</v>
      </c>
      <c r="B4830" t="s">
        <v>13590</v>
      </c>
      <c r="C4830" t="s">
        <v>9803</v>
      </c>
      <c r="D4830" t="s">
        <v>9804</v>
      </c>
      <c r="E4830" t="s">
        <v>2512</v>
      </c>
      <c r="F4830">
        <v>25</v>
      </c>
      <c r="G4830" t="s">
        <v>8234</v>
      </c>
      <c r="H4830" t="s">
        <v>8218</v>
      </c>
      <c r="I4830" t="s">
        <v>8219</v>
      </c>
      <c r="J4830" t="s">
        <v>8272</v>
      </c>
      <c r="K4830" t="s">
        <v>5808</v>
      </c>
      <c r="L4830" t="s">
        <v>8216</v>
      </c>
    </row>
    <row r="4831" spans="1:12" x14ac:dyDescent="0.35">
      <c r="A4831" s="164" t="s">
        <v>25453</v>
      </c>
      <c r="B4831" t="s">
        <v>25454</v>
      </c>
      <c r="C4831" t="s">
        <v>25455</v>
      </c>
      <c r="D4831" t="s">
        <v>25456</v>
      </c>
      <c r="E4831" t="s">
        <v>2512</v>
      </c>
      <c r="F4831">
        <v>14</v>
      </c>
      <c r="G4831" t="s">
        <v>8234</v>
      </c>
      <c r="H4831" t="s">
        <v>8218</v>
      </c>
      <c r="I4831" t="s">
        <v>8219</v>
      </c>
      <c r="J4831" t="s">
        <v>8272</v>
      </c>
      <c r="K4831" t="s">
        <v>8224</v>
      </c>
      <c r="L4831" t="s">
        <v>8216</v>
      </c>
    </row>
    <row r="4832" spans="1:12" x14ac:dyDescent="0.35">
      <c r="A4832" s="164" t="s">
        <v>16962</v>
      </c>
      <c r="B4832" t="s">
        <v>16963</v>
      </c>
      <c r="C4832" t="s">
        <v>16964</v>
      </c>
      <c r="D4832" t="s">
        <v>16965</v>
      </c>
      <c r="E4832" t="s">
        <v>2512</v>
      </c>
      <c r="F4832">
        <v>16</v>
      </c>
      <c r="G4832" t="s">
        <v>8234</v>
      </c>
      <c r="H4832" t="s">
        <v>8218</v>
      </c>
      <c r="I4832" t="s">
        <v>8219</v>
      </c>
      <c r="J4832" t="s">
        <v>8272</v>
      </c>
      <c r="K4832" t="s">
        <v>8224</v>
      </c>
      <c r="L4832" t="s">
        <v>8216</v>
      </c>
    </row>
    <row r="4833" spans="1:12" x14ac:dyDescent="0.35">
      <c r="A4833" s="164" t="s">
        <v>10444</v>
      </c>
      <c r="B4833" t="s">
        <v>10445</v>
      </c>
      <c r="C4833" t="s">
        <v>10446</v>
      </c>
      <c r="D4833" t="s">
        <v>10447</v>
      </c>
      <c r="E4833" t="s">
        <v>2512</v>
      </c>
      <c r="F4833">
        <v>25</v>
      </c>
      <c r="G4833" t="s">
        <v>8234</v>
      </c>
      <c r="H4833" t="s">
        <v>8218</v>
      </c>
      <c r="I4833" t="s">
        <v>8219</v>
      </c>
      <c r="J4833" t="s">
        <v>8272</v>
      </c>
      <c r="K4833" t="s">
        <v>8224</v>
      </c>
      <c r="L4833" t="s">
        <v>8216</v>
      </c>
    </row>
    <row r="4834" spans="1:12" x14ac:dyDescent="0.35">
      <c r="A4834" s="164" t="s">
        <v>11870</v>
      </c>
      <c r="B4834" t="s">
        <v>11871</v>
      </c>
      <c r="C4834" t="s">
        <v>11872</v>
      </c>
      <c r="D4834" t="s">
        <v>11873</v>
      </c>
      <c r="E4834" t="s">
        <v>2512</v>
      </c>
      <c r="F4834">
        <v>25</v>
      </c>
      <c r="G4834" t="s">
        <v>8234</v>
      </c>
      <c r="H4834" t="s">
        <v>8218</v>
      </c>
      <c r="I4834" t="s">
        <v>8219</v>
      </c>
      <c r="J4834" t="s">
        <v>8272</v>
      </c>
      <c r="K4834" t="s">
        <v>5808</v>
      </c>
      <c r="L4834" t="s">
        <v>8216</v>
      </c>
    </row>
    <row r="4835" spans="1:12" x14ac:dyDescent="0.35">
      <c r="A4835" s="164" t="s">
        <v>12695</v>
      </c>
      <c r="B4835" t="s">
        <v>12696</v>
      </c>
      <c r="C4835" t="s">
        <v>12697</v>
      </c>
      <c r="D4835" t="s">
        <v>12698</v>
      </c>
      <c r="E4835" t="s">
        <v>2512</v>
      </c>
      <c r="F4835">
        <v>14</v>
      </c>
      <c r="G4835" t="s">
        <v>8234</v>
      </c>
      <c r="H4835" t="s">
        <v>8218</v>
      </c>
      <c r="I4835" t="s">
        <v>8214</v>
      </c>
      <c r="J4835" t="s">
        <v>8272</v>
      </c>
      <c r="K4835" t="s">
        <v>8224</v>
      </c>
      <c r="L4835" t="s">
        <v>8216</v>
      </c>
    </row>
    <row r="4836" spans="1:12" x14ac:dyDescent="0.35">
      <c r="A4836" s="164" t="s">
        <v>23157</v>
      </c>
      <c r="B4836" t="s">
        <v>23158</v>
      </c>
      <c r="C4836" t="s">
        <v>23159</v>
      </c>
      <c r="D4836" t="s">
        <v>1355</v>
      </c>
      <c r="E4836" t="s">
        <v>2512</v>
      </c>
      <c r="F4836">
        <v>17</v>
      </c>
      <c r="G4836" t="s">
        <v>8234</v>
      </c>
      <c r="H4836" t="s">
        <v>8218</v>
      </c>
      <c r="I4836" t="s">
        <v>8214</v>
      </c>
      <c r="J4836" t="s">
        <v>8272</v>
      </c>
      <c r="K4836" t="s">
        <v>8224</v>
      </c>
      <c r="L4836" t="s">
        <v>8216</v>
      </c>
    </row>
    <row r="4837" spans="1:12" x14ac:dyDescent="0.35">
      <c r="A4837" s="164" t="s">
        <v>11588</v>
      </c>
      <c r="B4837" t="s">
        <v>11589</v>
      </c>
      <c r="C4837" t="s">
        <v>11590</v>
      </c>
      <c r="D4837" t="s">
        <v>11591</v>
      </c>
      <c r="E4837" t="s">
        <v>2512</v>
      </c>
      <c r="F4837">
        <v>18</v>
      </c>
      <c r="G4837" t="s">
        <v>8234</v>
      </c>
      <c r="H4837" t="s">
        <v>8218</v>
      </c>
      <c r="I4837" t="s">
        <v>8219</v>
      </c>
      <c r="J4837" t="s">
        <v>8272</v>
      </c>
      <c r="K4837" t="s">
        <v>8224</v>
      </c>
      <c r="L4837" t="s">
        <v>8216</v>
      </c>
    </row>
    <row r="4838" spans="1:12" x14ac:dyDescent="0.35">
      <c r="A4838" s="164" t="s">
        <v>31933</v>
      </c>
      <c r="B4838" t="s">
        <v>31934</v>
      </c>
      <c r="C4838" t="s">
        <v>31935</v>
      </c>
      <c r="D4838" t="s">
        <v>31392</v>
      </c>
      <c r="E4838" t="s">
        <v>2512</v>
      </c>
      <c r="F4838">
        <v>25</v>
      </c>
      <c r="G4838" t="s">
        <v>8234</v>
      </c>
      <c r="H4838" t="s">
        <v>8218</v>
      </c>
      <c r="I4838" t="s">
        <v>8219</v>
      </c>
      <c r="J4838" t="s">
        <v>8272</v>
      </c>
      <c r="K4838" t="s">
        <v>8224</v>
      </c>
      <c r="L4838" t="s">
        <v>8216</v>
      </c>
    </row>
    <row r="4839" spans="1:12" x14ac:dyDescent="0.35">
      <c r="A4839" s="164" t="s">
        <v>24225</v>
      </c>
      <c r="B4839" t="s">
        <v>24226</v>
      </c>
      <c r="C4839" t="s">
        <v>10912</v>
      </c>
      <c r="D4839" t="s">
        <v>16140</v>
      </c>
      <c r="E4839" t="s">
        <v>2512</v>
      </c>
      <c r="F4839">
        <v>17</v>
      </c>
      <c r="G4839" t="s">
        <v>8234</v>
      </c>
      <c r="H4839" t="s">
        <v>8218</v>
      </c>
      <c r="I4839" t="s">
        <v>8214</v>
      </c>
      <c r="J4839" t="s">
        <v>8272</v>
      </c>
      <c r="K4839" t="s">
        <v>8224</v>
      </c>
      <c r="L4839" t="s">
        <v>8216</v>
      </c>
    </row>
    <row r="4840" spans="1:12" x14ac:dyDescent="0.35">
      <c r="A4840" s="164" t="s">
        <v>23983</v>
      </c>
      <c r="B4840" t="s">
        <v>23984</v>
      </c>
      <c r="C4840" t="s">
        <v>23985</v>
      </c>
      <c r="D4840" t="s">
        <v>23986</v>
      </c>
      <c r="E4840" t="s">
        <v>2512</v>
      </c>
      <c r="F4840">
        <v>14</v>
      </c>
      <c r="G4840" t="s">
        <v>8234</v>
      </c>
      <c r="H4840" t="s">
        <v>8218</v>
      </c>
      <c r="I4840" t="s">
        <v>8214</v>
      </c>
      <c r="J4840" t="s">
        <v>8272</v>
      </c>
      <c r="K4840" t="s">
        <v>8224</v>
      </c>
      <c r="L4840" t="s">
        <v>8216</v>
      </c>
    </row>
    <row r="4841" spans="1:12" x14ac:dyDescent="0.35">
      <c r="A4841" s="164" t="s">
        <v>24329</v>
      </c>
      <c r="B4841" t="s">
        <v>24330</v>
      </c>
      <c r="C4841" t="s">
        <v>24331</v>
      </c>
      <c r="D4841" t="s">
        <v>24332</v>
      </c>
      <c r="E4841" t="s">
        <v>2512</v>
      </c>
      <c r="F4841">
        <v>15</v>
      </c>
      <c r="G4841" t="s">
        <v>8234</v>
      </c>
      <c r="H4841" t="s">
        <v>8218</v>
      </c>
      <c r="I4841" t="s">
        <v>8219</v>
      </c>
      <c r="J4841" t="s">
        <v>8272</v>
      </c>
      <c r="K4841" t="s">
        <v>8224</v>
      </c>
      <c r="L4841" t="s">
        <v>8216</v>
      </c>
    </row>
    <row r="4842" spans="1:12" x14ac:dyDescent="0.35">
      <c r="A4842" s="164" t="s">
        <v>32871</v>
      </c>
      <c r="B4842" t="s">
        <v>32872</v>
      </c>
      <c r="C4842" t="s">
        <v>32873</v>
      </c>
      <c r="D4842" t="s">
        <v>2037</v>
      </c>
      <c r="E4842" t="s">
        <v>2512</v>
      </c>
      <c r="F4842">
        <v>12</v>
      </c>
      <c r="G4842" t="s">
        <v>8234</v>
      </c>
      <c r="H4842" t="s">
        <v>8218</v>
      </c>
      <c r="I4842" t="s">
        <v>8219</v>
      </c>
      <c r="J4842" t="s">
        <v>8272</v>
      </c>
      <c r="K4842" t="s">
        <v>8224</v>
      </c>
      <c r="L4842" t="s">
        <v>8216</v>
      </c>
    </row>
    <row r="4843" spans="1:12" x14ac:dyDescent="0.35">
      <c r="A4843" s="164" t="s">
        <v>21890</v>
      </c>
      <c r="B4843" t="s">
        <v>21891</v>
      </c>
      <c r="C4843" t="s">
        <v>13297</v>
      </c>
      <c r="D4843" t="s">
        <v>1173</v>
      </c>
      <c r="E4843" t="s">
        <v>2512</v>
      </c>
      <c r="F4843">
        <v>18</v>
      </c>
      <c r="G4843" t="s">
        <v>8234</v>
      </c>
      <c r="H4843" t="s">
        <v>8218</v>
      </c>
      <c r="I4843" t="s">
        <v>8214</v>
      </c>
      <c r="J4843" t="s">
        <v>8272</v>
      </c>
      <c r="K4843" t="s">
        <v>8224</v>
      </c>
      <c r="L4843" t="s">
        <v>8216</v>
      </c>
    </row>
    <row r="4844" spans="1:12" x14ac:dyDescent="0.35">
      <c r="A4844" s="164" t="s">
        <v>22103</v>
      </c>
      <c r="B4844" t="s">
        <v>22104</v>
      </c>
      <c r="C4844" t="s">
        <v>22105</v>
      </c>
      <c r="D4844" t="s">
        <v>22106</v>
      </c>
      <c r="E4844" t="s">
        <v>2512</v>
      </c>
      <c r="F4844">
        <v>24</v>
      </c>
      <c r="G4844" t="s">
        <v>8234</v>
      </c>
      <c r="H4844" t="s">
        <v>8218</v>
      </c>
      <c r="I4844" t="s">
        <v>8219</v>
      </c>
      <c r="J4844" t="s">
        <v>8272</v>
      </c>
      <c r="K4844" t="s">
        <v>8224</v>
      </c>
      <c r="L4844" t="s">
        <v>8216</v>
      </c>
    </row>
    <row r="4845" spans="1:12" x14ac:dyDescent="0.35">
      <c r="A4845" s="164" t="s">
        <v>11233</v>
      </c>
      <c r="B4845" t="s">
        <v>11234</v>
      </c>
      <c r="C4845" t="s">
        <v>11235</v>
      </c>
      <c r="D4845" t="s">
        <v>944</v>
      </c>
      <c r="E4845" t="s">
        <v>2512</v>
      </c>
      <c r="F4845">
        <v>16</v>
      </c>
      <c r="G4845" t="s">
        <v>8234</v>
      </c>
      <c r="H4845" t="s">
        <v>8218</v>
      </c>
      <c r="I4845" t="s">
        <v>8214</v>
      </c>
      <c r="J4845" t="s">
        <v>8272</v>
      </c>
      <c r="K4845" t="s">
        <v>8224</v>
      </c>
      <c r="L4845" t="s">
        <v>8216</v>
      </c>
    </row>
    <row r="4846" spans="1:12" x14ac:dyDescent="0.35">
      <c r="A4846" s="164" t="s">
        <v>33045</v>
      </c>
      <c r="B4846" t="s">
        <v>33046</v>
      </c>
      <c r="C4846" t="s">
        <v>16086</v>
      </c>
      <c r="D4846" t="s">
        <v>4801</v>
      </c>
      <c r="E4846" t="s">
        <v>2512</v>
      </c>
      <c r="F4846">
        <v>15</v>
      </c>
      <c r="G4846" t="s">
        <v>8234</v>
      </c>
      <c r="H4846" t="s">
        <v>8218</v>
      </c>
      <c r="I4846" t="s">
        <v>8219</v>
      </c>
      <c r="J4846" t="s">
        <v>8272</v>
      </c>
      <c r="K4846" t="s">
        <v>8224</v>
      </c>
      <c r="L4846" t="s">
        <v>8216</v>
      </c>
    </row>
    <row r="4847" spans="1:12" x14ac:dyDescent="0.35">
      <c r="A4847" s="164" t="s">
        <v>10725</v>
      </c>
      <c r="B4847" t="s">
        <v>10726</v>
      </c>
      <c r="C4847" t="s">
        <v>10727</v>
      </c>
      <c r="D4847" t="s">
        <v>10728</v>
      </c>
      <c r="E4847" t="s">
        <v>2512</v>
      </c>
      <c r="F4847">
        <v>25</v>
      </c>
      <c r="G4847" t="s">
        <v>8234</v>
      </c>
      <c r="H4847" t="s">
        <v>8218</v>
      </c>
      <c r="I4847" t="s">
        <v>8219</v>
      </c>
      <c r="J4847" t="s">
        <v>8272</v>
      </c>
      <c r="K4847" t="s">
        <v>8224</v>
      </c>
      <c r="L4847" t="s">
        <v>8216</v>
      </c>
    </row>
    <row r="4848" spans="1:12" x14ac:dyDescent="0.35">
      <c r="A4848" s="164" t="s">
        <v>26269</v>
      </c>
      <c r="B4848" t="s">
        <v>26270</v>
      </c>
      <c r="C4848" t="s">
        <v>26271</v>
      </c>
      <c r="D4848" t="s">
        <v>23327</v>
      </c>
      <c r="E4848" t="s">
        <v>2512</v>
      </c>
      <c r="F4848">
        <v>25</v>
      </c>
      <c r="G4848" t="s">
        <v>8234</v>
      </c>
      <c r="H4848" t="s">
        <v>8218</v>
      </c>
      <c r="I4848" t="s">
        <v>8219</v>
      </c>
      <c r="J4848" t="s">
        <v>8272</v>
      </c>
      <c r="K4848" t="s">
        <v>8224</v>
      </c>
      <c r="L4848" t="s">
        <v>8216</v>
      </c>
    </row>
    <row r="4849" spans="1:12" x14ac:dyDescent="0.35">
      <c r="A4849" s="164" t="s">
        <v>20945</v>
      </c>
      <c r="B4849" t="s">
        <v>20946</v>
      </c>
      <c r="C4849" t="s">
        <v>13179</v>
      </c>
      <c r="D4849" t="s">
        <v>13180</v>
      </c>
      <c r="E4849" t="s">
        <v>2512</v>
      </c>
      <c r="F4849">
        <v>25</v>
      </c>
      <c r="G4849" t="s">
        <v>8234</v>
      </c>
      <c r="H4849" t="s">
        <v>8218</v>
      </c>
      <c r="I4849" t="s">
        <v>8219</v>
      </c>
      <c r="J4849" t="s">
        <v>8272</v>
      </c>
      <c r="K4849" t="s">
        <v>5808</v>
      </c>
      <c r="L4849" t="s">
        <v>8216</v>
      </c>
    </row>
    <row r="4850" spans="1:12" x14ac:dyDescent="0.35">
      <c r="A4850" s="164" t="s">
        <v>22033</v>
      </c>
      <c r="B4850" t="s">
        <v>22034</v>
      </c>
      <c r="C4850" t="s">
        <v>22035</v>
      </c>
      <c r="D4850" t="s">
        <v>22036</v>
      </c>
      <c r="E4850" t="s">
        <v>2512</v>
      </c>
      <c r="F4850">
        <v>15</v>
      </c>
      <c r="G4850" t="s">
        <v>8234</v>
      </c>
      <c r="H4850" t="s">
        <v>8218</v>
      </c>
      <c r="I4850" t="s">
        <v>8219</v>
      </c>
      <c r="J4850" t="s">
        <v>8272</v>
      </c>
      <c r="K4850" t="s">
        <v>8224</v>
      </c>
      <c r="L4850" t="s">
        <v>8216</v>
      </c>
    </row>
    <row r="4851" spans="1:12" x14ac:dyDescent="0.35">
      <c r="A4851" s="164" t="s">
        <v>28418</v>
      </c>
      <c r="B4851" t="s">
        <v>28419</v>
      </c>
      <c r="C4851" t="s">
        <v>28420</v>
      </c>
      <c r="D4851" t="s">
        <v>15250</v>
      </c>
      <c r="E4851" t="s">
        <v>2512</v>
      </c>
      <c r="F4851">
        <v>15</v>
      </c>
      <c r="G4851" t="s">
        <v>8234</v>
      </c>
      <c r="H4851" t="s">
        <v>8218</v>
      </c>
      <c r="I4851" t="s">
        <v>8219</v>
      </c>
      <c r="J4851" t="s">
        <v>8272</v>
      </c>
      <c r="K4851" t="s">
        <v>8224</v>
      </c>
      <c r="L4851" t="s">
        <v>8216</v>
      </c>
    </row>
    <row r="4852" spans="1:12" x14ac:dyDescent="0.35">
      <c r="A4852" s="164" t="s">
        <v>18172</v>
      </c>
      <c r="B4852" t="s">
        <v>18173</v>
      </c>
      <c r="C4852" t="s">
        <v>14558</v>
      </c>
      <c r="D4852" t="s">
        <v>14559</v>
      </c>
      <c r="E4852" t="s">
        <v>2512</v>
      </c>
      <c r="F4852">
        <v>22</v>
      </c>
      <c r="G4852" t="s">
        <v>8234</v>
      </c>
      <c r="H4852" t="s">
        <v>8218</v>
      </c>
      <c r="I4852" t="s">
        <v>8219</v>
      </c>
      <c r="J4852" t="s">
        <v>8272</v>
      </c>
      <c r="K4852" t="s">
        <v>8224</v>
      </c>
      <c r="L4852" t="s">
        <v>8216</v>
      </c>
    </row>
    <row r="4853" spans="1:12" x14ac:dyDescent="0.35">
      <c r="A4853" s="164" t="s">
        <v>30503</v>
      </c>
      <c r="B4853" t="s">
        <v>30504</v>
      </c>
      <c r="C4853" t="s">
        <v>26705</v>
      </c>
      <c r="D4853" t="s">
        <v>4239</v>
      </c>
      <c r="E4853" t="s">
        <v>2512</v>
      </c>
      <c r="F4853">
        <v>21</v>
      </c>
      <c r="G4853" t="s">
        <v>8234</v>
      </c>
      <c r="H4853" t="s">
        <v>8218</v>
      </c>
      <c r="I4853" t="s">
        <v>8219</v>
      </c>
      <c r="J4853" t="s">
        <v>8272</v>
      </c>
      <c r="K4853" t="s">
        <v>8224</v>
      </c>
      <c r="L4853" t="s">
        <v>8216</v>
      </c>
    </row>
    <row r="4854" spans="1:12" x14ac:dyDescent="0.35">
      <c r="A4854" s="164" t="s">
        <v>15868</v>
      </c>
      <c r="B4854" t="s">
        <v>15869</v>
      </c>
      <c r="C4854" t="s">
        <v>14231</v>
      </c>
      <c r="D4854" t="s">
        <v>14232</v>
      </c>
      <c r="E4854" t="s">
        <v>2512</v>
      </c>
      <c r="F4854">
        <v>25</v>
      </c>
      <c r="G4854" t="s">
        <v>8234</v>
      </c>
      <c r="H4854" t="s">
        <v>8218</v>
      </c>
      <c r="I4854" t="s">
        <v>8214</v>
      </c>
      <c r="J4854" t="s">
        <v>8272</v>
      </c>
      <c r="K4854" t="s">
        <v>8224</v>
      </c>
      <c r="L4854" t="s">
        <v>8216</v>
      </c>
    </row>
    <row r="4855" spans="1:12" x14ac:dyDescent="0.35">
      <c r="A4855" s="164" t="s">
        <v>20796</v>
      </c>
      <c r="B4855" t="s">
        <v>20797</v>
      </c>
      <c r="C4855" t="s">
        <v>20798</v>
      </c>
      <c r="D4855" t="s">
        <v>20799</v>
      </c>
      <c r="E4855" t="s">
        <v>2512</v>
      </c>
      <c r="F4855">
        <v>25</v>
      </c>
      <c r="G4855" t="s">
        <v>8234</v>
      </c>
      <c r="H4855" t="s">
        <v>8218</v>
      </c>
      <c r="I4855" t="s">
        <v>8214</v>
      </c>
      <c r="J4855" t="s">
        <v>8272</v>
      </c>
      <c r="K4855" t="s">
        <v>8224</v>
      </c>
      <c r="L4855" t="s">
        <v>8216</v>
      </c>
    </row>
    <row r="4856" spans="1:12" x14ac:dyDescent="0.35">
      <c r="A4856" s="164" t="s">
        <v>32050</v>
      </c>
      <c r="B4856" t="s">
        <v>32051</v>
      </c>
      <c r="C4856" t="s">
        <v>17725</v>
      </c>
      <c r="D4856" t="s">
        <v>17726</v>
      </c>
      <c r="E4856" t="s">
        <v>2512</v>
      </c>
      <c r="F4856">
        <v>25</v>
      </c>
      <c r="G4856" t="s">
        <v>8234</v>
      </c>
      <c r="H4856" t="s">
        <v>8218</v>
      </c>
      <c r="I4856" t="s">
        <v>8219</v>
      </c>
      <c r="J4856" t="s">
        <v>8272</v>
      </c>
      <c r="K4856" t="s">
        <v>8224</v>
      </c>
      <c r="L4856" t="s">
        <v>8216</v>
      </c>
    </row>
    <row r="4857" spans="1:12" x14ac:dyDescent="0.35">
      <c r="A4857" s="164" t="s">
        <v>16725</v>
      </c>
      <c r="B4857" t="s">
        <v>16726</v>
      </c>
      <c r="C4857" t="s">
        <v>16727</v>
      </c>
      <c r="D4857" t="s">
        <v>1601</v>
      </c>
      <c r="E4857" t="s">
        <v>2512</v>
      </c>
      <c r="F4857">
        <v>24</v>
      </c>
      <c r="G4857" t="s">
        <v>8234</v>
      </c>
      <c r="H4857" t="s">
        <v>8218</v>
      </c>
      <c r="I4857" t="s">
        <v>8219</v>
      </c>
      <c r="J4857" t="s">
        <v>8272</v>
      </c>
      <c r="K4857" t="s">
        <v>8224</v>
      </c>
      <c r="L4857" t="s">
        <v>8216</v>
      </c>
    </row>
    <row r="4858" spans="1:12" x14ac:dyDescent="0.35">
      <c r="A4858" s="164" t="s">
        <v>10588</v>
      </c>
      <c r="B4858" t="s">
        <v>10589</v>
      </c>
      <c r="C4858" t="s">
        <v>10590</v>
      </c>
      <c r="D4858" t="s">
        <v>10591</v>
      </c>
      <c r="E4858" t="s">
        <v>2512</v>
      </c>
      <c r="F4858">
        <v>25</v>
      </c>
      <c r="G4858" t="s">
        <v>8234</v>
      </c>
      <c r="H4858" t="s">
        <v>8218</v>
      </c>
      <c r="I4858" t="s">
        <v>8219</v>
      </c>
      <c r="J4858" t="s">
        <v>8272</v>
      </c>
      <c r="K4858" t="s">
        <v>5808</v>
      </c>
      <c r="L4858" t="s">
        <v>8216</v>
      </c>
    </row>
    <row r="4859" spans="1:12" x14ac:dyDescent="0.35">
      <c r="A4859" s="164" t="s">
        <v>17643</v>
      </c>
      <c r="B4859" t="s">
        <v>17644</v>
      </c>
      <c r="C4859" t="s">
        <v>17645</v>
      </c>
      <c r="D4859" t="s">
        <v>17646</v>
      </c>
      <c r="E4859" t="s">
        <v>2512</v>
      </c>
      <c r="F4859">
        <v>25</v>
      </c>
      <c r="G4859" t="s">
        <v>8234</v>
      </c>
      <c r="H4859" t="s">
        <v>8218</v>
      </c>
      <c r="I4859" t="s">
        <v>8219</v>
      </c>
      <c r="J4859" t="s">
        <v>8272</v>
      </c>
      <c r="K4859" t="s">
        <v>5808</v>
      </c>
      <c r="L4859" t="s">
        <v>8216</v>
      </c>
    </row>
    <row r="4860" spans="1:12" x14ac:dyDescent="0.35">
      <c r="A4860" s="164" t="s">
        <v>31295</v>
      </c>
      <c r="B4860" t="s">
        <v>25085</v>
      </c>
      <c r="C4860" t="s">
        <v>25086</v>
      </c>
      <c r="D4860" t="s">
        <v>25087</v>
      </c>
      <c r="E4860" t="s">
        <v>2512</v>
      </c>
      <c r="F4860">
        <v>25</v>
      </c>
      <c r="G4860" t="s">
        <v>8234</v>
      </c>
      <c r="H4860" t="s">
        <v>8218</v>
      </c>
      <c r="I4860" t="s">
        <v>8219</v>
      </c>
      <c r="J4860" t="s">
        <v>8272</v>
      </c>
      <c r="K4860" t="s">
        <v>5808</v>
      </c>
      <c r="L4860" t="s">
        <v>8216</v>
      </c>
    </row>
    <row r="4861" spans="1:12" x14ac:dyDescent="0.35">
      <c r="A4861" s="164" t="s">
        <v>20070</v>
      </c>
      <c r="B4861" t="s">
        <v>20071</v>
      </c>
      <c r="C4861" t="s">
        <v>20072</v>
      </c>
      <c r="D4861" t="s">
        <v>20073</v>
      </c>
      <c r="E4861" t="s">
        <v>2512</v>
      </c>
      <c r="F4861">
        <v>28</v>
      </c>
      <c r="G4861" t="s">
        <v>8234</v>
      </c>
      <c r="H4861" t="s">
        <v>8218</v>
      </c>
      <c r="I4861" t="s">
        <v>8214</v>
      </c>
      <c r="J4861" t="s">
        <v>8272</v>
      </c>
      <c r="K4861" t="s">
        <v>5808</v>
      </c>
      <c r="L4861" t="s">
        <v>8216</v>
      </c>
    </row>
    <row r="4862" spans="1:12" x14ac:dyDescent="0.35">
      <c r="A4862" s="164" t="s">
        <v>29797</v>
      </c>
      <c r="B4862" t="s">
        <v>29798</v>
      </c>
      <c r="C4862" t="s">
        <v>29799</v>
      </c>
      <c r="D4862" t="s">
        <v>26930</v>
      </c>
      <c r="E4862" t="s">
        <v>2512</v>
      </c>
      <c r="F4862">
        <v>24</v>
      </c>
      <c r="G4862" t="s">
        <v>8234</v>
      </c>
      <c r="H4862" t="s">
        <v>8218</v>
      </c>
      <c r="I4862" t="s">
        <v>8214</v>
      </c>
      <c r="J4862" t="s">
        <v>8272</v>
      </c>
      <c r="K4862" t="s">
        <v>8224</v>
      </c>
      <c r="L4862" t="s">
        <v>8216</v>
      </c>
    </row>
    <row r="4863" spans="1:12" x14ac:dyDescent="0.35">
      <c r="A4863" s="164" t="s">
        <v>30367</v>
      </c>
      <c r="B4863" t="s">
        <v>22260</v>
      </c>
      <c r="C4863" t="s">
        <v>30368</v>
      </c>
      <c r="D4863" t="s">
        <v>22262</v>
      </c>
      <c r="E4863" t="s">
        <v>2512</v>
      </c>
      <c r="F4863">
        <v>5</v>
      </c>
      <c r="G4863" t="s">
        <v>8234</v>
      </c>
      <c r="H4863" t="s">
        <v>8218</v>
      </c>
      <c r="I4863" t="s">
        <v>8219</v>
      </c>
      <c r="J4863" t="s">
        <v>8272</v>
      </c>
      <c r="K4863" t="s">
        <v>8224</v>
      </c>
      <c r="L4863" t="s">
        <v>8216</v>
      </c>
    </row>
    <row r="4864" spans="1:12" x14ac:dyDescent="0.35">
      <c r="A4864" s="164" t="s">
        <v>32529</v>
      </c>
      <c r="B4864" t="s">
        <v>32530</v>
      </c>
      <c r="C4864" t="s">
        <v>20334</v>
      </c>
      <c r="D4864" t="s">
        <v>96</v>
      </c>
      <c r="E4864" t="s">
        <v>2512</v>
      </c>
      <c r="F4864">
        <v>25</v>
      </c>
      <c r="G4864" t="s">
        <v>8234</v>
      </c>
      <c r="H4864" t="s">
        <v>8218</v>
      </c>
      <c r="I4864" t="s">
        <v>8219</v>
      </c>
      <c r="J4864" t="s">
        <v>8272</v>
      </c>
      <c r="K4864" t="s">
        <v>8224</v>
      </c>
      <c r="L4864" t="s">
        <v>8216</v>
      </c>
    </row>
    <row r="4865" spans="1:12" x14ac:dyDescent="0.35">
      <c r="A4865" s="164" t="s">
        <v>12360</v>
      </c>
      <c r="B4865" t="s">
        <v>12361</v>
      </c>
      <c r="C4865" t="s">
        <v>12362</v>
      </c>
      <c r="D4865" t="s">
        <v>10810</v>
      </c>
      <c r="E4865" t="s">
        <v>2512</v>
      </c>
      <c r="F4865">
        <v>20</v>
      </c>
      <c r="G4865" t="s">
        <v>8234</v>
      </c>
      <c r="H4865" t="s">
        <v>8218</v>
      </c>
      <c r="I4865" t="s">
        <v>8219</v>
      </c>
      <c r="J4865" t="s">
        <v>8272</v>
      </c>
      <c r="K4865" t="s">
        <v>8224</v>
      </c>
      <c r="L4865" t="s">
        <v>8216</v>
      </c>
    </row>
    <row r="4866" spans="1:12" x14ac:dyDescent="0.35">
      <c r="A4866" s="164" t="s">
        <v>27436</v>
      </c>
      <c r="B4866" t="s">
        <v>27437</v>
      </c>
      <c r="C4866" t="s">
        <v>27438</v>
      </c>
      <c r="D4866" t="s">
        <v>27439</v>
      </c>
      <c r="E4866" t="s">
        <v>2512</v>
      </c>
      <c r="F4866">
        <v>20</v>
      </c>
      <c r="G4866" t="s">
        <v>8234</v>
      </c>
      <c r="H4866" t="s">
        <v>8218</v>
      </c>
      <c r="I4866" t="s">
        <v>8214</v>
      </c>
      <c r="J4866" t="s">
        <v>8272</v>
      </c>
      <c r="K4866" t="s">
        <v>8224</v>
      </c>
      <c r="L4866" t="s">
        <v>8216</v>
      </c>
    </row>
    <row r="4867" spans="1:12" x14ac:dyDescent="0.35">
      <c r="A4867" s="164" t="s">
        <v>33192</v>
      </c>
      <c r="B4867" t="s">
        <v>33193</v>
      </c>
      <c r="C4867" t="s">
        <v>15200</v>
      </c>
      <c r="D4867" t="s">
        <v>402</v>
      </c>
      <c r="E4867" t="s">
        <v>2512</v>
      </c>
      <c r="F4867">
        <v>25</v>
      </c>
      <c r="G4867" t="s">
        <v>8234</v>
      </c>
      <c r="H4867" t="s">
        <v>8218</v>
      </c>
      <c r="I4867" t="s">
        <v>8214</v>
      </c>
      <c r="J4867" t="s">
        <v>8272</v>
      </c>
      <c r="K4867" t="s">
        <v>8224</v>
      </c>
      <c r="L4867" t="s">
        <v>8216</v>
      </c>
    </row>
    <row r="4868" spans="1:12" x14ac:dyDescent="0.35">
      <c r="A4868" s="164" t="s">
        <v>16815</v>
      </c>
      <c r="B4868" t="s">
        <v>13900</v>
      </c>
      <c r="C4868" t="s">
        <v>13901</v>
      </c>
      <c r="D4868" t="s">
        <v>1630</v>
      </c>
      <c r="E4868" t="s">
        <v>2512</v>
      </c>
      <c r="F4868">
        <v>25</v>
      </c>
      <c r="G4868" t="s">
        <v>8234</v>
      </c>
      <c r="H4868" t="s">
        <v>8218</v>
      </c>
      <c r="I4868" t="s">
        <v>8219</v>
      </c>
      <c r="J4868" t="s">
        <v>8272</v>
      </c>
      <c r="K4868" t="s">
        <v>5808</v>
      </c>
      <c r="L4868" t="s">
        <v>8216</v>
      </c>
    </row>
    <row r="4869" spans="1:12" x14ac:dyDescent="0.35">
      <c r="A4869" s="164" t="s">
        <v>9875</v>
      </c>
      <c r="B4869" t="s">
        <v>7498</v>
      </c>
      <c r="C4869" t="s">
        <v>9876</v>
      </c>
      <c r="D4869" t="s">
        <v>9877</v>
      </c>
      <c r="E4869" t="s">
        <v>2512</v>
      </c>
      <c r="F4869">
        <v>22</v>
      </c>
      <c r="G4869" t="s">
        <v>8234</v>
      </c>
      <c r="H4869" t="s">
        <v>8218</v>
      </c>
      <c r="I4869" t="s">
        <v>8214</v>
      </c>
      <c r="J4869" t="s">
        <v>8272</v>
      </c>
      <c r="K4869" t="s">
        <v>8224</v>
      </c>
      <c r="L4869" t="s">
        <v>8216</v>
      </c>
    </row>
    <row r="4870" spans="1:12" x14ac:dyDescent="0.35">
      <c r="A4870" s="164" t="s">
        <v>26894</v>
      </c>
      <c r="B4870" t="s">
        <v>26895</v>
      </c>
      <c r="C4870" t="s">
        <v>23815</v>
      </c>
      <c r="D4870" t="s">
        <v>23816</v>
      </c>
      <c r="E4870" t="s">
        <v>2512</v>
      </c>
      <c r="F4870">
        <v>18</v>
      </c>
      <c r="G4870" t="s">
        <v>8234</v>
      </c>
      <c r="H4870" t="s">
        <v>8218</v>
      </c>
      <c r="I4870" t="s">
        <v>8219</v>
      </c>
      <c r="J4870" t="s">
        <v>8272</v>
      </c>
      <c r="K4870" t="s">
        <v>8224</v>
      </c>
      <c r="L4870" t="s">
        <v>8216</v>
      </c>
    </row>
    <row r="4871" spans="1:12" x14ac:dyDescent="0.35">
      <c r="A4871" s="164" t="s">
        <v>31579</v>
      </c>
      <c r="B4871" t="s">
        <v>31580</v>
      </c>
      <c r="C4871" t="s">
        <v>23710</v>
      </c>
      <c r="D4871" t="s">
        <v>15442</v>
      </c>
      <c r="E4871" t="s">
        <v>2512</v>
      </c>
      <c r="F4871">
        <v>25</v>
      </c>
      <c r="G4871" t="s">
        <v>8234</v>
      </c>
      <c r="H4871" t="s">
        <v>8218</v>
      </c>
      <c r="I4871" t="s">
        <v>8219</v>
      </c>
      <c r="J4871" t="s">
        <v>8272</v>
      </c>
      <c r="K4871" t="s">
        <v>5808</v>
      </c>
      <c r="L4871" t="s">
        <v>8216</v>
      </c>
    </row>
    <row r="4872" spans="1:12" x14ac:dyDescent="0.35">
      <c r="A4872" s="164" t="s">
        <v>13119</v>
      </c>
      <c r="B4872" t="s">
        <v>13120</v>
      </c>
      <c r="C4872" t="s">
        <v>11757</v>
      </c>
      <c r="D4872" t="s">
        <v>11758</v>
      </c>
      <c r="E4872" t="s">
        <v>2512</v>
      </c>
      <c r="F4872">
        <v>25</v>
      </c>
      <c r="G4872" t="s">
        <v>8234</v>
      </c>
      <c r="H4872" t="s">
        <v>8218</v>
      </c>
      <c r="I4872" t="s">
        <v>8219</v>
      </c>
      <c r="J4872" t="s">
        <v>8272</v>
      </c>
      <c r="K4872" t="s">
        <v>5808</v>
      </c>
      <c r="L4872" t="s">
        <v>8216</v>
      </c>
    </row>
    <row r="4873" spans="1:12" x14ac:dyDescent="0.35">
      <c r="A4873" s="164" t="s">
        <v>31909</v>
      </c>
      <c r="B4873" t="s">
        <v>31910</v>
      </c>
      <c r="C4873" t="s">
        <v>26776</v>
      </c>
      <c r="D4873" t="s">
        <v>26777</v>
      </c>
      <c r="E4873" t="s">
        <v>2512</v>
      </c>
      <c r="F4873">
        <v>24</v>
      </c>
      <c r="G4873" t="s">
        <v>8234</v>
      </c>
      <c r="H4873" t="s">
        <v>8218</v>
      </c>
      <c r="I4873" t="s">
        <v>8214</v>
      </c>
      <c r="J4873" t="s">
        <v>8272</v>
      </c>
      <c r="K4873" t="s">
        <v>8224</v>
      </c>
      <c r="L4873" t="s">
        <v>8216</v>
      </c>
    </row>
    <row r="4874" spans="1:12" x14ac:dyDescent="0.35">
      <c r="A4874" s="164" t="s">
        <v>9683</v>
      </c>
      <c r="B4874" t="s">
        <v>9684</v>
      </c>
      <c r="C4874" t="s">
        <v>9685</v>
      </c>
      <c r="D4874" t="s">
        <v>9686</v>
      </c>
      <c r="E4874" t="s">
        <v>2512</v>
      </c>
      <c r="F4874">
        <v>24</v>
      </c>
      <c r="G4874" t="s">
        <v>8234</v>
      </c>
      <c r="H4874" t="s">
        <v>8218</v>
      </c>
      <c r="I4874" t="s">
        <v>8219</v>
      </c>
      <c r="J4874" t="s">
        <v>8272</v>
      </c>
      <c r="K4874" t="s">
        <v>8224</v>
      </c>
      <c r="L4874" t="s">
        <v>8216</v>
      </c>
    </row>
    <row r="4875" spans="1:12" x14ac:dyDescent="0.35">
      <c r="A4875" s="164" t="s">
        <v>11133</v>
      </c>
      <c r="B4875" t="s">
        <v>11134</v>
      </c>
      <c r="C4875" t="s">
        <v>11135</v>
      </c>
      <c r="D4875" t="s">
        <v>11136</v>
      </c>
      <c r="E4875" t="s">
        <v>2512</v>
      </c>
      <c r="F4875">
        <v>25</v>
      </c>
      <c r="G4875" t="s">
        <v>8234</v>
      </c>
      <c r="H4875" t="s">
        <v>8218</v>
      </c>
      <c r="I4875" t="s">
        <v>8219</v>
      </c>
      <c r="J4875" t="s">
        <v>8272</v>
      </c>
      <c r="K4875" t="s">
        <v>8224</v>
      </c>
      <c r="L4875" t="s">
        <v>8216</v>
      </c>
    </row>
    <row r="4876" spans="1:12" x14ac:dyDescent="0.35">
      <c r="A4876" s="164" t="s">
        <v>30381</v>
      </c>
      <c r="B4876" t="s">
        <v>30382</v>
      </c>
      <c r="C4876" t="s">
        <v>17782</v>
      </c>
      <c r="D4876" t="s">
        <v>103</v>
      </c>
      <c r="E4876" t="s">
        <v>2512</v>
      </c>
      <c r="F4876">
        <v>25</v>
      </c>
      <c r="G4876" t="s">
        <v>8234</v>
      </c>
      <c r="H4876" t="s">
        <v>8218</v>
      </c>
      <c r="I4876" t="s">
        <v>8219</v>
      </c>
      <c r="J4876" t="s">
        <v>8272</v>
      </c>
      <c r="K4876" t="s">
        <v>8224</v>
      </c>
      <c r="L4876" t="s">
        <v>8216</v>
      </c>
    </row>
    <row r="4877" spans="1:12" x14ac:dyDescent="0.35">
      <c r="A4877" s="164" t="s">
        <v>19462</v>
      </c>
      <c r="B4877" t="s">
        <v>19463</v>
      </c>
      <c r="C4877" t="s">
        <v>19464</v>
      </c>
      <c r="D4877" t="s">
        <v>135</v>
      </c>
      <c r="E4877" t="s">
        <v>2512</v>
      </c>
      <c r="F4877">
        <v>12</v>
      </c>
      <c r="G4877" t="s">
        <v>8234</v>
      </c>
      <c r="H4877" t="s">
        <v>8218</v>
      </c>
      <c r="I4877" t="s">
        <v>8219</v>
      </c>
      <c r="J4877" t="s">
        <v>8272</v>
      </c>
      <c r="K4877" t="s">
        <v>8224</v>
      </c>
      <c r="L4877" t="s">
        <v>8216</v>
      </c>
    </row>
    <row r="4878" spans="1:12" x14ac:dyDescent="0.35">
      <c r="A4878" s="164" t="s">
        <v>30457</v>
      </c>
      <c r="B4878" t="s">
        <v>30458</v>
      </c>
      <c r="C4878" t="s">
        <v>30459</v>
      </c>
      <c r="D4878" t="s">
        <v>15885</v>
      </c>
      <c r="E4878" t="s">
        <v>2512</v>
      </c>
      <c r="F4878">
        <v>25</v>
      </c>
      <c r="G4878" t="s">
        <v>8234</v>
      </c>
      <c r="H4878" t="s">
        <v>8218</v>
      </c>
      <c r="I4878" t="s">
        <v>8219</v>
      </c>
      <c r="J4878" t="s">
        <v>8272</v>
      </c>
      <c r="K4878" t="s">
        <v>5808</v>
      </c>
      <c r="L4878" t="s">
        <v>8216</v>
      </c>
    </row>
    <row r="4879" spans="1:12" x14ac:dyDescent="0.35">
      <c r="A4879" s="164" t="s">
        <v>28505</v>
      </c>
      <c r="B4879" t="s">
        <v>19048</v>
      </c>
      <c r="C4879" t="s">
        <v>28506</v>
      </c>
      <c r="D4879" t="s">
        <v>19050</v>
      </c>
      <c r="E4879" t="s">
        <v>2512</v>
      </c>
      <c r="F4879">
        <v>18</v>
      </c>
      <c r="G4879" t="s">
        <v>8234</v>
      </c>
      <c r="H4879" t="s">
        <v>8218</v>
      </c>
      <c r="I4879" t="s">
        <v>8219</v>
      </c>
      <c r="J4879" t="s">
        <v>8272</v>
      </c>
      <c r="K4879" t="s">
        <v>8224</v>
      </c>
      <c r="L4879" t="s">
        <v>8216</v>
      </c>
    </row>
    <row r="4880" spans="1:12" x14ac:dyDescent="0.35">
      <c r="A4880" s="164" t="s">
        <v>25443</v>
      </c>
      <c r="B4880" t="s">
        <v>25444</v>
      </c>
      <c r="C4880" t="s">
        <v>12115</v>
      </c>
      <c r="D4880" t="s">
        <v>12116</v>
      </c>
      <c r="E4880" t="s">
        <v>2512</v>
      </c>
      <c r="F4880">
        <v>9</v>
      </c>
      <c r="G4880" t="s">
        <v>8234</v>
      </c>
      <c r="H4880" t="s">
        <v>8218</v>
      </c>
      <c r="I4880" t="s">
        <v>8214</v>
      </c>
      <c r="J4880" t="s">
        <v>8272</v>
      </c>
      <c r="K4880" t="s">
        <v>8224</v>
      </c>
      <c r="L4880" t="s">
        <v>8216</v>
      </c>
    </row>
    <row r="4881" spans="1:12" x14ac:dyDescent="0.35">
      <c r="A4881" s="164" t="s">
        <v>9157</v>
      </c>
      <c r="B4881" t="s">
        <v>9158</v>
      </c>
      <c r="C4881" t="s">
        <v>9159</v>
      </c>
      <c r="D4881" t="s">
        <v>8907</v>
      </c>
      <c r="E4881" t="s">
        <v>2512</v>
      </c>
      <c r="F4881">
        <v>19</v>
      </c>
      <c r="G4881" t="s">
        <v>8234</v>
      </c>
      <c r="H4881" t="s">
        <v>8218</v>
      </c>
      <c r="I4881" t="s">
        <v>8219</v>
      </c>
      <c r="J4881" t="s">
        <v>8272</v>
      </c>
      <c r="K4881" t="s">
        <v>8224</v>
      </c>
      <c r="L4881" t="s">
        <v>8216</v>
      </c>
    </row>
    <row r="4882" spans="1:12" x14ac:dyDescent="0.35">
      <c r="A4882" s="164" t="s">
        <v>15802</v>
      </c>
      <c r="B4882" t="s">
        <v>15803</v>
      </c>
      <c r="C4882" t="s">
        <v>15110</v>
      </c>
      <c r="D4882" t="s">
        <v>4375</v>
      </c>
      <c r="E4882" t="s">
        <v>2512</v>
      </c>
      <c r="F4882">
        <v>25</v>
      </c>
      <c r="G4882" t="s">
        <v>8234</v>
      </c>
      <c r="H4882" t="s">
        <v>8218</v>
      </c>
      <c r="I4882" t="s">
        <v>8219</v>
      </c>
      <c r="J4882" t="s">
        <v>8272</v>
      </c>
      <c r="K4882" t="s">
        <v>8224</v>
      </c>
      <c r="L4882" t="s">
        <v>8216</v>
      </c>
    </row>
    <row r="4883" spans="1:12" x14ac:dyDescent="0.35">
      <c r="A4883" s="164" t="s">
        <v>13503</v>
      </c>
      <c r="B4883" t="s">
        <v>13504</v>
      </c>
      <c r="C4883" t="s">
        <v>13505</v>
      </c>
      <c r="D4883" t="s">
        <v>13506</v>
      </c>
      <c r="E4883" t="s">
        <v>2512</v>
      </c>
      <c r="F4883">
        <v>24</v>
      </c>
      <c r="G4883" t="s">
        <v>8234</v>
      </c>
      <c r="H4883" t="s">
        <v>8218</v>
      </c>
      <c r="I4883" t="s">
        <v>8219</v>
      </c>
      <c r="J4883" t="s">
        <v>8272</v>
      </c>
      <c r="K4883" t="s">
        <v>8224</v>
      </c>
      <c r="L4883" t="s">
        <v>8216</v>
      </c>
    </row>
    <row r="4884" spans="1:12" x14ac:dyDescent="0.35">
      <c r="A4884" s="164" t="s">
        <v>26602</v>
      </c>
      <c r="B4884" t="s">
        <v>26603</v>
      </c>
      <c r="C4884" t="s">
        <v>26604</v>
      </c>
      <c r="D4884" t="s">
        <v>12750</v>
      </c>
      <c r="E4884" t="s">
        <v>2512</v>
      </c>
      <c r="F4884">
        <v>10</v>
      </c>
      <c r="G4884" t="s">
        <v>8234</v>
      </c>
      <c r="H4884" t="s">
        <v>8218</v>
      </c>
      <c r="I4884" t="s">
        <v>8219</v>
      </c>
      <c r="J4884" t="s">
        <v>8272</v>
      </c>
      <c r="K4884" t="s">
        <v>8224</v>
      </c>
      <c r="L4884" t="s">
        <v>8216</v>
      </c>
    </row>
    <row r="4885" spans="1:12" x14ac:dyDescent="0.35">
      <c r="A4885" s="164" t="s">
        <v>20952</v>
      </c>
      <c r="B4885" t="s">
        <v>20953</v>
      </c>
      <c r="C4885" t="s">
        <v>20954</v>
      </c>
      <c r="D4885" t="s">
        <v>20955</v>
      </c>
      <c r="E4885" t="s">
        <v>2512</v>
      </c>
      <c r="F4885">
        <v>25</v>
      </c>
      <c r="G4885" t="s">
        <v>8234</v>
      </c>
      <c r="H4885" t="s">
        <v>8218</v>
      </c>
      <c r="I4885" t="s">
        <v>8219</v>
      </c>
      <c r="J4885" t="s">
        <v>8272</v>
      </c>
      <c r="K4885" t="s">
        <v>8224</v>
      </c>
      <c r="L4885" t="s">
        <v>8216</v>
      </c>
    </row>
    <row r="4886" spans="1:12" x14ac:dyDescent="0.35">
      <c r="A4886" s="164" t="s">
        <v>14131</v>
      </c>
      <c r="B4886" t="s">
        <v>14132</v>
      </c>
      <c r="C4886" t="s">
        <v>14133</v>
      </c>
      <c r="D4886" t="s">
        <v>14134</v>
      </c>
      <c r="E4886" t="s">
        <v>2512</v>
      </c>
      <c r="F4886">
        <v>25</v>
      </c>
      <c r="G4886" t="s">
        <v>8234</v>
      </c>
      <c r="H4886" t="s">
        <v>8218</v>
      </c>
      <c r="I4886" t="s">
        <v>8219</v>
      </c>
      <c r="J4886" t="s">
        <v>8272</v>
      </c>
      <c r="K4886" t="s">
        <v>8224</v>
      </c>
      <c r="L4886" t="s">
        <v>8216</v>
      </c>
    </row>
    <row r="4887" spans="1:12" x14ac:dyDescent="0.35">
      <c r="A4887" s="164" t="s">
        <v>33079</v>
      </c>
      <c r="B4887" t="s">
        <v>33080</v>
      </c>
      <c r="C4887" t="s">
        <v>33081</v>
      </c>
      <c r="D4887" t="s">
        <v>33082</v>
      </c>
      <c r="E4887" t="s">
        <v>2512</v>
      </c>
      <c r="F4887">
        <v>110</v>
      </c>
      <c r="G4887" t="s">
        <v>8212</v>
      </c>
      <c r="H4887" t="s">
        <v>8218</v>
      </c>
      <c r="I4887" t="s">
        <v>8214</v>
      </c>
      <c r="J4887" t="s">
        <v>8215</v>
      </c>
      <c r="K4887" t="s">
        <v>8224</v>
      </c>
      <c r="L4887" t="s">
        <v>8216</v>
      </c>
    </row>
    <row r="4888" spans="1:12" x14ac:dyDescent="0.35">
      <c r="A4888" s="164" t="s">
        <v>29570</v>
      </c>
      <c r="B4888" t="s">
        <v>29571</v>
      </c>
      <c r="C4888" t="s">
        <v>29572</v>
      </c>
      <c r="D4888" t="s">
        <v>2540</v>
      </c>
      <c r="E4888" t="s">
        <v>2512</v>
      </c>
      <c r="F4888">
        <v>92</v>
      </c>
      <c r="G4888" t="s">
        <v>8234</v>
      </c>
      <c r="H4888" t="s">
        <v>8218</v>
      </c>
      <c r="I4888" t="s">
        <v>8219</v>
      </c>
      <c r="J4888" t="s">
        <v>8215</v>
      </c>
      <c r="K4888" t="s">
        <v>8224</v>
      </c>
      <c r="L4888" t="s">
        <v>8216</v>
      </c>
    </row>
    <row r="4889" spans="1:12" x14ac:dyDescent="0.35">
      <c r="A4889" s="164" t="s">
        <v>23491</v>
      </c>
      <c r="B4889" t="s">
        <v>23492</v>
      </c>
      <c r="C4889" t="s">
        <v>23493</v>
      </c>
      <c r="D4889" t="s">
        <v>16140</v>
      </c>
      <c r="E4889" t="s">
        <v>2512</v>
      </c>
      <c r="F4889">
        <v>646</v>
      </c>
      <c r="G4889" t="s">
        <v>8490</v>
      </c>
      <c r="H4889" t="s">
        <v>8218</v>
      </c>
      <c r="I4889" t="s">
        <v>8214</v>
      </c>
      <c r="J4889" t="s">
        <v>8215</v>
      </c>
      <c r="K4889" t="s">
        <v>8224</v>
      </c>
      <c r="L4889" t="s">
        <v>8216</v>
      </c>
    </row>
    <row r="4890" spans="1:12" x14ac:dyDescent="0.35">
      <c r="A4890" s="164" t="s">
        <v>25592</v>
      </c>
      <c r="B4890" t="s">
        <v>25593</v>
      </c>
      <c r="C4890" t="s">
        <v>25594</v>
      </c>
      <c r="D4890" t="s">
        <v>2565</v>
      </c>
      <c r="E4890" t="s">
        <v>2512</v>
      </c>
      <c r="F4890">
        <v>5</v>
      </c>
      <c r="G4890" t="s">
        <v>8234</v>
      </c>
      <c r="H4890" t="s">
        <v>8218</v>
      </c>
      <c r="I4890" t="s">
        <v>8219</v>
      </c>
      <c r="J4890" t="s">
        <v>8215</v>
      </c>
      <c r="K4890" t="s">
        <v>8224</v>
      </c>
      <c r="L4890" t="s">
        <v>8216</v>
      </c>
    </row>
    <row r="4891" spans="1:12" x14ac:dyDescent="0.35">
      <c r="A4891" s="164" t="s">
        <v>8308</v>
      </c>
      <c r="B4891" t="s">
        <v>8309</v>
      </c>
      <c r="C4891" t="s">
        <v>8310</v>
      </c>
      <c r="D4891" t="s">
        <v>2530</v>
      </c>
      <c r="E4891" t="s">
        <v>2512</v>
      </c>
      <c r="F4891">
        <v>293</v>
      </c>
      <c r="G4891" t="s">
        <v>8223</v>
      </c>
      <c r="H4891" t="s">
        <v>8218</v>
      </c>
      <c r="I4891" t="s">
        <v>8214</v>
      </c>
      <c r="J4891" t="s">
        <v>8215</v>
      </c>
      <c r="K4891" t="s">
        <v>8224</v>
      </c>
      <c r="L4891" t="s">
        <v>8216</v>
      </c>
    </row>
    <row r="4892" spans="1:12" x14ac:dyDescent="0.35">
      <c r="A4892" s="164" t="s">
        <v>24604</v>
      </c>
      <c r="B4892" t="s">
        <v>24605</v>
      </c>
      <c r="C4892" t="s">
        <v>24606</v>
      </c>
      <c r="D4892" t="s">
        <v>2556</v>
      </c>
      <c r="E4892" t="s">
        <v>2512</v>
      </c>
      <c r="F4892">
        <v>110</v>
      </c>
      <c r="G4892" t="s">
        <v>8212</v>
      </c>
      <c r="H4892" t="s">
        <v>8218</v>
      </c>
      <c r="I4892" t="s">
        <v>8219</v>
      </c>
      <c r="J4892" t="s">
        <v>8215</v>
      </c>
      <c r="K4892" t="s">
        <v>8224</v>
      </c>
      <c r="L4892" t="s">
        <v>8216</v>
      </c>
    </row>
    <row r="4893" spans="1:12" x14ac:dyDescent="0.35">
      <c r="A4893" s="164" t="s">
        <v>16010</v>
      </c>
      <c r="B4893" t="s">
        <v>16011</v>
      </c>
      <c r="C4893" t="s">
        <v>16012</v>
      </c>
      <c r="D4893" t="s">
        <v>2496</v>
      </c>
      <c r="E4893" t="s">
        <v>2512</v>
      </c>
      <c r="F4893">
        <v>73</v>
      </c>
      <c r="G4893" t="s">
        <v>8234</v>
      </c>
      <c r="H4893" t="s">
        <v>8218</v>
      </c>
      <c r="I4893" t="s">
        <v>8214</v>
      </c>
      <c r="J4893" t="s">
        <v>8215</v>
      </c>
      <c r="K4893" t="s">
        <v>8224</v>
      </c>
      <c r="L4893" t="s">
        <v>8267</v>
      </c>
    </row>
    <row r="4894" spans="1:12" x14ac:dyDescent="0.35">
      <c r="A4894" s="164" t="s">
        <v>16137</v>
      </c>
      <c r="B4894" t="s">
        <v>16138</v>
      </c>
      <c r="C4894" t="s">
        <v>16139</v>
      </c>
      <c r="D4894" t="s">
        <v>16140</v>
      </c>
      <c r="E4894" t="s">
        <v>2512</v>
      </c>
      <c r="F4894">
        <v>16</v>
      </c>
      <c r="G4894" t="s">
        <v>8234</v>
      </c>
      <c r="H4894" t="s">
        <v>8218</v>
      </c>
      <c r="I4894" t="s">
        <v>8214</v>
      </c>
      <c r="J4894" t="s">
        <v>8215</v>
      </c>
      <c r="K4894" t="s">
        <v>8224</v>
      </c>
      <c r="L4894" t="s">
        <v>8216</v>
      </c>
    </row>
    <row r="4895" spans="1:12" x14ac:dyDescent="0.35">
      <c r="A4895" s="164" t="s">
        <v>22967</v>
      </c>
      <c r="B4895" t="s">
        <v>22968</v>
      </c>
      <c r="C4895" t="s">
        <v>22969</v>
      </c>
      <c r="D4895" t="s">
        <v>22970</v>
      </c>
      <c r="E4895" t="s">
        <v>2512</v>
      </c>
      <c r="F4895">
        <v>16</v>
      </c>
      <c r="G4895" t="s">
        <v>8234</v>
      </c>
      <c r="H4895" t="s">
        <v>8218</v>
      </c>
      <c r="I4895" t="s">
        <v>8214</v>
      </c>
      <c r="J4895" t="s">
        <v>8215</v>
      </c>
      <c r="K4895" t="s">
        <v>8224</v>
      </c>
      <c r="L4895" t="s">
        <v>8216</v>
      </c>
    </row>
    <row r="4896" spans="1:12" x14ac:dyDescent="0.35">
      <c r="A4896" s="164" t="s">
        <v>12948</v>
      </c>
      <c r="B4896" t="s">
        <v>12949</v>
      </c>
      <c r="C4896" t="s">
        <v>12950</v>
      </c>
      <c r="D4896" t="s">
        <v>2141</v>
      </c>
      <c r="E4896" t="s">
        <v>2512</v>
      </c>
      <c r="F4896">
        <v>16</v>
      </c>
      <c r="G4896" t="s">
        <v>8234</v>
      </c>
      <c r="H4896" t="s">
        <v>8218</v>
      </c>
      <c r="I4896" t="s">
        <v>8219</v>
      </c>
      <c r="J4896" t="s">
        <v>8215</v>
      </c>
      <c r="K4896" t="s">
        <v>8224</v>
      </c>
      <c r="L4896" t="s">
        <v>8216</v>
      </c>
    </row>
    <row r="4897" spans="1:12" x14ac:dyDescent="0.35">
      <c r="A4897" s="164" t="s">
        <v>23634</v>
      </c>
      <c r="B4897" t="s">
        <v>23635</v>
      </c>
      <c r="C4897" t="s">
        <v>23636</v>
      </c>
      <c r="D4897" t="s">
        <v>2540</v>
      </c>
      <c r="E4897" t="s">
        <v>2512</v>
      </c>
      <c r="F4897">
        <v>16</v>
      </c>
      <c r="G4897" t="s">
        <v>8234</v>
      </c>
      <c r="H4897" t="s">
        <v>8218</v>
      </c>
      <c r="I4897" t="s">
        <v>8219</v>
      </c>
      <c r="J4897" t="s">
        <v>8215</v>
      </c>
      <c r="K4897" t="s">
        <v>8224</v>
      </c>
      <c r="L4897" t="s">
        <v>8216</v>
      </c>
    </row>
    <row r="4898" spans="1:12" x14ac:dyDescent="0.35">
      <c r="A4898" s="164" t="s">
        <v>11811</v>
      </c>
      <c r="B4898" t="s">
        <v>11812</v>
      </c>
      <c r="C4898" t="s">
        <v>11813</v>
      </c>
      <c r="D4898" t="s">
        <v>2569</v>
      </c>
      <c r="E4898" t="s">
        <v>2512</v>
      </c>
      <c r="F4898">
        <v>16</v>
      </c>
      <c r="G4898" t="s">
        <v>8234</v>
      </c>
      <c r="H4898" t="s">
        <v>8218</v>
      </c>
      <c r="I4898" t="s">
        <v>8219</v>
      </c>
      <c r="J4898" t="s">
        <v>8215</v>
      </c>
      <c r="K4898" t="s">
        <v>8224</v>
      </c>
      <c r="L4898" t="s">
        <v>8216</v>
      </c>
    </row>
    <row r="4899" spans="1:12" x14ac:dyDescent="0.35">
      <c r="A4899" s="164" t="s">
        <v>23535</v>
      </c>
      <c r="B4899" t="s">
        <v>23536</v>
      </c>
      <c r="C4899" t="s">
        <v>23537</v>
      </c>
      <c r="D4899" t="s">
        <v>23538</v>
      </c>
      <c r="E4899" t="s">
        <v>2512</v>
      </c>
      <c r="F4899">
        <v>16</v>
      </c>
      <c r="G4899" t="s">
        <v>8234</v>
      </c>
      <c r="H4899" t="s">
        <v>8218</v>
      </c>
      <c r="I4899" t="s">
        <v>8219</v>
      </c>
      <c r="J4899" t="s">
        <v>8215</v>
      </c>
      <c r="K4899" t="s">
        <v>8224</v>
      </c>
      <c r="L4899" t="s">
        <v>8216</v>
      </c>
    </row>
    <row r="4900" spans="1:12" x14ac:dyDescent="0.35">
      <c r="A4900" s="164" t="s">
        <v>25945</v>
      </c>
      <c r="B4900" t="s">
        <v>25946</v>
      </c>
      <c r="C4900" t="s">
        <v>25947</v>
      </c>
      <c r="D4900" t="s">
        <v>2590</v>
      </c>
      <c r="E4900" t="s">
        <v>2512</v>
      </c>
      <c r="F4900">
        <v>0</v>
      </c>
      <c r="G4900" t="s">
        <v>8234</v>
      </c>
      <c r="H4900" t="s">
        <v>8218</v>
      </c>
      <c r="I4900" t="s">
        <v>8214</v>
      </c>
      <c r="J4900" t="s">
        <v>8215</v>
      </c>
      <c r="K4900" t="s">
        <v>8224</v>
      </c>
      <c r="L4900" t="s">
        <v>8216</v>
      </c>
    </row>
    <row r="4901" spans="1:12" x14ac:dyDescent="0.35">
      <c r="A4901" s="164" t="s">
        <v>30586</v>
      </c>
      <c r="B4901" t="s">
        <v>30587</v>
      </c>
      <c r="C4901" t="s">
        <v>30588</v>
      </c>
      <c r="D4901" t="s">
        <v>2496</v>
      </c>
      <c r="E4901" t="s">
        <v>2512</v>
      </c>
      <c r="F4901">
        <v>16</v>
      </c>
      <c r="G4901" t="s">
        <v>8234</v>
      </c>
      <c r="H4901" t="s">
        <v>8218</v>
      </c>
      <c r="I4901" t="s">
        <v>8214</v>
      </c>
      <c r="J4901" t="s">
        <v>8215</v>
      </c>
      <c r="K4901" t="s">
        <v>8224</v>
      </c>
      <c r="L4901" t="s">
        <v>8216</v>
      </c>
    </row>
    <row r="4902" spans="1:12" x14ac:dyDescent="0.35">
      <c r="A4902" s="164" t="s">
        <v>14810</v>
      </c>
      <c r="B4902" t="s">
        <v>14811</v>
      </c>
      <c r="C4902" t="s">
        <v>14812</v>
      </c>
      <c r="D4902" t="s">
        <v>14134</v>
      </c>
      <c r="E4902" t="s">
        <v>2512</v>
      </c>
      <c r="F4902">
        <v>16</v>
      </c>
      <c r="G4902" t="s">
        <v>8234</v>
      </c>
      <c r="H4902" t="s">
        <v>8218</v>
      </c>
      <c r="I4902" t="s">
        <v>8219</v>
      </c>
      <c r="J4902" t="s">
        <v>8215</v>
      </c>
      <c r="K4902" t="s">
        <v>8224</v>
      </c>
      <c r="L4902" t="s">
        <v>8216</v>
      </c>
    </row>
    <row r="4903" spans="1:12" x14ac:dyDescent="0.35">
      <c r="A4903" s="164" t="s">
        <v>2591</v>
      </c>
      <c r="B4903" t="s">
        <v>6518</v>
      </c>
      <c r="C4903" t="s">
        <v>16326</v>
      </c>
      <c r="D4903" t="s">
        <v>160</v>
      </c>
      <c r="E4903" t="s">
        <v>2592</v>
      </c>
      <c r="F4903">
        <v>698</v>
      </c>
      <c r="G4903" t="s">
        <v>8490</v>
      </c>
      <c r="H4903" t="s">
        <v>8213</v>
      </c>
      <c r="I4903" t="s">
        <v>8214</v>
      </c>
      <c r="J4903" t="s">
        <v>8215</v>
      </c>
      <c r="K4903" t="s">
        <v>8224</v>
      </c>
      <c r="L4903" t="s">
        <v>8267</v>
      </c>
    </row>
    <row r="4904" spans="1:12" x14ac:dyDescent="0.35">
      <c r="A4904" s="164" t="s">
        <v>2593</v>
      </c>
      <c r="B4904" t="s">
        <v>6504</v>
      </c>
      <c r="C4904" t="s">
        <v>30694</v>
      </c>
      <c r="D4904" t="s">
        <v>2594</v>
      </c>
      <c r="E4904" t="s">
        <v>2592</v>
      </c>
      <c r="F4904">
        <v>66</v>
      </c>
      <c r="G4904" t="s">
        <v>8234</v>
      </c>
      <c r="H4904" t="s">
        <v>8213</v>
      </c>
      <c r="I4904" t="s">
        <v>8219</v>
      </c>
      <c r="J4904" t="s">
        <v>8215</v>
      </c>
      <c r="K4904" t="s">
        <v>8224</v>
      </c>
      <c r="L4904" t="s">
        <v>8216</v>
      </c>
    </row>
    <row r="4905" spans="1:12" x14ac:dyDescent="0.35">
      <c r="A4905" s="164" t="s">
        <v>16414</v>
      </c>
      <c r="B4905" t="s">
        <v>16415</v>
      </c>
      <c r="C4905" t="s">
        <v>16416</v>
      </c>
      <c r="D4905" t="s">
        <v>16417</v>
      </c>
      <c r="E4905" t="s">
        <v>2592</v>
      </c>
      <c r="F4905">
        <v>58</v>
      </c>
      <c r="G4905" t="s">
        <v>8234</v>
      </c>
      <c r="H4905" t="s">
        <v>8213</v>
      </c>
      <c r="I4905" t="s">
        <v>8219</v>
      </c>
      <c r="J4905" t="s">
        <v>8215</v>
      </c>
      <c r="K4905" t="s">
        <v>8224</v>
      </c>
      <c r="L4905" t="s">
        <v>8216</v>
      </c>
    </row>
    <row r="4906" spans="1:12" x14ac:dyDescent="0.35">
      <c r="A4906" s="164" t="s">
        <v>2595</v>
      </c>
      <c r="B4906" t="s">
        <v>6499</v>
      </c>
      <c r="C4906" t="s">
        <v>21009</v>
      </c>
      <c r="D4906" t="s">
        <v>2596</v>
      </c>
      <c r="E4906" t="s">
        <v>2592</v>
      </c>
      <c r="F4906">
        <v>536</v>
      </c>
      <c r="G4906" t="s">
        <v>8490</v>
      </c>
      <c r="H4906" t="s">
        <v>8213</v>
      </c>
      <c r="I4906" t="s">
        <v>8219</v>
      </c>
      <c r="J4906" t="s">
        <v>8215</v>
      </c>
      <c r="K4906" t="s">
        <v>8224</v>
      </c>
      <c r="L4906" t="s">
        <v>8267</v>
      </c>
    </row>
    <row r="4907" spans="1:12" x14ac:dyDescent="0.35">
      <c r="A4907" s="164" t="s">
        <v>17968</v>
      </c>
      <c r="B4907" t="s">
        <v>17969</v>
      </c>
      <c r="C4907" t="s">
        <v>17970</v>
      </c>
      <c r="D4907" t="s">
        <v>17971</v>
      </c>
      <c r="E4907" t="s">
        <v>2592</v>
      </c>
      <c r="F4907">
        <v>22</v>
      </c>
      <c r="G4907" t="s">
        <v>8234</v>
      </c>
      <c r="H4907" t="s">
        <v>8213</v>
      </c>
      <c r="I4907" t="s">
        <v>8214</v>
      </c>
      <c r="J4907" t="s">
        <v>8215</v>
      </c>
      <c r="K4907" t="s">
        <v>8224</v>
      </c>
      <c r="L4907" t="s">
        <v>8216</v>
      </c>
    </row>
    <row r="4908" spans="1:12" x14ac:dyDescent="0.35">
      <c r="A4908" s="164" t="s">
        <v>2597</v>
      </c>
      <c r="B4908" t="s">
        <v>6492</v>
      </c>
      <c r="C4908" t="s">
        <v>32609</v>
      </c>
      <c r="D4908" t="s">
        <v>1802</v>
      </c>
      <c r="E4908" t="s">
        <v>2592</v>
      </c>
      <c r="F4908">
        <v>92</v>
      </c>
      <c r="G4908" t="s">
        <v>8234</v>
      </c>
      <c r="H4908" t="s">
        <v>8213</v>
      </c>
      <c r="I4908" t="s">
        <v>8219</v>
      </c>
      <c r="J4908" t="s">
        <v>8215</v>
      </c>
      <c r="K4908" t="s">
        <v>8224</v>
      </c>
      <c r="L4908" t="s">
        <v>8216</v>
      </c>
    </row>
    <row r="4909" spans="1:12" x14ac:dyDescent="0.35">
      <c r="A4909" s="164" t="s">
        <v>2598</v>
      </c>
      <c r="B4909" t="s">
        <v>6536</v>
      </c>
      <c r="C4909" t="s">
        <v>15956</v>
      </c>
      <c r="D4909" t="s">
        <v>2599</v>
      </c>
      <c r="E4909" t="s">
        <v>2592</v>
      </c>
      <c r="F4909">
        <v>143</v>
      </c>
      <c r="G4909" t="s">
        <v>8212</v>
      </c>
      <c r="H4909" t="s">
        <v>8213</v>
      </c>
      <c r="I4909" t="s">
        <v>8214</v>
      </c>
      <c r="J4909" t="s">
        <v>8215</v>
      </c>
      <c r="K4909" t="s">
        <v>8224</v>
      </c>
      <c r="L4909" t="s">
        <v>8216</v>
      </c>
    </row>
    <row r="4910" spans="1:12" x14ac:dyDescent="0.35">
      <c r="A4910" s="164" t="s">
        <v>24834</v>
      </c>
      <c r="B4910" t="s">
        <v>24835</v>
      </c>
      <c r="C4910" t="s">
        <v>24836</v>
      </c>
      <c r="D4910" t="s">
        <v>10442</v>
      </c>
      <c r="E4910" t="s">
        <v>2592</v>
      </c>
      <c r="F4910">
        <v>39</v>
      </c>
      <c r="G4910" t="s">
        <v>8234</v>
      </c>
      <c r="H4910" t="s">
        <v>8213</v>
      </c>
      <c r="I4910" t="s">
        <v>8219</v>
      </c>
      <c r="J4910" t="s">
        <v>8215</v>
      </c>
      <c r="K4910" t="s">
        <v>5808</v>
      </c>
      <c r="L4910" t="s">
        <v>8216</v>
      </c>
    </row>
    <row r="4911" spans="1:12" x14ac:dyDescent="0.35">
      <c r="A4911" s="164" t="s">
        <v>2600</v>
      </c>
      <c r="B4911" t="s">
        <v>6502</v>
      </c>
      <c r="C4911" t="s">
        <v>30323</v>
      </c>
      <c r="D4911" t="s">
        <v>2601</v>
      </c>
      <c r="E4911" t="s">
        <v>2592</v>
      </c>
      <c r="F4911">
        <v>163</v>
      </c>
      <c r="G4911" t="s">
        <v>8212</v>
      </c>
      <c r="H4911" t="s">
        <v>8213</v>
      </c>
      <c r="I4911" t="s">
        <v>8219</v>
      </c>
      <c r="J4911" t="s">
        <v>8215</v>
      </c>
      <c r="K4911" t="s">
        <v>5808</v>
      </c>
      <c r="L4911" t="s">
        <v>8267</v>
      </c>
    </row>
    <row r="4912" spans="1:12" x14ac:dyDescent="0.35">
      <c r="A4912" s="164" t="s">
        <v>29777</v>
      </c>
      <c r="B4912" t="s">
        <v>28031</v>
      </c>
      <c r="C4912" t="s">
        <v>28032</v>
      </c>
      <c r="D4912" t="s">
        <v>11817</v>
      </c>
      <c r="E4912" t="s">
        <v>2592</v>
      </c>
      <c r="F4912">
        <v>45</v>
      </c>
      <c r="G4912" t="s">
        <v>8234</v>
      </c>
      <c r="H4912" t="s">
        <v>8213</v>
      </c>
      <c r="I4912" t="s">
        <v>8219</v>
      </c>
      <c r="J4912" t="s">
        <v>8215</v>
      </c>
      <c r="K4912" t="s">
        <v>5808</v>
      </c>
      <c r="L4912" t="s">
        <v>8216</v>
      </c>
    </row>
    <row r="4913" spans="1:12" x14ac:dyDescent="0.35">
      <c r="A4913" s="164" t="s">
        <v>2602</v>
      </c>
      <c r="B4913" t="s">
        <v>6491</v>
      </c>
      <c r="C4913" t="s">
        <v>28490</v>
      </c>
      <c r="D4913" t="s">
        <v>2603</v>
      </c>
      <c r="E4913" t="s">
        <v>2592</v>
      </c>
      <c r="F4913">
        <v>27</v>
      </c>
      <c r="G4913" t="s">
        <v>8234</v>
      </c>
      <c r="H4913" t="s">
        <v>8213</v>
      </c>
      <c r="I4913" t="s">
        <v>8214</v>
      </c>
      <c r="J4913" t="s">
        <v>8215</v>
      </c>
      <c r="K4913" t="s">
        <v>5808</v>
      </c>
      <c r="L4913" t="s">
        <v>8216</v>
      </c>
    </row>
    <row r="4914" spans="1:12" x14ac:dyDescent="0.35">
      <c r="A4914" s="164" t="s">
        <v>9012</v>
      </c>
      <c r="B4914" t="s">
        <v>9013</v>
      </c>
      <c r="C4914" t="s">
        <v>9014</v>
      </c>
      <c r="D4914" t="s">
        <v>9015</v>
      </c>
      <c r="E4914" t="s">
        <v>2592</v>
      </c>
      <c r="H4914" t="s">
        <v>8213</v>
      </c>
      <c r="I4914" t="s">
        <v>8219</v>
      </c>
      <c r="J4914" t="s">
        <v>8215</v>
      </c>
      <c r="K4914" t="s">
        <v>8224</v>
      </c>
      <c r="L4914" t="s">
        <v>8216</v>
      </c>
    </row>
    <row r="4915" spans="1:12" x14ac:dyDescent="0.35">
      <c r="A4915" s="164" t="s">
        <v>29058</v>
      </c>
      <c r="B4915" t="s">
        <v>29059</v>
      </c>
      <c r="C4915" t="s">
        <v>29060</v>
      </c>
      <c r="D4915" t="s">
        <v>2682</v>
      </c>
      <c r="E4915" t="s">
        <v>2592</v>
      </c>
      <c r="F4915">
        <v>128</v>
      </c>
      <c r="G4915" t="s">
        <v>8212</v>
      </c>
      <c r="H4915" t="s">
        <v>8213</v>
      </c>
      <c r="I4915" t="s">
        <v>8219</v>
      </c>
      <c r="J4915" t="s">
        <v>8215</v>
      </c>
      <c r="K4915" t="s">
        <v>8224</v>
      </c>
      <c r="L4915" t="s">
        <v>8216</v>
      </c>
    </row>
    <row r="4916" spans="1:12" x14ac:dyDescent="0.35">
      <c r="A4916" s="164" t="s">
        <v>29658</v>
      </c>
      <c r="B4916" t="s">
        <v>29659</v>
      </c>
      <c r="C4916" t="s">
        <v>20687</v>
      </c>
      <c r="D4916" t="s">
        <v>29660</v>
      </c>
      <c r="E4916" t="s">
        <v>2592</v>
      </c>
      <c r="H4916" t="s">
        <v>8213</v>
      </c>
      <c r="I4916" t="s">
        <v>8219</v>
      </c>
      <c r="J4916" t="s">
        <v>8215</v>
      </c>
      <c r="K4916" t="s">
        <v>8224</v>
      </c>
      <c r="L4916" t="s">
        <v>8216</v>
      </c>
    </row>
    <row r="4917" spans="1:12" x14ac:dyDescent="0.35">
      <c r="A4917" s="164" t="s">
        <v>2604</v>
      </c>
      <c r="B4917" t="s">
        <v>6503</v>
      </c>
      <c r="C4917" t="s">
        <v>12536</v>
      </c>
      <c r="D4917" t="s">
        <v>93</v>
      </c>
      <c r="E4917" t="s">
        <v>2592</v>
      </c>
      <c r="F4917">
        <v>39</v>
      </c>
      <c r="G4917" t="s">
        <v>8234</v>
      </c>
      <c r="H4917" t="s">
        <v>8213</v>
      </c>
      <c r="I4917" t="s">
        <v>8219</v>
      </c>
      <c r="J4917" t="s">
        <v>8215</v>
      </c>
      <c r="K4917" t="s">
        <v>5808</v>
      </c>
      <c r="L4917" t="s">
        <v>8216</v>
      </c>
    </row>
    <row r="4918" spans="1:12" x14ac:dyDescent="0.35">
      <c r="A4918" s="164" t="s">
        <v>2605</v>
      </c>
      <c r="B4918" t="s">
        <v>6529</v>
      </c>
      <c r="C4918" t="s">
        <v>33110</v>
      </c>
      <c r="D4918" t="s">
        <v>2606</v>
      </c>
      <c r="E4918" t="s">
        <v>2592</v>
      </c>
      <c r="F4918">
        <v>20</v>
      </c>
      <c r="G4918" t="s">
        <v>8234</v>
      </c>
      <c r="H4918" t="s">
        <v>8213</v>
      </c>
      <c r="I4918" t="s">
        <v>8219</v>
      </c>
      <c r="J4918" t="s">
        <v>8215</v>
      </c>
      <c r="K4918" t="s">
        <v>8224</v>
      </c>
      <c r="L4918" t="s">
        <v>8216</v>
      </c>
    </row>
    <row r="4919" spans="1:12" x14ac:dyDescent="0.35">
      <c r="A4919" s="164" t="s">
        <v>2607</v>
      </c>
      <c r="B4919" t="s">
        <v>6533</v>
      </c>
      <c r="C4919" t="s">
        <v>28605</v>
      </c>
      <c r="D4919" t="s">
        <v>2608</v>
      </c>
      <c r="E4919" t="s">
        <v>2592</v>
      </c>
      <c r="F4919">
        <v>281</v>
      </c>
      <c r="G4919" t="s">
        <v>8223</v>
      </c>
      <c r="H4919" t="s">
        <v>8213</v>
      </c>
      <c r="I4919" t="s">
        <v>8214</v>
      </c>
      <c r="J4919" t="s">
        <v>8215</v>
      </c>
      <c r="K4919" t="s">
        <v>5808</v>
      </c>
      <c r="L4919" t="s">
        <v>8216</v>
      </c>
    </row>
    <row r="4920" spans="1:12" x14ac:dyDescent="0.35">
      <c r="A4920" s="164" t="s">
        <v>2609</v>
      </c>
      <c r="B4920" t="s">
        <v>6542</v>
      </c>
      <c r="C4920" t="s">
        <v>27835</v>
      </c>
      <c r="D4920" t="s">
        <v>2610</v>
      </c>
      <c r="E4920" t="s">
        <v>2592</v>
      </c>
      <c r="F4920">
        <v>38</v>
      </c>
      <c r="G4920" t="s">
        <v>8234</v>
      </c>
      <c r="H4920" t="s">
        <v>8213</v>
      </c>
      <c r="I4920" t="s">
        <v>8219</v>
      </c>
      <c r="J4920" t="s">
        <v>8215</v>
      </c>
      <c r="K4920" t="s">
        <v>8224</v>
      </c>
      <c r="L4920" t="s">
        <v>8216</v>
      </c>
    </row>
    <row r="4921" spans="1:12" x14ac:dyDescent="0.35">
      <c r="A4921" s="164" t="s">
        <v>28624</v>
      </c>
      <c r="B4921" t="s">
        <v>28625</v>
      </c>
      <c r="C4921" t="s">
        <v>28626</v>
      </c>
      <c r="D4921" t="s">
        <v>28627</v>
      </c>
      <c r="E4921" t="s">
        <v>2592</v>
      </c>
      <c r="F4921">
        <v>0</v>
      </c>
      <c r="G4921" t="s">
        <v>8234</v>
      </c>
      <c r="H4921" t="s">
        <v>8213</v>
      </c>
      <c r="I4921" t="s">
        <v>8219</v>
      </c>
      <c r="J4921" t="s">
        <v>8215</v>
      </c>
      <c r="K4921" t="s">
        <v>8224</v>
      </c>
      <c r="L4921" t="s">
        <v>8216</v>
      </c>
    </row>
    <row r="4922" spans="1:12" x14ac:dyDescent="0.35">
      <c r="A4922" s="164" t="s">
        <v>11490</v>
      </c>
      <c r="B4922" t="s">
        <v>11491</v>
      </c>
      <c r="C4922" t="s">
        <v>11492</v>
      </c>
      <c r="D4922" t="s">
        <v>11493</v>
      </c>
      <c r="E4922" t="s">
        <v>2592</v>
      </c>
      <c r="F4922">
        <v>24</v>
      </c>
      <c r="G4922" t="s">
        <v>8234</v>
      </c>
      <c r="H4922" t="s">
        <v>8213</v>
      </c>
      <c r="I4922" t="s">
        <v>8219</v>
      </c>
      <c r="J4922" t="s">
        <v>8215</v>
      </c>
      <c r="K4922" t="s">
        <v>8224</v>
      </c>
      <c r="L4922" t="s">
        <v>8216</v>
      </c>
    </row>
    <row r="4923" spans="1:12" x14ac:dyDescent="0.35">
      <c r="A4923" s="164" t="s">
        <v>19617</v>
      </c>
      <c r="B4923" t="s">
        <v>19618</v>
      </c>
      <c r="C4923" t="s">
        <v>19619</v>
      </c>
      <c r="D4923" t="s">
        <v>12662</v>
      </c>
      <c r="E4923" t="s">
        <v>2592</v>
      </c>
      <c r="F4923">
        <v>9</v>
      </c>
      <c r="G4923" t="s">
        <v>8234</v>
      </c>
      <c r="H4923" t="s">
        <v>8213</v>
      </c>
      <c r="I4923" t="s">
        <v>8219</v>
      </c>
      <c r="J4923" t="s">
        <v>8215</v>
      </c>
      <c r="K4923" t="s">
        <v>8224</v>
      </c>
      <c r="L4923" t="s">
        <v>8216</v>
      </c>
    </row>
    <row r="4924" spans="1:12" x14ac:dyDescent="0.35">
      <c r="A4924" s="164" t="s">
        <v>2611</v>
      </c>
      <c r="B4924" t="s">
        <v>6500</v>
      </c>
      <c r="C4924" t="s">
        <v>25567</v>
      </c>
      <c r="D4924" t="s">
        <v>2612</v>
      </c>
      <c r="E4924" t="s">
        <v>2592</v>
      </c>
      <c r="F4924">
        <v>94</v>
      </c>
      <c r="G4924" t="s">
        <v>8234</v>
      </c>
      <c r="H4924" t="s">
        <v>8213</v>
      </c>
      <c r="I4924" t="s">
        <v>8219</v>
      </c>
      <c r="J4924" t="s">
        <v>8215</v>
      </c>
      <c r="K4924" t="s">
        <v>8224</v>
      </c>
      <c r="L4924" t="s">
        <v>8216</v>
      </c>
    </row>
    <row r="4925" spans="1:12" x14ac:dyDescent="0.35">
      <c r="A4925" s="164" t="s">
        <v>2613</v>
      </c>
      <c r="B4925" t="s">
        <v>6523</v>
      </c>
      <c r="C4925" t="s">
        <v>29778</v>
      </c>
      <c r="D4925" t="s">
        <v>973</v>
      </c>
      <c r="E4925" t="s">
        <v>2592</v>
      </c>
      <c r="F4925">
        <v>14</v>
      </c>
      <c r="G4925" t="s">
        <v>8234</v>
      </c>
      <c r="H4925" t="s">
        <v>8213</v>
      </c>
      <c r="I4925" t="s">
        <v>8219</v>
      </c>
      <c r="J4925" t="s">
        <v>8215</v>
      </c>
      <c r="K4925" t="s">
        <v>8224</v>
      </c>
      <c r="L4925" t="s">
        <v>8216</v>
      </c>
    </row>
    <row r="4926" spans="1:12" x14ac:dyDescent="0.35">
      <c r="A4926" s="164" t="s">
        <v>17166</v>
      </c>
      <c r="B4926" t="s">
        <v>13679</v>
      </c>
      <c r="C4926" t="s">
        <v>13680</v>
      </c>
      <c r="D4926" t="s">
        <v>13681</v>
      </c>
      <c r="E4926" t="s">
        <v>2592</v>
      </c>
      <c r="F4926">
        <v>30</v>
      </c>
      <c r="G4926" t="s">
        <v>8234</v>
      </c>
      <c r="H4926" t="s">
        <v>8213</v>
      </c>
      <c r="I4926" t="s">
        <v>8219</v>
      </c>
      <c r="J4926" t="s">
        <v>8215</v>
      </c>
      <c r="K4926" t="s">
        <v>5808</v>
      </c>
      <c r="L4926" t="s">
        <v>8216</v>
      </c>
    </row>
    <row r="4927" spans="1:12" x14ac:dyDescent="0.35">
      <c r="A4927" s="164" t="s">
        <v>14121</v>
      </c>
      <c r="B4927" t="s">
        <v>14122</v>
      </c>
      <c r="C4927" t="s">
        <v>14123</v>
      </c>
      <c r="D4927" t="s">
        <v>13475</v>
      </c>
      <c r="E4927" t="s">
        <v>2592</v>
      </c>
      <c r="F4927">
        <v>24</v>
      </c>
      <c r="G4927" t="s">
        <v>8234</v>
      </c>
      <c r="H4927" t="s">
        <v>8213</v>
      </c>
      <c r="I4927" t="s">
        <v>8219</v>
      </c>
      <c r="J4927" t="s">
        <v>8215</v>
      </c>
      <c r="K4927" t="s">
        <v>8224</v>
      </c>
      <c r="L4927" t="s">
        <v>8216</v>
      </c>
    </row>
    <row r="4928" spans="1:12" x14ac:dyDescent="0.35">
      <c r="A4928" s="164" t="s">
        <v>2614</v>
      </c>
      <c r="B4928" t="s">
        <v>6513</v>
      </c>
      <c r="C4928" t="s">
        <v>21911</v>
      </c>
      <c r="D4928" t="s">
        <v>2615</v>
      </c>
      <c r="E4928" t="s">
        <v>2592</v>
      </c>
      <c r="F4928">
        <v>301</v>
      </c>
      <c r="G4928" t="s">
        <v>8556</v>
      </c>
      <c r="H4928" t="s">
        <v>8213</v>
      </c>
      <c r="I4928" t="s">
        <v>8219</v>
      </c>
      <c r="J4928" t="s">
        <v>8215</v>
      </c>
      <c r="K4928" t="s">
        <v>8224</v>
      </c>
      <c r="L4928" t="s">
        <v>8216</v>
      </c>
    </row>
    <row r="4929" spans="1:12" x14ac:dyDescent="0.35">
      <c r="A4929" s="164" t="s">
        <v>13132</v>
      </c>
      <c r="B4929" t="s">
        <v>13133</v>
      </c>
      <c r="C4929" t="s">
        <v>13134</v>
      </c>
      <c r="D4929" t="s">
        <v>11508</v>
      </c>
      <c r="E4929" t="s">
        <v>2592</v>
      </c>
      <c r="F4929">
        <v>142</v>
      </c>
      <c r="G4929" t="s">
        <v>8212</v>
      </c>
      <c r="H4929" t="s">
        <v>8213</v>
      </c>
      <c r="I4929" t="s">
        <v>8219</v>
      </c>
      <c r="J4929" t="s">
        <v>8215</v>
      </c>
      <c r="K4929" t="s">
        <v>5808</v>
      </c>
      <c r="L4929" t="s">
        <v>8216</v>
      </c>
    </row>
    <row r="4930" spans="1:12" x14ac:dyDescent="0.35">
      <c r="A4930" s="164" t="s">
        <v>21264</v>
      </c>
      <c r="B4930" t="s">
        <v>13216</v>
      </c>
      <c r="C4930" t="s">
        <v>21265</v>
      </c>
      <c r="D4930" t="s">
        <v>426</v>
      </c>
      <c r="E4930" t="s">
        <v>2592</v>
      </c>
      <c r="F4930">
        <v>50</v>
      </c>
      <c r="G4930" t="s">
        <v>8234</v>
      </c>
      <c r="H4930" t="s">
        <v>8213</v>
      </c>
      <c r="I4930" t="s">
        <v>8219</v>
      </c>
      <c r="J4930" t="s">
        <v>8215</v>
      </c>
      <c r="K4930" t="s">
        <v>8224</v>
      </c>
      <c r="L4930" t="s">
        <v>8216</v>
      </c>
    </row>
    <row r="4931" spans="1:12" x14ac:dyDescent="0.35">
      <c r="A4931" s="164" t="s">
        <v>2616</v>
      </c>
      <c r="B4931" t="s">
        <v>6494</v>
      </c>
      <c r="C4931" t="s">
        <v>18140</v>
      </c>
      <c r="D4931" t="s">
        <v>2617</v>
      </c>
      <c r="E4931" t="s">
        <v>2592</v>
      </c>
      <c r="F4931">
        <v>171</v>
      </c>
      <c r="G4931" t="s">
        <v>8212</v>
      </c>
      <c r="H4931" t="s">
        <v>8213</v>
      </c>
      <c r="I4931" t="s">
        <v>8219</v>
      </c>
      <c r="J4931" t="s">
        <v>8215</v>
      </c>
      <c r="K4931" t="s">
        <v>8224</v>
      </c>
      <c r="L4931" t="s">
        <v>8216</v>
      </c>
    </row>
    <row r="4932" spans="1:12" x14ac:dyDescent="0.35">
      <c r="A4932" s="164" t="s">
        <v>28350</v>
      </c>
      <c r="B4932" t="s">
        <v>17150</v>
      </c>
      <c r="C4932" t="s">
        <v>28351</v>
      </c>
      <c r="D4932" t="s">
        <v>3832</v>
      </c>
      <c r="E4932" t="s">
        <v>2592</v>
      </c>
      <c r="F4932">
        <v>24</v>
      </c>
      <c r="G4932" t="s">
        <v>8234</v>
      </c>
      <c r="H4932" t="s">
        <v>8213</v>
      </c>
      <c r="I4932" t="s">
        <v>8219</v>
      </c>
      <c r="J4932" t="s">
        <v>8215</v>
      </c>
      <c r="K4932" t="s">
        <v>8224</v>
      </c>
      <c r="L4932" t="s">
        <v>8216</v>
      </c>
    </row>
    <row r="4933" spans="1:12" x14ac:dyDescent="0.35">
      <c r="A4933" s="164" t="s">
        <v>2618</v>
      </c>
      <c r="B4933" t="s">
        <v>6531</v>
      </c>
      <c r="C4933" t="s">
        <v>28024</v>
      </c>
      <c r="D4933" t="s">
        <v>2619</v>
      </c>
      <c r="E4933" t="s">
        <v>2592</v>
      </c>
      <c r="F4933">
        <v>42</v>
      </c>
      <c r="G4933" t="s">
        <v>8234</v>
      </c>
      <c r="H4933" t="s">
        <v>8213</v>
      </c>
      <c r="I4933" t="s">
        <v>8219</v>
      </c>
      <c r="J4933" t="s">
        <v>8215</v>
      </c>
      <c r="K4933" t="s">
        <v>8224</v>
      </c>
      <c r="L4933" t="s">
        <v>8216</v>
      </c>
    </row>
    <row r="4934" spans="1:12" x14ac:dyDescent="0.35">
      <c r="A4934" s="164" t="s">
        <v>27812</v>
      </c>
      <c r="B4934" t="s">
        <v>21633</v>
      </c>
      <c r="C4934" t="s">
        <v>21634</v>
      </c>
      <c r="D4934" t="s">
        <v>21635</v>
      </c>
      <c r="E4934" t="s">
        <v>2592</v>
      </c>
      <c r="F4934">
        <v>20</v>
      </c>
      <c r="G4934" t="s">
        <v>8234</v>
      </c>
      <c r="H4934" t="s">
        <v>8213</v>
      </c>
      <c r="I4934" t="s">
        <v>8219</v>
      </c>
      <c r="J4934" t="s">
        <v>8215</v>
      </c>
      <c r="K4934" t="s">
        <v>8224</v>
      </c>
      <c r="L4934" t="s">
        <v>8216</v>
      </c>
    </row>
    <row r="4935" spans="1:12" x14ac:dyDescent="0.35">
      <c r="A4935" s="164" t="s">
        <v>2620</v>
      </c>
      <c r="B4935" t="s">
        <v>6509</v>
      </c>
      <c r="C4935" t="s">
        <v>16476</v>
      </c>
      <c r="D4935" t="s">
        <v>1357</v>
      </c>
      <c r="E4935" t="s">
        <v>2592</v>
      </c>
      <c r="F4935">
        <v>67</v>
      </c>
      <c r="G4935" t="s">
        <v>8234</v>
      </c>
      <c r="H4935" t="s">
        <v>8213</v>
      </c>
      <c r="I4935" t="s">
        <v>8214</v>
      </c>
      <c r="J4935" t="s">
        <v>8215</v>
      </c>
      <c r="K4935" t="s">
        <v>8224</v>
      </c>
      <c r="L4935" t="s">
        <v>8216</v>
      </c>
    </row>
    <row r="4936" spans="1:12" x14ac:dyDescent="0.35">
      <c r="A4936" s="164" t="s">
        <v>17937</v>
      </c>
      <c r="B4936" t="s">
        <v>17938</v>
      </c>
      <c r="C4936" t="s">
        <v>17939</v>
      </c>
      <c r="D4936" t="s">
        <v>13835</v>
      </c>
      <c r="E4936" t="s">
        <v>2592</v>
      </c>
      <c r="F4936">
        <v>38</v>
      </c>
      <c r="G4936" t="s">
        <v>8234</v>
      </c>
      <c r="H4936" t="s">
        <v>8213</v>
      </c>
      <c r="I4936" t="s">
        <v>8214</v>
      </c>
      <c r="J4936" t="s">
        <v>8215</v>
      </c>
      <c r="K4936" t="s">
        <v>5808</v>
      </c>
      <c r="L4936" t="s">
        <v>8216</v>
      </c>
    </row>
    <row r="4937" spans="1:12" x14ac:dyDescent="0.35">
      <c r="A4937" s="164" t="s">
        <v>2621</v>
      </c>
      <c r="B4937" t="s">
        <v>6537</v>
      </c>
      <c r="C4937" t="s">
        <v>14103</v>
      </c>
      <c r="D4937" t="s">
        <v>2622</v>
      </c>
      <c r="E4937" t="s">
        <v>2592</v>
      </c>
      <c r="F4937">
        <v>328</v>
      </c>
      <c r="G4937" t="s">
        <v>8556</v>
      </c>
      <c r="H4937" t="s">
        <v>8213</v>
      </c>
      <c r="I4937" t="s">
        <v>8214</v>
      </c>
      <c r="J4937" t="s">
        <v>8215</v>
      </c>
      <c r="K4937" t="s">
        <v>8224</v>
      </c>
      <c r="L4937" t="s">
        <v>8216</v>
      </c>
    </row>
    <row r="4938" spans="1:12" x14ac:dyDescent="0.35">
      <c r="A4938" s="164" t="s">
        <v>12382</v>
      </c>
      <c r="B4938" t="s">
        <v>12383</v>
      </c>
      <c r="C4938" t="s">
        <v>12384</v>
      </c>
      <c r="D4938" t="s">
        <v>12385</v>
      </c>
      <c r="E4938" t="s">
        <v>2592</v>
      </c>
      <c r="H4938" t="s">
        <v>8213</v>
      </c>
      <c r="I4938" t="s">
        <v>8214</v>
      </c>
      <c r="J4938" t="s">
        <v>8215</v>
      </c>
      <c r="K4938" t="s">
        <v>8224</v>
      </c>
      <c r="L4938" t="s">
        <v>8216</v>
      </c>
    </row>
    <row r="4939" spans="1:12" x14ac:dyDescent="0.35">
      <c r="A4939" s="164" t="s">
        <v>2623</v>
      </c>
      <c r="B4939" t="s">
        <v>6490</v>
      </c>
      <c r="C4939" t="s">
        <v>14213</v>
      </c>
      <c r="D4939" t="s">
        <v>2624</v>
      </c>
      <c r="E4939" t="s">
        <v>2592</v>
      </c>
      <c r="F4939">
        <v>181</v>
      </c>
      <c r="G4939" t="s">
        <v>8212</v>
      </c>
      <c r="H4939" t="s">
        <v>8213</v>
      </c>
      <c r="I4939" t="s">
        <v>8219</v>
      </c>
      <c r="J4939" t="s">
        <v>8215</v>
      </c>
      <c r="K4939" t="s">
        <v>8224</v>
      </c>
      <c r="L4939" t="s">
        <v>8216</v>
      </c>
    </row>
    <row r="4940" spans="1:12" x14ac:dyDescent="0.35">
      <c r="A4940" s="164" t="s">
        <v>2625</v>
      </c>
      <c r="B4940" t="s">
        <v>6525</v>
      </c>
      <c r="C4940" t="s">
        <v>15998</v>
      </c>
      <c r="D4940" t="s">
        <v>2626</v>
      </c>
      <c r="E4940" t="s">
        <v>2592</v>
      </c>
      <c r="F4940">
        <v>38</v>
      </c>
      <c r="G4940" t="s">
        <v>8234</v>
      </c>
      <c r="H4940" t="s">
        <v>8213</v>
      </c>
      <c r="I4940" t="s">
        <v>8219</v>
      </c>
      <c r="J4940" t="s">
        <v>8215</v>
      </c>
      <c r="K4940" t="s">
        <v>5808</v>
      </c>
      <c r="L4940" t="s">
        <v>8216</v>
      </c>
    </row>
    <row r="4941" spans="1:12" x14ac:dyDescent="0.35">
      <c r="A4941" s="164" t="s">
        <v>2627</v>
      </c>
      <c r="B4941" t="s">
        <v>6501</v>
      </c>
      <c r="C4941" t="s">
        <v>33420</v>
      </c>
      <c r="D4941" t="s">
        <v>2628</v>
      </c>
      <c r="E4941" t="s">
        <v>2592</v>
      </c>
      <c r="F4941">
        <v>39</v>
      </c>
      <c r="G4941" t="s">
        <v>8234</v>
      </c>
      <c r="H4941" t="s">
        <v>8213</v>
      </c>
      <c r="I4941" t="s">
        <v>8219</v>
      </c>
      <c r="J4941" t="s">
        <v>8215</v>
      </c>
      <c r="K4941" t="s">
        <v>8224</v>
      </c>
      <c r="L4941" t="s">
        <v>8216</v>
      </c>
    </row>
    <row r="4942" spans="1:12" x14ac:dyDescent="0.35">
      <c r="A4942" s="164" t="s">
        <v>26063</v>
      </c>
      <c r="B4942" t="s">
        <v>26064</v>
      </c>
      <c r="C4942" t="s">
        <v>11494</v>
      </c>
      <c r="D4942" t="s">
        <v>2678</v>
      </c>
      <c r="E4942" t="s">
        <v>2592</v>
      </c>
      <c r="F4942">
        <v>25</v>
      </c>
      <c r="G4942" t="s">
        <v>8234</v>
      </c>
      <c r="H4942" t="s">
        <v>8213</v>
      </c>
      <c r="I4942" t="s">
        <v>8214</v>
      </c>
      <c r="J4942" t="s">
        <v>8215</v>
      </c>
      <c r="K4942" t="s">
        <v>5808</v>
      </c>
      <c r="L4942" t="s">
        <v>8216</v>
      </c>
    </row>
    <row r="4943" spans="1:12" x14ac:dyDescent="0.35">
      <c r="A4943" s="164" t="s">
        <v>10577</v>
      </c>
      <c r="B4943" t="s">
        <v>10578</v>
      </c>
      <c r="C4943" t="s">
        <v>10579</v>
      </c>
      <c r="D4943" t="s">
        <v>10580</v>
      </c>
      <c r="E4943" t="s">
        <v>2592</v>
      </c>
      <c r="H4943" t="s">
        <v>8213</v>
      </c>
      <c r="I4943" t="s">
        <v>8214</v>
      </c>
      <c r="J4943" t="s">
        <v>8215</v>
      </c>
      <c r="K4943" t="s">
        <v>8224</v>
      </c>
      <c r="L4943" t="s">
        <v>8216</v>
      </c>
    </row>
    <row r="4944" spans="1:12" x14ac:dyDescent="0.35">
      <c r="A4944" s="164" t="s">
        <v>24413</v>
      </c>
      <c r="B4944" t="s">
        <v>24414</v>
      </c>
      <c r="C4944" t="s">
        <v>24415</v>
      </c>
      <c r="D4944" t="s">
        <v>24416</v>
      </c>
      <c r="E4944" t="s">
        <v>2592</v>
      </c>
      <c r="F4944">
        <v>13</v>
      </c>
      <c r="G4944" t="s">
        <v>8234</v>
      </c>
      <c r="H4944" t="s">
        <v>8213</v>
      </c>
      <c r="I4944" t="s">
        <v>8219</v>
      </c>
      <c r="J4944" t="s">
        <v>8215</v>
      </c>
      <c r="K4944" t="s">
        <v>8224</v>
      </c>
      <c r="L4944" t="s">
        <v>8216</v>
      </c>
    </row>
    <row r="4945" spans="1:12" x14ac:dyDescent="0.35">
      <c r="A4945" s="164" t="s">
        <v>2629</v>
      </c>
      <c r="B4945" t="s">
        <v>6517</v>
      </c>
      <c r="C4945" t="s">
        <v>14256</v>
      </c>
      <c r="D4945" t="s">
        <v>160</v>
      </c>
      <c r="E4945" t="s">
        <v>2592</v>
      </c>
      <c r="F4945">
        <v>545</v>
      </c>
      <c r="G4945" t="s">
        <v>8490</v>
      </c>
      <c r="H4945" t="s">
        <v>8213</v>
      </c>
      <c r="I4945" t="s">
        <v>8214</v>
      </c>
      <c r="J4945" t="s">
        <v>8215</v>
      </c>
      <c r="K4945" t="s">
        <v>8224</v>
      </c>
      <c r="L4945" t="s">
        <v>8216</v>
      </c>
    </row>
    <row r="4946" spans="1:12" x14ac:dyDescent="0.35">
      <c r="A4946" s="164" t="s">
        <v>2630</v>
      </c>
      <c r="B4946" t="s">
        <v>6540</v>
      </c>
      <c r="C4946" t="s">
        <v>27145</v>
      </c>
      <c r="D4946" t="s">
        <v>408</v>
      </c>
      <c r="E4946" t="s">
        <v>2592</v>
      </c>
      <c r="F4946">
        <v>17</v>
      </c>
      <c r="G4946" t="s">
        <v>8234</v>
      </c>
      <c r="H4946" t="s">
        <v>8213</v>
      </c>
      <c r="I4946" t="s">
        <v>8219</v>
      </c>
      <c r="J4946" t="s">
        <v>8215</v>
      </c>
      <c r="K4946" t="s">
        <v>8224</v>
      </c>
      <c r="L4946" t="s">
        <v>8216</v>
      </c>
    </row>
    <row r="4947" spans="1:12" x14ac:dyDescent="0.35">
      <c r="A4947" s="164" t="s">
        <v>2631</v>
      </c>
      <c r="B4947" t="s">
        <v>6543</v>
      </c>
      <c r="C4947" t="s">
        <v>18753</v>
      </c>
      <c r="D4947" t="s">
        <v>2632</v>
      </c>
      <c r="E4947" t="s">
        <v>2592</v>
      </c>
      <c r="F4947">
        <v>88</v>
      </c>
      <c r="G4947" t="s">
        <v>8234</v>
      </c>
      <c r="H4947" t="s">
        <v>8213</v>
      </c>
      <c r="I4947" t="s">
        <v>8219</v>
      </c>
      <c r="J4947" t="s">
        <v>8215</v>
      </c>
      <c r="K4947" t="s">
        <v>5808</v>
      </c>
      <c r="L4947" t="s">
        <v>8216</v>
      </c>
    </row>
    <row r="4948" spans="1:12" x14ac:dyDescent="0.35">
      <c r="A4948" s="164" t="s">
        <v>18296</v>
      </c>
      <c r="B4948" t="s">
        <v>18297</v>
      </c>
      <c r="C4948" t="s">
        <v>18298</v>
      </c>
      <c r="D4948" t="s">
        <v>18299</v>
      </c>
      <c r="E4948" t="s">
        <v>2592</v>
      </c>
      <c r="F4948">
        <v>19</v>
      </c>
      <c r="G4948" t="s">
        <v>8234</v>
      </c>
      <c r="H4948" t="s">
        <v>8213</v>
      </c>
      <c r="I4948" t="s">
        <v>8219</v>
      </c>
      <c r="J4948" t="s">
        <v>8215</v>
      </c>
      <c r="K4948" t="s">
        <v>8224</v>
      </c>
      <c r="L4948" t="s">
        <v>8216</v>
      </c>
    </row>
    <row r="4949" spans="1:12" x14ac:dyDescent="0.35">
      <c r="A4949" s="164" t="s">
        <v>2633</v>
      </c>
      <c r="B4949" t="s">
        <v>6266</v>
      </c>
      <c r="C4949" t="s">
        <v>29655</v>
      </c>
      <c r="D4949" t="s">
        <v>2634</v>
      </c>
      <c r="E4949" t="s">
        <v>2592</v>
      </c>
      <c r="F4949">
        <v>90</v>
      </c>
      <c r="G4949" t="s">
        <v>8234</v>
      </c>
      <c r="H4949" t="s">
        <v>8213</v>
      </c>
      <c r="I4949" t="s">
        <v>8219</v>
      </c>
      <c r="J4949" t="s">
        <v>8215</v>
      </c>
      <c r="K4949" t="s">
        <v>5808</v>
      </c>
      <c r="L4949" t="s">
        <v>8216</v>
      </c>
    </row>
    <row r="4950" spans="1:12" x14ac:dyDescent="0.35">
      <c r="A4950" s="164" t="s">
        <v>2635</v>
      </c>
      <c r="B4950" t="s">
        <v>6530</v>
      </c>
      <c r="C4950" t="s">
        <v>14499</v>
      </c>
      <c r="D4950" t="s">
        <v>2032</v>
      </c>
      <c r="E4950" t="s">
        <v>2592</v>
      </c>
      <c r="F4950">
        <v>268</v>
      </c>
      <c r="G4950" t="s">
        <v>8223</v>
      </c>
      <c r="H4950" t="s">
        <v>8213</v>
      </c>
      <c r="I4950" t="s">
        <v>8219</v>
      </c>
      <c r="J4950" t="s">
        <v>8215</v>
      </c>
      <c r="K4950" t="s">
        <v>5808</v>
      </c>
      <c r="L4950" t="s">
        <v>8216</v>
      </c>
    </row>
    <row r="4951" spans="1:12" x14ac:dyDescent="0.35">
      <c r="A4951" s="164" t="s">
        <v>24805</v>
      </c>
      <c r="B4951" t="s">
        <v>24806</v>
      </c>
      <c r="C4951" t="s">
        <v>12595</v>
      </c>
      <c r="D4951" t="s">
        <v>12596</v>
      </c>
      <c r="E4951" t="s">
        <v>2592</v>
      </c>
      <c r="F4951">
        <v>61</v>
      </c>
      <c r="G4951" t="s">
        <v>8234</v>
      </c>
      <c r="H4951" t="s">
        <v>8213</v>
      </c>
      <c r="I4951" t="s">
        <v>8219</v>
      </c>
      <c r="J4951" t="s">
        <v>8215</v>
      </c>
      <c r="K4951" t="s">
        <v>5808</v>
      </c>
      <c r="L4951" t="s">
        <v>8216</v>
      </c>
    </row>
    <row r="4952" spans="1:12" x14ac:dyDescent="0.35">
      <c r="A4952" s="164" t="s">
        <v>2636</v>
      </c>
      <c r="B4952" t="s">
        <v>6510</v>
      </c>
      <c r="C4952" t="s">
        <v>17478</v>
      </c>
      <c r="D4952" t="s">
        <v>142</v>
      </c>
      <c r="E4952" t="s">
        <v>2592</v>
      </c>
      <c r="F4952">
        <v>12</v>
      </c>
      <c r="G4952" t="s">
        <v>8234</v>
      </c>
      <c r="H4952" t="s">
        <v>8213</v>
      </c>
      <c r="I4952" t="s">
        <v>8219</v>
      </c>
      <c r="J4952" t="s">
        <v>8215</v>
      </c>
      <c r="K4952" t="s">
        <v>8224</v>
      </c>
      <c r="L4952" t="s">
        <v>8216</v>
      </c>
    </row>
    <row r="4953" spans="1:12" x14ac:dyDescent="0.35">
      <c r="A4953" s="164" t="s">
        <v>2637</v>
      </c>
      <c r="B4953" t="s">
        <v>6507</v>
      </c>
      <c r="C4953" t="s">
        <v>26356</v>
      </c>
      <c r="D4953" t="s">
        <v>2638</v>
      </c>
      <c r="E4953" t="s">
        <v>2592</v>
      </c>
      <c r="F4953">
        <v>26</v>
      </c>
      <c r="G4953" t="s">
        <v>8234</v>
      </c>
      <c r="H4953" t="s">
        <v>8213</v>
      </c>
      <c r="I4953" t="s">
        <v>8219</v>
      </c>
      <c r="J4953" t="s">
        <v>8215</v>
      </c>
      <c r="K4953" t="s">
        <v>5808</v>
      </c>
      <c r="L4953" t="s">
        <v>8216</v>
      </c>
    </row>
    <row r="4954" spans="1:12" x14ac:dyDescent="0.35">
      <c r="A4954" s="164" t="s">
        <v>16886</v>
      </c>
      <c r="B4954" t="s">
        <v>16887</v>
      </c>
      <c r="C4954" t="s">
        <v>16888</v>
      </c>
      <c r="D4954" t="s">
        <v>16889</v>
      </c>
      <c r="E4954" t="s">
        <v>2592</v>
      </c>
      <c r="H4954" t="s">
        <v>8213</v>
      </c>
      <c r="I4954" t="s">
        <v>8219</v>
      </c>
      <c r="J4954" t="s">
        <v>8215</v>
      </c>
      <c r="K4954" t="s">
        <v>8224</v>
      </c>
      <c r="L4954" t="s">
        <v>8216</v>
      </c>
    </row>
    <row r="4955" spans="1:12" x14ac:dyDescent="0.35">
      <c r="A4955" s="164" t="s">
        <v>26497</v>
      </c>
      <c r="B4955" t="s">
        <v>11496</v>
      </c>
      <c r="C4955" t="s">
        <v>11497</v>
      </c>
      <c r="D4955" t="s">
        <v>402</v>
      </c>
      <c r="E4955" t="s">
        <v>2592</v>
      </c>
      <c r="F4955">
        <v>49</v>
      </c>
      <c r="G4955" t="s">
        <v>8234</v>
      </c>
      <c r="H4955" t="s">
        <v>8213</v>
      </c>
      <c r="I4955" t="s">
        <v>8219</v>
      </c>
      <c r="J4955" t="s">
        <v>8215</v>
      </c>
      <c r="K4955" t="s">
        <v>5808</v>
      </c>
      <c r="L4955" t="s">
        <v>8216</v>
      </c>
    </row>
    <row r="4956" spans="1:12" x14ac:dyDescent="0.35">
      <c r="A4956" s="164" t="s">
        <v>30555</v>
      </c>
      <c r="B4956" t="s">
        <v>30556</v>
      </c>
      <c r="C4956" t="s">
        <v>30557</v>
      </c>
      <c r="D4956" t="s">
        <v>30558</v>
      </c>
      <c r="E4956" t="s">
        <v>2592</v>
      </c>
      <c r="F4956">
        <v>39</v>
      </c>
      <c r="G4956" t="s">
        <v>8234</v>
      </c>
      <c r="H4956" t="s">
        <v>8213</v>
      </c>
      <c r="I4956" t="s">
        <v>8214</v>
      </c>
      <c r="J4956" t="s">
        <v>8215</v>
      </c>
      <c r="K4956" t="s">
        <v>5808</v>
      </c>
      <c r="L4956" t="s">
        <v>8216</v>
      </c>
    </row>
    <row r="4957" spans="1:12" x14ac:dyDescent="0.35">
      <c r="A4957" s="164" t="s">
        <v>31498</v>
      </c>
      <c r="B4957" t="s">
        <v>31499</v>
      </c>
      <c r="C4957" t="s">
        <v>31499</v>
      </c>
      <c r="D4957" t="s">
        <v>31500</v>
      </c>
      <c r="E4957" t="s">
        <v>2592</v>
      </c>
      <c r="F4957">
        <v>49</v>
      </c>
      <c r="G4957" t="s">
        <v>8234</v>
      </c>
      <c r="H4957" t="s">
        <v>8213</v>
      </c>
      <c r="I4957" t="s">
        <v>8219</v>
      </c>
      <c r="J4957" t="s">
        <v>8215</v>
      </c>
      <c r="K4957" t="s">
        <v>5808</v>
      </c>
      <c r="L4957" t="s">
        <v>8216</v>
      </c>
    </row>
    <row r="4958" spans="1:12" x14ac:dyDescent="0.35">
      <c r="A4958" s="164" t="s">
        <v>2639</v>
      </c>
      <c r="B4958" t="s">
        <v>6544</v>
      </c>
      <c r="C4958" t="s">
        <v>29196</v>
      </c>
      <c r="D4958" t="s">
        <v>2640</v>
      </c>
      <c r="E4958" t="s">
        <v>2592</v>
      </c>
      <c r="F4958">
        <v>49</v>
      </c>
      <c r="G4958" t="s">
        <v>8234</v>
      </c>
      <c r="H4958" t="s">
        <v>8213</v>
      </c>
      <c r="I4958" t="s">
        <v>8219</v>
      </c>
      <c r="J4958" t="s">
        <v>8215</v>
      </c>
      <c r="K4958" t="s">
        <v>8224</v>
      </c>
      <c r="L4958" t="s">
        <v>8216</v>
      </c>
    </row>
    <row r="4959" spans="1:12" x14ac:dyDescent="0.35">
      <c r="A4959" s="164" t="s">
        <v>26072</v>
      </c>
      <c r="B4959" t="s">
        <v>26073</v>
      </c>
      <c r="C4959" t="s">
        <v>16431</v>
      </c>
      <c r="D4959" t="s">
        <v>16432</v>
      </c>
      <c r="E4959" t="s">
        <v>2592</v>
      </c>
      <c r="F4959">
        <v>22</v>
      </c>
      <c r="G4959" t="s">
        <v>8234</v>
      </c>
      <c r="H4959" t="s">
        <v>8213</v>
      </c>
      <c r="I4959" t="s">
        <v>8219</v>
      </c>
      <c r="J4959" t="s">
        <v>8215</v>
      </c>
      <c r="K4959" t="s">
        <v>8224</v>
      </c>
      <c r="L4959" t="s">
        <v>8216</v>
      </c>
    </row>
    <row r="4960" spans="1:12" x14ac:dyDescent="0.35">
      <c r="A4960" s="164" t="s">
        <v>2641</v>
      </c>
      <c r="B4960" t="s">
        <v>6522</v>
      </c>
      <c r="C4960" t="s">
        <v>28017</v>
      </c>
      <c r="D4960" t="s">
        <v>2642</v>
      </c>
      <c r="E4960" t="s">
        <v>2592</v>
      </c>
      <c r="F4960">
        <v>182</v>
      </c>
      <c r="G4960" t="s">
        <v>8212</v>
      </c>
      <c r="H4960" t="s">
        <v>8213</v>
      </c>
      <c r="I4960" t="s">
        <v>8219</v>
      </c>
      <c r="J4960" t="s">
        <v>8215</v>
      </c>
      <c r="K4960" t="s">
        <v>8224</v>
      </c>
      <c r="L4960" t="s">
        <v>8267</v>
      </c>
    </row>
    <row r="4961" spans="1:12" x14ac:dyDescent="0.35">
      <c r="A4961" s="164" t="s">
        <v>24737</v>
      </c>
      <c r="B4961" t="s">
        <v>24738</v>
      </c>
      <c r="C4961" t="s">
        <v>11228</v>
      </c>
      <c r="D4961" t="s">
        <v>11229</v>
      </c>
      <c r="E4961" t="s">
        <v>2592</v>
      </c>
      <c r="F4961">
        <v>44</v>
      </c>
      <c r="G4961" t="s">
        <v>8234</v>
      </c>
      <c r="H4961" t="s">
        <v>8213</v>
      </c>
      <c r="I4961" t="s">
        <v>8219</v>
      </c>
      <c r="J4961" t="s">
        <v>8215</v>
      </c>
      <c r="K4961" t="s">
        <v>5808</v>
      </c>
      <c r="L4961" t="s">
        <v>8216</v>
      </c>
    </row>
    <row r="4962" spans="1:12" x14ac:dyDescent="0.35">
      <c r="A4962" s="164" t="s">
        <v>2643</v>
      </c>
      <c r="B4962" t="s">
        <v>6516</v>
      </c>
      <c r="C4962" t="s">
        <v>16993</v>
      </c>
      <c r="D4962" t="s">
        <v>160</v>
      </c>
      <c r="E4962" t="s">
        <v>2592</v>
      </c>
      <c r="F4962">
        <v>248</v>
      </c>
      <c r="G4962" t="s">
        <v>8223</v>
      </c>
      <c r="H4962" t="s">
        <v>8213</v>
      </c>
      <c r="I4962" t="s">
        <v>8214</v>
      </c>
      <c r="J4962" t="s">
        <v>8215</v>
      </c>
      <c r="K4962" t="s">
        <v>8224</v>
      </c>
      <c r="L4962" t="s">
        <v>8216</v>
      </c>
    </row>
    <row r="4963" spans="1:12" x14ac:dyDescent="0.35">
      <c r="A4963" s="164" t="s">
        <v>26424</v>
      </c>
      <c r="B4963" t="s">
        <v>26425</v>
      </c>
      <c r="C4963" t="s">
        <v>26426</v>
      </c>
      <c r="D4963" t="s">
        <v>23754</v>
      </c>
      <c r="E4963" t="s">
        <v>2592</v>
      </c>
      <c r="H4963" t="s">
        <v>8213</v>
      </c>
      <c r="I4963" t="s">
        <v>8219</v>
      </c>
      <c r="J4963" t="s">
        <v>8215</v>
      </c>
      <c r="K4963" t="s">
        <v>8224</v>
      </c>
      <c r="L4963" t="s">
        <v>8216</v>
      </c>
    </row>
    <row r="4964" spans="1:12" x14ac:dyDescent="0.35">
      <c r="A4964" s="164" t="s">
        <v>15599</v>
      </c>
      <c r="B4964" t="s">
        <v>15600</v>
      </c>
      <c r="C4964" t="s">
        <v>15601</v>
      </c>
      <c r="D4964" t="s">
        <v>15602</v>
      </c>
      <c r="E4964" t="s">
        <v>2592</v>
      </c>
      <c r="H4964" t="s">
        <v>8213</v>
      </c>
      <c r="I4964" t="s">
        <v>8214</v>
      </c>
      <c r="J4964" t="s">
        <v>8215</v>
      </c>
      <c r="K4964" t="s">
        <v>8224</v>
      </c>
      <c r="L4964" t="s">
        <v>8216</v>
      </c>
    </row>
    <row r="4965" spans="1:12" x14ac:dyDescent="0.35">
      <c r="A4965" s="164" t="s">
        <v>18210</v>
      </c>
      <c r="B4965" t="s">
        <v>18211</v>
      </c>
      <c r="C4965" t="s">
        <v>18212</v>
      </c>
      <c r="D4965" t="s">
        <v>18213</v>
      </c>
      <c r="E4965" t="s">
        <v>2592</v>
      </c>
      <c r="F4965">
        <v>7</v>
      </c>
      <c r="G4965" t="s">
        <v>8234</v>
      </c>
      <c r="H4965" t="s">
        <v>8213</v>
      </c>
      <c r="I4965" t="s">
        <v>8219</v>
      </c>
      <c r="J4965" t="s">
        <v>8215</v>
      </c>
      <c r="K4965" t="s">
        <v>8224</v>
      </c>
      <c r="L4965" t="s">
        <v>8216</v>
      </c>
    </row>
    <row r="4966" spans="1:12" x14ac:dyDescent="0.35">
      <c r="A4966" s="164" t="s">
        <v>2644</v>
      </c>
      <c r="B4966" t="s">
        <v>6526</v>
      </c>
      <c r="C4966" t="s">
        <v>26001</v>
      </c>
      <c r="D4966" t="s">
        <v>1451</v>
      </c>
      <c r="E4966" t="s">
        <v>2592</v>
      </c>
      <c r="F4966">
        <v>49</v>
      </c>
      <c r="G4966" t="s">
        <v>8234</v>
      </c>
      <c r="H4966" t="s">
        <v>8213</v>
      </c>
      <c r="I4966" t="s">
        <v>8219</v>
      </c>
      <c r="J4966" t="s">
        <v>8215</v>
      </c>
      <c r="K4966" t="s">
        <v>5808</v>
      </c>
      <c r="L4966" t="s">
        <v>8267</v>
      </c>
    </row>
    <row r="4967" spans="1:12" x14ac:dyDescent="0.35">
      <c r="A4967" s="164" t="s">
        <v>2645</v>
      </c>
      <c r="B4967" t="s">
        <v>6527</v>
      </c>
      <c r="C4967" t="s">
        <v>28177</v>
      </c>
      <c r="D4967" t="s">
        <v>2646</v>
      </c>
      <c r="E4967" t="s">
        <v>2592</v>
      </c>
      <c r="F4967">
        <v>429</v>
      </c>
      <c r="G4967" t="s">
        <v>8307</v>
      </c>
      <c r="H4967" t="s">
        <v>8213</v>
      </c>
      <c r="I4967" t="s">
        <v>8214</v>
      </c>
      <c r="J4967" t="s">
        <v>8215</v>
      </c>
      <c r="K4967" t="s">
        <v>8224</v>
      </c>
      <c r="L4967" t="s">
        <v>8267</v>
      </c>
    </row>
    <row r="4968" spans="1:12" x14ac:dyDescent="0.35">
      <c r="A4968" s="164" t="s">
        <v>32026</v>
      </c>
      <c r="B4968" t="s">
        <v>32027</v>
      </c>
      <c r="C4968" t="s">
        <v>29015</v>
      </c>
      <c r="D4968" t="s">
        <v>29016</v>
      </c>
      <c r="E4968" t="s">
        <v>2592</v>
      </c>
      <c r="F4968">
        <v>19</v>
      </c>
      <c r="G4968" t="s">
        <v>8234</v>
      </c>
      <c r="H4968" t="s">
        <v>8213</v>
      </c>
      <c r="I4968" t="s">
        <v>8219</v>
      </c>
      <c r="J4968" t="s">
        <v>8215</v>
      </c>
      <c r="K4968" t="s">
        <v>8224</v>
      </c>
      <c r="L4968" t="s">
        <v>8216</v>
      </c>
    </row>
    <row r="4969" spans="1:12" x14ac:dyDescent="0.35">
      <c r="A4969" s="164" t="s">
        <v>13208</v>
      </c>
      <c r="B4969" t="s">
        <v>13209</v>
      </c>
      <c r="C4969" t="s">
        <v>13210</v>
      </c>
      <c r="D4969" t="s">
        <v>13211</v>
      </c>
      <c r="E4969" t="s">
        <v>2592</v>
      </c>
      <c r="H4969" t="s">
        <v>8213</v>
      </c>
      <c r="I4969" t="s">
        <v>8219</v>
      </c>
      <c r="J4969" t="s">
        <v>8215</v>
      </c>
      <c r="K4969" t="s">
        <v>8224</v>
      </c>
      <c r="L4969" t="s">
        <v>8216</v>
      </c>
    </row>
    <row r="4970" spans="1:12" x14ac:dyDescent="0.35">
      <c r="A4970" s="164" t="s">
        <v>27245</v>
      </c>
      <c r="B4970" t="s">
        <v>27246</v>
      </c>
      <c r="C4970" t="s">
        <v>27247</v>
      </c>
      <c r="D4970" t="s">
        <v>2642</v>
      </c>
      <c r="E4970" t="s">
        <v>2592</v>
      </c>
      <c r="F4970">
        <v>33</v>
      </c>
      <c r="G4970" t="s">
        <v>8234</v>
      </c>
      <c r="H4970" t="s">
        <v>8213</v>
      </c>
      <c r="I4970" t="s">
        <v>8219</v>
      </c>
      <c r="J4970" t="s">
        <v>8215</v>
      </c>
      <c r="K4970" t="s">
        <v>8224</v>
      </c>
      <c r="L4970" t="s">
        <v>8216</v>
      </c>
    </row>
    <row r="4971" spans="1:12" x14ac:dyDescent="0.35">
      <c r="A4971" s="164" t="s">
        <v>2647</v>
      </c>
      <c r="B4971" t="s">
        <v>6496</v>
      </c>
      <c r="C4971" t="s">
        <v>12236</v>
      </c>
      <c r="D4971" t="s">
        <v>239</v>
      </c>
      <c r="E4971" t="s">
        <v>2592</v>
      </c>
      <c r="F4971">
        <v>177</v>
      </c>
      <c r="G4971" t="s">
        <v>8212</v>
      </c>
      <c r="H4971" t="s">
        <v>8213</v>
      </c>
      <c r="I4971" t="s">
        <v>8219</v>
      </c>
      <c r="J4971" t="s">
        <v>8215</v>
      </c>
      <c r="K4971" t="s">
        <v>8224</v>
      </c>
      <c r="L4971" t="s">
        <v>8216</v>
      </c>
    </row>
    <row r="4972" spans="1:12" x14ac:dyDescent="0.35">
      <c r="A4972" s="164" t="s">
        <v>22161</v>
      </c>
      <c r="B4972" t="s">
        <v>22162</v>
      </c>
      <c r="C4972" t="s">
        <v>9501</v>
      </c>
      <c r="D4972" t="s">
        <v>2029</v>
      </c>
      <c r="E4972" t="s">
        <v>2592</v>
      </c>
      <c r="F4972">
        <v>30</v>
      </c>
      <c r="G4972" t="s">
        <v>8234</v>
      </c>
      <c r="H4972" t="s">
        <v>8213</v>
      </c>
      <c r="I4972" t="s">
        <v>8214</v>
      </c>
      <c r="J4972" t="s">
        <v>8215</v>
      </c>
      <c r="K4972" t="s">
        <v>8224</v>
      </c>
      <c r="L4972" t="s">
        <v>8216</v>
      </c>
    </row>
    <row r="4973" spans="1:12" x14ac:dyDescent="0.35">
      <c r="A4973" s="164" t="s">
        <v>2648</v>
      </c>
      <c r="B4973" t="s">
        <v>6512</v>
      </c>
      <c r="C4973" t="s">
        <v>25464</v>
      </c>
      <c r="D4973" t="s">
        <v>2649</v>
      </c>
      <c r="E4973" t="s">
        <v>2592</v>
      </c>
      <c r="F4973">
        <v>147</v>
      </c>
      <c r="G4973" t="s">
        <v>8212</v>
      </c>
      <c r="H4973" t="s">
        <v>8213</v>
      </c>
      <c r="I4973" t="s">
        <v>8219</v>
      </c>
      <c r="J4973" t="s">
        <v>8215</v>
      </c>
      <c r="K4973" t="s">
        <v>8224</v>
      </c>
      <c r="L4973" t="s">
        <v>8216</v>
      </c>
    </row>
    <row r="4974" spans="1:12" x14ac:dyDescent="0.35">
      <c r="A4974" s="164" t="s">
        <v>2650</v>
      </c>
      <c r="B4974" t="s">
        <v>6203</v>
      </c>
      <c r="C4974" t="s">
        <v>19371</v>
      </c>
      <c r="D4974" t="s">
        <v>409</v>
      </c>
      <c r="E4974" t="s">
        <v>2592</v>
      </c>
      <c r="F4974">
        <v>49</v>
      </c>
      <c r="G4974" t="s">
        <v>8234</v>
      </c>
      <c r="H4974" t="s">
        <v>8213</v>
      </c>
      <c r="I4974" t="s">
        <v>8219</v>
      </c>
      <c r="J4974" t="s">
        <v>8215</v>
      </c>
      <c r="K4974" t="s">
        <v>8224</v>
      </c>
      <c r="L4974" t="s">
        <v>8216</v>
      </c>
    </row>
    <row r="4975" spans="1:12" x14ac:dyDescent="0.35">
      <c r="A4975" s="164" t="s">
        <v>9491</v>
      </c>
      <c r="B4975" t="s">
        <v>9492</v>
      </c>
      <c r="C4975" t="s">
        <v>9493</v>
      </c>
      <c r="D4975" t="s">
        <v>9494</v>
      </c>
      <c r="E4975" t="s">
        <v>2592</v>
      </c>
      <c r="H4975" t="s">
        <v>8213</v>
      </c>
      <c r="I4975" t="s">
        <v>8219</v>
      </c>
      <c r="J4975" t="s">
        <v>8215</v>
      </c>
      <c r="K4975" t="s">
        <v>8224</v>
      </c>
      <c r="L4975" t="s">
        <v>8216</v>
      </c>
    </row>
    <row r="4976" spans="1:12" x14ac:dyDescent="0.35">
      <c r="A4976" s="164" t="s">
        <v>23887</v>
      </c>
      <c r="B4976" t="s">
        <v>12854</v>
      </c>
      <c r="C4976" t="s">
        <v>23888</v>
      </c>
      <c r="D4976" t="s">
        <v>154</v>
      </c>
      <c r="E4976" t="s">
        <v>2592</v>
      </c>
      <c r="F4976">
        <v>36</v>
      </c>
      <c r="G4976" t="s">
        <v>8234</v>
      </c>
      <c r="H4976" t="s">
        <v>8213</v>
      </c>
      <c r="I4976" t="s">
        <v>8219</v>
      </c>
      <c r="J4976" t="s">
        <v>8215</v>
      </c>
      <c r="K4976" t="s">
        <v>5808</v>
      </c>
      <c r="L4976" t="s">
        <v>8216</v>
      </c>
    </row>
    <row r="4977" spans="1:12" x14ac:dyDescent="0.35">
      <c r="A4977" s="164" t="s">
        <v>23808</v>
      </c>
      <c r="B4977" t="s">
        <v>23809</v>
      </c>
      <c r="C4977" t="s">
        <v>23810</v>
      </c>
      <c r="D4977" t="s">
        <v>23811</v>
      </c>
      <c r="E4977" t="s">
        <v>2592</v>
      </c>
      <c r="F4977">
        <v>30</v>
      </c>
      <c r="G4977" t="s">
        <v>8234</v>
      </c>
      <c r="H4977" t="s">
        <v>8213</v>
      </c>
      <c r="I4977" t="s">
        <v>8219</v>
      </c>
      <c r="J4977" t="s">
        <v>8215</v>
      </c>
      <c r="K4977" t="s">
        <v>5808</v>
      </c>
      <c r="L4977" t="s">
        <v>8216</v>
      </c>
    </row>
    <row r="4978" spans="1:12" x14ac:dyDescent="0.35">
      <c r="A4978" s="164" t="s">
        <v>13573</v>
      </c>
      <c r="B4978" t="s">
        <v>13574</v>
      </c>
      <c r="C4978" t="s">
        <v>13575</v>
      </c>
      <c r="D4978" t="s">
        <v>13576</v>
      </c>
      <c r="E4978" t="s">
        <v>2592</v>
      </c>
      <c r="H4978" t="s">
        <v>8213</v>
      </c>
      <c r="I4978" t="s">
        <v>8219</v>
      </c>
      <c r="J4978" t="s">
        <v>8215</v>
      </c>
      <c r="K4978" t="s">
        <v>8224</v>
      </c>
      <c r="L4978" t="s">
        <v>8216</v>
      </c>
    </row>
    <row r="4979" spans="1:12" x14ac:dyDescent="0.35">
      <c r="A4979" s="164" t="s">
        <v>2651</v>
      </c>
      <c r="B4979" t="s">
        <v>6497</v>
      </c>
      <c r="C4979" t="s">
        <v>21070</v>
      </c>
      <c r="D4979" t="s">
        <v>2652</v>
      </c>
      <c r="E4979" t="s">
        <v>2592</v>
      </c>
      <c r="F4979">
        <v>152</v>
      </c>
      <c r="G4979" t="s">
        <v>8212</v>
      </c>
      <c r="H4979" t="s">
        <v>8213</v>
      </c>
      <c r="I4979" t="s">
        <v>8219</v>
      </c>
      <c r="J4979" t="s">
        <v>8215</v>
      </c>
      <c r="K4979" t="s">
        <v>8224</v>
      </c>
      <c r="L4979" t="s">
        <v>8216</v>
      </c>
    </row>
    <row r="4980" spans="1:12" x14ac:dyDescent="0.35">
      <c r="A4980" s="164" t="s">
        <v>2654</v>
      </c>
      <c r="B4980" t="s">
        <v>6528</v>
      </c>
      <c r="C4980" t="s">
        <v>17093</v>
      </c>
      <c r="D4980" t="s">
        <v>2646</v>
      </c>
      <c r="E4980" t="s">
        <v>2592</v>
      </c>
      <c r="F4980">
        <v>130</v>
      </c>
      <c r="G4980" t="s">
        <v>8212</v>
      </c>
      <c r="H4980" t="s">
        <v>8213</v>
      </c>
      <c r="I4980" t="s">
        <v>8214</v>
      </c>
      <c r="J4980" t="s">
        <v>8215</v>
      </c>
      <c r="K4980" t="s">
        <v>8224</v>
      </c>
      <c r="L4980" t="s">
        <v>8267</v>
      </c>
    </row>
    <row r="4981" spans="1:12" x14ac:dyDescent="0.35">
      <c r="A4981" s="164" t="s">
        <v>2655</v>
      </c>
      <c r="B4981" t="s">
        <v>6498</v>
      </c>
      <c r="C4981" t="s">
        <v>8428</v>
      </c>
      <c r="D4981" t="s">
        <v>2656</v>
      </c>
      <c r="E4981" t="s">
        <v>2592</v>
      </c>
      <c r="F4981">
        <v>47</v>
      </c>
      <c r="G4981" t="s">
        <v>8234</v>
      </c>
      <c r="H4981" t="s">
        <v>8213</v>
      </c>
      <c r="I4981" t="s">
        <v>8219</v>
      </c>
      <c r="J4981" t="s">
        <v>8215</v>
      </c>
      <c r="K4981" t="s">
        <v>5808</v>
      </c>
      <c r="L4981" t="s">
        <v>8216</v>
      </c>
    </row>
    <row r="4982" spans="1:12" x14ac:dyDescent="0.35">
      <c r="A4982" s="164" t="s">
        <v>2657</v>
      </c>
      <c r="B4982" t="s">
        <v>6508</v>
      </c>
      <c r="C4982" t="s">
        <v>14368</v>
      </c>
      <c r="D4982" t="s">
        <v>1276</v>
      </c>
      <c r="E4982" t="s">
        <v>2592</v>
      </c>
      <c r="F4982">
        <v>114</v>
      </c>
      <c r="G4982" t="s">
        <v>8212</v>
      </c>
      <c r="H4982" t="s">
        <v>8213</v>
      </c>
      <c r="I4982" t="s">
        <v>8214</v>
      </c>
      <c r="J4982" t="s">
        <v>8215</v>
      </c>
      <c r="K4982" t="s">
        <v>8224</v>
      </c>
      <c r="L4982" t="s">
        <v>8216</v>
      </c>
    </row>
    <row r="4983" spans="1:12" x14ac:dyDescent="0.35">
      <c r="A4983" s="164" t="s">
        <v>2658</v>
      </c>
      <c r="B4983" t="s">
        <v>6538</v>
      </c>
      <c r="C4983" t="s">
        <v>31627</v>
      </c>
      <c r="D4983" t="s">
        <v>6539</v>
      </c>
      <c r="E4983" t="s">
        <v>2592</v>
      </c>
      <c r="F4983">
        <v>160</v>
      </c>
      <c r="G4983" t="s">
        <v>8212</v>
      </c>
      <c r="H4983" t="s">
        <v>8213</v>
      </c>
      <c r="I4983" t="s">
        <v>8219</v>
      </c>
      <c r="J4983" t="s">
        <v>8215</v>
      </c>
      <c r="K4983" t="s">
        <v>8224</v>
      </c>
      <c r="L4983" t="s">
        <v>8216</v>
      </c>
    </row>
    <row r="4984" spans="1:12" x14ac:dyDescent="0.35">
      <c r="A4984" s="164" t="s">
        <v>8405</v>
      </c>
      <c r="B4984" t="s">
        <v>8406</v>
      </c>
      <c r="C4984" t="s">
        <v>8407</v>
      </c>
      <c r="D4984" t="s">
        <v>8408</v>
      </c>
      <c r="E4984" t="s">
        <v>2592</v>
      </c>
      <c r="F4984">
        <v>18</v>
      </c>
      <c r="G4984" t="s">
        <v>8234</v>
      </c>
      <c r="H4984" t="s">
        <v>8213</v>
      </c>
      <c r="I4984" t="s">
        <v>8219</v>
      </c>
      <c r="J4984" t="s">
        <v>8215</v>
      </c>
      <c r="K4984" t="s">
        <v>8224</v>
      </c>
      <c r="L4984" t="s">
        <v>8216</v>
      </c>
    </row>
    <row r="4985" spans="1:12" x14ac:dyDescent="0.35">
      <c r="A4985" s="164" t="s">
        <v>2659</v>
      </c>
      <c r="B4985" t="s">
        <v>6506</v>
      </c>
      <c r="C4985" t="s">
        <v>16570</v>
      </c>
      <c r="D4985" t="s">
        <v>2660</v>
      </c>
      <c r="E4985" t="s">
        <v>2592</v>
      </c>
      <c r="F4985">
        <v>173</v>
      </c>
      <c r="G4985" t="s">
        <v>8212</v>
      </c>
      <c r="H4985" t="s">
        <v>8213</v>
      </c>
      <c r="I4985" t="s">
        <v>8219</v>
      </c>
      <c r="J4985" t="s">
        <v>8215</v>
      </c>
      <c r="K4985" t="s">
        <v>5808</v>
      </c>
      <c r="L4985" t="s">
        <v>8216</v>
      </c>
    </row>
    <row r="4986" spans="1:12" x14ac:dyDescent="0.35">
      <c r="A4986" s="164" t="s">
        <v>2661</v>
      </c>
      <c r="B4986" t="s">
        <v>6541</v>
      </c>
      <c r="C4986" t="s">
        <v>15450</v>
      </c>
      <c r="D4986" t="s">
        <v>1410</v>
      </c>
      <c r="E4986" t="s">
        <v>2592</v>
      </c>
      <c r="F4986">
        <v>159</v>
      </c>
      <c r="G4986" t="s">
        <v>8212</v>
      </c>
      <c r="H4986" t="s">
        <v>8213</v>
      </c>
      <c r="I4986" t="s">
        <v>8219</v>
      </c>
      <c r="J4986" t="s">
        <v>8215</v>
      </c>
      <c r="K4986" t="s">
        <v>8224</v>
      </c>
      <c r="L4986" t="s">
        <v>8267</v>
      </c>
    </row>
    <row r="4987" spans="1:12" x14ac:dyDescent="0.35">
      <c r="A4987" s="164" t="s">
        <v>15116</v>
      </c>
      <c r="B4987" t="s">
        <v>15117</v>
      </c>
      <c r="C4987" t="s">
        <v>15118</v>
      </c>
      <c r="D4987" t="s">
        <v>3580</v>
      </c>
      <c r="E4987" t="s">
        <v>2592</v>
      </c>
      <c r="F4987">
        <v>20</v>
      </c>
      <c r="G4987" t="s">
        <v>8234</v>
      </c>
      <c r="H4987" t="s">
        <v>8213</v>
      </c>
      <c r="I4987" t="s">
        <v>8214</v>
      </c>
      <c r="J4987" t="s">
        <v>8215</v>
      </c>
      <c r="K4987" t="s">
        <v>8224</v>
      </c>
      <c r="L4987" t="s">
        <v>8216</v>
      </c>
    </row>
    <row r="4988" spans="1:12" x14ac:dyDescent="0.35">
      <c r="A4988" s="164" t="s">
        <v>2662</v>
      </c>
      <c r="B4988" t="s">
        <v>6515</v>
      </c>
      <c r="C4988" t="s">
        <v>32062</v>
      </c>
      <c r="D4988" t="s">
        <v>160</v>
      </c>
      <c r="E4988" t="s">
        <v>2592</v>
      </c>
      <c r="F4988">
        <v>424</v>
      </c>
      <c r="G4988" t="s">
        <v>8307</v>
      </c>
      <c r="H4988" t="s">
        <v>8213</v>
      </c>
      <c r="I4988" t="s">
        <v>8214</v>
      </c>
      <c r="J4988" t="s">
        <v>8215</v>
      </c>
      <c r="K4988" t="s">
        <v>8224</v>
      </c>
      <c r="L4988" t="s">
        <v>8267</v>
      </c>
    </row>
    <row r="4989" spans="1:12" x14ac:dyDescent="0.35">
      <c r="A4989" s="164" t="s">
        <v>2663</v>
      </c>
      <c r="B4989" t="s">
        <v>6521</v>
      </c>
      <c r="C4989" t="s">
        <v>22369</v>
      </c>
      <c r="D4989" t="s">
        <v>2642</v>
      </c>
      <c r="E4989" t="s">
        <v>2592</v>
      </c>
      <c r="F4989">
        <v>260</v>
      </c>
      <c r="G4989" t="s">
        <v>8223</v>
      </c>
      <c r="H4989" t="s">
        <v>8213</v>
      </c>
      <c r="I4989" t="s">
        <v>8219</v>
      </c>
      <c r="J4989" t="s">
        <v>8215</v>
      </c>
      <c r="K4989" t="s">
        <v>8224</v>
      </c>
      <c r="L4989" t="s">
        <v>8267</v>
      </c>
    </row>
    <row r="4990" spans="1:12" x14ac:dyDescent="0.35">
      <c r="A4990" s="164" t="s">
        <v>24382</v>
      </c>
      <c r="B4990" t="s">
        <v>14191</v>
      </c>
      <c r="C4990" t="s">
        <v>14192</v>
      </c>
      <c r="D4990" t="s">
        <v>14193</v>
      </c>
      <c r="E4990" t="s">
        <v>2592</v>
      </c>
      <c r="F4990">
        <v>44</v>
      </c>
      <c r="G4990" t="s">
        <v>8234</v>
      </c>
      <c r="H4990" t="s">
        <v>8213</v>
      </c>
      <c r="I4990" t="s">
        <v>8214</v>
      </c>
      <c r="J4990" t="s">
        <v>8215</v>
      </c>
      <c r="K4990" t="s">
        <v>5808</v>
      </c>
      <c r="L4990" t="s">
        <v>8216</v>
      </c>
    </row>
    <row r="4991" spans="1:12" x14ac:dyDescent="0.35">
      <c r="A4991" s="164" t="s">
        <v>12450</v>
      </c>
      <c r="B4991" t="s">
        <v>12451</v>
      </c>
      <c r="C4991" t="s">
        <v>12452</v>
      </c>
      <c r="D4991" t="s">
        <v>8417</v>
      </c>
      <c r="E4991" t="s">
        <v>2592</v>
      </c>
      <c r="H4991" t="s">
        <v>8213</v>
      </c>
      <c r="I4991" t="s">
        <v>8219</v>
      </c>
      <c r="J4991" t="s">
        <v>8215</v>
      </c>
      <c r="K4991" t="s">
        <v>8224</v>
      </c>
      <c r="L4991" t="s">
        <v>8216</v>
      </c>
    </row>
    <row r="4992" spans="1:12" x14ac:dyDescent="0.35">
      <c r="A4992" s="164" t="s">
        <v>30541</v>
      </c>
      <c r="B4992" t="s">
        <v>27318</v>
      </c>
      <c r="C4992" t="s">
        <v>8277</v>
      </c>
      <c r="D4992" t="s">
        <v>27319</v>
      </c>
      <c r="E4992" t="s">
        <v>2592</v>
      </c>
      <c r="F4992">
        <v>39</v>
      </c>
      <c r="G4992" t="s">
        <v>8234</v>
      </c>
      <c r="H4992" t="s">
        <v>8213</v>
      </c>
      <c r="I4992" t="s">
        <v>8219</v>
      </c>
      <c r="J4992" t="s">
        <v>8215</v>
      </c>
      <c r="K4992" t="s">
        <v>5808</v>
      </c>
      <c r="L4992" t="s">
        <v>8216</v>
      </c>
    </row>
    <row r="4993" spans="1:12" x14ac:dyDescent="0.35">
      <c r="A4993" s="164" t="s">
        <v>30068</v>
      </c>
      <c r="B4993" t="s">
        <v>30069</v>
      </c>
      <c r="C4993" t="s">
        <v>30070</v>
      </c>
      <c r="D4993" t="s">
        <v>14521</v>
      </c>
      <c r="E4993" t="s">
        <v>2592</v>
      </c>
      <c r="F4993">
        <v>49</v>
      </c>
      <c r="G4993" t="s">
        <v>8234</v>
      </c>
      <c r="H4993" t="s">
        <v>8213</v>
      </c>
      <c r="I4993" t="s">
        <v>8219</v>
      </c>
      <c r="J4993" t="s">
        <v>8215</v>
      </c>
      <c r="K4993" t="s">
        <v>5808</v>
      </c>
      <c r="L4993" t="s">
        <v>8216</v>
      </c>
    </row>
    <row r="4994" spans="1:12" x14ac:dyDescent="0.35">
      <c r="A4994" s="164" t="s">
        <v>18354</v>
      </c>
      <c r="B4994" t="s">
        <v>18355</v>
      </c>
      <c r="C4994" t="s">
        <v>18356</v>
      </c>
      <c r="D4994" t="s">
        <v>18357</v>
      </c>
      <c r="E4994" t="s">
        <v>2592</v>
      </c>
      <c r="H4994" t="s">
        <v>8213</v>
      </c>
      <c r="I4994" t="s">
        <v>8219</v>
      </c>
      <c r="J4994" t="s">
        <v>8215</v>
      </c>
      <c r="K4994" t="s">
        <v>8224</v>
      </c>
      <c r="L4994" t="s">
        <v>8216</v>
      </c>
    </row>
    <row r="4995" spans="1:12" x14ac:dyDescent="0.35">
      <c r="A4995" s="164" t="s">
        <v>26558</v>
      </c>
      <c r="B4995" t="s">
        <v>26559</v>
      </c>
      <c r="C4995" t="s">
        <v>26560</v>
      </c>
      <c r="D4995" t="s">
        <v>13211</v>
      </c>
      <c r="E4995" t="s">
        <v>2592</v>
      </c>
      <c r="H4995" t="s">
        <v>8213</v>
      </c>
      <c r="I4995" t="s">
        <v>8219</v>
      </c>
      <c r="J4995" t="s">
        <v>8215</v>
      </c>
      <c r="K4995" t="s">
        <v>8224</v>
      </c>
      <c r="L4995" t="s">
        <v>8216</v>
      </c>
    </row>
    <row r="4996" spans="1:12" x14ac:dyDescent="0.35">
      <c r="A4996" s="164" t="s">
        <v>29173</v>
      </c>
      <c r="B4996" t="s">
        <v>29174</v>
      </c>
      <c r="C4996" t="s">
        <v>13629</v>
      </c>
      <c r="D4996" t="s">
        <v>13630</v>
      </c>
      <c r="E4996" t="s">
        <v>2592</v>
      </c>
      <c r="F4996">
        <v>21</v>
      </c>
      <c r="G4996" t="s">
        <v>8234</v>
      </c>
      <c r="H4996" t="s">
        <v>8213</v>
      </c>
      <c r="I4996" t="s">
        <v>8219</v>
      </c>
      <c r="J4996" t="s">
        <v>8215</v>
      </c>
      <c r="K4996" t="s">
        <v>8224</v>
      </c>
      <c r="L4996" t="s">
        <v>8216</v>
      </c>
    </row>
    <row r="4997" spans="1:12" x14ac:dyDescent="0.35">
      <c r="A4997" s="164" t="s">
        <v>24208</v>
      </c>
      <c r="B4997" t="s">
        <v>24209</v>
      </c>
      <c r="C4997" t="s">
        <v>24210</v>
      </c>
      <c r="D4997" t="s">
        <v>24211</v>
      </c>
      <c r="E4997" t="s">
        <v>2592</v>
      </c>
      <c r="H4997" t="s">
        <v>8213</v>
      </c>
      <c r="I4997" t="s">
        <v>8219</v>
      </c>
      <c r="J4997" t="s">
        <v>8215</v>
      </c>
      <c r="K4997" t="s">
        <v>8224</v>
      </c>
      <c r="L4997" t="s">
        <v>8216</v>
      </c>
    </row>
    <row r="4998" spans="1:12" x14ac:dyDescent="0.35">
      <c r="A4998" s="164" t="s">
        <v>11505</v>
      </c>
      <c r="B4998" t="s">
        <v>11506</v>
      </c>
      <c r="C4998" t="s">
        <v>11507</v>
      </c>
      <c r="D4998" t="s">
        <v>11508</v>
      </c>
      <c r="E4998" t="s">
        <v>2592</v>
      </c>
      <c r="H4998" t="s">
        <v>8213</v>
      </c>
      <c r="I4998" t="s">
        <v>8219</v>
      </c>
      <c r="J4998" t="s">
        <v>8215</v>
      </c>
      <c r="K4998" t="s">
        <v>8224</v>
      </c>
      <c r="L4998" t="s">
        <v>8216</v>
      </c>
    </row>
    <row r="4999" spans="1:12" x14ac:dyDescent="0.35">
      <c r="A4999" s="164" t="s">
        <v>27199</v>
      </c>
      <c r="B4999" t="s">
        <v>27200</v>
      </c>
      <c r="C4999" t="s">
        <v>27201</v>
      </c>
      <c r="D4999" t="s">
        <v>27202</v>
      </c>
      <c r="E4999" t="s">
        <v>2592</v>
      </c>
      <c r="H4999" t="s">
        <v>8213</v>
      </c>
      <c r="I4999" t="s">
        <v>8219</v>
      </c>
      <c r="J4999" t="s">
        <v>8215</v>
      </c>
      <c r="K4999" t="s">
        <v>8224</v>
      </c>
      <c r="L4999" t="s">
        <v>8216</v>
      </c>
    </row>
    <row r="5000" spans="1:12" x14ac:dyDescent="0.35">
      <c r="A5000" s="164" t="s">
        <v>2664</v>
      </c>
      <c r="B5000" t="s">
        <v>6532</v>
      </c>
      <c r="C5000" t="s">
        <v>26176</v>
      </c>
      <c r="D5000" t="s">
        <v>2665</v>
      </c>
      <c r="E5000" t="s">
        <v>2592</v>
      </c>
      <c r="F5000">
        <v>49</v>
      </c>
      <c r="G5000" t="s">
        <v>8234</v>
      </c>
      <c r="H5000" t="s">
        <v>8213</v>
      </c>
      <c r="I5000" t="s">
        <v>8219</v>
      </c>
      <c r="J5000" t="s">
        <v>8215</v>
      </c>
      <c r="K5000" t="s">
        <v>8224</v>
      </c>
      <c r="L5000" t="s">
        <v>8216</v>
      </c>
    </row>
    <row r="5001" spans="1:12" x14ac:dyDescent="0.35">
      <c r="A5001" s="164" t="s">
        <v>31146</v>
      </c>
      <c r="B5001" t="s">
        <v>31147</v>
      </c>
      <c r="C5001" t="s">
        <v>31148</v>
      </c>
      <c r="D5001" t="s">
        <v>15854</v>
      </c>
      <c r="E5001" t="s">
        <v>2592</v>
      </c>
      <c r="H5001" t="s">
        <v>8213</v>
      </c>
      <c r="I5001" t="s">
        <v>8219</v>
      </c>
      <c r="J5001" t="s">
        <v>8215</v>
      </c>
      <c r="K5001" t="s">
        <v>8224</v>
      </c>
      <c r="L5001" t="s">
        <v>8216</v>
      </c>
    </row>
    <row r="5002" spans="1:12" x14ac:dyDescent="0.35">
      <c r="A5002" s="164" t="s">
        <v>12281</v>
      </c>
      <c r="B5002" t="s">
        <v>12282</v>
      </c>
      <c r="C5002" t="s">
        <v>12283</v>
      </c>
      <c r="D5002" t="s">
        <v>12284</v>
      </c>
      <c r="E5002" t="s">
        <v>2592</v>
      </c>
      <c r="F5002">
        <v>41</v>
      </c>
      <c r="G5002" t="s">
        <v>8234</v>
      </c>
      <c r="H5002" t="s">
        <v>8213</v>
      </c>
      <c r="I5002" t="s">
        <v>8214</v>
      </c>
      <c r="J5002" t="s">
        <v>8215</v>
      </c>
      <c r="K5002" t="s">
        <v>5808</v>
      </c>
      <c r="L5002" t="s">
        <v>8216</v>
      </c>
    </row>
    <row r="5003" spans="1:12" x14ac:dyDescent="0.35">
      <c r="A5003" s="164" t="s">
        <v>21739</v>
      </c>
      <c r="B5003" t="s">
        <v>21740</v>
      </c>
      <c r="C5003" t="s">
        <v>21741</v>
      </c>
      <c r="D5003" t="s">
        <v>239</v>
      </c>
      <c r="E5003" t="s">
        <v>2592</v>
      </c>
      <c r="F5003">
        <v>104</v>
      </c>
      <c r="G5003" t="s">
        <v>8212</v>
      </c>
      <c r="H5003" t="s">
        <v>8213</v>
      </c>
      <c r="I5003" t="s">
        <v>8219</v>
      </c>
      <c r="J5003" t="s">
        <v>8215</v>
      </c>
      <c r="K5003" t="s">
        <v>8224</v>
      </c>
      <c r="L5003" t="s">
        <v>8216</v>
      </c>
    </row>
    <row r="5004" spans="1:12" x14ac:dyDescent="0.35">
      <c r="A5004" s="164" t="s">
        <v>30888</v>
      </c>
      <c r="B5004" t="s">
        <v>30889</v>
      </c>
      <c r="C5004" t="s">
        <v>30890</v>
      </c>
      <c r="D5004" t="s">
        <v>9015</v>
      </c>
      <c r="E5004" t="s">
        <v>2592</v>
      </c>
      <c r="H5004" t="s">
        <v>8213</v>
      </c>
      <c r="I5004" t="s">
        <v>8219</v>
      </c>
      <c r="J5004" t="s">
        <v>8215</v>
      </c>
      <c r="K5004" t="s">
        <v>8224</v>
      </c>
      <c r="L5004" t="s">
        <v>8216</v>
      </c>
    </row>
    <row r="5005" spans="1:12" x14ac:dyDescent="0.35">
      <c r="A5005" s="164" t="s">
        <v>33380</v>
      </c>
      <c r="B5005" t="s">
        <v>33381</v>
      </c>
      <c r="C5005" t="s">
        <v>33382</v>
      </c>
      <c r="D5005" t="s">
        <v>2649</v>
      </c>
      <c r="E5005" t="s">
        <v>2592</v>
      </c>
      <c r="F5005">
        <v>101</v>
      </c>
      <c r="G5005" t="s">
        <v>8212</v>
      </c>
      <c r="H5005" t="s">
        <v>8213</v>
      </c>
      <c r="I5005" t="s">
        <v>8219</v>
      </c>
      <c r="J5005" t="s">
        <v>8215</v>
      </c>
      <c r="K5005" t="s">
        <v>8224</v>
      </c>
      <c r="L5005" t="s">
        <v>8216</v>
      </c>
    </row>
    <row r="5006" spans="1:12" x14ac:dyDescent="0.35">
      <c r="A5006" s="164" t="s">
        <v>2666</v>
      </c>
      <c r="B5006" t="s">
        <v>6534</v>
      </c>
      <c r="C5006" t="s">
        <v>18209</v>
      </c>
      <c r="D5006" t="s">
        <v>2608</v>
      </c>
      <c r="E5006" t="s">
        <v>2592</v>
      </c>
      <c r="F5006">
        <v>100</v>
      </c>
      <c r="G5006" t="s">
        <v>8234</v>
      </c>
      <c r="H5006" t="s">
        <v>8213</v>
      </c>
      <c r="I5006" t="s">
        <v>8214</v>
      </c>
      <c r="J5006" t="s">
        <v>8215</v>
      </c>
      <c r="K5006" t="s">
        <v>8224</v>
      </c>
      <c r="L5006" t="s">
        <v>8216</v>
      </c>
    </row>
    <row r="5007" spans="1:12" x14ac:dyDescent="0.35">
      <c r="A5007" s="164" t="s">
        <v>2667</v>
      </c>
      <c r="B5007" t="s">
        <v>6511</v>
      </c>
      <c r="C5007" t="s">
        <v>30880</v>
      </c>
      <c r="D5007" t="s">
        <v>2668</v>
      </c>
      <c r="E5007" t="s">
        <v>2592</v>
      </c>
      <c r="F5007">
        <v>44</v>
      </c>
      <c r="G5007" t="s">
        <v>8234</v>
      </c>
      <c r="H5007" t="s">
        <v>8213</v>
      </c>
      <c r="I5007" t="s">
        <v>8214</v>
      </c>
      <c r="J5007" t="s">
        <v>8215</v>
      </c>
      <c r="K5007" t="s">
        <v>5808</v>
      </c>
      <c r="L5007" t="s">
        <v>8216</v>
      </c>
    </row>
    <row r="5008" spans="1:12" x14ac:dyDescent="0.35">
      <c r="A5008" s="164" t="s">
        <v>16758</v>
      </c>
      <c r="B5008" t="s">
        <v>5393</v>
      </c>
      <c r="C5008" t="s">
        <v>16759</v>
      </c>
      <c r="D5008" t="s">
        <v>2599</v>
      </c>
      <c r="E5008" t="s">
        <v>2592</v>
      </c>
      <c r="F5008">
        <v>155</v>
      </c>
      <c r="G5008" t="s">
        <v>8212</v>
      </c>
      <c r="H5008" t="s">
        <v>8213</v>
      </c>
      <c r="I5008" t="s">
        <v>8214</v>
      </c>
      <c r="J5008" t="s">
        <v>8215</v>
      </c>
      <c r="K5008" t="s">
        <v>8224</v>
      </c>
      <c r="L5008" t="s">
        <v>8216</v>
      </c>
    </row>
    <row r="5009" spans="1:12" x14ac:dyDescent="0.35">
      <c r="A5009" s="164" t="s">
        <v>15272</v>
      </c>
      <c r="B5009" t="s">
        <v>15273</v>
      </c>
      <c r="C5009" t="s">
        <v>15274</v>
      </c>
      <c r="D5009" t="s">
        <v>15275</v>
      </c>
      <c r="E5009" t="s">
        <v>2592</v>
      </c>
      <c r="F5009">
        <v>29</v>
      </c>
      <c r="G5009" t="s">
        <v>8234</v>
      </c>
      <c r="H5009" t="s">
        <v>8213</v>
      </c>
      <c r="I5009" t="s">
        <v>8214</v>
      </c>
      <c r="J5009" t="s">
        <v>8215</v>
      </c>
      <c r="K5009" t="s">
        <v>5808</v>
      </c>
      <c r="L5009" t="s">
        <v>8216</v>
      </c>
    </row>
    <row r="5010" spans="1:12" x14ac:dyDescent="0.35">
      <c r="A5010" s="164" t="s">
        <v>2669</v>
      </c>
      <c r="B5010" t="s">
        <v>6524</v>
      </c>
      <c r="C5010" t="s">
        <v>13880</v>
      </c>
      <c r="D5010" t="s">
        <v>2626</v>
      </c>
      <c r="E5010" t="s">
        <v>2592</v>
      </c>
      <c r="F5010">
        <v>20</v>
      </c>
      <c r="G5010" t="s">
        <v>8234</v>
      </c>
      <c r="H5010" t="s">
        <v>8213</v>
      </c>
      <c r="I5010" t="s">
        <v>8219</v>
      </c>
      <c r="J5010" t="s">
        <v>8215</v>
      </c>
      <c r="K5010" t="s">
        <v>8224</v>
      </c>
      <c r="L5010" t="s">
        <v>8216</v>
      </c>
    </row>
    <row r="5011" spans="1:12" x14ac:dyDescent="0.35">
      <c r="A5011" s="164" t="s">
        <v>2670</v>
      </c>
      <c r="B5011" t="s">
        <v>6489</v>
      </c>
      <c r="C5011" t="s">
        <v>17506</v>
      </c>
      <c r="D5011" t="s">
        <v>430</v>
      </c>
      <c r="E5011" t="s">
        <v>2592</v>
      </c>
      <c r="F5011">
        <v>45</v>
      </c>
      <c r="G5011" t="s">
        <v>8234</v>
      </c>
      <c r="H5011" t="s">
        <v>8213</v>
      </c>
      <c r="I5011" t="s">
        <v>8219</v>
      </c>
      <c r="J5011" t="s">
        <v>8215</v>
      </c>
      <c r="K5011" t="s">
        <v>8224</v>
      </c>
      <c r="L5011" t="s">
        <v>8216</v>
      </c>
    </row>
    <row r="5012" spans="1:12" x14ac:dyDescent="0.35">
      <c r="A5012" s="164" t="s">
        <v>32441</v>
      </c>
      <c r="B5012" t="s">
        <v>32442</v>
      </c>
      <c r="C5012" t="s">
        <v>32443</v>
      </c>
      <c r="D5012" t="s">
        <v>15211</v>
      </c>
      <c r="E5012" t="s">
        <v>2592</v>
      </c>
      <c r="H5012" t="s">
        <v>8213</v>
      </c>
      <c r="I5012" t="s">
        <v>8214</v>
      </c>
      <c r="J5012" t="s">
        <v>8215</v>
      </c>
      <c r="K5012" t="s">
        <v>8224</v>
      </c>
      <c r="L5012" t="s">
        <v>8216</v>
      </c>
    </row>
    <row r="5013" spans="1:12" x14ac:dyDescent="0.35">
      <c r="A5013" s="164" t="s">
        <v>33146</v>
      </c>
      <c r="B5013" t="s">
        <v>33147</v>
      </c>
      <c r="C5013" t="s">
        <v>33148</v>
      </c>
      <c r="D5013" t="s">
        <v>33149</v>
      </c>
      <c r="E5013" t="s">
        <v>2592</v>
      </c>
      <c r="H5013" t="s">
        <v>8213</v>
      </c>
      <c r="I5013" t="s">
        <v>8219</v>
      </c>
      <c r="J5013" t="s">
        <v>8215</v>
      </c>
      <c r="K5013" t="s">
        <v>8224</v>
      </c>
      <c r="L5013" t="s">
        <v>8216</v>
      </c>
    </row>
    <row r="5014" spans="1:12" x14ac:dyDescent="0.35">
      <c r="A5014" s="164" t="s">
        <v>29133</v>
      </c>
      <c r="B5014" t="s">
        <v>29134</v>
      </c>
      <c r="C5014" t="s">
        <v>29135</v>
      </c>
      <c r="D5014" t="s">
        <v>29136</v>
      </c>
      <c r="E5014" t="s">
        <v>2592</v>
      </c>
      <c r="F5014">
        <v>27</v>
      </c>
      <c r="G5014" t="s">
        <v>8234</v>
      </c>
      <c r="H5014" t="s">
        <v>8213</v>
      </c>
      <c r="I5014" t="s">
        <v>8219</v>
      </c>
      <c r="J5014" t="s">
        <v>8215</v>
      </c>
      <c r="K5014" t="s">
        <v>5808</v>
      </c>
      <c r="L5014" t="s">
        <v>8216</v>
      </c>
    </row>
    <row r="5015" spans="1:12" x14ac:dyDescent="0.35">
      <c r="A5015" s="164" t="s">
        <v>22411</v>
      </c>
      <c r="B5015" t="s">
        <v>22412</v>
      </c>
      <c r="C5015" t="s">
        <v>22413</v>
      </c>
      <c r="D5015" t="s">
        <v>22414</v>
      </c>
      <c r="E5015" t="s">
        <v>2592</v>
      </c>
      <c r="H5015" t="s">
        <v>8213</v>
      </c>
      <c r="I5015" t="s">
        <v>8219</v>
      </c>
      <c r="J5015" t="s">
        <v>8215</v>
      </c>
      <c r="K5015" t="s">
        <v>8224</v>
      </c>
      <c r="L5015" t="s">
        <v>8216</v>
      </c>
    </row>
    <row r="5016" spans="1:12" x14ac:dyDescent="0.35">
      <c r="A5016" s="164" t="s">
        <v>19515</v>
      </c>
      <c r="B5016" t="s">
        <v>19516</v>
      </c>
      <c r="C5016" t="s">
        <v>19517</v>
      </c>
      <c r="D5016" t="s">
        <v>14449</v>
      </c>
      <c r="E5016" t="s">
        <v>2592</v>
      </c>
      <c r="H5016" t="s">
        <v>8213</v>
      </c>
      <c r="I5016" t="s">
        <v>8219</v>
      </c>
      <c r="J5016" t="s">
        <v>8215</v>
      </c>
      <c r="K5016" t="s">
        <v>8224</v>
      </c>
      <c r="L5016" t="s">
        <v>8216</v>
      </c>
    </row>
    <row r="5017" spans="1:12" x14ac:dyDescent="0.35">
      <c r="A5017" s="164" t="s">
        <v>2671</v>
      </c>
      <c r="B5017" t="s">
        <v>6514</v>
      </c>
      <c r="C5017" t="s">
        <v>28694</v>
      </c>
      <c r="D5017" t="s">
        <v>1345</v>
      </c>
      <c r="E5017" t="s">
        <v>2592</v>
      </c>
      <c r="F5017">
        <v>32</v>
      </c>
      <c r="G5017" t="s">
        <v>8234</v>
      </c>
      <c r="H5017" t="s">
        <v>8213</v>
      </c>
      <c r="I5017" t="s">
        <v>8214</v>
      </c>
      <c r="J5017" t="s">
        <v>8215</v>
      </c>
      <c r="K5017" t="s">
        <v>8224</v>
      </c>
      <c r="L5017" t="s">
        <v>8216</v>
      </c>
    </row>
    <row r="5018" spans="1:12" x14ac:dyDescent="0.35">
      <c r="A5018" s="164" t="s">
        <v>2672</v>
      </c>
      <c r="B5018" t="s">
        <v>6519</v>
      </c>
      <c r="C5018" t="s">
        <v>27051</v>
      </c>
      <c r="D5018" t="s">
        <v>160</v>
      </c>
      <c r="E5018" t="s">
        <v>2592</v>
      </c>
      <c r="F5018">
        <v>34</v>
      </c>
      <c r="G5018" t="s">
        <v>8234</v>
      </c>
      <c r="H5018" t="s">
        <v>8213</v>
      </c>
      <c r="I5018" t="s">
        <v>8214</v>
      </c>
      <c r="J5018" t="s">
        <v>8215</v>
      </c>
      <c r="K5018" t="s">
        <v>8224</v>
      </c>
      <c r="L5018" t="s">
        <v>8216</v>
      </c>
    </row>
    <row r="5019" spans="1:12" x14ac:dyDescent="0.35">
      <c r="A5019" s="164" t="s">
        <v>12053</v>
      </c>
      <c r="B5019" t="s">
        <v>12054</v>
      </c>
      <c r="C5019" t="s">
        <v>12055</v>
      </c>
      <c r="D5019" t="s">
        <v>12056</v>
      </c>
      <c r="E5019" t="s">
        <v>2592</v>
      </c>
      <c r="H5019" t="s">
        <v>8213</v>
      </c>
      <c r="I5019" t="s">
        <v>8219</v>
      </c>
      <c r="J5019" t="s">
        <v>8215</v>
      </c>
      <c r="K5019" t="s">
        <v>8224</v>
      </c>
      <c r="L5019" t="s">
        <v>8216</v>
      </c>
    </row>
    <row r="5020" spans="1:12" x14ac:dyDescent="0.35">
      <c r="A5020" s="164" t="s">
        <v>2674</v>
      </c>
      <c r="B5020" t="s">
        <v>6520</v>
      </c>
      <c r="C5020" t="s">
        <v>33202</v>
      </c>
      <c r="D5020" t="s">
        <v>2673</v>
      </c>
      <c r="E5020" t="s">
        <v>2592</v>
      </c>
      <c r="F5020">
        <v>158</v>
      </c>
      <c r="G5020" t="s">
        <v>8212</v>
      </c>
      <c r="H5020" t="s">
        <v>8213</v>
      </c>
      <c r="I5020" t="s">
        <v>8214</v>
      </c>
      <c r="J5020" t="s">
        <v>8215</v>
      </c>
      <c r="K5020" t="s">
        <v>8224</v>
      </c>
      <c r="L5020" t="s">
        <v>8216</v>
      </c>
    </row>
    <row r="5021" spans="1:12" x14ac:dyDescent="0.35">
      <c r="A5021" s="164" t="s">
        <v>33245</v>
      </c>
      <c r="B5021" t="s">
        <v>33246</v>
      </c>
      <c r="C5021" t="s">
        <v>33247</v>
      </c>
      <c r="D5021" t="s">
        <v>8417</v>
      </c>
      <c r="E5021" t="s">
        <v>2592</v>
      </c>
      <c r="H5021" t="s">
        <v>8213</v>
      </c>
      <c r="I5021" t="s">
        <v>8219</v>
      </c>
      <c r="J5021" t="s">
        <v>8215</v>
      </c>
      <c r="K5021" t="s">
        <v>8224</v>
      </c>
      <c r="L5021" t="s">
        <v>8216</v>
      </c>
    </row>
    <row r="5022" spans="1:12" x14ac:dyDescent="0.35">
      <c r="A5022" s="164" t="s">
        <v>32176</v>
      </c>
      <c r="B5022" t="s">
        <v>32177</v>
      </c>
      <c r="C5022" t="s">
        <v>32178</v>
      </c>
      <c r="D5022" t="s">
        <v>12385</v>
      </c>
      <c r="E5022" t="s">
        <v>2592</v>
      </c>
      <c r="H5022" t="s">
        <v>8213</v>
      </c>
      <c r="I5022" t="s">
        <v>8214</v>
      </c>
      <c r="J5022" t="s">
        <v>8215</v>
      </c>
      <c r="K5022" t="s">
        <v>8224</v>
      </c>
      <c r="L5022" t="s">
        <v>8216</v>
      </c>
    </row>
    <row r="5023" spans="1:12" x14ac:dyDescent="0.35">
      <c r="A5023" s="164" t="s">
        <v>2675</v>
      </c>
      <c r="B5023" t="s">
        <v>6495</v>
      </c>
      <c r="C5023" t="s">
        <v>11272</v>
      </c>
      <c r="D5023" t="s">
        <v>2676</v>
      </c>
      <c r="E5023" t="s">
        <v>2592</v>
      </c>
      <c r="F5023">
        <v>299</v>
      </c>
      <c r="G5023" t="s">
        <v>8223</v>
      </c>
      <c r="H5023" t="s">
        <v>8213</v>
      </c>
      <c r="I5023" t="s">
        <v>8214</v>
      </c>
      <c r="J5023" t="s">
        <v>8215</v>
      </c>
      <c r="K5023" t="s">
        <v>8224</v>
      </c>
      <c r="L5023" t="s">
        <v>8267</v>
      </c>
    </row>
    <row r="5024" spans="1:12" x14ac:dyDescent="0.35">
      <c r="A5024" s="164" t="s">
        <v>14446</v>
      </c>
      <c r="B5024" t="s">
        <v>14447</v>
      </c>
      <c r="C5024" t="s">
        <v>14448</v>
      </c>
      <c r="D5024" t="s">
        <v>14449</v>
      </c>
      <c r="E5024" t="s">
        <v>2592</v>
      </c>
      <c r="H5024" t="s">
        <v>8213</v>
      </c>
      <c r="I5024" t="s">
        <v>8219</v>
      </c>
      <c r="J5024" t="s">
        <v>8215</v>
      </c>
      <c r="K5024" t="s">
        <v>8224</v>
      </c>
      <c r="L5024" t="s">
        <v>8216</v>
      </c>
    </row>
    <row r="5025" spans="1:12" x14ac:dyDescent="0.35">
      <c r="A5025" s="164" t="s">
        <v>20501</v>
      </c>
      <c r="B5025" t="s">
        <v>15600</v>
      </c>
      <c r="C5025" t="s">
        <v>20502</v>
      </c>
      <c r="D5025" t="s">
        <v>15602</v>
      </c>
      <c r="E5025" t="s">
        <v>2592</v>
      </c>
      <c r="H5025" t="s">
        <v>8213</v>
      </c>
      <c r="I5025" t="s">
        <v>8214</v>
      </c>
      <c r="J5025" t="s">
        <v>8215</v>
      </c>
      <c r="K5025" t="s">
        <v>8224</v>
      </c>
      <c r="L5025" t="s">
        <v>8216</v>
      </c>
    </row>
    <row r="5026" spans="1:12" x14ac:dyDescent="0.35">
      <c r="A5026" s="164" t="s">
        <v>30004</v>
      </c>
      <c r="B5026" t="s">
        <v>30005</v>
      </c>
      <c r="C5026" t="s">
        <v>30006</v>
      </c>
      <c r="D5026" t="s">
        <v>30007</v>
      </c>
      <c r="E5026" t="s">
        <v>2592</v>
      </c>
      <c r="H5026" t="s">
        <v>8213</v>
      </c>
      <c r="I5026" t="s">
        <v>8219</v>
      </c>
      <c r="J5026" t="s">
        <v>8215</v>
      </c>
      <c r="K5026" t="s">
        <v>8224</v>
      </c>
      <c r="L5026" t="s">
        <v>8216</v>
      </c>
    </row>
    <row r="5027" spans="1:12" x14ac:dyDescent="0.35">
      <c r="A5027" s="164" t="s">
        <v>30369</v>
      </c>
      <c r="B5027" t="s">
        <v>30370</v>
      </c>
      <c r="C5027" t="s">
        <v>30371</v>
      </c>
      <c r="D5027" t="s">
        <v>3310</v>
      </c>
      <c r="E5027" t="s">
        <v>2592</v>
      </c>
      <c r="F5027">
        <v>18</v>
      </c>
      <c r="G5027" t="s">
        <v>8234</v>
      </c>
      <c r="H5027" t="s">
        <v>8213</v>
      </c>
      <c r="I5027" t="s">
        <v>8219</v>
      </c>
      <c r="J5027" t="s">
        <v>8215</v>
      </c>
      <c r="K5027" t="s">
        <v>8224</v>
      </c>
      <c r="L5027" t="s">
        <v>8216</v>
      </c>
    </row>
    <row r="5028" spans="1:12" x14ac:dyDescent="0.35">
      <c r="A5028" s="164" t="s">
        <v>23231</v>
      </c>
      <c r="B5028" t="s">
        <v>18452</v>
      </c>
      <c r="C5028" t="s">
        <v>18453</v>
      </c>
      <c r="D5028" t="s">
        <v>13609</v>
      </c>
      <c r="E5028" t="s">
        <v>2592</v>
      </c>
      <c r="F5028">
        <v>20</v>
      </c>
      <c r="G5028" t="s">
        <v>8234</v>
      </c>
      <c r="H5028" t="s">
        <v>8213</v>
      </c>
      <c r="I5028" t="s">
        <v>8219</v>
      </c>
      <c r="J5028" t="s">
        <v>8215</v>
      </c>
      <c r="K5028" t="s">
        <v>8224</v>
      </c>
      <c r="L5028" t="s">
        <v>8216</v>
      </c>
    </row>
    <row r="5029" spans="1:12" x14ac:dyDescent="0.35">
      <c r="A5029" s="164" t="s">
        <v>26587</v>
      </c>
      <c r="B5029" t="s">
        <v>26588</v>
      </c>
      <c r="C5029" t="s">
        <v>26589</v>
      </c>
      <c r="D5029" t="s">
        <v>10580</v>
      </c>
      <c r="E5029" t="s">
        <v>2592</v>
      </c>
      <c r="F5029">
        <v>54</v>
      </c>
      <c r="G5029" t="s">
        <v>8234</v>
      </c>
      <c r="H5029" t="s">
        <v>8213</v>
      </c>
      <c r="I5029" t="s">
        <v>8214</v>
      </c>
      <c r="J5029" t="s">
        <v>8215</v>
      </c>
      <c r="K5029" t="s">
        <v>5808</v>
      </c>
      <c r="L5029" t="s">
        <v>8216</v>
      </c>
    </row>
    <row r="5030" spans="1:12" x14ac:dyDescent="0.35">
      <c r="A5030" s="164" t="s">
        <v>25333</v>
      </c>
      <c r="B5030" t="s">
        <v>25334</v>
      </c>
      <c r="C5030" t="s">
        <v>25335</v>
      </c>
      <c r="D5030" t="s">
        <v>1366</v>
      </c>
      <c r="E5030" t="s">
        <v>2592</v>
      </c>
      <c r="F5030">
        <v>21</v>
      </c>
      <c r="G5030" t="s">
        <v>8234</v>
      </c>
      <c r="H5030" t="s">
        <v>8213</v>
      </c>
      <c r="I5030" t="s">
        <v>8219</v>
      </c>
      <c r="J5030" t="s">
        <v>8215</v>
      </c>
      <c r="K5030" t="s">
        <v>8224</v>
      </c>
      <c r="L5030" t="s">
        <v>8216</v>
      </c>
    </row>
    <row r="5031" spans="1:12" x14ac:dyDescent="0.35">
      <c r="A5031" s="164" t="s">
        <v>24666</v>
      </c>
      <c r="B5031" t="s">
        <v>24667</v>
      </c>
      <c r="C5031" t="s">
        <v>24668</v>
      </c>
      <c r="D5031" t="s">
        <v>2599</v>
      </c>
      <c r="E5031" t="s">
        <v>2592</v>
      </c>
      <c r="F5031">
        <v>42</v>
      </c>
      <c r="G5031" t="s">
        <v>8234</v>
      </c>
      <c r="H5031" t="s">
        <v>8213</v>
      </c>
      <c r="I5031" t="s">
        <v>8214</v>
      </c>
      <c r="J5031" t="s">
        <v>8215</v>
      </c>
      <c r="K5031" t="s">
        <v>5808</v>
      </c>
      <c r="L5031" t="s">
        <v>8216</v>
      </c>
    </row>
    <row r="5032" spans="1:12" x14ac:dyDescent="0.35">
      <c r="A5032" s="164" t="s">
        <v>32370</v>
      </c>
      <c r="B5032" t="s">
        <v>32371</v>
      </c>
      <c r="C5032" t="s">
        <v>32372</v>
      </c>
      <c r="D5032" t="s">
        <v>2642</v>
      </c>
      <c r="E5032" t="s">
        <v>2592</v>
      </c>
      <c r="F5032">
        <v>83</v>
      </c>
      <c r="G5032" t="s">
        <v>8234</v>
      </c>
      <c r="H5032" t="s">
        <v>8213</v>
      </c>
      <c r="I5032" t="s">
        <v>8219</v>
      </c>
      <c r="J5032" t="s">
        <v>8215</v>
      </c>
      <c r="K5032" t="s">
        <v>8224</v>
      </c>
      <c r="L5032" t="s">
        <v>8216</v>
      </c>
    </row>
    <row r="5033" spans="1:12" x14ac:dyDescent="0.35">
      <c r="A5033" s="164" t="s">
        <v>11941</v>
      </c>
      <c r="B5033" t="s">
        <v>11942</v>
      </c>
      <c r="C5033" t="s">
        <v>11943</v>
      </c>
      <c r="D5033" t="s">
        <v>160</v>
      </c>
      <c r="E5033" t="s">
        <v>2592</v>
      </c>
      <c r="F5033">
        <v>31</v>
      </c>
      <c r="G5033" t="s">
        <v>8234</v>
      </c>
      <c r="H5033" t="s">
        <v>8213</v>
      </c>
      <c r="I5033" t="s">
        <v>8214</v>
      </c>
      <c r="J5033" t="s">
        <v>8215</v>
      </c>
      <c r="K5033" t="s">
        <v>5808</v>
      </c>
      <c r="L5033" t="s">
        <v>8216</v>
      </c>
    </row>
    <row r="5034" spans="1:12" x14ac:dyDescent="0.35">
      <c r="A5034" s="164" t="s">
        <v>20908</v>
      </c>
      <c r="B5034" t="s">
        <v>20909</v>
      </c>
      <c r="C5034" t="s">
        <v>20910</v>
      </c>
      <c r="D5034" t="s">
        <v>15211</v>
      </c>
      <c r="E5034" t="s">
        <v>2592</v>
      </c>
      <c r="F5034">
        <v>40</v>
      </c>
      <c r="G5034" t="s">
        <v>8234</v>
      </c>
      <c r="H5034" t="s">
        <v>8213</v>
      </c>
      <c r="I5034" t="s">
        <v>8214</v>
      </c>
      <c r="J5034" t="s">
        <v>8215</v>
      </c>
      <c r="K5034" t="s">
        <v>5808</v>
      </c>
      <c r="L5034" t="s">
        <v>8216</v>
      </c>
    </row>
    <row r="5035" spans="1:12" x14ac:dyDescent="0.35">
      <c r="A5035" s="164" t="s">
        <v>27759</v>
      </c>
      <c r="B5035" t="s">
        <v>14122</v>
      </c>
      <c r="C5035" t="s">
        <v>14123</v>
      </c>
      <c r="D5035" t="s">
        <v>13475</v>
      </c>
      <c r="E5035" t="s">
        <v>2592</v>
      </c>
      <c r="F5035">
        <v>24</v>
      </c>
      <c r="G5035" t="s">
        <v>8234</v>
      </c>
      <c r="H5035" t="s">
        <v>8213</v>
      </c>
      <c r="I5035" t="s">
        <v>8219</v>
      </c>
      <c r="J5035" t="s">
        <v>8215</v>
      </c>
      <c r="K5035" t="s">
        <v>8224</v>
      </c>
      <c r="L5035" t="s">
        <v>8216</v>
      </c>
    </row>
    <row r="5036" spans="1:12" x14ac:dyDescent="0.35">
      <c r="A5036" s="164" t="s">
        <v>20786</v>
      </c>
      <c r="B5036" t="s">
        <v>20787</v>
      </c>
      <c r="C5036" t="s">
        <v>20788</v>
      </c>
      <c r="D5036" t="s">
        <v>9015</v>
      </c>
      <c r="E5036" t="s">
        <v>2592</v>
      </c>
      <c r="F5036">
        <v>8</v>
      </c>
      <c r="G5036" t="s">
        <v>8234</v>
      </c>
      <c r="H5036" t="s">
        <v>8213</v>
      </c>
      <c r="I5036" t="s">
        <v>8219</v>
      </c>
      <c r="J5036" t="s">
        <v>8215</v>
      </c>
      <c r="K5036" t="s">
        <v>8224</v>
      </c>
      <c r="L5036" t="s">
        <v>8216</v>
      </c>
    </row>
    <row r="5037" spans="1:12" x14ac:dyDescent="0.35">
      <c r="A5037" s="164" t="s">
        <v>30812</v>
      </c>
      <c r="B5037" t="s">
        <v>30813</v>
      </c>
      <c r="C5037" t="s">
        <v>16570</v>
      </c>
      <c r="D5037" t="s">
        <v>2660</v>
      </c>
      <c r="E5037" t="s">
        <v>2592</v>
      </c>
      <c r="F5037">
        <v>40</v>
      </c>
      <c r="G5037" t="s">
        <v>8234</v>
      </c>
      <c r="H5037" t="s">
        <v>8213</v>
      </c>
      <c r="I5037" t="s">
        <v>8219</v>
      </c>
      <c r="J5037" t="s">
        <v>8215</v>
      </c>
      <c r="K5037" t="s">
        <v>5808</v>
      </c>
      <c r="L5037" t="s">
        <v>8216</v>
      </c>
    </row>
    <row r="5038" spans="1:12" x14ac:dyDescent="0.35">
      <c r="A5038" s="164" t="s">
        <v>14904</v>
      </c>
      <c r="B5038" t="s">
        <v>14905</v>
      </c>
      <c r="C5038" t="s">
        <v>14906</v>
      </c>
      <c r="D5038" t="s">
        <v>2646</v>
      </c>
      <c r="E5038" t="s">
        <v>2592</v>
      </c>
      <c r="F5038">
        <v>33</v>
      </c>
      <c r="G5038" t="s">
        <v>8234</v>
      </c>
      <c r="H5038" t="s">
        <v>8213</v>
      </c>
      <c r="I5038" t="s">
        <v>8214</v>
      </c>
      <c r="J5038" t="s">
        <v>8215</v>
      </c>
      <c r="K5038" t="s">
        <v>8224</v>
      </c>
      <c r="L5038" t="s">
        <v>8216</v>
      </c>
    </row>
    <row r="5039" spans="1:12" x14ac:dyDescent="0.35">
      <c r="A5039" s="164" t="s">
        <v>28905</v>
      </c>
      <c r="B5039" t="s">
        <v>28906</v>
      </c>
      <c r="C5039" t="s">
        <v>28907</v>
      </c>
      <c r="D5039" t="s">
        <v>11508</v>
      </c>
      <c r="E5039" t="s">
        <v>2592</v>
      </c>
      <c r="F5039">
        <v>33</v>
      </c>
      <c r="G5039" t="s">
        <v>8234</v>
      </c>
      <c r="H5039" t="s">
        <v>8213</v>
      </c>
      <c r="I5039" t="s">
        <v>8219</v>
      </c>
      <c r="J5039" t="s">
        <v>8215</v>
      </c>
      <c r="K5039" t="s">
        <v>5808</v>
      </c>
      <c r="L5039" t="s">
        <v>8216</v>
      </c>
    </row>
    <row r="5040" spans="1:12" x14ac:dyDescent="0.35">
      <c r="A5040" s="164" t="s">
        <v>13215</v>
      </c>
      <c r="B5040" t="s">
        <v>13216</v>
      </c>
      <c r="C5040" t="s">
        <v>13217</v>
      </c>
      <c r="D5040" t="s">
        <v>426</v>
      </c>
      <c r="E5040" t="s">
        <v>2592</v>
      </c>
      <c r="F5040">
        <v>49</v>
      </c>
      <c r="G5040" t="s">
        <v>8234</v>
      </c>
      <c r="H5040" t="s">
        <v>8213</v>
      </c>
      <c r="I5040" t="s">
        <v>8219</v>
      </c>
      <c r="J5040" t="s">
        <v>8215</v>
      </c>
      <c r="K5040" t="s">
        <v>8224</v>
      </c>
      <c r="L5040" t="s">
        <v>8216</v>
      </c>
    </row>
    <row r="5041" spans="1:12" x14ac:dyDescent="0.35">
      <c r="A5041" s="164" t="s">
        <v>31877</v>
      </c>
      <c r="B5041" t="s">
        <v>31878</v>
      </c>
      <c r="C5041" t="s">
        <v>17506</v>
      </c>
      <c r="D5041" t="s">
        <v>430</v>
      </c>
      <c r="E5041" t="s">
        <v>2592</v>
      </c>
      <c r="F5041">
        <v>0</v>
      </c>
      <c r="G5041" t="s">
        <v>8234</v>
      </c>
      <c r="H5041" t="s">
        <v>8213</v>
      </c>
      <c r="I5041" t="s">
        <v>8219</v>
      </c>
      <c r="J5041" t="s">
        <v>8215</v>
      </c>
      <c r="K5041" t="s">
        <v>8224</v>
      </c>
      <c r="L5041" t="s">
        <v>8216</v>
      </c>
    </row>
    <row r="5042" spans="1:12" x14ac:dyDescent="0.35">
      <c r="A5042" s="164" t="s">
        <v>13960</v>
      </c>
      <c r="B5042" t="s">
        <v>13961</v>
      </c>
      <c r="C5042" t="s">
        <v>13962</v>
      </c>
      <c r="D5042" t="s">
        <v>160</v>
      </c>
      <c r="E5042" t="s">
        <v>2592</v>
      </c>
      <c r="F5042">
        <v>40</v>
      </c>
      <c r="G5042" t="s">
        <v>8234</v>
      </c>
      <c r="H5042" t="s">
        <v>8213</v>
      </c>
      <c r="I5042" t="s">
        <v>8214</v>
      </c>
      <c r="J5042" t="s">
        <v>8215</v>
      </c>
      <c r="K5042" t="s">
        <v>8224</v>
      </c>
      <c r="L5042" t="s">
        <v>8216</v>
      </c>
    </row>
    <row r="5043" spans="1:12" x14ac:dyDescent="0.35">
      <c r="A5043" s="164" t="s">
        <v>2677</v>
      </c>
      <c r="B5043" t="s">
        <v>6535</v>
      </c>
      <c r="C5043" t="s">
        <v>11494</v>
      </c>
      <c r="D5043" t="s">
        <v>2678</v>
      </c>
      <c r="E5043" t="s">
        <v>2592</v>
      </c>
      <c r="F5043">
        <v>51</v>
      </c>
      <c r="G5043" t="s">
        <v>8234</v>
      </c>
      <c r="H5043" t="s">
        <v>8213</v>
      </c>
      <c r="I5043" t="s">
        <v>8214</v>
      </c>
      <c r="J5043" t="s">
        <v>8215</v>
      </c>
      <c r="K5043" t="s">
        <v>5808</v>
      </c>
      <c r="L5043" t="s">
        <v>8216</v>
      </c>
    </row>
    <row r="5044" spans="1:12" x14ac:dyDescent="0.35">
      <c r="A5044" s="164" t="s">
        <v>32430</v>
      </c>
      <c r="B5044" t="s">
        <v>32431</v>
      </c>
      <c r="C5044" t="s">
        <v>32432</v>
      </c>
      <c r="D5044" t="s">
        <v>3310</v>
      </c>
      <c r="E5044" t="s">
        <v>2592</v>
      </c>
      <c r="F5044">
        <v>19</v>
      </c>
      <c r="G5044" t="s">
        <v>8234</v>
      </c>
      <c r="H5044" t="s">
        <v>8213</v>
      </c>
      <c r="I5044" t="s">
        <v>8219</v>
      </c>
      <c r="J5044" t="s">
        <v>8215</v>
      </c>
      <c r="K5044" t="s">
        <v>8224</v>
      </c>
      <c r="L5044" t="s">
        <v>8216</v>
      </c>
    </row>
    <row r="5045" spans="1:12" x14ac:dyDescent="0.35">
      <c r="A5045" s="164" t="s">
        <v>31088</v>
      </c>
      <c r="B5045" t="s">
        <v>31089</v>
      </c>
      <c r="C5045" t="s">
        <v>17715</v>
      </c>
      <c r="D5045" t="s">
        <v>17716</v>
      </c>
      <c r="E5045" t="s">
        <v>2592</v>
      </c>
      <c r="F5045">
        <v>12</v>
      </c>
      <c r="G5045" t="s">
        <v>8234</v>
      </c>
      <c r="H5045" t="s">
        <v>8213</v>
      </c>
      <c r="I5045" t="s">
        <v>8219</v>
      </c>
      <c r="J5045" t="s">
        <v>8215</v>
      </c>
      <c r="K5045" t="s">
        <v>8224</v>
      </c>
      <c r="L5045" t="s">
        <v>8216</v>
      </c>
    </row>
    <row r="5046" spans="1:12" x14ac:dyDescent="0.35">
      <c r="A5046" s="164" t="s">
        <v>18067</v>
      </c>
      <c r="B5046" t="s">
        <v>16929</v>
      </c>
      <c r="C5046" t="s">
        <v>16930</v>
      </c>
      <c r="D5046" t="s">
        <v>6575</v>
      </c>
      <c r="E5046" t="s">
        <v>2592</v>
      </c>
      <c r="F5046">
        <v>25</v>
      </c>
      <c r="G5046" t="s">
        <v>8234</v>
      </c>
      <c r="H5046" t="s">
        <v>8213</v>
      </c>
      <c r="I5046" t="s">
        <v>8219</v>
      </c>
      <c r="J5046" t="s">
        <v>8215</v>
      </c>
      <c r="K5046" t="s">
        <v>8224</v>
      </c>
      <c r="L5046" t="s">
        <v>8216</v>
      </c>
    </row>
    <row r="5047" spans="1:12" x14ac:dyDescent="0.35">
      <c r="A5047" s="164" t="s">
        <v>21494</v>
      </c>
      <c r="B5047" t="s">
        <v>21495</v>
      </c>
      <c r="C5047" t="s">
        <v>21496</v>
      </c>
      <c r="D5047" t="s">
        <v>239</v>
      </c>
      <c r="E5047" t="s">
        <v>2592</v>
      </c>
      <c r="F5047">
        <v>39</v>
      </c>
      <c r="G5047" t="s">
        <v>8234</v>
      </c>
      <c r="H5047" t="s">
        <v>8213</v>
      </c>
      <c r="I5047" t="s">
        <v>8219</v>
      </c>
      <c r="J5047" t="s">
        <v>8215</v>
      </c>
      <c r="K5047" t="s">
        <v>8224</v>
      </c>
      <c r="L5047" t="s">
        <v>8216</v>
      </c>
    </row>
    <row r="5048" spans="1:12" x14ac:dyDescent="0.35">
      <c r="A5048" s="164" t="s">
        <v>2679</v>
      </c>
      <c r="B5048" t="s">
        <v>6493</v>
      </c>
      <c r="C5048" t="s">
        <v>28859</v>
      </c>
      <c r="D5048" t="s">
        <v>2680</v>
      </c>
      <c r="E5048" t="s">
        <v>2592</v>
      </c>
      <c r="F5048">
        <v>53</v>
      </c>
      <c r="G5048" t="s">
        <v>8234</v>
      </c>
      <c r="H5048" t="s">
        <v>8213</v>
      </c>
      <c r="I5048" t="s">
        <v>8214</v>
      </c>
      <c r="J5048" t="s">
        <v>8215</v>
      </c>
      <c r="K5048" t="s">
        <v>8224</v>
      </c>
      <c r="L5048" t="s">
        <v>8216</v>
      </c>
    </row>
    <row r="5049" spans="1:12" x14ac:dyDescent="0.35">
      <c r="A5049" s="164" t="s">
        <v>2681</v>
      </c>
      <c r="B5049" t="s">
        <v>6505</v>
      </c>
      <c r="C5049" t="s">
        <v>31279</v>
      </c>
      <c r="D5049" t="s">
        <v>2682</v>
      </c>
      <c r="E5049" t="s">
        <v>2592</v>
      </c>
      <c r="F5049">
        <v>49</v>
      </c>
      <c r="G5049" t="s">
        <v>8234</v>
      </c>
      <c r="H5049" t="s">
        <v>8213</v>
      </c>
      <c r="I5049" t="s">
        <v>8219</v>
      </c>
      <c r="J5049" t="s">
        <v>8215</v>
      </c>
      <c r="K5049" t="s">
        <v>8224</v>
      </c>
      <c r="L5049" t="s">
        <v>8216</v>
      </c>
    </row>
    <row r="5050" spans="1:12" x14ac:dyDescent="0.35">
      <c r="A5050" s="164" t="s">
        <v>13678</v>
      </c>
      <c r="B5050" t="s">
        <v>13679</v>
      </c>
      <c r="C5050" t="s">
        <v>13680</v>
      </c>
      <c r="D5050" t="s">
        <v>13681</v>
      </c>
      <c r="E5050" t="s">
        <v>2592</v>
      </c>
      <c r="F5050">
        <v>25</v>
      </c>
      <c r="G5050" t="s">
        <v>8234</v>
      </c>
      <c r="H5050" t="s">
        <v>8213</v>
      </c>
      <c r="I5050" t="s">
        <v>8219</v>
      </c>
      <c r="J5050" t="s">
        <v>8272</v>
      </c>
      <c r="K5050" t="s">
        <v>5808</v>
      </c>
      <c r="L5050" t="s">
        <v>8216</v>
      </c>
    </row>
    <row r="5051" spans="1:12" x14ac:dyDescent="0.35">
      <c r="A5051" s="164" t="s">
        <v>19910</v>
      </c>
      <c r="B5051" t="s">
        <v>19911</v>
      </c>
      <c r="C5051" t="s">
        <v>19912</v>
      </c>
      <c r="D5051" t="s">
        <v>8417</v>
      </c>
      <c r="E5051" t="s">
        <v>2592</v>
      </c>
      <c r="F5051">
        <v>15</v>
      </c>
      <c r="G5051" t="s">
        <v>8234</v>
      </c>
      <c r="H5051" t="s">
        <v>8213</v>
      </c>
      <c r="I5051" t="s">
        <v>8219</v>
      </c>
      <c r="J5051" t="s">
        <v>8272</v>
      </c>
      <c r="K5051" t="s">
        <v>8224</v>
      </c>
      <c r="L5051" t="s">
        <v>8216</v>
      </c>
    </row>
    <row r="5052" spans="1:12" x14ac:dyDescent="0.35">
      <c r="A5052" s="164" t="s">
        <v>8863</v>
      </c>
      <c r="B5052" t="s">
        <v>8864</v>
      </c>
      <c r="C5052" t="s">
        <v>8865</v>
      </c>
      <c r="D5052" t="s">
        <v>4054</v>
      </c>
      <c r="E5052" t="s">
        <v>2592</v>
      </c>
      <c r="F5052">
        <v>25</v>
      </c>
      <c r="G5052" t="s">
        <v>8234</v>
      </c>
      <c r="H5052" t="s">
        <v>8213</v>
      </c>
      <c r="I5052" t="s">
        <v>8219</v>
      </c>
      <c r="J5052" t="s">
        <v>8272</v>
      </c>
      <c r="K5052" t="s">
        <v>5808</v>
      </c>
      <c r="L5052" t="s">
        <v>8216</v>
      </c>
    </row>
    <row r="5053" spans="1:12" x14ac:dyDescent="0.35">
      <c r="A5053" s="164" t="s">
        <v>14172</v>
      </c>
      <c r="B5053" t="s">
        <v>14173</v>
      </c>
      <c r="C5053" t="s">
        <v>14174</v>
      </c>
      <c r="D5053" t="s">
        <v>14175</v>
      </c>
      <c r="E5053" t="s">
        <v>2592</v>
      </c>
      <c r="F5053">
        <v>25</v>
      </c>
      <c r="G5053" t="s">
        <v>8234</v>
      </c>
      <c r="H5053" t="s">
        <v>8213</v>
      </c>
      <c r="I5053" t="s">
        <v>8214</v>
      </c>
      <c r="J5053" t="s">
        <v>8272</v>
      </c>
      <c r="K5053" t="s">
        <v>5808</v>
      </c>
      <c r="L5053" t="s">
        <v>8216</v>
      </c>
    </row>
    <row r="5054" spans="1:12" x14ac:dyDescent="0.35">
      <c r="A5054" s="164" t="s">
        <v>29963</v>
      </c>
      <c r="B5054" t="s">
        <v>29964</v>
      </c>
      <c r="C5054" t="s">
        <v>29965</v>
      </c>
      <c r="D5054" t="s">
        <v>3973</v>
      </c>
      <c r="E5054" t="s">
        <v>2592</v>
      </c>
      <c r="F5054">
        <v>9</v>
      </c>
      <c r="G5054" t="s">
        <v>8234</v>
      </c>
      <c r="H5054" t="s">
        <v>8213</v>
      </c>
      <c r="I5054" t="s">
        <v>8219</v>
      </c>
      <c r="J5054" t="s">
        <v>8272</v>
      </c>
      <c r="K5054" t="s">
        <v>8224</v>
      </c>
      <c r="L5054" t="s">
        <v>8216</v>
      </c>
    </row>
    <row r="5055" spans="1:12" x14ac:dyDescent="0.35">
      <c r="A5055" s="164" t="s">
        <v>11495</v>
      </c>
      <c r="B5055" t="s">
        <v>11496</v>
      </c>
      <c r="C5055" t="s">
        <v>11497</v>
      </c>
      <c r="D5055" t="s">
        <v>402</v>
      </c>
      <c r="E5055" t="s">
        <v>2592</v>
      </c>
      <c r="F5055">
        <v>25</v>
      </c>
      <c r="G5055" t="s">
        <v>8234</v>
      </c>
      <c r="H5055" t="s">
        <v>8213</v>
      </c>
      <c r="I5055" t="s">
        <v>8219</v>
      </c>
      <c r="J5055" t="s">
        <v>8272</v>
      </c>
      <c r="K5055" t="s">
        <v>8224</v>
      </c>
      <c r="L5055" t="s">
        <v>8216</v>
      </c>
    </row>
    <row r="5056" spans="1:12" x14ac:dyDescent="0.35">
      <c r="A5056" s="164" t="s">
        <v>18147</v>
      </c>
      <c r="B5056" t="s">
        <v>18148</v>
      </c>
      <c r="C5056" t="s">
        <v>18149</v>
      </c>
      <c r="D5056" t="s">
        <v>18150</v>
      </c>
      <c r="E5056" t="s">
        <v>2592</v>
      </c>
      <c r="F5056">
        <v>22</v>
      </c>
      <c r="G5056" t="s">
        <v>8234</v>
      </c>
      <c r="H5056" t="s">
        <v>8213</v>
      </c>
      <c r="I5056" t="s">
        <v>8214</v>
      </c>
      <c r="J5056" t="s">
        <v>8272</v>
      </c>
      <c r="K5056" t="s">
        <v>8224</v>
      </c>
      <c r="L5056" t="s">
        <v>8216</v>
      </c>
    </row>
    <row r="5057" spans="1:12" x14ac:dyDescent="0.35">
      <c r="A5057" s="164" t="s">
        <v>13992</v>
      </c>
      <c r="B5057" t="s">
        <v>13993</v>
      </c>
      <c r="C5057" t="s">
        <v>13994</v>
      </c>
      <c r="D5057" t="s">
        <v>1445</v>
      </c>
      <c r="E5057" t="s">
        <v>2592</v>
      </c>
      <c r="F5057">
        <v>25</v>
      </c>
      <c r="G5057" t="s">
        <v>8234</v>
      </c>
      <c r="H5057" t="s">
        <v>8213</v>
      </c>
      <c r="I5057" t="s">
        <v>8219</v>
      </c>
      <c r="J5057" t="s">
        <v>8272</v>
      </c>
      <c r="K5057" t="s">
        <v>5808</v>
      </c>
      <c r="L5057" t="s">
        <v>8216</v>
      </c>
    </row>
    <row r="5058" spans="1:12" x14ac:dyDescent="0.35">
      <c r="A5058" s="164" t="s">
        <v>30734</v>
      </c>
      <c r="B5058" t="s">
        <v>16415</v>
      </c>
      <c r="C5058" t="s">
        <v>16416</v>
      </c>
      <c r="D5058" t="s">
        <v>16417</v>
      </c>
      <c r="E5058" t="s">
        <v>2592</v>
      </c>
      <c r="F5058">
        <v>25</v>
      </c>
      <c r="G5058" t="s">
        <v>8234</v>
      </c>
      <c r="H5058" t="s">
        <v>8213</v>
      </c>
      <c r="I5058" t="s">
        <v>8219</v>
      </c>
      <c r="J5058" t="s">
        <v>8272</v>
      </c>
      <c r="K5058" t="s">
        <v>8224</v>
      </c>
      <c r="L5058" t="s">
        <v>8216</v>
      </c>
    </row>
    <row r="5059" spans="1:12" x14ac:dyDescent="0.35">
      <c r="A5059" s="164" t="s">
        <v>12853</v>
      </c>
      <c r="B5059" t="s">
        <v>12854</v>
      </c>
      <c r="C5059" t="s">
        <v>12855</v>
      </c>
      <c r="D5059" t="s">
        <v>154</v>
      </c>
      <c r="E5059" t="s">
        <v>2592</v>
      </c>
      <c r="F5059">
        <v>16</v>
      </c>
      <c r="G5059" t="s">
        <v>8234</v>
      </c>
      <c r="H5059" t="s">
        <v>8213</v>
      </c>
      <c r="I5059" t="s">
        <v>8219</v>
      </c>
      <c r="J5059" t="s">
        <v>8272</v>
      </c>
      <c r="K5059" t="s">
        <v>8224</v>
      </c>
      <c r="L5059" t="s">
        <v>8216</v>
      </c>
    </row>
    <row r="5060" spans="1:12" x14ac:dyDescent="0.35">
      <c r="A5060" s="164" t="s">
        <v>17713</v>
      </c>
      <c r="B5060" t="s">
        <v>17714</v>
      </c>
      <c r="C5060" t="s">
        <v>17715</v>
      </c>
      <c r="D5060" t="s">
        <v>17716</v>
      </c>
      <c r="E5060" t="s">
        <v>2592</v>
      </c>
      <c r="F5060">
        <v>17</v>
      </c>
      <c r="G5060" t="s">
        <v>8234</v>
      </c>
      <c r="H5060" t="s">
        <v>8213</v>
      </c>
      <c r="I5060" t="s">
        <v>8219</v>
      </c>
      <c r="J5060" t="s">
        <v>8272</v>
      </c>
      <c r="K5060" t="s">
        <v>8224</v>
      </c>
      <c r="L5060" t="s">
        <v>8216</v>
      </c>
    </row>
    <row r="5061" spans="1:12" x14ac:dyDescent="0.35">
      <c r="A5061" s="164" t="s">
        <v>29613</v>
      </c>
      <c r="B5061" t="s">
        <v>29614</v>
      </c>
      <c r="C5061" t="s">
        <v>29615</v>
      </c>
      <c r="D5061" t="s">
        <v>29616</v>
      </c>
      <c r="E5061" t="s">
        <v>2592</v>
      </c>
      <c r="F5061">
        <v>25</v>
      </c>
      <c r="G5061" t="s">
        <v>8234</v>
      </c>
      <c r="H5061" t="s">
        <v>8213</v>
      </c>
      <c r="I5061" t="s">
        <v>8219</v>
      </c>
      <c r="J5061" t="s">
        <v>8272</v>
      </c>
      <c r="K5061" t="s">
        <v>8224</v>
      </c>
      <c r="L5061" t="s">
        <v>8216</v>
      </c>
    </row>
    <row r="5062" spans="1:12" x14ac:dyDescent="0.35">
      <c r="A5062" s="164" t="s">
        <v>10180</v>
      </c>
      <c r="B5062" t="s">
        <v>10181</v>
      </c>
      <c r="C5062" t="s">
        <v>10182</v>
      </c>
      <c r="D5062" t="s">
        <v>2536</v>
      </c>
      <c r="E5062" t="s">
        <v>2592</v>
      </c>
      <c r="F5062">
        <v>25</v>
      </c>
      <c r="G5062" t="s">
        <v>8234</v>
      </c>
      <c r="H5062" t="s">
        <v>8213</v>
      </c>
      <c r="I5062" t="s">
        <v>8219</v>
      </c>
      <c r="J5062" t="s">
        <v>8272</v>
      </c>
      <c r="K5062" t="s">
        <v>5808</v>
      </c>
      <c r="L5062" t="s">
        <v>8216</v>
      </c>
    </row>
    <row r="5063" spans="1:12" x14ac:dyDescent="0.35">
      <c r="A5063" s="164" t="s">
        <v>21719</v>
      </c>
      <c r="B5063" t="s">
        <v>21720</v>
      </c>
      <c r="C5063" t="s">
        <v>12283</v>
      </c>
      <c r="D5063" t="s">
        <v>12284</v>
      </c>
      <c r="E5063" t="s">
        <v>2592</v>
      </c>
      <c r="F5063">
        <v>25</v>
      </c>
      <c r="G5063" t="s">
        <v>8234</v>
      </c>
      <c r="H5063" t="s">
        <v>8213</v>
      </c>
      <c r="I5063" t="s">
        <v>8214</v>
      </c>
      <c r="J5063" t="s">
        <v>8272</v>
      </c>
      <c r="K5063" t="s">
        <v>8224</v>
      </c>
      <c r="L5063" t="s">
        <v>8216</v>
      </c>
    </row>
    <row r="5064" spans="1:12" x14ac:dyDescent="0.35">
      <c r="A5064" s="164" t="s">
        <v>32263</v>
      </c>
      <c r="B5064" t="s">
        <v>32264</v>
      </c>
      <c r="C5064" t="s">
        <v>32265</v>
      </c>
      <c r="D5064" t="s">
        <v>32266</v>
      </c>
      <c r="E5064" t="s">
        <v>2592</v>
      </c>
      <c r="F5064">
        <v>25</v>
      </c>
      <c r="G5064" t="s">
        <v>8234</v>
      </c>
      <c r="H5064" t="s">
        <v>8213</v>
      </c>
      <c r="I5064" t="s">
        <v>8219</v>
      </c>
      <c r="J5064" t="s">
        <v>8272</v>
      </c>
      <c r="K5064" t="s">
        <v>5808</v>
      </c>
      <c r="L5064" t="s">
        <v>8216</v>
      </c>
    </row>
    <row r="5065" spans="1:12" x14ac:dyDescent="0.35">
      <c r="A5065" s="164" t="s">
        <v>31827</v>
      </c>
      <c r="B5065" t="s">
        <v>31828</v>
      </c>
      <c r="C5065" t="s">
        <v>31829</v>
      </c>
      <c r="D5065" t="s">
        <v>4298</v>
      </c>
      <c r="E5065" t="s">
        <v>2592</v>
      </c>
      <c r="F5065">
        <v>25</v>
      </c>
      <c r="G5065" t="s">
        <v>8234</v>
      </c>
      <c r="H5065" t="s">
        <v>8213</v>
      </c>
      <c r="I5065" t="s">
        <v>8219</v>
      </c>
      <c r="J5065" t="s">
        <v>8272</v>
      </c>
      <c r="K5065" t="s">
        <v>8224</v>
      </c>
      <c r="L5065" t="s">
        <v>8216</v>
      </c>
    </row>
    <row r="5066" spans="1:12" x14ac:dyDescent="0.35">
      <c r="A5066" s="164" t="s">
        <v>25585</v>
      </c>
      <c r="B5066" t="s">
        <v>25586</v>
      </c>
      <c r="C5066" t="s">
        <v>25587</v>
      </c>
      <c r="D5066" t="s">
        <v>19734</v>
      </c>
      <c r="E5066" t="s">
        <v>2592</v>
      </c>
      <c r="F5066">
        <v>25</v>
      </c>
      <c r="G5066" t="s">
        <v>8234</v>
      </c>
      <c r="H5066" t="s">
        <v>8213</v>
      </c>
      <c r="I5066" t="s">
        <v>8219</v>
      </c>
      <c r="J5066" t="s">
        <v>8272</v>
      </c>
      <c r="K5066" t="s">
        <v>8224</v>
      </c>
      <c r="L5066" t="s">
        <v>8216</v>
      </c>
    </row>
    <row r="5067" spans="1:12" x14ac:dyDescent="0.35">
      <c r="A5067" s="164" t="s">
        <v>20039</v>
      </c>
      <c r="B5067" t="s">
        <v>20040</v>
      </c>
      <c r="C5067" t="s">
        <v>20041</v>
      </c>
      <c r="D5067" t="s">
        <v>20042</v>
      </c>
      <c r="E5067" t="s">
        <v>2592</v>
      </c>
      <c r="F5067">
        <v>25</v>
      </c>
      <c r="G5067" t="s">
        <v>8234</v>
      </c>
      <c r="H5067" t="s">
        <v>8213</v>
      </c>
      <c r="I5067" t="s">
        <v>8214</v>
      </c>
      <c r="J5067" t="s">
        <v>8272</v>
      </c>
      <c r="K5067" t="s">
        <v>5808</v>
      </c>
      <c r="L5067" t="s">
        <v>8216</v>
      </c>
    </row>
    <row r="5068" spans="1:12" x14ac:dyDescent="0.35">
      <c r="A5068" s="164" t="s">
        <v>11226</v>
      </c>
      <c r="B5068" t="s">
        <v>11227</v>
      </c>
      <c r="C5068" t="s">
        <v>11228</v>
      </c>
      <c r="D5068" t="s">
        <v>11229</v>
      </c>
      <c r="E5068" t="s">
        <v>2592</v>
      </c>
      <c r="F5068">
        <v>25</v>
      </c>
      <c r="G5068" t="s">
        <v>8234</v>
      </c>
      <c r="H5068" t="s">
        <v>8213</v>
      </c>
      <c r="I5068" t="s">
        <v>8219</v>
      </c>
      <c r="J5068" t="s">
        <v>8272</v>
      </c>
      <c r="K5068" t="s">
        <v>5808</v>
      </c>
      <c r="L5068" t="s">
        <v>8216</v>
      </c>
    </row>
    <row r="5069" spans="1:12" x14ac:dyDescent="0.35">
      <c r="A5069" s="164" t="s">
        <v>9499</v>
      </c>
      <c r="B5069" t="s">
        <v>9500</v>
      </c>
      <c r="C5069" t="s">
        <v>9501</v>
      </c>
      <c r="D5069" t="s">
        <v>2029</v>
      </c>
      <c r="E5069" t="s">
        <v>2592</v>
      </c>
      <c r="F5069">
        <v>25</v>
      </c>
      <c r="G5069" t="s">
        <v>8234</v>
      </c>
      <c r="H5069" t="s">
        <v>8213</v>
      </c>
      <c r="I5069" t="s">
        <v>8214</v>
      </c>
      <c r="J5069" t="s">
        <v>8272</v>
      </c>
      <c r="K5069" t="s">
        <v>8224</v>
      </c>
      <c r="L5069" t="s">
        <v>8216</v>
      </c>
    </row>
    <row r="5070" spans="1:12" x14ac:dyDescent="0.35">
      <c r="A5070" s="164" t="s">
        <v>16429</v>
      </c>
      <c r="B5070" t="s">
        <v>16430</v>
      </c>
      <c r="C5070" t="s">
        <v>16431</v>
      </c>
      <c r="D5070" t="s">
        <v>16432</v>
      </c>
      <c r="E5070" t="s">
        <v>2592</v>
      </c>
      <c r="F5070">
        <v>22</v>
      </c>
      <c r="G5070" t="s">
        <v>8234</v>
      </c>
      <c r="H5070" t="s">
        <v>8213</v>
      </c>
      <c r="I5070" t="s">
        <v>8219</v>
      </c>
      <c r="J5070" t="s">
        <v>8272</v>
      </c>
      <c r="K5070" t="s">
        <v>8224</v>
      </c>
      <c r="L5070" t="s">
        <v>8216</v>
      </c>
    </row>
    <row r="5071" spans="1:12" x14ac:dyDescent="0.35">
      <c r="A5071" s="164" t="s">
        <v>12801</v>
      </c>
      <c r="B5071" t="s">
        <v>12802</v>
      </c>
      <c r="C5071" t="s">
        <v>12803</v>
      </c>
      <c r="D5071" t="s">
        <v>12804</v>
      </c>
      <c r="E5071" t="s">
        <v>2592</v>
      </c>
      <c r="H5071" t="s">
        <v>8213</v>
      </c>
      <c r="I5071" t="s">
        <v>8219</v>
      </c>
      <c r="J5071" t="s">
        <v>8272</v>
      </c>
      <c r="K5071" t="s">
        <v>8224</v>
      </c>
      <c r="L5071" t="s">
        <v>8216</v>
      </c>
    </row>
    <row r="5072" spans="1:12" x14ac:dyDescent="0.35">
      <c r="A5072" s="164" t="s">
        <v>26291</v>
      </c>
      <c r="B5072" t="s">
        <v>13216</v>
      </c>
      <c r="C5072" t="s">
        <v>26292</v>
      </c>
      <c r="D5072" t="s">
        <v>426</v>
      </c>
      <c r="E5072" t="s">
        <v>2592</v>
      </c>
      <c r="F5072">
        <v>25</v>
      </c>
      <c r="G5072" t="s">
        <v>8234</v>
      </c>
      <c r="H5072" t="s">
        <v>8213</v>
      </c>
      <c r="I5072" t="s">
        <v>8219</v>
      </c>
      <c r="J5072" t="s">
        <v>8272</v>
      </c>
      <c r="K5072" t="s">
        <v>8224</v>
      </c>
      <c r="L5072" t="s">
        <v>8216</v>
      </c>
    </row>
    <row r="5073" spans="1:12" x14ac:dyDescent="0.35">
      <c r="A5073" s="164" t="s">
        <v>18451</v>
      </c>
      <c r="B5073" t="s">
        <v>18452</v>
      </c>
      <c r="C5073" t="s">
        <v>18453</v>
      </c>
      <c r="D5073" t="s">
        <v>13609</v>
      </c>
      <c r="E5073" t="s">
        <v>2592</v>
      </c>
      <c r="F5073">
        <v>25</v>
      </c>
      <c r="G5073" t="s">
        <v>8234</v>
      </c>
      <c r="H5073" t="s">
        <v>8213</v>
      </c>
      <c r="I5073" t="s">
        <v>8219</v>
      </c>
      <c r="J5073" t="s">
        <v>8272</v>
      </c>
      <c r="K5073" t="s">
        <v>8224</v>
      </c>
      <c r="L5073" t="s">
        <v>8216</v>
      </c>
    </row>
    <row r="5074" spans="1:12" x14ac:dyDescent="0.35">
      <c r="A5074" s="164" t="s">
        <v>27317</v>
      </c>
      <c r="B5074" t="s">
        <v>27318</v>
      </c>
      <c r="C5074" t="s">
        <v>8277</v>
      </c>
      <c r="D5074" t="s">
        <v>27319</v>
      </c>
      <c r="E5074" t="s">
        <v>2592</v>
      </c>
      <c r="F5074">
        <v>25</v>
      </c>
      <c r="G5074" t="s">
        <v>8234</v>
      </c>
      <c r="H5074" t="s">
        <v>8213</v>
      </c>
      <c r="I5074" t="s">
        <v>8219</v>
      </c>
      <c r="J5074" t="s">
        <v>8272</v>
      </c>
      <c r="K5074" t="s">
        <v>8224</v>
      </c>
      <c r="L5074" t="s">
        <v>8216</v>
      </c>
    </row>
    <row r="5075" spans="1:12" x14ac:dyDescent="0.35">
      <c r="A5075" s="164" t="s">
        <v>14190</v>
      </c>
      <c r="B5075" t="s">
        <v>14191</v>
      </c>
      <c r="C5075" t="s">
        <v>14192</v>
      </c>
      <c r="D5075" t="s">
        <v>14193</v>
      </c>
      <c r="E5075" t="s">
        <v>2592</v>
      </c>
      <c r="F5075">
        <v>25</v>
      </c>
      <c r="G5075" t="s">
        <v>8234</v>
      </c>
      <c r="H5075" t="s">
        <v>8213</v>
      </c>
      <c r="I5075" t="s">
        <v>8214</v>
      </c>
      <c r="J5075" t="s">
        <v>8272</v>
      </c>
      <c r="K5075" t="s">
        <v>5808</v>
      </c>
      <c r="L5075" t="s">
        <v>8216</v>
      </c>
    </row>
    <row r="5076" spans="1:12" x14ac:dyDescent="0.35">
      <c r="A5076" s="164" t="s">
        <v>21632</v>
      </c>
      <c r="B5076" t="s">
        <v>21633</v>
      </c>
      <c r="C5076" t="s">
        <v>21634</v>
      </c>
      <c r="D5076" t="s">
        <v>21635</v>
      </c>
      <c r="E5076" t="s">
        <v>2592</v>
      </c>
      <c r="F5076">
        <v>25</v>
      </c>
      <c r="G5076" t="s">
        <v>8234</v>
      </c>
      <c r="H5076" t="s">
        <v>8213</v>
      </c>
      <c r="I5076" t="s">
        <v>8219</v>
      </c>
      <c r="J5076" t="s">
        <v>8272</v>
      </c>
      <c r="K5076" t="s">
        <v>8224</v>
      </c>
      <c r="L5076" t="s">
        <v>8216</v>
      </c>
    </row>
    <row r="5077" spans="1:12" x14ac:dyDescent="0.35">
      <c r="A5077" s="164" t="s">
        <v>27216</v>
      </c>
      <c r="B5077" t="s">
        <v>27217</v>
      </c>
      <c r="C5077" t="s">
        <v>27218</v>
      </c>
      <c r="D5077" t="s">
        <v>13835</v>
      </c>
      <c r="E5077" t="s">
        <v>2592</v>
      </c>
      <c r="F5077">
        <v>25</v>
      </c>
      <c r="G5077" t="s">
        <v>8234</v>
      </c>
      <c r="H5077" t="s">
        <v>8213</v>
      </c>
      <c r="I5077" t="s">
        <v>8214</v>
      </c>
      <c r="J5077" t="s">
        <v>8272</v>
      </c>
      <c r="K5077" t="s">
        <v>5808</v>
      </c>
      <c r="L5077" t="s">
        <v>8216</v>
      </c>
    </row>
    <row r="5078" spans="1:12" x14ac:dyDescent="0.35">
      <c r="A5078" s="164" t="s">
        <v>33177</v>
      </c>
      <c r="B5078" t="s">
        <v>26064</v>
      </c>
      <c r="C5078" t="s">
        <v>11494</v>
      </c>
      <c r="D5078" t="s">
        <v>2678</v>
      </c>
      <c r="E5078" t="s">
        <v>2592</v>
      </c>
      <c r="F5078">
        <v>25</v>
      </c>
      <c r="G5078" t="s">
        <v>8234</v>
      </c>
      <c r="H5078" t="s">
        <v>8213</v>
      </c>
      <c r="I5078" t="s">
        <v>8214</v>
      </c>
      <c r="J5078" t="s">
        <v>8272</v>
      </c>
      <c r="K5078" t="s">
        <v>5808</v>
      </c>
      <c r="L5078" t="s">
        <v>8216</v>
      </c>
    </row>
    <row r="5079" spans="1:12" x14ac:dyDescent="0.35">
      <c r="A5079" s="164" t="s">
        <v>20457</v>
      </c>
      <c r="B5079" t="s">
        <v>20458</v>
      </c>
      <c r="C5079" t="s">
        <v>20459</v>
      </c>
      <c r="D5079" t="s">
        <v>20460</v>
      </c>
      <c r="E5079" t="s">
        <v>2592</v>
      </c>
      <c r="F5079">
        <v>7</v>
      </c>
      <c r="G5079" t="s">
        <v>8234</v>
      </c>
      <c r="H5079" t="s">
        <v>8213</v>
      </c>
      <c r="I5079" t="s">
        <v>8219</v>
      </c>
      <c r="J5079" t="s">
        <v>8272</v>
      </c>
      <c r="K5079" t="s">
        <v>8224</v>
      </c>
      <c r="L5079" t="s">
        <v>8216</v>
      </c>
    </row>
    <row r="5080" spans="1:12" x14ac:dyDescent="0.35">
      <c r="A5080" s="164" t="s">
        <v>30319</v>
      </c>
      <c r="B5080" t="s">
        <v>17150</v>
      </c>
      <c r="C5080" t="s">
        <v>28351</v>
      </c>
      <c r="D5080" t="s">
        <v>3832</v>
      </c>
      <c r="E5080" t="s">
        <v>2592</v>
      </c>
      <c r="F5080">
        <v>24</v>
      </c>
      <c r="G5080" t="s">
        <v>8234</v>
      </c>
      <c r="H5080" t="s">
        <v>8213</v>
      </c>
      <c r="I5080" t="s">
        <v>8219</v>
      </c>
      <c r="J5080" t="s">
        <v>8272</v>
      </c>
      <c r="K5080" t="s">
        <v>8224</v>
      </c>
      <c r="L5080" t="s">
        <v>8216</v>
      </c>
    </row>
    <row r="5081" spans="1:12" x14ac:dyDescent="0.35">
      <c r="A5081" s="164" t="s">
        <v>13627</v>
      </c>
      <c r="B5081" t="s">
        <v>13628</v>
      </c>
      <c r="C5081" t="s">
        <v>13629</v>
      </c>
      <c r="D5081" t="s">
        <v>13630</v>
      </c>
      <c r="E5081" t="s">
        <v>2592</v>
      </c>
      <c r="F5081">
        <v>25</v>
      </c>
      <c r="G5081" t="s">
        <v>8234</v>
      </c>
      <c r="H5081" t="s">
        <v>8213</v>
      </c>
      <c r="I5081" t="s">
        <v>8219</v>
      </c>
      <c r="J5081" t="s">
        <v>8272</v>
      </c>
      <c r="K5081" t="s">
        <v>8224</v>
      </c>
      <c r="L5081" t="s">
        <v>8216</v>
      </c>
    </row>
    <row r="5082" spans="1:12" x14ac:dyDescent="0.35">
      <c r="A5082" s="164" t="s">
        <v>29514</v>
      </c>
      <c r="B5082" t="s">
        <v>25334</v>
      </c>
      <c r="C5082" t="s">
        <v>25335</v>
      </c>
      <c r="D5082" t="s">
        <v>1366</v>
      </c>
      <c r="E5082" t="s">
        <v>2592</v>
      </c>
      <c r="F5082">
        <v>21</v>
      </c>
      <c r="G5082" t="s">
        <v>8234</v>
      </c>
      <c r="H5082" t="s">
        <v>8213</v>
      </c>
      <c r="I5082" t="s">
        <v>8219</v>
      </c>
      <c r="J5082" t="s">
        <v>8272</v>
      </c>
      <c r="K5082" t="s">
        <v>8224</v>
      </c>
      <c r="L5082" t="s">
        <v>8216</v>
      </c>
    </row>
    <row r="5083" spans="1:12" x14ac:dyDescent="0.35">
      <c r="A5083" s="164" t="s">
        <v>19612</v>
      </c>
      <c r="B5083" t="s">
        <v>11491</v>
      </c>
      <c r="C5083" t="s">
        <v>11492</v>
      </c>
      <c r="D5083" t="s">
        <v>11493</v>
      </c>
      <c r="E5083" t="s">
        <v>2592</v>
      </c>
      <c r="F5083">
        <v>24</v>
      </c>
      <c r="G5083" t="s">
        <v>8234</v>
      </c>
      <c r="H5083" t="s">
        <v>8213</v>
      </c>
      <c r="I5083" t="s">
        <v>8219</v>
      </c>
      <c r="J5083" t="s">
        <v>8272</v>
      </c>
      <c r="K5083" t="s">
        <v>8224</v>
      </c>
      <c r="L5083" t="s">
        <v>8216</v>
      </c>
    </row>
    <row r="5084" spans="1:12" x14ac:dyDescent="0.35">
      <c r="A5084" s="164" t="s">
        <v>24538</v>
      </c>
      <c r="B5084" t="s">
        <v>24539</v>
      </c>
      <c r="C5084" t="s">
        <v>24540</v>
      </c>
      <c r="D5084" t="s">
        <v>17716</v>
      </c>
      <c r="E5084" t="s">
        <v>2592</v>
      </c>
      <c r="F5084">
        <v>15</v>
      </c>
      <c r="G5084" t="s">
        <v>8234</v>
      </c>
      <c r="H5084" t="s">
        <v>8213</v>
      </c>
      <c r="I5084" t="s">
        <v>8219</v>
      </c>
      <c r="J5084" t="s">
        <v>8272</v>
      </c>
      <c r="K5084" t="s">
        <v>8224</v>
      </c>
      <c r="L5084" t="s">
        <v>8216</v>
      </c>
    </row>
    <row r="5085" spans="1:12" x14ac:dyDescent="0.35">
      <c r="A5085" s="164" t="s">
        <v>16928</v>
      </c>
      <c r="B5085" t="s">
        <v>16929</v>
      </c>
      <c r="C5085" t="s">
        <v>16930</v>
      </c>
      <c r="D5085" t="s">
        <v>6575</v>
      </c>
      <c r="E5085" t="s">
        <v>2592</v>
      </c>
      <c r="F5085">
        <v>25</v>
      </c>
      <c r="G5085" t="s">
        <v>8234</v>
      </c>
      <c r="H5085" t="s">
        <v>8213</v>
      </c>
      <c r="I5085" t="s">
        <v>8219</v>
      </c>
      <c r="J5085" t="s">
        <v>8272</v>
      </c>
      <c r="K5085" t="s">
        <v>8224</v>
      </c>
      <c r="L5085" t="s">
        <v>8216</v>
      </c>
    </row>
    <row r="5086" spans="1:12" x14ac:dyDescent="0.35">
      <c r="A5086" s="164" t="s">
        <v>12593</v>
      </c>
      <c r="B5086" t="s">
        <v>12594</v>
      </c>
      <c r="C5086" t="s">
        <v>12595</v>
      </c>
      <c r="D5086" t="s">
        <v>12596</v>
      </c>
      <c r="E5086" t="s">
        <v>2592</v>
      </c>
      <c r="F5086">
        <v>25</v>
      </c>
      <c r="G5086" t="s">
        <v>8234</v>
      </c>
      <c r="H5086" t="s">
        <v>8213</v>
      </c>
      <c r="I5086" t="s">
        <v>8219</v>
      </c>
      <c r="J5086" t="s">
        <v>8272</v>
      </c>
      <c r="K5086" t="s">
        <v>8224</v>
      </c>
      <c r="L5086" t="s">
        <v>8216</v>
      </c>
    </row>
    <row r="5087" spans="1:12" x14ac:dyDescent="0.35">
      <c r="A5087" s="164" t="s">
        <v>28030</v>
      </c>
      <c r="B5087" t="s">
        <v>28031</v>
      </c>
      <c r="C5087" t="s">
        <v>28032</v>
      </c>
      <c r="D5087" t="s">
        <v>11817</v>
      </c>
      <c r="E5087" t="s">
        <v>2592</v>
      </c>
      <c r="F5087">
        <v>25</v>
      </c>
      <c r="G5087" t="s">
        <v>8234</v>
      </c>
      <c r="H5087" t="s">
        <v>8213</v>
      </c>
      <c r="I5087" t="s">
        <v>8219</v>
      </c>
      <c r="J5087" t="s">
        <v>8272</v>
      </c>
      <c r="K5087" t="s">
        <v>5808</v>
      </c>
      <c r="L5087" t="s">
        <v>8216</v>
      </c>
    </row>
    <row r="5088" spans="1:12" x14ac:dyDescent="0.35">
      <c r="A5088" s="164" t="s">
        <v>29013</v>
      </c>
      <c r="B5088" t="s">
        <v>29014</v>
      </c>
      <c r="C5088" t="s">
        <v>29015</v>
      </c>
      <c r="D5088" t="s">
        <v>29016</v>
      </c>
      <c r="E5088" t="s">
        <v>2592</v>
      </c>
      <c r="F5088">
        <v>19</v>
      </c>
      <c r="G5088" t="s">
        <v>8234</v>
      </c>
      <c r="H5088" t="s">
        <v>8213</v>
      </c>
      <c r="I5088" t="s">
        <v>8219</v>
      </c>
      <c r="J5088" t="s">
        <v>8272</v>
      </c>
      <c r="K5088" t="s">
        <v>8224</v>
      </c>
      <c r="L5088" t="s">
        <v>8216</v>
      </c>
    </row>
    <row r="5089" spans="1:12" x14ac:dyDescent="0.35">
      <c r="A5089" s="164" t="s">
        <v>15208</v>
      </c>
      <c r="B5089" t="s">
        <v>15209</v>
      </c>
      <c r="C5089" t="s">
        <v>15210</v>
      </c>
      <c r="D5089" t="s">
        <v>15211</v>
      </c>
      <c r="E5089" t="s">
        <v>2592</v>
      </c>
      <c r="F5089">
        <v>111</v>
      </c>
      <c r="G5089" t="s">
        <v>8212</v>
      </c>
      <c r="H5089" t="s">
        <v>8213</v>
      </c>
      <c r="I5089" t="s">
        <v>8214</v>
      </c>
      <c r="J5089" t="s">
        <v>8215</v>
      </c>
      <c r="K5089" t="s">
        <v>8224</v>
      </c>
      <c r="L5089" t="s">
        <v>8216</v>
      </c>
    </row>
    <row r="5090" spans="1:12" x14ac:dyDescent="0.35">
      <c r="A5090" s="164" t="s">
        <v>24429</v>
      </c>
      <c r="B5090" t="s">
        <v>24430</v>
      </c>
      <c r="C5090" t="s">
        <v>17755</v>
      </c>
      <c r="D5090" t="s">
        <v>2608</v>
      </c>
      <c r="E5090" t="s">
        <v>2592</v>
      </c>
      <c r="F5090">
        <v>60</v>
      </c>
      <c r="G5090" t="s">
        <v>8234</v>
      </c>
      <c r="H5090" t="s">
        <v>8213</v>
      </c>
      <c r="I5090" t="s">
        <v>8214</v>
      </c>
      <c r="J5090" t="s">
        <v>8215</v>
      </c>
      <c r="K5090" t="s">
        <v>8224</v>
      </c>
      <c r="L5090" t="s">
        <v>8216</v>
      </c>
    </row>
    <row r="5091" spans="1:12" x14ac:dyDescent="0.35">
      <c r="A5091" s="164" t="s">
        <v>30415</v>
      </c>
      <c r="B5091" t="s">
        <v>30416</v>
      </c>
      <c r="C5091" t="s">
        <v>30417</v>
      </c>
      <c r="D5091" t="s">
        <v>19903</v>
      </c>
      <c r="E5091" t="s">
        <v>2592</v>
      </c>
      <c r="H5091" t="s">
        <v>8213</v>
      </c>
      <c r="I5091" t="s">
        <v>8214</v>
      </c>
      <c r="J5091" t="s">
        <v>8215</v>
      </c>
      <c r="K5091" t="s">
        <v>8224</v>
      </c>
      <c r="L5091" t="s">
        <v>8216</v>
      </c>
    </row>
    <row r="5092" spans="1:12" x14ac:dyDescent="0.35">
      <c r="A5092" s="164" t="s">
        <v>19900</v>
      </c>
      <c r="B5092" t="s">
        <v>19901</v>
      </c>
      <c r="C5092" t="s">
        <v>19902</v>
      </c>
      <c r="D5092" t="s">
        <v>19903</v>
      </c>
      <c r="E5092" t="s">
        <v>2592</v>
      </c>
      <c r="H5092" t="s">
        <v>8213</v>
      </c>
      <c r="I5092" t="s">
        <v>8214</v>
      </c>
      <c r="J5092" t="s">
        <v>8215</v>
      </c>
      <c r="K5092" t="s">
        <v>8224</v>
      </c>
      <c r="L5092" t="s">
        <v>8216</v>
      </c>
    </row>
    <row r="5093" spans="1:12" x14ac:dyDescent="0.35">
      <c r="A5093" s="164" t="s">
        <v>30793</v>
      </c>
      <c r="B5093" t="s">
        <v>30794</v>
      </c>
      <c r="C5093" t="s">
        <v>30795</v>
      </c>
      <c r="D5093" t="s">
        <v>2680</v>
      </c>
      <c r="E5093" t="s">
        <v>2592</v>
      </c>
      <c r="F5093">
        <v>108</v>
      </c>
      <c r="G5093" t="s">
        <v>8212</v>
      </c>
      <c r="H5093" t="s">
        <v>8213</v>
      </c>
      <c r="I5093" t="s">
        <v>8214</v>
      </c>
      <c r="J5093" t="s">
        <v>8215</v>
      </c>
      <c r="K5093" t="s">
        <v>8224</v>
      </c>
      <c r="L5093" t="s">
        <v>8216</v>
      </c>
    </row>
    <row r="5094" spans="1:12" x14ac:dyDescent="0.35">
      <c r="A5094" s="164" t="s">
        <v>27657</v>
      </c>
      <c r="B5094" t="s">
        <v>27658</v>
      </c>
      <c r="C5094" t="s">
        <v>27659</v>
      </c>
      <c r="D5094" t="s">
        <v>9015</v>
      </c>
      <c r="E5094" t="s">
        <v>2592</v>
      </c>
      <c r="F5094">
        <v>106</v>
      </c>
      <c r="G5094" t="s">
        <v>8212</v>
      </c>
      <c r="H5094" t="s">
        <v>8213</v>
      </c>
      <c r="I5094" t="s">
        <v>8219</v>
      </c>
      <c r="J5094" t="s">
        <v>8215</v>
      </c>
      <c r="K5094" t="s">
        <v>8224</v>
      </c>
      <c r="L5094" t="s">
        <v>8216</v>
      </c>
    </row>
    <row r="5095" spans="1:12" x14ac:dyDescent="0.35">
      <c r="A5095" s="164" t="s">
        <v>27059</v>
      </c>
      <c r="B5095" t="s">
        <v>27060</v>
      </c>
      <c r="C5095" t="s">
        <v>27061</v>
      </c>
      <c r="D5095" t="s">
        <v>160</v>
      </c>
      <c r="E5095" t="s">
        <v>2592</v>
      </c>
      <c r="F5095">
        <v>105</v>
      </c>
      <c r="G5095" t="s">
        <v>8212</v>
      </c>
      <c r="H5095" t="s">
        <v>8213</v>
      </c>
      <c r="I5095" t="s">
        <v>8214</v>
      </c>
      <c r="J5095" t="s">
        <v>8215</v>
      </c>
      <c r="K5095" t="s">
        <v>8224</v>
      </c>
      <c r="L5095" t="s">
        <v>8216</v>
      </c>
    </row>
    <row r="5096" spans="1:12" x14ac:dyDescent="0.35">
      <c r="A5096" s="164" t="s">
        <v>18488</v>
      </c>
      <c r="B5096" t="s">
        <v>18489</v>
      </c>
      <c r="C5096" t="s">
        <v>18490</v>
      </c>
      <c r="D5096" t="s">
        <v>18491</v>
      </c>
      <c r="E5096" t="s">
        <v>2592</v>
      </c>
      <c r="F5096">
        <v>45</v>
      </c>
      <c r="G5096" t="s">
        <v>8234</v>
      </c>
      <c r="H5096" t="s">
        <v>8213</v>
      </c>
      <c r="I5096" t="s">
        <v>8214</v>
      </c>
      <c r="J5096" t="s">
        <v>8215</v>
      </c>
      <c r="K5096" t="s">
        <v>8224</v>
      </c>
      <c r="L5096" t="s">
        <v>8216</v>
      </c>
    </row>
    <row r="5097" spans="1:12" x14ac:dyDescent="0.35">
      <c r="A5097" s="164" t="s">
        <v>12431</v>
      </c>
      <c r="B5097" t="s">
        <v>12432</v>
      </c>
      <c r="C5097" t="s">
        <v>12433</v>
      </c>
      <c r="D5097" t="s">
        <v>2596</v>
      </c>
      <c r="E5097" t="s">
        <v>2592</v>
      </c>
      <c r="F5097">
        <v>50</v>
      </c>
      <c r="G5097" t="s">
        <v>8234</v>
      </c>
      <c r="H5097" t="s">
        <v>8213</v>
      </c>
      <c r="I5097" t="s">
        <v>8219</v>
      </c>
      <c r="J5097" t="s">
        <v>8215</v>
      </c>
      <c r="K5097" t="s">
        <v>8224</v>
      </c>
      <c r="L5097" t="s">
        <v>8216</v>
      </c>
    </row>
    <row r="5098" spans="1:12" x14ac:dyDescent="0.35">
      <c r="A5098" s="164" t="s">
        <v>18317</v>
      </c>
      <c r="B5098" t="s">
        <v>18318</v>
      </c>
      <c r="C5098" t="s">
        <v>18319</v>
      </c>
      <c r="D5098" t="s">
        <v>1345</v>
      </c>
      <c r="E5098" t="s">
        <v>2592</v>
      </c>
      <c r="F5098">
        <v>139</v>
      </c>
      <c r="G5098" t="s">
        <v>8212</v>
      </c>
      <c r="H5098" t="s">
        <v>8213</v>
      </c>
      <c r="I5098" t="s">
        <v>8214</v>
      </c>
      <c r="J5098" t="s">
        <v>8215</v>
      </c>
      <c r="K5098" t="s">
        <v>8224</v>
      </c>
      <c r="L5098" t="s">
        <v>8216</v>
      </c>
    </row>
    <row r="5099" spans="1:12" x14ac:dyDescent="0.35">
      <c r="A5099" s="164" t="s">
        <v>17753</v>
      </c>
      <c r="B5099" t="s">
        <v>17754</v>
      </c>
      <c r="C5099" t="s">
        <v>17755</v>
      </c>
      <c r="D5099" t="s">
        <v>2608</v>
      </c>
      <c r="E5099" t="s">
        <v>2592</v>
      </c>
      <c r="F5099">
        <v>52</v>
      </c>
      <c r="G5099" t="s">
        <v>8234</v>
      </c>
      <c r="H5099" t="s">
        <v>8213</v>
      </c>
      <c r="I5099" t="s">
        <v>8214</v>
      </c>
      <c r="J5099" t="s">
        <v>8215</v>
      </c>
      <c r="K5099" t="s">
        <v>8224</v>
      </c>
      <c r="L5099" t="s">
        <v>8216</v>
      </c>
    </row>
    <row r="5100" spans="1:12" x14ac:dyDescent="0.35">
      <c r="A5100" s="164" t="s">
        <v>33163</v>
      </c>
      <c r="B5100" t="s">
        <v>33164</v>
      </c>
      <c r="C5100" t="s">
        <v>16759</v>
      </c>
      <c r="D5100" t="s">
        <v>2599</v>
      </c>
      <c r="E5100" t="s">
        <v>2592</v>
      </c>
      <c r="F5100">
        <v>0</v>
      </c>
      <c r="G5100" t="s">
        <v>8234</v>
      </c>
      <c r="H5100" t="s">
        <v>8213</v>
      </c>
      <c r="I5100" t="s">
        <v>8214</v>
      </c>
      <c r="J5100" t="s">
        <v>8215</v>
      </c>
      <c r="K5100" t="s">
        <v>8224</v>
      </c>
      <c r="L5100" t="s">
        <v>8216</v>
      </c>
    </row>
    <row r="5101" spans="1:12" x14ac:dyDescent="0.35">
      <c r="A5101" s="164" t="s">
        <v>2683</v>
      </c>
      <c r="B5101" t="s">
        <v>7376</v>
      </c>
      <c r="C5101" t="s">
        <v>16132</v>
      </c>
      <c r="D5101" t="s">
        <v>2684</v>
      </c>
      <c r="E5101" t="s">
        <v>2685</v>
      </c>
      <c r="F5101">
        <v>240</v>
      </c>
      <c r="G5101" t="s">
        <v>8223</v>
      </c>
      <c r="H5101" t="s">
        <v>8218</v>
      </c>
      <c r="I5101" t="s">
        <v>8214</v>
      </c>
      <c r="J5101" t="s">
        <v>8215</v>
      </c>
      <c r="K5101" t="s">
        <v>8224</v>
      </c>
      <c r="L5101" t="s">
        <v>8216</v>
      </c>
    </row>
    <row r="5102" spans="1:12" x14ac:dyDescent="0.35">
      <c r="A5102" s="164" t="s">
        <v>28060</v>
      </c>
      <c r="B5102" t="s">
        <v>28061</v>
      </c>
      <c r="C5102" t="s">
        <v>28062</v>
      </c>
      <c r="D5102" t="s">
        <v>2699</v>
      </c>
      <c r="E5102" t="s">
        <v>2685</v>
      </c>
      <c r="F5102">
        <v>0</v>
      </c>
      <c r="G5102" t="s">
        <v>8234</v>
      </c>
      <c r="H5102" t="s">
        <v>8218</v>
      </c>
      <c r="I5102" t="s">
        <v>8214</v>
      </c>
      <c r="J5102" t="s">
        <v>8215</v>
      </c>
      <c r="K5102" t="s">
        <v>8224</v>
      </c>
      <c r="L5102" t="s">
        <v>8267</v>
      </c>
    </row>
    <row r="5103" spans="1:12" x14ac:dyDescent="0.35">
      <c r="A5103" s="164" t="s">
        <v>31501</v>
      </c>
      <c r="B5103" t="s">
        <v>31502</v>
      </c>
      <c r="C5103" t="s">
        <v>22138</v>
      </c>
      <c r="D5103" t="s">
        <v>944</v>
      </c>
      <c r="E5103" t="s">
        <v>2685</v>
      </c>
      <c r="F5103">
        <v>49</v>
      </c>
      <c r="G5103" t="s">
        <v>8234</v>
      </c>
      <c r="H5103" t="s">
        <v>8218</v>
      </c>
      <c r="I5103" t="s">
        <v>8219</v>
      </c>
      <c r="J5103" t="s">
        <v>8215</v>
      </c>
      <c r="K5103" t="s">
        <v>8224</v>
      </c>
      <c r="L5103" t="s">
        <v>8216</v>
      </c>
    </row>
    <row r="5104" spans="1:12" x14ac:dyDescent="0.35">
      <c r="A5104" s="164" t="s">
        <v>2686</v>
      </c>
      <c r="B5104" t="s">
        <v>7011</v>
      </c>
      <c r="C5104" t="s">
        <v>24073</v>
      </c>
      <c r="D5104" t="s">
        <v>2687</v>
      </c>
      <c r="E5104" t="s">
        <v>2685</v>
      </c>
      <c r="F5104">
        <v>46</v>
      </c>
      <c r="G5104" t="s">
        <v>8234</v>
      </c>
      <c r="H5104" t="s">
        <v>8218</v>
      </c>
      <c r="I5104" t="s">
        <v>8214</v>
      </c>
      <c r="J5104" t="s">
        <v>8215</v>
      </c>
      <c r="K5104" t="s">
        <v>5808</v>
      </c>
      <c r="L5104" t="s">
        <v>8216</v>
      </c>
    </row>
    <row r="5105" spans="1:12" x14ac:dyDescent="0.35">
      <c r="A5105" s="164" t="s">
        <v>2688</v>
      </c>
      <c r="B5105" t="s">
        <v>7343</v>
      </c>
      <c r="C5105" t="s">
        <v>12320</v>
      </c>
      <c r="D5105" t="s">
        <v>2689</v>
      </c>
      <c r="E5105" t="s">
        <v>2685</v>
      </c>
      <c r="F5105">
        <v>233</v>
      </c>
      <c r="G5105" t="s">
        <v>8223</v>
      </c>
      <c r="H5105" t="s">
        <v>8218</v>
      </c>
      <c r="I5105" t="s">
        <v>8214</v>
      </c>
      <c r="J5105" t="s">
        <v>8215</v>
      </c>
      <c r="K5105" t="s">
        <v>8224</v>
      </c>
      <c r="L5105" t="s">
        <v>8216</v>
      </c>
    </row>
    <row r="5106" spans="1:12" x14ac:dyDescent="0.35">
      <c r="A5106" s="164" t="s">
        <v>2690</v>
      </c>
      <c r="B5106" t="s">
        <v>7371</v>
      </c>
      <c r="C5106" t="s">
        <v>23008</v>
      </c>
      <c r="D5106" t="s">
        <v>2691</v>
      </c>
      <c r="E5106" t="s">
        <v>2685</v>
      </c>
      <c r="F5106">
        <v>352</v>
      </c>
      <c r="G5106" t="s">
        <v>8556</v>
      </c>
      <c r="H5106" t="s">
        <v>8218</v>
      </c>
      <c r="I5106" t="s">
        <v>8214</v>
      </c>
      <c r="J5106" t="s">
        <v>8215</v>
      </c>
      <c r="K5106" t="s">
        <v>8224</v>
      </c>
      <c r="L5106" t="s">
        <v>8216</v>
      </c>
    </row>
    <row r="5107" spans="1:12" x14ac:dyDescent="0.35">
      <c r="A5107" s="164" t="s">
        <v>13715</v>
      </c>
      <c r="B5107" t="s">
        <v>13716</v>
      </c>
      <c r="C5107" t="s">
        <v>13717</v>
      </c>
      <c r="D5107" t="s">
        <v>13718</v>
      </c>
      <c r="E5107" t="s">
        <v>2685</v>
      </c>
      <c r="H5107" t="s">
        <v>8218</v>
      </c>
      <c r="I5107" t="s">
        <v>8214</v>
      </c>
      <c r="J5107" t="s">
        <v>8215</v>
      </c>
      <c r="K5107" t="s">
        <v>8224</v>
      </c>
      <c r="L5107" t="s">
        <v>8216</v>
      </c>
    </row>
    <row r="5108" spans="1:12" x14ac:dyDescent="0.35">
      <c r="A5108" s="164" t="s">
        <v>22767</v>
      </c>
      <c r="B5108" t="s">
        <v>22768</v>
      </c>
      <c r="C5108" t="s">
        <v>22769</v>
      </c>
      <c r="D5108" t="s">
        <v>2699</v>
      </c>
      <c r="E5108" t="s">
        <v>2685</v>
      </c>
      <c r="F5108">
        <v>24</v>
      </c>
      <c r="G5108" t="s">
        <v>8234</v>
      </c>
      <c r="H5108" t="s">
        <v>8218</v>
      </c>
      <c r="I5108" t="s">
        <v>8214</v>
      </c>
      <c r="J5108" t="s">
        <v>8215</v>
      </c>
      <c r="K5108" t="s">
        <v>8224</v>
      </c>
      <c r="L5108" t="s">
        <v>8267</v>
      </c>
    </row>
    <row r="5109" spans="1:12" x14ac:dyDescent="0.35">
      <c r="A5109" s="164" t="s">
        <v>2692</v>
      </c>
      <c r="B5109" t="s">
        <v>7015</v>
      </c>
      <c r="C5109" t="s">
        <v>10926</v>
      </c>
      <c r="D5109" t="s">
        <v>2693</v>
      </c>
      <c r="E5109" t="s">
        <v>2685</v>
      </c>
      <c r="F5109">
        <v>108</v>
      </c>
      <c r="G5109" t="s">
        <v>8212</v>
      </c>
      <c r="H5109" t="s">
        <v>8218</v>
      </c>
      <c r="I5109" t="s">
        <v>8219</v>
      </c>
      <c r="J5109" t="s">
        <v>8215</v>
      </c>
      <c r="K5109" t="s">
        <v>5808</v>
      </c>
      <c r="L5109" t="s">
        <v>8216</v>
      </c>
    </row>
    <row r="5110" spans="1:12" x14ac:dyDescent="0.35">
      <c r="A5110" s="164" t="s">
        <v>27870</v>
      </c>
      <c r="B5110" t="s">
        <v>27871</v>
      </c>
      <c r="C5110" t="s">
        <v>27872</v>
      </c>
      <c r="D5110" t="s">
        <v>27873</v>
      </c>
      <c r="E5110" t="s">
        <v>2685</v>
      </c>
      <c r="H5110" t="s">
        <v>8218</v>
      </c>
      <c r="I5110" t="s">
        <v>8219</v>
      </c>
      <c r="J5110" t="s">
        <v>8215</v>
      </c>
      <c r="K5110" t="s">
        <v>8224</v>
      </c>
      <c r="L5110" t="s">
        <v>8216</v>
      </c>
    </row>
    <row r="5111" spans="1:12" x14ac:dyDescent="0.35">
      <c r="A5111" s="164" t="s">
        <v>2694</v>
      </c>
      <c r="B5111" t="s">
        <v>7009</v>
      </c>
      <c r="C5111" t="s">
        <v>8227</v>
      </c>
      <c r="D5111" t="s">
        <v>2695</v>
      </c>
      <c r="E5111" t="s">
        <v>2685</v>
      </c>
      <c r="F5111">
        <v>167</v>
      </c>
      <c r="G5111" t="s">
        <v>8212</v>
      </c>
      <c r="H5111" t="s">
        <v>8218</v>
      </c>
      <c r="I5111" t="s">
        <v>8214</v>
      </c>
      <c r="J5111" t="s">
        <v>8215</v>
      </c>
      <c r="K5111" t="s">
        <v>8224</v>
      </c>
      <c r="L5111" t="s">
        <v>8216</v>
      </c>
    </row>
    <row r="5112" spans="1:12" x14ac:dyDescent="0.35">
      <c r="A5112" s="164" t="s">
        <v>20626</v>
      </c>
      <c r="B5112" t="s">
        <v>20627</v>
      </c>
      <c r="C5112" t="s">
        <v>20628</v>
      </c>
      <c r="D5112" t="s">
        <v>20629</v>
      </c>
      <c r="E5112" t="s">
        <v>2685</v>
      </c>
      <c r="F5112">
        <v>47</v>
      </c>
      <c r="G5112" t="s">
        <v>8234</v>
      </c>
      <c r="H5112" t="s">
        <v>8218</v>
      </c>
      <c r="I5112" t="s">
        <v>8219</v>
      </c>
      <c r="J5112" t="s">
        <v>8215</v>
      </c>
      <c r="K5112" t="s">
        <v>8224</v>
      </c>
      <c r="L5112" t="s">
        <v>8216</v>
      </c>
    </row>
    <row r="5113" spans="1:12" x14ac:dyDescent="0.35">
      <c r="A5113" s="164" t="s">
        <v>11401</v>
      </c>
      <c r="B5113" t="s">
        <v>11402</v>
      </c>
      <c r="C5113" t="s">
        <v>11403</v>
      </c>
      <c r="D5113" t="s">
        <v>4298</v>
      </c>
      <c r="E5113" t="s">
        <v>2685</v>
      </c>
      <c r="F5113">
        <v>35</v>
      </c>
      <c r="G5113" t="s">
        <v>8234</v>
      </c>
      <c r="H5113" t="s">
        <v>8218</v>
      </c>
      <c r="I5113" t="s">
        <v>8214</v>
      </c>
      <c r="J5113" t="s">
        <v>8215</v>
      </c>
      <c r="K5113" t="s">
        <v>5808</v>
      </c>
      <c r="L5113" t="s">
        <v>8216</v>
      </c>
    </row>
    <row r="5114" spans="1:12" x14ac:dyDescent="0.35">
      <c r="A5114" s="164" t="s">
        <v>23500</v>
      </c>
      <c r="B5114" t="s">
        <v>23501</v>
      </c>
      <c r="C5114" t="s">
        <v>23502</v>
      </c>
      <c r="D5114" t="s">
        <v>12869</v>
      </c>
      <c r="E5114" t="s">
        <v>2685</v>
      </c>
      <c r="H5114" t="s">
        <v>8218</v>
      </c>
      <c r="I5114" t="s">
        <v>8214</v>
      </c>
      <c r="J5114" t="s">
        <v>8215</v>
      </c>
      <c r="K5114" t="s">
        <v>8224</v>
      </c>
      <c r="L5114" t="s">
        <v>8216</v>
      </c>
    </row>
    <row r="5115" spans="1:12" x14ac:dyDescent="0.35">
      <c r="A5115" s="164" t="s">
        <v>25723</v>
      </c>
      <c r="B5115" t="s">
        <v>25724</v>
      </c>
      <c r="C5115" t="s">
        <v>25725</v>
      </c>
      <c r="D5115" t="s">
        <v>25726</v>
      </c>
      <c r="E5115" t="s">
        <v>2685</v>
      </c>
      <c r="F5115">
        <v>108</v>
      </c>
      <c r="G5115" t="s">
        <v>8212</v>
      </c>
      <c r="H5115" t="s">
        <v>8218</v>
      </c>
      <c r="I5115" t="s">
        <v>8219</v>
      </c>
      <c r="J5115" t="s">
        <v>8215</v>
      </c>
      <c r="K5115" t="s">
        <v>8224</v>
      </c>
      <c r="L5115" t="s">
        <v>8216</v>
      </c>
    </row>
    <row r="5116" spans="1:12" x14ac:dyDescent="0.35">
      <c r="A5116" s="164" t="s">
        <v>31001</v>
      </c>
      <c r="B5116" t="s">
        <v>31002</v>
      </c>
      <c r="C5116" t="s">
        <v>31003</v>
      </c>
      <c r="D5116" t="s">
        <v>13650</v>
      </c>
      <c r="E5116" t="s">
        <v>2685</v>
      </c>
      <c r="H5116" t="s">
        <v>8218</v>
      </c>
      <c r="I5116" t="s">
        <v>8214</v>
      </c>
      <c r="J5116" t="s">
        <v>8215</v>
      </c>
      <c r="K5116" t="s">
        <v>8224</v>
      </c>
      <c r="L5116" t="s">
        <v>8216</v>
      </c>
    </row>
    <row r="5117" spans="1:12" x14ac:dyDescent="0.35">
      <c r="A5117" s="164" t="s">
        <v>2696</v>
      </c>
      <c r="B5117" t="s">
        <v>7017</v>
      </c>
      <c r="C5117" t="s">
        <v>8217</v>
      </c>
      <c r="D5117" t="s">
        <v>2697</v>
      </c>
      <c r="E5117" t="s">
        <v>2685</v>
      </c>
      <c r="F5117">
        <v>172</v>
      </c>
      <c r="G5117" t="s">
        <v>8212</v>
      </c>
      <c r="H5117" t="s">
        <v>8218</v>
      </c>
      <c r="I5117" t="s">
        <v>8219</v>
      </c>
      <c r="J5117" t="s">
        <v>8215</v>
      </c>
      <c r="K5117" t="s">
        <v>5808</v>
      </c>
      <c r="L5117" t="s">
        <v>8216</v>
      </c>
    </row>
    <row r="5118" spans="1:12" x14ac:dyDescent="0.35">
      <c r="A5118" s="164" t="s">
        <v>17792</v>
      </c>
      <c r="B5118" t="s">
        <v>17793</v>
      </c>
      <c r="C5118" t="s">
        <v>17794</v>
      </c>
      <c r="D5118" t="s">
        <v>688</v>
      </c>
      <c r="E5118" t="s">
        <v>2685</v>
      </c>
      <c r="F5118">
        <v>42</v>
      </c>
      <c r="G5118" t="s">
        <v>8234</v>
      </c>
      <c r="H5118" t="s">
        <v>8218</v>
      </c>
      <c r="I5118" t="s">
        <v>8219</v>
      </c>
      <c r="J5118" t="s">
        <v>8215</v>
      </c>
      <c r="K5118" t="s">
        <v>8224</v>
      </c>
      <c r="L5118" t="s">
        <v>8216</v>
      </c>
    </row>
    <row r="5119" spans="1:12" x14ac:dyDescent="0.35">
      <c r="A5119" s="164" t="s">
        <v>31016</v>
      </c>
      <c r="B5119" t="s">
        <v>31017</v>
      </c>
      <c r="C5119" t="s">
        <v>31018</v>
      </c>
      <c r="D5119" t="s">
        <v>31019</v>
      </c>
      <c r="E5119" t="s">
        <v>2685</v>
      </c>
      <c r="F5119">
        <v>36</v>
      </c>
      <c r="G5119" t="s">
        <v>8234</v>
      </c>
      <c r="H5119" t="s">
        <v>8218</v>
      </c>
      <c r="I5119" t="s">
        <v>8219</v>
      </c>
      <c r="J5119" t="s">
        <v>8215</v>
      </c>
      <c r="K5119" t="s">
        <v>5808</v>
      </c>
      <c r="L5119" t="s">
        <v>8216</v>
      </c>
    </row>
    <row r="5120" spans="1:12" x14ac:dyDescent="0.35">
      <c r="A5120" s="164" t="s">
        <v>2698</v>
      </c>
      <c r="B5120" t="s">
        <v>7341</v>
      </c>
      <c r="C5120" t="s">
        <v>11977</v>
      </c>
      <c r="D5120" t="s">
        <v>2699</v>
      </c>
      <c r="E5120" t="s">
        <v>2685</v>
      </c>
      <c r="F5120">
        <v>843</v>
      </c>
      <c r="G5120" t="s">
        <v>8490</v>
      </c>
      <c r="H5120" t="s">
        <v>8218</v>
      </c>
      <c r="I5120" t="s">
        <v>8214</v>
      </c>
      <c r="J5120" t="s">
        <v>8215</v>
      </c>
      <c r="K5120" t="s">
        <v>8224</v>
      </c>
      <c r="L5120" t="s">
        <v>8267</v>
      </c>
    </row>
    <row r="5121" spans="1:12" x14ac:dyDescent="0.35">
      <c r="A5121" s="164" t="s">
        <v>20777</v>
      </c>
      <c r="B5121" t="s">
        <v>20778</v>
      </c>
      <c r="C5121" t="s">
        <v>20779</v>
      </c>
      <c r="D5121" t="s">
        <v>2699</v>
      </c>
      <c r="E5121" t="s">
        <v>2685</v>
      </c>
      <c r="F5121">
        <v>106</v>
      </c>
      <c r="G5121" t="s">
        <v>8212</v>
      </c>
      <c r="H5121" t="s">
        <v>8218</v>
      </c>
      <c r="I5121" t="s">
        <v>8214</v>
      </c>
      <c r="J5121" t="s">
        <v>8215</v>
      </c>
      <c r="K5121" t="s">
        <v>5808</v>
      </c>
      <c r="L5121" t="s">
        <v>8267</v>
      </c>
    </row>
    <row r="5122" spans="1:12" x14ac:dyDescent="0.35">
      <c r="A5122" s="164" t="s">
        <v>2700</v>
      </c>
      <c r="B5122" t="s">
        <v>7348</v>
      </c>
      <c r="C5122" t="s">
        <v>21341</v>
      </c>
      <c r="D5122" t="s">
        <v>2701</v>
      </c>
      <c r="E5122" t="s">
        <v>2685</v>
      </c>
      <c r="F5122">
        <v>51</v>
      </c>
      <c r="G5122" t="s">
        <v>8234</v>
      </c>
      <c r="H5122" t="s">
        <v>8218</v>
      </c>
      <c r="I5122" t="s">
        <v>8219</v>
      </c>
      <c r="J5122" t="s">
        <v>8215</v>
      </c>
      <c r="K5122" t="s">
        <v>8224</v>
      </c>
      <c r="L5122" t="s">
        <v>8267</v>
      </c>
    </row>
    <row r="5123" spans="1:12" x14ac:dyDescent="0.35">
      <c r="A5123" s="164" t="s">
        <v>2702</v>
      </c>
      <c r="B5123" t="s">
        <v>7328</v>
      </c>
      <c r="C5123" t="s">
        <v>25014</v>
      </c>
      <c r="D5123" t="s">
        <v>7329</v>
      </c>
      <c r="E5123" t="s">
        <v>2685</v>
      </c>
      <c r="F5123">
        <v>279</v>
      </c>
      <c r="G5123" t="s">
        <v>8223</v>
      </c>
      <c r="H5123" t="s">
        <v>8218</v>
      </c>
      <c r="I5123" t="s">
        <v>8214</v>
      </c>
      <c r="J5123" t="s">
        <v>8215</v>
      </c>
      <c r="K5123" t="s">
        <v>8224</v>
      </c>
      <c r="L5123" t="s">
        <v>8216</v>
      </c>
    </row>
    <row r="5124" spans="1:12" x14ac:dyDescent="0.35">
      <c r="A5124" s="164" t="s">
        <v>2703</v>
      </c>
      <c r="B5124" t="s">
        <v>7018</v>
      </c>
      <c r="C5124" t="s">
        <v>11050</v>
      </c>
      <c r="D5124" t="s">
        <v>93</v>
      </c>
      <c r="E5124" t="s">
        <v>2685</v>
      </c>
      <c r="F5124">
        <v>47</v>
      </c>
      <c r="G5124" t="s">
        <v>8234</v>
      </c>
      <c r="H5124" t="s">
        <v>8218</v>
      </c>
      <c r="I5124" t="s">
        <v>8219</v>
      </c>
      <c r="J5124" t="s">
        <v>8215</v>
      </c>
      <c r="K5124" t="s">
        <v>5808</v>
      </c>
      <c r="L5124" t="s">
        <v>8216</v>
      </c>
    </row>
    <row r="5125" spans="1:12" x14ac:dyDescent="0.35">
      <c r="A5125" s="164" t="s">
        <v>2704</v>
      </c>
      <c r="B5125" t="s">
        <v>7347</v>
      </c>
      <c r="C5125" t="s">
        <v>33184</v>
      </c>
      <c r="D5125" t="s">
        <v>2705</v>
      </c>
      <c r="E5125" t="s">
        <v>2685</v>
      </c>
      <c r="F5125">
        <v>86</v>
      </c>
      <c r="G5125" t="s">
        <v>8234</v>
      </c>
      <c r="H5125" t="s">
        <v>8218</v>
      </c>
      <c r="I5125" t="s">
        <v>8219</v>
      </c>
      <c r="J5125" t="s">
        <v>8215</v>
      </c>
      <c r="K5125" t="s">
        <v>5808</v>
      </c>
      <c r="L5125" t="s">
        <v>8216</v>
      </c>
    </row>
    <row r="5126" spans="1:12" x14ac:dyDescent="0.35">
      <c r="A5126" s="164" t="s">
        <v>14318</v>
      </c>
      <c r="B5126" t="s">
        <v>14319</v>
      </c>
      <c r="C5126" t="s">
        <v>14320</v>
      </c>
      <c r="D5126" t="s">
        <v>14321</v>
      </c>
      <c r="E5126" t="s">
        <v>2685</v>
      </c>
      <c r="H5126" t="s">
        <v>8218</v>
      </c>
      <c r="I5126" t="s">
        <v>8219</v>
      </c>
      <c r="J5126" t="s">
        <v>8215</v>
      </c>
      <c r="K5126" t="s">
        <v>8224</v>
      </c>
      <c r="L5126" t="s">
        <v>8216</v>
      </c>
    </row>
    <row r="5127" spans="1:12" x14ac:dyDescent="0.35">
      <c r="A5127" s="164" t="s">
        <v>2706</v>
      </c>
      <c r="B5127" t="s">
        <v>7367</v>
      </c>
      <c r="C5127" t="s">
        <v>19495</v>
      </c>
      <c r="D5127" t="s">
        <v>1962</v>
      </c>
      <c r="E5127" t="s">
        <v>2685</v>
      </c>
      <c r="F5127">
        <v>330</v>
      </c>
      <c r="G5127" t="s">
        <v>8556</v>
      </c>
      <c r="H5127" t="s">
        <v>8218</v>
      </c>
      <c r="I5127" t="s">
        <v>8214</v>
      </c>
      <c r="J5127" t="s">
        <v>8215</v>
      </c>
      <c r="K5127" t="s">
        <v>8224</v>
      </c>
      <c r="L5127" t="s">
        <v>8267</v>
      </c>
    </row>
    <row r="5128" spans="1:12" x14ac:dyDescent="0.35">
      <c r="A5128" s="164" t="s">
        <v>29303</v>
      </c>
      <c r="B5128" t="s">
        <v>29304</v>
      </c>
      <c r="C5128" t="s">
        <v>11139</v>
      </c>
      <c r="D5128" t="s">
        <v>11140</v>
      </c>
      <c r="E5128" t="s">
        <v>2685</v>
      </c>
      <c r="F5128">
        <v>48</v>
      </c>
      <c r="G5128" t="s">
        <v>8234</v>
      </c>
      <c r="H5128" t="s">
        <v>8218</v>
      </c>
      <c r="I5128" t="s">
        <v>8214</v>
      </c>
      <c r="J5128" t="s">
        <v>8215</v>
      </c>
      <c r="K5128" t="s">
        <v>5808</v>
      </c>
      <c r="L5128" t="s">
        <v>8216</v>
      </c>
    </row>
    <row r="5129" spans="1:12" x14ac:dyDescent="0.35">
      <c r="A5129" s="164" t="s">
        <v>25859</v>
      </c>
      <c r="B5129" t="s">
        <v>25860</v>
      </c>
      <c r="C5129" t="s">
        <v>25861</v>
      </c>
      <c r="D5129" t="s">
        <v>25862</v>
      </c>
      <c r="E5129" t="s">
        <v>2685</v>
      </c>
      <c r="F5129">
        <v>31</v>
      </c>
      <c r="G5129" t="s">
        <v>8234</v>
      </c>
      <c r="H5129" t="s">
        <v>8218</v>
      </c>
      <c r="I5129" t="s">
        <v>8219</v>
      </c>
      <c r="J5129" t="s">
        <v>8215</v>
      </c>
      <c r="K5129" t="s">
        <v>5808</v>
      </c>
      <c r="L5129" t="s">
        <v>8216</v>
      </c>
    </row>
    <row r="5130" spans="1:12" x14ac:dyDescent="0.35">
      <c r="A5130" s="164" t="s">
        <v>32434</v>
      </c>
      <c r="B5130" t="s">
        <v>32435</v>
      </c>
      <c r="C5130" t="s">
        <v>32436</v>
      </c>
      <c r="D5130" t="s">
        <v>13650</v>
      </c>
      <c r="E5130" t="s">
        <v>2685</v>
      </c>
      <c r="F5130">
        <v>150</v>
      </c>
      <c r="G5130" t="s">
        <v>8212</v>
      </c>
      <c r="H5130" t="s">
        <v>8218</v>
      </c>
      <c r="I5130" t="s">
        <v>8214</v>
      </c>
      <c r="J5130" t="s">
        <v>8215</v>
      </c>
      <c r="K5130" t="s">
        <v>5808</v>
      </c>
      <c r="L5130" t="s">
        <v>8267</v>
      </c>
    </row>
    <row r="5131" spans="1:12" x14ac:dyDescent="0.35">
      <c r="A5131" s="164" t="s">
        <v>2707</v>
      </c>
      <c r="B5131" t="s">
        <v>7334</v>
      </c>
      <c r="C5131" t="s">
        <v>14199</v>
      </c>
      <c r="D5131" t="s">
        <v>2699</v>
      </c>
      <c r="E5131" t="s">
        <v>2685</v>
      </c>
      <c r="F5131">
        <v>1222</v>
      </c>
      <c r="G5131" t="s">
        <v>8490</v>
      </c>
      <c r="H5131" t="s">
        <v>8218</v>
      </c>
      <c r="I5131" t="s">
        <v>8214</v>
      </c>
      <c r="J5131" t="s">
        <v>8215</v>
      </c>
      <c r="K5131" t="s">
        <v>8224</v>
      </c>
      <c r="L5131" t="s">
        <v>8267</v>
      </c>
    </row>
    <row r="5132" spans="1:12" x14ac:dyDescent="0.35">
      <c r="A5132" s="164" t="s">
        <v>13538</v>
      </c>
      <c r="B5132" t="s">
        <v>13539</v>
      </c>
      <c r="C5132" t="s">
        <v>13540</v>
      </c>
      <c r="D5132" t="s">
        <v>13541</v>
      </c>
      <c r="E5132" t="s">
        <v>2685</v>
      </c>
      <c r="H5132" t="s">
        <v>8218</v>
      </c>
      <c r="I5132" t="s">
        <v>8214</v>
      </c>
      <c r="J5132" t="s">
        <v>8215</v>
      </c>
      <c r="K5132" t="s">
        <v>8224</v>
      </c>
      <c r="L5132" t="s">
        <v>8216</v>
      </c>
    </row>
    <row r="5133" spans="1:12" x14ac:dyDescent="0.35">
      <c r="A5133" s="164" t="s">
        <v>2708</v>
      </c>
      <c r="B5133" t="s">
        <v>7372</v>
      </c>
      <c r="C5133" t="s">
        <v>31801</v>
      </c>
      <c r="D5133" t="s">
        <v>144</v>
      </c>
      <c r="E5133" t="s">
        <v>2685</v>
      </c>
      <c r="F5133">
        <v>44</v>
      </c>
      <c r="G5133" t="s">
        <v>8234</v>
      </c>
      <c r="H5133" t="s">
        <v>8218</v>
      </c>
      <c r="I5133" t="s">
        <v>8214</v>
      </c>
      <c r="J5133" t="s">
        <v>8215</v>
      </c>
      <c r="K5133" t="s">
        <v>5808</v>
      </c>
      <c r="L5133" t="s">
        <v>8216</v>
      </c>
    </row>
    <row r="5134" spans="1:12" x14ac:dyDescent="0.35">
      <c r="A5134" s="164" t="s">
        <v>22313</v>
      </c>
      <c r="B5134" t="s">
        <v>14953</v>
      </c>
      <c r="C5134" t="s">
        <v>22314</v>
      </c>
      <c r="D5134" t="s">
        <v>14955</v>
      </c>
      <c r="E5134" t="s">
        <v>2685</v>
      </c>
      <c r="F5134">
        <v>34</v>
      </c>
      <c r="G5134" t="s">
        <v>8234</v>
      </c>
      <c r="H5134" t="s">
        <v>8218</v>
      </c>
      <c r="I5134" t="s">
        <v>8219</v>
      </c>
      <c r="J5134" t="s">
        <v>8215</v>
      </c>
      <c r="K5134" t="s">
        <v>5808</v>
      </c>
      <c r="L5134" t="s">
        <v>8216</v>
      </c>
    </row>
    <row r="5135" spans="1:12" x14ac:dyDescent="0.35">
      <c r="A5135" s="164" t="s">
        <v>14081</v>
      </c>
      <c r="B5135" t="s">
        <v>14082</v>
      </c>
      <c r="C5135" t="s">
        <v>14083</v>
      </c>
      <c r="D5135" t="s">
        <v>14084</v>
      </c>
      <c r="E5135" t="s">
        <v>2685</v>
      </c>
      <c r="F5135">
        <v>26</v>
      </c>
      <c r="G5135" t="s">
        <v>8234</v>
      </c>
      <c r="H5135" t="s">
        <v>8218</v>
      </c>
      <c r="I5135" t="s">
        <v>8214</v>
      </c>
      <c r="J5135" t="s">
        <v>8215</v>
      </c>
      <c r="K5135" t="s">
        <v>5808</v>
      </c>
      <c r="L5135" t="s">
        <v>8216</v>
      </c>
    </row>
    <row r="5136" spans="1:12" x14ac:dyDescent="0.35">
      <c r="A5136" s="164" t="s">
        <v>28397</v>
      </c>
      <c r="B5136" t="s">
        <v>28398</v>
      </c>
      <c r="C5136" t="s">
        <v>28399</v>
      </c>
      <c r="D5136" t="s">
        <v>12489</v>
      </c>
      <c r="E5136" t="s">
        <v>2685</v>
      </c>
      <c r="H5136" t="s">
        <v>8218</v>
      </c>
      <c r="I5136" t="s">
        <v>8214</v>
      </c>
      <c r="J5136" t="s">
        <v>8215</v>
      </c>
      <c r="K5136" t="s">
        <v>8224</v>
      </c>
      <c r="L5136" t="s">
        <v>8216</v>
      </c>
    </row>
    <row r="5137" spans="1:12" x14ac:dyDescent="0.35">
      <c r="A5137" s="164" t="s">
        <v>27788</v>
      </c>
      <c r="B5137" t="s">
        <v>24726</v>
      </c>
      <c r="C5137" t="s">
        <v>24727</v>
      </c>
      <c r="D5137" t="s">
        <v>24728</v>
      </c>
      <c r="E5137" t="s">
        <v>2685</v>
      </c>
      <c r="F5137">
        <v>40</v>
      </c>
      <c r="G5137" t="s">
        <v>8234</v>
      </c>
      <c r="H5137" t="s">
        <v>8218</v>
      </c>
      <c r="I5137" t="s">
        <v>8219</v>
      </c>
      <c r="J5137" t="s">
        <v>8215</v>
      </c>
      <c r="K5137" t="s">
        <v>5808</v>
      </c>
      <c r="L5137" t="s">
        <v>8216</v>
      </c>
    </row>
    <row r="5138" spans="1:12" x14ac:dyDescent="0.35">
      <c r="A5138" s="164" t="s">
        <v>2709</v>
      </c>
      <c r="B5138" t="s">
        <v>7023</v>
      </c>
      <c r="C5138" t="s">
        <v>30441</v>
      </c>
      <c r="D5138" t="s">
        <v>1601</v>
      </c>
      <c r="E5138" t="s">
        <v>2685</v>
      </c>
      <c r="F5138">
        <v>596</v>
      </c>
      <c r="G5138" t="s">
        <v>8490</v>
      </c>
      <c r="H5138" t="s">
        <v>8218</v>
      </c>
      <c r="I5138" t="s">
        <v>8214</v>
      </c>
      <c r="J5138" t="s">
        <v>8215</v>
      </c>
      <c r="K5138" t="s">
        <v>8224</v>
      </c>
      <c r="L5138" t="s">
        <v>8267</v>
      </c>
    </row>
    <row r="5139" spans="1:12" x14ac:dyDescent="0.35">
      <c r="A5139" s="164" t="s">
        <v>27356</v>
      </c>
      <c r="B5139" t="s">
        <v>27357</v>
      </c>
      <c r="C5139" t="s">
        <v>27358</v>
      </c>
      <c r="D5139" t="s">
        <v>23360</v>
      </c>
      <c r="E5139" t="s">
        <v>2685</v>
      </c>
      <c r="H5139" t="s">
        <v>8218</v>
      </c>
      <c r="I5139" t="s">
        <v>8214</v>
      </c>
      <c r="J5139" t="s">
        <v>8215</v>
      </c>
      <c r="K5139" t="s">
        <v>8224</v>
      </c>
      <c r="L5139" t="s">
        <v>8216</v>
      </c>
    </row>
    <row r="5140" spans="1:12" x14ac:dyDescent="0.35">
      <c r="A5140" s="164" t="s">
        <v>11236</v>
      </c>
      <c r="B5140" t="s">
        <v>11237</v>
      </c>
      <c r="C5140" t="s">
        <v>11238</v>
      </c>
      <c r="D5140" t="s">
        <v>2699</v>
      </c>
      <c r="E5140" t="s">
        <v>2685</v>
      </c>
      <c r="F5140">
        <v>36</v>
      </c>
      <c r="G5140" t="s">
        <v>8234</v>
      </c>
      <c r="H5140" t="s">
        <v>8218</v>
      </c>
      <c r="I5140" t="s">
        <v>8214</v>
      </c>
      <c r="J5140" t="s">
        <v>8215</v>
      </c>
      <c r="K5140" t="s">
        <v>5808</v>
      </c>
      <c r="L5140" t="s">
        <v>8267</v>
      </c>
    </row>
    <row r="5141" spans="1:12" x14ac:dyDescent="0.35">
      <c r="A5141" s="164" t="s">
        <v>29280</v>
      </c>
      <c r="B5141" t="s">
        <v>29281</v>
      </c>
      <c r="C5141" t="s">
        <v>29282</v>
      </c>
      <c r="D5141" t="s">
        <v>3518</v>
      </c>
      <c r="E5141" t="s">
        <v>2685</v>
      </c>
      <c r="F5141">
        <v>49</v>
      </c>
      <c r="G5141" t="s">
        <v>8234</v>
      </c>
      <c r="H5141" t="s">
        <v>8218</v>
      </c>
      <c r="I5141" t="s">
        <v>8219</v>
      </c>
      <c r="J5141" t="s">
        <v>8215</v>
      </c>
      <c r="K5141" t="s">
        <v>8224</v>
      </c>
      <c r="L5141" t="s">
        <v>8216</v>
      </c>
    </row>
    <row r="5142" spans="1:12" x14ac:dyDescent="0.35">
      <c r="A5142" s="164" t="s">
        <v>33446</v>
      </c>
      <c r="B5142" t="s">
        <v>33447</v>
      </c>
      <c r="C5142" t="s">
        <v>33448</v>
      </c>
      <c r="D5142" t="s">
        <v>11850</v>
      </c>
      <c r="E5142" t="s">
        <v>2685</v>
      </c>
      <c r="H5142" t="s">
        <v>8218</v>
      </c>
      <c r="I5142" t="s">
        <v>8214</v>
      </c>
      <c r="J5142" t="s">
        <v>8215</v>
      </c>
      <c r="K5142" t="s">
        <v>8224</v>
      </c>
      <c r="L5142" t="s">
        <v>8216</v>
      </c>
    </row>
    <row r="5143" spans="1:12" x14ac:dyDescent="0.35">
      <c r="A5143" s="164" t="s">
        <v>2710</v>
      </c>
      <c r="B5143" t="s">
        <v>7008</v>
      </c>
      <c r="C5143" t="s">
        <v>31876</v>
      </c>
      <c r="D5143" t="s">
        <v>2695</v>
      </c>
      <c r="E5143" t="s">
        <v>2685</v>
      </c>
      <c r="F5143">
        <v>100</v>
      </c>
      <c r="G5143" t="s">
        <v>8234</v>
      </c>
      <c r="H5143" t="s">
        <v>8218</v>
      </c>
      <c r="I5143" t="s">
        <v>8214</v>
      </c>
      <c r="J5143" t="s">
        <v>8215</v>
      </c>
      <c r="K5143" t="s">
        <v>8224</v>
      </c>
      <c r="L5143" t="s">
        <v>8267</v>
      </c>
    </row>
    <row r="5144" spans="1:12" x14ac:dyDescent="0.35">
      <c r="A5144" s="164" t="s">
        <v>2711</v>
      </c>
      <c r="B5144" t="s">
        <v>7363</v>
      </c>
      <c r="C5144" t="s">
        <v>30163</v>
      </c>
      <c r="D5144" t="s">
        <v>1962</v>
      </c>
      <c r="E5144" t="s">
        <v>2685</v>
      </c>
      <c r="F5144">
        <v>238</v>
      </c>
      <c r="G5144" t="s">
        <v>8223</v>
      </c>
      <c r="H5144" t="s">
        <v>8218</v>
      </c>
      <c r="I5144" t="s">
        <v>8214</v>
      </c>
      <c r="J5144" t="s">
        <v>8215</v>
      </c>
      <c r="K5144" t="s">
        <v>8224</v>
      </c>
      <c r="L5144" t="s">
        <v>8267</v>
      </c>
    </row>
    <row r="5145" spans="1:12" x14ac:dyDescent="0.35">
      <c r="A5145" s="164" t="s">
        <v>31795</v>
      </c>
      <c r="B5145" t="s">
        <v>31796</v>
      </c>
      <c r="C5145" t="s">
        <v>31797</v>
      </c>
      <c r="D5145" t="s">
        <v>31798</v>
      </c>
      <c r="E5145" t="s">
        <v>2685</v>
      </c>
      <c r="H5145" t="s">
        <v>8218</v>
      </c>
      <c r="I5145" t="s">
        <v>8219</v>
      </c>
      <c r="J5145" t="s">
        <v>8215</v>
      </c>
      <c r="K5145" t="s">
        <v>8224</v>
      </c>
      <c r="L5145" t="s">
        <v>8216</v>
      </c>
    </row>
    <row r="5146" spans="1:12" x14ac:dyDescent="0.35">
      <c r="A5146" s="164" t="s">
        <v>2712</v>
      </c>
      <c r="B5146" t="s">
        <v>7370</v>
      </c>
      <c r="C5146" t="s">
        <v>23009</v>
      </c>
      <c r="D5146" t="s">
        <v>1745</v>
      </c>
      <c r="E5146" t="s">
        <v>2685</v>
      </c>
      <c r="F5146">
        <v>38</v>
      </c>
      <c r="G5146" t="s">
        <v>8234</v>
      </c>
      <c r="H5146" t="s">
        <v>8218</v>
      </c>
      <c r="I5146" t="s">
        <v>8219</v>
      </c>
      <c r="J5146" t="s">
        <v>8215</v>
      </c>
      <c r="K5146" t="s">
        <v>8224</v>
      </c>
      <c r="L5146" t="s">
        <v>8216</v>
      </c>
    </row>
    <row r="5147" spans="1:12" x14ac:dyDescent="0.35">
      <c r="A5147" s="164" t="s">
        <v>19640</v>
      </c>
      <c r="B5147" t="s">
        <v>19641</v>
      </c>
      <c r="C5147" t="s">
        <v>19642</v>
      </c>
      <c r="D5147" t="s">
        <v>12869</v>
      </c>
      <c r="E5147" t="s">
        <v>2685</v>
      </c>
      <c r="H5147" t="s">
        <v>8218</v>
      </c>
      <c r="I5147" t="s">
        <v>8214</v>
      </c>
      <c r="J5147" t="s">
        <v>8215</v>
      </c>
      <c r="K5147" t="s">
        <v>8224</v>
      </c>
      <c r="L5147" t="s">
        <v>8216</v>
      </c>
    </row>
    <row r="5148" spans="1:12" x14ac:dyDescent="0.35">
      <c r="A5148" s="164" t="s">
        <v>2713</v>
      </c>
      <c r="B5148" t="s">
        <v>7332</v>
      </c>
      <c r="C5148" t="s">
        <v>25633</v>
      </c>
      <c r="D5148" t="s">
        <v>363</v>
      </c>
      <c r="E5148" t="s">
        <v>2685</v>
      </c>
      <c r="F5148">
        <v>148</v>
      </c>
      <c r="G5148" t="s">
        <v>8212</v>
      </c>
      <c r="H5148" t="s">
        <v>8218</v>
      </c>
      <c r="I5148" t="s">
        <v>8214</v>
      </c>
      <c r="J5148" t="s">
        <v>8215</v>
      </c>
      <c r="K5148" t="s">
        <v>8224</v>
      </c>
      <c r="L5148" t="s">
        <v>8216</v>
      </c>
    </row>
    <row r="5149" spans="1:12" x14ac:dyDescent="0.35">
      <c r="A5149" s="164" t="s">
        <v>27571</v>
      </c>
      <c r="B5149" t="s">
        <v>27572</v>
      </c>
      <c r="C5149" t="s">
        <v>27573</v>
      </c>
      <c r="D5149" t="s">
        <v>27574</v>
      </c>
      <c r="E5149" t="s">
        <v>2685</v>
      </c>
      <c r="F5149">
        <v>63</v>
      </c>
      <c r="G5149" t="s">
        <v>8234</v>
      </c>
      <c r="H5149" t="s">
        <v>8218</v>
      </c>
      <c r="I5149" t="s">
        <v>8214</v>
      </c>
      <c r="J5149" t="s">
        <v>8215</v>
      </c>
      <c r="K5149" t="s">
        <v>8224</v>
      </c>
      <c r="L5149" t="s">
        <v>8216</v>
      </c>
    </row>
    <row r="5150" spans="1:12" x14ac:dyDescent="0.35">
      <c r="A5150" s="164" t="s">
        <v>30344</v>
      </c>
      <c r="B5150" t="s">
        <v>30345</v>
      </c>
      <c r="C5150" t="s">
        <v>30346</v>
      </c>
      <c r="D5150" t="s">
        <v>2699</v>
      </c>
      <c r="E5150" t="s">
        <v>2685</v>
      </c>
      <c r="F5150">
        <v>188</v>
      </c>
      <c r="G5150" t="s">
        <v>8212</v>
      </c>
      <c r="H5150" t="s">
        <v>8218</v>
      </c>
      <c r="I5150" t="s">
        <v>8214</v>
      </c>
      <c r="J5150" t="s">
        <v>8215</v>
      </c>
      <c r="K5150" t="s">
        <v>5808</v>
      </c>
      <c r="L5150" t="s">
        <v>8216</v>
      </c>
    </row>
    <row r="5151" spans="1:12" x14ac:dyDescent="0.35">
      <c r="A5151" s="164" t="s">
        <v>19936</v>
      </c>
      <c r="B5151" t="s">
        <v>13256</v>
      </c>
      <c r="C5151" t="s">
        <v>19937</v>
      </c>
      <c r="D5151" t="s">
        <v>2472</v>
      </c>
      <c r="E5151" t="s">
        <v>2685</v>
      </c>
      <c r="F5151">
        <v>57</v>
      </c>
      <c r="G5151" t="s">
        <v>8234</v>
      </c>
      <c r="H5151" t="s">
        <v>8218</v>
      </c>
      <c r="I5151" t="s">
        <v>8219</v>
      </c>
      <c r="J5151" t="s">
        <v>8215</v>
      </c>
      <c r="K5151" t="s">
        <v>8224</v>
      </c>
      <c r="L5151" t="s">
        <v>8216</v>
      </c>
    </row>
    <row r="5152" spans="1:12" x14ac:dyDescent="0.35">
      <c r="A5152" s="164" t="s">
        <v>11803</v>
      </c>
      <c r="B5152" t="s">
        <v>11804</v>
      </c>
      <c r="C5152" t="s">
        <v>11805</v>
      </c>
      <c r="D5152" t="s">
        <v>11806</v>
      </c>
      <c r="E5152" t="s">
        <v>2685</v>
      </c>
      <c r="H5152" t="s">
        <v>8218</v>
      </c>
      <c r="I5152" t="s">
        <v>8214</v>
      </c>
      <c r="J5152" t="s">
        <v>8215</v>
      </c>
      <c r="K5152" t="s">
        <v>8224</v>
      </c>
      <c r="L5152" t="s">
        <v>8216</v>
      </c>
    </row>
    <row r="5153" spans="1:12" x14ac:dyDescent="0.35">
      <c r="A5153" s="164" t="s">
        <v>2714</v>
      </c>
      <c r="B5153" t="s">
        <v>7369</v>
      </c>
      <c r="C5153" t="s">
        <v>14669</v>
      </c>
      <c r="D5153" t="s">
        <v>2240</v>
      </c>
      <c r="E5153" t="s">
        <v>2685</v>
      </c>
      <c r="F5153">
        <v>42</v>
      </c>
      <c r="G5153" t="s">
        <v>8234</v>
      </c>
      <c r="H5153" t="s">
        <v>8218</v>
      </c>
      <c r="I5153" t="s">
        <v>8214</v>
      </c>
      <c r="J5153" t="s">
        <v>8215</v>
      </c>
      <c r="K5153" t="s">
        <v>5808</v>
      </c>
      <c r="L5153" t="s">
        <v>8216</v>
      </c>
    </row>
    <row r="5154" spans="1:12" x14ac:dyDescent="0.35">
      <c r="A5154" s="164" t="s">
        <v>29508</v>
      </c>
      <c r="B5154" t="s">
        <v>29509</v>
      </c>
      <c r="C5154" t="s">
        <v>29510</v>
      </c>
      <c r="D5154" t="s">
        <v>13650</v>
      </c>
      <c r="E5154" t="s">
        <v>2685</v>
      </c>
      <c r="H5154" t="s">
        <v>8218</v>
      </c>
      <c r="I5154" t="s">
        <v>8214</v>
      </c>
      <c r="J5154" t="s">
        <v>8215</v>
      </c>
      <c r="K5154" t="s">
        <v>8224</v>
      </c>
      <c r="L5154" t="s">
        <v>8216</v>
      </c>
    </row>
    <row r="5155" spans="1:12" x14ac:dyDescent="0.35">
      <c r="A5155" s="164" t="s">
        <v>2715</v>
      </c>
      <c r="B5155" t="s">
        <v>7019</v>
      </c>
      <c r="C5155" t="s">
        <v>8277</v>
      </c>
      <c r="D5155" t="s">
        <v>1847</v>
      </c>
      <c r="E5155" t="s">
        <v>2685</v>
      </c>
      <c r="F5155">
        <v>43</v>
      </c>
      <c r="G5155" t="s">
        <v>8234</v>
      </c>
      <c r="H5155" t="s">
        <v>8218</v>
      </c>
      <c r="I5155" t="s">
        <v>8219</v>
      </c>
      <c r="J5155" t="s">
        <v>8215</v>
      </c>
      <c r="K5155" t="s">
        <v>8224</v>
      </c>
      <c r="L5155" t="s">
        <v>8216</v>
      </c>
    </row>
    <row r="5156" spans="1:12" x14ac:dyDescent="0.35">
      <c r="A5156" s="164" t="s">
        <v>2716</v>
      </c>
      <c r="B5156" t="s">
        <v>7374</v>
      </c>
      <c r="C5156" t="s">
        <v>22670</v>
      </c>
      <c r="D5156" t="s">
        <v>586</v>
      </c>
      <c r="E5156" t="s">
        <v>2685</v>
      </c>
      <c r="F5156">
        <v>41</v>
      </c>
      <c r="G5156" t="s">
        <v>8234</v>
      </c>
      <c r="H5156" t="s">
        <v>8218</v>
      </c>
      <c r="I5156" t="s">
        <v>8219</v>
      </c>
      <c r="J5156" t="s">
        <v>8215</v>
      </c>
      <c r="K5156" t="s">
        <v>5808</v>
      </c>
      <c r="L5156" t="s">
        <v>8216</v>
      </c>
    </row>
    <row r="5157" spans="1:12" x14ac:dyDescent="0.35">
      <c r="A5157" s="164" t="s">
        <v>2717</v>
      </c>
      <c r="B5157" t="s">
        <v>7361</v>
      </c>
      <c r="C5157" t="s">
        <v>19920</v>
      </c>
      <c r="D5157" t="s">
        <v>4156</v>
      </c>
      <c r="E5157" t="s">
        <v>2685</v>
      </c>
      <c r="F5157">
        <v>118</v>
      </c>
      <c r="G5157" t="s">
        <v>8212</v>
      </c>
      <c r="H5157" t="s">
        <v>8218</v>
      </c>
      <c r="I5157" t="s">
        <v>8214</v>
      </c>
      <c r="J5157" t="s">
        <v>8215</v>
      </c>
      <c r="K5157" t="s">
        <v>8224</v>
      </c>
      <c r="L5157" t="s">
        <v>8216</v>
      </c>
    </row>
    <row r="5158" spans="1:12" x14ac:dyDescent="0.35">
      <c r="A5158" s="164" t="s">
        <v>14996</v>
      </c>
      <c r="B5158" t="s">
        <v>11065</v>
      </c>
      <c r="C5158" t="s">
        <v>11066</v>
      </c>
      <c r="D5158" t="s">
        <v>2029</v>
      </c>
      <c r="E5158" t="s">
        <v>2685</v>
      </c>
      <c r="F5158">
        <v>49</v>
      </c>
      <c r="G5158" t="s">
        <v>8234</v>
      </c>
      <c r="H5158" t="s">
        <v>8218</v>
      </c>
      <c r="I5158" t="s">
        <v>8214</v>
      </c>
      <c r="J5158" t="s">
        <v>8215</v>
      </c>
      <c r="K5158" t="s">
        <v>8224</v>
      </c>
      <c r="L5158" t="s">
        <v>8216</v>
      </c>
    </row>
    <row r="5159" spans="1:12" x14ac:dyDescent="0.35">
      <c r="A5159" s="164" t="s">
        <v>2718</v>
      </c>
      <c r="B5159" t="s">
        <v>7013</v>
      </c>
      <c r="C5159" t="s">
        <v>27639</v>
      </c>
      <c r="D5159" t="s">
        <v>2719</v>
      </c>
      <c r="E5159" t="s">
        <v>2685</v>
      </c>
      <c r="F5159">
        <v>40</v>
      </c>
      <c r="G5159" t="s">
        <v>8234</v>
      </c>
      <c r="H5159" t="s">
        <v>8218</v>
      </c>
      <c r="I5159" t="s">
        <v>8219</v>
      </c>
      <c r="J5159" t="s">
        <v>8215</v>
      </c>
      <c r="K5159" t="s">
        <v>8224</v>
      </c>
      <c r="L5159" t="s">
        <v>8216</v>
      </c>
    </row>
    <row r="5160" spans="1:12" x14ac:dyDescent="0.35">
      <c r="A5160" s="164" t="s">
        <v>2720</v>
      </c>
      <c r="B5160" t="s">
        <v>7024</v>
      </c>
      <c r="C5160" t="s">
        <v>31628</v>
      </c>
      <c r="D5160" t="s">
        <v>1601</v>
      </c>
      <c r="E5160" t="s">
        <v>2685</v>
      </c>
      <c r="F5160">
        <v>665</v>
      </c>
      <c r="G5160" t="s">
        <v>8490</v>
      </c>
      <c r="H5160" t="s">
        <v>8218</v>
      </c>
      <c r="I5160" t="s">
        <v>8214</v>
      </c>
      <c r="J5160" t="s">
        <v>8215</v>
      </c>
      <c r="K5160" t="s">
        <v>8224</v>
      </c>
      <c r="L5160" t="s">
        <v>8216</v>
      </c>
    </row>
    <row r="5161" spans="1:12" x14ac:dyDescent="0.35">
      <c r="A5161" s="164" t="s">
        <v>22911</v>
      </c>
      <c r="B5161" t="s">
        <v>22912</v>
      </c>
      <c r="C5161" t="s">
        <v>22913</v>
      </c>
      <c r="D5161" t="s">
        <v>14039</v>
      </c>
      <c r="E5161" t="s">
        <v>2685</v>
      </c>
      <c r="F5161">
        <v>42</v>
      </c>
      <c r="G5161" t="s">
        <v>8234</v>
      </c>
      <c r="H5161" t="s">
        <v>8218</v>
      </c>
      <c r="I5161" t="s">
        <v>8219</v>
      </c>
      <c r="J5161" t="s">
        <v>8215</v>
      </c>
      <c r="K5161" t="s">
        <v>5808</v>
      </c>
      <c r="L5161" t="s">
        <v>8216</v>
      </c>
    </row>
    <row r="5162" spans="1:12" x14ac:dyDescent="0.35">
      <c r="A5162" s="164" t="s">
        <v>29652</v>
      </c>
      <c r="B5162" t="s">
        <v>27494</v>
      </c>
      <c r="C5162" t="s">
        <v>29653</v>
      </c>
      <c r="D5162" t="s">
        <v>204</v>
      </c>
      <c r="E5162" t="s">
        <v>2685</v>
      </c>
      <c r="F5162">
        <v>58</v>
      </c>
      <c r="G5162" t="s">
        <v>8234</v>
      </c>
      <c r="H5162" t="s">
        <v>8218</v>
      </c>
      <c r="I5162" t="s">
        <v>8219</v>
      </c>
      <c r="J5162" t="s">
        <v>8215</v>
      </c>
      <c r="K5162" t="s">
        <v>5808</v>
      </c>
      <c r="L5162" t="s">
        <v>8216</v>
      </c>
    </row>
    <row r="5163" spans="1:12" x14ac:dyDescent="0.35">
      <c r="A5163" s="164" t="s">
        <v>2721</v>
      </c>
      <c r="B5163" t="s">
        <v>7010</v>
      </c>
      <c r="C5163" t="s">
        <v>25411</v>
      </c>
      <c r="D5163" t="s">
        <v>409</v>
      </c>
      <c r="E5163" t="s">
        <v>2685</v>
      </c>
      <c r="F5163">
        <v>335</v>
      </c>
      <c r="G5163" t="s">
        <v>8556</v>
      </c>
      <c r="H5163" t="s">
        <v>8218</v>
      </c>
      <c r="I5163" t="s">
        <v>8214</v>
      </c>
      <c r="J5163" t="s">
        <v>8215</v>
      </c>
      <c r="K5163" t="s">
        <v>8224</v>
      </c>
      <c r="L5163" t="s">
        <v>8216</v>
      </c>
    </row>
    <row r="5164" spans="1:12" x14ac:dyDescent="0.35">
      <c r="A5164" s="164" t="s">
        <v>2722</v>
      </c>
      <c r="B5164" t="s">
        <v>7353</v>
      </c>
      <c r="C5164" t="s">
        <v>24855</v>
      </c>
      <c r="D5164" t="s">
        <v>2723</v>
      </c>
      <c r="E5164" t="s">
        <v>2685</v>
      </c>
      <c r="F5164">
        <v>49</v>
      </c>
      <c r="G5164" t="s">
        <v>8234</v>
      </c>
      <c r="H5164" t="s">
        <v>8218</v>
      </c>
      <c r="I5164" t="s">
        <v>8219</v>
      </c>
      <c r="J5164" t="s">
        <v>8215</v>
      </c>
      <c r="K5164" t="s">
        <v>5808</v>
      </c>
      <c r="L5164" t="s">
        <v>8216</v>
      </c>
    </row>
    <row r="5165" spans="1:12" x14ac:dyDescent="0.35">
      <c r="A5165" s="164" t="s">
        <v>24168</v>
      </c>
      <c r="B5165" t="s">
        <v>24169</v>
      </c>
      <c r="C5165" t="s">
        <v>24170</v>
      </c>
      <c r="D5165" t="s">
        <v>20672</v>
      </c>
      <c r="E5165" t="s">
        <v>2685</v>
      </c>
      <c r="F5165">
        <v>25</v>
      </c>
      <c r="G5165" t="s">
        <v>8234</v>
      </c>
      <c r="H5165" t="s">
        <v>8218</v>
      </c>
      <c r="I5165" t="s">
        <v>8219</v>
      </c>
      <c r="J5165" t="s">
        <v>8215</v>
      </c>
      <c r="K5165" t="s">
        <v>5808</v>
      </c>
      <c r="L5165" t="s">
        <v>8216</v>
      </c>
    </row>
    <row r="5166" spans="1:12" x14ac:dyDescent="0.35">
      <c r="A5166" s="164" t="s">
        <v>2724</v>
      </c>
      <c r="B5166" t="s">
        <v>7014</v>
      </c>
      <c r="C5166" t="s">
        <v>20745</v>
      </c>
      <c r="D5166" t="s">
        <v>2725</v>
      </c>
      <c r="E5166" t="s">
        <v>2685</v>
      </c>
      <c r="F5166">
        <v>33</v>
      </c>
      <c r="G5166" t="s">
        <v>8234</v>
      </c>
      <c r="H5166" t="s">
        <v>8218</v>
      </c>
      <c r="I5166" t="s">
        <v>8219</v>
      </c>
      <c r="J5166" t="s">
        <v>8215</v>
      </c>
      <c r="K5166" t="s">
        <v>8224</v>
      </c>
      <c r="L5166" t="s">
        <v>8216</v>
      </c>
    </row>
    <row r="5167" spans="1:12" x14ac:dyDescent="0.35">
      <c r="A5167" s="164" t="s">
        <v>2726</v>
      </c>
      <c r="B5167" t="s">
        <v>7338</v>
      </c>
      <c r="C5167" t="s">
        <v>31378</v>
      </c>
      <c r="D5167" t="s">
        <v>2699</v>
      </c>
      <c r="E5167" t="s">
        <v>2685</v>
      </c>
      <c r="F5167">
        <v>720</v>
      </c>
      <c r="G5167" t="s">
        <v>8490</v>
      </c>
      <c r="H5167" t="s">
        <v>8218</v>
      </c>
      <c r="I5167" t="s">
        <v>8214</v>
      </c>
      <c r="J5167" t="s">
        <v>8215</v>
      </c>
      <c r="K5167" t="s">
        <v>8224</v>
      </c>
      <c r="L5167" t="s">
        <v>8216</v>
      </c>
    </row>
    <row r="5168" spans="1:12" x14ac:dyDescent="0.35">
      <c r="A5168" s="164" t="s">
        <v>2727</v>
      </c>
      <c r="B5168" t="s">
        <v>7022</v>
      </c>
      <c r="C5168" t="s">
        <v>26745</v>
      </c>
      <c r="D5168" t="s">
        <v>2728</v>
      </c>
      <c r="E5168" t="s">
        <v>2685</v>
      </c>
      <c r="F5168">
        <v>103</v>
      </c>
      <c r="G5168" t="s">
        <v>8212</v>
      </c>
      <c r="H5168" t="s">
        <v>8218</v>
      </c>
      <c r="I5168" t="s">
        <v>8219</v>
      </c>
      <c r="J5168" t="s">
        <v>8215</v>
      </c>
      <c r="K5168" t="s">
        <v>5808</v>
      </c>
      <c r="L5168" t="s">
        <v>8216</v>
      </c>
    </row>
    <row r="5169" spans="1:12" x14ac:dyDescent="0.35">
      <c r="A5169" s="164" t="s">
        <v>30687</v>
      </c>
      <c r="B5169" t="s">
        <v>30688</v>
      </c>
      <c r="C5169" t="s">
        <v>30689</v>
      </c>
      <c r="D5169" t="s">
        <v>30690</v>
      </c>
      <c r="E5169" t="s">
        <v>2685</v>
      </c>
      <c r="F5169">
        <v>29</v>
      </c>
      <c r="G5169" t="s">
        <v>8234</v>
      </c>
      <c r="H5169" t="s">
        <v>8218</v>
      </c>
      <c r="I5169" t="s">
        <v>8219</v>
      </c>
      <c r="J5169" t="s">
        <v>8215</v>
      </c>
      <c r="K5169" t="s">
        <v>5808</v>
      </c>
      <c r="L5169" t="s">
        <v>8216</v>
      </c>
    </row>
    <row r="5170" spans="1:12" x14ac:dyDescent="0.35">
      <c r="A5170" s="164" t="s">
        <v>14109</v>
      </c>
      <c r="B5170" t="s">
        <v>14110</v>
      </c>
      <c r="C5170" t="s">
        <v>14111</v>
      </c>
      <c r="D5170" t="s">
        <v>14112</v>
      </c>
      <c r="E5170" t="s">
        <v>2685</v>
      </c>
      <c r="F5170">
        <v>21</v>
      </c>
      <c r="G5170" t="s">
        <v>8234</v>
      </c>
      <c r="H5170" t="s">
        <v>8218</v>
      </c>
      <c r="I5170" t="s">
        <v>8219</v>
      </c>
      <c r="J5170" t="s">
        <v>8215</v>
      </c>
      <c r="K5170" t="s">
        <v>8224</v>
      </c>
      <c r="L5170" t="s">
        <v>8216</v>
      </c>
    </row>
    <row r="5171" spans="1:12" x14ac:dyDescent="0.35">
      <c r="A5171" s="164" t="s">
        <v>2729</v>
      </c>
      <c r="B5171" t="s">
        <v>7330</v>
      </c>
      <c r="C5171" t="s">
        <v>23610</v>
      </c>
      <c r="D5171" t="s">
        <v>2730</v>
      </c>
      <c r="E5171" t="s">
        <v>2685</v>
      </c>
      <c r="F5171">
        <v>180</v>
      </c>
      <c r="G5171" t="s">
        <v>8212</v>
      </c>
      <c r="H5171" t="s">
        <v>8218</v>
      </c>
      <c r="I5171" t="s">
        <v>8214</v>
      </c>
      <c r="J5171" t="s">
        <v>8215</v>
      </c>
      <c r="K5171" t="s">
        <v>8224</v>
      </c>
      <c r="L5171" t="s">
        <v>8216</v>
      </c>
    </row>
    <row r="5172" spans="1:12" x14ac:dyDescent="0.35">
      <c r="A5172" s="164" t="s">
        <v>20221</v>
      </c>
      <c r="B5172" t="s">
        <v>9794</v>
      </c>
      <c r="C5172" t="s">
        <v>9795</v>
      </c>
      <c r="D5172" t="s">
        <v>9796</v>
      </c>
      <c r="E5172" t="s">
        <v>2685</v>
      </c>
      <c r="F5172">
        <v>49</v>
      </c>
      <c r="G5172" t="s">
        <v>8234</v>
      </c>
      <c r="H5172" t="s">
        <v>8218</v>
      </c>
      <c r="I5172" t="s">
        <v>8219</v>
      </c>
      <c r="J5172" t="s">
        <v>8215</v>
      </c>
      <c r="K5172" t="s">
        <v>5808</v>
      </c>
      <c r="L5172" t="s">
        <v>8216</v>
      </c>
    </row>
    <row r="5173" spans="1:12" x14ac:dyDescent="0.35">
      <c r="A5173" s="164" t="s">
        <v>14354</v>
      </c>
      <c r="B5173" t="s">
        <v>14355</v>
      </c>
      <c r="C5173" t="s">
        <v>14356</v>
      </c>
      <c r="D5173" t="s">
        <v>14357</v>
      </c>
      <c r="E5173" t="s">
        <v>2685</v>
      </c>
      <c r="H5173" t="s">
        <v>8218</v>
      </c>
      <c r="I5173" t="s">
        <v>8219</v>
      </c>
      <c r="J5173" t="s">
        <v>8215</v>
      </c>
      <c r="K5173" t="s">
        <v>8224</v>
      </c>
      <c r="L5173" t="s">
        <v>8216</v>
      </c>
    </row>
    <row r="5174" spans="1:12" x14ac:dyDescent="0.35">
      <c r="A5174" s="164" t="s">
        <v>12608</v>
      </c>
      <c r="B5174" t="s">
        <v>12609</v>
      </c>
      <c r="C5174" t="s">
        <v>12610</v>
      </c>
      <c r="D5174" t="s">
        <v>12611</v>
      </c>
      <c r="E5174" t="s">
        <v>2685</v>
      </c>
      <c r="H5174" t="s">
        <v>8218</v>
      </c>
      <c r="I5174" t="s">
        <v>8219</v>
      </c>
      <c r="J5174" t="s">
        <v>8215</v>
      </c>
      <c r="K5174" t="s">
        <v>8224</v>
      </c>
      <c r="L5174" t="s">
        <v>8216</v>
      </c>
    </row>
    <row r="5175" spans="1:12" x14ac:dyDescent="0.35">
      <c r="A5175" s="164" t="s">
        <v>2731</v>
      </c>
      <c r="B5175" t="s">
        <v>7365</v>
      </c>
      <c r="C5175" t="s">
        <v>21479</v>
      </c>
      <c r="D5175" t="s">
        <v>1962</v>
      </c>
      <c r="E5175" t="s">
        <v>2685</v>
      </c>
      <c r="F5175">
        <v>127</v>
      </c>
      <c r="G5175" t="s">
        <v>8212</v>
      </c>
      <c r="H5175" t="s">
        <v>8218</v>
      </c>
      <c r="I5175" t="s">
        <v>8214</v>
      </c>
      <c r="J5175" t="s">
        <v>8215</v>
      </c>
      <c r="K5175" t="s">
        <v>8224</v>
      </c>
      <c r="L5175" t="s">
        <v>8216</v>
      </c>
    </row>
    <row r="5176" spans="1:12" x14ac:dyDescent="0.35">
      <c r="A5176" s="164" t="s">
        <v>8232</v>
      </c>
      <c r="B5176" t="s">
        <v>5737</v>
      </c>
      <c r="C5176" t="s">
        <v>8233</v>
      </c>
      <c r="D5176" t="s">
        <v>1355</v>
      </c>
      <c r="E5176" t="s">
        <v>2685</v>
      </c>
      <c r="F5176">
        <v>25</v>
      </c>
      <c r="G5176" t="s">
        <v>8234</v>
      </c>
      <c r="H5176" t="s">
        <v>8218</v>
      </c>
      <c r="I5176" t="s">
        <v>8219</v>
      </c>
      <c r="J5176" t="s">
        <v>8215</v>
      </c>
      <c r="K5176" t="s">
        <v>5808</v>
      </c>
      <c r="L5176" t="s">
        <v>8216</v>
      </c>
    </row>
    <row r="5177" spans="1:12" x14ac:dyDescent="0.35">
      <c r="A5177" s="164" t="s">
        <v>27506</v>
      </c>
      <c r="B5177" t="s">
        <v>27507</v>
      </c>
      <c r="C5177" t="s">
        <v>27508</v>
      </c>
      <c r="D5177" t="s">
        <v>27509</v>
      </c>
      <c r="E5177" t="s">
        <v>2685</v>
      </c>
      <c r="H5177" t="s">
        <v>8218</v>
      </c>
      <c r="I5177" t="s">
        <v>8219</v>
      </c>
      <c r="J5177" t="s">
        <v>8215</v>
      </c>
      <c r="K5177" t="s">
        <v>8224</v>
      </c>
      <c r="L5177" t="s">
        <v>8216</v>
      </c>
    </row>
    <row r="5178" spans="1:12" x14ac:dyDescent="0.35">
      <c r="A5178" s="164" t="s">
        <v>23357</v>
      </c>
      <c r="B5178" t="s">
        <v>23358</v>
      </c>
      <c r="C5178" t="s">
        <v>23359</v>
      </c>
      <c r="D5178" t="s">
        <v>23360</v>
      </c>
      <c r="E5178" t="s">
        <v>2685</v>
      </c>
      <c r="H5178" t="s">
        <v>8218</v>
      </c>
      <c r="I5178" t="s">
        <v>8214</v>
      </c>
      <c r="J5178" t="s">
        <v>8215</v>
      </c>
      <c r="K5178" t="s">
        <v>8224</v>
      </c>
      <c r="L5178" t="s">
        <v>8216</v>
      </c>
    </row>
    <row r="5179" spans="1:12" x14ac:dyDescent="0.35">
      <c r="A5179" s="164" t="s">
        <v>22016</v>
      </c>
      <c r="B5179" t="s">
        <v>22017</v>
      </c>
      <c r="C5179" t="s">
        <v>22018</v>
      </c>
      <c r="D5179" t="s">
        <v>22019</v>
      </c>
      <c r="E5179" t="s">
        <v>2685</v>
      </c>
      <c r="H5179" t="s">
        <v>8218</v>
      </c>
      <c r="I5179" t="s">
        <v>8214</v>
      </c>
      <c r="J5179" t="s">
        <v>8215</v>
      </c>
      <c r="K5179" t="s">
        <v>8224</v>
      </c>
      <c r="L5179" t="s">
        <v>8216</v>
      </c>
    </row>
    <row r="5180" spans="1:12" x14ac:dyDescent="0.35">
      <c r="A5180" s="164" t="s">
        <v>2732</v>
      </c>
      <c r="B5180" t="s">
        <v>7335</v>
      </c>
      <c r="C5180" t="s">
        <v>25847</v>
      </c>
      <c r="D5180" t="s">
        <v>2699</v>
      </c>
      <c r="E5180" t="s">
        <v>2685</v>
      </c>
      <c r="F5180">
        <v>500</v>
      </c>
      <c r="G5180" t="s">
        <v>8307</v>
      </c>
      <c r="H5180" t="s">
        <v>8218</v>
      </c>
      <c r="I5180" t="s">
        <v>8214</v>
      </c>
      <c r="J5180" t="s">
        <v>8215</v>
      </c>
      <c r="K5180" t="s">
        <v>8224</v>
      </c>
      <c r="L5180" t="s">
        <v>8267</v>
      </c>
    </row>
    <row r="5181" spans="1:12" x14ac:dyDescent="0.35">
      <c r="A5181" s="164" t="s">
        <v>16366</v>
      </c>
      <c r="B5181" t="s">
        <v>16367</v>
      </c>
      <c r="C5181" t="s">
        <v>16368</v>
      </c>
      <c r="D5181" t="s">
        <v>16369</v>
      </c>
      <c r="E5181" t="s">
        <v>2685</v>
      </c>
      <c r="H5181" t="s">
        <v>8218</v>
      </c>
      <c r="I5181" t="s">
        <v>8219</v>
      </c>
      <c r="J5181" t="s">
        <v>8215</v>
      </c>
      <c r="K5181" t="s">
        <v>8224</v>
      </c>
      <c r="L5181" t="s">
        <v>8216</v>
      </c>
    </row>
    <row r="5182" spans="1:12" x14ac:dyDescent="0.35">
      <c r="A5182" s="164" t="s">
        <v>20007</v>
      </c>
      <c r="B5182" t="s">
        <v>20008</v>
      </c>
      <c r="C5182" t="s">
        <v>20009</v>
      </c>
      <c r="D5182" t="s">
        <v>12869</v>
      </c>
      <c r="E5182" t="s">
        <v>2685</v>
      </c>
      <c r="H5182" t="s">
        <v>8218</v>
      </c>
      <c r="I5182" t="s">
        <v>8214</v>
      </c>
      <c r="J5182" t="s">
        <v>8215</v>
      </c>
      <c r="K5182" t="s">
        <v>8224</v>
      </c>
      <c r="L5182" t="s">
        <v>8216</v>
      </c>
    </row>
    <row r="5183" spans="1:12" x14ac:dyDescent="0.35">
      <c r="A5183" s="164" t="s">
        <v>2734</v>
      </c>
      <c r="B5183" t="s">
        <v>7021</v>
      </c>
      <c r="C5183" t="s">
        <v>10346</v>
      </c>
      <c r="D5183" t="s">
        <v>2735</v>
      </c>
      <c r="E5183" t="s">
        <v>2685</v>
      </c>
      <c r="F5183">
        <v>111</v>
      </c>
      <c r="G5183" t="s">
        <v>8212</v>
      </c>
      <c r="H5183" t="s">
        <v>8218</v>
      </c>
      <c r="I5183" t="s">
        <v>8219</v>
      </c>
      <c r="J5183" t="s">
        <v>8215</v>
      </c>
      <c r="K5183" t="s">
        <v>8224</v>
      </c>
      <c r="L5183" t="s">
        <v>8216</v>
      </c>
    </row>
    <row r="5184" spans="1:12" x14ac:dyDescent="0.35">
      <c r="A5184" s="164" t="s">
        <v>2736</v>
      </c>
      <c r="B5184" t="s">
        <v>7356</v>
      </c>
      <c r="C5184" t="s">
        <v>20915</v>
      </c>
      <c r="D5184" t="s">
        <v>431</v>
      </c>
      <c r="E5184" t="s">
        <v>2685</v>
      </c>
      <c r="F5184">
        <v>265</v>
      </c>
      <c r="G5184" t="s">
        <v>8223</v>
      </c>
      <c r="H5184" t="s">
        <v>8218</v>
      </c>
      <c r="I5184" t="s">
        <v>8214</v>
      </c>
      <c r="J5184" t="s">
        <v>8215</v>
      </c>
      <c r="K5184" t="s">
        <v>8224</v>
      </c>
      <c r="L5184" t="s">
        <v>8267</v>
      </c>
    </row>
    <row r="5185" spans="1:12" x14ac:dyDescent="0.35">
      <c r="A5185" s="164" t="s">
        <v>2737</v>
      </c>
      <c r="B5185" t="s">
        <v>7366</v>
      </c>
      <c r="C5185" t="s">
        <v>10828</v>
      </c>
      <c r="D5185" t="s">
        <v>2738</v>
      </c>
      <c r="E5185" t="s">
        <v>2685</v>
      </c>
      <c r="F5185">
        <v>363</v>
      </c>
      <c r="G5185" t="s">
        <v>8556</v>
      </c>
      <c r="H5185" t="s">
        <v>8218</v>
      </c>
      <c r="I5185" t="s">
        <v>8214</v>
      </c>
      <c r="J5185" t="s">
        <v>8215</v>
      </c>
      <c r="K5185" t="s">
        <v>5808</v>
      </c>
      <c r="L5185" t="s">
        <v>8216</v>
      </c>
    </row>
    <row r="5186" spans="1:12" x14ac:dyDescent="0.35">
      <c r="A5186" s="164" t="s">
        <v>2739</v>
      </c>
      <c r="B5186" t="s">
        <v>7362</v>
      </c>
      <c r="C5186" t="s">
        <v>31745</v>
      </c>
      <c r="D5186" t="s">
        <v>2740</v>
      </c>
      <c r="E5186" t="s">
        <v>2685</v>
      </c>
      <c r="F5186">
        <v>45</v>
      </c>
      <c r="G5186" t="s">
        <v>8234</v>
      </c>
      <c r="H5186" t="s">
        <v>8218</v>
      </c>
      <c r="I5186" t="s">
        <v>8219</v>
      </c>
      <c r="J5186" t="s">
        <v>8215</v>
      </c>
      <c r="K5186" t="s">
        <v>5808</v>
      </c>
      <c r="L5186" t="s">
        <v>8216</v>
      </c>
    </row>
    <row r="5187" spans="1:12" x14ac:dyDescent="0.35">
      <c r="A5187" s="164" t="s">
        <v>13066</v>
      </c>
      <c r="B5187" t="s">
        <v>7951</v>
      </c>
      <c r="C5187" t="s">
        <v>13067</v>
      </c>
      <c r="D5187" t="s">
        <v>1445</v>
      </c>
      <c r="E5187" t="s">
        <v>2685</v>
      </c>
      <c r="F5187">
        <v>32</v>
      </c>
      <c r="G5187" t="s">
        <v>8234</v>
      </c>
      <c r="H5187" t="s">
        <v>8218</v>
      </c>
      <c r="I5187" t="s">
        <v>8219</v>
      </c>
      <c r="J5187" t="s">
        <v>8215</v>
      </c>
      <c r="K5187" t="s">
        <v>5808</v>
      </c>
      <c r="L5187" t="s">
        <v>8216</v>
      </c>
    </row>
    <row r="5188" spans="1:12" x14ac:dyDescent="0.35">
      <c r="A5188" s="164" t="s">
        <v>2741</v>
      </c>
      <c r="B5188" t="s">
        <v>7368</v>
      </c>
      <c r="C5188" t="s">
        <v>24296</v>
      </c>
      <c r="D5188" t="s">
        <v>1962</v>
      </c>
      <c r="E5188" t="s">
        <v>2685</v>
      </c>
      <c r="F5188">
        <v>110</v>
      </c>
      <c r="G5188" t="s">
        <v>8212</v>
      </c>
      <c r="H5188" t="s">
        <v>8218</v>
      </c>
      <c r="I5188" t="s">
        <v>8214</v>
      </c>
      <c r="J5188" t="s">
        <v>8215</v>
      </c>
      <c r="K5188" t="s">
        <v>8224</v>
      </c>
      <c r="L5188" t="s">
        <v>8267</v>
      </c>
    </row>
    <row r="5189" spans="1:12" x14ac:dyDescent="0.35">
      <c r="A5189" s="164" t="s">
        <v>28869</v>
      </c>
      <c r="B5189" t="s">
        <v>28870</v>
      </c>
      <c r="C5189" t="s">
        <v>20216</v>
      </c>
      <c r="D5189" t="s">
        <v>2699</v>
      </c>
      <c r="E5189" t="s">
        <v>2685</v>
      </c>
      <c r="F5189">
        <v>114</v>
      </c>
      <c r="G5189" t="s">
        <v>8212</v>
      </c>
      <c r="H5189" t="s">
        <v>8218</v>
      </c>
      <c r="I5189" t="s">
        <v>8214</v>
      </c>
      <c r="J5189" t="s">
        <v>8215</v>
      </c>
      <c r="K5189" t="s">
        <v>5808</v>
      </c>
      <c r="L5189" t="s">
        <v>8216</v>
      </c>
    </row>
    <row r="5190" spans="1:12" x14ac:dyDescent="0.35">
      <c r="A5190" s="164" t="s">
        <v>2742</v>
      </c>
      <c r="B5190" t="s">
        <v>7331</v>
      </c>
      <c r="C5190" t="s">
        <v>32001</v>
      </c>
      <c r="D5190" t="s">
        <v>2743</v>
      </c>
      <c r="E5190" t="s">
        <v>2685</v>
      </c>
      <c r="F5190">
        <v>438</v>
      </c>
      <c r="G5190" t="s">
        <v>8307</v>
      </c>
      <c r="H5190" t="s">
        <v>8218</v>
      </c>
      <c r="I5190" t="s">
        <v>8214</v>
      </c>
      <c r="J5190" t="s">
        <v>8215</v>
      </c>
      <c r="K5190" t="s">
        <v>8224</v>
      </c>
      <c r="L5190" t="s">
        <v>8267</v>
      </c>
    </row>
    <row r="5191" spans="1:12" x14ac:dyDescent="0.35">
      <c r="A5191" s="164" t="s">
        <v>2744</v>
      </c>
      <c r="B5191" t="s">
        <v>7333</v>
      </c>
      <c r="C5191" t="s">
        <v>33311</v>
      </c>
      <c r="D5191" t="s">
        <v>2699</v>
      </c>
      <c r="E5191" t="s">
        <v>2685</v>
      </c>
      <c r="F5191">
        <v>288</v>
      </c>
      <c r="G5191" t="s">
        <v>8223</v>
      </c>
      <c r="H5191" t="s">
        <v>8218</v>
      </c>
      <c r="I5191" t="s">
        <v>8214</v>
      </c>
      <c r="J5191" t="s">
        <v>8215</v>
      </c>
      <c r="K5191" t="s">
        <v>8224</v>
      </c>
      <c r="L5191" t="s">
        <v>8267</v>
      </c>
    </row>
    <row r="5192" spans="1:12" x14ac:dyDescent="0.35">
      <c r="A5192" s="164" t="s">
        <v>30809</v>
      </c>
      <c r="B5192" t="s">
        <v>30810</v>
      </c>
      <c r="C5192" t="s">
        <v>30811</v>
      </c>
      <c r="D5192" t="s">
        <v>1962</v>
      </c>
      <c r="E5192" t="s">
        <v>2685</v>
      </c>
      <c r="F5192">
        <v>157</v>
      </c>
      <c r="G5192" t="s">
        <v>8212</v>
      </c>
      <c r="H5192" t="s">
        <v>8218</v>
      </c>
      <c r="I5192" t="s">
        <v>8214</v>
      </c>
      <c r="J5192" t="s">
        <v>8215</v>
      </c>
      <c r="K5192" t="s">
        <v>8224</v>
      </c>
      <c r="L5192" t="s">
        <v>8267</v>
      </c>
    </row>
    <row r="5193" spans="1:12" x14ac:dyDescent="0.35">
      <c r="A5193" s="164" t="s">
        <v>2745</v>
      </c>
      <c r="B5193" t="s">
        <v>7339</v>
      </c>
      <c r="C5193" t="s">
        <v>24326</v>
      </c>
      <c r="D5193" t="s">
        <v>2699</v>
      </c>
      <c r="E5193" t="s">
        <v>2685</v>
      </c>
      <c r="F5193">
        <v>406</v>
      </c>
      <c r="G5193" t="s">
        <v>8307</v>
      </c>
      <c r="H5193" t="s">
        <v>8218</v>
      </c>
      <c r="I5193" t="s">
        <v>8214</v>
      </c>
      <c r="J5193" t="s">
        <v>8215</v>
      </c>
      <c r="K5193" t="s">
        <v>8224</v>
      </c>
      <c r="L5193" t="s">
        <v>8267</v>
      </c>
    </row>
    <row r="5194" spans="1:12" x14ac:dyDescent="0.35">
      <c r="A5194" s="164" t="s">
        <v>24758</v>
      </c>
      <c r="B5194" t="s">
        <v>24759</v>
      </c>
      <c r="C5194" t="s">
        <v>24760</v>
      </c>
      <c r="D5194" t="s">
        <v>24761</v>
      </c>
      <c r="E5194" t="s">
        <v>2685</v>
      </c>
      <c r="F5194">
        <v>19</v>
      </c>
      <c r="G5194" t="s">
        <v>8234</v>
      </c>
      <c r="H5194" t="s">
        <v>8218</v>
      </c>
      <c r="I5194" t="s">
        <v>8219</v>
      </c>
      <c r="J5194" t="s">
        <v>8215</v>
      </c>
      <c r="K5194" t="s">
        <v>8224</v>
      </c>
      <c r="L5194" t="s">
        <v>8216</v>
      </c>
    </row>
    <row r="5195" spans="1:12" x14ac:dyDescent="0.35">
      <c r="A5195" s="164" t="s">
        <v>2746</v>
      </c>
      <c r="B5195" t="s">
        <v>7350</v>
      </c>
      <c r="C5195" t="s">
        <v>22370</v>
      </c>
      <c r="D5195" t="s">
        <v>2747</v>
      </c>
      <c r="E5195" t="s">
        <v>2685</v>
      </c>
      <c r="F5195">
        <v>181</v>
      </c>
      <c r="G5195" t="s">
        <v>8212</v>
      </c>
      <c r="H5195" t="s">
        <v>8218</v>
      </c>
      <c r="I5195" t="s">
        <v>8214</v>
      </c>
      <c r="J5195" t="s">
        <v>8215</v>
      </c>
      <c r="K5195" t="s">
        <v>8224</v>
      </c>
      <c r="L5195" t="s">
        <v>8216</v>
      </c>
    </row>
    <row r="5196" spans="1:12" x14ac:dyDescent="0.35">
      <c r="A5196" s="164" t="s">
        <v>33128</v>
      </c>
      <c r="B5196" t="s">
        <v>33129</v>
      </c>
      <c r="C5196" t="s">
        <v>33130</v>
      </c>
      <c r="D5196" t="s">
        <v>33131</v>
      </c>
      <c r="E5196" t="s">
        <v>2685</v>
      </c>
      <c r="H5196" t="s">
        <v>8218</v>
      </c>
      <c r="I5196" t="s">
        <v>8214</v>
      </c>
      <c r="J5196" t="s">
        <v>8215</v>
      </c>
      <c r="K5196" t="s">
        <v>8224</v>
      </c>
      <c r="L5196" t="s">
        <v>8216</v>
      </c>
    </row>
    <row r="5197" spans="1:12" x14ac:dyDescent="0.35">
      <c r="A5197" s="164" t="s">
        <v>32116</v>
      </c>
      <c r="B5197" t="s">
        <v>32117</v>
      </c>
      <c r="C5197" t="s">
        <v>32118</v>
      </c>
      <c r="D5197" t="s">
        <v>13650</v>
      </c>
      <c r="E5197" t="s">
        <v>2685</v>
      </c>
      <c r="H5197" t="s">
        <v>8218</v>
      </c>
      <c r="I5197" t="s">
        <v>8214</v>
      </c>
      <c r="J5197" t="s">
        <v>8215</v>
      </c>
      <c r="K5197" t="s">
        <v>8224</v>
      </c>
      <c r="L5197" t="s">
        <v>8216</v>
      </c>
    </row>
    <row r="5198" spans="1:12" x14ac:dyDescent="0.35">
      <c r="A5198" s="164" t="s">
        <v>2748</v>
      </c>
      <c r="B5198" t="s">
        <v>7351</v>
      </c>
      <c r="C5198" t="s">
        <v>18269</v>
      </c>
      <c r="D5198" t="s">
        <v>2749</v>
      </c>
      <c r="E5198" t="s">
        <v>2685</v>
      </c>
      <c r="F5198">
        <v>87</v>
      </c>
      <c r="G5198" t="s">
        <v>8234</v>
      </c>
      <c r="H5198" t="s">
        <v>8218</v>
      </c>
      <c r="I5198" t="s">
        <v>8219</v>
      </c>
      <c r="J5198" t="s">
        <v>8215</v>
      </c>
      <c r="K5198" t="s">
        <v>5808</v>
      </c>
      <c r="L5198" t="s">
        <v>8216</v>
      </c>
    </row>
    <row r="5199" spans="1:12" x14ac:dyDescent="0.35">
      <c r="A5199" s="164" t="s">
        <v>24903</v>
      </c>
      <c r="B5199" t="s">
        <v>11899</v>
      </c>
      <c r="C5199" t="s">
        <v>11900</v>
      </c>
      <c r="D5199" t="s">
        <v>9222</v>
      </c>
      <c r="E5199" t="s">
        <v>2685</v>
      </c>
      <c r="F5199">
        <v>35</v>
      </c>
      <c r="G5199" t="s">
        <v>8234</v>
      </c>
      <c r="H5199" t="s">
        <v>8218</v>
      </c>
      <c r="I5199" t="s">
        <v>8214</v>
      </c>
      <c r="J5199" t="s">
        <v>8215</v>
      </c>
      <c r="K5199" t="s">
        <v>8224</v>
      </c>
      <c r="L5199" t="s">
        <v>8216</v>
      </c>
    </row>
    <row r="5200" spans="1:12" x14ac:dyDescent="0.35">
      <c r="A5200" s="164" t="s">
        <v>19928</v>
      </c>
      <c r="B5200" t="s">
        <v>19929</v>
      </c>
      <c r="C5200" t="s">
        <v>19930</v>
      </c>
      <c r="D5200" t="s">
        <v>1043</v>
      </c>
      <c r="E5200" t="s">
        <v>2685</v>
      </c>
      <c r="F5200">
        <v>42</v>
      </c>
      <c r="G5200" t="s">
        <v>8234</v>
      </c>
      <c r="H5200" t="s">
        <v>8218</v>
      </c>
      <c r="I5200" t="s">
        <v>8219</v>
      </c>
      <c r="J5200" t="s">
        <v>8215</v>
      </c>
      <c r="K5200" t="s">
        <v>8224</v>
      </c>
      <c r="L5200" t="s">
        <v>8216</v>
      </c>
    </row>
    <row r="5201" spans="1:12" x14ac:dyDescent="0.35">
      <c r="A5201" s="164" t="s">
        <v>13647</v>
      </c>
      <c r="B5201" t="s">
        <v>13648</v>
      </c>
      <c r="C5201" t="s">
        <v>13649</v>
      </c>
      <c r="D5201" t="s">
        <v>13650</v>
      </c>
      <c r="E5201" t="s">
        <v>2685</v>
      </c>
      <c r="H5201" t="s">
        <v>8218</v>
      </c>
      <c r="I5201" t="s">
        <v>8214</v>
      </c>
      <c r="J5201" t="s">
        <v>8215</v>
      </c>
      <c r="K5201" t="s">
        <v>8224</v>
      </c>
      <c r="L5201" t="s">
        <v>8216</v>
      </c>
    </row>
    <row r="5202" spans="1:12" x14ac:dyDescent="0.35">
      <c r="A5202" s="164" t="s">
        <v>2750</v>
      </c>
      <c r="B5202" t="s">
        <v>7354</v>
      </c>
      <c r="C5202" t="s">
        <v>28088</v>
      </c>
      <c r="D5202" t="s">
        <v>2751</v>
      </c>
      <c r="E5202" t="s">
        <v>2685</v>
      </c>
      <c r="F5202">
        <v>220</v>
      </c>
      <c r="G5202" t="s">
        <v>8223</v>
      </c>
      <c r="H5202" t="s">
        <v>8218</v>
      </c>
      <c r="I5202" t="s">
        <v>8219</v>
      </c>
      <c r="J5202" t="s">
        <v>8215</v>
      </c>
      <c r="K5202" t="s">
        <v>8224</v>
      </c>
      <c r="L5202" t="s">
        <v>8216</v>
      </c>
    </row>
    <row r="5203" spans="1:12" x14ac:dyDescent="0.35">
      <c r="A5203" s="164" t="s">
        <v>31455</v>
      </c>
      <c r="B5203" t="s">
        <v>31456</v>
      </c>
      <c r="C5203" t="s">
        <v>31457</v>
      </c>
      <c r="D5203" t="s">
        <v>29222</v>
      </c>
      <c r="E5203" t="s">
        <v>2685</v>
      </c>
      <c r="F5203">
        <v>157</v>
      </c>
      <c r="G5203" t="s">
        <v>8212</v>
      </c>
      <c r="H5203" t="s">
        <v>8218</v>
      </c>
      <c r="I5203" t="s">
        <v>8219</v>
      </c>
      <c r="J5203" t="s">
        <v>8215</v>
      </c>
      <c r="K5203" t="s">
        <v>5808</v>
      </c>
      <c r="L5203" t="s">
        <v>8216</v>
      </c>
    </row>
    <row r="5204" spans="1:12" x14ac:dyDescent="0.35">
      <c r="A5204" s="164" t="s">
        <v>29219</v>
      </c>
      <c r="B5204" t="s">
        <v>29220</v>
      </c>
      <c r="C5204" t="s">
        <v>29221</v>
      </c>
      <c r="D5204" t="s">
        <v>29222</v>
      </c>
      <c r="E5204" t="s">
        <v>2685</v>
      </c>
      <c r="H5204" t="s">
        <v>8218</v>
      </c>
      <c r="I5204" t="s">
        <v>8219</v>
      </c>
      <c r="J5204" t="s">
        <v>8215</v>
      </c>
      <c r="K5204" t="s">
        <v>8224</v>
      </c>
      <c r="L5204" t="s">
        <v>8216</v>
      </c>
    </row>
    <row r="5205" spans="1:12" x14ac:dyDescent="0.35">
      <c r="A5205" s="164" t="s">
        <v>17132</v>
      </c>
      <c r="B5205" t="s">
        <v>14234</v>
      </c>
      <c r="C5205" t="s">
        <v>14235</v>
      </c>
      <c r="D5205" t="s">
        <v>1376</v>
      </c>
      <c r="E5205" t="s">
        <v>2685</v>
      </c>
      <c r="F5205">
        <v>25</v>
      </c>
      <c r="G5205" t="s">
        <v>8234</v>
      </c>
      <c r="H5205" t="s">
        <v>8218</v>
      </c>
      <c r="I5205" t="s">
        <v>8214</v>
      </c>
      <c r="J5205" t="s">
        <v>8215</v>
      </c>
      <c r="K5205" t="s">
        <v>5808</v>
      </c>
      <c r="L5205" t="s">
        <v>8216</v>
      </c>
    </row>
    <row r="5206" spans="1:12" x14ac:dyDescent="0.35">
      <c r="A5206" s="164" t="s">
        <v>8855</v>
      </c>
      <c r="B5206" t="s">
        <v>8856</v>
      </c>
      <c r="C5206" t="s">
        <v>8857</v>
      </c>
      <c r="D5206" t="s">
        <v>8858</v>
      </c>
      <c r="E5206" t="s">
        <v>2685</v>
      </c>
      <c r="F5206">
        <v>18</v>
      </c>
      <c r="G5206" t="s">
        <v>8234</v>
      </c>
      <c r="H5206" t="s">
        <v>8218</v>
      </c>
      <c r="I5206" t="s">
        <v>8219</v>
      </c>
      <c r="J5206" t="s">
        <v>8215</v>
      </c>
      <c r="K5206" t="s">
        <v>8224</v>
      </c>
      <c r="L5206" t="s">
        <v>8216</v>
      </c>
    </row>
    <row r="5207" spans="1:12" x14ac:dyDescent="0.35">
      <c r="A5207" s="164" t="s">
        <v>22358</v>
      </c>
      <c r="B5207" t="s">
        <v>22359</v>
      </c>
      <c r="C5207" t="s">
        <v>22360</v>
      </c>
      <c r="D5207" t="s">
        <v>22361</v>
      </c>
      <c r="E5207" t="s">
        <v>2685</v>
      </c>
      <c r="F5207">
        <v>35</v>
      </c>
      <c r="G5207" t="s">
        <v>8234</v>
      </c>
      <c r="H5207" t="s">
        <v>8218</v>
      </c>
      <c r="I5207" t="s">
        <v>8219</v>
      </c>
      <c r="J5207" t="s">
        <v>8215</v>
      </c>
      <c r="K5207" t="s">
        <v>5808</v>
      </c>
      <c r="L5207" t="s">
        <v>8216</v>
      </c>
    </row>
    <row r="5208" spans="1:12" x14ac:dyDescent="0.35">
      <c r="A5208" s="164" t="s">
        <v>9109</v>
      </c>
      <c r="B5208" t="s">
        <v>9110</v>
      </c>
      <c r="C5208" t="s">
        <v>9111</v>
      </c>
      <c r="D5208" t="s">
        <v>9112</v>
      </c>
      <c r="E5208" t="s">
        <v>2685</v>
      </c>
      <c r="F5208">
        <v>30</v>
      </c>
      <c r="G5208" t="s">
        <v>8234</v>
      </c>
      <c r="H5208" t="s">
        <v>8218</v>
      </c>
      <c r="I5208" t="s">
        <v>8219</v>
      </c>
      <c r="J5208" t="s">
        <v>8215</v>
      </c>
      <c r="K5208" t="s">
        <v>5808</v>
      </c>
      <c r="L5208" t="s">
        <v>8216</v>
      </c>
    </row>
    <row r="5209" spans="1:12" x14ac:dyDescent="0.35">
      <c r="A5209" s="164" t="s">
        <v>26059</v>
      </c>
      <c r="B5209" t="s">
        <v>26060</v>
      </c>
      <c r="C5209" t="s">
        <v>26061</v>
      </c>
      <c r="D5209" t="s">
        <v>26062</v>
      </c>
      <c r="E5209" t="s">
        <v>2685</v>
      </c>
      <c r="F5209">
        <v>65</v>
      </c>
      <c r="G5209" t="s">
        <v>8234</v>
      </c>
      <c r="H5209" t="s">
        <v>8218</v>
      </c>
      <c r="I5209" t="s">
        <v>8219</v>
      </c>
      <c r="J5209" t="s">
        <v>8215</v>
      </c>
      <c r="K5209" t="s">
        <v>5808</v>
      </c>
      <c r="L5209" t="s">
        <v>8216</v>
      </c>
    </row>
    <row r="5210" spans="1:12" x14ac:dyDescent="0.35">
      <c r="A5210" s="164" t="s">
        <v>13415</v>
      </c>
      <c r="B5210" t="s">
        <v>13416</v>
      </c>
      <c r="C5210" t="s">
        <v>13417</v>
      </c>
      <c r="D5210" t="s">
        <v>1422</v>
      </c>
      <c r="E5210" t="s">
        <v>2685</v>
      </c>
      <c r="F5210">
        <v>53</v>
      </c>
      <c r="G5210" t="s">
        <v>8234</v>
      </c>
      <c r="H5210" t="s">
        <v>8218</v>
      </c>
      <c r="I5210" t="s">
        <v>8214</v>
      </c>
      <c r="J5210" t="s">
        <v>8215</v>
      </c>
      <c r="K5210" t="s">
        <v>8224</v>
      </c>
      <c r="L5210" t="s">
        <v>8267</v>
      </c>
    </row>
    <row r="5211" spans="1:12" x14ac:dyDescent="0.35">
      <c r="A5211" s="164" t="s">
        <v>10109</v>
      </c>
      <c r="B5211" t="s">
        <v>10110</v>
      </c>
      <c r="C5211" t="s">
        <v>10111</v>
      </c>
      <c r="D5211" t="s">
        <v>10112</v>
      </c>
      <c r="E5211" t="s">
        <v>2685</v>
      </c>
      <c r="H5211" t="s">
        <v>8218</v>
      </c>
      <c r="I5211" t="s">
        <v>8214</v>
      </c>
      <c r="J5211" t="s">
        <v>8215</v>
      </c>
      <c r="K5211" t="s">
        <v>8224</v>
      </c>
      <c r="L5211" t="s">
        <v>8216</v>
      </c>
    </row>
    <row r="5212" spans="1:12" x14ac:dyDescent="0.35">
      <c r="A5212" s="164" t="s">
        <v>18256</v>
      </c>
      <c r="B5212" t="s">
        <v>14075</v>
      </c>
      <c r="C5212" t="s">
        <v>9241</v>
      </c>
      <c r="D5212" t="s">
        <v>222</v>
      </c>
      <c r="E5212" t="s">
        <v>2685</v>
      </c>
      <c r="F5212">
        <v>28</v>
      </c>
      <c r="G5212" t="s">
        <v>8234</v>
      </c>
      <c r="H5212" t="s">
        <v>8218</v>
      </c>
      <c r="I5212" t="s">
        <v>8214</v>
      </c>
      <c r="J5212" t="s">
        <v>8215</v>
      </c>
      <c r="K5212" t="s">
        <v>5808</v>
      </c>
      <c r="L5212" t="s">
        <v>8216</v>
      </c>
    </row>
    <row r="5213" spans="1:12" x14ac:dyDescent="0.35">
      <c r="A5213" s="164" t="s">
        <v>33387</v>
      </c>
      <c r="B5213" t="s">
        <v>33388</v>
      </c>
      <c r="C5213" t="s">
        <v>33389</v>
      </c>
      <c r="D5213" t="s">
        <v>12869</v>
      </c>
      <c r="E5213" t="s">
        <v>2685</v>
      </c>
      <c r="H5213" t="s">
        <v>8218</v>
      </c>
      <c r="I5213" t="s">
        <v>8214</v>
      </c>
      <c r="J5213" t="s">
        <v>8215</v>
      </c>
      <c r="K5213" t="s">
        <v>8224</v>
      </c>
      <c r="L5213" t="s">
        <v>8216</v>
      </c>
    </row>
    <row r="5214" spans="1:12" x14ac:dyDescent="0.35">
      <c r="A5214" s="164" t="s">
        <v>2752</v>
      </c>
      <c r="B5214" t="s">
        <v>7375</v>
      </c>
      <c r="C5214" t="s">
        <v>24949</v>
      </c>
      <c r="D5214" t="s">
        <v>2684</v>
      </c>
      <c r="E5214" t="s">
        <v>2685</v>
      </c>
      <c r="F5214">
        <v>361</v>
      </c>
      <c r="G5214" t="s">
        <v>8556</v>
      </c>
      <c r="H5214" t="s">
        <v>8218</v>
      </c>
      <c r="I5214" t="s">
        <v>8214</v>
      </c>
      <c r="J5214" t="s">
        <v>8215</v>
      </c>
      <c r="K5214" t="s">
        <v>8224</v>
      </c>
      <c r="L5214" t="s">
        <v>8267</v>
      </c>
    </row>
    <row r="5215" spans="1:12" x14ac:dyDescent="0.35">
      <c r="A5215" s="164" t="s">
        <v>2753</v>
      </c>
      <c r="B5215" t="s">
        <v>7364</v>
      </c>
      <c r="C5215" t="s">
        <v>27006</v>
      </c>
      <c r="D5215" t="s">
        <v>1962</v>
      </c>
      <c r="E5215" t="s">
        <v>2685</v>
      </c>
      <c r="F5215">
        <v>443</v>
      </c>
      <c r="G5215" t="s">
        <v>8307</v>
      </c>
      <c r="H5215" t="s">
        <v>8218</v>
      </c>
      <c r="I5215" t="s">
        <v>8214</v>
      </c>
      <c r="J5215" t="s">
        <v>8215</v>
      </c>
      <c r="K5215" t="s">
        <v>8224</v>
      </c>
      <c r="L5215" t="s">
        <v>8267</v>
      </c>
    </row>
    <row r="5216" spans="1:12" x14ac:dyDescent="0.35">
      <c r="A5216" s="164" t="s">
        <v>2754</v>
      </c>
      <c r="B5216" t="s">
        <v>5340</v>
      </c>
      <c r="C5216" t="s">
        <v>10975</v>
      </c>
      <c r="D5216" t="s">
        <v>409</v>
      </c>
      <c r="E5216" t="s">
        <v>2685</v>
      </c>
      <c r="F5216">
        <v>530</v>
      </c>
      <c r="G5216" t="s">
        <v>8490</v>
      </c>
      <c r="H5216" t="s">
        <v>8218</v>
      </c>
      <c r="I5216" t="s">
        <v>8214</v>
      </c>
      <c r="J5216" t="s">
        <v>8215</v>
      </c>
      <c r="K5216" t="s">
        <v>8224</v>
      </c>
      <c r="L5216" t="s">
        <v>8267</v>
      </c>
    </row>
    <row r="5217" spans="1:12" x14ac:dyDescent="0.35">
      <c r="A5217" s="164" t="s">
        <v>2755</v>
      </c>
      <c r="B5217" t="s">
        <v>7016</v>
      </c>
      <c r="C5217" t="s">
        <v>32063</v>
      </c>
      <c r="D5217" t="s">
        <v>96</v>
      </c>
      <c r="E5217" t="s">
        <v>2685</v>
      </c>
      <c r="F5217">
        <v>42</v>
      </c>
      <c r="G5217" t="s">
        <v>8234</v>
      </c>
      <c r="H5217" t="s">
        <v>8218</v>
      </c>
      <c r="I5217" t="s">
        <v>8219</v>
      </c>
      <c r="J5217" t="s">
        <v>8215</v>
      </c>
      <c r="K5217" t="s">
        <v>5808</v>
      </c>
      <c r="L5217" t="s">
        <v>8216</v>
      </c>
    </row>
    <row r="5218" spans="1:12" x14ac:dyDescent="0.35">
      <c r="A5218" s="164" t="s">
        <v>16504</v>
      </c>
      <c r="B5218" t="s">
        <v>16505</v>
      </c>
      <c r="C5218" t="s">
        <v>16506</v>
      </c>
      <c r="D5218" t="s">
        <v>16507</v>
      </c>
      <c r="E5218" t="s">
        <v>2685</v>
      </c>
      <c r="F5218">
        <v>35</v>
      </c>
      <c r="G5218" t="s">
        <v>8234</v>
      </c>
      <c r="H5218" t="s">
        <v>8218</v>
      </c>
      <c r="I5218" t="s">
        <v>8219</v>
      </c>
      <c r="J5218" t="s">
        <v>8215</v>
      </c>
      <c r="K5218" t="s">
        <v>5808</v>
      </c>
      <c r="L5218" t="s">
        <v>8216</v>
      </c>
    </row>
    <row r="5219" spans="1:12" x14ac:dyDescent="0.35">
      <c r="A5219" s="164" t="s">
        <v>9461</v>
      </c>
      <c r="B5219" t="s">
        <v>9462</v>
      </c>
      <c r="C5219" t="s">
        <v>9463</v>
      </c>
      <c r="D5219" t="s">
        <v>9464</v>
      </c>
      <c r="E5219" t="s">
        <v>2685</v>
      </c>
      <c r="H5219" t="s">
        <v>8218</v>
      </c>
      <c r="I5219" t="s">
        <v>8214</v>
      </c>
      <c r="J5219" t="s">
        <v>8215</v>
      </c>
      <c r="K5219" t="s">
        <v>8224</v>
      </c>
      <c r="L5219" t="s">
        <v>8216</v>
      </c>
    </row>
    <row r="5220" spans="1:12" x14ac:dyDescent="0.35">
      <c r="A5220" s="164" t="s">
        <v>20987</v>
      </c>
      <c r="B5220" t="s">
        <v>20988</v>
      </c>
      <c r="C5220" t="s">
        <v>20989</v>
      </c>
      <c r="D5220" t="s">
        <v>8894</v>
      </c>
      <c r="E5220" t="s">
        <v>2685</v>
      </c>
      <c r="F5220">
        <v>47</v>
      </c>
      <c r="G5220" t="s">
        <v>8234</v>
      </c>
      <c r="H5220" t="s">
        <v>8218</v>
      </c>
      <c r="I5220" t="s">
        <v>8219</v>
      </c>
      <c r="J5220" t="s">
        <v>8215</v>
      </c>
      <c r="K5220" t="s">
        <v>5808</v>
      </c>
      <c r="L5220" t="s">
        <v>8216</v>
      </c>
    </row>
    <row r="5221" spans="1:12" x14ac:dyDescent="0.35">
      <c r="A5221" s="164" t="s">
        <v>22996</v>
      </c>
      <c r="B5221" t="s">
        <v>22997</v>
      </c>
      <c r="C5221" t="s">
        <v>22998</v>
      </c>
      <c r="D5221" t="s">
        <v>22999</v>
      </c>
      <c r="E5221" t="s">
        <v>2685</v>
      </c>
      <c r="F5221">
        <v>25</v>
      </c>
      <c r="G5221" t="s">
        <v>8234</v>
      </c>
      <c r="H5221" t="s">
        <v>8218</v>
      </c>
      <c r="I5221" t="s">
        <v>8219</v>
      </c>
      <c r="J5221" t="s">
        <v>8215</v>
      </c>
      <c r="K5221" t="s">
        <v>5808</v>
      </c>
      <c r="L5221" t="s">
        <v>8216</v>
      </c>
    </row>
    <row r="5222" spans="1:12" x14ac:dyDescent="0.35">
      <c r="A5222" s="164" t="s">
        <v>15485</v>
      </c>
      <c r="B5222" t="s">
        <v>15486</v>
      </c>
      <c r="C5222" t="s">
        <v>15487</v>
      </c>
      <c r="D5222" t="s">
        <v>12869</v>
      </c>
      <c r="E5222" t="s">
        <v>2685</v>
      </c>
      <c r="H5222" t="s">
        <v>8218</v>
      </c>
      <c r="I5222" t="s">
        <v>8214</v>
      </c>
      <c r="J5222" t="s">
        <v>8215</v>
      </c>
      <c r="K5222" t="s">
        <v>8224</v>
      </c>
      <c r="L5222" t="s">
        <v>8216</v>
      </c>
    </row>
    <row r="5223" spans="1:12" x14ac:dyDescent="0.35">
      <c r="A5223" s="164" t="s">
        <v>28586</v>
      </c>
      <c r="B5223" t="s">
        <v>28587</v>
      </c>
      <c r="C5223" t="s">
        <v>28588</v>
      </c>
      <c r="D5223" t="s">
        <v>13650</v>
      </c>
      <c r="E5223" t="s">
        <v>2685</v>
      </c>
      <c r="H5223" t="s">
        <v>8218</v>
      </c>
      <c r="I5223" t="s">
        <v>8214</v>
      </c>
      <c r="J5223" t="s">
        <v>8215</v>
      </c>
      <c r="K5223" t="s">
        <v>8224</v>
      </c>
      <c r="L5223" t="s">
        <v>8216</v>
      </c>
    </row>
    <row r="5224" spans="1:12" x14ac:dyDescent="0.35">
      <c r="A5224" s="164" t="s">
        <v>31198</v>
      </c>
      <c r="B5224" t="s">
        <v>31199</v>
      </c>
      <c r="C5224" t="s">
        <v>31200</v>
      </c>
      <c r="D5224" t="s">
        <v>31201</v>
      </c>
      <c r="E5224" t="s">
        <v>2685</v>
      </c>
      <c r="F5224">
        <v>43</v>
      </c>
      <c r="G5224" t="s">
        <v>8234</v>
      </c>
      <c r="H5224" t="s">
        <v>8218</v>
      </c>
      <c r="I5224" t="s">
        <v>8219</v>
      </c>
      <c r="J5224" t="s">
        <v>8215</v>
      </c>
      <c r="K5224" t="s">
        <v>5808</v>
      </c>
      <c r="L5224" t="s">
        <v>8216</v>
      </c>
    </row>
    <row r="5225" spans="1:12" x14ac:dyDescent="0.35">
      <c r="A5225" s="164" t="s">
        <v>22565</v>
      </c>
      <c r="B5225" t="s">
        <v>22566</v>
      </c>
      <c r="C5225" t="s">
        <v>22567</v>
      </c>
      <c r="D5225" t="s">
        <v>22568</v>
      </c>
      <c r="E5225" t="s">
        <v>2685</v>
      </c>
      <c r="F5225">
        <v>3</v>
      </c>
      <c r="G5225" t="s">
        <v>8234</v>
      </c>
      <c r="H5225" t="s">
        <v>8218</v>
      </c>
      <c r="I5225" t="s">
        <v>8214</v>
      </c>
      <c r="J5225" t="s">
        <v>8215</v>
      </c>
      <c r="K5225" t="s">
        <v>8224</v>
      </c>
      <c r="L5225" t="s">
        <v>8216</v>
      </c>
    </row>
    <row r="5226" spans="1:12" x14ac:dyDescent="0.35">
      <c r="A5226" s="164" t="s">
        <v>2756</v>
      </c>
      <c r="B5226" t="s">
        <v>7352</v>
      </c>
      <c r="C5226" t="s">
        <v>29146</v>
      </c>
      <c r="D5226" t="s">
        <v>2757</v>
      </c>
      <c r="E5226" t="s">
        <v>2685</v>
      </c>
      <c r="F5226">
        <v>48</v>
      </c>
      <c r="G5226" t="s">
        <v>8234</v>
      </c>
      <c r="H5226" t="s">
        <v>8218</v>
      </c>
      <c r="I5226" t="s">
        <v>8219</v>
      </c>
      <c r="J5226" t="s">
        <v>8215</v>
      </c>
      <c r="K5226" t="s">
        <v>8224</v>
      </c>
      <c r="L5226" t="s">
        <v>8216</v>
      </c>
    </row>
    <row r="5227" spans="1:12" x14ac:dyDescent="0.35">
      <c r="A5227" s="164" t="s">
        <v>2758</v>
      </c>
      <c r="B5227" t="s">
        <v>7342</v>
      </c>
      <c r="C5227" t="s">
        <v>9151</v>
      </c>
      <c r="D5227" t="s">
        <v>2759</v>
      </c>
      <c r="E5227" t="s">
        <v>2685</v>
      </c>
      <c r="F5227">
        <v>77</v>
      </c>
      <c r="G5227" t="s">
        <v>8234</v>
      </c>
      <c r="H5227" t="s">
        <v>8218</v>
      </c>
      <c r="I5227" t="s">
        <v>8214</v>
      </c>
      <c r="J5227" t="s">
        <v>8215</v>
      </c>
      <c r="K5227" t="s">
        <v>8224</v>
      </c>
      <c r="L5227" t="s">
        <v>8267</v>
      </c>
    </row>
    <row r="5228" spans="1:12" x14ac:dyDescent="0.35">
      <c r="A5228" s="164" t="s">
        <v>2760</v>
      </c>
      <c r="B5228" t="s">
        <v>7349</v>
      </c>
      <c r="C5228" t="s">
        <v>20018</v>
      </c>
      <c r="D5228" t="s">
        <v>1043</v>
      </c>
      <c r="E5228" t="s">
        <v>2685</v>
      </c>
      <c r="F5228">
        <v>92</v>
      </c>
      <c r="G5228" t="s">
        <v>8234</v>
      </c>
      <c r="H5228" t="s">
        <v>8218</v>
      </c>
      <c r="I5228" t="s">
        <v>8219</v>
      </c>
      <c r="J5228" t="s">
        <v>8215</v>
      </c>
      <c r="K5228" t="s">
        <v>8224</v>
      </c>
      <c r="L5228" t="s">
        <v>8216</v>
      </c>
    </row>
    <row r="5229" spans="1:12" x14ac:dyDescent="0.35">
      <c r="A5229" s="164" t="s">
        <v>27720</v>
      </c>
      <c r="B5229" t="s">
        <v>17573</v>
      </c>
      <c r="C5229" t="s">
        <v>27721</v>
      </c>
      <c r="D5229" t="s">
        <v>17575</v>
      </c>
      <c r="E5229" t="s">
        <v>2685</v>
      </c>
      <c r="F5229">
        <v>34</v>
      </c>
      <c r="G5229" t="s">
        <v>8234</v>
      </c>
      <c r="H5229" t="s">
        <v>8218</v>
      </c>
      <c r="I5229" t="s">
        <v>8219</v>
      </c>
      <c r="J5229" t="s">
        <v>8215</v>
      </c>
      <c r="K5229" t="s">
        <v>5808</v>
      </c>
      <c r="L5229" t="s">
        <v>8216</v>
      </c>
    </row>
    <row r="5230" spans="1:12" x14ac:dyDescent="0.35">
      <c r="A5230" s="164" t="s">
        <v>8291</v>
      </c>
      <c r="B5230" t="s">
        <v>8292</v>
      </c>
      <c r="C5230" t="s">
        <v>8293</v>
      </c>
      <c r="D5230" t="s">
        <v>8294</v>
      </c>
      <c r="E5230" t="s">
        <v>2685</v>
      </c>
      <c r="H5230" t="s">
        <v>8218</v>
      </c>
      <c r="I5230" t="s">
        <v>8219</v>
      </c>
      <c r="J5230" t="s">
        <v>8215</v>
      </c>
      <c r="K5230" t="s">
        <v>8224</v>
      </c>
      <c r="L5230" t="s">
        <v>8216</v>
      </c>
    </row>
    <row r="5231" spans="1:12" x14ac:dyDescent="0.35">
      <c r="A5231" s="164" t="s">
        <v>9935</v>
      </c>
      <c r="B5231" t="s">
        <v>9936</v>
      </c>
      <c r="C5231" t="s">
        <v>9937</v>
      </c>
      <c r="D5231" t="s">
        <v>431</v>
      </c>
      <c r="E5231" t="s">
        <v>2685</v>
      </c>
      <c r="F5231">
        <v>134</v>
      </c>
      <c r="G5231" t="s">
        <v>8212</v>
      </c>
      <c r="H5231" t="s">
        <v>8218</v>
      </c>
      <c r="I5231" t="s">
        <v>8214</v>
      </c>
      <c r="J5231" t="s">
        <v>8215</v>
      </c>
      <c r="K5231" t="s">
        <v>8224</v>
      </c>
      <c r="L5231" t="s">
        <v>8267</v>
      </c>
    </row>
    <row r="5232" spans="1:12" x14ac:dyDescent="0.35">
      <c r="A5232" s="164" t="s">
        <v>31899</v>
      </c>
      <c r="B5232" t="s">
        <v>31900</v>
      </c>
      <c r="C5232" t="s">
        <v>31901</v>
      </c>
      <c r="D5232" t="s">
        <v>12869</v>
      </c>
      <c r="E5232" t="s">
        <v>2685</v>
      </c>
      <c r="H5232" t="s">
        <v>8218</v>
      </c>
      <c r="I5232" t="s">
        <v>8214</v>
      </c>
      <c r="J5232" t="s">
        <v>8215</v>
      </c>
      <c r="K5232" t="s">
        <v>8224</v>
      </c>
      <c r="L5232" t="s">
        <v>8216</v>
      </c>
    </row>
    <row r="5233" spans="1:12" x14ac:dyDescent="0.35">
      <c r="A5233" s="164" t="s">
        <v>27694</v>
      </c>
      <c r="B5233" t="s">
        <v>27695</v>
      </c>
      <c r="C5233" t="s">
        <v>27696</v>
      </c>
      <c r="D5233" t="s">
        <v>2307</v>
      </c>
      <c r="E5233" t="s">
        <v>2685</v>
      </c>
      <c r="F5233">
        <v>38</v>
      </c>
      <c r="G5233" t="s">
        <v>8234</v>
      </c>
      <c r="H5233" t="s">
        <v>8218</v>
      </c>
      <c r="I5233" t="s">
        <v>8219</v>
      </c>
      <c r="J5233" t="s">
        <v>8215</v>
      </c>
      <c r="K5233" t="s">
        <v>5808</v>
      </c>
      <c r="L5233" t="s">
        <v>8216</v>
      </c>
    </row>
    <row r="5234" spans="1:12" x14ac:dyDescent="0.35">
      <c r="A5234" s="164" t="s">
        <v>31657</v>
      </c>
      <c r="B5234" t="s">
        <v>30439</v>
      </c>
      <c r="C5234" t="s">
        <v>31658</v>
      </c>
      <c r="D5234" t="s">
        <v>4112</v>
      </c>
      <c r="E5234" t="s">
        <v>2685</v>
      </c>
      <c r="F5234">
        <v>34</v>
      </c>
      <c r="G5234" t="s">
        <v>8234</v>
      </c>
      <c r="H5234" t="s">
        <v>8218</v>
      </c>
      <c r="I5234" t="s">
        <v>8219</v>
      </c>
      <c r="J5234" t="s">
        <v>8215</v>
      </c>
      <c r="K5234" t="s">
        <v>5808</v>
      </c>
      <c r="L5234" t="s">
        <v>8216</v>
      </c>
    </row>
    <row r="5235" spans="1:12" x14ac:dyDescent="0.35">
      <c r="A5235" s="164" t="s">
        <v>2761</v>
      </c>
      <c r="B5235" t="s">
        <v>7373</v>
      </c>
      <c r="C5235" t="s">
        <v>8324</v>
      </c>
      <c r="D5235" t="s">
        <v>1660</v>
      </c>
      <c r="E5235" t="s">
        <v>2685</v>
      </c>
      <c r="F5235">
        <v>42</v>
      </c>
      <c r="G5235" t="s">
        <v>8234</v>
      </c>
      <c r="H5235" t="s">
        <v>8218</v>
      </c>
      <c r="I5235" t="s">
        <v>8219</v>
      </c>
      <c r="J5235" t="s">
        <v>8215</v>
      </c>
      <c r="K5235" t="s">
        <v>5808</v>
      </c>
      <c r="L5235" t="s">
        <v>8216</v>
      </c>
    </row>
    <row r="5236" spans="1:12" x14ac:dyDescent="0.35">
      <c r="A5236" s="164" t="s">
        <v>2762</v>
      </c>
      <c r="B5236" t="s">
        <v>7337</v>
      </c>
      <c r="C5236" t="s">
        <v>20792</v>
      </c>
      <c r="D5236" t="s">
        <v>2699</v>
      </c>
      <c r="E5236" t="s">
        <v>2685</v>
      </c>
      <c r="F5236">
        <v>88</v>
      </c>
      <c r="G5236" t="s">
        <v>8234</v>
      </c>
      <c r="H5236" t="s">
        <v>8218</v>
      </c>
      <c r="I5236" t="s">
        <v>8214</v>
      </c>
      <c r="J5236" t="s">
        <v>8215</v>
      </c>
      <c r="K5236" t="s">
        <v>8224</v>
      </c>
      <c r="L5236" t="s">
        <v>8267</v>
      </c>
    </row>
    <row r="5237" spans="1:12" x14ac:dyDescent="0.35">
      <c r="A5237" s="164" t="s">
        <v>2763</v>
      </c>
      <c r="B5237" t="s">
        <v>7359</v>
      </c>
      <c r="C5237" t="s">
        <v>23856</v>
      </c>
      <c r="D5237" t="s">
        <v>2764</v>
      </c>
      <c r="E5237" t="s">
        <v>2685</v>
      </c>
      <c r="F5237">
        <v>199</v>
      </c>
      <c r="G5237" t="s">
        <v>8212</v>
      </c>
      <c r="H5237" t="s">
        <v>8218</v>
      </c>
      <c r="I5237" t="s">
        <v>8214</v>
      </c>
      <c r="J5237" t="s">
        <v>8215</v>
      </c>
      <c r="K5237" t="s">
        <v>5808</v>
      </c>
      <c r="L5237" t="s">
        <v>8216</v>
      </c>
    </row>
    <row r="5238" spans="1:12" x14ac:dyDescent="0.35">
      <c r="A5238" s="164" t="s">
        <v>19181</v>
      </c>
      <c r="B5238" t="s">
        <v>19182</v>
      </c>
      <c r="C5238" t="s">
        <v>19183</v>
      </c>
      <c r="D5238" t="s">
        <v>409</v>
      </c>
      <c r="E5238" t="s">
        <v>2685</v>
      </c>
      <c r="F5238">
        <v>98</v>
      </c>
      <c r="G5238" t="s">
        <v>8234</v>
      </c>
      <c r="H5238" t="s">
        <v>8218</v>
      </c>
      <c r="I5238" t="s">
        <v>8214</v>
      </c>
      <c r="J5238" t="s">
        <v>8215</v>
      </c>
      <c r="K5238" t="s">
        <v>8224</v>
      </c>
      <c r="L5238" t="s">
        <v>8267</v>
      </c>
    </row>
    <row r="5239" spans="1:12" x14ac:dyDescent="0.35">
      <c r="A5239" s="164" t="s">
        <v>2765</v>
      </c>
      <c r="B5239" t="s">
        <v>6317</v>
      </c>
      <c r="C5239" t="s">
        <v>23976</v>
      </c>
      <c r="D5239" t="s">
        <v>2766</v>
      </c>
      <c r="E5239" t="s">
        <v>2685</v>
      </c>
      <c r="F5239">
        <v>394</v>
      </c>
      <c r="G5239" t="s">
        <v>8556</v>
      </c>
      <c r="H5239" t="s">
        <v>8218</v>
      </c>
      <c r="I5239" t="s">
        <v>8214</v>
      </c>
      <c r="J5239" t="s">
        <v>8215</v>
      </c>
      <c r="K5239" t="s">
        <v>8224</v>
      </c>
      <c r="L5239" t="s">
        <v>8267</v>
      </c>
    </row>
    <row r="5240" spans="1:12" x14ac:dyDescent="0.35">
      <c r="A5240" s="164" t="s">
        <v>2767</v>
      </c>
      <c r="B5240" t="s">
        <v>7340</v>
      </c>
      <c r="C5240" t="s">
        <v>21631</v>
      </c>
      <c r="D5240" t="s">
        <v>2699</v>
      </c>
      <c r="E5240" t="s">
        <v>2685</v>
      </c>
      <c r="F5240">
        <v>205</v>
      </c>
      <c r="G5240" t="s">
        <v>8223</v>
      </c>
      <c r="H5240" t="s">
        <v>8218</v>
      </c>
      <c r="I5240" t="s">
        <v>8214</v>
      </c>
      <c r="J5240" t="s">
        <v>8215</v>
      </c>
      <c r="K5240" t="s">
        <v>8224</v>
      </c>
      <c r="L5240" t="s">
        <v>8267</v>
      </c>
    </row>
    <row r="5241" spans="1:12" x14ac:dyDescent="0.35">
      <c r="A5241" s="164" t="s">
        <v>15438</v>
      </c>
      <c r="B5241" t="s">
        <v>9724</v>
      </c>
      <c r="C5241" t="s">
        <v>15439</v>
      </c>
      <c r="D5241" t="s">
        <v>15302</v>
      </c>
      <c r="E5241" t="s">
        <v>2685</v>
      </c>
      <c r="H5241" t="s">
        <v>8218</v>
      </c>
      <c r="I5241" t="s">
        <v>8219</v>
      </c>
      <c r="J5241" t="s">
        <v>8215</v>
      </c>
      <c r="K5241" t="s">
        <v>8224</v>
      </c>
      <c r="L5241" t="s">
        <v>8216</v>
      </c>
    </row>
    <row r="5242" spans="1:12" x14ac:dyDescent="0.35">
      <c r="A5242" s="164" t="s">
        <v>2768</v>
      </c>
      <c r="B5242" t="s">
        <v>5344</v>
      </c>
      <c r="C5242" t="s">
        <v>21421</v>
      </c>
      <c r="D5242" t="s">
        <v>2747</v>
      </c>
      <c r="E5242" t="s">
        <v>2685</v>
      </c>
      <c r="F5242">
        <v>283</v>
      </c>
      <c r="G5242" t="s">
        <v>8223</v>
      </c>
      <c r="H5242" t="s">
        <v>8218</v>
      </c>
      <c r="I5242" t="s">
        <v>8214</v>
      </c>
      <c r="J5242" t="s">
        <v>8215</v>
      </c>
      <c r="K5242" t="s">
        <v>5808</v>
      </c>
      <c r="L5242" t="s">
        <v>8216</v>
      </c>
    </row>
    <row r="5243" spans="1:12" x14ac:dyDescent="0.35">
      <c r="A5243" s="164" t="s">
        <v>19647</v>
      </c>
      <c r="B5243" t="s">
        <v>19648</v>
      </c>
      <c r="C5243" t="s">
        <v>19649</v>
      </c>
      <c r="D5243" t="s">
        <v>19650</v>
      </c>
      <c r="E5243" t="s">
        <v>2685</v>
      </c>
      <c r="H5243" t="s">
        <v>8218</v>
      </c>
      <c r="I5243" t="s">
        <v>8219</v>
      </c>
      <c r="J5243" t="s">
        <v>8215</v>
      </c>
      <c r="K5243" t="s">
        <v>8224</v>
      </c>
      <c r="L5243" t="s">
        <v>8216</v>
      </c>
    </row>
    <row r="5244" spans="1:12" x14ac:dyDescent="0.35">
      <c r="A5244" s="164" t="s">
        <v>2769</v>
      </c>
      <c r="B5244" t="s">
        <v>7007</v>
      </c>
      <c r="C5244" t="s">
        <v>22829</v>
      </c>
      <c r="D5244" t="s">
        <v>2770</v>
      </c>
      <c r="E5244" t="s">
        <v>2685</v>
      </c>
      <c r="F5244">
        <v>100</v>
      </c>
      <c r="G5244" t="s">
        <v>8234</v>
      </c>
      <c r="H5244" t="s">
        <v>8218</v>
      </c>
      <c r="I5244" t="s">
        <v>8219</v>
      </c>
      <c r="J5244" t="s">
        <v>8215</v>
      </c>
      <c r="K5244" t="s">
        <v>5808</v>
      </c>
      <c r="L5244" t="s">
        <v>8216</v>
      </c>
    </row>
    <row r="5245" spans="1:12" x14ac:dyDescent="0.35">
      <c r="A5245" s="164" t="s">
        <v>18640</v>
      </c>
      <c r="B5245" t="s">
        <v>18641</v>
      </c>
      <c r="C5245" t="s">
        <v>18642</v>
      </c>
      <c r="D5245" t="s">
        <v>13650</v>
      </c>
      <c r="E5245" t="s">
        <v>2685</v>
      </c>
      <c r="H5245" t="s">
        <v>8218</v>
      </c>
      <c r="I5245" t="s">
        <v>8214</v>
      </c>
      <c r="J5245" t="s">
        <v>8215</v>
      </c>
      <c r="K5245" t="s">
        <v>8224</v>
      </c>
      <c r="L5245" t="s">
        <v>8216</v>
      </c>
    </row>
    <row r="5246" spans="1:12" x14ac:dyDescent="0.35">
      <c r="A5246" s="164" t="s">
        <v>25966</v>
      </c>
      <c r="B5246" t="s">
        <v>25967</v>
      </c>
      <c r="C5246" t="s">
        <v>25968</v>
      </c>
      <c r="D5246" t="s">
        <v>13650</v>
      </c>
      <c r="E5246" t="s">
        <v>2685</v>
      </c>
      <c r="F5246">
        <v>52</v>
      </c>
      <c r="G5246" t="s">
        <v>8234</v>
      </c>
      <c r="H5246" t="s">
        <v>8218</v>
      </c>
      <c r="I5246" t="s">
        <v>8214</v>
      </c>
      <c r="J5246" t="s">
        <v>8215</v>
      </c>
      <c r="K5246" t="s">
        <v>5808</v>
      </c>
      <c r="L5246" t="s">
        <v>8267</v>
      </c>
    </row>
    <row r="5247" spans="1:12" x14ac:dyDescent="0.35">
      <c r="A5247" s="164" t="s">
        <v>20800</v>
      </c>
      <c r="B5247" t="s">
        <v>18246</v>
      </c>
      <c r="C5247" t="s">
        <v>20801</v>
      </c>
      <c r="D5247" t="s">
        <v>18248</v>
      </c>
      <c r="E5247" t="s">
        <v>2685</v>
      </c>
      <c r="F5247">
        <v>29</v>
      </c>
      <c r="G5247" t="s">
        <v>8234</v>
      </c>
      <c r="H5247" t="s">
        <v>8218</v>
      </c>
      <c r="I5247" t="s">
        <v>8219</v>
      </c>
      <c r="J5247" t="s">
        <v>8215</v>
      </c>
      <c r="K5247" t="s">
        <v>5808</v>
      </c>
      <c r="L5247" t="s">
        <v>8216</v>
      </c>
    </row>
    <row r="5248" spans="1:12" x14ac:dyDescent="0.35">
      <c r="A5248" s="164" t="s">
        <v>2771</v>
      </c>
      <c r="B5248" t="s">
        <v>7357</v>
      </c>
      <c r="C5248" t="s">
        <v>9760</v>
      </c>
      <c r="D5248" t="s">
        <v>7358</v>
      </c>
      <c r="E5248" t="s">
        <v>2685</v>
      </c>
      <c r="F5248">
        <v>80</v>
      </c>
      <c r="G5248" t="s">
        <v>8234</v>
      </c>
      <c r="H5248" t="s">
        <v>8218</v>
      </c>
      <c r="I5248" t="s">
        <v>8214</v>
      </c>
      <c r="J5248" t="s">
        <v>8215</v>
      </c>
      <c r="K5248" t="s">
        <v>8224</v>
      </c>
      <c r="L5248" t="s">
        <v>8267</v>
      </c>
    </row>
    <row r="5249" spans="1:12" x14ac:dyDescent="0.35">
      <c r="A5249" s="164" t="s">
        <v>2772</v>
      </c>
      <c r="B5249" t="s">
        <v>7346</v>
      </c>
      <c r="C5249" t="s">
        <v>24824</v>
      </c>
      <c r="D5249" t="s">
        <v>2773</v>
      </c>
      <c r="E5249" t="s">
        <v>2685</v>
      </c>
      <c r="F5249">
        <v>113</v>
      </c>
      <c r="G5249" t="s">
        <v>8212</v>
      </c>
      <c r="H5249" t="s">
        <v>8218</v>
      </c>
      <c r="I5249" t="s">
        <v>8214</v>
      </c>
      <c r="J5249" t="s">
        <v>8215</v>
      </c>
      <c r="K5249" t="s">
        <v>8224</v>
      </c>
      <c r="L5249" t="s">
        <v>8267</v>
      </c>
    </row>
    <row r="5250" spans="1:12" x14ac:dyDescent="0.35">
      <c r="A5250" s="164" t="s">
        <v>21072</v>
      </c>
      <c r="B5250" t="s">
        <v>21073</v>
      </c>
      <c r="C5250" t="s">
        <v>21074</v>
      </c>
      <c r="D5250" t="s">
        <v>21075</v>
      </c>
      <c r="E5250" t="s">
        <v>2685</v>
      </c>
      <c r="H5250" t="s">
        <v>8218</v>
      </c>
      <c r="I5250" t="s">
        <v>8214</v>
      </c>
      <c r="J5250" t="s">
        <v>8215</v>
      </c>
      <c r="K5250" t="s">
        <v>8224</v>
      </c>
      <c r="L5250" t="s">
        <v>8216</v>
      </c>
    </row>
    <row r="5251" spans="1:12" x14ac:dyDescent="0.35">
      <c r="A5251" s="164" t="s">
        <v>2774</v>
      </c>
      <c r="B5251" t="s">
        <v>5760</v>
      </c>
      <c r="C5251" t="s">
        <v>31453</v>
      </c>
      <c r="D5251" t="s">
        <v>2775</v>
      </c>
      <c r="E5251" t="s">
        <v>2685</v>
      </c>
      <c r="F5251">
        <v>73</v>
      </c>
      <c r="G5251" t="s">
        <v>8234</v>
      </c>
      <c r="H5251" t="s">
        <v>8218</v>
      </c>
      <c r="I5251" t="s">
        <v>8214</v>
      </c>
      <c r="J5251" t="s">
        <v>8215</v>
      </c>
      <c r="K5251" t="s">
        <v>8224</v>
      </c>
      <c r="L5251" t="s">
        <v>8267</v>
      </c>
    </row>
    <row r="5252" spans="1:12" x14ac:dyDescent="0.35">
      <c r="A5252" s="164" t="s">
        <v>2776</v>
      </c>
      <c r="B5252" t="s">
        <v>7020</v>
      </c>
      <c r="C5252" t="s">
        <v>33042</v>
      </c>
      <c r="D5252" t="s">
        <v>2653</v>
      </c>
      <c r="E5252" t="s">
        <v>2685</v>
      </c>
      <c r="F5252">
        <v>52</v>
      </c>
      <c r="G5252" t="s">
        <v>8234</v>
      </c>
      <c r="H5252" t="s">
        <v>8218</v>
      </c>
      <c r="I5252" t="s">
        <v>8214</v>
      </c>
      <c r="J5252" t="s">
        <v>8215</v>
      </c>
      <c r="K5252" t="s">
        <v>5808</v>
      </c>
      <c r="L5252" t="s">
        <v>8216</v>
      </c>
    </row>
    <row r="5253" spans="1:12" x14ac:dyDescent="0.35">
      <c r="A5253" s="164" t="s">
        <v>27101</v>
      </c>
      <c r="B5253" t="s">
        <v>27102</v>
      </c>
      <c r="C5253" t="s">
        <v>27103</v>
      </c>
      <c r="D5253" t="s">
        <v>1601</v>
      </c>
      <c r="E5253" t="s">
        <v>2685</v>
      </c>
      <c r="F5253">
        <v>147</v>
      </c>
      <c r="G5253" t="s">
        <v>8212</v>
      </c>
      <c r="H5253" t="s">
        <v>8218</v>
      </c>
      <c r="I5253" t="s">
        <v>8214</v>
      </c>
      <c r="J5253" t="s">
        <v>8215</v>
      </c>
      <c r="K5253" t="s">
        <v>8224</v>
      </c>
      <c r="L5253" t="s">
        <v>8216</v>
      </c>
    </row>
    <row r="5254" spans="1:12" x14ac:dyDescent="0.35">
      <c r="A5254" s="164" t="s">
        <v>17678</v>
      </c>
      <c r="B5254" t="s">
        <v>17679</v>
      </c>
      <c r="C5254" t="s">
        <v>17680</v>
      </c>
      <c r="D5254" t="s">
        <v>17681</v>
      </c>
      <c r="E5254" t="s">
        <v>2685</v>
      </c>
      <c r="F5254">
        <v>68</v>
      </c>
      <c r="G5254" t="s">
        <v>8234</v>
      </c>
      <c r="H5254" t="s">
        <v>8218</v>
      </c>
      <c r="I5254" t="s">
        <v>8214</v>
      </c>
      <c r="J5254" t="s">
        <v>8215</v>
      </c>
      <c r="K5254" t="s">
        <v>8224</v>
      </c>
      <c r="L5254" t="s">
        <v>8216</v>
      </c>
    </row>
    <row r="5255" spans="1:12" x14ac:dyDescent="0.35">
      <c r="A5255" s="164" t="s">
        <v>32899</v>
      </c>
      <c r="B5255" t="s">
        <v>32900</v>
      </c>
      <c r="C5255" t="s">
        <v>32901</v>
      </c>
      <c r="D5255" t="s">
        <v>13650</v>
      </c>
      <c r="E5255" t="s">
        <v>2685</v>
      </c>
      <c r="H5255" t="s">
        <v>8218</v>
      </c>
      <c r="I5255" t="s">
        <v>8214</v>
      </c>
      <c r="J5255" t="s">
        <v>8215</v>
      </c>
      <c r="K5255" t="s">
        <v>8224</v>
      </c>
      <c r="L5255" t="s">
        <v>8216</v>
      </c>
    </row>
    <row r="5256" spans="1:12" x14ac:dyDescent="0.35">
      <c r="A5256" s="164" t="s">
        <v>2777</v>
      </c>
      <c r="B5256" t="s">
        <v>7344</v>
      </c>
      <c r="C5256" t="s">
        <v>33367</v>
      </c>
      <c r="D5256" t="s">
        <v>2778</v>
      </c>
      <c r="E5256" t="s">
        <v>2685</v>
      </c>
      <c r="F5256">
        <v>199</v>
      </c>
      <c r="G5256" t="s">
        <v>8212</v>
      </c>
      <c r="H5256" t="s">
        <v>8218</v>
      </c>
      <c r="I5256" t="s">
        <v>8214</v>
      </c>
      <c r="J5256" t="s">
        <v>8215</v>
      </c>
      <c r="K5256" t="s">
        <v>8224</v>
      </c>
      <c r="L5256" t="s">
        <v>8216</v>
      </c>
    </row>
    <row r="5257" spans="1:12" x14ac:dyDescent="0.35">
      <c r="A5257" s="164" t="s">
        <v>12486</v>
      </c>
      <c r="B5257" t="s">
        <v>12487</v>
      </c>
      <c r="C5257" t="s">
        <v>12488</v>
      </c>
      <c r="D5257" t="s">
        <v>12489</v>
      </c>
      <c r="E5257" t="s">
        <v>2685</v>
      </c>
      <c r="H5257" t="s">
        <v>8218</v>
      </c>
      <c r="I5257" t="s">
        <v>8214</v>
      </c>
      <c r="J5257" t="s">
        <v>8215</v>
      </c>
      <c r="K5257" t="s">
        <v>8224</v>
      </c>
      <c r="L5257" t="s">
        <v>8216</v>
      </c>
    </row>
    <row r="5258" spans="1:12" x14ac:dyDescent="0.35">
      <c r="A5258" s="164" t="s">
        <v>17066</v>
      </c>
      <c r="B5258" t="s">
        <v>17067</v>
      </c>
      <c r="C5258" t="s">
        <v>17068</v>
      </c>
      <c r="D5258" t="s">
        <v>1962</v>
      </c>
      <c r="E5258" t="s">
        <v>2685</v>
      </c>
      <c r="F5258">
        <v>0</v>
      </c>
      <c r="G5258" t="s">
        <v>8234</v>
      </c>
      <c r="H5258" t="s">
        <v>8218</v>
      </c>
      <c r="I5258" t="s">
        <v>8214</v>
      </c>
      <c r="J5258" t="s">
        <v>8215</v>
      </c>
      <c r="K5258" t="s">
        <v>8224</v>
      </c>
      <c r="L5258" t="s">
        <v>8216</v>
      </c>
    </row>
    <row r="5259" spans="1:12" x14ac:dyDescent="0.35">
      <c r="A5259" s="164" t="s">
        <v>20754</v>
      </c>
      <c r="B5259" t="s">
        <v>20755</v>
      </c>
      <c r="C5259" t="s">
        <v>20756</v>
      </c>
      <c r="D5259" t="s">
        <v>12869</v>
      </c>
      <c r="E5259" t="s">
        <v>2685</v>
      </c>
      <c r="H5259" t="s">
        <v>8218</v>
      </c>
      <c r="I5259" t="s">
        <v>8214</v>
      </c>
      <c r="J5259" t="s">
        <v>8215</v>
      </c>
      <c r="K5259" t="s">
        <v>8224</v>
      </c>
      <c r="L5259" t="s">
        <v>8216</v>
      </c>
    </row>
    <row r="5260" spans="1:12" x14ac:dyDescent="0.35">
      <c r="A5260" s="164" t="s">
        <v>18226</v>
      </c>
      <c r="B5260" t="s">
        <v>18227</v>
      </c>
      <c r="C5260" t="s">
        <v>18228</v>
      </c>
      <c r="D5260" t="s">
        <v>2699</v>
      </c>
      <c r="E5260" t="s">
        <v>2685</v>
      </c>
      <c r="F5260">
        <v>80</v>
      </c>
      <c r="G5260" t="s">
        <v>8234</v>
      </c>
      <c r="H5260" t="s">
        <v>8218</v>
      </c>
      <c r="I5260" t="s">
        <v>8214</v>
      </c>
      <c r="J5260" t="s">
        <v>8215</v>
      </c>
      <c r="K5260" t="s">
        <v>5808</v>
      </c>
      <c r="L5260" t="s">
        <v>8216</v>
      </c>
    </row>
    <row r="5261" spans="1:12" x14ac:dyDescent="0.35">
      <c r="A5261" s="164" t="s">
        <v>10848</v>
      </c>
      <c r="B5261" t="s">
        <v>10849</v>
      </c>
      <c r="C5261" t="s">
        <v>10850</v>
      </c>
      <c r="D5261" t="s">
        <v>2743</v>
      </c>
      <c r="E5261" t="s">
        <v>2685</v>
      </c>
      <c r="F5261">
        <v>20</v>
      </c>
      <c r="G5261" t="s">
        <v>8234</v>
      </c>
      <c r="H5261" t="s">
        <v>8218</v>
      </c>
      <c r="I5261" t="s">
        <v>8214</v>
      </c>
      <c r="J5261" t="s">
        <v>8215</v>
      </c>
      <c r="K5261" t="s">
        <v>8224</v>
      </c>
      <c r="L5261" t="s">
        <v>8216</v>
      </c>
    </row>
    <row r="5262" spans="1:12" x14ac:dyDescent="0.35">
      <c r="A5262" s="164" t="s">
        <v>30242</v>
      </c>
      <c r="B5262" t="s">
        <v>30243</v>
      </c>
      <c r="C5262" t="s">
        <v>23906</v>
      </c>
      <c r="D5262" t="s">
        <v>1601</v>
      </c>
      <c r="E5262" t="s">
        <v>2685</v>
      </c>
      <c r="F5262">
        <v>11</v>
      </c>
      <c r="G5262" t="s">
        <v>8234</v>
      </c>
      <c r="H5262" t="s">
        <v>8218</v>
      </c>
      <c r="I5262" t="s">
        <v>8214</v>
      </c>
      <c r="J5262" t="s">
        <v>8215</v>
      </c>
      <c r="K5262" t="s">
        <v>8224</v>
      </c>
      <c r="L5262" t="s">
        <v>8216</v>
      </c>
    </row>
    <row r="5263" spans="1:12" x14ac:dyDescent="0.35">
      <c r="A5263" s="164" t="s">
        <v>27874</v>
      </c>
      <c r="B5263" t="s">
        <v>27875</v>
      </c>
      <c r="C5263" t="s">
        <v>27876</v>
      </c>
      <c r="D5263" t="s">
        <v>12869</v>
      </c>
      <c r="E5263" t="s">
        <v>2685</v>
      </c>
      <c r="F5263">
        <v>33</v>
      </c>
      <c r="G5263" t="s">
        <v>8234</v>
      </c>
      <c r="H5263" t="s">
        <v>8218</v>
      </c>
      <c r="I5263" t="s">
        <v>8214</v>
      </c>
      <c r="J5263" t="s">
        <v>8215</v>
      </c>
      <c r="K5263" t="s">
        <v>8224</v>
      </c>
      <c r="L5263" t="s">
        <v>8216</v>
      </c>
    </row>
    <row r="5264" spans="1:12" x14ac:dyDescent="0.35">
      <c r="A5264" s="164" t="s">
        <v>2779</v>
      </c>
      <c r="B5264" t="s">
        <v>7012</v>
      </c>
      <c r="C5264" t="s">
        <v>13417</v>
      </c>
      <c r="D5264" t="s">
        <v>1422</v>
      </c>
      <c r="E5264" t="s">
        <v>2685</v>
      </c>
      <c r="F5264">
        <v>18</v>
      </c>
      <c r="G5264" t="s">
        <v>8234</v>
      </c>
      <c r="H5264" t="s">
        <v>8218</v>
      </c>
      <c r="I5264" t="s">
        <v>8214</v>
      </c>
      <c r="J5264" t="s">
        <v>8215</v>
      </c>
      <c r="K5264" t="s">
        <v>8224</v>
      </c>
      <c r="L5264" t="s">
        <v>8216</v>
      </c>
    </row>
    <row r="5265" spans="1:12" x14ac:dyDescent="0.35">
      <c r="A5265" s="164" t="s">
        <v>2780</v>
      </c>
      <c r="B5265" t="s">
        <v>7336</v>
      </c>
      <c r="C5265" t="s">
        <v>20216</v>
      </c>
      <c r="D5265" t="s">
        <v>2699</v>
      </c>
      <c r="E5265" t="s">
        <v>2685</v>
      </c>
      <c r="F5265">
        <v>147</v>
      </c>
      <c r="G5265" t="s">
        <v>8212</v>
      </c>
      <c r="H5265" t="s">
        <v>8218</v>
      </c>
      <c r="I5265" t="s">
        <v>8214</v>
      </c>
      <c r="J5265" t="s">
        <v>8215</v>
      </c>
      <c r="K5265" t="s">
        <v>8224</v>
      </c>
      <c r="L5265" t="s">
        <v>8267</v>
      </c>
    </row>
    <row r="5266" spans="1:12" x14ac:dyDescent="0.35">
      <c r="A5266" s="164" t="s">
        <v>23755</v>
      </c>
      <c r="B5266" t="s">
        <v>23756</v>
      </c>
      <c r="C5266" t="s">
        <v>23757</v>
      </c>
      <c r="D5266" t="s">
        <v>1962</v>
      </c>
      <c r="E5266" t="s">
        <v>2685</v>
      </c>
      <c r="F5266">
        <v>6</v>
      </c>
      <c r="G5266" t="s">
        <v>8234</v>
      </c>
      <c r="H5266" t="s">
        <v>8218</v>
      </c>
      <c r="I5266" t="s">
        <v>8214</v>
      </c>
      <c r="J5266" t="s">
        <v>8215</v>
      </c>
      <c r="K5266" t="s">
        <v>8224</v>
      </c>
      <c r="L5266" t="s">
        <v>8216</v>
      </c>
    </row>
    <row r="5267" spans="1:12" x14ac:dyDescent="0.35">
      <c r="A5267" s="164" t="s">
        <v>14687</v>
      </c>
      <c r="B5267" t="s">
        <v>14688</v>
      </c>
      <c r="C5267" t="s">
        <v>14689</v>
      </c>
      <c r="D5267" t="s">
        <v>14690</v>
      </c>
      <c r="E5267" t="s">
        <v>2685</v>
      </c>
      <c r="H5267" t="s">
        <v>8218</v>
      </c>
      <c r="I5267" t="s">
        <v>8214</v>
      </c>
      <c r="J5267" t="s">
        <v>8215</v>
      </c>
      <c r="K5267" t="s">
        <v>8224</v>
      </c>
      <c r="L5267" t="s">
        <v>8216</v>
      </c>
    </row>
    <row r="5268" spans="1:12" x14ac:dyDescent="0.35">
      <c r="A5268" s="164" t="s">
        <v>8882</v>
      </c>
      <c r="B5268" t="s">
        <v>8883</v>
      </c>
      <c r="C5268" t="s">
        <v>8884</v>
      </c>
      <c r="D5268" t="s">
        <v>1962</v>
      </c>
      <c r="E5268" t="s">
        <v>2685</v>
      </c>
      <c r="F5268">
        <v>34</v>
      </c>
      <c r="G5268" t="s">
        <v>8234</v>
      </c>
      <c r="H5268" t="s">
        <v>8218</v>
      </c>
      <c r="I5268" t="s">
        <v>8214</v>
      </c>
      <c r="J5268" t="s">
        <v>8215</v>
      </c>
      <c r="K5268" t="s">
        <v>8224</v>
      </c>
      <c r="L5268" t="s">
        <v>8216</v>
      </c>
    </row>
    <row r="5269" spans="1:12" x14ac:dyDescent="0.35">
      <c r="A5269" s="164" t="s">
        <v>2781</v>
      </c>
      <c r="B5269" t="s">
        <v>7355</v>
      </c>
      <c r="C5269" t="s">
        <v>8762</v>
      </c>
      <c r="D5269" t="s">
        <v>2782</v>
      </c>
      <c r="E5269" t="s">
        <v>2685</v>
      </c>
      <c r="F5269">
        <v>71</v>
      </c>
      <c r="G5269" t="s">
        <v>8234</v>
      </c>
      <c r="H5269" t="s">
        <v>8218</v>
      </c>
      <c r="I5269" t="s">
        <v>8214</v>
      </c>
      <c r="J5269" t="s">
        <v>8215</v>
      </c>
      <c r="K5269" t="s">
        <v>8224</v>
      </c>
      <c r="L5269" t="s">
        <v>8267</v>
      </c>
    </row>
    <row r="5270" spans="1:12" x14ac:dyDescent="0.35">
      <c r="A5270" s="164" t="s">
        <v>19503</v>
      </c>
      <c r="B5270" t="s">
        <v>19504</v>
      </c>
      <c r="C5270" t="s">
        <v>19505</v>
      </c>
      <c r="D5270" t="s">
        <v>16523</v>
      </c>
      <c r="E5270" t="s">
        <v>2685</v>
      </c>
      <c r="F5270">
        <v>15</v>
      </c>
      <c r="G5270" t="s">
        <v>8234</v>
      </c>
      <c r="H5270" t="s">
        <v>8218</v>
      </c>
      <c r="I5270" t="s">
        <v>8219</v>
      </c>
      <c r="J5270" t="s">
        <v>8215</v>
      </c>
      <c r="K5270" t="s">
        <v>8224</v>
      </c>
      <c r="L5270" t="s">
        <v>8216</v>
      </c>
    </row>
    <row r="5271" spans="1:12" x14ac:dyDescent="0.35">
      <c r="A5271" s="164" t="s">
        <v>2783</v>
      </c>
      <c r="B5271" t="s">
        <v>7360</v>
      </c>
      <c r="C5271" t="s">
        <v>32475</v>
      </c>
      <c r="D5271" t="s">
        <v>7358</v>
      </c>
      <c r="E5271" t="s">
        <v>2685</v>
      </c>
      <c r="F5271">
        <v>184</v>
      </c>
      <c r="G5271" t="s">
        <v>8212</v>
      </c>
      <c r="H5271" t="s">
        <v>8218</v>
      </c>
      <c r="I5271" t="s">
        <v>8214</v>
      </c>
      <c r="J5271" t="s">
        <v>8215</v>
      </c>
      <c r="K5271" t="s">
        <v>8224</v>
      </c>
      <c r="L5271" t="s">
        <v>8216</v>
      </c>
    </row>
    <row r="5272" spans="1:12" x14ac:dyDescent="0.35">
      <c r="A5272" s="164" t="s">
        <v>10763</v>
      </c>
      <c r="B5272" t="s">
        <v>10764</v>
      </c>
      <c r="C5272" t="s">
        <v>10765</v>
      </c>
      <c r="D5272" t="s">
        <v>2747</v>
      </c>
      <c r="E5272" t="s">
        <v>2685</v>
      </c>
      <c r="F5272">
        <v>30</v>
      </c>
      <c r="G5272" t="s">
        <v>8234</v>
      </c>
      <c r="H5272" t="s">
        <v>8218</v>
      </c>
      <c r="I5272" t="s">
        <v>8214</v>
      </c>
      <c r="J5272" t="s">
        <v>8215</v>
      </c>
      <c r="K5272" t="s">
        <v>5808</v>
      </c>
      <c r="L5272" t="s">
        <v>8216</v>
      </c>
    </row>
    <row r="5273" spans="1:12" x14ac:dyDescent="0.35">
      <c r="A5273" s="164" t="s">
        <v>22155</v>
      </c>
      <c r="B5273" t="s">
        <v>22156</v>
      </c>
      <c r="C5273" t="s">
        <v>12473</v>
      </c>
      <c r="D5273" t="s">
        <v>12474</v>
      </c>
      <c r="E5273" t="s">
        <v>2685</v>
      </c>
      <c r="F5273">
        <v>0</v>
      </c>
      <c r="G5273" t="s">
        <v>8234</v>
      </c>
      <c r="H5273" t="s">
        <v>8218</v>
      </c>
      <c r="I5273" t="s">
        <v>8219</v>
      </c>
      <c r="J5273" t="s">
        <v>8215</v>
      </c>
      <c r="K5273" t="s">
        <v>8224</v>
      </c>
      <c r="L5273" t="s">
        <v>8216</v>
      </c>
    </row>
    <row r="5274" spans="1:12" x14ac:dyDescent="0.35">
      <c r="A5274" s="164" t="s">
        <v>2784</v>
      </c>
      <c r="B5274" t="s">
        <v>7345</v>
      </c>
      <c r="C5274" t="s">
        <v>30563</v>
      </c>
      <c r="D5274" t="s">
        <v>7313</v>
      </c>
      <c r="E5274" t="s">
        <v>2685</v>
      </c>
      <c r="F5274">
        <v>68</v>
      </c>
      <c r="G5274" t="s">
        <v>8234</v>
      </c>
      <c r="H5274" t="s">
        <v>8218</v>
      </c>
      <c r="I5274" t="s">
        <v>8214</v>
      </c>
      <c r="J5274" t="s">
        <v>8215</v>
      </c>
      <c r="K5274" t="s">
        <v>8224</v>
      </c>
      <c r="L5274" t="s">
        <v>8216</v>
      </c>
    </row>
    <row r="5275" spans="1:12" x14ac:dyDescent="0.35">
      <c r="A5275" s="164" t="s">
        <v>28140</v>
      </c>
      <c r="B5275" t="s">
        <v>28141</v>
      </c>
      <c r="C5275" t="s">
        <v>28142</v>
      </c>
      <c r="D5275" t="s">
        <v>2684</v>
      </c>
      <c r="E5275" t="s">
        <v>2685</v>
      </c>
      <c r="F5275">
        <v>30</v>
      </c>
      <c r="G5275" t="s">
        <v>8234</v>
      </c>
      <c r="H5275" t="s">
        <v>8218</v>
      </c>
      <c r="I5275" t="s">
        <v>8214</v>
      </c>
      <c r="J5275" t="s">
        <v>8215</v>
      </c>
      <c r="K5275" t="s">
        <v>5808</v>
      </c>
      <c r="L5275" t="s">
        <v>8216</v>
      </c>
    </row>
    <row r="5276" spans="1:12" x14ac:dyDescent="0.35">
      <c r="A5276" s="164" t="s">
        <v>25659</v>
      </c>
      <c r="B5276" t="s">
        <v>25660</v>
      </c>
      <c r="C5276" t="s">
        <v>25661</v>
      </c>
      <c r="D5276" t="s">
        <v>1601</v>
      </c>
      <c r="E5276" t="s">
        <v>2685</v>
      </c>
      <c r="F5276">
        <v>44</v>
      </c>
      <c r="G5276" t="s">
        <v>8234</v>
      </c>
      <c r="H5276" t="s">
        <v>8218</v>
      </c>
      <c r="I5276" t="s">
        <v>8214</v>
      </c>
      <c r="J5276" t="s">
        <v>8215</v>
      </c>
      <c r="K5276" t="s">
        <v>8224</v>
      </c>
      <c r="L5276" t="s">
        <v>8216</v>
      </c>
    </row>
    <row r="5277" spans="1:12" x14ac:dyDescent="0.35">
      <c r="A5277" s="164" t="s">
        <v>30751</v>
      </c>
      <c r="B5277" t="s">
        <v>30752</v>
      </c>
      <c r="C5277" t="s">
        <v>30753</v>
      </c>
      <c r="D5277" t="s">
        <v>1962</v>
      </c>
      <c r="E5277" t="s">
        <v>2685</v>
      </c>
      <c r="F5277">
        <v>24</v>
      </c>
      <c r="G5277" t="s">
        <v>8234</v>
      </c>
      <c r="H5277" t="s">
        <v>8218</v>
      </c>
      <c r="I5277" t="s">
        <v>8214</v>
      </c>
      <c r="J5277" t="s">
        <v>8215</v>
      </c>
      <c r="K5277" t="s">
        <v>8224</v>
      </c>
      <c r="L5277" t="s">
        <v>8216</v>
      </c>
    </row>
    <row r="5278" spans="1:12" x14ac:dyDescent="0.35">
      <c r="A5278" s="164" t="s">
        <v>27166</v>
      </c>
      <c r="B5278" t="s">
        <v>27167</v>
      </c>
      <c r="C5278" t="s">
        <v>27168</v>
      </c>
      <c r="D5278" t="s">
        <v>2691</v>
      </c>
      <c r="E5278" t="s">
        <v>2685</v>
      </c>
      <c r="F5278">
        <v>40</v>
      </c>
      <c r="G5278" t="s">
        <v>8234</v>
      </c>
      <c r="H5278" t="s">
        <v>8218</v>
      </c>
      <c r="I5278" t="s">
        <v>8214</v>
      </c>
      <c r="J5278" t="s">
        <v>8215</v>
      </c>
      <c r="K5278" t="s">
        <v>5808</v>
      </c>
      <c r="L5278" t="s">
        <v>8216</v>
      </c>
    </row>
    <row r="5279" spans="1:12" x14ac:dyDescent="0.35">
      <c r="A5279" s="164" t="s">
        <v>26648</v>
      </c>
      <c r="B5279" t="s">
        <v>26649</v>
      </c>
      <c r="C5279" t="s">
        <v>26650</v>
      </c>
      <c r="D5279" t="s">
        <v>409</v>
      </c>
      <c r="E5279" t="s">
        <v>2685</v>
      </c>
      <c r="F5279">
        <v>42</v>
      </c>
      <c r="G5279" t="s">
        <v>8234</v>
      </c>
      <c r="H5279" t="s">
        <v>8218</v>
      </c>
      <c r="I5279" t="s">
        <v>8214</v>
      </c>
      <c r="J5279" t="s">
        <v>8215</v>
      </c>
      <c r="K5279" t="s">
        <v>8224</v>
      </c>
      <c r="L5279" t="s">
        <v>8216</v>
      </c>
    </row>
    <row r="5280" spans="1:12" x14ac:dyDescent="0.35">
      <c r="A5280" s="164" t="s">
        <v>29436</v>
      </c>
      <c r="B5280" t="s">
        <v>29437</v>
      </c>
      <c r="C5280" t="s">
        <v>29438</v>
      </c>
      <c r="D5280" t="s">
        <v>2751</v>
      </c>
      <c r="E5280" t="s">
        <v>2685</v>
      </c>
      <c r="F5280">
        <v>7</v>
      </c>
      <c r="G5280" t="s">
        <v>8234</v>
      </c>
      <c r="H5280" t="s">
        <v>8218</v>
      </c>
      <c r="I5280" t="s">
        <v>8219</v>
      </c>
      <c r="J5280" t="s">
        <v>8215</v>
      </c>
      <c r="K5280" t="s">
        <v>8224</v>
      </c>
      <c r="L5280" t="s">
        <v>8216</v>
      </c>
    </row>
    <row r="5281" spans="1:12" x14ac:dyDescent="0.35">
      <c r="A5281" s="164" t="s">
        <v>28226</v>
      </c>
      <c r="B5281" t="s">
        <v>24133</v>
      </c>
      <c r="C5281" t="s">
        <v>28227</v>
      </c>
      <c r="D5281" t="s">
        <v>4298</v>
      </c>
      <c r="E5281" t="s">
        <v>2685</v>
      </c>
      <c r="F5281">
        <v>25</v>
      </c>
      <c r="G5281" t="s">
        <v>8234</v>
      </c>
      <c r="H5281" t="s">
        <v>8218</v>
      </c>
      <c r="I5281" t="s">
        <v>8214</v>
      </c>
      <c r="J5281" t="s">
        <v>8215</v>
      </c>
      <c r="K5281" t="s">
        <v>8224</v>
      </c>
      <c r="L5281" t="s">
        <v>8216</v>
      </c>
    </row>
    <row r="5282" spans="1:12" x14ac:dyDescent="0.35">
      <c r="A5282" s="164" t="s">
        <v>11902</v>
      </c>
      <c r="B5282" t="s">
        <v>11903</v>
      </c>
      <c r="C5282" t="s">
        <v>11904</v>
      </c>
      <c r="D5282" t="s">
        <v>11905</v>
      </c>
      <c r="E5282" t="s">
        <v>2685</v>
      </c>
      <c r="F5282">
        <v>8</v>
      </c>
      <c r="G5282" t="s">
        <v>8234</v>
      </c>
      <c r="H5282" t="s">
        <v>8218</v>
      </c>
      <c r="I5282" t="s">
        <v>8219</v>
      </c>
      <c r="J5282" t="s">
        <v>8215</v>
      </c>
      <c r="K5282" t="s">
        <v>8224</v>
      </c>
      <c r="L5282" t="s">
        <v>8216</v>
      </c>
    </row>
    <row r="5283" spans="1:12" x14ac:dyDescent="0.35">
      <c r="A5283" s="164" t="s">
        <v>16765</v>
      </c>
      <c r="B5283" t="s">
        <v>16766</v>
      </c>
      <c r="C5283" t="s">
        <v>16767</v>
      </c>
      <c r="D5283" t="s">
        <v>16768</v>
      </c>
      <c r="E5283" t="s">
        <v>2685</v>
      </c>
      <c r="F5283">
        <v>54</v>
      </c>
      <c r="G5283" t="s">
        <v>8234</v>
      </c>
      <c r="H5283" t="s">
        <v>8218</v>
      </c>
      <c r="I5283" t="s">
        <v>8214</v>
      </c>
      <c r="J5283" t="s">
        <v>8215</v>
      </c>
      <c r="K5283" t="s">
        <v>8224</v>
      </c>
      <c r="L5283" t="s">
        <v>8216</v>
      </c>
    </row>
    <row r="5284" spans="1:12" x14ac:dyDescent="0.35">
      <c r="A5284" s="164" t="s">
        <v>12453</v>
      </c>
      <c r="B5284" t="s">
        <v>12454</v>
      </c>
      <c r="C5284" t="s">
        <v>12455</v>
      </c>
      <c r="D5284" t="s">
        <v>2751</v>
      </c>
      <c r="E5284" t="s">
        <v>2685</v>
      </c>
      <c r="F5284">
        <v>0</v>
      </c>
      <c r="G5284" t="s">
        <v>8234</v>
      </c>
      <c r="H5284" t="s">
        <v>8218</v>
      </c>
      <c r="I5284" t="s">
        <v>11246</v>
      </c>
      <c r="J5284" t="s">
        <v>8215</v>
      </c>
      <c r="K5284" t="s">
        <v>8224</v>
      </c>
      <c r="L5284" t="s">
        <v>8216</v>
      </c>
    </row>
    <row r="5285" spans="1:12" x14ac:dyDescent="0.35">
      <c r="A5285" s="164" t="s">
        <v>18245</v>
      </c>
      <c r="B5285" t="s">
        <v>18246</v>
      </c>
      <c r="C5285" t="s">
        <v>18247</v>
      </c>
      <c r="D5285" t="s">
        <v>18248</v>
      </c>
      <c r="E5285" t="s">
        <v>2685</v>
      </c>
      <c r="H5285" t="s">
        <v>8218</v>
      </c>
      <c r="I5285" t="s">
        <v>8219</v>
      </c>
      <c r="J5285" t="s">
        <v>8272</v>
      </c>
      <c r="K5285" t="s">
        <v>8224</v>
      </c>
      <c r="L5285" t="s">
        <v>8216</v>
      </c>
    </row>
    <row r="5286" spans="1:12" x14ac:dyDescent="0.35">
      <c r="A5286" s="164" t="s">
        <v>16829</v>
      </c>
      <c r="B5286" t="s">
        <v>16830</v>
      </c>
      <c r="C5286" t="s">
        <v>16831</v>
      </c>
      <c r="D5286" t="s">
        <v>16832</v>
      </c>
      <c r="E5286" t="s">
        <v>2685</v>
      </c>
      <c r="F5286">
        <v>25</v>
      </c>
      <c r="G5286" t="s">
        <v>8234</v>
      </c>
      <c r="H5286" t="s">
        <v>8218</v>
      </c>
      <c r="I5286" t="s">
        <v>8219</v>
      </c>
      <c r="J5286" t="s">
        <v>8272</v>
      </c>
      <c r="K5286" t="s">
        <v>5808</v>
      </c>
      <c r="L5286" t="s">
        <v>8216</v>
      </c>
    </row>
    <row r="5287" spans="1:12" x14ac:dyDescent="0.35">
      <c r="A5287" s="164" t="s">
        <v>31817</v>
      </c>
      <c r="B5287" t="s">
        <v>31818</v>
      </c>
      <c r="C5287" t="s">
        <v>31819</v>
      </c>
      <c r="D5287" t="s">
        <v>31820</v>
      </c>
      <c r="E5287" t="s">
        <v>2685</v>
      </c>
      <c r="F5287">
        <v>25</v>
      </c>
      <c r="G5287" t="s">
        <v>8234</v>
      </c>
      <c r="H5287" t="s">
        <v>8218</v>
      </c>
      <c r="I5287" t="s">
        <v>8219</v>
      </c>
      <c r="J5287" t="s">
        <v>8272</v>
      </c>
      <c r="K5287" t="s">
        <v>5808</v>
      </c>
      <c r="L5287" t="s">
        <v>8216</v>
      </c>
    </row>
    <row r="5288" spans="1:12" x14ac:dyDescent="0.35">
      <c r="A5288" s="164" t="s">
        <v>22854</v>
      </c>
      <c r="B5288" t="s">
        <v>22855</v>
      </c>
      <c r="C5288" t="s">
        <v>22856</v>
      </c>
      <c r="D5288" t="s">
        <v>4624</v>
      </c>
      <c r="E5288" t="s">
        <v>2685</v>
      </c>
      <c r="F5288">
        <v>16</v>
      </c>
      <c r="G5288" t="s">
        <v>8234</v>
      </c>
      <c r="H5288" t="s">
        <v>8218</v>
      </c>
      <c r="I5288" t="s">
        <v>8219</v>
      </c>
      <c r="J5288" t="s">
        <v>8272</v>
      </c>
      <c r="K5288" t="s">
        <v>8224</v>
      </c>
      <c r="L5288" t="s">
        <v>8216</v>
      </c>
    </row>
    <row r="5289" spans="1:12" x14ac:dyDescent="0.35">
      <c r="A5289" s="164" t="s">
        <v>26311</v>
      </c>
      <c r="B5289" t="s">
        <v>11903</v>
      </c>
      <c r="C5289" t="s">
        <v>17633</v>
      </c>
      <c r="D5289" t="s">
        <v>11905</v>
      </c>
      <c r="E5289" t="s">
        <v>2685</v>
      </c>
      <c r="F5289">
        <v>25</v>
      </c>
      <c r="G5289" t="s">
        <v>8234</v>
      </c>
      <c r="H5289" t="s">
        <v>8218</v>
      </c>
      <c r="I5289" t="s">
        <v>8219</v>
      </c>
      <c r="J5289" t="s">
        <v>8272</v>
      </c>
      <c r="K5289" t="s">
        <v>5808</v>
      </c>
      <c r="L5289" t="s">
        <v>8216</v>
      </c>
    </row>
    <row r="5290" spans="1:12" x14ac:dyDescent="0.35">
      <c r="A5290" s="164" t="s">
        <v>29687</v>
      </c>
      <c r="B5290" t="s">
        <v>9110</v>
      </c>
      <c r="C5290" t="s">
        <v>9111</v>
      </c>
      <c r="D5290" t="s">
        <v>9112</v>
      </c>
      <c r="E5290" t="s">
        <v>2685</v>
      </c>
      <c r="F5290">
        <v>15</v>
      </c>
      <c r="G5290" t="s">
        <v>8234</v>
      </c>
      <c r="H5290" t="s">
        <v>8218</v>
      </c>
      <c r="I5290" t="s">
        <v>8219</v>
      </c>
      <c r="J5290" t="s">
        <v>8272</v>
      </c>
      <c r="K5290" t="s">
        <v>8224</v>
      </c>
      <c r="L5290" t="s">
        <v>8216</v>
      </c>
    </row>
    <row r="5291" spans="1:12" x14ac:dyDescent="0.35">
      <c r="A5291" s="164" t="s">
        <v>27177</v>
      </c>
      <c r="B5291" t="s">
        <v>27178</v>
      </c>
      <c r="C5291" t="s">
        <v>27179</v>
      </c>
      <c r="D5291" t="s">
        <v>4123</v>
      </c>
      <c r="E5291" t="s">
        <v>2685</v>
      </c>
      <c r="F5291">
        <v>16</v>
      </c>
      <c r="G5291" t="s">
        <v>8234</v>
      </c>
      <c r="H5291" t="s">
        <v>8218</v>
      </c>
      <c r="I5291" t="s">
        <v>8219</v>
      </c>
      <c r="J5291" t="s">
        <v>8272</v>
      </c>
      <c r="K5291" t="s">
        <v>8224</v>
      </c>
      <c r="L5291" t="s">
        <v>8216</v>
      </c>
    </row>
    <row r="5292" spans="1:12" x14ac:dyDescent="0.35">
      <c r="A5292" s="164" t="s">
        <v>30744</v>
      </c>
      <c r="B5292" t="s">
        <v>30745</v>
      </c>
      <c r="C5292" t="s">
        <v>30746</v>
      </c>
      <c r="D5292" t="s">
        <v>27283</v>
      </c>
      <c r="E5292" t="s">
        <v>2685</v>
      </c>
      <c r="F5292">
        <v>25</v>
      </c>
      <c r="G5292" t="s">
        <v>8234</v>
      </c>
      <c r="H5292" t="s">
        <v>8218</v>
      </c>
      <c r="I5292" t="s">
        <v>8219</v>
      </c>
      <c r="J5292" t="s">
        <v>8272</v>
      </c>
      <c r="K5292" t="s">
        <v>5808</v>
      </c>
      <c r="L5292" t="s">
        <v>8216</v>
      </c>
    </row>
    <row r="5293" spans="1:12" x14ac:dyDescent="0.35">
      <c r="A5293" s="164" t="s">
        <v>24725</v>
      </c>
      <c r="B5293" t="s">
        <v>24726</v>
      </c>
      <c r="C5293" t="s">
        <v>24727</v>
      </c>
      <c r="D5293" t="s">
        <v>24728</v>
      </c>
      <c r="E5293" t="s">
        <v>2685</v>
      </c>
      <c r="F5293">
        <v>25</v>
      </c>
      <c r="G5293" t="s">
        <v>8234</v>
      </c>
      <c r="H5293" t="s">
        <v>8218</v>
      </c>
      <c r="I5293" t="s">
        <v>8219</v>
      </c>
      <c r="J5293" t="s">
        <v>8272</v>
      </c>
      <c r="K5293" t="s">
        <v>5808</v>
      </c>
      <c r="L5293" t="s">
        <v>8216</v>
      </c>
    </row>
    <row r="5294" spans="1:12" x14ac:dyDescent="0.35">
      <c r="A5294" s="164" t="s">
        <v>13255</v>
      </c>
      <c r="B5294" t="s">
        <v>13256</v>
      </c>
      <c r="C5294" t="s">
        <v>13257</v>
      </c>
      <c r="D5294" t="s">
        <v>2472</v>
      </c>
      <c r="E5294" t="s">
        <v>2685</v>
      </c>
      <c r="F5294">
        <v>21</v>
      </c>
      <c r="G5294" t="s">
        <v>8234</v>
      </c>
      <c r="H5294" t="s">
        <v>8218</v>
      </c>
      <c r="I5294" t="s">
        <v>8219</v>
      </c>
      <c r="J5294" t="s">
        <v>8272</v>
      </c>
      <c r="K5294" t="s">
        <v>8224</v>
      </c>
      <c r="L5294" t="s">
        <v>8216</v>
      </c>
    </row>
    <row r="5295" spans="1:12" x14ac:dyDescent="0.35">
      <c r="A5295" s="164" t="s">
        <v>30438</v>
      </c>
      <c r="B5295" t="s">
        <v>30439</v>
      </c>
      <c r="C5295" t="s">
        <v>30440</v>
      </c>
      <c r="D5295" t="s">
        <v>4112</v>
      </c>
      <c r="E5295" t="s">
        <v>2685</v>
      </c>
      <c r="F5295">
        <v>25</v>
      </c>
      <c r="G5295" t="s">
        <v>8234</v>
      </c>
      <c r="H5295" t="s">
        <v>8218</v>
      </c>
      <c r="I5295" t="s">
        <v>8219</v>
      </c>
      <c r="J5295" t="s">
        <v>8272</v>
      </c>
      <c r="K5295" t="s">
        <v>5808</v>
      </c>
      <c r="L5295" t="s">
        <v>8216</v>
      </c>
    </row>
    <row r="5296" spans="1:12" x14ac:dyDescent="0.35">
      <c r="A5296" s="164" t="s">
        <v>9793</v>
      </c>
      <c r="B5296" t="s">
        <v>9794</v>
      </c>
      <c r="C5296" t="s">
        <v>9795</v>
      </c>
      <c r="D5296" t="s">
        <v>9796</v>
      </c>
      <c r="E5296" t="s">
        <v>2685</v>
      </c>
      <c r="F5296">
        <v>25</v>
      </c>
      <c r="G5296" t="s">
        <v>8234</v>
      </c>
      <c r="H5296" t="s">
        <v>8218</v>
      </c>
      <c r="I5296" t="s">
        <v>8219</v>
      </c>
      <c r="J5296" t="s">
        <v>8272</v>
      </c>
      <c r="K5296" t="s">
        <v>5808</v>
      </c>
      <c r="L5296" t="s">
        <v>8216</v>
      </c>
    </row>
    <row r="5297" spans="1:12" x14ac:dyDescent="0.35">
      <c r="A5297" s="164" t="s">
        <v>26827</v>
      </c>
      <c r="B5297" t="s">
        <v>24759</v>
      </c>
      <c r="C5297" t="s">
        <v>24760</v>
      </c>
      <c r="D5297" t="s">
        <v>24761</v>
      </c>
      <c r="E5297" t="s">
        <v>2685</v>
      </c>
      <c r="F5297">
        <v>14</v>
      </c>
      <c r="G5297" t="s">
        <v>8234</v>
      </c>
      <c r="H5297" t="s">
        <v>8218</v>
      </c>
      <c r="I5297" t="s">
        <v>8219</v>
      </c>
      <c r="J5297" t="s">
        <v>8272</v>
      </c>
      <c r="K5297" t="s">
        <v>8224</v>
      </c>
      <c r="L5297" t="s">
        <v>8216</v>
      </c>
    </row>
    <row r="5298" spans="1:12" x14ac:dyDescent="0.35">
      <c r="A5298" s="164" t="s">
        <v>23712</v>
      </c>
      <c r="B5298" t="s">
        <v>7951</v>
      </c>
      <c r="C5298" t="s">
        <v>23713</v>
      </c>
      <c r="D5298" t="s">
        <v>1445</v>
      </c>
      <c r="E5298" t="s">
        <v>2685</v>
      </c>
      <c r="F5298">
        <v>25</v>
      </c>
      <c r="G5298" t="s">
        <v>8234</v>
      </c>
      <c r="H5298" t="s">
        <v>8218</v>
      </c>
      <c r="I5298" t="s">
        <v>8219</v>
      </c>
      <c r="J5298" t="s">
        <v>8272</v>
      </c>
      <c r="K5298" t="s">
        <v>5808</v>
      </c>
      <c r="L5298" t="s">
        <v>8216</v>
      </c>
    </row>
    <row r="5299" spans="1:12" x14ac:dyDescent="0.35">
      <c r="A5299" s="164" t="s">
        <v>33236</v>
      </c>
      <c r="B5299" t="s">
        <v>31199</v>
      </c>
      <c r="C5299" t="s">
        <v>31200</v>
      </c>
      <c r="D5299" t="s">
        <v>31201</v>
      </c>
      <c r="E5299" t="s">
        <v>2685</v>
      </c>
      <c r="F5299">
        <v>24</v>
      </c>
      <c r="G5299" t="s">
        <v>8234</v>
      </c>
      <c r="H5299" t="s">
        <v>8218</v>
      </c>
      <c r="I5299" t="s">
        <v>8219</v>
      </c>
      <c r="J5299" t="s">
        <v>8272</v>
      </c>
      <c r="K5299" t="s">
        <v>8224</v>
      </c>
      <c r="L5299" t="s">
        <v>8216</v>
      </c>
    </row>
    <row r="5300" spans="1:12" x14ac:dyDescent="0.35">
      <c r="A5300" s="164" t="s">
        <v>26657</v>
      </c>
      <c r="B5300" t="s">
        <v>26658</v>
      </c>
      <c r="C5300" t="s">
        <v>26659</v>
      </c>
      <c r="D5300" t="s">
        <v>26660</v>
      </c>
      <c r="E5300" t="s">
        <v>2685</v>
      </c>
      <c r="F5300">
        <v>3</v>
      </c>
      <c r="G5300" t="s">
        <v>8234</v>
      </c>
      <c r="H5300" t="s">
        <v>8218</v>
      </c>
      <c r="I5300" t="s">
        <v>8219</v>
      </c>
      <c r="J5300" t="s">
        <v>8272</v>
      </c>
      <c r="K5300" t="s">
        <v>8224</v>
      </c>
      <c r="L5300" t="s">
        <v>8216</v>
      </c>
    </row>
    <row r="5301" spans="1:12" x14ac:dyDescent="0.35">
      <c r="A5301" s="164" t="s">
        <v>22136</v>
      </c>
      <c r="B5301" t="s">
        <v>22137</v>
      </c>
      <c r="C5301" t="s">
        <v>22138</v>
      </c>
      <c r="D5301" t="s">
        <v>944</v>
      </c>
      <c r="E5301" t="s">
        <v>2685</v>
      </c>
      <c r="F5301">
        <v>25</v>
      </c>
      <c r="G5301" t="s">
        <v>8234</v>
      </c>
      <c r="H5301" t="s">
        <v>8218</v>
      </c>
      <c r="I5301" t="s">
        <v>8219</v>
      </c>
      <c r="J5301" t="s">
        <v>8272</v>
      </c>
      <c r="K5301" t="s">
        <v>8224</v>
      </c>
      <c r="L5301" t="s">
        <v>8216</v>
      </c>
    </row>
    <row r="5302" spans="1:12" x14ac:dyDescent="0.35">
      <c r="A5302" s="164" t="s">
        <v>14936</v>
      </c>
      <c r="B5302" t="s">
        <v>14937</v>
      </c>
      <c r="C5302" t="s">
        <v>8857</v>
      </c>
      <c r="D5302" t="s">
        <v>8858</v>
      </c>
      <c r="E5302" t="s">
        <v>2685</v>
      </c>
      <c r="F5302">
        <v>18</v>
      </c>
      <c r="G5302" t="s">
        <v>8234</v>
      </c>
      <c r="H5302" t="s">
        <v>8218</v>
      </c>
      <c r="I5302" t="s">
        <v>8219</v>
      </c>
      <c r="J5302" t="s">
        <v>8272</v>
      </c>
      <c r="K5302" t="s">
        <v>8224</v>
      </c>
      <c r="L5302" t="s">
        <v>8216</v>
      </c>
    </row>
    <row r="5303" spans="1:12" x14ac:dyDescent="0.35">
      <c r="A5303" s="164" t="s">
        <v>33007</v>
      </c>
      <c r="B5303" t="s">
        <v>27695</v>
      </c>
      <c r="C5303" t="s">
        <v>33008</v>
      </c>
      <c r="D5303" t="s">
        <v>2307</v>
      </c>
      <c r="E5303" t="s">
        <v>2685</v>
      </c>
      <c r="F5303">
        <v>25</v>
      </c>
      <c r="G5303" t="s">
        <v>8234</v>
      </c>
      <c r="H5303" t="s">
        <v>8218</v>
      </c>
      <c r="I5303" t="s">
        <v>8219</v>
      </c>
      <c r="J5303" t="s">
        <v>8272</v>
      </c>
      <c r="K5303" t="s">
        <v>5808</v>
      </c>
      <c r="L5303" t="s">
        <v>8216</v>
      </c>
    </row>
    <row r="5304" spans="1:12" x14ac:dyDescent="0.35">
      <c r="A5304" s="164" t="s">
        <v>9239</v>
      </c>
      <c r="B5304" t="s">
        <v>9240</v>
      </c>
      <c r="C5304" t="s">
        <v>9241</v>
      </c>
      <c r="D5304" t="s">
        <v>222</v>
      </c>
      <c r="E5304" t="s">
        <v>2685</v>
      </c>
      <c r="F5304">
        <v>25</v>
      </c>
      <c r="G5304" t="s">
        <v>8234</v>
      </c>
      <c r="H5304" t="s">
        <v>8218</v>
      </c>
      <c r="I5304" t="s">
        <v>8214</v>
      </c>
      <c r="J5304" t="s">
        <v>8272</v>
      </c>
      <c r="K5304" t="s">
        <v>8224</v>
      </c>
      <c r="L5304" t="s">
        <v>8216</v>
      </c>
    </row>
    <row r="5305" spans="1:12" x14ac:dyDescent="0.35">
      <c r="A5305" s="164" t="s">
        <v>11064</v>
      </c>
      <c r="B5305" t="s">
        <v>11065</v>
      </c>
      <c r="C5305" t="s">
        <v>11066</v>
      </c>
      <c r="D5305" t="s">
        <v>2029</v>
      </c>
      <c r="E5305" t="s">
        <v>2685</v>
      </c>
      <c r="F5305">
        <v>25</v>
      </c>
      <c r="G5305" t="s">
        <v>8234</v>
      </c>
      <c r="H5305" t="s">
        <v>8218</v>
      </c>
      <c r="I5305" t="s">
        <v>8214</v>
      </c>
      <c r="J5305" t="s">
        <v>8272</v>
      </c>
      <c r="K5305" t="s">
        <v>8224</v>
      </c>
      <c r="L5305" t="s">
        <v>8216</v>
      </c>
    </row>
    <row r="5306" spans="1:12" x14ac:dyDescent="0.35">
      <c r="A5306" s="164" t="s">
        <v>29712</v>
      </c>
      <c r="B5306" t="s">
        <v>29281</v>
      </c>
      <c r="C5306" t="s">
        <v>29713</v>
      </c>
      <c r="D5306" t="s">
        <v>3518</v>
      </c>
      <c r="E5306" t="s">
        <v>2685</v>
      </c>
      <c r="F5306">
        <v>25</v>
      </c>
      <c r="G5306" t="s">
        <v>8234</v>
      </c>
      <c r="H5306" t="s">
        <v>8218</v>
      </c>
      <c r="I5306" t="s">
        <v>8219</v>
      </c>
      <c r="J5306" t="s">
        <v>8272</v>
      </c>
      <c r="K5306" t="s">
        <v>8224</v>
      </c>
      <c r="L5306" t="s">
        <v>8216</v>
      </c>
    </row>
    <row r="5307" spans="1:12" x14ac:dyDescent="0.35">
      <c r="A5307" s="164" t="s">
        <v>11137</v>
      </c>
      <c r="B5307" t="s">
        <v>11138</v>
      </c>
      <c r="C5307" t="s">
        <v>11139</v>
      </c>
      <c r="D5307" t="s">
        <v>11140</v>
      </c>
      <c r="E5307" t="s">
        <v>2685</v>
      </c>
      <c r="F5307">
        <v>25</v>
      </c>
      <c r="G5307" t="s">
        <v>8234</v>
      </c>
      <c r="H5307" t="s">
        <v>8218</v>
      </c>
      <c r="I5307" t="s">
        <v>8214</v>
      </c>
      <c r="J5307" t="s">
        <v>8272</v>
      </c>
      <c r="K5307" t="s">
        <v>5808</v>
      </c>
      <c r="L5307" t="s">
        <v>8216</v>
      </c>
    </row>
    <row r="5308" spans="1:12" x14ac:dyDescent="0.35">
      <c r="A5308" s="164" t="s">
        <v>14952</v>
      </c>
      <c r="B5308" t="s">
        <v>14953</v>
      </c>
      <c r="C5308" t="s">
        <v>14954</v>
      </c>
      <c r="D5308" t="s">
        <v>14955</v>
      </c>
      <c r="E5308" t="s">
        <v>2685</v>
      </c>
      <c r="F5308">
        <v>25</v>
      </c>
      <c r="G5308" t="s">
        <v>8234</v>
      </c>
      <c r="H5308" t="s">
        <v>8218</v>
      </c>
      <c r="I5308" t="s">
        <v>8219</v>
      </c>
      <c r="J5308" t="s">
        <v>8272</v>
      </c>
      <c r="K5308" t="s">
        <v>5808</v>
      </c>
      <c r="L5308" t="s">
        <v>8216</v>
      </c>
    </row>
    <row r="5309" spans="1:12" x14ac:dyDescent="0.35">
      <c r="A5309" s="164" t="s">
        <v>20707</v>
      </c>
      <c r="B5309" t="s">
        <v>20708</v>
      </c>
      <c r="C5309" t="s">
        <v>20709</v>
      </c>
      <c r="D5309" t="s">
        <v>14084</v>
      </c>
      <c r="E5309" t="s">
        <v>2685</v>
      </c>
      <c r="F5309">
        <v>25</v>
      </c>
      <c r="G5309" t="s">
        <v>8234</v>
      </c>
      <c r="H5309" t="s">
        <v>8218</v>
      </c>
      <c r="I5309" t="s">
        <v>8214</v>
      </c>
      <c r="J5309" t="s">
        <v>8272</v>
      </c>
      <c r="K5309" t="s">
        <v>5808</v>
      </c>
      <c r="L5309" t="s">
        <v>8216</v>
      </c>
    </row>
    <row r="5310" spans="1:12" x14ac:dyDescent="0.35">
      <c r="A5310" s="164" t="s">
        <v>20669</v>
      </c>
      <c r="B5310" t="s">
        <v>20670</v>
      </c>
      <c r="C5310" t="s">
        <v>20671</v>
      </c>
      <c r="D5310" t="s">
        <v>20672</v>
      </c>
      <c r="E5310" t="s">
        <v>2685</v>
      </c>
      <c r="F5310">
        <v>25</v>
      </c>
      <c r="G5310" t="s">
        <v>8234</v>
      </c>
      <c r="H5310" t="s">
        <v>8218</v>
      </c>
      <c r="I5310" t="s">
        <v>8219</v>
      </c>
      <c r="J5310" t="s">
        <v>8272</v>
      </c>
      <c r="K5310" t="s">
        <v>8224</v>
      </c>
      <c r="L5310" t="s">
        <v>8216</v>
      </c>
    </row>
    <row r="5311" spans="1:12" x14ac:dyDescent="0.35">
      <c r="A5311" s="164" t="s">
        <v>19284</v>
      </c>
      <c r="B5311" t="s">
        <v>19285</v>
      </c>
      <c r="C5311" t="s">
        <v>19286</v>
      </c>
      <c r="D5311" t="s">
        <v>4298</v>
      </c>
      <c r="E5311" t="s">
        <v>2685</v>
      </c>
      <c r="F5311">
        <v>25</v>
      </c>
      <c r="G5311" t="s">
        <v>8234</v>
      </c>
      <c r="H5311" t="s">
        <v>8218</v>
      </c>
      <c r="I5311" t="s">
        <v>8214</v>
      </c>
      <c r="J5311" t="s">
        <v>8272</v>
      </c>
      <c r="K5311" t="s">
        <v>8224</v>
      </c>
      <c r="L5311" t="s">
        <v>8216</v>
      </c>
    </row>
    <row r="5312" spans="1:12" x14ac:dyDescent="0.35">
      <c r="A5312" s="164" t="s">
        <v>14233</v>
      </c>
      <c r="B5312" t="s">
        <v>14234</v>
      </c>
      <c r="C5312" t="s">
        <v>14235</v>
      </c>
      <c r="D5312" t="s">
        <v>1376</v>
      </c>
      <c r="E5312" t="s">
        <v>2685</v>
      </c>
      <c r="F5312">
        <v>25</v>
      </c>
      <c r="G5312" t="s">
        <v>8234</v>
      </c>
      <c r="H5312" t="s">
        <v>8218</v>
      </c>
      <c r="I5312" t="s">
        <v>8214</v>
      </c>
      <c r="J5312" t="s">
        <v>8272</v>
      </c>
      <c r="K5312" t="s">
        <v>5808</v>
      </c>
      <c r="L5312" t="s">
        <v>8216</v>
      </c>
    </row>
    <row r="5313" spans="1:12" x14ac:dyDescent="0.35">
      <c r="A5313" s="164" t="s">
        <v>13555</v>
      </c>
      <c r="B5313" t="s">
        <v>13556</v>
      </c>
      <c r="C5313" t="s">
        <v>8233</v>
      </c>
      <c r="D5313" t="s">
        <v>1355</v>
      </c>
      <c r="E5313" t="s">
        <v>2685</v>
      </c>
      <c r="F5313">
        <v>25</v>
      </c>
      <c r="G5313" t="s">
        <v>8234</v>
      </c>
      <c r="H5313" t="s">
        <v>8218</v>
      </c>
      <c r="I5313" t="s">
        <v>8219</v>
      </c>
      <c r="J5313" t="s">
        <v>8272</v>
      </c>
      <c r="K5313" t="s">
        <v>8224</v>
      </c>
      <c r="L5313" t="s">
        <v>8216</v>
      </c>
    </row>
    <row r="5314" spans="1:12" x14ac:dyDescent="0.35">
      <c r="A5314" s="164" t="s">
        <v>23998</v>
      </c>
      <c r="B5314" t="s">
        <v>23999</v>
      </c>
      <c r="C5314" t="s">
        <v>20628</v>
      </c>
      <c r="D5314" t="s">
        <v>20629</v>
      </c>
      <c r="E5314" t="s">
        <v>2685</v>
      </c>
      <c r="F5314">
        <v>25</v>
      </c>
      <c r="G5314" t="s">
        <v>8234</v>
      </c>
      <c r="H5314" t="s">
        <v>8218</v>
      </c>
      <c r="I5314" t="s">
        <v>8219</v>
      </c>
      <c r="J5314" t="s">
        <v>8272</v>
      </c>
      <c r="K5314" t="s">
        <v>8224</v>
      </c>
      <c r="L5314" t="s">
        <v>8216</v>
      </c>
    </row>
    <row r="5315" spans="1:12" x14ac:dyDescent="0.35">
      <c r="A5315" s="164" t="s">
        <v>17572</v>
      </c>
      <c r="B5315" t="s">
        <v>17573</v>
      </c>
      <c r="C5315" t="s">
        <v>17574</v>
      </c>
      <c r="D5315" t="s">
        <v>17575</v>
      </c>
      <c r="E5315" t="s">
        <v>2685</v>
      </c>
      <c r="F5315">
        <v>25</v>
      </c>
      <c r="G5315" t="s">
        <v>8234</v>
      </c>
      <c r="H5315" t="s">
        <v>8218</v>
      </c>
      <c r="I5315" t="s">
        <v>8219</v>
      </c>
      <c r="J5315" t="s">
        <v>8272</v>
      </c>
      <c r="K5315" t="s">
        <v>5808</v>
      </c>
      <c r="L5315" t="s">
        <v>8216</v>
      </c>
    </row>
    <row r="5316" spans="1:12" x14ac:dyDescent="0.35">
      <c r="A5316" s="164" t="s">
        <v>29925</v>
      </c>
      <c r="B5316" t="s">
        <v>27572</v>
      </c>
      <c r="C5316" t="s">
        <v>27573</v>
      </c>
      <c r="D5316" t="s">
        <v>27574</v>
      </c>
      <c r="E5316" t="s">
        <v>2685</v>
      </c>
      <c r="F5316">
        <v>25</v>
      </c>
      <c r="G5316" t="s">
        <v>8234</v>
      </c>
      <c r="H5316" t="s">
        <v>8218</v>
      </c>
      <c r="I5316" t="s">
        <v>8214</v>
      </c>
      <c r="J5316" t="s">
        <v>8272</v>
      </c>
      <c r="K5316" t="s">
        <v>8224</v>
      </c>
      <c r="L5316" t="s">
        <v>8216</v>
      </c>
    </row>
    <row r="5317" spans="1:12" x14ac:dyDescent="0.35">
      <c r="A5317" s="164" t="s">
        <v>27493</v>
      </c>
      <c r="B5317" t="s">
        <v>27494</v>
      </c>
      <c r="C5317" t="s">
        <v>27495</v>
      </c>
      <c r="D5317" t="s">
        <v>204</v>
      </c>
      <c r="E5317" t="s">
        <v>2685</v>
      </c>
      <c r="F5317">
        <v>21</v>
      </c>
      <c r="G5317" t="s">
        <v>8234</v>
      </c>
      <c r="H5317" t="s">
        <v>8218</v>
      </c>
      <c r="I5317" t="s">
        <v>8219</v>
      </c>
      <c r="J5317" t="s">
        <v>8272</v>
      </c>
      <c r="K5317" t="s">
        <v>8224</v>
      </c>
      <c r="L5317" t="s">
        <v>8216</v>
      </c>
    </row>
    <row r="5318" spans="1:12" x14ac:dyDescent="0.35">
      <c r="A5318" s="164" t="s">
        <v>22362</v>
      </c>
      <c r="B5318" t="s">
        <v>22359</v>
      </c>
      <c r="C5318" t="s">
        <v>22360</v>
      </c>
      <c r="D5318" t="s">
        <v>22361</v>
      </c>
      <c r="E5318" t="s">
        <v>2685</v>
      </c>
      <c r="F5318">
        <v>25</v>
      </c>
      <c r="G5318" t="s">
        <v>8234</v>
      </c>
      <c r="H5318" t="s">
        <v>8218</v>
      </c>
      <c r="I5318" t="s">
        <v>8219</v>
      </c>
      <c r="J5318" t="s">
        <v>8272</v>
      </c>
      <c r="K5318" t="s">
        <v>5808</v>
      </c>
      <c r="L5318" t="s">
        <v>8216</v>
      </c>
    </row>
    <row r="5319" spans="1:12" x14ac:dyDescent="0.35">
      <c r="A5319" s="164" t="s">
        <v>16520</v>
      </c>
      <c r="B5319" t="s">
        <v>16521</v>
      </c>
      <c r="C5319" t="s">
        <v>16522</v>
      </c>
      <c r="D5319" t="s">
        <v>16523</v>
      </c>
      <c r="E5319" t="s">
        <v>2685</v>
      </c>
      <c r="F5319">
        <v>15</v>
      </c>
      <c r="G5319" t="s">
        <v>8234</v>
      </c>
      <c r="H5319" t="s">
        <v>8218</v>
      </c>
      <c r="I5319" t="s">
        <v>8219</v>
      </c>
      <c r="J5319" t="s">
        <v>8272</v>
      </c>
      <c r="K5319" t="s">
        <v>8224</v>
      </c>
      <c r="L5319" t="s">
        <v>8216</v>
      </c>
    </row>
    <row r="5320" spans="1:12" x14ac:dyDescent="0.35">
      <c r="A5320" s="164" t="s">
        <v>29617</v>
      </c>
      <c r="B5320" t="s">
        <v>29618</v>
      </c>
      <c r="C5320" t="s">
        <v>29619</v>
      </c>
      <c r="D5320" t="s">
        <v>688</v>
      </c>
      <c r="E5320" t="s">
        <v>2685</v>
      </c>
      <c r="F5320">
        <v>25</v>
      </c>
      <c r="G5320" t="s">
        <v>8234</v>
      </c>
      <c r="H5320" t="s">
        <v>8218</v>
      </c>
      <c r="I5320" t="s">
        <v>8219</v>
      </c>
      <c r="J5320" t="s">
        <v>8272</v>
      </c>
      <c r="K5320" t="s">
        <v>8224</v>
      </c>
      <c r="L5320" t="s">
        <v>8216</v>
      </c>
    </row>
    <row r="5321" spans="1:12" x14ac:dyDescent="0.35">
      <c r="A5321" s="164" t="s">
        <v>12471</v>
      </c>
      <c r="B5321" t="s">
        <v>12472</v>
      </c>
      <c r="C5321" t="s">
        <v>12473</v>
      </c>
      <c r="D5321" t="s">
        <v>12474</v>
      </c>
      <c r="E5321" t="s">
        <v>2685</v>
      </c>
      <c r="F5321">
        <v>15</v>
      </c>
      <c r="G5321" t="s">
        <v>8234</v>
      </c>
      <c r="H5321" t="s">
        <v>8218</v>
      </c>
      <c r="I5321" t="s">
        <v>8219</v>
      </c>
      <c r="J5321" t="s">
        <v>8272</v>
      </c>
      <c r="K5321" t="s">
        <v>8224</v>
      </c>
      <c r="L5321" t="s">
        <v>8216</v>
      </c>
    </row>
    <row r="5322" spans="1:12" x14ac:dyDescent="0.35">
      <c r="A5322" s="164" t="s">
        <v>11898</v>
      </c>
      <c r="B5322" t="s">
        <v>11899</v>
      </c>
      <c r="C5322" t="s">
        <v>11900</v>
      </c>
      <c r="D5322" t="s">
        <v>9222</v>
      </c>
      <c r="E5322" t="s">
        <v>2685</v>
      </c>
      <c r="F5322">
        <v>25</v>
      </c>
      <c r="G5322" t="s">
        <v>8234</v>
      </c>
      <c r="H5322" t="s">
        <v>8218</v>
      </c>
      <c r="I5322" t="s">
        <v>8219</v>
      </c>
      <c r="J5322" t="s">
        <v>8272</v>
      </c>
      <c r="K5322" t="s">
        <v>8224</v>
      </c>
      <c r="L5322" t="s">
        <v>8216</v>
      </c>
    </row>
    <row r="5323" spans="1:12" x14ac:dyDescent="0.35">
      <c r="A5323" s="164" t="s">
        <v>24132</v>
      </c>
      <c r="B5323" t="s">
        <v>24133</v>
      </c>
      <c r="C5323" t="s">
        <v>24134</v>
      </c>
      <c r="D5323" t="s">
        <v>4298</v>
      </c>
      <c r="E5323" t="s">
        <v>2685</v>
      </c>
      <c r="F5323">
        <v>25</v>
      </c>
      <c r="G5323" t="s">
        <v>8234</v>
      </c>
      <c r="H5323" t="s">
        <v>8218</v>
      </c>
      <c r="I5323" t="s">
        <v>8214</v>
      </c>
      <c r="J5323" t="s">
        <v>8272</v>
      </c>
      <c r="K5323" t="s">
        <v>8224</v>
      </c>
      <c r="L5323" t="s">
        <v>8216</v>
      </c>
    </row>
    <row r="5324" spans="1:12" x14ac:dyDescent="0.35">
      <c r="A5324" s="164" t="s">
        <v>17631</v>
      </c>
      <c r="B5324" t="s">
        <v>17632</v>
      </c>
      <c r="C5324" t="s">
        <v>17633</v>
      </c>
      <c r="D5324" t="s">
        <v>11905</v>
      </c>
      <c r="E5324" t="s">
        <v>2685</v>
      </c>
      <c r="F5324">
        <v>8</v>
      </c>
      <c r="G5324" t="s">
        <v>8234</v>
      </c>
      <c r="H5324" t="s">
        <v>8218</v>
      </c>
      <c r="I5324" t="s">
        <v>8219</v>
      </c>
      <c r="J5324" t="s">
        <v>8272</v>
      </c>
      <c r="K5324" t="s">
        <v>8224</v>
      </c>
      <c r="L5324" t="s">
        <v>8216</v>
      </c>
    </row>
    <row r="5325" spans="1:12" x14ac:dyDescent="0.35">
      <c r="A5325" s="164" t="s">
        <v>31638</v>
      </c>
      <c r="B5325" t="s">
        <v>31639</v>
      </c>
      <c r="C5325" t="s">
        <v>31640</v>
      </c>
      <c r="D5325" t="s">
        <v>9128</v>
      </c>
      <c r="E5325" t="s">
        <v>2685</v>
      </c>
      <c r="H5325" t="s">
        <v>8218</v>
      </c>
      <c r="I5325" t="s">
        <v>8219</v>
      </c>
      <c r="J5325" t="s">
        <v>8215</v>
      </c>
      <c r="K5325" t="s">
        <v>8224</v>
      </c>
      <c r="L5325" t="s">
        <v>8216</v>
      </c>
    </row>
    <row r="5326" spans="1:12" x14ac:dyDescent="0.35">
      <c r="A5326" s="164" t="s">
        <v>20438</v>
      </c>
      <c r="B5326" t="s">
        <v>20439</v>
      </c>
      <c r="C5326" t="s">
        <v>20440</v>
      </c>
      <c r="D5326" t="s">
        <v>1422</v>
      </c>
      <c r="E5326" t="s">
        <v>2685</v>
      </c>
      <c r="F5326">
        <v>38</v>
      </c>
      <c r="G5326" t="s">
        <v>8234</v>
      </c>
      <c r="H5326" t="s">
        <v>8218</v>
      </c>
      <c r="I5326" t="s">
        <v>8214</v>
      </c>
      <c r="J5326" t="s">
        <v>8215</v>
      </c>
      <c r="K5326" t="s">
        <v>8224</v>
      </c>
      <c r="L5326" t="s">
        <v>8216</v>
      </c>
    </row>
    <row r="5327" spans="1:12" x14ac:dyDescent="0.35">
      <c r="A5327" s="164" t="s">
        <v>29873</v>
      </c>
      <c r="B5327" t="s">
        <v>29874</v>
      </c>
      <c r="C5327" t="s">
        <v>29875</v>
      </c>
      <c r="D5327" t="s">
        <v>1043</v>
      </c>
      <c r="E5327" t="s">
        <v>2685</v>
      </c>
      <c r="F5327">
        <v>170</v>
      </c>
      <c r="G5327" t="s">
        <v>8212</v>
      </c>
      <c r="H5327" t="s">
        <v>8218</v>
      </c>
      <c r="I5327" t="s">
        <v>8219</v>
      </c>
      <c r="J5327" t="s">
        <v>8215</v>
      </c>
      <c r="K5327" t="s">
        <v>8224</v>
      </c>
      <c r="L5327" t="s">
        <v>8216</v>
      </c>
    </row>
    <row r="5328" spans="1:12" x14ac:dyDescent="0.35">
      <c r="A5328" s="164" t="s">
        <v>14440</v>
      </c>
      <c r="B5328" t="s">
        <v>14441</v>
      </c>
      <c r="C5328" t="s">
        <v>14442</v>
      </c>
      <c r="D5328" t="s">
        <v>2691</v>
      </c>
      <c r="E5328" t="s">
        <v>2685</v>
      </c>
      <c r="F5328">
        <v>108</v>
      </c>
      <c r="G5328" t="s">
        <v>8212</v>
      </c>
      <c r="H5328" t="s">
        <v>8218</v>
      </c>
      <c r="I5328" t="s">
        <v>8214</v>
      </c>
      <c r="J5328" t="s">
        <v>8215</v>
      </c>
      <c r="K5328" t="s">
        <v>8224</v>
      </c>
      <c r="L5328" t="s">
        <v>8216</v>
      </c>
    </row>
    <row r="5329" spans="1:12" x14ac:dyDescent="0.35">
      <c r="A5329" s="164" t="s">
        <v>24911</v>
      </c>
      <c r="B5329" t="s">
        <v>24912</v>
      </c>
      <c r="C5329" t="s">
        <v>24913</v>
      </c>
      <c r="D5329" t="s">
        <v>1962</v>
      </c>
      <c r="E5329" t="s">
        <v>2685</v>
      </c>
      <c r="F5329">
        <v>65</v>
      </c>
      <c r="G5329" t="s">
        <v>8234</v>
      </c>
      <c r="H5329" t="s">
        <v>8218</v>
      </c>
      <c r="I5329" t="s">
        <v>8214</v>
      </c>
      <c r="J5329" t="s">
        <v>8215</v>
      </c>
      <c r="K5329" t="s">
        <v>8224</v>
      </c>
      <c r="L5329" t="s">
        <v>8267</v>
      </c>
    </row>
    <row r="5330" spans="1:12" x14ac:dyDescent="0.35">
      <c r="A5330" s="164" t="s">
        <v>31260</v>
      </c>
      <c r="B5330" t="s">
        <v>31261</v>
      </c>
      <c r="C5330" t="s">
        <v>31262</v>
      </c>
      <c r="D5330" t="s">
        <v>12869</v>
      </c>
      <c r="E5330" t="s">
        <v>2685</v>
      </c>
      <c r="H5330" t="s">
        <v>8218</v>
      </c>
      <c r="I5330" t="s">
        <v>8214</v>
      </c>
      <c r="J5330" t="s">
        <v>8215</v>
      </c>
      <c r="K5330" t="s">
        <v>8224</v>
      </c>
      <c r="L5330" t="s">
        <v>8216</v>
      </c>
    </row>
    <row r="5331" spans="1:12" x14ac:dyDescent="0.35">
      <c r="A5331" s="164" t="s">
        <v>24591</v>
      </c>
      <c r="B5331" t="s">
        <v>24592</v>
      </c>
      <c r="C5331" t="s">
        <v>24593</v>
      </c>
      <c r="D5331" t="s">
        <v>2699</v>
      </c>
      <c r="E5331" t="s">
        <v>2685</v>
      </c>
      <c r="F5331">
        <v>180</v>
      </c>
      <c r="G5331" t="s">
        <v>8212</v>
      </c>
      <c r="H5331" t="s">
        <v>8218</v>
      </c>
      <c r="I5331" t="s">
        <v>8214</v>
      </c>
      <c r="J5331" t="s">
        <v>8215</v>
      </c>
      <c r="K5331" t="s">
        <v>8224</v>
      </c>
      <c r="L5331" t="s">
        <v>8216</v>
      </c>
    </row>
    <row r="5332" spans="1:12" x14ac:dyDescent="0.35">
      <c r="A5332" s="164" t="s">
        <v>11807</v>
      </c>
      <c r="B5332" t="s">
        <v>11808</v>
      </c>
      <c r="C5332" t="s">
        <v>11809</v>
      </c>
      <c r="D5332" t="s">
        <v>409</v>
      </c>
      <c r="E5332" t="s">
        <v>2685</v>
      </c>
      <c r="F5332">
        <v>59</v>
      </c>
      <c r="G5332" t="s">
        <v>8234</v>
      </c>
      <c r="H5332" t="s">
        <v>8218</v>
      </c>
      <c r="I5332" t="s">
        <v>8214</v>
      </c>
      <c r="J5332" t="s">
        <v>8215</v>
      </c>
      <c r="K5332" t="s">
        <v>8224</v>
      </c>
      <c r="L5332" t="s">
        <v>8267</v>
      </c>
    </row>
    <row r="5333" spans="1:12" x14ac:dyDescent="0.35">
      <c r="A5333" s="164" t="s">
        <v>21151</v>
      </c>
      <c r="B5333" t="s">
        <v>21152</v>
      </c>
      <c r="C5333" t="s">
        <v>21153</v>
      </c>
      <c r="D5333" t="s">
        <v>2689</v>
      </c>
      <c r="E5333" t="s">
        <v>2685</v>
      </c>
      <c r="F5333">
        <v>104</v>
      </c>
      <c r="G5333" t="s">
        <v>8212</v>
      </c>
      <c r="H5333" t="s">
        <v>8218</v>
      </c>
      <c r="I5333" t="s">
        <v>8214</v>
      </c>
      <c r="J5333" t="s">
        <v>8215</v>
      </c>
      <c r="K5333" t="s">
        <v>8224</v>
      </c>
      <c r="L5333" t="s">
        <v>8216</v>
      </c>
    </row>
    <row r="5334" spans="1:12" x14ac:dyDescent="0.35">
      <c r="A5334" s="164" t="s">
        <v>9125</v>
      </c>
      <c r="B5334" t="s">
        <v>9126</v>
      </c>
      <c r="C5334" t="s">
        <v>9127</v>
      </c>
      <c r="D5334" t="s">
        <v>9128</v>
      </c>
      <c r="E5334" t="s">
        <v>2685</v>
      </c>
      <c r="F5334">
        <v>0</v>
      </c>
      <c r="G5334" t="s">
        <v>8234</v>
      </c>
      <c r="H5334" t="s">
        <v>8218</v>
      </c>
      <c r="I5334" t="s">
        <v>8219</v>
      </c>
      <c r="J5334" t="s">
        <v>8215</v>
      </c>
      <c r="K5334" t="s">
        <v>8224</v>
      </c>
      <c r="L5334" t="s">
        <v>8216</v>
      </c>
    </row>
    <row r="5335" spans="1:12" x14ac:dyDescent="0.35">
      <c r="A5335" s="164" t="s">
        <v>12866</v>
      </c>
      <c r="B5335" t="s">
        <v>12867</v>
      </c>
      <c r="C5335" t="s">
        <v>12868</v>
      </c>
      <c r="D5335" t="s">
        <v>12869</v>
      </c>
      <c r="E5335" t="s">
        <v>2685</v>
      </c>
      <c r="H5335" t="s">
        <v>8218</v>
      </c>
      <c r="I5335" t="s">
        <v>8214</v>
      </c>
      <c r="J5335" t="s">
        <v>8215</v>
      </c>
      <c r="K5335" t="s">
        <v>8224</v>
      </c>
      <c r="L5335" t="s">
        <v>8216</v>
      </c>
    </row>
    <row r="5336" spans="1:12" x14ac:dyDescent="0.35">
      <c r="A5336" s="164" t="s">
        <v>31594</v>
      </c>
      <c r="B5336" t="s">
        <v>31595</v>
      </c>
      <c r="C5336" t="s">
        <v>31596</v>
      </c>
      <c r="D5336" t="s">
        <v>9464</v>
      </c>
      <c r="E5336" t="s">
        <v>2685</v>
      </c>
      <c r="F5336">
        <v>96</v>
      </c>
      <c r="G5336" t="s">
        <v>8234</v>
      </c>
      <c r="H5336" t="s">
        <v>8218</v>
      </c>
      <c r="I5336" t="s">
        <v>8214</v>
      </c>
      <c r="J5336" t="s">
        <v>8215</v>
      </c>
      <c r="K5336" t="s">
        <v>8224</v>
      </c>
      <c r="L5336" t="s">
        <v>8216</v>
      </c>
    </row>
    <row r="5337" spans="1:12" x14ac:dyDescent="0.35">
      <c r="A5337" s="164" t="s">
        <v>20979</v>
      </c>
      <c r="B5337" t="s">
        <v>20980</v>
      </c>
      <c r="C5337" t="s">
        <v>20981</v>
      </c>
      <c r="D5337" t="s">
        <v>1962</v>
      </c>
      <c r="E5337" t="s">
        <v>2685</v>
      </c>
      <c r="F5337">
        <v>100</v>
      </c>
      <c r="G5337" t="s">
        <v>8234</v>
      </c>
      <c r="H5337" t="s">
        <v>8218</v>
      </c>
      <c r="I5337" t="s">
        <v>8214</v>
      </c>
      <c r="J5337" t="s">
        <v>8215</v>
      </c>
      <c r="K5337" t="s">
        <v>8224</v>
      </c>
      <c r="L5337" t="s">
        <v>8216</v>
      </c>
    </row>
    <row r="5338" spans="1:12" x14ac:dyDescent="0.35">
      <c r="A5338" s="164" t="s">
        <v>21567</v>
      </c>
      <c r="B5338" t="s">
        <v>21568</v>
      </c>
      <c r="C5338" t="s">
        <v>21569</v>
      </c>
      <c r="D5338" t="s">
        <v>1962</v>
      </c>
      <c r="E5338" t="s">
        <v>2685</v>
      </c>
      <c r="F5338">
        <v>105</v>
      </c>
      <c r="G5338" t="s">
        <v>8212</v>
      </c>
      <c r="H5338" t="s">
        <v>8218</v>
      </c>
      <c r="I5338" t="s">
        <v>8214</v>
      </c>
      <c r="J5338" t="s">
        <v>8215</v>
      </c>
      <c r="K5338" t="s">
        <v>8224</v>
      </c>
      <c r="L5338" t="s">
        <v>8216</v>
      </c>
    </row>
    <row r="5339" spans="1:12" x14ac:dyDescent="0.35">
      <c r="A5339" s="164" t="s">
        <v>27793</v>
      </c>
      <c r="B5339" t="s">
        <v>27794</v>
      </c>
      <c r="C5339" t="s">
        <v>27795</v>
      </c>
      <c r="D5339" t="s">
        <v>1962</v>
      </c>
      <c r="E5339" t="s">
        <v>2685</v>
      </c>
      <c r="F5339">
        <v>0</v>
      </c>
      <c r="G5339" t="s">
        <v>8234</v>
      </c>
      <c r="H5339" t="s">
        <v>8218</v>
      </c>
      <c r="I5339" t="s">
        <v>8214</v>
      </c>
      <c r="J5339" t="s">
        <v>8215</v>
      </c>
      <c r="K5339" t="s">
        <v>8224</v>
      </c>
      <c r="L5339" t="s">
        <v>8216</v>
      </c>
    </row>
    <row r="5340" spans="1:12" x14ac:dyDescent="0.35">
      <c r="A5340" s="164" t="s">
        <v>13343</v>
      </c>
      <c r="B5340" t="s">
        <v>12867</v>
      </c>
      <c r="C5340" t="s">
        <v>12868</v>
      </c>
      <c r="D5340" t="s">
        <v>12869</v>
      </c>
      <c r="E5340" t="s">
        <v>2685</v>
      </c>
      <c r="H5340" t="s">
        <v>8218</v>
      </c>
      <c r="I5340" t="s">
        <v>8214</v>
      </c>
      <c r="J5340" t="s">
        <v>8215</v>
      </c>
      <c r="K5340" t="s">
        <v>8224</v>
      </c>
      <c r="L5340" t="s">
        <v>8216</v>
      </c>
    </row>
    <row r="5341" spans="1:12" x14ac:dyDescent="0.35">
      <c r="A5341" s="164" t="s">
        <v>19178</v>
      </c>
      <c r="B5341" t="s">
        <v>19179</v>
      </c>
      <c r="C5341" t="s">
        <v>19180</v>
      </c>
      <c r="D5341" t="s">
        <v>14844</v>
      </c>
      <c r="E5341" t="s">
        <v>2685</v>
      </c>
      <c r="F5341">
        <v>54</v>
      </c>
      <c r="G5341" t="s">
        <v>8234</v>
      </c>
      <c r="H5341" t="s">
        <v>8218</v>
      </c>
      <c r="I5341" t="s">
        <v>8219</v>
      </c>
      <c r="J5341" t="s">
        <v>8215</v>
      </c>
      <c r="K5341" t="s">
        <v>8224</v>
      </c>
      <c r="L5341" t="s">
        <v>8216</v>
      </c>
    </row>
    <row r="5342" spans="1:12" x14ac:dyDescent="0.35">
      <c r="A5342" s="164" t="s">
        <v>15269</v>
      </c>
      <c r="B5342" t="s">
        <v>15270</v>
      </c>
      <c r="C5342" t="s">
        <v>15271</v>
      </c>
      <c r="D5342" t="s">
        <v>13650</v>
      </c>
      <c r="E5342" t="s">
        <v>2685</v>
      </c>
      <c r="F5342">
        <v>34</v>
      </c>
      <c r="G5342" t="s">
        <v>8234</v>
      </c>
      <c r="H5342" t="s">
        <v>8218</v>
      </c>
      <c r="I5342" t="s">
        <v>8214</v>
      </c>
      <c r="J5342" t="s">
        <v>8215</v>
      </c>
      <c r="K5342" t="s">
        <v>8224</v>
      </c>
      <c r="L5342" t="s">
        <v>8216</v>
      </c>
    </row>
    <row r="5343" spans="1:12" x14ac:dyDescent="0.35">
      <c r="A5343" s="164" t="s">
        <v>24317</v>
      </c>
      <c r="B5343" t="s">
        <v>24318</v>
      </c>
      <c r="C5343" t="s">
        <v>24319</v>
      </c>
      <c r="D5343" t="s">
        <v>24320</v>
      </c>
      <c r="E5343" t="s">
        <v>2685</v>
      </c>
      <c r="H5343" t="s">
        <v>8218</v>
      </c>
      <c r="I5343" t="s">
        <v>8214</v>
      </c>
      <c r="J5343" t="s">
        <v>8215</v>
      </c>
      <c r="K5343" t="s">
        <v>8224</v>
      </c>
      <c r="L5343" t="s">
        <v>8216</v>
      </c>
    </row>
    <row r="5344" spans="1:12" x14ac:dyDescent="0.35">
      <c r="A5344" s="164" t="s">
        <v>22328</v>
      </c>
      <c r="B5344" t="s">
        <v>12487</v>
      </c>
      <c r="C5344" t="s">
        <v>22329</v>
      </c>
      <c r="D5344" t="s">
        <v>12489</v>
      </c>
      <c r="E5344" t="s">
        <v>2685</v>
      </c>
      <c r="H5344" t="s">
        <v>8218</v>
      </c>
      <c r="I5344" t="s">
        <v>8214</v>
      </c>
      <c r="J5344" t="s">
        <v>8215</v>
      </c>
      <c r="K5344" t="s">
        <v>8224</v>
      </c>
      <c r="L5344" t="s">
        <v>8216</v>
      </c>
    </row>
    <row r="5345" spans="1:12" x14ac:dyDescent="0.35">
      <c r="A5345" s="164" t="s">
        <v>28516</v>
      </c>
      <c r="B5345" t="s">
        <v>28517</v>
      </c>
      <c r="C5345" t="s">
        <v>28518</v>
      </c>
      <c r="D5345" t="s">
        <v>1601</v>
      </c>
      <c r="E5345" t="s">
        <v>2685</v>
      </c>
      <c r="F5345">
        <v>100</v>
      </c>
      <c r="G5345" t="s">
        <v>8234</v>
      </c>
      <c r="H5345" t="s">
        <v>8218</v>
      </c>
      <c r="I5345" t="s">
        <v>8214</v>
      </c>
      <c r="J5345" t="s">
        <v>8215</v>
      </c>
      <c r="K5345" t="s">
        <v>8224</v>
      </c>
      <c r="L5345" t="s">
        <v>8216</v>
      </c>
    </row>
    <row r="5346" spans="1:12" x14ac:dyDescent="0.35">
      <c r="A5346" s="164" t="s">
        <v>17543</v>
      </c>
      <c r="B5346" t="s">
        <v>17544</v>
      </c>
      <c r="C5346" t="s">
        <v>17545</v>
      </c>
      <c r="D5346" t="s">
        <v>2699</v>
      </c>
      <c r="E5346" t="s">
        <v>2685</v>
      </c>
      <c r="F5346">
        <v>50</v>
      </c>
      <c r="G5346" t="s">
        <v>8234</v>
      </c>
      <c r="H5346" t="s">
        <v>8218</v>
      </c>
      <c r="I5346" t="s">
        <v>8214</v>
      </c>
      <c r="J5346" t="s">
        <v>8215</v>
      </c>
      <c r="K5346" t="s">
        <v>8224</v>
      </c>
      <c r="L5346" t="s">
        <v>8216</v>
      </c>
    </row>
    <row r="5347" spans="1:12" x14ac:dyDescent="0.35">
      <c r="A5347" s="164" t="s">
        <v>23285</v>
      </c>
      <c r="B5347" t="s">
        <v>21369</v>
      </c>
      <c r="C5347" t="s">
        <v>23286</v>
      </c>
      <c r="D5347" t="s">
        <v>2695</v>
      </c>
      <c r="E5347" t="s">
        <v>2685</v>
      </c>
      <c r="F5347">
        <v>60</v>
      </c>
      <c r="G5347" t="s">
        <v>8234</v>
      </c>
      <c r="H5347" t="s">
        <v>8218</v>
      </c>
      <c r="I5347" t="s">
        <v>8214</v>
      </c>
      <c r="J5347" t="s">
        <v>8215</v>
      </c>
      <c r="K5347" t="s">
        <v>8224</v>
      </c>
      <c r="L5347" t="s">
        <v>8216</v>
      </c>
    </row>
    <row r="5348" spans="1:12" x14ac:dyDescent="0.35">
      <c r="A5348" s="164" t="s">
        <v>23925</v>
      </c>
      <c r="B5348" t="s">
        <v>23926</v>
      </c>
      <c r="C5348" t="s">
        <v>23927</v>
      </c>
      <c r="D5348" t="s">
        <v>14955</v>
      </c>
      <c r="E5348" t="s">
        <v>2685</v>
      </c>
      <c r="F5348">
        <v>16</v>
      </c>
      <c r="G5348" t="s">
        <v>8234</v>
      </c>
      <c r="H5348" t="s">
        <v>8218</v>
      </c>
      <c r="I5348" t="s">
        <v>8219</v>
      </c>
      <c r="J5348" t="s">
        <v>8215</v>
      </c>
      <c r="K5348" t="s">
        <v>8224</v>
      </c>
      <c r="L5348" t="s">
        <v>8216</v>
      </c>
    </row>
    <row r="5349" spans="1:12" x14ac:dyDescent="0.35">
      <c r="A5349" s="164" t="s">
        <v>17321</v>
      </c>
      <c r="B5349" t="s">
        <v>17322</v>
      </c>
      <c r="C5349" t="s">
        <v>17323</v>
      </c>
      <c r="D5349" t="s">
        <v>2699</v>
      </c>
      <c r="E5349" t="s">
        <v>2685</v>
      </c>
      <c r="F5349">
        <v>28</v>
      </c>
      <c r="G5349" t="s">
        <v>8234</v>
      </c>
      <c r="H5349" t="s">
        <v>8218</v>
      </c>
      <c r="I5349" t="s">
        <v>8214</v>
      </c>
      <c r="J5349" t="s">
        <v>8215</v>
      </c>
      <c r="K5349" t="s">
        <v>8224</v>
      </c>
      <c r="L5349" t="s">
        <v>8216</v>
      </c>
    </row>
    <row r="5350" spans="1:12" x14ac:dyDescent="0.35">
      <c r="A5350" s="164" t="s">
        <v>21119</v>
      </c>
      <c r="B5350" t="s">
        <v>21120</v>
      </c>
      <c r="C5350" t="s">
        <v>21121</v>
      </c>
      <c r="D5350" t="s">
        <v>2699</v>
      </c>
      <c r="E5350" t="s">
        <v>2685</v>
      </c>
      <c r="F5350">
        <v>25</v>
      </c>
      <c r="G5350" t="s">
        <v>8234</v>
      </c>
      <c r="H5350" t="s">
        <v>8218</v>
      </c>
      <c r="I5350" t="s">
        <v>8214</v>
      </c>
      <c r="J5350" t="s">
        <v>8215</v>
      </c>
      <c r="K5350" t="s">
        <v>8224</v>
      </c>
      <c r="L5350" t="s">
        <v>8216</v>
      </c>
    </row>
    <row r="5351" spans="1:12" x14ac:dyDescent="0.35">
      <c r="A5351" s="164" t="s">
        <v>23331</v>
      </c>
      <c r="B5351" t="s">
        <v>23332</v>
      </c>
      <c r="C5351" t="s">
        <v>23333</v>
      </c>
      <c r="D5351" t="s">
        <v>2738</v>
      </c>
      <c r="E5351" t="s">
        <v>2685</v>
      </c>
      <c r="F5351">
        <v>72</v>
      </c>
      <c r="G5351" t="s">
        <v>8234</v>
      </c>
      <c r="H5351" t="s">
        <v>8218</v>
      </c>
      <c r="I5351" t="s">
        <v>8214</v>
      </c>
      <c r="J5351" t="s">
        <v>8215</v>
      </c>
      <c r="K5351" t="s">
        <v>8224</v>
      </c>
      <c r="L5351" t="s">
        <v>8216</v>
      </c>
    </row>
    <row r="5352" spans="1:12" x14ac:dyDescent="0.35">
      <c r="A5352" s="164" t="s">
        <v>19777</v>
      </c>
      <c r="B5352" t="s">
        <v>19778</v>
      </c>
      <c r="C5352" t="s">
        <v>19779</v>
      </c>
      <c r="D5352" t="s">
        <v>2770</v>
      </c>
      <c r="E5352" t="s">
        <v>2685</v>
      </c>
      <c r="F5352">
        <v>14</v>
      </c>
      <c r="G5352" t="s">
        <v>8234</v>
      </c>
      <c r="H5352" t="s">
        <v>8218</v>
      </c>
      <c r="I5352" t="s">
        <v>8219</v>
      </c>
      <c r="J5352" t="s">
        <v>8215</v>
      </c>
      <c r="K5352" t="s">
        <v>8224</v>
      </c>
      <c r="L5352" t="s">
        <v>8216</v>
      </c>
    </row>
    <row r="5353" spans="1:12" x14ac:dyDescent="0.35">
      <c r="A5353" s="164" t="s">
        <v>25754</v>
      </c>
      <c r="B5353" t="s">
        <v>25755</v>
      </c>
      <c r="C5353" t="s">
        <v>25756</v>
      </c>
      <c r="D5353" t="s">
        <v>409</v>
      </c>
      <c r="E5353" t="s">
        <v>2685</v>
      </c>
      <c r="F5353">
        <v>72</v>
      </c>
      <c r="G5353" t="s">
        <v>8234</v>
      </c>
      <c r="H5353" t="s">
        <v>8218</v>
      </c>
      <c r="I5353" t="s">
        <v>8214</v>
      </c>
      <c r="J5353" t="s">
        <v>8215</v>
      </c>
      <c r="K5353" t="s">
        <v>8224</v>
      </c>
      <c r="L5353" t="s">
        <v>8216</v>
      </c>
    </row>
    <row r="5354" spans="1:12" x14ac:dyDescent="0.35">
      <c r="A5354" s="164" t="s">
        <v>23904</v>
      </c>
      <c r="B5354" t="s">
        <v>23905</v>
      </c>
      <c r="C5354" t="s">
        <v>23906</v>
      </c>
      <c r="D5354" t="s">
        <v>1601</v>
      </c>
      <c r="E5354" t="s">
        <v>2685</v>
      </c>
      <c r="F5354">
        <v>32</v>
      </c>
      <c r="G5354" t="s">
        <v>8234</v>
      </c>
      <c r="H5354" t="s">
        <v>8218</v>
      </c>
      <c r="I5354" t="s">
        <v>8214</v>
      </c>
      <c r="J5354" t="s">
        <v>8215</v>
      </c>
      <c r="K5354" t="s">
        <v>8224</v>
      </c>
      <c r="L5354" t="s">
        <v>8216</v>
      </c>
    </row>
    <row r="5355" spans="1:12" x14ac:dyDescent="0.35">
      <c r="A5355" s="164" t="s">
        <v>8329</v>
      </c>
      <c r="B5355" t="s">
        <v>8330</v>
      </c>
      <c r="C5355" t="s">
        <v>8331</v>
      </c>
      <c r="D5355" t="s">
        <v>8332</v>
      </c>
      <c r="E5355" t="s">
        <v>2786</v>
      </c>
      <c r="H5355" t="s">
        <v>8226</v>
      </c>
      <c r="I5355" t="s">
        <v>8219</v>
      </c>
      <c r="J5355" t="s">
        <v>8215</v>
      </c>
      <c r="K5355" t="s">
        <v>8224</v>
      </c>
      <c r="L5355" t="s">
        <v>8216</v>
      </c>
    </row>
    <row r="5356" spans="1:12" x14ac:dyDescent="0.35">
      <c r="A5356" s="164" t="s">
        <v>15360</v>
      </c>
      <c r="B5356" t="s">
        <v>15361</v>
      </c>
      <c r="C5356" t="s">
        <v>15362</v>
      </c>
      <c r="D5356" t="s">
        <v>15363</v>
      </c>
      <c r="E5356" t="s">
        <v>2786</v>
      </c>
      <c r="F5356">
        <v>25</v>
      </c>
      <c r="G5356" t="s">
        <v>8234</v>
      </c>
      <c r="H5356" t="s">
        <v>8226</v>
      </c>
      <c r="I5356" t="s">
        <v>8219</v>
      </c>
      <c r="J5356" t="s">
        <v>8215</v>
      </c>
      <c r="K5356" t="s">
        <v>8224</v>
      </c>
      <c r="L5356" t="s">
        <v>8216</v>
      </c>
    </row>
    <row r="5357" spans="1:12" x14ac:dyDescent="0.35">
      <c r="A5357" s="164" t="s">
        <v>2785</v>
      </c>
      <c r="B5357" t="s">
        <v>6399</v>
      </c>
      <c r="C5357" t="s">
        <v>24146</v>
      </c>
      <c r="D5357" t="s">
        <v>423</v>
      </c>
      <c r="E5357" t="s">
        <v>2786</v>
      </c>
      <c r="F5357">
        <v>101</v>
      </c>
      <c r="G5357" t="s">
        <v>8212</v>
      </c>
      <c r="H5357" t="s">
        <v>8226</v>
      </c>
      <c r="I5357" t="s">
        <v>8219</v>
      </c>
      <c r="J5357" t="s">
        <v>8215</v>
      </c>
      <c r="K5357" t="s">
        <v>5808</v>
      </c>
      <c r="L5357" t="s">
        <v>8216</v>
      </c>
    </row>
    <row r="5358" spans="1:12" x14ac:dyDescent="0.35">
      <c r="A5358" s="164" t="s">
        <v>2787</v>
      </c>
      <c r="B5358" t="s">
        <v>8079</v>
      </c>
      <c r="C5358" t="s">
        <v>20938</v>
      </c>
      <c r="D5358" t="s">
        <v>2788</v>
      </c>
      <c r="E5358" t="s">
        <v>2786</v>
      </c>
      <c r="F5358">
        <v>301</v>
      </c>
      <c r="G5358" t="s">
        <v>8556</v>
      </c>
      <c r="H5358" t="s">
        <v>8226</v>
      </c>
      <c r="I5358" t="s">
        <v>8214</v>
      </c>
      <c r="J5358" t="s">
        <v>8215</v>
      </c>
      <c r="K5358" t="s">
        <v>5808</v>
      </c>
      <c r="L5358" t="s">
        <v>8267</v>
      </c>
    </row>
    <row r="5359" spans="1:12" x14ac:dyDescent="0.35">
      <c r="A5359" s="164" t="s">
        <v>22895</v>
      </c>
      <c r="B5359" t="s">
        <v>22896</v>
      </c>
      <c r="C5359" t="s">
        <v>22897</v>
      </c>
      <c r="D5359" t="s">
        <v>22898</v>
      </c>
      <c r="E5359" t="s">
        <v>2786</v>
      </c>
      <c r="F5359">
        <v>9</v>
      </c>
      <c r="G5359" t="s">
        <v>8234</v>
      </c>
      <c r="H5359" t="s">
        <v>8226</v>
      </c>
      <c r="I5359" t="s">
        <v>8219</v>
      </c>
      <c r="J5359" t="s">
        <v>8215</v>
      </c>
      <c r="K5359" t="s">
        <v>8224</v>
      </c>
      <c r="L5359" t="s">
        <v>8216</v>
      </c>
    </row>
    <row r="5360" spans="1:12" x14ac:dyDescent="0.35">
      <c r="A5360" s="164" t="s">
        <v>22576</v>
      </c>
      <c r="B5360" t="s">
        <v>22577</v>
      </c>
      <c r="C5360" t="s">
        <v>22578</v>
      </c>
      <c r="D5360" t="s">
        <v>15854</v>
      </c>
      <c r="E5360" t="s">
        <v>2786</v>
      </c>
      <c r="F5360">
        <v>18</v>
      </c>
      <c r="G5360" t="s">
        <v>8234</v>
      </c>
      <c r="H5360" t="s">
        <v>8226</v>
      </c>
      <c r="I5360" t="s">
        <v>8214</v>
      </c>
      <c r="J5360" t="s">
        <v>8215</v>
      </c>
      <c r="K5360" t="s">
        <v>8224</v>
      </c>
      <c r="L5360" t="s">
        <v>8216</v>
      </c>
    </row>
    <row r="5361" spans="1:12" x14ac:dyDescent="0.35">
      <c r="A5361" s="164" t="s">
        <v>30904</v>
      </c>
      <c r="B5361" t="s">
        <v>10440</v>
      </c>
      <c r="C5361" t="s">
        <v>30905</v>
      </c>
      <c r="D5361" t="s">
        <v>30906</v>
      </c>
      <c r="E5361" t="s">
        <v>2786</v>
      </c>
      <c r="H5361" t="s">
        <v>8226</v>
      </c>
      <c r="I5361" t="s">
        <v>8219</v>
      </c>
      <c r="J5361" t="s">
        <v>8215</v>
      </c>
      <c r="K5361" t="s">
        <v>8224</v>
      </c>
      <c r="L5361" t="s">
        <v>8216</v>
      </c>
    </row>
    <row r="5362" spans="1:12" x14ac:dyDescent="0.35">
      <c r="A5362" s="164" t="s">
        <v>16872</v>
      </c>
      <c r="B5362" t="s">
        <v>16873</v>
      </c>
      <c r="C5362" t="s">
        <v>16874</v>
      </c>
      <c r="D5362" t="s">
        <v>16875</v>
      </c>
      <c r="E5362" t="s">
        <v>2786</v>
      </c>
      <c r="F5362">
        <v>25</v>
      </c>
      <c r="G5362" t="s">
        <v>8234</v>
      </c>
      <c r="H5362" t="s">
        <v>8226</v>
      </c>
      <c r="I5362" t="s">
        <v>8219</v>
      </c>
      <c r="J5362" t="s">
        <v>8215</v>
      </c>
      <c r="K5362" t="s">
        <v>5808</v>
      </c>
      <c r="L5362" t="s">
        <v>8216</v>
      </c>
    </row>
    <row r="5363" spans="1:12" x14ac:dyDescent="0.35">
      <c r="A5363" s="164" t="s">
        <v>17860</v>
      </c>
      <c r="B5363" t="s">
        <v>8768</v>
      </c>
      <c r="C5363" t="s">
        <v>8769</v>
      </c>
      <c r="D5363" t="s">
        <v>3777</v>
      </c>
      <c r="E5363" t="s">
        <v>2786</v>
      </c>
      <c r="F5363">
        <v>47</v>
      </c>
      <c r="G5363" t="s">
        <v>8234</v>
      </c>
      <c r="H5363" t="s">
        <v>8226</v>
      </c>
      <c r="I5363" t="s">
        <v>8219</v>
      </c>
      <c r="J5363" t="s">
        <v>8215</v>
      </c>
      <c r="K5363" t="s">
        <v>5808</v>
      </c>
      <c r="L5363" t="s">
        <v>8216</v>
      </c>
    </row>
    <row r="5364" spans="1:12" x14ac:dyDescent="0.35">
      <c r="A5364" s="164" t="s">
        <v>2789</v>
      </c>
      <c r="B5364" t="s">
        <v>6395</v>
      </c>
      <c r="C5364" t="s">
        <v>20911</v>
      </c>
      <c r="D5364" t="s">
        <v>2790</v>
      </c>
      <c r="E5364" t="s">
        <v>2786</v>
      </c>
      <c r="F5364">
        <v>312</v>
      </c>
      <c r="G5364" t="s">
        <v>8556</v>
      </c>
      <c r="H5364" t="s">
        <v>8226</v>
      </c>
      <c r="I5364" t="s">
        <v>8214</v>
      </c>
      <c r="J5364" t="s">
        <v>8215</v>
      </c>
      <c r="K5364" t="s">
        <v>8224</v>
      </c>
      <c r="L5364" t="s">
        <v>8216</v>
      </c>
    </row>
    <row r="5365" spans="1:12" x14ac:dyDescent="0.35">
      <c r="A5365" s="164" t="s">
        <v>27023</v>
      </c>
      <c r="B5365" t="s">
        <v>27024</v>
      </c>
      <c r="C5365" t="s">
        <v>27025</v>
      </c>
      <c r="D5365" t="s">
        <v>27026</v>
      </c>
      <c r="E5365" t="s">
        <v>2786</v>
      </c>
      <c r="H5365" t="s">
        <v>8226</v>
      </c>
      <c r="I5365" t="s">
        <v>8214</v>
      </c>
      <c r="J5365" t="s">
        <v>8215</v>
      </c>
      <c r="K5365" t="s">
        <v>8224</v>
      </c>
      <c r="L5365" t="s">
        <v>8216</v>
      </c>
    </row>
    <row r="5366" spans="1:12" x14ac:dyDescent="0.35">
      <c r="A5366" s="164" t="s">
        <v>2791</v>
      </c>
      <c r="B5366" t="s">
        <v>6402</v>
      </c>
      <c r="C5366" t="s">
        <v>30089</v>
      </c>
      <c r="D5366" t="s">
        <v>2792</v>
      </c>
      <c r="E5366" t="s">
        <v>2786</v>
      </c>
      <c r="F5366">
        <v>158</v>
      </c>
      <c r="G5366" t="s">
        <v>8212</v>
      </c>
      <c r="H5366" t="s">
        <v>8226</v>
      </c>
      <c r="I5366" t="s">
        <v>8214</v>
      </c>
      <c r="J5366" t="s">
        <v>8215</v>
      </c>
      <c r="K5366" t="s">
        <v>8224</v>
      </c>
      <c r="L5366" t="s">
        <v>8267</v>
      </c>
    </row>
    <row r="5367" spans="1:12" x14ac:dyDescent="0.35">
      <c r="A5367" s="164" t="s">
        <v>29727</v>
      </c>
      <c r="B5367" t="s">
        <v>23821</v>
      </c>
      <c r="C5367" t="s">
        <v>29728</v>
      </c>
      <c r="D5367" t="s">
        <v>22410</v>
      </c>
      <c r="E5367" t="s">
        <v>2786</v>
      </c>
      <c r="F5367">
        <v>20</v>
      </c>
      <c r="G5367" t="s">
        <v>8234</v>
      </c>
      <c r="H5367" t="s">
        <v>8226</v>
      </c>
      <c r="I5367" t="s">
        <v>8219</v>
      </c>
      <c r="J5367" t="s">
        <v>8215</v>
      </c>
      <c r="K5367" t="s">
        <v>8224</v>
      </c>
      <c r="L5367" t="s">
        <v>8216</v>
      </c>
    </row>
    <row r="5368" spans="1:12" x14ac:dyDescent="0.35">
      <c r="A5368" s="164" t="s">
        <v>2793</v>
      </c>
      <c r="B5368" t="s">
        <v>6400</v>
      </c>
      <c r="C5368" t="s">
        <v>11439</v>
      </c>
      <c r="D5368" t="s">
        <v>470</v>
      </c>
      <c r="E5368" t="s">
        <v>2786</v>
      </c>
      <c r="F5368">
        <v>71</v>
      </c>
      <c r="G5368" t="s">
        <v>8234</v>
      </c>
      <c r="H5368" t="s">
        <v>8226</v>
      </c>
      <c r="I5368" t="s">
        <v>8219</v>
      </c>
      <c r="J5368" t="s">
        <v>8215</v>
      </c>
      <c r="K5368" t="s">
        <v>8224</v>
      </c>
      <c r="L5368" t="s">
        <v>8216</v>
      </c>
    </row>
    <row r="5369" spans="1:12" x14ac:dyDescent="0.35">
      <c r="A5369" s="164" t="s">
        <v>15201</v>
      </c>
      <c r="B5369" t="s">
        <v>15202</v>
      </c>
      <c r="C5369" t="s">
        <v>15203</v>
      </c>
      <c r="D5369" t="s">
        <v>15204</v>
      </c>
      <c r="E5369" t="s">
        <v>2786</v>
      </c>
      <c r="H5369" t="s">
        <v>8226</v>
      </c>
      <c r="I5369" t="s">
        <v>8214</v>
      </c>
      <c r="J5369" t="s">
        <v>8215</v>
      </c>
      <c r="K5369" t="s">
        <v>8224</v>
      </c>
      <c r="L5369" t="s">
        <v>8216</v>
      </c>
    </row>
    <row r="5370" spans="1:12" x14ac:dyDescent="0.35">
      <c r="A5370" s="164" t="s">
        <v>20601</v>
      </c>
      <c r="B5370" t="s">
        <v>20602</v>
      </c>
      <c r="C5370" t="s">
        <v>20603</v>
      </c>
      <c r="D5370" t="s">
        <v>20604</v>
      </c>
      <c r="E5370" t="s">
        <v>2786</v>
      </c>
      <c r="F5370">
        <v>24</v>
      </c>
      <c r="G5370" t="s">
        <v>8234</v>
      </c>
      <c r="H5370" t="s">
        <v>8226</v>
      </c>
      <c r="I5370" t="s">
        <v>8219</v>
      </c>
      <c r="J5370" t="s">
        <v>8215</v>
      </c>
      <c r="K5370" t="s">
        <v>8224</v>
      </c>
      <c r="L5370" t="s">
        <v>8216</v>
      </c>
    </row>
    <row r="5371" spans="1:12" x14ac:dyDescent="0.35">
      <c r="A5371" s="164" t="s">
        <v>28478</v>
      </c>
      <c r="B5371" t="s">
        <v>28479</v>
      </c>
      <c r="C5371" t="s">
        <v>28480</v>
      </c>
      <c r="D5371" t="s">
        <v>3412</v>
      </c>
      <c r="E5371" t="s">
        <v>2786</v>
      </c>
      <c r="F5371">
        <v>42</v>
      </c>
      <c r="G5371" t="s">
        <v>8234</v>
      </c>
      <c r="H5371" t="s">
        <v>8226</v>
      </c>
      <c r="I5371" t="s">
        <v>8219</v>
      </c>
      <c r="J5371" t="s">
        <v>8215</v>
      </c>
      <c r="K5371" t="s">
        <v>5808</v>
      </c>
      <c r="L5371" t="s">
        <v>8216</v>
      </c>
    </row>
    <row r="5372" spans="1:12" x14ac:dyDescent="0.35">
      <c r="A5372" s="164" t="s">
        <v>2794</v>
      </c>
      <c r="B5372" t="s">
        <v>5591</v>
      </c>
      <c r="C5372" t="s">
        <v>20515</v>
      </c>
      <c r="D5372" t="s">
        <v>2792</v>
      </c>
      <c r="E5372" t="s">
        <v>2786</v>
      </c>
      <c r="F5372">
        <v>141</v>
      </c>
      <c r="G5372" t="s">
        <v>8212</v>
      </c>
      <c r="H5372" t="s">
        <v>8226</v>
      </c>
      <c r="I5372" t="s">
        <v>8214</v>
      </c>
      <c r="J5372" t="s">
        <v>8215</v>
      </c>
      <c r="K5372" t="s">
        <v>8224</v>
      </c>
      <c r="L5372" t="s">
        <v>8267</v>
      </c>
    </row>
    <row r="5373" spans="1:12" x14ac:dyDescent="0.35">
      <c r="A5373" s="164" t="s">
        <v>21425</v>
      </c>
      <c r="B5373" t="s">
        <v>21426</v>
      </c>
      <c r="C5373" t="s">
        <v>21427</v>
      </c>
      <c r="D5373" t="s">
        <v>21428</v>
      </c>
      <c r="E5373" t="s">
        <v>2786</v>
      </c>
      <c r="H5373" t="s">
        <v>8226</v>
      </c>
      <c r="I5373" t="s">
        <v>8219</v>
      </c>
      <c r="J5373" t="s">
        <v>8215</v>
      </c>
      <c r="K5373" t="s">
        <v>8224</v>
      </c>
      <c r="L5373" t="s">
        <v>8216</v>
      </c>
    </row>
    <row r="5374" spans="1:12" x14ac:dyDescent="0.35">
      <c r="A5374" s="164" t="s">
        <v>32944</v>
      </c>
      <c r="B5374" t="s">
        <v>22233</v>
      </c>
      <c r="C5374" t="s">
        <v>32945</v>
      </c>
      <c r="D5374" t="s">
        <v>110</v>
      </c>
      <c r="E5374" t="s">
        <v>2786</v>
      </c>
      <c r="F5374">
        <v>20</v>
      </c>
      <c r="G5374" t="s">
        <v>8234</v>
      </c>
      <c r="H5374" t="s">
        <v>8226</v>
      </c>
      <c r="I5374" t="s">
        <v>8219</v>
      </c>
      <c r="J5374" t="s">
        <v>8215</v>
      </c>
      <c r="K5374" t="s">
        <v>8224</v>
      </c>
      <c r="L5374" t="s">
        <v>8216</v>
      </c>
    </row>
    <row r="5375" spans="1:12" x14ac:dyDescent="0.35">
      <c r="A5375" s="164" t="s">
        <v>12703</v>
      </c>
      <c r="B5375" t="s">
        <v>12704</v>
      </c>
      <c r="C5375" t="s">
        <v>12705</v>
      </c>
      <c r="D5375" t="s">
        <v>3807</v>
      </c>
      <c r="E5375" t="s">
        <v>2786</v>
      </c>
      <c r="F5375">
        <v>11</v>
      </c>
      <c r="G5375" t="s">
        <v>8234</v>
      </c>
      <c r="H5375" t="s">
        <v>8226</v>
      </c>
      <c r="I5375" t="s">
        <v>8219</v>
      </c>
      <c r="J5375" t="s">
        <v>8215</v>
      </c>
      <c r="K5375" t="s">
        <v>8224</v>
      </c>
      <c r="L5375" t="s">
        <v>8216</v>
      </c>
    </row>
    <row r="5376" spans="1:12" x14ac:dyDescent="0.35">
      <c r="A5376" s="164" t="s">
        <v>23901</v>
      </c>
      <c r="B5376" t="s">
        <v>23902</v>
      </c>
      <c r="C5376" t="s">
        <v>23903</v>
      </c>
      <c r="D5376" t="s">
        <v>3975</v>
      </c>
      <c r="E5376" t="s">
        <v>2786</v>
      </c>
      <c r="F5376">
        <v>31</v>
      </c>
      <c r="G5376" t="s">
        <v>8234</v>
      </c>
      <c r="H5376" t="s">
        <v>8226</v>
      </c>
      <c r="I5376" t="s">
        <v>8219</v>
      </c>
      <c r="J5376" t="s">
        <v>8215</v>
      </c>
      <c r="K5376" t="s">
        <v>5808</v>
      </c>
      <c r="L5376" t="s">
        <v>8216</v>
      </c>
    </row>
    <row r="5377" spans="1:12" x14ac:dyDescent="0.35">
      <c r="A5377" s="164" t="s">
        <v>29321</v>
      </c>
      <c r="B5377" t="s">
        <v>29322</v>
      </c>
      <c r="C5377" t="s">
        <v>29323</v>
      </c>
      <c r="D5377" t="s">
        <v>28667</v>
      </c>
      <c r="E5377" t="s">
        <v>2786</v>
      </c>
      <c r="F5377">
        <v>20</v>
      </c>
      <c r="G5377" t="s">
        <v>8234</v>
      </c>
      <c r="H5377" t="s">
        <v>8226</v>
      </c>
      <c r="I5377" t="s">
        <v>8214</v>
      </c>
      <c r="J5377" t="s">
        <v>8215</v>
      </c>
      <c r="K5377" t="s">
        <v>8224</v>
      </c>
      <c r="L5377" t="s">
        <v>8216</v>
      </c>
    </row>
    <row r="5378" spans="1:12" x14ac:dyDescent="0.35">
      <c r="A5378" s="164" t="s">
        <v>21001</v>
      </c>
      <c r="B5378" t="s">
        <v>21002</v>
      </c>
      <c r="C5378" t="s">
        <v>21003</v>
      </c>
      <c r="D5378" t="s">
        <v>21004</v>
      </c>
      <c r="E5378" t="s">
        <v>2786</v>
      </c>
      <c r="H5378" t="s">
        <v>8226</v>
      </c>
      <c r="I5378" t="s">
        <v>8219</v>
      </c>
      <c r="J5378" t="s">
        <v>8215</v>
      </c>
      <c r="K5378" t="s">
        <v>8224</v>
      </c>
      <c r="L5378" t="s">
        <v>8216</v>
      </c>
    </row>
    <row r="5379" spans="1:12" x14ac:dyDescent="0.35">
      <c r="A5379" s="164" t="s">
        <v>25696</v>
      </c>
      <c r="B5379" t="s">
        <v>25697</v>
      </c>
      <c r="C5379" t="s">
        <v>25698</v>
      </c>
      <c r="D5379" t="s">
        <v>25699</v>
      </c>
      <c r="E5379" t="s">
        <v>2786</v>
      </c>
      <c r="H5379" t="s">
        <v>8226</v>
      </c>
      <c r="I5379" t="s">
        <v>8219</v>
      </c>
      <c r="J5379" t="s">
        <v>8215</v>
      </c>
      <c r="K5379" t="s">
        <v>8224</v>
      </c>
      <c r="L5379" t="s">
        <v>8216</v>
      </c>
    </row>
    <row r="5380" spans="1:12" x14ac:dyDescent="0.35">
      <c r="A5380" s="164" t="s">
        <v>2795</v>
      </c>
      <c r="B5380" t="s">
        <v>6398</v>
      </c>
      <c r="C5380" t="s">
        <v>17702</v>
      </c>
      <c r="D5380" t="s">
        <v>2796</v>
      </c>
      <c r="E5380" t="s">
        <v>2786</v>
      </c>
      <c r="F5380">
        <v>49</v>
      </c>
      <c r="G5380" t="s">
        <v>8234</v>
      </c>
      <c r="H5380" t="s">
        <v>8226</v>
      </c>
      <c r="I5380" t="s">
        <v>8219</v>
      </c>
      <c r="J5380" t="s">
        <v>8215</v>
      </c>
      <c r="K5380" t="s">
        <v>5808</v>
      </c>
      <c r="L5380" t="s">
        <v>8216</v>
      </c>
    </row>
    <row r="5381" spans="1:12" x14ac:dyDescent="0.35">
      <c r="A5381" s="164" t="s">
        <v>18600</v>
      </c>
      <c r="B5381" t="s">
        <v>18601</v>
      </c>
      <c r="C5381" t="s">
        <v>18602</v>
      </c>
      <c r="D5381" t="s">
        <v>18603</v>
      </c>
      <c r="E5381" t="s">
        <v>2786</v>
      </c>
      <c r="F5381">
        <v>18</v>
      </c>
      <c r="G5381" t="s">
        <v>8234</v>
      </c>
      <c r="H5381" t="s">
        <v>8226</v>
      </c>
      <c r="I5381" t="s">
        <v>8219</v>
      </c>
      <c r="J5381" t="s">
        <v>8215</v>
      </c>
      <c r="K5381" t="s">
        <v>8224</v>
      </c>
      <c r="L5381" t="s">
        <v>8216</v>
      </c>
    </row>
    <row r="5382" spans="1:12" x14ac:dyDescent="0.35">
      <c r="A5382" s="164" t="s">
        <v>13403</v>
      </c>
      <c r="B5382" t="s">
        <v>13404</v>
      </c>
      <c r="C5382" t="s">
        <v>13405</v>
      </c>
      <c r="D5382" t="s">
        <v>13406</v>
      </c>
      <c r="E5382" t="s">
        <v>2786</v>
      </c>
      <c r="F5382">
        <v>25</v>
      </c>
      <c r="G5382" t="s">
        <v>8234</v>
      </c>
      <c r="H5382" t="s">
        <v>8226</v>
      </c>
      <c r="I5382" t="s">
        <v>8219</v>
      </c>
      <c r="J5382" t="s">
        <v>8215</v>
      </c>
      <c r="K5382" t="s">
        <v>5808</v>
      </c>
      <c r="L5382" t="s">
        <v>8216</v>
      </c>
    </row>
    <row r="5383" spans="1:12" x14ac:dyDescent="0.35">
      <c r="A5383" s="164" t="s">
        <v>13760</v>
      </c>
      <c r="B5383" t="s">
        <v>13761</v>
      </c>
      <c r="C5383" t="s">
        <v>13762</v>
      </c>
      <c r="D5383" t="s">
        <v>13763</v>
      </c>
      <c r="E5383" t="s">
        <v>2786</v>
      </c>
      <c r="F5383">
        <v>6</v>
      </c>
      <c r="G5383" t="s">
        <v>8234</v>
      </c>
      <c r="H5383" t="s">
        <v>8226</v>
      </c>
      <c r="I5383" t="s">
        <v>8219</v>
      </c>
      <c r="J5383" t="s">
        <v>8215</v>
      </c>
      <c r="K5383" t="s">
        <v>8224</v>
      </c>
      <c r="L5383" t="s">
        <v>8216</v>
      </c>
    </row>
    <row r="5384" spans="1:12" x14ac:dyDescent="0.35">
      <c r="A5384" s="164" t="s">
        <v>29120</v>
      </c>
      <c r="B5384" t="s">
        <v>19891</v>
      </c>
      <c r="C5384" t="s">
        <v>19892</v>
      </c>
      <c r="D5384" t="s">
        <v>19893</v>
      </c>
      <c r="E5384" t="s">
        <v>2786</v>
      </c>
      <c r="F5384">
        <v>20</v>
      </c>
      <c r="G5384" t="s">
        <v>8234</v>
      </c>
      <c r="H5384" t="s">
        <v>8226</v>
      </c>
      <c r="I5384" t="s">
        <v>8219</v>
      </c>
      <c r="J5384" t="s">
        <v>8215</v>
      </c>
      <c r="K5384" t="s">
        <v>8224</v>
      </c>
      <c r="L5384" t="s">
        <v>8216</v>
      </c>
    </row>
    <row r="5385" spans="1:12" x14ac:dyDescent="0.35">
      <c r="A5385" s="164" t="s">
        <v>25388</v>
      </c>
      <c r="B5385" t="s">
        <v>9415</v>
      </c>
      <c r="C5385" t="s">
        <v>25389</v>
      </c>
      <c r="D5385" t="s">
        <v>9417</v>
      </c>
      <c r="E5385" t="s">
        <v>2786</v>
      </c>
      <c r="F5385">
        <v>43</v>
      </c>
      <c r="G5385" t="s">
        <v>8234</v>
      </c>
      <c r="H5385" t="s">
        <v>8226</v>
      </c>
      <c r="I5385" t="s">
        <v>8219</v>
      </c>
      <c r="J5385" t="s">
        <v>8215</v>
      </c>
      <c r="K5385" t="s">
        <v>5808</v>
      </c>
      <c r="L5385" t="s">
        <v>8216</v>
      </c>
    </row>
    <row r="5386" spans="1:12" x14ac:dyDescent="0.35">
      <c r="A5386" s="164" t="s">
        <v>26842</v>
      </c>
      <c r="B5386" t="s">
        <v>26843</v>
      </c>
      <c r="C5386" t="s">
        <v>26844</v>
      </c>
      <c r="D5386" t="s">
        <v>17165</v>
      </c>
      <c r="E5386" t="s">
        <v>2786</v>
      </c>
      <c r="F5386">
        <v>19</v>
      </c>
      <c r="G5386" t="s">
        <v>8234</v>
      </c>
      <c r="H5386" t="s">
        <v>8226</v>
      </c>
      <c r="I5386" t="s">
        <v>8219</v>
      </c>
      <c r="J5386" t="s">
        <v>8215</v>
      </c>
      <c r="K5386" t="s">
        <v>8224</v>
      </c>
      <c r="L5386" t="s">
        <v>8216</v>
      </c>
    </row>
    <row r="5387" spans="1:12" x14ac:dyDescent="0.35">
      <c r="A5387" s="164" t="s">
        <v>29525</v>
      </c>
      <c r="B5387" t="s">
        <v>29526</v>
      </c>
      <c r="C5387" t="s">
        <v>29527</v>
      </c>
      <c r="D5387" t="s">
        <v>29528</v>
      </c>
      <c r="E5387" t="s">
        <v>2786</v>
      </c>
      <c r="H5387" t="s">
        <v>8226</v>
      </c>
      <c r="I5387" t="s">
        <v>8219</v>
      </c>
      <c r="J5387" t="s">
        <v>8215</v>
      </c>
      <c r="K5387" t="s">
        <v>8224</v>
      </c>
      <c r="L5387" t="s">
        <v>8216</v>
      </c>
    </row>
    <row r="5388" spans="1:12" x14ac:dyDescent="0.35">
      <c r="A5388" s="164" t="s">
        <v>25620</v>
      </c>
      <c r="B5388" t="s">
        <v>25621</v>
      </c>
      <c r="C5388" t="s">
        <v>25622</v>
      </c>
      <c r="D5388" t="s">
        <v>25623</v>
      </c>
      <c r="E5388" t="s">
        <v>2786</v>
      </c>
      <c r="H5388" t="s">
        <v>8226</v>
      </c>
      <c r="I5388" t="s">
        <v>8219</v>
      </c>
      <c r="J5388" t="s">
        <v>8215</v>
      </c>
      <c r="K5388" t="s">
        <v>8224</v>
      </c>
      <c r="L5388" t="s">
        <v>8216</v>
      </c>
    </row>
    <row r="5389" spans="1:12" x14ac:dyDescent="0.35">
      <c r="A5389" s="164" t="s">
        <v>32217</v>
      </c>
      <c r="B5389" t="s">
        <v>10133</v>
      </c>
      <c r="C5389" t="s">
        <v>32218</v>
      </c>
      <c r="D5389" t="s">
        <v>2040</v>
      </c>
      <c r="E5389" t="s">
        <v>2786</v>
      </c>
      <c r="F5389">
        <v>35</v>
      </c>
      <c r="G5389" t="s">
        <v>8234</v>
      </c>
      <c r="H5389" t="s">
        <v>8226</v>
      </c>
      <c r="I5389" t="s">
        <v>8219</v>
      </c>
      <c r="J5389" t="s">
        <v>8215</v>
      </c>
      <c r="K5389" t="s">
        <v>5808</v>
      </c>
      <c r="L5389" t="s">
        <v>8267</v>
      </c>
    </row>
    <row r="5390" spans="1:12" x14ac:dyDescent="0.35">
      <c r="A5390" s="164" t="s">
        <v>30002</v>
      </c>
      <c r="B5390" t="s">
        <v>11779</v>
      </c>
      <c r="C5390" t="s">
        <v>30003</v>
      </c>
      <c r="D5390" t="s">
        <v>11781</v>
      </c>
      <c r="E5390" t="s">
        <v>2786</v>
      </c>
      <c r="F5390">
        <v>19</v>
      </c>
      <c r="G5390" t="s">
        <v>8234</v>
      </c>
      <c r="H5390" t="s">
        <v>8226</v>
      </c>
      <c r="I5390" t="s">
        <v>8219</v>
      </c>
      <c r="J5390" t="s">
        <v>8215</v>
      </c>
      <c r="K5390" t="s">
        <v>8224</v>
      </c>
      <c r="L5390" t="s">
        <v>8216</v>
      </c>
    </row>
    <row r="5391" spans="1:12" x14ac:dyDescent="0.35">
      <c r="A5391" s="164" t="s">
        <v>33017</v>
      </c>
      <c r="B5391" t="s">
        <v>33018</v>
      </c>
      <c r="C5391" t="s">
        <v>33019</v>
      </c>
      <c r="D5391" t="s">
        <v>29732</v>
      </c>
      <c r="E5391" t="s">
        <v>2786</v>
      </c>
      <c r="H5391" t="s">
        <v>8226</v>
      </c>
      <c r="I5391" t="s">
        <v>8219</v>
      </c>
      <c r="J5391" t="s">
        <v>8215</v>
      </c>
      <c r="K5391" t="s">
        <v>8224</v>
      </c>
      <c r="L5391" t="s">
        <v>8216</v>
      </c>
    </row>
    <row r="5392" spans="1:12" x14ac:dyDescent="0.35">
      <c r="A5392" s="164" t="s">
        <v>15152</v>
      </c>
      <c r="B5392" t="s">
        <v>15153</v>
      </c>
      <c r="C5392" t="s">
        <v>15154</v>
      </c>
      <c r="D5392" t="s">
        <v>15155</v>
      </c>
      <c r="E5392" t="s">
        <v>2786</v>
      </c>
      <c r="F5392">
        <v>44</v>
      </c>
      <c r="G5392" t="s">
        <v>8234</v>
      </c>
      <c r="H5392" t="s">
        <v>8226</v>
      </c>
      <c r="I5392" t="s">
        <v>8219</v>
      </c>
      <c r="J5392" t="s">
        <v>8215</v>
      </c>
      <c r="K5392" t="s">
        <v>5808</v>
      </c>
      <c r="L5392" t="s">
        <v>8216</v>
      </c>
    </row>
    <row r="5393" spans="1:12" x14ac:dyDescent="0.35">
      <c r="A5393" s="164" t="s">
        <v>2797</v>
      </c>
      <c r="B5393" t="s">
        <v>6394</v>
      </c>
      <c r="C5393" t="s">
        <v>13920</v>
      </c>
      <c r="D5393" t="s">
        <v>2788</v>
      </c>
      <c r="E5393" t="s">
        <v>2786</v>
      </c>
      <c r="F5393">
        <v>236</v>
      </c>
      <c r="G5393" t="s">
        <v>8223</v>
      </c>
      <c r="H5393" t="s">
        <v>8226</v>
      </c>
      <c r="I5393" t="s">
        <v>8214</v>
      </c>
      <c r="J5393" t="s">
        <v>8215</v>
      </c>
      <c r="K5393" t="s">
        <v>8224</v>
      </c>
      <c r="L5393" t="s">
        <v>8267</v>
      </c>
    </row>
    <row r="5394" spans="1:12" x14ac:dyDescent="0.35">
      <c r="A5394" s="164" t="s">
        <v>28748</v>
      </c>
      <c r="B5394" t="s">
        <v>13437</v>
      </c>
      <c r="C5394" t="s">
        <v>13438</v>
      </c>
      <c r="D5394" t="s">
        <v>139</v>
      </c>
      <c r="E5394" t="s">
        <v>2786</v>
      </c>
      <c r="F5394">
        <v>48</v>
      </c>
      <c r="G5394" t="s">
        <v>8234</v>
      </c>
      <c r="H5394" t="s">
        <v>8226</v>
      </c>
      <c r="I5394" t="s">
        <v>8219</v>
      </c>
      <c r="J5394" t="s">
        <v>8215</v>
      </c>
      <c r="K5394" t="s">
        <v>5808</v>
      </c>
      <c r="L5394" t="s">
        <v>8216</v>
      </c>
    </row>
    <row r="5395" spans="1:12" x14ac:dyDescent="0.35">
      <c r="A5395" s="164" t="s">
        <v>2798</v>
      </c>
      <c r="B5395" t="s">
        <v>6403</v>
      </c>
      <c r="C5395" t="s">
        <v>20331</v>
      </c>
      <c r="D5395" t="s">
        <v>2799</v>
      </c>
      <c r="E5395" t="s">
        <v>2786</v>
      </c>
      <c r="F5395">
        <v>178</v>
      </c>
      <c r="G5395" t="s">
        <v>8212</v>
      </c>
      <c r="H5395" t="s">
        <v>8226</v>
      </c>
      <c r="I5395" t="s">
        <v>8219</v>
      </c>
      <c r="J5395" t="s">
        <v>8215</v>
      </c>
      <c r="K5395" t="s">
        <v>8224</v>
      </c>
      <c r="L5395" t="s">
        <v>8267</v>
      </c>
    </row>
    <row r="5396" spans="1:12" x14ac:dyDescent="0.35">
      <c r="A5396" s="164" t="s">
        <v>18609</v>
      </c>
      <c r="B5396" t="s">
        <v>18610</v>
      </c>
      <c r="C5396" t="s">
        <v>18611</v>
      </c>
      <c r="D5396" t="s">
        <v>18612</v>
      </c>
      <c r="E5396" t="s">
        <v>2786</v>
      </c>
      <c r="F5396">
        <v>12</v>
      </c>
      <c r="G5396" t="s">
        <v>8234</v>
      </c>
      <c r="H5396" t="s">
        <v>8226</v>
      </c>
      <c r="I5396" t="s">
        <v>8219</v>
      </c>
      <c r="J5396" t="s">
        <v>8215</v>
      </c>
      <c r="K5396" t="s">
        <v>8224</v>
      </c>
      <c r="L5396" t="s">
        <v>8216</v>
      </c>
    </row>
    <row r="5397" spans="1:12" x14ac:dyDescent="0.35">
      <c r="A5397" s="164" t="s">
        <v>19781</v>
      </c>
      <c r="B5397" t="s">
        <v>19782</v>
      </c>
      <c r="C5397" t="s">
        <v>19783</v>
      </c>
      <c r="D5397" t="s">
        <v>19784</v>
      </c>
      <c r="E5397" t="s">
        <v>2786</v>
      </c>
      <c r="H5397" t="s">
        <v>8226</v>
      </c>
      <c r="I5397" t="s">
        <v>8219</v>
      </c>
      <c r="J5397" t="s">
        <v>8215</v>
      </c>
      <c r="K5397" t="s">
        <v>8224</v>
      </c>
      <c r="L5397" t="s">
        <v>8216</v>
      </c>
    </row>
    <row r="5398" spans="1:12" x14ac:dyDescent="0.35">
      <c r="A5398" s="164" t="s">
        <v>17162</v>
      </c>
      <c r="B5398" t="s">
        <v>17163</v>
      </c>
      <c r="C5398" t="s">
        <v>17164</v>
      </c>
      <c r="D5398" t="s">
        <v>17165</v>
      </c>
      <c r="E5398" t="s">
        <v>2786</v>
      </c>
      <c r="H5398" t="s">
        <v>8226</v>
      </c>
      <c r="I5398" t="s">
        <v>8219</v>
      </c>
      <c r="J5398" t="s">
        <v>8215</v>
      </c>
      <c r="K5398" t="s">
        <v>8224</v>
      </c>
      <c r="L5398" t="s">
        <v>8216</v>
      </c>
    </row>
    <row r="5399" spans="1:12" x14ac:dyDescent="0.35">
      <c r="A5399" s="164" t="s">
        <v>2800</v>
      </c>
      <c r="B5399" t="s">
        <v>6401</v>
      </c>
      <c r="C5399" t="s">
        <v>20532</v>
      </c>
      <c r="D5399" t="s">
        <v>2801</v>
      </c>
      <c r="E5399" t="s">
        <v>2786</v>
      </c>
      <c r="F5399">
        <v>83</v>
      </c>
      <c r="G5399" t="s">
        <v>8234</v>
      </c>
      <c r="H5399" t="s">
        <v>8226</v>
      </c>
      <c r="I5399" t="s">
        <v>8219</v>
      </c>
      <c r="J5399" t="s">
        <v>8215</v>
      </c>
      <c r="K5399" t="s">
        <v>8224</v>
      </c>
      <c r="L5399" t="s">
        <v>8216</v>
      </c>
    </row>
    <row r="5400" spans="1:12" x14ac:dyDescent="0.35">
      <c r="A5400" s="164" t="s">
        <v>16197</v>
      </c>
      <c r="B5400" t="s">
        <v>16198</v>
      </c>
      <c r="C5400" t="s">
        <v>16199</v>
      </c>
      <c r="D5400" t="s">
        <v>16200</v>
      </c>
      <c r="E5400" t="s">
        <v>2786</v>
      </c>
      <c r="F5400">
        <v>21</v>
      </c>
      <c r="G5400" t="s">
        <v>8234</v>
      </c>
      <c r="H5400" t="s">
        <v>8226</v>
      </c>
      <c r="I5400" t="s">
        <v>8219</v>
      </c>
      <c r="J5400" t="s">
        <v>8215</v>
      </c>
      <c r="K5400" t="s">
        <v>8224</v>
      </c>
      <c r="L5400" t="s">
        <v>8216</v>
      </c>
    </row>
    <row r="5401" spans="1:12" x14ac:dyDescent="0.35">
      <c r="A5401" s="164" t="s">
        <v>15999</v>
      </c>
      <c r="B5401" t="s">
        <v>16000</v>
      </c>
      <c r="C5401" t="s">
        <v>16001</v>
      </c>
      <c r="D5401" t="s">
        <v>16002</v>
      </c>
      <c r="E5401" t="s">
        <v>2786</v>
      </c>
      <c r="F5401">
        <v>10</v>
      </c>
      <c r="G5401" t="s">
        <v>8234</v>
      </c>
      <c r="H5401" t="s">
        <v>8226</v>
      </c>
      <c r="I5401" t="s">
        <v>8219</v>
      </c>
      <c r="J5401" t="s">
        <v>8215</v>
      </c>
      <c r="K5401" t="s">
        <v>8224</v>
      </c>
      <c r="L5401" t="s">
        <v>8216</v>
      </c>
    </row>
    <row r="5402" spans="1:12" x14ac:dyDescent="0.35">
      <c r="A5402" s="164" t="s">
        <v>17360</v>
      </c>
      <c r="B5402" t="s">
        <v>17361</v>
      </c>
      <c r="C5402" t="s">
        <v>10525</v>
      </c>
      <c r="D5402" t="s">
        <v>10526</v>
      </c>
      <c r="E5402" t="s">
        <v>2786</v>
      </c>
      <c r="F5402">
        <v>20</v>
      </c>
      <c r="G5402" t="s">
        <v>8234</v>
      </c>
      <c r="H5402" t="s">
        <v>8226</v>
      </c>
      <c r="I5402" t="s">
        <v>8219</v>
      </c>
      <c r="J5402" t="s">
        <v>8215</v>
      </c>
      <c r="K5402" t="s">
        <v>8224</v>
      </c>
      <c r="L5402" t="s">
        <v>8216</v>
      </c>
    </row>
    <row r="5403" spans="1:12" x14ac:dyDescent="0.35">
      <c r="A5403" s="164" t="s">
        <v>31623</v>
      </c>
      <c r="B5403" t="s">
        <v>31624</v>
      </c>
      <c r="C5403" t="s">
        <v>22578</v>
      </c>
      <c r="D5403" t="s">
        <v>15854</v>
      </c>
      <c r="E5403" t="s">
        <v>2786</v>
      </c>
      <c r="F5403">
        <v>9</v>
      </c>
      <c r="G5403" t="s">
        <v>8234</v>
      </c>
      <c r="H5403" t="s">
        <v>8226</v>
      </c>
      <c r="I5403" t="s">
        <v>8219</v>
      </c>
      <c r="J5403" t="s">
        <v>8215</v>
      </c>
      <c r="K5403" t="s">
        <v>8224</v>
      </c>
      <c r="L5403" t="s">
        <v>8216</v>
      </c>
    </row>
    <row r="5404" spans="1:12" x14ac:dyDescent="0.35">
      <c r="A5404" s="164" t="s">
        <v>10553</v>
      </c>
      <c r="B5404" t="s">
        <v>10554</v>
      </c>
      <c r="C5404" t="s">
        <v>10555</v>
      </c>
      <c r="D5404" t="s">
        <v>10556</v>
      </c>
      <c r="E5404" t="s">
        <v>2786</v>
      </c>
      <c r="H5404" t="s">
        <v>8226</v>
      </c>
      <c r="I5404" t="s">
        <v>8219</v>
      </c>
      <c r="J5404" t="s">
        <v>8215</v>
      </c>
      <c r="K5404" t="s">
        <v>8224</v>
      </c>
      <c r="L5404" t="s">
        <v>8216</v>
      </c>
    </row>
    <row r="5405" spans="1:12" x14ac:dyDescent="0.35">
      <c r="A5405" s="164" t="s">
        <v>18497</v>
      </c>
      <c r="B5405" t="s">
        <v>18498</v>
      </c>
      <c r="C5405" t="s">
        <v>18499</v>
      </c>
      <c r="D5405" t="s">
        <v>18500</v>
      </c>
      <c r="E5405" t="s">
        <v>2786</v>
      </c>
      <c r="H5405" t="s">
        <v>8226</v>
      </c>
      <c r="I5405" t="s">
        <v>8219</v>
      </c>
      <c r="J5405" t="s">
        <v>8215</v>
      </c>
      <c r="K5405" t="s">
        <v>8224</v>
      </c>
      <c r="L5405" t="s">
        <v>8216</v>
      </c>
    </row>
    <row r="5406" spans="1:12" x14ac:dyDescent="0.35">
      <c r="A5406" s="164" t="s">
        <v>11865</v>
      </c>
      <c r="B5406" t="s">
        <v>11866</v>
      </c>
      <c r="C5406" t="s">
        <v>11867</v>
      </c>
      <c r="D5406" t="s">
        <v>11868</v>
      </c>
      <c r="E5406" t="s">
        <v>2786</v>
      </c>
      <c r="H5406" t="s">
        <v>8226</v>
      </c>
      <c r="I5406" t="s">
        <v>8219</v>
      </c>
      <c r="J5406" t="s">
        <v>8215</v>
      </c>
      <c r="K5406" t="s">
        <v>8224</v>
      </c>
      <c r="L5406" t="s">
        <v>8216</v>
      </c>
    </row>
    <row r="5407" spans="1:12" x14ac:dyDescent="0.35">
      <c r="A5407" s="164" t="s">
        <v>21433</v>
      </c>
      <c r="B5407" t="s">
        <v>21434</v>
      </c>
      <c r="C5407" t="s">
        <v>21435</v>
      </c>
      <c r="D5407" t="s">
        <v>21436</v>
      </c>
      <c r="E5407" t="s">
        <v>2786</v>
      </c>
      <c r="H5407" t="s">
        <v>8226</v>
      </c>
      <c r="I5407" t="s">
        <v>8219</v>
      </c>
      <c r="J5407" t="s">
        <v>8215</v>
      </c>
      <c r="K5407" t="s">
        <v>8224</v>
      </c>
      <c r="L5407" t="s">
        <v>8216</v>
      </c>
    </row>
    <row r="5408" spans="1:12" x14ac:dyDescent="0.35">
      <c r="A5408" s="164" t="s">
        <v>20140</v>
      </c>
      <c r="B5408" t="s">
        <v>20141</v>
      </c>
      <c r="C5408" t="s">
        <v>20142</v>
      </c>
      <c r="D5408" t="s">
        <v>20143</v>
      </c>
      <c r="E5408" t="s">
        <v>2786</v>
      </c>
      <c r="F5408">
        <v>11</v>
      </c>
      <c r="G5408" t="s">
        <v>8234</v>
      </c>
      <c r="H5408" t="s">
        <v>8226</v>
      </c>
      <c r="I5408" t="s">
        <v>8219</v>
      </c>
      <c r="J5408" t="s">
        <v>8215</v>
      </c>
      <c r="K5408" t="s">
        <v>8224</v>
      </c>
      <c r="L5408" t="s">
        <v>8216</v>
      </c>
    </row>
    <row r="5409" spans="1:12" x14ac:dyDescent="0.35">
      <c r="A5409" s="164" t="s">
        <v>18878</v>
      </c>
      <c r="B5409" t="s">
        <v>18879</v>
      </c>
      <c r="C5409" t="s">
        <v>18880</v>
      </c>
      <c r="D5409" t="s">
        <v>18881</v>
      </c>
      <c r="E5409" t="s">
        <v>2786</v>
      </c>
      <c r="F5409">
        <v>10</v>
      </c>
      <c r="G5409" t="s">
        <v>8234</v>
      </c>
      <c r="H5409" t="s">
        <v>8226</v>
      </c>
      <c r="I5409" t="s">
        <v>8219</v>
      </c>
      <c r="J5409" t="s">
        <v>8215</v>
      </c>
      <c r="K5409" t="s">
        <v>8224</v>
      </c>
      <c r="L5409" t="s">
        <v>8216</v>
      </c>
    </row>
    <row r="5410" spans="1:12" x14ac:dyDescent="0.35">
      <c r="A5410" s="164" t="s">
        <v>2803</v>
      </c>
      <c r="B5410" t="s">
        <v>6397</v>
      </c>
      <c r="C5410" t="s">
        <v>12742</v>
      </c>
      <c r="D5410" t="s">
        <v>2804</v>
      </c>
      <c r="E5410" t="s">
        <v>2786</v>
      </c>
      <c r="F5410">
        <v>26</v>
      </c>
      <c r="G5410" t="s">
        <v>8234</v>
      </c>
      <c r="H5410" t="s">
        <v>8226</v>
      </c>
      <c r="I5410" t="s">
        <v>8219</v>
      </c>
      <c r="J5410" t="s">
        <v>8215</v>
      </c>
      <c r="K5410" t="s">
        <v>8224</v>
      </c>
      <c r="L5410" t="s">
        <v>8216</v>
      </c>
    </row>
    <row r="5411" spans="1:12" x14ac:dyDescent="0.35">
      <c r="A5411" s="164" t="s">
        <v>10203</v>
      </c>
      <c r="B5411" t="s">
        <v>10204</v>
      </c>
      <c r="C5411" t="s">
        <v>10205</v>
      </c>
      <c r="D5411" t="s">
        <v>10206</v>
      </c>
      <c r="E5411" t="s">
        <v>2786</v>
      </c>
      <c r="F5411">
        <v>0</v>
      </c>
      <c r="G5411" t="s">
        <v>8234</v>
      </c>
      <c r="H5411" t="s">
        <v>8226</v>
      </c>
      <c r="I5411" t="s">
        <v>8219</v>
      </c>
      <c r="J5411" t="s">
        <v>8215</v>
      </c>
      <c r="K5411" t="s">
        <v>8224</v>
      </c>
      <c r="L5411" t="s">
        <v>8216</v>
      </c>
    </row>
    <row r="5412" spans="1:12" x14ac:dyDescent="0.35">
      <c r="A5412" s="164" t="s">
        <v>23161</v>
      </c>
      <c r="B5412" t="s">
        <v>23162</v>
      </c>
      <c r="C5412" t="s">
        <v>23163</v>
      </c>
      <c r="D5412" t="s">
        <v>15736</v>
      </c>
      <c r="E5412" t="s">
        <v>2786</v>
      </c>
      <c r="F5412">
        <v>0</v>
      </c>
      <c r="G5412" t="s">
        <v>8234</v>
      </c>
      <c r="H5412" t="s">
        <v>8226</v>
      </c>
      <c r="I5412" t="s">
        <v>8219</v>
      </c>
      <c r="J5412" t="s">
        <v>8215</v>
      </c>
      <c r="K5412" t="s">
        <v>8224</v>
      </c>
      <c r="L5412" t="s">
        <v>8216</v>
      </c>
    </row>
    <row r="5413" spans="1:12" x14ac:dyDescent="0.35">
      <c r="A5413" s="164" t="s">
        <v>29382</v>
      </c>
      <c r="B5413" t="s">
        <v>16357</v>
      </c>
      <c r="C5413" t="s">
        <v>29383</v>
      </c>
      <c r="D5413" t="s">
        <v>16359</v>
      </c>
      <c r="E5413" t="s">
        <v>2786</v>
      </c>
      <c r="F5413">
        <v>16</v>
      </c>
      <c r="G5413" t="s">
        <v>8234</v>
      </c>
      <c r="H5413" t="s">
        <v>8226</v>
      </c>
      <c r="I5413" t="s">
        <v>8219</v>
      </c>
      <c r="J5413" t="s">
        <v>8215</v>
      </c>
      <c r="K5413" t="s">
        <v>8224</v>
      </c>
      <c r="L5413" t="s">
        <v>8216</v>
      </c>
    </row>
    <row r="5414" spans="1:12" x14ac:dyDescent="0.35">
      <c r="A5414" s="164" t="s">
        <v>30238</v>
      </c>
      <c r="B5414" t="s">
        <v>30239</v>
      </c>
      <c r="C5414" t="s">
        <v>15702</v>
      </c>
      <c r="D5414" t="s">
        <v>1673</v>
      </c>
      <c r="E5414" t="s">
        <v>2786</v>
      </c>
      <c r="F5414">
        <v>45</v>
      </c>
      <c r="G5414" t="s">
        <v>8234</v>
      </c>
      <c r="H5414" t="s">
        <v>8226</v>
      </c>
      <c r="I5414" t="s">
        <v>8219</v>
      </c>
      <c r="J5414" t="s">
        <v>8215</v>
      </c>
      <c r="K5414" t="s">
        <v>5808</v>
      </c>
      <c r="L5414" t="s">
        <v>8216</v>
      </c>
    </row>
    <row r="5415" spans="1:12" x14ac:dyDescent="0.35">
      <c r="A5415" s="164" t="s">
        <v>20899</v>
      </c>
      <c r="B5415" t="s">
        <v>20900</v>
      </c>
      <c r="C5415" t="s">
        <v>20901</v>
      </c>
      <c r="D5415" t="s">
        <v>20902</v>
      </c>
      <c r="E5415" t="s">
        <v>2786</v>
      </c>
      <c r="F5415">
        <v>11</v>
      </c>
      <c r="G5415" t="s">
        <v>8234</v>
      </c>
      <c r="H5415" t="s">
        <v>8226</v>
      </c>
      <c r="I5415" t="s">
        <v>8219</v>
      </c>
      <c r="J5415" t="s">
        <v>8215</v>
      </c>
      <c r="K5415" t="s">
        <v>8224</v>
      </c>
      <c r="L5415" t="s">
        <v>8216</v>
      </c>
    </row>
    <row r="5416" spans="1:12" x14ac:dyDescent="0.35">
      <c r="A5416" s="164" t="s">
        <v>15367</v>
      </c>
      <c r="B5416" t="s">
        <v>15368</v>
      </c>
      <c r="C5416" t="s">
        <v>15369</v>
      </c>
      <c r="D5416" t="s">
        <v>15370</v>
      </c>
      <c r="E5416" t="s">
        <v>2786</v>
      </c>
      <c r="F5416">
        <v>20</v>
      </c>
      <c r="G5416" t="s">
        <v>8234</v>
      </c>
      <c r="H5416" t="s">
        <v>8226</v>
      </c>
      <c r="I5416" t="s">
        <v>8219</v>
      </c>
      <c r="J5416" t="s">
        <v>8215</v>
      </c>
      <c r="K5416" t="s">
        <v>8224</v>
      </c>
      <c r="L5416" t="s">
        <v>8216</v>
      </c>
    </row>
    <row r="5417" spans="1:12" x14ac:dyDescent="0.35">
      <c r="A5417" s="164" t="s">
        <v>9469</v>
      </c>
      <c r="B5417" t="s">
        <v>9470</v>
      </c>
      <c r="C5417" t="s">
        <v>9471</v>
      </c>
      <c r="D5417" t="s">
        <v>9472</v>
      </c>
      <c r="E5417" t="s">
        <v>2786</v>
      </c>
      <c r="F5417">
        <v>14</v>
      </c>
      <c r="G5417" t="s">
        <v>8234</v>
      </c>
      <c r="H5417" t="s">
        <v>8226</v>
      </c>
      <c r="I5417" t="s">
        <v>8219</v>
      </c>
      <c r="J5417" t="s">
        <v>8215</v>
      </c>
      <c r="K5417" t="s">
        <v>8224</v>
      </c>
      <c r="L5417" t="s">
        <v>8216</v>
      </c>
    </row>
    <row r="5418" spans="1:12" x14ac:dyDescent="0.35">
      <c r="A5418" s="164" t="s">
        <v>22971</v>
      </c>
      <c r="B5418" t="s">
        <v>7365</v>
      </c>
      <c r="C5418" t="s">
        <v>22972</v>
      </c>
      <c r="D5418" t="s">
        <v>22973</v>
      </c>
      <c r="E5418" t="s">
        <v>2786</v>
      </c>
      <c r="F5418">
        <v>26</v>
      </c>
      <c r="G5418" t="s">
        <v>8234</v>
      </c>
      <c r="H5418" t="s">
        <v>8226</v>
      </c>
      <c r="I5418" t="s">
        <v>8219</v>
      </c>
      <c r="J5418" t="s">
        <v>8215</v>
      </c>
      <c r="K5418" t="s">
        <v>8224</v>
      </c>
      <c r="L5418" t="s">
        <v>8216</v>
      </c>
    </row>
    <row r="5419" spans="1:12" x14ac:dyDescent="0.35">
      <c r="A5419" s="164" t="s">
        <v>30462</v>
      </c>
      <c r="B5419" t="s">
        <v>30463</v>
      </c>
      <c r="C5419" t="s">
        <v>30464</v>
      </c>
      <c r="D5419" t="s">
        <v>29732</v>
      </c>
      <c r="E5419" t="s">
        <v>2786</v>
      </c>
      <c r="H5419" t="s">
        <v>8226</v>
      </c>
      <c r="I5419" t="s">
        <v>8219</v>
      </c>
      <c r="J5419" t="s">
        <v>8215</v>
      </c>
      <c r="K5419" t="s">
        <v>8224</v>
      </c>
      <c r="L5419" t="s">
        <v>8216</v>
      </c>
    </row>
    <row r="5420" spans="1:12" x14ac:dyDescent="0.35">
      <c r="A5420" s="164" t="s">
        <v>2805</v>
      </c>
      <c r="B5420" t="s">
        <v>6396</v>
      </c>
      <c r="C5420" t="s">
        <v>32387</v>
      </c>
      <c r="D5420" t="s">
        <v>2790</v>
      </c>
      <c r="E5420" t="s">
        <v>2786</v>
      </c>
      <c r="F5420">
        <v>20</v>
      </c>
      <c r="G5420" t="s">
        <v>8234</v>
      </c>
      <c r="H5420" t="s">
        <v>8226</v>
      </c>
      <c r="I5420" t="s">
        <v>8214</v>
      </c>
      <c r="J5420" t="s">
        <v>8215</v>
      </c>
      <c r="K5420" t="s">
        <v>8224</v>
      </c>
      <c r="L5420" t="s">
        <v>8216</v>
      </c>
    </row>
    <row r="5421" spans="1:12" x14ac:dyDescent="0.35">
      <c r="A5421" s="164" t="s">
        <v>2806</v>
      </c>
      <c r="B5421" t="s">
        <v>6404</v>
      </c>
      <c r="C5421" t="s">
        <v>15472</v>
      </c>
      <c r="D5421" t="s">
        <v>2799</v>
      </c>
      <c r="E5421" t="s">
        <v>2786</v>
      </c>
      <c r="F5421">
        <v>17</v>
      </c>
      <c r="G5421" t="s">
        <v>8234</v>
      </c>
      <c r="H5421" t="s">
        <v>8226</v>
      </c>
      <c r="I5421" t="s">
        <v>8219</v>
      </c>
      <c r="J5421" t="s">
        <v>8215</v>
      </c>
      <c r="K5421" t="s">
        <v>8224</v>
      </c>
      <c r="L5421" t="s">
        <v>8216</v>
      </c>
    </row>
    <row r="5422" spans="1:12" x14ac:dyDescent="0.35">
      <c r="A5422" s="164" t="s">
        <v>24417</v>
      </c>
      <c r="B5422" t="s">
        <v>24418</v>
      </c>
      <c r="C5422" t="s">
        <v>24419</v>
      </c>
      <c r="D5422" t="s">
        <v>2788</v>
      </c>
      <c r="E5422" t="s">
        <v>2786</v>
      </c>
      <c r="F5422">
        <v>40</v>
      </c>
      <c r="G5422" t="s">
        <v>8234</v>
      </c>
      <c r="H5422" t="s">
        <v>8226</v>
      </c>
      <c r="I5422" t="s">
        <v>8214</v>
      </c>
      <c r="J5422" t="s">
        <v>8215</v>
      </c>
      <c r="K5422" t="s">
        <v>8224</v>
      </c>
      <c r="L5422" t="s">
        <v>8216</v>
      </c>
    </row>
    <row r="5423" spans="1:12" x14ac:dyDescent="0.35">
      <c r="A5423" s="164" t="s">
        <v>20738</v>
      </c>
      <c r="B5423" t="s">
        <v>20739</v>
      </c>
      <c r="C5423" t="s">
        <v>20740</v>
      </c>
      <c r="D5423" t="s">
        <v>20741</v>
      </c>
      <c r="E5423" t="s">
        <v>2786</v>
      </c>
      <c r="F5423">
        <v>4</v>
      </c>
      <c r="G5423" t="s">
        <v>8234</v>
      </c>
      <c r="H5423" t="s">
        <v>8226</v>
      </c>
      <c r="I5423" t="s">
        <v>8219</v>
      </c>
      <c r="J5423" t="s">
        <v>8215</v>
      </c>
      <c r="K5423" t="s">
        <v>8224</v>
      </c>
      <c r="L5423" t="s">
        <v>8216</v>
      </c>
    </row>
    <row r="5424" spans="1:12" x14ac:dyDescent="0.35">
      <c r="A5424" s="164" t="s">
        <v>17839</v>
      </c>
      <c r="B5424" t="s">
        <v>17840</v>
      </c>
      <c r="C5424" t="s">
        <v>17841</v>
      </c>
      <c r="D5424" t="s">
        <v>17842</v>
      </c>
      <c r="E5424" t="s">
        <v>2786</v>
      </c>
      <c r="F5424">
        <v>0</v>
      </c>
      <c r="G5424" t="s">
        <v>8234</v>
      </c>
      <c r="H5424" t="s">
        <v>8226</v>
      </c>
      <c r="I5424" t="s">
        <v>11246</v>
      </c>
      <c r="J5424" t="s">
        <v>8215</v>
      </c>
      <c r="K5424" t="s">
        <v>8224</v>
      </c>
      <c r="L5424" t="s">
        <v>8216</v>
      </c>
    </row>
    <row r="5425" spans="1:12" x14ac:dyDescent="0.35">
      <c r="A5425" s="164" t="s">
        <v>11558</v>
      </c>
      <c r="B5425" t="s">
        <v>11559</v>
      </c>
      <c r="C5425" t="s">
        <v>11560</v>
      </c>
      <c r="D5425" t="s">
        <v>11561</v>
      </c>
      <c r="E5425" t="s">
        <v>2786</v>
      </c>
      <c r="F5425">
        <v>20</v>
      </c>
      <c r="G5425" t="s">
        <v>8234</v>
      </c>
      <c r="H5425" t="s">
        <v>8226</v>
      </c>
      <c r="I5425" t="s">
        <v>8219</v>
      </c>
      <c r="J5425" t="s">
        <v>8272</v>
      </c>
      <c r="K5425" t="s">
        <v>8224</v>
      </c>
      <c r="L5425" t="s">
        <v>8216</v>
      </c>
    </row>
    <row r="5426" spans="1:12" x14ac:dyDescent="0.35">
      <c r="A5426" s="164" t="s">
        <v>18049</v>
      </c>
      <c r="B5426" t="s">
        <v>18050</v>
      </c>
      <c r="C5426" t="s">
        <v>18051</v>
      </c>
      <c r="D5426" t="s">
        <v>18052</v>
      </c>
      <c r="E5426" t="s">
        <v>2786</v>
      </c>
      <c r="F5426">
        <v>25</v>
      </c>
      <c r="G5426" t="s">
        <v>8234</v>
      </c>
      <c r="H5426" t="s">
        <v>8226</v>
      </c>
      <c r="I5426" t="s">
        <v>8219</v>
      </c>
      <c r="J5426" t="s">
        <v>8272</v>
      </c>
      <c r="K5426" t="s">
        <v>5808</v>
      </c>
      <c r="L5426" t="s">
        <v>8216</v>
      </c>
    </row>
    <row r="5427" spans="1:12" x14ac:dyDescent="0.35">
      <c r="A5427" s="164" t="s">
        <v>30147</v>
      </c>
      <c r="B5427" t="s">
        <v>30148</v>
      </c>
      <c r="C5427" t="s">
        <v>30149</v>
      </c>
      <c r="D5427" t="s">
        <v>30150</v>
      </c>
      <c r="E5427" t="s">
        <v>2786</v>
      </c>
      <c r="F5427">
        <v>25</v>
      </c>
      <c r="G5427" t="s">
        <v>8234</v>
      </c>
      <c r="H5427" t="s">
        <v>8226</v>
      </c>
      <c r="I5427" t="s">
        <v>8219</v>
      </c>
      <c r="J5427" t="s">
        <v>8272</v>
      </c>
      <c r="K5427" t="s">
        <v>5808</v>
      </c>
      <c r="L5427" t="s">
        <v>8216</v>
      </c>
    </row>
    <row r="5428" spans="1:12" x14ac:dyDescent="0.35">
      <c r="A5428" s="164" t="s">
        <v>32919</v>
      </c>
      <c r="B5428" t="s">
        <v>32920</v>
      </c>
      <c r="C5428" t="s">
        <v>32921</v>
      </c>
      <c r="D5428" t="s">
        <v>22820</v>
      </c>
      <c r="E5428" t="s">
        <v>2786</v>
      </c>
      <c r="F5428">
        <v>25</v>
      </c>
      <c r="G5428" t="s">
        <v>8234</v>
      </c>
      <c r="H5428" t="s">
        <v>8226</v>
      </c>
      <c r="I5428" t="s">
        <v>8219</v>
      </c>
      <c r="J5428" t="s">
        <v>8272</v>
      </c>
      <c r="K5428" t="s">
        <v>5808</v>
      </c>
      <c r="L5428" t="s">
        <v>8216</v>
      </c>
    </row>
    <row r="5429" spans="1:12" x14ac:dyDescent="0.35">
      <c r="A5429" s="164" t="s">
        <v>20680</v>
      </c>
      <c r="B5429" t="s">
        <v>20141</v>
      </c>
      <c r="C5429" t="s">
        <v>20142</v>
      </c>
      <c r="D5429" t="s">
        <v>20143</v>
      </c>
      <c r="E5429" t="s">
        <v>2786</v>
      </c>
      <c r="F5429">
        <v>25</v>
      </c>
      <c r="G5429" t="s">
        <v>8234</v>
      </c>
      <c r="H5429" t="s">
        <v>8226</v>
      </c>
      <c r="I5429" t="s">
        <v>8219</v>
      </c>
      <c r="J5429" t="s">
        <v>8272</v>
      </c>
      <c r="K5429" t="s">
        <v>5808</v>
      </c>
      <c r="L5429" t="s">
        <v>8216</v>
      </c>
    </row>
    <row r="5430" spans="1:12" x14ac:dyDescent="0.35">
      <c r="A5430" s="164" t="s">
        <v>16547</v>
      </c>
      <c r="B5430" t="s">
        <v>16548</v>
      </c>
      <c r="C5430" t="s">
        <v>16549</v>
      </c>
      <c r="D5430" t="s">
        <v>16550</v>
      </c>
      <c r="E5430" t="s">
        <v>2786</v>
      </c>
      <c r="F5430">
        <v>30</v>
      </c>
      <c r="G5430" t="s">
        <v>8234</v>
      </c>
      <c r="H5430" t="s">
        <v>8226</v>
      </c>
      <c r="I5430" t="s">
        <v>8219</v>
      </c>
      <c r="J5430" t="s">
        <v>8272</v>
      </c>
      <c r="K5430" t="s">
        <v>5808</v>
      </c>
      <c r="L5430" t="s">
        <v>8216</v>
      </c>
    </row>
    <row r="5431" spans="1:12" x14ac:dyDescent="0.35">
      <c r="A5431" s="164" t="s">
        <v>9881</v>
      </c>
      <c r="B5431" t="s">
        <v>9882</v>
      </c>
      <c r="C5431" t="s">
        <v>9883</v>
      </c>
      <c r="D5431" t="s">
        <v>9884</v>
      </c>
      <c r="E5431" t="s">
        <v>2786</v>
      </c>
      <c r="F5431">
        <v>25</v>
      </c>
      <c r="G5431" t="s">
        <v>8234</v>
      </c>
      <c r="H5431" t="s">
        <v>8226</v>
      </c>
      <c r="I5431" t="s">
        <v>8219</v>
      </c>
      <c r="J5431" t="s">
        <v>8272</v>
      </c>
      <c r="K5431" t="s">
        <v>5808</v>
      </c>
      <c r="L5431" t="s">
        <v>8216</v>
      </c>
    </row>
    <row r="5432" spans="1:12" x14ac:dyDescent="0.35">
      <c r="A5432" s="164" t="s">
        <v>32991</v>
      </c>
      <c r="B5432" t="s">
        <v>32992</v>
      </c>
      <c r="C5432" t="s">
        <v>32993</v>
      </c>
      <c r="D5432" t="s">
        <v>32994</v>
      </c>
      <c r="E5432" t="s">
        <v>2786</v>
      </c>
      <c r="F5432">
        <v>25</v>
      </c>
      <c r="G5432" t="s">
        <v>8234</v>
      </c>
      <c r="H5432" t="s">
        <v>8226</v>
      </c>
      <c r="I5432" t="s">
        <v>8219</v>
      </c>
      <c r="J5432" t="s">
        <v>8272</v>
      </c>
      <c r="K5432" t="s">
        <v>8224</v>
      </c>
      <c r="L5432" t="s">
        <v>8216</v>
      </c>
    </row>
    <row r="5433" spans="1:12" x14ac:dyDescent="0.35">
      <c r="A5433" s="164" t="s">
        <v>33353</v>
      </c>
      <c r="B5433" t="s">
        <v>33354</v>
      </c>
      <c r="C5433" t="s">
        <v>33355</v>
      </c>
      <c r="D5433" t="s">
        <v>33356</v>
      </c>
      <c r="E5433" t="s">
        <v>2786</v>
      </c>
      <c r="F5433">
        <v>33</v>
      </c>
      <c r="G5433" t="s">
        <v>8234</v>
      </c>
      <c r="H5433" t="s">
        <v>8226</v>
      </c>
      <c r="I5433" t="s">
        <v>8219</v>
      </c>
      <c r="J5433" t="s">
        <v>8272</v>
      </c>
      <c r="K5433" t="s">
        <v>5808</v>
      </c>
      <c r="L5433" t="s">
        <v>8216</v>
      </c>
    </row>
    <row r="5434" spans="1:12" x14ac:dyDescent="0.35">
      <c r="A5434" s="164" t="s">
        <v>17824</v>
      </c>
      <c r="B5434" t="s">
        <v>17825</v>
      </c>
      <c r="C5434" t="s">
        <v>17826</v>
      </c>
      <c r="D5434" t="s">
        <v>17827</v>
      </c>
      <c r="E5434" t="s">
        <v>2786</v>
      </c>
      <c r="F5434">
        <v>22</v>
      </c>
      <c r="G5434" t="s">
        <v>8234</v>
      </c>
      <c r="H5434" t="s">
        <v>8226</v>
      </c>
      <c r="I5434" t="s">
        <v>8219</v>
      </c>
      <c r="J5434" t="s">
        <v>8272</v>
      </c>
      <c r="K5434" t="s">
        <v>8224</v>
      </c>
      <c r="L5434" t="s">
        <v>8216</v>
      </c>
    </row>
    <row r="5435" spans="1:12" x14ac:dyDescent="0.35">
      <c r="A5435" s="164" t="s">
        <v>25973</v>
      </c>
      <c r="B5435" t="s">
        <v>25974</v>
      </c>
      <c r="C5435" t="s">
        <v>25975</v>
      </c>
      <c r="D5435" t="s">
        <v>25976</v>
      </c>
      <c r="E5435" t="s">
        <v>2786</v>
      </c>
      <c r="F5435">
        <v>4</v>
      </c>
      <c r="G5435" t="s">
        <v>8234</v>
      </c>
      <c r="H5435" t="s">
        <v>8226</v>
      </c>
      <c r="I5435" t="s">
        <v>8219</v>
      </c>
      <c r="J5435" t="s">
        <v>8272</v>
      </c>
      <c r="K5435" t="s">
        <v>8224</v>
      </c>
      <c r="L5435" t="s">
        <v>8216</v>
      </c>
    </row>
    <row r="5436" spans="1:12" x14ac:dyDescent="0.35">
      <c r="A5436" s="164" t="s">
        <v>27626</v>
      </c>
      <c r="B5436" t="s">
        <v>27627</v>
      </c>
      <c r="C5436" t="s">
        <v>27628</v>
      </c>
      <c r="D5436" t="s">
        <v>27629</v>
      </c>
      <c r="E5436" t="s">
        <v>2786</v>
      </c>
      <c r="F5436">
        <v>8</v>
      </c>
      <c r="G5436" t="s">
        <v>8234</v>
      </c>
      <c r="H5436" t="s">
        <v>8226</v>
      </c>
      <c r="I5436" t="s">
        <v>8219</v>
      </c>
      <c r="J5436" t="s">
        <v>8272</v>
      </c>
      <c r="K5436" t="s">
        <v>8224</v>
      </c>
      <c r="L5436" t="s">
        <v>8216</v>
      </c>
    </row>
    <row r="5437" spans="1:12" x14ac:dyDescent="0.35">
      <c r="A5437" s="164" t="s">
        <v>11778</v>
      </c>
      <c r="B5437" t="s">
        <v>11779</v>
      </c>
      <c r="C5437" t="s">
        <v>11780</v>
      </c>
      <c r="D5437" t="s">
        <v>11781</v>
      </c>
      <c r="E5437" t="s">
        <v>2786</v>
      </c>
      <c r="F5437">
        <v>6</v>
      </c>
      <c r="G5437" t="s">
        <v>8234</v>
      </c>
      <c r="H5437" t="s">
        <v>8226</v>
      </c>
      <c r="I5437" t="s">
        <v>8219</v>
      </c>
      <c r="J5437" t="s">
        <v>8272</v>
      </c>
      <c r="K5437" t="s">
        <v>8224</v>
      </c>
      <c r="L5437" t="s">
        <v>8216</v>
      </c>
    </row>
    <row r="5438" spans="1:12" x14ac:dyDescent="0.35">
      <c r="A5438" s="164" t="s">
        <v>16013</v>
      </c>
      <c r="B5438" t="s">
        <v>16014</v>
      </c>
      <c r="C5438" t="s">
        <v>16015</v>
      </c>
      <c r="D5438" t="s">
        <v>16016</v>
      </c>
      <c r="E5438" t="s">
        <v>2786</v>
      </c>
      <c r="F5438">
        <v>25</v>
      </c>
      <c r="G5438" t="s">
        <v>8234</v>
      </c>
      <c r="H5438" t="s">
        <v>8226</v>
      </c>
      <c r="I5438" t="s">
        <v>8219</v>
      </c>
      <c r="J5438" t="s">
        <v>8272</v>
      </c>
      <c r="K5438" t="s">
        <v>5808</v>
      </c>
      <c r="L5438" t="s">
        <v>8216</v>
      </c>
    </row>
    <row r="5439" spans="1:12" x14ac:dyDescent="0.35">
      <c r="A5439" s="164" t="s">
        <v>24929</v>
      </c>
      <c r="B5439" t="s">
        <v>24930</v>
      </c>
      <c r="C5439" t="s">
        <v>24931</v>
      </c>
      <c r="D5439" t="s">
        <v>24932</v>
      </c>
      <c r="E5439" t="s">
        <v>2786</v>
      </c>
      <c r="F5439">
        <v>16</v>
      </c>
      <c r="G5439" t="s">
        <v>8234</v>
      </c>
      <c r="H5439" t="s">
        <v>8226</v>
      </c>
      <c r="I5439" t="s">
        <v>8219</v>
      </c>
      <c r="J5439" t="s">
        <v>8272</v>
      </c>
      <c r="K5439" t="s">
        <v>8224</v>
      </c>
      <c r="L5439" t="s">
        <v>8216</v>
      </c>
    </row>
    <row r="5440" spans="1:12" x14ac:dyDescent="0.35">
      <c r="A5440" s="164" t="s">
        <v>15733</v>
      </c>
      <c r="B5440" t="s">
        <v>15734</v>
      </c>
      <c r="C5440" t="s">
        <v>15735</v>
      </c>
      <c r="D5440" t="s">
        <v>15736</v>
      </c>
      <c r="E5440" t="s">
        <v>2786</v>
      </c>
      <c r="F5440">
        <v>6</v>
      </c>
      <c r="G5440" t="s">
        <v>8234</v>
      </c>
      <c r="H5440" t="s">
        <v>8226</v>
      </c>
      <c r="I5440" t="s">
        <v>8219</v>
      </c>
      <c r="J5440" t="s">
        <v>8272</v>
      </c>
      <c r="K5440" t="s">
        <v>8224</v>
      </c>
      <c r="L5440" t="s">
        <v>8216</v>
      </c>
    </row>
    <row r="5441" spans="1:12" x14ac:dyDescent="0.35">
      <c r="A5441" s="164" t="s">
        <v>10132</v>
      </c>
      <c r="B5441" t="s">
        <v>10133</v>
      </c>
      <c r="C5441" t="s">
        <v>10134</v>
      </c>
      <c r="D5441" t="s">
        <v>2040</v>
      </c>
      <c r="E5441" t="s">
        <v>2786</v>
      </c>
      <c r="F5441">
        <v>25</v>
      </c>
      <c r="G5441" t="s">
        <v>8234</v>
      </c>
      <c r="H5441" t="s">
        <v>8226</v>
      </c>
      <c r="I5441" t="s">
        <v>8219</v>
      </c>
      <c r="J5441" t="s">
        <v>8272</v>
      </c>
      <c r="K5441" t="s">
        <v>5808</v>
      </c>
      <c r="L5441" t="s">
        <v>8216</v>
      </c>
    </row>
    <row r="5442" spans="1:12" x14ac:dyDescent="0.35">
      <c r="A5442" s="164" t="s">
        <v>15700</v>
      </c>
      <c r="B5442" t="s">
        <v>15701</v>
      </c>
      <c r="C5442" t="s">
        <v>15702</v>
      </c>
      <c r="D5442" t="s">
        <v>1673</v>
      </c>
      <c r="E5442" t="s">
        <v>2786</v>
      </c>
      <c r="F5442">
        <v>25</v>
      </c>
      <c r="G5442" t="s">
        <v>8234</v>
      </c>
      <c r="H5442" t="s">
        <v>8226</v>
      </c>
      <c r="I5442" t="s">
        <v>8219</v>
      </c>
      <c r="J5442" t="s">
        <v>8272</v>
      </c>
      <c r="K5442" t="s">
        <v>5808</v>
      </c>
      <c r="L5442" t="s">
        <v>8216</v>
      </c>
    </row>
    <row r="5443" spans="1:12" x14ac:dyDescent="0.35">
      <c r="A5443" s="164" t="s">
        <v>25871</v>
      </c>
      <c r="B5443" t="s">
        <v>23902</v>
      </c>
      <c r="C5443" t="s">
        <v>25872</v>
      </c>
      <c r="D5443" t="s">
        <v>3975</v>
      </c>
      <c r="E5443" t="s">
        <v>2786</v>
      </c>
      <c r="F5443">
        <v>18</v>
      </c>
      <c r="G5443" t="s">
        <v>8234</v>
      </c>
      <c r="H5443" t="s">
        <v>8226</v>
      </c>
      <c r="I5443" t="s">
        <v>8219</v>
      </c>
      <c r="J5443" t="s">
        <v>8272</v>
      </c>
      <c r="K5443" t="s">
        <v>8224</v>
      </c>
      <c r="L5443" t="s">
        <v>8216</v>
      </c>
    </row>
    <row r="5444" spans="1:12" x14ac:dyDescent="0.35">
      <c r="A5444" s="164" t="s">
        <v>17127</v>
      </c>
      <c r="B5444" t="s">
        <v>17128</v>
      </c>
      <c r="C5444" t="s">
        <v>17129</v>
      </c>
      <c r="D5444" t="s">
        <v>4895</v>
      </c>
      <c r="E5444" t="s">
        <v>2786</v>
      </c>
      <c r="F5444">
        <v>7</v>
      </c>
      <c r="G5444" t="s">
        <v>8234</v>
      </c>
      <c r="H5444" t="s">
        <v>8226</v>
      </c>
      <c r="I5444" t="s">
        <v>8219</v>
      </c>
      <c r="J5444" t="s">
        <v>8272</v>
      </c>
      <c r="K5444" t="s">
        <v>8224</v>
      </c>
      <c r="L5444" t="s">
        <v>8216</v>
      </c>
    </row>
    <row r="5445" spans="1:12" x14ac:dyDescent="0.35">
      <c r="A5445" s="164" t="s">
        <v>27084</v>
      </c>
      <c r="B5445" t="s">
        <v>27085</v>
      </c>
      <c r="C5445" t="s">
        <v>27086</v>
      </c>
      <c r="D5445" t="s">
        <v>13406</v>
      </c>
      <c r="E5445" t="s">
        <v>2786</v>
      </c>
      <c r="F5445">
        <v>25</v>
      </c>
      <c r="G5445" t="s">
        <v>8234</v>
      </c>
      <c r="H5445" t="s">
        <v>8226</v>
      </c>
      <c r="I5445" t="s">
        <v>8219</v>
      </c>
      <c r="J5445" t="s">
        <v>8272</v>
      </c>
      <c r="K5445" t="s">
        <v>5808</v>
      </c>
      <c r="L5445" t="s">
        <v>8216</v>
      </c>
    </row>
    <row r="5446" spans="1:12" x14ac:dyDescent="0.35">
      <c r="A5446" s="164" t="s">
        <v>24610</v>
      </c>
      <c r="B5446" t="s">
        <v>24611</v>
      </c>
      <c r="C5446" t="s">
        <v>24612</v>
      </c>
      <c r="D5446" t="s">
        <v>18603</v>
      </c>
      <c r="E5446" t="s">
        <v>2786</v>
      </c>
      <c r="F5446">
        <v>25</v>
      </c>
      <c r="G5446" t="s">
        <v>8234</v>
      </c>
      <c r="H5446" t="s">
        <v>8226</v>
      </c>
      <c r="I5446" t="s">
        <v>8219</v>
      </c>
      <c r="J5446" t="s">
        <v>8272</v>
      </c>
      <c r="K5446" t="s">
        <v>5808</v>
      </c>
      <c r="L5446" t="s">
        <v>8216</v>
      </c>
    </row>
    <row r="5447" spans="1:12" x14ac:dyDescent="0.35">
      <c r="A5447" s="164" t="s">
        <v>26721</v>
      </c>
      <c r="B5447" t="s">
        <v>26722</v>
      </c>
      <c r="C5447" t="s">
        <v>26723</v>
      </c>
      <c r="D5447" t="s">
        <v>26724</v>
      </c>
      <c r="E5447" t="s">
        <v>2786</v>
      </c>
      <c r="F5447">
        <v>19</v>
      </c>
      <c r="G5447" t="s">
        <v>8234</v>
      </c>
      <c r="H5447" t="s">
        <v>8226</v>
      </c>
      <c r="I5447" t="s">
        <v>8219</v>
      </c>
      <c r="J5447" t="s">
        <v>8272</v>
      </c>
      <c r="K5447" t="s">
        <v>8224</v>
      </c>
      <c r="L5447" t="s">
        <v>8216</v>
      </c>
    </row>
    <row r="5448" spans="1:12" x14ac:dyDescent="0.35">
      <c r="A5448" s="164" t="s">
        <v>10581</v>
      </c>
      <c r="B5448" t="s">
        <v>9470</v>
      </c>
      <c r="C5448" t="s">
        <v>10582</v>
      </c>
      <c r="D5448" t="s">
        <v>9472</v>
      </c>
      <c r="E5448" t="s">
        <v>2786</v>
      </c>
      <c r="F5448">
        <v>16</v>
      </c>
      <c r="G5448" t="s">
        <v>8234</v>
      </c>
      <c r="H5448" t="s">
        <v>8226</v>
      </c>
      <c r="I5448" t="s">
        <v>8219</v>
      </c>
      <c r="J5448" t="s">
        <v>8272</v>
      </c>
      <c r="K5448" t="s">
        <v>8224</v>
      </c>
      <c r="L5448" t="s">
        <v>8216</v>
      </c>
    </row>
    <row r="5449" spans="1:12" x14ac:dyDescent="0.35">
      <c r="A5449" s="164" t="s">
        <v>19890</v>
      </c>
      <c r="B5449" t="s">
        <v>19891</v>
      </c>
      <c r="C5449" t="s">
        <v>19892</v>
      </c>
      <c r="D5449" t="s">
        <v>19893</v>
      </c>
      <c r="E5449" t="s">
        <v>2786</v>
      </c>
      <c r="F5449">
        <v>20</v>
      </c>
      <c r="G5449" t="s">
        <v>8234</v>
      </c>
      <c r="H5449" t="s">
        <v>8226</v>
      </c>
      <c r="I5449" t="s">
        <v>8219</v>
      </c>
      <c r="J5449" t="s">
        <v>8272</v>
      </c>
      <c r="K5449" t="s">
        <v>8224</v>
      </c>
      <c r="L5449" t="s">
        <v>8216</v>
      </c>
    </row>
    <row r="5450" spans="1:12" x14ac:dyDescent="0.35">
      <c r="A5450" s="164" t="s">
        <v>25589</v>
      </c>
      <c r="B5450" t="s">
        <v>25590</v>
      </c>
      <c r="C5450" t="s">
        <v>25591</v>
      </c>
      <c r="D5450" t="s">
        <v>20604</v>
      </c>
      <c r="E5450" t="s">
        <v>2786</v>
      </c>
      <c r="F5450">
        <v>25</v>
      </c>
      <c r="G5450" t="s">
        <v>8234</v>
      </c>
      <c r="H5450" t="s">
        <v>8226</v>
      </c>
      <c r="I5450" t="s">
        <v>8219</v>
      </c>
      <c r="J5450" t="s">
        <v>8272</v>
      </c>
      <c r="K5450" t="s">
        <v>5808</v>
      </c>
      <c r="L5450" t="s">
        <v>8216</v>
      </c>
    </row>
    <row r="5451" spans="1:12" x14ac:dyDescent="0.35">
      <c r="A5451" s="164" t="s">
        <v>28664</v>
      </c>
      <c r="B5451" t="s">
        <v>28665</v>
      </c>
      <c r="C5451" t="s">
        <v>28666</v>
      </c>
      <c r="D5451" t="s">
        <v>28667</v>
      </c>
      <c r="E5451" t="s">
        <v>2786</v>
      </c>
      <c r="F5451">
        <v>10</v>
      </c>
      <c r="G5451" t="s">
        <v>8234</v>
      </c>
      <c r="H5451" t="s">
        <v>8226</v>
      </c>
      <c r="I5451" t="s">
        <v>8214</v>
      </c>
      <c r="J5451" t="s">
        <v>8272</v>
      </c>
      <c r="K5451" t="s">
        <v>8224</v>
      </c>
      <c r="L5451" t="s">
        <v>8216</v>
      </c>
    </row>
    <row r="5452" spans="1:12" x14ac:dyDescent="0.35">
      <c r="A5452" s="164" t="s">
        <v>23820</v>
      </c>
      <c r="B5452" t="s">
        <v>23821</v>
      </c>
      <c r="C5452" t="s">
        <v>23822</v>
      </c>
      <c r="D5452" t="s">
        <v>22410</v>
      </c>
      <c r="E5452" t="s">
        <v>2786</v>
      </c>
      <c r="F5452">
        <v>25</v>
      </c>
      <c r="G5452" t="s">
        <v>8234</v>
      </c>
      <c r="H5452" t="s">
        <v>8226</v>
      </c>
      <c r="I5452" t="s">
        <v>8219</v>
      </c>
      <c r="J5452" t="s">
        <v>8272</v>
      </c>
      <c r="K5452" t="s">
        <v>5808</v>
      </c>
      <c r="L5452" t="s">
        <v>8216</v>
      </c>
    </row>
    <row r="5453" spans="1:12" x14ac:dyDescent="0.35">
      <c r="A5453" s="164" t="s">
        <v>22232</v>
      </c>
      <c r="B5453" t="s">
        <v>22233</v>
      </c>
      <c r="C5453" t="s">
        <v>22234</v>
      </c>
      <c r="D5453" t="s">
        <v>110</v>
      </c>
      <c r="E5453" t="s">
        <v>2786</v>
      </c>
      <c r="F5453">
        <v>21</v>
      </c>
      <c r="G5453" t="s">
        <v>8234</v>
      </c>
      <c r="H5453" t="s">
        <v>8226</v>
      </c>
      <c r="I5453" t="s">
        <v>8219</v>
      </c>
      <c r="J5453" t="s">
        <v>8272</v>
      </c>
      <c r="K5453" t="s">
        <v>8224</v>
      </c>
      <c r="L5453" t="s">
        <v>8216</v>
      </c>
    </row>
    <row r="5454" spans="1:12" x14ac:dyDescent="0.35">
      <c r="A5454" s="164" t="s">
        <v>19469</v>
      </c>
      <c r="B5454" t="s">
        <v>19470</v>
      </c>
      <c r="C5454" t="s">
        <v>19471</v>
      </c>
      <c r="D5454" t="s">
        <v>4484</v>
      </c>
      <c r="E5454" t="s">
        <v>2786</v>
      </c>
      <c r="F5454">
        <v>10</v>
      </c>
      <c r="G5454" t="s">
        <v>8234</v>
      </c>
      <c r="H5454" t="s">
        <v>8226</v>
      </c>
      <c r="I5454" t="s">
        <v>8219</v>
      </c>
      <c r="J5454" t="s">
        <v>8272</v>
      </c>
      <c r="K5454" t="s">
        <v>8224</v>
      </c>
      <c r="L5454" t="s">
        <v>8216</v>
      </c>
    </row>
    <row r="5455" spans="1:12" x14ac:dyDescent="0.35">
      <c r="A5455" s="164" t="s">
        <v>19384</v>
      </c>
      <c r="B5455" t="s">
        <v>19385</v>
      </c>
      <c r="C5455" t="s">
        <v>19386</v>
      </c>
      <c r="D5455" t="s">
        <v>1410</v>
      </c>
      <c r="E5455" t="s">
        <v>2786</v>
      </c>
      <c r="F5455">
        <v>10</v>
      </c>
      <c r="G5455" t="s">
        <v>8234</v>
      </c>
      <c r="H5455" t="s">
        <v>8226</v>
      </c>
      <c r="I5455" t="s">
        <v>8214</v>
      </c>
      <c r="J5455" t="s">
        <v>8272</v>
      </c>
      <c r="K5455" t="s">
        <v>8224</v>
      </c>
      <c r="L5455" t="s">
        <v>8216</v>
      </c>
    </row>
    <row r="5456" spans="1:12" x14ac:dyDescent="0.35">
      <c r="A5456" s="164" t="s">
        <v>29295</v>
      </c>
      <c r="B5456" t="s">
        <v>29296</v>
      </c>
      <c r="C5456" t="s">
        <v>29297</v>
      </c>
      <c r="D5456" t="s">
        <v>12673</v>
      </c>
      <c r="E5456" t="s">
        <v>2786</v>
      </c>
      <c r="F5456">
        <v>24</v>
      </c>
      <c r="G5456" t="s">
        <v>8234</v>
      </c>
      <c r="H5456" t="s">
        <v>8226</v>
      </c>
      <c r="I5456" t="s">
        <v>8219</v>
      </c>
      <c r="J5456" t="s">
        <v>8272</v>
      </c>
      <c r="K5456" t="s">
        <v>8224</v>
      </c>
      <c r="L5456" t="s">
        <v>8216</v>
      </c>
    </row>
    <row r="5457" spans="1:12" x14ac:dyDescent="0.35">
      <c r="A5457" s="164" t="s">
        <v>17130</v>
      </c>
      <c r="B5457" t="s">
        <v>15153</v>
      </c>
      <c r="C5457" t="s">
        <v>15154</v>
      </c>
      <c r="D5457" t="s">
        <v>15155</v>
      </c>
      <c r="E5457" t="s">
        <v>2786</v>
      </c>
      <c r="F5457">
        <v>25</v>
      </c>
      <c r="G5457" t="s">
        <v>8234</v>
      </c>
      <c r="H5457" t="s">
        <v>8226</v>
      </c>
      <c r="I5457" t="s">
        <v>8219</v>
      </c>
      <c r="J5457" t="s">
        <v>8272</v>
      </c>
      <c r="K5457" t="s">
        <v>5808</v>
      </c>
      <c r="L5457" t="s">
        <v>8216</v>
      </c>
    </row>
    <row r="5458" spans="1:12" x14ac:dyDescent="0.35">
      <c r="A5458" s="164" t="s">
        <v>26513</v>
      </c>
      <c r="B5458" t="s">
        <v>26514</v>
      </c>
      <c r="C5458" t="s">
        <v>26515</v>
      </c>
      <c r="D5458" t="s">
        <v>26516</v>
      </c>
      <c r="E5458" t="s">
        <v>2786</v>
      </c>
      <c r="F5458">
        <v>25</v>
      </c>
      <c r="G5458" t="s">
        <v>8234</v>
      </c>
      <c r="H5458" t="s">
        <v>8226</v>
      </c>
      <c r="I5458" t="s">
        <v>8219</v>
      </c>
      <c r="J5458" t="s">
        <v>8272</v>
      </c>
      <c r="K5458" t="s">
        <v>5808</v>
      </c>
      <c r="L5458" t="s">
        <v>8216</v>
      </c>
    </row>
    <row r="5459" spans="1:12" x14ac:dyDescent="0.35">
      <c r="A5459" s="164" t="s">
        <v>30528</v>
      </c>
      <c r="B5459" t="s">
        <v>27711</v>
      </c>
      <c r="C5459" t="s">
        <v>30529</v>
      </c>
      <c r="D5459" t="s">
        <v>3807</v>
      </c>
      <c r="E5459" t="s">
        <v>2786</v>
      </c>
      <c r="F5459">
        <v>25</v>
      </c>
      <c r="G5459" t="s">
        <v>8234</v>
      </c>
      <c r="H5459" t="s">
        <v>8226</v>
      </c>
      <c r="I5459" t="s">
        <v>8219</v>
      </c>
      <c r="J5459" t="s">
        <v>8272</v>
      </c>
      <c r="K5459" t="s">
        <v>5808</v>
      </c>
      <c r="L5459" t="s">
        <v>8216</v>
      </c>
    </row>
    <row r="5460" spans="1:12" x14ac:dyDescent="0.35">
      <c r="A5460" s="164" t="s">
        <v>28211</v>
      </c>
      <c r="B5460" t="s">
        <v>28212</v>
      </c>
      <c r="C5460" t="s">
        <v>28213</v>
      </c>
      <c r="D5460" t="s">
        <v>28214</v>
      </c>
      <c r="E5460" t="s">
        <v>2786</v>
      </c>
      <c r="F5460">
        <v>25</v>
      </c>
      <c r="G5460" t="s">
        <v>8234</v>
      </c>
      <c r="H5460" t="s">
        <v>8226</v>
      </c>
      <c r="I5460" t="s">
        <v>8219</v>
      </c>
      <c r="J5460" t="s">
        <v>8272</v>
      </c>
      <c r="K5460" t="s">
        <v>5808</v>
      </c>
      <c r="L5460" t="s">
        <v>8216</v>
      </c>
    </row>
    <row r="5461" spans="1:12" x14ac:dyDescent="0.35">
      <c r="A5461" s="164" t="s">
        <v>9414</v>
      </c>
      <c r="B5461" t="s">
        <v>9415</v>
      </c>
      <c r="C5461" t="s">
        <v>9416</v>
      </c>
      <c r="D5461" t="s">
        <v>9417</v>
      </c>
      <c r="E5461" t="s">
        <v>2786</v>
      </c>
      <c r="F5461">
        <v>25</v>
      </c>
      <c r="G5461" t="s">
        <v>8234</v>
      </c>
      <c r="H5461" t="s">
        <v>8226</v>
      </c>
      <c r="I5461" t="s">
        <v>8219</v>
      </c>
      <c r="J5461" t="s">
        <v>8272</v>
      </c>
      <c r="K5461" t="s">
        <v>5808</v>
      </c>
      <c r="L5461" t="s">
        <v>8216</v>
      </c>
    </row>
    <row r="5462" spans="1:12" x14ac:dyDescent="0.35">
      <c r="A5462" s="164" t="s">
        <v>30385</v>
      </c>
      <c r="B5462" t="s">
        <v>30386</v>
      </c>
      <c r="C5462" t="s">
        <v>30387</v>
      </c>
      <c r="D5462" t="s">
        <v>30388</v>
      </c>
      <c r="E5462" t="s">
        <v>2786</v>
      </c>
      <c r="F5462">
        <v>20</v>
      </c>
      <c r="G5462" t="s">
        <v>8234</v>
      </c>
      <c r="H5462" t="s">
        <v>8226</v>
      </c>
      <c r="I5462" t="s">
        <v>8219</v>
      </c>
      <c r="J5462" t="s">
        <v>8272</v>
      </c>
      <c r="K5462" t="s">
        <v>8224</v>
      </c>
      <c r="L5462" t="s">
        <v>8216</v>
      </c>
    </row>
    <row r="5463" spans="1:12" x14ac:dyDescent="0.35">
      <c r="A5463" s="164" t="s">
        <v>16356</v>
      </c>
      <c r="B5463" t="s">
        <v>16357</v>
      </c>
      <c r="C5463" t="s">
        <v>16358</v>
      </c>
      <c r="D5463" t="s">
        <v>16359</v>
      </c>
      <c r="E5463" t="s">
        <v>2786</v>
      </c>
      <c r="F5463">
        <v>25</v>
      </c>
      <c r="G5463" t="s">
        <v>8234</v>
      </c>
      <c r="H5463" t="s">
        <v>8226</v>
      </c>
      <c r="I5463" t="s">
        <v>8219</v>
      </c>
      <c r="J5463" t="s">
        <v>8272</v>
      </c>
      <c r="K5463" t="s">
        <v>5808</v>
      </c>
      <c r="L5463" t="s">
        <v>8216</v>
      </c>
    </row>
    <row r="5464" spans="1:12" x14ac:dyDescent="0.35">
      <c r="A5464" s="164" t="s">
        <v>21903</v>
      </c>
      <c r="B5464" t="s">
        <v>21904</v>
      </c>
      <c r="C5464" t="s">
        <v>21905</v>
      </c>
      <c r="D5464" t="s">
        <v>10206</v>
      </c>
      <c r="E5464" t="s">
        <v>2786</v>
      </c>
      <c r="F5464">
        <v>24</v>
      </c>
      <c r="G5464" t="s">
        <v>8234</v>
      </c>
      <c r="H5464" t="s">
        <v>8226</v>
      </c>
      <c r="I5464" t="s">
        <v>8219</v>
      </c>
      <c r="J5464" t="s">
        <v>8272</v>
      </c>
      <c r="K5464" t="s">
        <v>8224</v>
      </c>
      <c r="L5464" t="s">
        <v>8216</v>
      </c>
    </row>
    <row r="5465" spans="1:12" x14ac:dyDescent="0.35">
      <c r="A5465" s="164" t="s">
        <v>13436</v>
      </c>
      <c r="B5465" t="s">
        <v>13437</v>
      </c>
      <c r="C5465" t="s">
        <v>13438</v>
      </c>
      <c r="D5465" t="s">
        <v>139</v>
      </c>
      <c r="E5465" t="s">
        <v>2786</v>
      </c>
      <c r="F5465">
        <v>25</v>
      </c>
      <c r="G5465" t="s">
        <v>8234</v>
      </c>
      <c r="H5465" t="s">
        <v>8226</v>
      </c>
      <c r="I5465" t="s">
        <v>8219</v>
      </c>
      <c r="J5465" t="s">
        <v>8272</v>
      </c>
      <c r="K5465" t="s">
        <v>5808</v>
      </c>
      <c r="L5465" t="s">
        <v>8216</v>
      </c>
    </row>
    <row r="5466" spans="1:12" x14ac:dyDescent="0.35">
      <c r="A5466" s="164" t="s">
        <v>10523</v>
      </c>
      <c r="B5466" t="s">
        <v>10524</v>
      </c>
      <c r="C5466" t="s">
        <v>10525</v>
      </c>
      <c r="D5466" t="s">
        <v>10526</v>
      </c>
      <c r="E5466" t="s">
        <v>2786</v>
      </c>
      <c r="F5466">
        <v>22</v>
      </c>
      <c r="G5466" t="s">
        <v>8234</v>
      </c>
      <c r="H5466" t="s">
        <v>8226</v>
      </c>
      <c r="I5466" t="s">
        <v>8219</v>
      </c>
      <c r="J5466" t="s">
        <v>8272</v>
      </c>
      <c r="K5466" t="s">
        <v>8224</v>
      </c>
      <c r="L5466" t="s">
        <v>8216</v>
      </c>
    </row>
    <row r="5467" spans="1:12" x14ac:dyDescent="0.35">
      <c r="A5467" s="164" t="s">
        <v>14353</v>
      </c>
      <c r="B5467" t="s">
        <v>13761</v>
      </c>
      <c r="C5467" t="s">
        <v>13762</v>
      </c>
      <c r="D5467" t="s">
        <v>13763</v>
      </c>
      <c r="E5467" t="s">
        <v>2786</v>
      </c>
      <c r="F5467">
        <v>25</v>
      </c>
      <c r="G5467" t="s">
        <v>8234</v>
      </c>
      <c r="H5467" t="s">
        <v>8226</v>
      </c>
      <c r="I5467" t="s">
        <v>8219</v>
      </c>
      <c r="J5467" t="s">
        <v>8272</v>
      </c>
      <c r="K5467" t="s">
        <v>5808</v>
      </c>
      <c r="L5467" t="s">
        <v>8216</v>
      </c>
    </row>
    <row r="5468" spans="1:12" x14ac:dyDescent="0.35">
      <c r="A5468" s="164" t="s">
        <v>28134</v>
      </c>
      <c r="B5468" t="s">
        <v>7416</v>
      </c>
      <c r="C5468" t="s">
        <v>22972</v>
      </c>
      <c r="D5468" t="s">
        <v>22973</v>
      </c>
      <c r="E5468" t="s">
        <v>2786</v>
      </c>
      <c r="F5468">
        <v>22</v>
      </c>
      <c r="G5468" t="s">
        <v>8234</v>
      </c>
      <c r="H5468" t="s">
        <v>8226</v>
      </c>
      <c r="I5468" t="s">
        <v>8219</v>
      </c>
      <c r="J5468" t="s">
        <v>8272</v>
      </c>
      <c r="K5468" t="s">
        <v>8224</v>
      </c>
      <c r="L5468" t="s">
        <v>8267</v>
      </c>
    </row>
    <row r="5469" spans="1:12" x14ac:dyDescent="0.35">
      <c r="A5469" s="164" t="s">
        <v>28731</v>
      </c>
      <c r="B5469" t="s">
        <v>28479</v>
      </c>
      <c r="C5469" t="s">
        <v>28480</v>
      </c>
      <c r="D5469" t="s">
        <v>3412</v>
      </c>
      <c r="E5469" t="s">
        <v>2786</v>
      </c>
      <c r="F5469">
        <v>25</v>
      </c>
      <c r="G5469" t="s">
        <v>8234</v>
      </c>
      <c r="H5469" t="s">
        <v>8226</v>
      </c>
      <c r="I5469" t="s">
        <v>8219</v>
      </c>
      <c r="J5469" t="s">
        <v>8272</v>
      </c>
      <c r="K5469" t="s">
        <v>5808</v>
      </c>
      <c r="L5469" t="s">
        <v>8216</v>
      </c>
    </row>
    <row r="5470" spans="1:12" x14ac:dyDescent="0.35">
      <c r="A5470" s="164" t="s">
        <v>8767</v>
      </c>
      <c r="B5470" t="s">
        <v>8768</v>
      </c>
      <c r="C5470" t="s">
        <v>8769</v>
      </c>
      <c r="D5470" t="s">
        <v>3777</v>
      </c>
      <c r="E5470" t="s">
        <v>2786</v>
      </c>
      <c r="F5470">
        <v>23</v>
      </c>
      <c r="G5470" t="s">
        <v>8234</v>
      </c>
      <c r="H5470" t="s">
        <v>8226</v>
      </c>
      <c r="I5470" t="s">
        <v>8219</v>
      </c>
      <c r="J5470" t="s">
        <v>8272</v>
      </c>
      <c r="K5470" t="s">
        <v>8224</v>
      </c>
      <c r="L5470" t="s">
        <v>8216</v>
      </c>
    </row>
    <row r="5471" spans="1:12" x14ac:dyDescent="0.35">
      <c r="A5471" s="164" t="s">
        <v>28793</v>
      </c>
      <c r="B5471" t="s">
        <v>20900</v>
      </c>
      <c r="C5471" t="s">
        <v>20901</v>
      </c>
      <c r="D5471" t="s">
        <v>20902</v>
      </c>
      <c r="E5471" t="s">
        <v>2786</v>
      </c>
      <c r="F5471">
        <v>25</v>
      </c>
      <c r="G5471" t="s">
        <v>8234</v>
      </c>
      <c r="H5471" t="s">
        <v>8226</v>
      </c>
      <c r="I5471" t="s">
        <v>8219</v>
      </c>
      <c r="J5471" t="s">
        <v>8272</v>
      </c>
      <c r="K5471" t="s">
        <v>5808</v>
      </c>
      <c r="L5471" t="s">
        <v>8216</v>
      </c>
    </row>
    <row r="5472" spans="1:12" x14ac:dyDescent="0.35">
      <c r="A5472" s="164" t="s">
        <v>22739</v>
      </c>
      <c r="B5472" t="s">
        <v>15361</v>
      </c>
      <c r="C5472" t="s">
        <v>15362</v>
      </c>
      <c r="D5472" t="s">
        <v>15363</v>
      </c>
      <c r="E5472" t="s">
        <v>2786</v>
      </c>
      <c r="F5472">
        <v>25</v>
      </c>
      <c r="G5472" t="s">
        <v>8234</v>
      </c>
      <c r="H5472" t="s">
        <v>8226</v>
      </c>
      <c r="I5472" t="s">
        <v>8219</v>
      </c>
      <c r="J5472" t="s">
        <v>8272</v>
      </c>
      <c r="K5472" t="s">
        <v>8224</v>
      </c>
      <c r="L5472" t="s">
        <v>8216</v>
      </c>
    </row>
    <row r="5473" spans="1:12" x14ac:dyDescent="0.35">
      <c r="A5473" s="164" t="s">
        <v>29098</v>
      </c>
      <c r="B5473" t="s">
        <v>29099</v>
      </c>
      <c r="C5473" t="s">
        <v>29100</v>
      </c>
      <c r="D5473" t="s">
        <v>29101</v>
      </c>
      <c r="E5473" t="s">
        <v>2786</v>
      </c>
      <c r="H5473" t="s">
        <v>8226</v>
      </c>
      <c r="I5473" t="s">
        <v>8219</v>
      </c>
      <c r="J5473" t="s">
        <v>8272</v>
      </c>
      <c r="K5473" t="s">
        <v>8224</v>
      </c>
      <c r="L5473" t="s">
        <v>8216</v>
      </c>
    </row>
    <row r="5474" spans="1:12" x14ac:dyDescent="0.35">
      <c r="A5474" s="164" t="s">
        <v>15537</v>
      </c>
      <c r="B5474" t="s">
        <v>15538</v>
      </c>
      <c r="C5474" t="s">
        <v>15539</v>
      </c>
      <c r="D5474" t="s">
        <v>15540</v>
      </c>
      <c r="E5474" t="s">
        <v>2786</v>
      </c>
      <c r="H5474" t="s">
        <v>8226</v>
      </c>
      <c r="I5474" t="s">
        <v>8219</v>
      </c>
      <c r="J5474" t="s">
        <v>8215</v>
      </c>
      <c r="K5474" t="s">
        <v>8224</v>
      </c>
      <c r="L5474" t="s">
        <v>8216</v>
      </c>
    </row>
    <row r="5475" spans="1:12" x14ac:dyDescent="0.35">
      <c r="A5475" s="164" t="s">
        <v>22157</v>
      </c>
      <c r="B5475" t="s">
        <v>22158</v>
      </c>
      <c r="C5475" t="s">
        <v>22159</v>
      </c>
      <c r="D5475" t="s">
        <v>22160</v>
      </c>
      <c r="E5475" t="s">
        <v>2786</v>
      </c>
      <c r="H5475" t="s">
        <v>8226</v>
      </c>
      <c r="I5475" t="s">
        <v>8214</v>
      </c>
      <c r="J5475" t="s">
        <v>8215</v>
      </c>
      <c r="K5475" t="s">
        <v>8224</v>
      </c>
      <c r="L5475" t="s">
        <v>8216</v>
      </c>
    </row>
    <row r="5476" spans="1:12" x14ac:dyDescent="0.35">
      <c r="A5476" s="164" t="s">
        <v>28576</v>
      </c>
      <c r="B5476" t="s">
        <v>28577</v>
      </c>
      <c r="C5476" t="s">
        <v>28578</v>
      </c>
      <c r="D5476" t="s">
        <v>423</v>
      </c>
      <c r="E5476" t="s">
        <v>2786</v>
      </c>
      <c r="F5476">
        <v>30</v>
      </c>
      <c r="G5476" t="s">
        <v>8234</v>
      </c>
      <c r="H5476" t="s">
        <v>8226</v>
      </c>
      <c r="I5476" t="s">
        <v>8219</v>
      </c>
      <c r="J5476" t="s">
        <v>8215</v>
      </c>
      <c r="K5476" t="s">
        <v>8224</v>
      </c>
      <c r="L5476" t="s">
        <v>8216</v>
      </c>
    </row>
    <row r="5477" spans="1:12" x14ac:dyDescent="0.35">
      <c r="A5477" s="164" t="s">
        <v>30853</v>
      </c>
      <c r="B5477" t="s">
        <v>30854</v>
      </c>
      <c r="C5477" t="s">
        <v>30855</v>
      </c>
      <c r="D5477" t="s">
        <v>30856</v>
      </c>
      <c r="E5477" t="s">
        <v>2786</v>
      </c>
      <c r="H5477" t="s">
        <v>8226</v>
      </c>
      <c r="I5477" t="s">
        <v>8219</v>
      </c>
      <c r="J5477" t="s">
        <v>8215</v>
      </c>
      <c r="K5477" t="s">
        <v>8224</v>
      </c>
      <c r="L5477" t="s">
        <v>8216</v>
      </c>
    </row>
    <row r="5478" spans="1:12" x14ac:dyDescent="0.35">
      <c r="A5478" s="164" t="s">
        <v>16207</v>
      </c>
      <c r="B5478" t="s">
        <v>16208</v>
      </c>
      <c r="C5478" t="s">
        <v>16209</v>
      </c>
      <c r="D5478" t="s">
        <v>14917</v>
      </c>
      <c r="E5478" t="s">
        <v>2786</v>
      </c>
      <c r="F5478">
        <v>174</v>
      </c>
      <c r="G5478" t="s">
        <v>8212</v>
      </c>
      <c r="H5478" t="s">
        <v>8226</v>
      </c>
      <c r="I5478" t="s">
        <v>8219</v>
      </c>
      <c r="J5478" t="s">
        <v>8215</v>
      </c>
      <c r="K5478" t="s">
        <v>8224</v>
      </c>
      <c r="L5478" t="s">
        <v>8216</v>
      </c>
    </row>
    <row r="5479" spans="1:12" x14ac:dyDescent="0.35">
      <c r="A5479" s="164" t="s">
        <v>14680</v>
      </c>
      <c r="B5479" t="s">
        <v>14681</v>
      </c>
      <c r="C5479" t="s">
        <v>14682</v>
      </c>
      <c r="D5479" t="s">
        <v>14683</v>
      </c>
      <c r="E5479" t="s">
        <v>2808</v>
      </c>
      <c r="F5479">
        <v>33</v>
      </c>
      <c r="G5479" t="s">
        <v>8234</v>
      </c>
      <c r="H5479" t="s">
        <v>8218</v>
      </c>
      <c r="I5479" t="s">
        <v>8219</v>
      </c>
      <c r="J5479" t="s">
        <v>8215</v>
      </c>
      <c r="K5479" t="s">
        <v>5808</v>
      </c>
      <c r="L5479" t="s">
        <v>8216</v>
      </c>
    </row>
    <row r="5480" spans="1:12" x14ac:dyDescent="0.35">
      <c r="A5480" s="164" t="s">
        <v>2807</v>
      </c>
      <c r="B5480" t="s">
        <v>6786</v>
      </c>
      <c r="C5480" t="s">
        <v>32260</v>
      </c>
      <c r="D5480" t="s">
        <v>2176</v>
      </c>
      <c r="E5480" t="s">
        <v>2808</v>
      </c>
      <c r="F5480">
        <v>505</v>
      </c>
      <c r="G5480" t="s">
        <v>8490</v>
      </c>
      <c r="H5480" t="s">
        <v>8218</v>
      </c>
      <c r="I5480" t="s">
        <v>8214</v>
      </c>
      <c r="J5480" t="s">
        <v>8215</v>
      </c>
      <c r="K5480" t="s">
        <v>8224</v>
      </c>
      <c r="L5480" t="s">
        <v>8267</v>
      </c>
    </row>
    <row r="5481" spans="1:12" x14ac:dyDescent="0.35">
      <c r="A5481" s="164" t="s">
        <v>9057</v>
      </c>
      <c r="B5481" t="s">
        <v>9058</v>
      </c>
      <c r="C5481" t="s">
        <v>9059</v>
      </c>
      <c r="D5481" t="s">
        <v>9060</v>
      </c>
      <c r="E5481" t="s">
        <v>2808</v>
      </c>
      <c r="H5481" t="s">
        <v>8218</v>
      </c>
      <c r="I5481" t="s">
        <v>8219</v>
      </c>
      <c r="J5481" t="s">
        <v>8215</v>
      </c>
      <c r="K5481" t="s">
        <v>8224</v>
      </c>
      <c r="L5481" t="s">
        <v>8216</v>
      </c>
    </row>
    <row r="5482" spans="1:12" x14ac:dyDescent="0.35">
      <c r="A5482" s="164" t="s">
        <v>30678</v>
      </c>
      <c r="B5482" t="s">
        <v>30679</v>
      </c>
      <c r="C5482" t="s">
        <v>30680</v>
      </c>
      <c r="D5482" t="s">
        <v>2176</v>
      </c>
      <c r="E5482" t="s">
        <v>2808</v>
      </c>
      <c r="F5482">
        <v>205</v>
      </c>
      <c r="G5482" t="s">
        <v>8223</v>
      </c>
      <c r="H5482" t="s">
        <v>8218</v>
      </c>
      <c r="I5482" t="s">
        <v>8214</v>
      </c>
      <c r="J5482" t="s">
        <v>8215</v>
      </c>
      <c r="K5482" t="s">
        <v>8224</v>
      </c>
      <c r="L5482" t="s">
        <v>8267</v>
      </c>
    </row>
    <row r="5483" spans="1:12" x14ac:dyDescent="0.35">
      <c r="A5483" s="164" t="s">
        <v>2809</v>
      </c>
      <c r="B5483" t="s">
        <v>6793</v>
      </c>
      <c r="C5483" t="s">
        <v>9695</v>
      </c>
      <c r="D5483" t="s">
        <v>2810</v>
      </c>
      <c r="E5483" t="s">
        <v>2808</v>
      </c>
      <c r="F5483">
        <v>227</v>
      </c>
      <c r="G5483" t="s">
        <v>8223</v>
      </c>
      <c r="H5483" t="s">
        <v>8218</v>
      </c>
      <c r="I5483" t="s">
        <v>8219</v>
      </c>
      <c r="J5483" t="s">
        <v>8215</v>
      </c>
      <c r="K5483" t="s">
        <v>8224</v>
      </c>
      <c r="L5483" t="s">
        <v>8267</v>
      </c>
    </row>
    <row r="5484" spans="1:12" x14ac:dyDescent="0.35">
      <c r="A5484" s="164" t="s">
        <v>20560</v>
      </c>
      <c r="B5484" t="s">
        <v>9689</v>
      </c>
      <c r="C5484" t="s">
        <v>9690</v>
      </c>
      <c r="D5484" t="s">
        <v>2812</v>
      </c>
      <c r="E5484" t="s">
        <v>2808</v>
      </c>
      <c r="F5484">
        <v>0</v>
      </c>
      <c r="G5484" t="s">
        <v>8234</v>
      </c>
      <c r="H5484" t="s">
        <v>8218</v>
      </c>
      <c r="I5484" t="s">
        <v>8214</v>
      </c>
      <c r="J5484" t="s">
        <v>8215</v>
      </c>
      <c r="K5484" t="s">
        <v>8224</v>
      </c>
      <c r="L5484" t="s">
        <v>8216</v>
      </c>
    </row>
    <row r="5485" spans="1:12" x14ac:dyDescent="0.35">
      <c r="A5485" s="164" t="s">
        <v>22001</v>
      </c>
      <c r="B5485" t="s">
        <v>12110</v>
      </c>
      <c r="C5485" t="s">
        <v>22002</v>
      </c>
      <c r="D5485" t="s">
        <v>12112</v>
      </c>
      <c r="E5485" t="s">
        <v>2808</v>
      </c>
      <c r="F5485">
        <v>44</v>
      </c>
      <c r="G5485" t="s">
        <v>8234</v>
      </c>
      <c r="H5485" t="s">
        <v>8218</v>
      </c>
      <c r="I5485" t="s">
        <v>8219</v>
      </c>
      <c r="J5485" t="s">
        <v>8215</v>
      </c>
      <c r="K5485" t="s">
        <v>5808</v>
      </c>
      <c r="L5485" t="s">
        <v>8216</v>
      </c>
    </row>
    <row r="5486" spans="1:12" x14ac:dyDescent="0.35">
      <c r="A5486" s="164" t="s">
        <v>24213</v>
      </c>
      <c r="B5486" t="s">
        <v>24214</v>
      </c>
      <c r="C5486" t="s">
        <v>24215</v>
      </c>
      <c r="D5486" t="s">
        <v>18074</v>
      </c>
      <c r="E5486" t="s">
        <v>2808</v>
      </c>
      <c r="F5486">
        <v>88</v>
      </c>
      <c r="G5486" t="s">
        <v>8234</v>
      </c>
      <c r="H5486" t="s">
        <v>8218</v>
      </c>
      <c r="I5486" t="s">
        <v>8219</v>
      </c>
      <c r="J5486" t="s">
        <v>8215</v>
      </c>
      <c r="K5486" t="s">
        <v>5808</v>
      </c>
      <c r="L5486" t="s">
        <v>8216</v>
      </c>
    </row>
    <row r="5487" spans="1:12" x14ac:dyDescent="0.35">
      <c r="A5487" s="164" t="s">
        <v>2811</v>
      </c>
      <c r="B5487" t="s">
        <v>7988</v>
      </c>
      <c r="C5487" t="s">
        <v>31024</v>
      </c>
      <c r="D5487" t="s">
        <v>2812</v>
      </c>
      <c r="E5487" t="s">
        <v>2808</v>
      </c>
      <c r="F5487">
        <v>568</v>
      </c>
      <c r="G5487" t="s">
        <v>8490</v>
      </c>
      <c r="H5487" t="s">
        <v>8218</v>
      </c>
      <c r="I5487" t="s">
        <v>8214</v>
      </c>
      <c r="J5487" t="s">
        <v>8215</v>
      </c>
      <c r="K5487" t="s">
        <v>8224</v>
      </c>
      <c r="L5487" t="s">
        <v>8267</v>
      </c>
    </row>
    <row r="5488" spans="1:12" x14ac:dyDescent="0.35">
      <c r="A5488" s="164" t="s">
        <v>27579</v>
      </c>
      <c r="B5488" t="s">
        <v>9253</v>
      </c>
      <c r="C5488" t="s">
        <v>27580</v>
      </c>
      <c r="D5488" t="s">
        <v>9255</v>
      </c>
      <c r="E5488" t="s">
        <v>2808</v>
      </c>
      <c r="F5488">
        <v>16</v>
      </c>
      <c r="G5488" t="s">
        <v>8234</v>
      </c>
      <c r="H5488" t="s">
        <v>8218</v>
      </c>
      <c r="I5488" t="s">
        <v>8219</v>
      </c>
      <c r="J5488" t="s">
        <v>8215</v>
      </c>
      <c r="K5488" t="s">
        <v>8224</v>
      </c>
      <c r="L5488" t="s">
        <v>8216</v>
      </c>
    </row>
    <row r="5489" spans="1:12" x14ac:dyDescent="0.35">
      <c r="A5489" s="164" t="s">
        <v>14056</v>
      </c>
      <c r="B5489" t="s">
        <v>14057</v>
      </c>
      <c r="C5489" t="s">
        <v>14058</v>
      </c>
      <c r="D5489" t="s">
        <v>3412</v>
      </c>
      <c r="E5489" t="s">
        <v>2808</v>
      </c>
      <c r="F5489">
        <v>67</v>
      </c>
      <c r="G5489" t="s">
        <v>8234</v>
      </c>
      <c r="H5489" t="s">
        <v>8218</v>
      </c>
      <c r="I5489" t="s">
        <v>8219</v>
      </c>
      <c r="J5489" t="s">
        <v>8215</v>
      </c>
      <c r="K5489" t="s">
        <v>5808</v>
      </c>
      <c r="L5489" t="s">
        <v>8216</v>
      </c>
    </row>
    <row r="5490" spans="1:12" x14ac:dyDescent="0.35">
      <c r="A5490" s="164" t="s">
        <v>26265</v>
      </c>
      <c r="B5490" t="s">
        <v>26266</v>
      </c>
      <c r="C5490" t="s">
        <v>26267</v>
      </c>
      <c r="D5490" t="s">
        <v>26268</v>
      </c>
      <c r="E5490" t="s">
        <v>2808</v>
      </c>
      <c r="F5490">
        <v>35</v>
      </c>
      <c r="G5490" t="s">
        <v>8234</v>
      </c>
      <c r="H5490" t="s">
        <v>8218</v>
      </c>
      <c r="I5490" t="s">
        <v>8219</v>
      </c>
      <c r="J5490" t="s">
        <v>8215</v>
      </c>
      <c r="K5490" t="s">
        <v>5808</v>
      </c>
      <c r="L5490" t="s">
        <v>8216</v>
      </c>
    </row>
    <row r="5491" spans="1:12" x14ac:dyDescent="0.35">
      <c r="A5491" s="164" t="s">
        <v>24377</v>
      </c>
      <c r="B5491" t="s">
        <v>16753</v>
      </c>
      <c r="C5491" t="s">
        <v>16754</v>
      </c>
      <c r="D5491" t="s">
        <v>16755</v>
      </c>
      <c r="E5491" t="s">
        <v>2808</v>
      </c>
      <c r="F5491">
        <v>26</v>
      </c>
      <c r="G5491" t="s">
        <v>8234</v>
      </c>
      <c r="H5491" t="s">
        <v>8218</v>
      </c>
      <c r="I5491" t="s">
        <v>8219</v>
      </c>
      <c r="J5491" t="s">
        <v>8215</v>
      </c>
      <c r="K5491" t="s">
        <v>5808</v>
      </c>
      <c r="L5491" t="s">
        <v>8216</v>
      </c>
    </row>
    <row r="5492" spans="1:12" x14ac:dyDescent="0.35">
      <c r="A5492" s="164" t="s">
        <v>2813</v>
      </c>
      <c r="B5492" t="s">
        <v>6788</v>
      </c>
      <c r="C5492" t="s">
        <v>32950</v>
      </c>
      <c r="D5492" t="s">
        <v>2176</v>
      </c>
      <c r="E5492" t="s">
        <v>2808</v>
      </c>
      <c r="F5492">
        <v>235</v>
      </c>
      <c r="G5492" t="s">
        <v>8223</v>
      </c>
      <c r="H5492" t="s">
        <v>8218</v>
      </c>
      <c r="I5492" t="s">
        <v>8214</v>
      </c>
      <c r="J5492" t="s">
        <v>8215</v>
      </c>
      <c r="K5492" t="s">
        <v>8224</v>
      </c>
      <c r="L5492" t="s">
        <v>8267</v>
      </c>
    </row>
    <row r="5493" spans="1:12" x14ac:dyDescent="0.35">
      <c r="A5493" s="164" t="s">
        <v>14241</v>
      </c>
      <c r="B5493" t="s">
        <v>5808</v>
      </c>
      <c r="C5493" t="s">
        <v>9052</v>
      </c>
      <c r="D5493" t="s">
        <v>9053</v>
      </c>
      <c r="E5493" t="s">
        <v>2808</v>
      </c>
      <c r="F5493">
        <v>44</v>
      </c>
      <c r="G5493" t="s">
        <v>8234</v>
      </c>
      <c r="H5493" t="s">
        <v>8218</v>
      </c>
      <c r="I5493" t="s">
        <v>8219</v>
      </c>
      <c r="J5493" t="s">
        <v>8215</v>
      </c>
      <c r="K5493" t="s">
        <v>5808</v>
      </c>
      <c r="L5493" t="s">
        <v>8216</v>
      </c>
    </row>
    <row r="5494" spans="1:12" x14ac:dyDescent="0.35">
      <c r="A5494" s="164" t="s">
        <v>14699</v>
      </c>
      <c r="B5494" t="s">
        <v>14700</v>
      </c>
      <c r="C5494" t="s">
        <v>14701</v>
      </c>
      <c r="D5494" t="s">
        <v>14702</v>
      </c>
      <c r="E5494" t="s">
        <v>2808</v>
      </c>
      <c r="F5494">
        <v>30</v>
      </c>
      <c r="G5494" t="s">
        <v>8234</v>
      </c>
      <c r="H5494" t="s">
        <v>8218</v>
      </c>
      <c r="I5494" t="s">
        <v>8219</v>
      </c>
      <c r="J5494" t="s">
        <v>8215</v>
      </c>
      <c r="K5494" t="s">
        <v>5808</v>
      </c>
      <c r="L5494" t="s">
        <v>8216</v>
      </c>
    </row>
    <row r="5495" spans="1:12" x14ac:dyDescent="0.35">
      <c r="A5495" s="164" t="s">
        <v>2814</v>
      </c>
      <c r="B5495" t="s">
        <v>6791</v>
      </c>
      <c r="C5495" t="s">
        <v>12583</v>
      </c>
      <c r="D5495" t="s">
        <v>2815</v>
      </c>
      <c r="E5495" t="s">
        <v>2808</v>
      </c>
      <c r="F5495">
        <v>140</v>
      </c>
      <c r="G5495" t="s">
        <v>8212</v>
      </c>
      <c r="H5495" t="s">
        <v>8218</v>
      </c>
      <c r="I5495" t="s">
        <v>8214</v>
      </c>
      <c r="J5495" t="s">
        <v>8215</v>
      </c>
      <c r="K5495" t="s">
        <v>8224</v>
      </c>
      <c r="L5495" t="s">
        <v>8267</v>
      </c>
    </row>
    <row r="5496" spans="1:12" x14ac:dyDescent="0.35">
      <c r="A5496" s="164" t="s">
        <v>24993</v>
      </c>
      <c r="B5496" t="s">
        <v>24994</v>
      </c>
      <c r="C5496" t="s">
        <v>24995</v>
      </c>
      <c r="D5496" t="s">
        <v>24996</v>
      </c>
      <c r="E5496" t="s">
        <v>2808</v>
      </c>
      <c r="F5496">
        <v>20</v>
      </c>
      <c r="G5496" t="s">
        <v>8234</v>
      </c>
      <c r="H5496" t="s">
        <v>8218</v>
      </c>
      <c r="I5496" t="s">
        <v>8219</v>
      </c>
      <c r="J5496" t="s">
        <v>8215</v>
      </c>
      <c r="K5496" t="s">
        <v>8224</v>
      </c>
      <c r="L5496" t="s">
        <v>8216</v>
      </c>
    </row>
    <row r="5497" spans="1:12" x14ac:dyDescent="0.35">
      <c r="A5497" s="164" t="s">
        <v>24885</v>
      </c>
      <c r="B5497" t="s">
        <v>24886</v>
      </c>
      <c r="C5497" t="s">
        <v>24887</v>
      </c>
      <c r="D5497" t="s">
        <v>24888</v>
      </c>
      <c r="E5497" t="s">
        <v>2808</v>
      </c>
      <c r="F5497">
        <v>20</v>
      </c>
      <c r="G5497" t="s">
        <v>8234</v>
      </c>
      <c r="H5497" t="s">
        <v>8218</v>
      </c>
      <c r="I5497" t="s">
        <v>8219</v>
      </c>
      <c r="J5497" t="s">
        <v>8215</v>
      </c>
      <c r="K5497" t="s">
        <v>8224</v>
      </c>
      <c r="L5497" t="s">
        <v>8216</v>
      </c>
    </row>
    <row r="5498" spans="1:12" x14ac:dyDescent="0.35">
      <c r="A5498" s="164" t="s">
        <v>26637</v>
      </c>
      <c r="B5498" t="s">
        <v>16622</v>
      </c>
      <c r="C5498" t="s">
        <v>16623</v>
      </c>
      <c r="D5498" t="s">
        <v>1012</v>
      </c>
      <c r="E5498" t="s">
        <v>2808</v>
      </c>
      <c r="F5498">
        <v>20</v>
      </c>
      <c r="G5498" t="s">
        <v>8234</v>
      </c>
      <c r="H5498" t="s">
        <v>8218</v>
      </c>
      <c r="I5498" t="s">
        <v>8219</v>
      </c>
      <c r="J5498" t="s">
        <v>8215</v>
      </c>
      <c r="K5498" t="s">
        <v>8224</v>
      </c>
      <c r="L5498" t="s">
        <v>8216</v>
      </c>
    </row>
    <row r="5499" spans="1:12" x14ac:dyDescent="0.35">
      <c r="A5499" s="164" t="s">
        <v>16942</v>
      </c>
      <c r="B5499" t="s">
        <v>16943</v>
      </c>
      <c r="C5499" t="s">
        <v>16944</v>
      </c>
      <c r="D5499" t="s">
        <v>16945</v>
      </c>
      <c r="E5499" t="s">
        <v>2808</v>
      </c>
      <c r="F5499">
        <v>34</v>
      </c>
      <c r="G5499" t="s">
        <v>8234</v>
      </c>
      <c r="H5499" t="s">
        <v>8218</v>
      </c>
      <c r="I5499" t="s">
        <v>8219</v>
      </c>
      <c r="J5499" t="s">
        <v>8215</v>
      </c>
      <c r="K5499" t="s">
        <v>5808</v>
      </c>
      <c r="L5499" t="s">
        <v>8216</v>
      </c>
    </row>
    <row r="5500" spans="1:12" x14ac:dyDescent="0.35">
      <c r="A5500" s="164" t="s">
        <v>17427</v>
      </c>
      <c r="B5500" t="s">
        <v>7268</v>
      </c>
      <c r="C5500" t="s">
        <v>17186</v>
      </c>
      <c r="D5500" t="s">
        <v>2072</v>
      </c>
      <c r="E5500" t="s">
        <v>2808</v>
      </c>
      <c r="F5500">
        <v>17</v>
      </c>
      <c r="G5500" t="s">
        <v>8234</v>
      </c>
      <c r="H5500" t="s">
        <v>8218</v>
      </c>
      <c r="I5500" t="s">
        <v>8219</v>
      </c>
      <c r="J5500" t="s">
        <v>8215</v>
      </c>
      <c r="K5500" t="s">
        <v>8224</v>
      </c>
      <c r="L5500" t="s">
        <v>8216</v>
      </c>
    </row>
    <row r="5501" spans="1:12" x14ac:dyDescent="0.35">
      <c r="A5501" s="164" t="s">
        <v>26275</v>
      </c>
      <c r="B5501" t="s">
        <v>26276</v>
      </c>
      <c r="C5501" t="s">
        <v>26277</v>
      </c>
      <c r="D5501" t="s">
        <v>2812</v>
      </c>
      <c r="E5501" t="s">
        <v>2808</v>
      </c>
      <c r="F5501">
        <v>187</v>
      </c>
      <c r="G5501" t="s">
        <v>8212</v>
      </c>
      <c r="H5501" t="s">
        <v>8218</v>
      </c>
      <c r="I5501" t="s">
        <v>8214</v>
      </c>
      <c r="J5501" t="s">
        <v>8215</v>
      </c>
      <c r="K5501" t="s">
        <v>8224</v>
      </c>
      <c r="L5501" t="s">
        <v>8267</v>
      </c>
    </row>
    <row r="5502" spans="1:12" x14ac:dyDescent="0.35">
      <c r="A5502" s="164" t="s">
        <v>12927</v>
      </c>
      <c r="B5502" t="s">
        <v>12928</v>
      </c>
      <c r="C5502" t="s">
        <v>12929</v>
      </c>
      <c r="D5502" t="s">
        <v>12930</v>
      </c>
      <c r="E5502" t="s">
        <v>2808</v>
      </c>
      <c r="F5502">
        <v>34</v>
      </c>
      <c r="G5502" t="s">
        <v>8234</v>
      </c>
      <c r="H5502" t="s">
        <v>8218</v>
      </c>
      <c r="I5502" t="s">
        <v>8219</v>
      </c>
      <c r="J5502" t="s">
        <v>8215</v>
      </c>
      <c r="K5502" t="s">
        <v>5808</v>
      </c>
      <c r="L5502" t="s">
        <v>8216</v>
      </c>
    </row>
    <row r="5503" spans="1:12" x14ac:dyDescent="0.35">
      <c r="A5503" s="164" t="s">
        <v>2816</v>
      </c>
      <c r="B5503" t="s">
        <v>6794</v>
      </c>
      <c r="C5503" t="s">
        <v>22591</v>
      </c>
      <c r="D5503" t="s">
        <v>2394</v>
      </c>
      <c r="E5503" t="s">
        <v>2808</v>
      </c>
      <c r="F5503">
        <v>97</v>
      </c>
      <c r="G5503" t="s">
        <v>8234</v>
      </c>
      <c r="H5503" t="s">
        <v>8218</v>
      </c>
      <c r="I5503" t="s">
        <v>8219</v>
      </c>
      <c r="J5503" t="s">
        <v>8215</v>
      </c>
      <c r="K5503" t="s">
        <v>5808</v>
      </c>
      <c r="L5503" t="s">
        <v>8216</v>
      </c>
    </row>
    <row r="5504" spans="1:12" x14ac:dyDescent="0.35">
      <c r="A5504" s="164" t="s">
        <v>32768</v>
      </c>
      <c r="B5504" t="s">
        <v>26295</v>
      </c>
      <c r="C5504" t="s">
        <v>26296</v>
      </c>
      <c r="D5504" t="s">
        <v>26297</v>
      </c>
      <c r="E5504" t="s">
        <v>2808</v>
      </c>
      <c r="F5504">
        <v>16</v>
      </c>
      <c r="G5504" t="s">
        <v>8234</v>
      </c>
      <c r="H5504" t="s">
        <v>8218</v>
      </c>
      <c r="I5504" t="s">
        <v>8219</v>
      </c>
      <c r="J5504" t="s">
        <v>8215</v>
      </c>
      <c r="K5504" t="s">
        <v>8224</v>
      </c>
      <c r="L5504" t="s">
        <v>8216</v>
      </c>
    </row>
    <row r="5505" spans="1:12" x14ac:dyDescent="0.35">
      <c r="A5505" s="164" t="s">
        <v>22336</v>
      </c>
      <c r="B5505" t="s">
        <v>22337</v>
      </c>
      <c r="C5505" t="s">
        <v>22338</v>
      </c>
      <c r="D5505" t="s">
        <v>18074</v>
      </c>
      <c r="E5505" t="s">
        <v>2808</v>
      </c>
      <c r="F5505">
        <v>85</v>
      </c>
      <c r="G5505" t="s">
        <v>8234</v>
      </c>
      <c r="H5505" t="s">
        <v>8218</v>
      </c>
      <c r="I5505" t="s">
        <v>8219</v>
      </c>
      <c r="J5505" t="s">
        <v>8215</v>
      </c>
      <c r="K5505" t="s">
        <v>5808</v>
      </c>
      <c r="L5505" t="s">
        <v>8216</v>
      </c>
    </row>
    <row r="5506" spans="1:12" x14ac:dyDescent="0.35">
      <c r="A5506" s="164" t="s">
        <v>8891</v>
      </c>
      <c r="B5506" t="s">
        <v>8892</v>
      </c>
      <c r="C5506" t="s">
        <v>8893</v>
      </c>
      <c r="D5506" t="s">
        <v>8894</v>
      </c>
      <c r="E5506" t="s">
        <v>2808</v>
      </c>
      <c r="F5506">
        <v>21</v>
      </c>
      <c r="G5506" t="s">
        <v>8234</v>
      </c>
      <c r="H5506" t="s">
        <v>8218</v>
      </c>
      <c r="I5506" t="s">
        <v>8219</v>
      </c>
      <c r="J5506" t="s">
        <v>8215</v>
      </c>
      <c r="K5506" t="s">
        <v>8224</v>
      </c>
      <c r="L5506" t="s">
        <v>8216</v>
      </c>
    </row>
    <row r="5507" spans="1:12" x14ac:dyDescent="0.35">
      <c r="A5507" s="164" t="s">
        <v>14341</v>
      </c>
      <c r="B5507" t="s">
        <v>14342</v>
      </c>
      <c r="C5507" t="s">
        <v>14343</v>
      </c>
      <c r="D5507" t="s">
        <v>14344</v>
      </c>
      <c r="E5507" t="s">
        <v>2808</v>
      </c>
      <c r="F5507">
        <v>30</v>
      </c>
      <c r="G5507" t="s">
        <v>8234</v>
      </c>
      <c r="H5507" t="s">
        <v>8218</v>
      </c>
      <c r="I5507" t="s">
        <v>8214</v>
      </c>
      <c r="J5507" t="s">
        <v>8215</v>
      </c>
      <c r="K5507" t="s">
        <v>5808</v>
      </c>
      <c r="L5507" t="s">
        <v>8216</v>
      </c>
    </row>
    <row r="5508" spans="1:12" x14ac:dyDescent="0.35">
      <c r="A5508" s="164" t="s">
        <v>31210</v>
      </c>
      <c r="B5508" t="s">
        <v>7174</v>
      </c>
      <c r="C5508" t="s">
        <v>31211</v>
      </c>
      <c r="D5508" t="s">
        <v>2640</v>
      </c>
      <c r="E5508" t="s">
        <v>2808</v>
      </c>
      <c r="F5508">
        <v>49</v>
      </c>
      <c r="G5508" t="s">
        <v>8234</v>
      </c>
      <c r="H5508" t="s">
        <v>8218</v>
      </c>
      <c r="I5508" t="s">
        <v>8219</v>
      </c>
      <c r="J5508" t="s">
        <v>8215</v>
      </c>
      <c r="K5508" t="s">
        <v>8224</v>
      </c>
      <c r="L5508" t="s">
        <v>8216</v>
      </c>
    </row>
    <row r="5509" spans="1:12" x14ac:dyDescent="0.35">
      <c r="A5509" s="164" t="s">
        <v>8687</v>
      </c>
      <c r="B5509" t="s">
        <v>8688</v>
      </c>
      <c r="C5509" t="s">
        <v>8689</v>
      </c>
      <c r="D5509" t="s">
        <v>8690</v>
      </c>
      <c r="E5509" t="s">
        <v>2808</v>
      </c>
      <c r="F5509">
        <v>48</v>
      </c>
      <c r="G5509" t="s">
        <v>8234</v>
      </c>
      <c r="H5509" t="s">
        <v>8218</v>
      </c>
      <c r="I5509" t="s">
        <v>8219</v>
      </c>
      <c r="J5509" t="s">
        <v>8215</v>
      </c>
      <c r="K5509" t="s">
        <v>5808</v>
      </c>
      <c r="L5509" t="s">
        <v>8216</v>
      </c>
    </row>
    <row r="5510" spans="1:12" x14ac:dyDescent="0.35">
      <c r="A5510" s="164" t="s">
        <v>2817</v>
      </c>
      <c r="B5510" t="s">
        <v>6709</v>
      </c>
      <c r="C5510" t="s">
        <v>13893</v>
      </c>
      <c r="D5510" t="s">
        <v>2812</v>
      </c>
      <c r="E5510" t="s">
        <v>2808</v>
      </c>
      <c r="F5510">
        <v>356</v>
      </c>
      <c r="G5510" t="s">
        <v>8556</v>
      </c>
      <c r="H5510" t="s">
        <v>8218</v>
      </c>
      <c r="I5510" t="s">
        <v>8214</v>
      </c>
      <c r="J5510" t="s">
        <v>8215</v>
      </c>
      <c r="K5510" t="s">
        <v>8224</v>
      </c>
      <c r="L5510" t="s">
        <v>8267</v>
      </c>
    </row>
    <row r="5511" spans="1:12" x14ac:dyDescent="0.35">
      <c r="A5511" s="164" t="s">
        <v>18951</v>
      </c>
      <c r="B5511" t="s">
        <v>18952</v>
      </c>
      <c r="C5511" t="s">
        <v>18953</v>
      </c>
      <c r="D5511" t="s">
        <v>18954</v>
      </c>
      <c r="E5511" t="s">
        <v>2808</v>
      </c>
      <c r="F5511">
        <v>20</v>
      </c>
      <c r="G5511" t="s">
        <v>8234</v>
      </c>
      <c r="H5511" t="s">
        <v>8218</v>
      </c>
      <c r="I5511" t="s">
        <v>8219</v>
      </c>
      <c r="J5511" t="s">
        <v>8215</v>
      </c>
      <c r="K5511" t="s">
        <v>8224</v>
      </c>
      <c r="L5511" t="s">
        <v>8216</v>
      </c>
    </row>
    <row r="5512" spans="1:12" x14ac:dyDescent="0.35">
      <c r="A5512" s="164" t="s">
        <v>31302</v>
      </c>
      <c r="B5512" t="s">
        <v>31303</v>
      </c>
      <c r="C5512" t="s">
        <v>9591</v>
      </c>
      <c r="D5512" t="s">
        <v>9592</v>
      </c>
      <c r="E5512" t="s">
        <v>2808</v>
      </c>
      <c r="F5512">
        <v>33</v>
      </c>
      <c r="G5512" t="s">
        <v>8234</v>
      </c>
      <c r="H5512" t="s">
        <v>8218</v>
      </c>
      <c r="I5512" t="s">
        <v>8214</v>
      </c>
      <c r="J5512" t="s">
        <v>8215</v>
      </c>
      <c r="K5512" t="s">
        <v>5808</v>
      </c>
      <c r="L5512" t="s">
        <v>8216</v>
      </c>
    </row>
    <row r="5513" spans="1:12" x14ac:dyDescent="0.35">
      <c r="A5513" s="164" t="s">
        <v>17587</v>
      </c>
      <c r="B5513" t="s">
        <v>17588</v>
      </c>
      <c r="C5513" t="s">
        <v>17589</v>
      </c>
      <c r="D5513" t="s">
        <v>17590</v>
      </c>
      <c r="E5513" t="s">
        <v>2808</v>
      </c>
      <c r="F5513">
        <v>29</v>
      </c>
      <c r="G5513" t="s">
        <v>8234</v>
      </c>
      <c r="H5513" t="s">
        <v>8218</v>
      </c>
      <c r="I5513" t="s">
        <v>8219</v>
      </c>
      <c r="J5513" t="s">
        <v>8215</v>
      </c>
      <c r="K5513" t="s">
        <v>5808</v>
      </c>
      <c r="L5513" t="s">
        <v>8216</v>
      </c>
    </row>
    <row r="5514" spans="1:12" x14ac:dyDescent="0.35">
      <c r="A5514" s="164" t="s">
        <v>32638</v>
      </c>
      <c r="B5514" t="s">
        <v>32639</v>
      </c>
      <c r="C5514" t="s">
        <v>32640</v>
      </c>
      <c r="D5514" t="s">
        <v>483</v>
      </c>
      <c r="E5514" t="s">
        <v>2808</v>
      </c>
      <c r="F5514">
        <v>23</v>
      </c>
      <c r="G5514" t="s">
        <v>8234</v>
      </c>
      <c r="H5514" t="s">
        <v>8218</v>
      </c>
      <c r="I5514" t="s">
        <v>8219</v>
      </c>
      <c r="J5514" t="s">
        <v>8215</v>
      </c>
      <c r="K5514" t="s">
        <v>8224</v>
      </c>
      <c r="L5514" t="s">
        <v>8216</v>
      </c>
    </row>
    <row r="5515" spans="1:12" x14ac:dyDescent="0.35">
      <c r="A5515" s="164" t="s">
        <v>15240</v>
      </c>
      <c r="B5515" t="s">
        <v>15241</v>
      </c>
      <c r="C5515" t="s">
        <v>15242</v>
      </c>
      <c r="D5515" t="s">
        <v>15243</v>
      </c>
      <c r="E5515" t="s">
        <v>2808</v>
      </c>
      <c r="F5515">
        <v>30</v>
      </c>
      <c r="G5515" t="s">
        <v>8234</v>
      </c>
      <c r="H5515" t="s">
        <v>8218</v>
      </c>
      <c r="I5515" t="s">
        <v>8219</v>
      </c>
      <c r="J5515" t="s">
        <v>8215</v>
      </c>
      <c r="K5515" t="s">
        <v>5808</v>
      </c>
      <c r="L5515" t="s">
        <v>8216</v>
      </c>
    </row>
    <row r="5516" spans="1:12" x14ac:dyDescent="0.35">
      <c r="A5516" s="164" t="s">
        <v>32076</v>
      </c>
      <c r="B5516" t="s">
        <v>13174</v>
      </c>
      <c r="C5516" t="s">
        <v>20499</v>
      </c>
      <c r="D5516" t="s">
        <v>20500</v>
      </c>
      <c r="E5516" t="s">
        <v>2808</v>
      </c>
      <c r="F5516">
        <v>29</v>
      </c>
      <c r="G5516" t="s">
        <v>8234</v>
      </c>
      <c r="H5516" t="s">
        <v>8218</v>
      </c>
      <c r="I5516" t="s">
        <v>8219</v>
      </c>
      <c r="J5516" t="s">
        <v>8215</v>
      </c>
      <c r="K5516" t="s">
        <v>5808</v>
      </c>
      <c r="L5516" t="s">
        <v>8216</v>
      </c>
    </row>
    <row r="5517" spans="1:12" x14ac:dyDescent="0.35">
      <c r="A5517" s="164" t="s">
        <v>10844</v>
      </c>
      <c r="B5517" t="s">
        <v>10845</v>
      </c>
      <c r="C5517" t="s">
        <v>10846</v>
      </c>
      <c r="D5517" t="s">
        <v>10847</v>
      </c>
      <c r="E5517" t="s">
        <v>2808</v>
      </c>
      <c r="F5517">
        <v>42</v>
      </c>
      <c r="G5517" t="s">
        <v>8234</v>
      </c>
      <c r="H5517" t="s">
        <v>8218</v>
      </c>
      <c r="I5517" t="s">
        <v>8219</v>
      </c>
      <c r="J5517" t="s">
        <v>8215</v>
      </c>
      <c r="K5517" t="s">
        <v>5808</v>
      </c>
      <c r="L5517" t="s">
        <v>8216</v>
      </c>
    </row>
    <row r="5518" spans="1:12" x14ac:dyDescent="0.35">
      <c r="A5518" s="164" t="s">
        <v>26109</v>
      </c>
      <c r="B5518" t="s">
        <v>17906</v>
      </c>
      <c r="C5518" t="s">
        <v>26110</v>
      </c>
      <c r="D5518" t="s">
        <v>2281</v>
      </c>
      <c r="E5518" t="s">
        <v>2808</v>
      </c>
      <c r="F5518">
        <v>29</v>
      </c>
      <c r="G5518" t="s">
        <v>8234</v>
      </c>
      <c r="H5518" t="s">
        <v>8218</v>
      </c>
      <c r="I5518" t="s">
        <v>8219</v>
      </c>
      <c r="J5518" t="s">
        <v>8215</v>
      </c>
      <c r="K5518" t="s">
        <v>5808</v>
      </c>
      <c r="L5518" t="s">
        <v>8216</v>
      </c>
    </row>
    <row r="5519" spans="1:12" x14ac:dyDescent="0.35">
      <c r="A5519" s="164" t="s">
        <v>10665</v>
      </c>
      <c r="B5519" t="s">
        <v>10666</v>
      </c>
      <c r="C5519" t="s">
        <v>10667</v>
      </c>
      <c r="D5519" t="s">
        <v>10668</v>
      </c>
      <c r="E5519" t="s">
        <v>2808</v>
      </c>
      <c r="F5519">
        <v>22</v>
      </c>
      <c r="G5519" t="s">
        <v>8234</v>
      </c>
      <c r="H5519" t="s">
        <v>8218</v>
      </c>
      <c r="I5519" t="s">
        <v>8219</v>
      </c>
      <c r="J5519" t="s">
        <v>8215</v>
      </c>
      <c r="K5519" t="s">
        <v>8224</v>
      </c>
      <c r="L5519" t="s">
        <v>8216</v>
      </c>
    </row>
    <row r="5520" spans="1:12" x14ac:dyDescent="0.35">
      <c r="A5520" s="164" t="s">
        <v>29810</v>
      </c>
      <c r="B5520" t="s">
        <v>7498</v>
      </c>
      <c r="C5520" t="s">
        <v>29811</v>
      </c>
      <c r="D5520" t="s">
        <v>3131</v>
      </c>
      <c r="E5520" t="s">
        <v>2808</v>
      </c>
      <c r="F5520">
        <v>18</v>
      </c>
      <c r="G5520" t="s">
        <v>8234</v>
      </c>
      <c r="H5520" t="s">
        <v>8218</v>
      </c>
      <c r="I5520" t="s">
        <v>8219</v>
      </c>
      <c r="J5520" t="s">
        <v>8215</v>
      </c>
      <c r="K5520" t="s">
        <v>8224</v>
      </c>
      <c r="L5520" t="s">
        <v>8216</v>
      </c>
    </row>
    <row r="5521" spans="1:12" x14ac:dyDescent="0.35">
      <c r="A5521" s="164" t="s">
        <v>25024</v>
      </c>
      <c r="B5521" t="s">
        <v>25025</v>
      </c>
      <c r="C5521" t="s">
        <v>25026</v>
      </c>
      <c r="D5521" t="s">
        <v>25027</v>
      </c>
      <c r="E5521" t="s">
        <v>2808</v>
      </c>
      <c r="F5521">
        <v>12</v>
      </c>
      <c r="G5521" t="s">
        <v>8234</v>
      </c>
      <c r="H5521" t="s">
        <v>8218</v>
      </c>
      <c r="I5521" t="s">
        <v>8219</v>
      </c>
      <c r="J5521" t="s">
        <v>8215</v>
      </c>
      <c r="K5521" t="s">
        <v>8224</v>
      </c>
      <c r="L5521" t="s">
        <v>8216</v>
      </c>
    </row>
    <row r="5522" spans="1:12" x14ac:dyDescent="0.35">
      <c r="A5522" s="164" t="s">
        <v>27456</v>
      </c>
      <c r="B5522" t="s">
        <v>14334</v>
      </c>
      <c r="C5522" t="s">
        <v>27457</v>
      </c>
      <c r="D5522" t="s">
        <v>14336</v>
      </c>
      <c r="E5522" t="s">
        <v>2808</v>
      </c>
      <c r="F5522">
        <v>47</v>
      </c>
      <c r="G5522" t="s">
        <v>8234</v>
      </c>
      <c r="H5522" t="s">
        <v>8218</v>
      </c>
      <c r="I5522" t="s">
        <v>8219</v>
      </c>
      <c r="J5522" t="s">
        <v>8215</v>
      </c>
      <c r="K5522" t="s">
        <v>5808</v>
      </c>
      <c r="L5522" t="s">
        <v>8216</v>
      </c>
    </row>
    <row r="5523" spans="1:12" x14ac:dyDescent="0.35">
      <c r="A5523" s="164" t="s">
        <v>8997</v>
      </c>
      <c r="B5523" t="s">
        <v>8998</v>
      </c>
      <c r="C5523" t="s">
        <v>8999</v>
      </c>
      <c r="D5523" t="s">
        <v>9000</v>
      </c>
      <c r="E5523" t="s">
        <v>2808</v>
      </c>
      <c r="F5523">
        <v>38</v>
      </c>
      <c r="G5523" t="s">
        <v>8234</v>
      </c>
      <c r="H5523" t="s">
        <v>8218</v>
      </c>
      <c r="I5523" t="s">
        <v>8219</v>
      </c>
      <c r="J5523" t="s">
        <v>8215</v>
      </c>
      <c r="K5523" t="s">
        <v>5808</v>
      </c>
      <c r="L5523" t="s">
        <v>8216</v>
      </c>
    </row>
    <row r="5524" spans="1:12" x14ac:dyDescent="0.35">
      <c r="A5524" s="164" t="s">
        <v>29325</v>
      </c>
      <c r="B5524" t="s">
        <v>29326</v>
      </c>
      <c r="C5524" t="s">
        <v>29327</v>
      </c>
      <c r="D5524" t="s">
        <v>23524</v>
      </c>
      <c r="E5524" t="s">
        <v>2808</v>
      </c>
      <c r="F5524">
        <v>20</v>
      </c>
      <c r="G5524" t="s">
        <v>8234</v>
      </c>
      <c r="H5524" t="s">
        <v>8218</v>
      </c>
      <c r="I5524" t="s">
        <v>8219</v>
      </c>
      <c r="J5524" t="s">
        <v>8215</v>
      </c>
      <c r="K5524" t="s">
        <v>8224</v>
      </c>
      <c r="L5524" t="s">
        <v>8216</v>
      </c>
    </row>
    <row r="5525" spans="1:12" x14ac:dyDescent="0.35">
      <c r="A5525" s="164" t="s">
        <v>11751</v>
      </c>
      <c r="B5525" t="s">
        <v>11752</v>
      </c>
      <c r="C5525" t="s">
        <v>11753</v>
      </c>
      <c r="D5525" t="s">
        <v>11754</v>
      </c>
      <c r="E5525" t="s">
        <v>2808</v>
      </c>
      <c r="F5525">
        <v>39</v>
      </c>
      <c r="G5525" t="s">
        <v>8234</v>
      </c>
      <c r="H5525" t="s">
        <v>8218</v>
      </c>
      <c r="I5525" t="s">
        <v>8219</v>
      </c>
      <c r="J5525" t="s">
        <v>8215</v>
      </c>
      <c r="K5525" t="s">
        <v>5808</v>
      </c>
      <c r="L5525" t="s">
        <v>8216</v>
      </c>
    </row>
    <row r="5526" spans="1:12" x14ac:dyDescent="0.35">
      <c r="A5526" s="164" t="s">
        <v>29638</v>
      </c>
      <c r="B5526" t="s">
        <v>5686</v>
      </c>
      <c r="C5526" t="s">
        <v>17654</v>
      </c>
      <c r="D5526" t="s">
        <v>8353</v>
      </c>
      <c r="E5526" t="s">
        <v>2808</v>
      </c>
      <c r="F5526">
        <v>34</v>
      </c>
      <c r="G5526" t="s">
        <v>8234</v>
      </c>
      <c r="H5526" t="s">
        <v>8218</v>
      </c>
      <c r="I5526" t="s">
        <v>8214</v>
      </c>
      <c r="J5526" t="s">
        <v>8215</v>
      </c>
      <c r="K5526" t="s">
        <v>5808</v>
      </c>
      <c r="L5526" t="s">
        <v>8267</v>
      </c>
    </row>
    <row r="5527" spans="1:12" x14ac:dyDescent="0.35">
      <c r="A5527" s="164" t="s">
        <v>2818</v>
      </c>
      <c r="B5527" t="s">
        <v>7073</v>
      </c>
      <c r="C5527" t="s">
        <v>31701</v>
      </c>
      <c r="D5527" t="s">
        <v>2812</v>
      </c>
      <c r="E5527" t="s">
        <v>2808</v>
      </c>
      <c r="F5527">
        <v>385</v>
      </c>
      <c r="G5527" t="s">
        <v>8556</v>
      </c>
      <c r="H5527" t="s">
        <v>8218</v>
      </c>
      <c r="I5527" t="s">
        <v>8214</v>
      </c>
      <c r="J5527" t="s">
        <v>8215</v>
      </c>
      <c r="K5527" t="s">
        <v>8224</v>
      </c>
      <c r="L5527" t="s">
        <v>8267</v>
      </c>
    </row>
    <row r="5528" spans="1:12" x14ac:dyDescent="0.35">
      <c r="A5528" s="164" t="s">
        <v>2819</v>
      </c>
      <c r="B5528" t="s">
        <v>6796</v>
      </c>
      <c r="C5528" t="s">
        <v>15758</v>
      </c>
      <c r="D5528" t="s">
        <v>2820</v>
      </c>
      <c r="E5528" t="s">
        <v>2808</v>
      </c>
      <c r="F5528">
        <v>122</v>
      </c>
      <c r="G5528" t="s">
        <v>8212</v>
      </c>
      <c r="H5528" t="s">
        <v>8218</v>
      </c>
      <c r="I5528" t="s">
        <v>8219</v>
      </c>
      <c r="J5528" t="s">
        <v>8215</v>
      </c>
      <c r="K5528" t="s">
        <v>5808</v>
      </c>
      <c r="L5528" t="s">
        <v>8216</v>
      </c>
    </row>
    <row r="5529" spans="1:12" x14ac:dyDescent="0.35">
      <c r="A5529" s="164" t="s">
        <v>23732</v>
      </c>
      <c r="B5529" t="s">
        <v>5351</v>
      </c>
      <c r="C5529" t="s">
        <v>23733</v>
      </c>
      <c r="D5529" t="s">
        <v>23734</v>
      </c>
      <c r="E5529" t="s">
        <v>2808</v>
      </c>
      <c r="F5529">
        <v>38</v>
      </c>
      <c r="G5529" t="s">
        <v>8234</v>
      </c>
      <c r="H5529" t="s">
        <v>8218</v>
      </c>
      <c r="I5529" t="s">
        <v>8219</v>
      </c>
      <c r="J5529" t="s">
        <v>8215</v>
      </c>
      <c r="K5529" t="s">
        <v>8224</v>
      </c>
      <c r="L5529" t="s">
        <v>8216</v>
      </c>
    </row>
    <row r="5530" spans="1:12" x14ac:dyDescent="0.35">
      <c r="A5530" s="164" t="s">
        <v>11384</v>
      </c>
      <c r="B5530" t="s">
        <v>11385</v>
      </c>
      <c r="C5530" t="s">
        <v>11386</v>
      </c>
      <c r="D5530" t="s">
        <v>11387</v>
      </c>
      <c r="E5530" t="s">
        <v>2808</v>
      </c>
      <c r="H5530" t="s">
        <v>8218</v>
      </c>
      <c r="I5530" t="s">
        <v>8219</v>
      </c>
      <c r="J5530" t="s">
        <v>8215</v>
      </c>
      <c r="K5530" t="s">
        <v>8224</v>
      </c>
      <c r="L5530" t="s">
        <v>8216</v>
      </c>
    </row>
    <row r="5531" spans="1:12" x14ac:dyDescent="0.35">
      <c r="A5531" s="164" t="s">
        <v>28455</v>
      </c>
      <c r="B5531" t="s">
        <v>19964</v>
      </c>
      <c r="C5531" t="s">
        <v>19965</v>
      </c>
      <c r="D5531" t="s">
        <v>12673</v>
      </c>
      <c r="E5531" t="s">
        <v>2808</v>
      </c>
      <c r="F5531">
        <v>49</v>
      </c>
      <c r="G5531" t="s">
        <v>8234</v>
      </c>
      <c r="H5531" t="s">
        <v>8218</v>
      </c>
      <c r="I5531" t="s">
        <v>8219</v>
      </c>
      <c r="J5531" t="s">
        <v>8215</v>
      </c>
      <c r="K5531" t="s">
        <v>5808</v>
      </c>
      <c r="L5531" t="s">
        <v>8216</v>
      </c>
    </row>
    <row r="5532" spans="1:12" x14ac:dyDescent="0.35">
      <c r="A5532" s="164" t="s">
        <v>2821</v>
      </c>
      <c r="B5532" t="s">
        <v>6795</v>
      </c>
      <c r="C5532" t="s">
        <v>26875</v>
      </c>
      <c r="D5532" t="s">
        <v>2822</v>
      </c>
      <c r="E5532" t="s">
        <v>2808</v>
      </c>
      <c r="F5532">
        <v>97</v>
      </c>
      <c r="G5532" t="s">
        <v>8234</v>
      </c>
      <c r="H5532" t="s">
        <v>8218</v>
      </c>
      <c r="I5532" t="s">
        <v>8219</v>
      </c>
      <c r="J5532" t="s">
        <v>8215</v>
      </c>
      <c r="K5532" t="s">
        <v>5808</v>
      </c>
      <c r="L5532" t="s">
        <v>8216</v>
      </c>
    </row>
    <row r="5533" spans="1:12" x14ac:dyDescent="0.35">
      <c r="A5533" s="164" t="s">
        <v>22298</v>
      </c>
      <c r="B5533" t="s">
        <v>22299</v>
      </c>
      <c r="C5533" t="s">
        <v>22300</v>
      </c>
      <c r="D5533" t="s">
        <v>22301</v>
      </c>
      <c r="E5533" t="s">
        <v>2808</v>
      </c>
      <c r="F5533">
        <v>37</v>
      </c>
      <c r="G5533" t="s">
        <v>8234</v>
      </c>
      <c r="H5533" t="s">
        <v>8218</v>
      </c>
      <c r="I5533" t="s">
        <v>8219</v>
      </c>
      <c r="J5533" t="s">
        <v>8215</v>
      </c>
      <c r="K5533" t="s">
        <v>5808</v>
      </c>
      <c r="L5533" t="s">
        <v>8216</v>
      </c>
    </row>
    <row r="5534" spans="1:12" x14ac:dyDescent="0.35">
      <c r="A5534" s="164" t="s">
        <v>13670</v>
      </c>
      <c r="B5534" t="s">
        <v>13671</v>
      </c>
      <c r="C5534" t="s">
        <v>13672</v>
      </c>
      <c r="D5534" t="s">
        <v>13673</v>
      </c>
      <c r="E5534" t="s">
        <v>2808</v>
      </c>
      <c r="F5534">
        <v>25</v>
      </c>
      <c r="G5534" t="s">
        <v>8234</v>
      </c>
      <c r="H5534" t="s">
        <v>8218</v>
      </c>
      <c r="I5534" t="s">
        <v>8219</v>
      </c>
      <c r="J5534" t="s">
        <v>8215</v>
      </c>
      <c r="K5534" t="s">
        <v>5808</v>
      </c>
      <c r="L5534" t="s">
        <v>8216</v>
      </c>
    </row>
    <row r="5535" spans="1:12" x14ac:dyDescent="0.35">
      <c r="A5535" s="164" t="s">
        <v>28707</v>
      </c>
      <c r="B5535" t="s">
        <v>28708</v>
      </c>
      <c r="C5535" t="s">
        <v>28709</v>
      </c>
      <c r="D5535" t="s">
        <v>28710</v>
      </c>
      <c r="E5535" t="s">
        <v>2808</v>
      </c>
      <c r="F5535">
        <v>21</v>
      </c>
      <c r="G5535" t="s">
        <v>8234</v>
      </c>
      <c r="H5535" t="s">
        <v>8218</v>
      </c>
      <c r="I5535" t="s">
        <v>8219</v>
      </c>
      <c r="J5535" t="s">
        <v>8215</v>
      </c>
      <c r="K5535" t="s">
        <v>8224</v>
      </c>
      <c r="L5535" t="s">
        <v>8216</v>
      </c>
    </row>
    <row r="5536" spans="1:12" x14ac:dyDescent="0.35">
      <c r="A5536" s="164" t="s">
        <v>14285</v>
      </c>
      <c r="B5536" t="s">
        <v>14286</v>
      </c>
      <c r="C5536" t="s">
        <v>14287</v>
      </c>
      <c r="D5536" t="s">
        <v>14288</v>
      </c>
      <c r="E5536" t="s">
        <v>2808</v>
      </c>
      <c r="H5536" t="s">
        <v>8218</v>
      </c>
      <c r="I5536" t="s">
        <v>8214</v>
      </c>
      <c r="J5536" t="s">
        <v>8215</v>
      </c>
      <c r="K5536" t="s">
        <v>8224</v>
      </c>
      <c r="L5536" t="s">
        <v>8216</v>
      </c>
    </row>
    <row r="5537" spans="1:12" x14ac:dyDescent="0.35">
      <c r="A5537" s="164" t="s">
        <v>28436</v>
      </c>
      <c r="B5537" t="s">
        <v>28437</v>
      </c>
      <c r="C5537" t="s">
        <v>28438</v>
      </c>
      <c r="D5537" t="s">
        <v>28439</v>
      </c>
      <c r="E5537" t="s">
        <v>2808</v>
      </c>
      <c r="F5537">
        <v>21</v>
      </c>
      <c r="G5537" t="s">
        <v>8234</v>
      </c>
      <c r="H5537" t="s">
        <v>8218</v>
      </c>
      <c r="I5537" t="s">
        <v>8219</v>
      </c>
      <c r="J5537" t="s">
        <v>8215</v>
      </c>
      <c r="K5537" t="s">
        <v>8224</v>
      </c>
      <c r="L5537" t="s">
        <v>8216</v>
      </c>
    </row>
    <row r="5538" spans="1:12" x14ac:dyDescent="0.35">
      <c r="A5538" s="164" t="s">
        <v>30014</v>
      </c>
      <c r="B5538" t="s">
        <v>30015</v>
      </c>
      <c r="C5538" t="s">
        <v>20991</v>
      </c>
      <c r="D5538" t="s">
        <v>944</v>
      </c>
      <c r="E5538" t="s">
        <v>2808</v>
      </c>
      <c r="F5538">
        <v>25</v>
      </c>
      <c r="G5538" t="s">
        <v>8234</v>
      </c>
      <c r="H5538" t="s">
        <v>8218</v>
      </c>
      <c r="I5538" t="s">
        <v>8219</v>
      </c>
      <c r="J5538" t="s">
        <v>8215</v>
      </c>
      <c r="K5538" t="s">
        <v>5808</v>
      </c>
      <c r="L5538" t="s">
        <v>8216</v>
      </c>
    </row>
    <row r="5539" spans="1:12" x14ac:dyDescent="0.35">
      <c r="A5539" s="164" t="s">
        <v>22780</v>
      </c>
      <c r="B5539" t="s">
        <v>22781</v>
      </c>
      <c r="C5539" t="s">
        <v>22782</v>
      </c>
      <c r="D5539" t="s">
        <v>22783</v>
      </c>
      <c r="E5539" t="s">
        <v>2808</v>
      </c>
      <c r="F5539">
        <v>40</v>
      </c>
      <c r="G5539" t="s">
        <v>8234</v>
      </c>
      <c r="H5539" t="s">
        <v>8218</v>
      </c>
      <c r="I5539" t="s">
        <v>8219</v>
      </c>
      <c r="J5539" t="s">
        <v>8215</v>
      </c>
      <c r="K5539" t="s">
        <v>5808</v>
      </c>
      <c r="L5539" t="s">
        <v>8216</v>
      </c>
    </row>
    <row r="5540" spans="1:12" x14ac:dyDescent="0.35">
      <c r="A5540" s="164" t="s">
        <v>22730</v>
      </c>
      <c r="B5540" t="s">
        <v>12861</v>
      </c>
      <c r="C5540" t="s">
        <v>12862</v>
      </c>
      <c r="D5540" t="s">
        <v>12863</v>
      </c>
      <c r="E5540" t="s">
        <v>2808</v>
      </c>
      <c r="F5540">
        <v>42</v>
      </c>
      <c r="G5540" t="s">
        <v>8234</v>
      </c>
      <c r="H5540" t="s">
        <v>8218</v>
      </c>
      <c r="I5540" t="s">
        <v>8219</v>
      </c>
      <c r="J5540" t="s">
        <v>8215</v>
      </c>
      <c r="K5540" t="s">
        <v>5808</v>
      </c>
      <c r="L5540" t="s">
        <v>8216</v>
      </c>
    </row>
    <row r="5541" spans="1:12" x14ac:dyDescent="0.35">
      <c r="A5541" s="164" t="s">
        <v>2823</v>
      </c>
      <c r="B5541" t="s">
        <v>7068</v>
      </c>
      <c r="C5541" t="s">
        <v>9046</v>
      </c>
      <c r="D5541" t="s">
        <v>612</v>
      </c>
      <c r="E5541" t="s">
        <v>2808</v>
      </c>
      <c r="F5541">
        <v>50</v>
      </c>
      <c r="G5541" t="s">
        <v>8234</v>
      </c>
      <c r="H5541" t="s">
        <v>8218</v>
      </c>
      <c r="I5541" t="s">
        <v>8219</v>
      </c>
      <c r="J5541" t="s">
        <v>8215</v>
      </c>
      <c r="K5541" t="s">
        <v>5808</v>
      </c>
      <c r="L5541" t="s">
        <v>8216</v>
      </c>
    </row>
    <row r="5542" spans="1:12" x14ac:dyDescent="0.35">
      <c r="A5542" s="164" t="s">
        <v>22423</v>
      </c>
      <c r="B5542" t="s">
        <v>22424</v>
      </c>
      <c r="C5542" t="s">
        <v>22425</v>
      </c>
      <c r="D5542" t="s">
        <v>11677</v>
      </c>
      <c r="E5542" t="s">
        <v>2808</v>
      </c>
      <c r="H5542" t="s">
        <v>8218</v>
      </c>
      <c r="I5542" t="s">
        <v>8219</v>
      </c>
      <c r="J5542" t="s">
        <v>8215</v>
      </c>
      <c r="K5542" t="s">
        <v>8224</v>
      </c>
      <c r="L5542" t="s">
        <v>8216</v>
      </c>
    </row>
    <row r="5543" spans="1:12" x14ac:dyDescent="0.35">
      <c r="A5543" s="164" t="s">
        <v>16119</v>
      </c>
      <c r="B5543" t="s">
        <v>5337</v>
      </c>
      <c r="C5543" t="s">
        <v>16120</v>
      </c>
      <c r="D5543" t="s">
        <v>16121</v>
      </c>
      <c r="E5543" t="s">
        <v>2808</v>
      </c>
      <c r="F5543">
        <v>15</v>
      </c>
      <c r="G5543" t="s">
        <v>8234</v>
      </c>
      <c r="H5543" t="s">
        <v>8218</v>
      </c>
      <c r="I5543" t="s">
        <v>8219</v>
      </c>
      <c r="J5543" t="s">
        <v>8215</v>
      </c>
      <c r="K5543" t="s">
        <v>8224</v>
      </c>
      <c r="L5543" t="s">
        <v>8216</v>
      </c>
    </row>
    <row r="5544" spans="1:12" x14ac:dyDescent="0.35">
      <c r="A5544" s="164" t="s">
        <v>13581</v>
      </c>
      <c r="B5544" t="s">
        <v>13582</v>
      </c>
      <c r="C5544" t="s">
        <v>13583</v>
      </c>
      <c r="D5544" t="s">
        <v>162</v>
      </c>
      <c r="E5544" t="s">
        <v>2808</v>
      </c>
      <c r="F5544">
        <v>33</v>
      </c>
      <c r="G5544" t="s">
        <v>8234</v>
      </c>
      <c r="H5544" t="s">
        <v>8218</v>
      </c>
      <c r="I5544" t="s">
        <v>8219</v>
      </c>
      <c r="J5544" t="s">
        <v>8215</v>
      </c>
      <c r="K5544" t="s">
        <v>5808</v>
      </c>
      <c r="L5544" t="s">
        <v>8216</v>
      </c>
    </row>
    <row r="5545" spans="1:12" x14ac:dyDescent="0.35">
      <c r="A5545" s="164" t="s">
        <v>2824</v>
      </c>
      <c r="B5545" t="s">
        <v>7071</v>
      </c>
      <c r="C5545" t="s">
        <v>25740</v>
      </c>
      <c r="D5545" t="s">
        <v>2812</v>
      </c>
      <c r="E5545" t="s">
        <v>2808</v>
      </c>
      <c r="F5545">
        <v>177</v>
      </c>
      <c r="G5545" t="s">
        <v>8212</v>
      </c>
      <c r="H5545" t="s">
        <v>8218</v>
      </c>
      <c r="I5545" t="s">
        <v>8214</v>
      </c>
      <c r="J5545" t="s">
        <v>8215</v>
      </c>
      <c r="K5545" t="s">
        <v>8224</v>
      </c>
      <c r="L5545" t="s">
        <v>8267</v>
      </c>
    </row>
    <row r="5546" spans="1:12" x14ac:dyDescent="0.35">
      <c r="A5546" s="164" t="s">
        <v>21463</v>
      </c>
      <c r="B5546" t="s">
        <v>21464</v>
      </c>
      <c r="C5546" t="s">
        <v>21465</v>
      </c>
      <c r="D5546" t="s">
        <v>21466</v>
      </c>
      <c r="E5546" t="s">
        <v>2808</v>
      </c>
      <c r="F5546">
        <v>14</v>
      </c>
      <c r="G5546" t="s">
        <v>8234</v>
      </c>
      <c r="H5546" t="s">
        <v>8218</v>
      </c>
      <c r="I5546" t="s">
        <v>8219</v>
      </c>
      <c r="J5546" t="s">
        <v>8215</v>
      </c>
      <c r="K5546" t="s">
        <v>8224</v>
      </c>
      <c r="L5546" t="s">
        <v>8267</v>
      </c>
    </row>
    <row r="5547" spans="1:12" x14ac:dyDescent="0.35">
      <c r="A5547" s="164" t="s">
        <v>18759</v>
      </c>
      <c r="B5547" t="s">
        <v>5686</v>
      </c>
      <c r="C5547" t="s">
        <v>18760</v>
      </c>
      <c r="D5547" t="s">
        <v>18761</v>
      </c>
      <c r="E5547" t="s">
        <v>2808</v>
      </c>
      <c r="F5547">
        <v>18</v>
      </c>
      <c r="G5547" t="s">
        <v>8234</v>
      </c>
      <c r="H5547" t="s">
        <v>8218</v>
      </c>
      <c r="I5547" t="s">
        <v>8219</v>
      </c>
      <c r="J5547" t="s">
        <v>8215</v>
      </c>
      <c r="K5547" t="s">
        <v>8224</v>
      </c>
      <c r="L5547" t="s">
        <v>8216</v>
      </c>
    </row>
    <row r="5548" spans="1:12" x14ac:dyDescent="0.35">
      <c r="A5548" s="164" t="s">
        <v>30842</v>
      </c>
      <c r="B5548" t="s">
        <v>30843</v>
      </c>
      <c r="C5548" t="s">
        <v>30844</v>
      </c>
      <c r="D5548" t="s">
        <v>22132</v>
      </c>
      <c r="E5548" t="s">
        <v>2808</v>
      </c>
      <c r="F5548">
        <v>36</v>
      </c>
      <c r="G5548" t="s">
        <v>8234</v>
      </c>
      <c r="H5548" t="s">
        <v>8218</v>
      </c>
      <c r="I5548" t="s">
        <v>8214</v>
      </c>
      <c r="J5548" t="s">
        <v>8215</v>
      </c>
      <c r="K5548" t="s">
        <v>5808</v>
      </c>
      <c r="L5548" t="s">
        <v>8216</v>
      </c>
    </row>
    <row r="5549" spans="1:12" x14ac:dyDescent="0.35">
      <c r="A5549" s="164" t="s">
        <v>22003</v>
      </c>
      <c r="B5549" t="s">
        <v>22004</v>
      </c>
      <c r="C5549" t="s">
        <v>22005</v>
      </c>
      <c r="D5549" t="s">
        <v>22006</v>
      </c>
      <c r="E5549" t="s">
        <v>2808</v>
      </c>
      <c r="F5549">
        <v>0</v>
      </c>
      <c r="G5549" t="s">
        <v>8234</v>
      </c>
      <c r="H5549" t="s">
        <v>8218</v>
      </c>
      <c r="I5549" t="s">
        <v>8214</v>
      </c>
      <c r="J5549" t="s">
        <v>8215</v>
      </c>
      <c r="K5549" t="s">
        <v>8224</v>
      </c>
      <c r="L5549" t="s">
        <v>8216</v>
      </c>
    </row>
    <row r="5550" spans="1:12" x14ac:dyDescent="0.35">
      <c r="A5550" s="164" t="s">
        <v>23525</v>
      </c>
      <c r="B5550" t="s">
        <v>23526</v>
      </c>
      <c r="C5550" t="s">
        <v>23527</v>
      </c>
      <c r="D5550" t="s">
        <v>23528</v>
      </c>
      <c r="E5550" t="s">
        <v>2808</v>
      </c>
      <c r="H5550" t="s">
        <v>8218</v>
      </c>
      <c r="I5550" t="s">
        <v>8214</v>
      </c>
      <c r="J5550" t="s">
        <v>8215</v>
      </c>
      <c r="K5550" t="s">
        <v>8224</v>
      </c>
      <c r="L5550" t="s">
        <v>8216</v>
      </c>
    </row>
    <row r="5551" spans="1:12" x14ac:dyDescent="0.35">
      <c r="A5551" s="164" t="s">
        <v>28382</v>
      </c>
      <c r="B5551" t="s">
        <v>28383</v>
      </c>
      <c r="C5551" t="s">
        <v>28384</v>
      </c>
      <c r="D5551" t="s">
        <v>22006</v>
      </c>
      <c r="E5551" t="s">
        <v>2808</v>
      </c>
      <c r="F5551">
        <v>164</v>
      </c>
      <c r="G5551" t="s">
        <v>8212</v>
      </c>
      <c r="H5551" t="s">
        <v>8218</v>
      </c>
      <c r="I5551" t="s">
        <v>8214</v>
      </c>
      <c r="J5551" t="s">
        <v>8215</v>
      </c>
      <c r="K5551" t="s">
        <v>5808</v>
      </c>
      <c r="L5551" t="s">
        <v>8267</v>
      </c>
    </row>
    <row r="5552" spans="1:12" x14ac:dyDescent="0.35">
      <c r="A5552" s="164" t="s">
        <v>9756</v>
      </c>
      <c r="B5552" t="s">
        <v>9757</v>
      </c>
      <c r="C5552" t="s">
        <v>9758</v>
      </c>
      <c r="D5552" t="s">
        <v>9759</v>
      </c>
      <c r="E5552" t="s">
        <v>2808</v>
      </c>
      <c r="F5552">
        <v>18</v>
      </c>
      <c r="G5552" t="s">
        <v>8234</v>
      </c>
      <c r="H5552" t="s">
        <v>8218</v>
      </c>
      <c r="I5552" t="s">
        <v>8219</v>
      </c>
      <c r="J5552" t="s">
        <v>8215</v>
      </c>
      <c r="K5552" t="s">
        <v>8224</v>
      </c>
      <c r="L5552" t="s">
        <v>8216</v>
      </c>
    </row>
    <row r="5553" spans="1:12" x14ac:dyDescent="0.35">
      <c r="A5553" s="164" t="s">
        <v>8915</v>
      </c>
      <c r="B5553" t="s">
        <v>8916</v>
      </c>
      <c r="C5553" t="s">
        <v>8917</v>
      </c>
      <c r="D5553" t="s">
        <v>8918</v>
      </c>
      <c r="E5553" t="s">
        <v>2808</v>
      </c>
      <c r="F5553">
        <v>20</v>
      </c>
      <c r="G5553" t="s">
        <v>8234</v>
      </c>
      <c r="H5553" t="s">
        <v>8218</v>
      </c>
      <c r="I5553" t="s">
        <v>8219</v>
      </c>
      <c r="J5553" t="s">
        <v>8215</v>
      </c>
      <c r="K5553" t="s">
        <v>8224</v>
      </c>
      <c r="L5553" t="s">
        <v>8216</v>
      </c>
    </row>
    <row r="5554" spans="1:12" x14ac:dyDescent="0.35">
      <c r="A5554" s="164" t="s">
        <v>25678</v>
      </c>
      <c r="B5554" t="s">
        <v>25679</v>
      </c>
      <c r="C5554" t="s">
        <v>25680</v>
      </c>
      <c r="D5554" t="s">
        <v>16454</v>
      </c>
      <c r="E5554" t="s">
        <v>2808</v>
      </c>
      <c r="F5554">
        <v>29</v>
      </c>
      <c r="G5554" t="s">
        <v>8234</v>
      </c>
      <c r="H5554" t="s">
        <v>8218</v>
      </c>
      <c r="I5554" t="s">
        <v>8219</v>
      </c>
      <c r="J5554" t="s">
        <v>8215</v>
      </c>
      <c r="K5554" t="s">
        <v>5808</v>
      </c>
      <c r="L5554" t="s">
        <v>8216</v>
      </c>
    </row>
    <row r="5555" spans="1:12" x14ac:dyDescent="0.35">
      <c r="A5555" s="164" t="s">
        <v>27477</v>
      </c>
      <c r="B5555" t="s">
        <v>23211</v>
      </c>
      <c r="C5555" t="s">
        <v>23212</v>
      </c>
      <c r="D5555" t="s">
        <v>23213</v>
      </c>
      <c r="E5555" t="s">
        <v>2808</v>
      </c>
      <c r="F5555">
        <v>18</v>
      </c>
      <c r="G5555" t="s">
        <v>8234</v>
      </c>
      <c r="H5555" t="s">
        <v>8218</v>
      </c>
      <c r="I5555" t="s">
        <v>8219</v>
      </c>
      <c r="J5555" t="s">
        <v>8215</v>
      </c>
      <c r="K5555" t="s">
        <v>8224</v>
      </c>
      <c r="L5555" t="s">
        <v>8216</v>
      </c>
    </row>
    <row r="5556" spans="1:12" x14ac:dyDescent="0.35">
      <c r="A5556" s="164" t="s">
        <v>16319</v>
      </c>
      <c r="B5556" t="s">
        <v>16320</v>
      </c>
      <c r="C5556" t="s">
        <v>16321</v>
      </c>
      <c r="D5556" t="s">
        <v>16322</v>
      </c>
      <c r="E5556" t="s">
        <v>2808</v>
      </c>
      <c r="H5556" t="s">
        <v>8218</v>
      </c>
      <c r="I5556" t="s">
        <v>8219</v>
      </c>
      <c r="J5556" t="s">
        <v>8215</v>
      </c>
      <c r="K5556" t="s">
        <v>8224</v>
      </c>
      <c r="L5556" t="s">
        <v>8216</v>
      </c>
    </row>
    <row r="5557" spans="1:12" x14ac:dyDescent="0.35">
      <c r="A5557" s="164" t="s">
        <v>12076</v>
      </c>
      <c r="B5557" t="s">
        <v>12077</v>
      </c>
      <c r="C5557" t="s">
        <v>12078</v>
      </c>
      <c r="D5557" t="s">
        <v>12079</v>
      </c>
      <c r="E5557" t="s">
        <v>2808</v>
      </c>
      <c r="F5557">
        <v>36</v>
      </c>
      <c r="G5557" t="s">
        <v>8234</v>
      </c>
      <c r="H5557" t="s">
        <v>8218</v>
      </c>
      <c r="I5557" t="s">
        <v>8219</v>
      </c>
      <c r="J5557" t="s">
        <v>8215</v>
      </c>
      <c r="K5557" t="s">
        <v>5808</v>
      </c>
      <c r="L5557" t="s">
        <v>8267</v>
      </c>
    </row>
    <row r="5558" spans="1:12" x14ac:dyDescent="0.35">
      <c r="A5558" s="164" t="s">
        <v>19079</v>
      </c>
      <c r="B5558" t="s">
        <v>19080</v>
      </c>
      <c r="C5558" t="s">
        <v>19081</v>
      </c>
      <c r="D5558" t="s">
        <v>4831</v>
      </c>
      <c r="E5558" t="s">
        <v>2808</v>
      </c>
      <c r="F5558">
        <v>20</v>
      </c>
      <c r="G5558" t="s">
        <v>8234</v>
      </c>
      <c r="H5558" t="s">
        <v>8218</v>
      </c>
      <c r="I5558" t="s">
        <v>8219</v>
      </c>
      <c r="J5558" t="s">
        <v>8215</v>
      </c>
      <c r="K5558" t="s">
        <v>8224</v>
      </c>
      <c r="L5558" t="s">
        <v>8216</v>
      </c>
    </row>
    <row r="5559" spans="1:12" x14ac:dyDescent="0.35">
      <c r="A5559" s="164" t="s">
        <v>11921</v>
      </c>
      <c r="B5559" t="s">
        <v>11922</v>
      </c>
      <c r="C5559" t="s">
        <v>11922</v>
      </c>
      <c r="D5559" t="s">
        <v>11923</v>
      </c>
      <c r="E5559" t="s">
        <v>2808</v>
      </c>
      <c r="F5559">
        <v>17</v>
      </c>
      <c r="G5559" t="s">
        <v>8234</v>
      </c>
      <c r="H5559" t="s">
        <v>8218</v>
      </c>
      <c r="I5559" t="s">
        <v>8219</v>
      </c>
      <c r="J5559" t="s">
        <v>8215</v>
      </c>
      <c r="K5559" t="s">
        <v>8224</v>
      </c>
      <c r="L5559" t="s">
        <v>8216</v>
      </c>
    </row>
    <row r="5560" spans="1:12" x14ac:dyDescent="0.35">
      <c r="A5560" s="164" t="s">
        <v>17867</v>
      </c>
      <c r="B5560" t="s">
        <v>17868</v>
      </c>
      <c r="C5560" t="s">
        <v>17869</v>
      </c>
      <c r="D5560" t="s">
        <v>17870</v>
      </c>
      <c r="E5560" t="s">
        <v>2808</v>
      </c>
      <c r="F5560">
        <v>20</v>
      </c>
      <c r="G5560" t="s">
        <v>8234</v>
      </c>
      <c r="H5560" t="s">
        <v>8218</v>
      </c>
      <c r="I5560" t="s">
        <v>8219</v>
      </c>
      <c r="J5560" t="s">
        <v>8215</v>
      </c>
      <c r="K5560" t="s">
        <v>8224</v>
      </c>
      <c r="L5560" t="s">
        <v>8216</v>
      </c>
    </row>
    <row r="5561" spans="1:12" x14ac:dyDescent="0.35">
      <c r="A5561" s="164" t="s">
        <v>23719</v>
      </c>
      <c r="B5561" t="s">
        <v>14647</v>
      </c>
      <c r="C5561" t="s">
        <v>23720</v>
      </c>
      <c r="D5561" t="s">
        <v>2384</v>
      </c>
      <c r="E5561" t="s">
        <v>2808</v>
      </c>
      <c r="F5561">
        <v>25</v>
      </c>
      <c r="G5561" t="s">
        <v>8234</v>
      </c>
      <c r="H5561" t="s">
        <v>8218</v>
      </c>
      <c r="I5561" t="s">
        <v>8219</v>
      </c>
      <c r="J5561" t="s">
        <v>8215</v>
      </c>
      <c r="K5561" t="s">
        <v>5808</v>
      </c>
      <c r="L5561" t="s">
        <v>8216</v>
      </c>
    </row>
    <row r="5562" spans="1:12" x14ac:dyDescent="0.35">
      <c r="A5562" s="164" t="s">
        <v>25345</v>
      </c>
      <c r="B5562" t="s">
        <v>8870</v>
      </c>
      <c r="C5562" t="s">
        <v>25346</v>
      </c>
      <c r="D5562" t="s">
        <v>25347</v>
      </c>
      <c r="E5562" t="s">
        <v>2808</v>
      </c>
      <c r="H5562" t="s">
        <v>8218</v>
      </c>
      <c r="I5562" t="s">
        <v>8219</v>
      </c>
      <c r="J5562" t="s">
        <v>8215</v>
      </c>
      <c r="K5562" t="s">
        <v>8224</v>
      </c>
      <c r="L5562" t="s">
        <v>8216</v>
      </c>
    </row>
    <row r="5563" spans="1:12" x14ac:dyDescent="0.35">
      <c r="A5563" s="164" t="s">
        <v>30782</v>
      </c>
      <c r="B5563" t="s">
        <v>28817</v>
      </c>
      <c r="C5563" t="s">
        <v>30783</v>
      </c>
      <c r="D5563" t="s">
        <v>28819</v>
      </c>
      <c r="E5563" t="s">
        <v>2808</v>
      </c>
      <c r="F5563">
        <v>25</v>
      </c>
      <c r="G5563" t="s">
        <v>8234</v>
      </c>
      <c r="H5563" t="s">
        <v>8218</v>
      </c>
      <c r="I5563" t="s">
        <v>8219</v>
      </c>
      <c r="J5563" t="s">
        <v>8215</v>
      </c>
      <c r="K5563" t="s">
        <v>5808</v>
      </c>
      <c r="L5563" t="s">
        <v>8216</v>
      </c>
    </row>
    <row r="5564" spans="1:12" x14ac:dyDescent="0.35">
      <c r="A5564" s="164" t="s">
        <v>2825</v>
      </c>
      <c r="B5564" t="s">
        <v>7069</v>
      </c>
      <c r="C5564" t="s">
        <v>27693</v>
      </c>
      <c r="D5564" t="s">
        <v>2826</v>
      </c>
      <c r="E5564" t="s">
        <v>2808</v>
      </c>
      <c r="F5564">
        <v>28</v>
      </c>
      <c r="G5564" t="s">
        <v>8234</v>
      </c>
      <c r="H5564" t="s">
        <v>8218</v>
      </c>
      <c r="I5564" t="s">
        <v>8214</v>
      </c>
      <c r="J5564" t="s">
        <v>8215</v>
      </c>
      <c r="K5564" t="s">
        <v>8224</v>
      </c>
      <c r="L5564" t="s">
        <v>8216</v>
      </c>
    </row>
    <row r="5565" spans="1:12" x14ac:dyDescent="0.35">
      <c r="A5565" s="164" t="s">
        <v>18720</v>
      </c>
      <c r="B5565" t="s">
        <v>18721</v>
      </c>
      <c r="C5565" t="s">
        <v>18722</v>
      </c>
      <c r="D5565" t="s">
        <v>18723</v>
      </c>
      <c r="E5565" t="s">
        <v>2808</v>
      </c>
      <c r="F5565">
        <v>12</v>
      </c>
      <c r="G5565" t="s">
        <v>8234</v>
      </c>
      <c r="H5565" t="s">
        <v>8218</v>
      </c>
      <c r="I5565" t="s">
        <v>8219</v>
      </c>
      <c r="J5565" t="s">
        <v>8215</v>
      </c>
      <c r="K5565" t="s">
        <v>8224</v>
      </c>
      <c r="L5565" t="s">
        <v>8216</v>
      </c>
    </row>
    <row r="5566" spans="1:12" x14ac:dyDescent="0.35">
      <c r="A5566" s="164" t="s">
        <v>9985</v>
      </c>
      <c r="B5566" t="s">
        <v>9986</v>
      </c>
      <c r="C5566" t="s">
        <v>9987</v>
      </c>
      <c r="D5566" t="s">
        <v>9988</v>
      </c>
      <c r="E5566" t="s">
        <v>2808</v>
      </c>
      <c r="F5566">
        <v>21</v>
      </c>
      <c r="G5566" t="s">
        <v>8234</v>
      </c>
      <c r="H5566" t="s">
        <v>8218</v>
      </c>
      <c r="I5566" t="s">
        <v>8219</v>
      </c>
      <c r="J5566" t="s">
        <v>8215</v>
      </c>
      <c r="K5566" t="s">
        <v>8224</v>
      </c>
      <c r="L5566" t="s">
        <v>8216</v>
      </c>
    </row>
    <row r="5567" spans="1:12" x14ac:dyDescent="0.35">
      <c r="A5567" s="164" t="s">
        <v>15035</v>
      </c>
      <c r="B5567" t="s">
        <v>15036</v>
      </c>
      <c r="C5567" t="s">
        <v>15037</v>
      </c>
      <c r="D5567" t="s">
        <v>15038</v>
      </c>
      <c r="E5567" t="s">
        <v>2808</v>
      </c>
      <c r="F5567">
        <v>49</v>
      </c>
      <c r="G5567" t="s">
        <v>8234</v>
      </c>
      <c r="H5567" t="s">
        <v>8218</v>
      </c>
      <c r="I5567" t="s">
        <v>8219</v>
      </c>
      <c r="J5567" t="s">
        <v>8215</v>
      </c>
      <c r="K5567" t="s">
        <v>5808</v>
      </c>
      <c r="L5567" t="s">
        <v>8216</v>
      </c>
    </row>
    <row r="5568" spans="1:12" x14ac:dyDescent="0.35">
      <c r="A5568" s="164" t="s">
        <v>17407</v>
      </c>
      <c r="B5568" t="s">
        <v>17408</v>
      </c>
      <c r="C5568" t="s">
        <v>17409</v>
      </c>
      <c r="D5568" t="s">
        <v>17410</v>
      </c>
      <c r="E5568" t="s">
        <v>2808</v>
      </c>
      <c r="F5568">
        <v>0</v>
      </c>
      <c r="G5568" t="s">
        <v>8234</v>
      </c>
      <c r="H5568" t="s">
        <v>8218</v>
      </c>
      <c r="I5568" t="s">
        <v>8219</v>
      </c>
      <c r="J5568" t="s">
        <v>8215</v>
      </c>
      <c r="K5568" t="s">
        <v>8224</v>
      </c>
      <c r="L5568" t="s">
        <v>8216</v>
      </c>
    </row>
    <row r="5569" spans="1:12" x14ac:dyDescent="0.35">
      <c r="A5569" s="164" t="s">
        <v>33010</v>
      </c>
      <c r="B5569" t="s">
        <v>33011</v>
      </c>
      <c r="C5569" t="s">
        <v>33012</v>
      </c>
      <c r="D5569" t="s">
        <v>33013</v>
      </c>
      <c r="E5569" t="s">
        <v>2808</v>
      </c>
      <c r="F5569">
        <v>25</v>
      </c>
      <c r="G5569" t="s">
        <v>8234</v>
      </c>
      <c r="H5569" t="s">
        <v>8218</v>
      </c>
      <c r="I5569" t="s">
        <v>8219</v>
      </c>
      <c r="J5569" t="s">
        <v>8215</v>
      </c>
      <c r="K5569" t="s">
        <v>5808</v>
      </c>
      <c r="L5569" t="s">
        <v>8216</v>
      </c>
    </row>
    <row r="5570" spans="1:12" x14ac:dyDescent="0.35">
      <c r="A5570" s="164" t="s">
        <v>2827</v>
      </c>
      <c r="B5570" t="s">
        <v>7887</v>
      </c>
      <c r="C5570" t="s">
        <v>13435</v>
      </c>
      <c r="D5570" t="s">
        <v>1410</v>
      </c>
      <c r="E5570" t="s">
        <v>2808</v>
      </c>
      <c r="F5570">
        <v>47</v>
      </c>
      <c r="G5570" t="s">
        <v>8234</v>
      </c>
      <c r="H5570" t="s">
        <v>8218</v>
      </c>
      <c r="I5570" t="s">
        <v>8219</v>
      </c>
      <c r="J5570" t="s">
        <v>8215</v>
      </c>
      <c r="K5570" t="s">
        <v>5808</v>
      </c>
      <c r="L5570" t="s">
        <v>8216</v>
      </c>
    </row>
    <row r="5571" spans="1:12" x14ac:dyDescent="0.35">
      <c r="A5571" s="164" t="s">
        <v>31183</v>
      </c>
      <c r="B5571" t="s">
        <v>26980</v>
      </c>
      <c r="C5571" t="s">
        <v>31184</v>
      </c>
      <c r="D5571" t="s">
        <v>26982</v>
      </c>
      <c r="E5571" t="s">
        <v>2808</v>
      </c>
      <c r="F5571">
        <v>12</v>
      </c>
      <c r="G5571" t="s">
        <v>8234</v>
      </c>
      <c r="H5571" t="s">
        <v>8218</v>
      </c>
      <c r="I5571" t="s">
        <v>8219</v>
      </c>
      <c r="J5571" t="s">
        <v>8215</v>
      </c>
      <c r="K5571" t="s">
        <v>8224</v>
      </c>
      <c r="L5571" t="s">
        <v>8216</v>
      </c>
    </row>
    <row r="5572" spans="1:12" x14ac:dyDescent="0.35">
      <c r="A5572" s="164" t="s">
        <v>23448</v>
      </c>
      <c r="B5572" t="s">
        <v>7030</v>
      </c>
      <c r="C5572" t="s">
        <v>23449</v>
      </c>
      <c r="D5572" t="s">
        <v>1459</v>
      </c>
      <c r="E5572" t="s">
        <v>2808</v>
      </c>
      <c r="F5572">
        <v>31</v>
      </c>
      <c r="G5572" t="s">
        <v>8234</v>
      </c>
      <c r="H5572" t="s">
        <v>8218</v>
      </c>
      <c r="I5572" t="s">
        <v>8219</v>
      </c>
      <c r="J5572" t="s">
        <v>8215</v>
      </c>
      <c r="K5572" t="s">
        <v>5808</v>
      </c>
      <c r="L5572" t="s">
        <v>8216</v>
      </c>
    </row>
    <row r="5573" spans="1:12" x14ac:dyDescent="0.35">
      <c r="A5573" s="164" t="s">
        <v>20665</v>
      </c>
      <c r="B5573" t="s">
        <v>20666</v>
      </c>
      <c r="C5573" t="s">
        <v>20667</v>
      </c>
      <c r="D5573" t="s">
        <v>20668</v>
      </c>
      <c r="E5573" t="s">
        <v>2808</v>
      </c>
      <c r="H5573" t="s">
        <v>8218</v>
      </c>
      <c r="I5573" t="s">
        <v>8219</v>
      </c>
      <c r="J5573" t="s">
        <v>8215</v>
      </c>
      <c r="K5573" t="s">
        <v>8224</v>
      </c>
      <c r="L5573" t="s">
        <v>8216</v>
      </c>
    </row>
    <row r="5574" spans="1:12" x14ac:dyDescent="0.35">
      <c r="A5574" s="164" t="s">
        <v>22466</v>
      </c>
      <c r="B5574" t="s">
        <v>17644</v>
      </c>
      <c r="C5574" t="s">
        <v>22467</v>
      </c>
      <c r="D5574" t="s">
        <v>2029</v>
      </c>
      <c r="E5574" t="s">
        <v>2808</v>
      </c>
      <c r="F5574">
        <v>40</v>
      </c>
      <c r="G5574" t="s">
        <v>8234</v>
      </c>
      <c r="H5574" t="s">
        <v>8218</v>
      </c>
      <c r="I5574" t="s">
        <v>8219</v>
      </c>
      <c r="J5574" t="s">
        <v>8215</v>
      </c>
      <c r="K5574" t="s">
        <v>5808</v>
      </c>
      <c r="L5574" t="s">
        <v>8216</v>
      </c>
    </row>
    <row r="5575" spans="1:12" x14ac:dyDescent="0.35">
      <c r="A5575" s="164" t="s">
        <v>10699</v>
      </c>
      <c r="B5575" t="s">
        <v>10700</v>
      </c>
      <c r="C5575" t="s">
        <v>10701</v>
      </c>
      <c r="D5575" t="s">
        <v>3496</v>
      </c>
      <c r="E5575" t="s">
        <v>2808</v>
      </c>
      <c r="F5575">
        <v>44</v>
      </c>
      <c r="G5575" t="s">
        <v>8234</v>
      </c>
      <c r="H5575" t="s">
        <v>8218</v>
      </c>
      <c r="I5575" t="s">
        <v>8219</v>
      </c>
      <c r="J5575" t="s">
        <v>8215</v>
      </c>
      <c r="K5575" t="s">
        <v>5808</v>
      </c>
      <c r="L5575" t="s">
        <v>8216</v>
      </c>
    </row>
    <row r="5576" spans="1:12" x14ac:dyDescent="0.35">
      <c r="A5576" s="164" t="s">
        <v>30316</v>
      </c>
      <c r="B5576" t="s">
        <v>30317</v>
      </c>
      <c r="C5576" t="s">
        <v>30318</v>
      </c>
      <c r="D5576" t="s">
        <v>25371</v>
      </c>
      <c r="E5576" t="s">
        <v>2808</v>
      </c>
      <c r="F5576">
        <v>13</v>
      </c>
      <c r="G5576" t="s">
        <v>8234</v>
      </c>
      <c r="H5576" t="s">
        <v>8218</v>
      </c>
      <c r="I5576" t="s">
        <v>8219</v>
      </c>
      <c r="J5576" t="s">
        <v>8215</v>
      </c>
      <c r="K5576" t="s">
        <v>8224</v>
      </c>
      <c r="L5576" t="s">
        <v>8216</v>
      </c>
    </row>
    <row r="5577" spans="1:12" x14ac:dyDescent="0.35">
      <c r="A5577" s="164" t="s">
        <v>30058</v>
      </c>
      <c r="B5577" t="s">
        <v>14838</v>
      </c>
      <c r="C5577" t="s">
        <v>30059</v>
      </c>
      <c r="D5577" t="s">
        <v>22006</v>
      </c>
      <c r="E5577" t="s">
        <v>2808</v>
      </c>
      <c r="H5577" t="s">
        <v>8218</v>
      </c>
      <c r="I5577" t="s">
        <v>8214</v>
      </c>
      <c r="J5577" t="s">
        <v>8215</v>
      </c>
      <c r="K5577" t="s">
        <v>8224</v>
      </c>
      <c r="L5577" t="s">
        <v>8216</v>
      </c>
    </row>
    <row r="5578" spans="1:12" x14ac:dyDescent="0.35">
      <c r="A5578" s="164" t="s">
        <v>24274</v>
      </c>
      <c r="B5578" t="s">
        <v>24275</v>
      </c>
      <c r="C5578" t="s">
        <v>24276</v>
      </c>
      <c r="D5578" t="s">
        <v>14336</v>
      </c>
      <c r="E5578" t="s">
        <v>2808</v>
      </c>
      <c r="F5578">
        <v>0</v>
      </c>
      <c r="G5578" t="s">
        <v>8234</v>
      </c>
      <c r="H5578" t="s">
        <v>8218</v>
      </c>
      <c r="I5578" t="s">
        <v>8219</v>
      </c>
      <c r="J5578" t="s">
        <v>8215</v>
      </c>
      <c r="K5578" t="s">
        <v>8224</v>
      </c>
      <c r="L5578" t="s">
        <v>8216</v>
      </c>
    </row>
    <row r="5579" spans="1:12" x14ac:dyDescent="0.35">
      <c r="A5579" s="164" t="s">
        <v>8248</v>
      </c>
      <c r="B5579" t="s">
        <v>8249</v>
      </c>
      <c r="C5579" t="s">
        <v>8250</v>
      </c>
      <c r="D5579" t="s">
        <v>8251</v>
      </c>
      <c r="E5579" t="s">
        <v>2808</v>
      </c>
      <c r="H5579" t="s">
        <v>8218</v>
      </c>
      <c r="I5579" t="s">
        <v>8214</v>
      </c>
      <c r="J5579" t="s">
        <v>8215</v>
      </c>
      <c r="K5579" t="s">
        <v>8224</v>
      </c>
      <c r="L5579" t="s">
        <v>8216</v>
      </c>
    </row>
    <row r="5580" spans="1:12" x14ac:dyDescent="0.35">
      <c r="A5580" s="164" t="s">
        <v>2828</v>
      </c>
      <c r="B5580" t="s">
        <v>6790</v>
      </c>
      <c r="C5580" t="s">
        <v>18310</v>
      </c>
      <c r="D5580" t="s">
        <v>2321</v>
      </c>
      <c r="E5580" t="s">
        <v>2808</v>
      </c>
      <c r="F5580">
        <v>122</v>
      </c>
      <c r="G5580" t="s">
        <v>8212</v>
      </c>
      <c r="H5580" t="s">
        <v>8218</v>
      </c>
      <c r="I5580" t="s">
        <v>8219</v>
      </c>
      <c r="J5580" t="s">
        <v>8215</v>
      </c>
      <c r="K5580" t="s">
        <v>5808</v>
      </c>
      <c r="L5580" t="s">
        <v>8216</v>
      </c>
    </row>
    <row r="5581" spans="1:12" x14ac:dyDescent="0.35">
      <c r="A5581" s="164" t="s">
        <v>8866</v>
      </c>
      <c r="B5581" t="s">
        <v>8867</v>
      </c>
      <c r="C5581" t="s">
        <v>8868</v>
      </c>
      <c r="D5581" t="s">
        <v>2826</v>
      </c>
      <c r="E5581" t="s">
        <v>2808</v>
      </c>
      <c r="F5581">
        <v>40</v>
      </c>
      <c r="G5581" t="s">
        <v>8234</v>
      </c>
      <c r="H5581" t="s">
        <v>8218</v>
      </c>
      <c r="I5581" t="s">
        <v>8214</v>
      </c>
      <c r="J5581" t="s">
        <v>8215</v>
      </c>
      <c r="K5581" t="s">
        <v>8224</v>
      </c>
      <c r="L5581" t="s">
        <v>8216</v>
      </c>
    </row>
    <row r="5582" spans="1:12" x14ac:dyDescent="0.35">
      <c r="A5582" s="164" t="s">
        <v>2829</v>
      </c>
      <c r="B5582" t="s">
        <v>6787</v>
      </c>
      <c r="C5582" t="s">
        <v>31913</v>
      </c>
      <c r="D5582" t="s">
        <v>2176</v>
      </c>
      <c r="E5582" t="s">
        <v>2808</v>
      </c>
      <c r="F5582">
        <v>21</v>
      </c>
      <c r="G5582" t="s">
        <v>8234</v>
      </c>
      <c r="H5582" t="s">
        <v>8218</v>
      </c>
      <c r="I5582" t="s">
        <v>8214</v>
      </c>
      <c r="J5582" t="s">
        <v>8215</v>
      </c>
      <c r="K5582" t="s">
        <v>8224</v>
      </c>
      <c r="L5582" t="s">
        <v>8216</v>
      </c>
    </row>
    <row r="5583" spans="1:12" x14ac:dyDescent="0.35">
      <c r="A5583" s="164" t="s">
        <v>2830</v>
      </c>
      <c r="B5583" t="s">
        <v>6789</v>
      </c>
      <c r="C5583" t="s">
        <v>26902</v>
      </c>
      <c r="D5583" t="s">
        <v>2176</v>
      </c>
      <c r="E5583" t="s">
        <v>2808</v>
      </c>
      <c r="F5583">
        <v>54</v>
      </c>
      <c r="G5583" t="s">
        <v>8234</v>
      </c>
      <c r="H5583" t="s">
        <v>8218</v>
      </c>
      <c r="I5583" t="s">
        <v>8214</v>
      </c>
      <c r="J5583" t="s">
        <v>8215</v>
      </c>
      <c r="K5583" t="s">
        <v>8224</v>
      </c>
      <c r="L5583" t="s">
        <v>8216</v>
      </c>
    </row>
    <row r="5584" spans="1:12" x14ac:dyDescent="0.35">
      <c r="A5584" s="164" t="s">
        <v>2831</v>
      </c>
      <c r="B5584" t="s">
        <v>7075</v>
      </c>
      <c r="C5584" t="s">
        <v>24091</v>
      </c>
      <c r="D5584" t="s">
        <v>2812</v>
      </c>
      <c r="E5584" t="s">
        <v>2808</v>
      </c>
      <c r="F5584">
        <v>24</v>
      </c>
      <c r="G5584" t="s">
        <v>8234</v>
      </c>
      <c r="H5584" t="s">
        <v>8218</v>
      </c>
      <c r="I5584" t="s">
        <v>8214</v>
      </c>
      <c r="J5584" t="s">
        <v>8215</v>
      </c>
      <c r="K5584" t="s">
        <v>8224</v>
      </c>
      <c r="L5584" t="s">
        <v>8216</v>
      </c>
    </row>
    <row r="5585" spans="1:12" x14ac:dyDescent="0.35">
      <c r="A5585" s="164" t="s">
        <v>2832</v>
      </c>
      <c r="B5585" t="s">
        <v>7074</v>
      </c>
      <c r="C5585" t="s">
        <v>28456</v>
      </c>
      <c r="D5585" t="s">
        <v>2812</v>
      </c>
      <c r="E5585" t="s">
        <v>2808</v>
      </c>
      <c r="F5585">
        <v>108</v>
      </c>
      <c r="G5585" t="s">
        <v>8212</v>
      </c>
      <c r="H5585" t="s">
        <v>8218</v>
      </c>
      <c r="I5585" t="s">
        <v>8214</v>
      </c>
      <c r="J5585" t="s">
        <v>8215</v>
      </c>
      <c r="K5585" t="s">
        <v>8224</v>
      </c>
      <c r="L5585" t="s">
        <v>8267</v>
      </c>
    </row>
    <row r="5586" spans="1:12" x14ac:dyDescent="0.35">
      <c r="A5586" s="164" t="s">
        <v>2833</v>
      </c>
      <c r="B5586" t="s">
        <v>7070</v>
      </c>
      <c r="C5586" t="s">
        <v>13453</v>
      </c>
      <c r="D5586" t="s">
        <v>2812</v>
      </c>
      <c r="E5586" t="s">
        <v>2808</v>
      </c>
      <c r="F5586">
        <v>19</v>
      </c>
      <c r="G5586" t="s">
        <v>8234</v>
      </c>
      <c r="H5586" t="s">
        <v>8218</v>
      </c>
      <c r="I5586" t="s">
        <v>8214</v>
      </c>
      <c r="J5586" t="s">
        <v>8215</v>
      </c>
      <c r="K5586" t="s">
        <v>8224</v>
      </c>
      <c r="L5586" t="s">
        <v>8216</v>
      </c>
    </row>
    <row r="5587" spans="1:12" x14ac:dyDescent="0.35">
      <c r="A5587" s="164" t="s">
        <v>2834</v>
      </c>
      <c r="B5587" t="s">
        <v>7072</v>
      </c>
      <c r="C5587" t="s">
        <v>26345</v>
      </c>
      <c r="D5587" t="s">
        <v>2835</v>
      </c>
      <c r="E5587" t="s">
        <v>2808</v>
      </c>
      <c r="F5587">
        <v>61</v>
      </c>
      <c r="G5587" t="s">
        <v>8234</v>
      </c>
      <c r="H5587" t="s">
        <v>8218</v>
      </c>
      <c r="I5587" t="s">
        <v>8214</v>
      </c>
      <c r="J5587" t="s">
        <v>8215</v>
      </c>
      <c r="K5587" t="s">
        <v>8224</v>
      </c>
      <c r="L5587" t="s">
        <v>8216</v>
      </c>
    </row>
    <row r="5588" spans="1:12" x14ac:dyDescent="0.35">
      <c r="A5588" s="164" t="s">
        <v>16384</v>
      </c>
      <c r="B5588" t="s">
        <v>16385</v>
      </c>
      <c r="C5588" t="s">
        <v>16386</v>
      </c>
      <c r="D5588" t="s">
        <v>2812</v>
      </c>
      <c r="E5588" t="s">
        <v>2808</v>
      </c>
      <c r="F5588">
        <v>34</v>
      </c>
      <c r="G5588" t="s">
        <v>8234</v>
      </c>
      <c r="H5588" t="s">
        <v>8218</v>
      </c>
      <c r="I5588" t="s">
        <v>8214</v>
      </c>
      <c r="J5588" t="s">
        <v>8215</v>
      </c>
      <c r="K5588" t="s">
        <v>5808</v>
      </c>
      <c r="L5588" t="s">
        <v>8216</v>
      </c>
    </row>
    <row r="5589" spans="1:12" x14ac:dyDescent="0.35">
      <c r="A5589" s="164" t="s">
        <v>2836</v>
      </c>
      <c r="B5589" t="s">
        <v>6792</v>
      </c>
      <c r="C5589" t="s">
        <v>19605</v>
      </c>
      <c r="D5589" t="s">
        <v>2810</v>
      </c>
      <c r="E5589" t="s">
        <v>2808</v>
      </c>
      <c r="F5589">
        <v>94</v>
      </c>
      <c r="G5589" t="s">
        <v>8234</v>
      </c>
      <c r="H5589" t="s">
        <v>8218</v>
      </c>
      <c r="I5589" t="s">
        <v>8219</v>
      </c>
      <c r="J5589" t="s">
        <v>8215</v>
      </c>
      <c r="K5589" t="s">
        <v>5808</v>
      </c>
      <c r="L5589" t="s">
        <v>8216</v>
      </c>
    </row>
    <row r="5590" spans="1:12" x14ac:dyDescent="0.35">
      <c r="A5590" s="164" t="s">
        <v>27303</v>
      </c>
      <c r="B5590" t="s">
        <v>27304</v>
      </c>
      <c r="C5590" t="s">
        <v>27305</v>
      </c>
      <c r="D5590" t="s">
        <v>2176</v>
      </c>
      <c r="E5590" t="s">
        <v>2808</v>
      </c>
      <c r="F5590">
        <v>24</v>
      </c>
      <c r="G5590" t="s">
        <v>8234</v>
      </c>
      <c r="H5590" t="s">
        <v>8218</v>
      </c>
      <c r="I5590" t="s">
        <v>8214</v>
      </c>
      <c r="J5590" t="s">
        <v>8215</v>
      </c>
      <c r="K5590" t="s">
        <v>8224</v>
      </c>
      <c r="L5590" t="s">
        <v>8216</v>
      </c>
    </row>
    <row r="5591" spans="1:12" x14ac:dyDescent="0.35">
      <c r="A5591" s="164" t="s">
        <v>17801</v>
      </c>
      <c r="B5591" t="s">
        <v>17802</v>
      </c>
      <c r="C5591" t="s">
        <v>17803</v>
      </c>
      <c r="D5591" t="s">
        <v>2835</v>
      </c>
      <c r="E5591" t="s">
        <v>2808</v>
      </c>
      <c r="F5591">
        <v>32</v>
      </c>
      <c r="G5591" t="s">
        <v>8234</v>
      </c>
      <c r="H5591" t="s">
        <v>8218</v>
      </c>
      <c r="I5591" t="s">
        <v>8214</v>
      </c>
      <c r="J5591" t="s">
        <v>8215</v>
      </c>
      <c r="K5591" t="s">
        <v>5808</v>
      </c>
      <c r="L5591" t="s">
        <v>8216</v>
      </c>
    </row>
    <row r="5592" spans="1:12" x14ac:dyDescent="0.35">
      <c r="A5592" s="164" t="s">
        <v>9354</v>
      </c>
      <c r="B5592" t="s">
        <v>9355</v>
      </c>
      <c r="C5592" t="s">
        <v>9356</v>
      </c>
      <c r="D5592" t="s">
        <v>9357</v>
      </c>
      <c r="E5592" t="s">
        <v>2808</v>
      </c>
      <c r="H5592" t="s">
        <v>8218</v>
      </c>
      <c r="I5592" t="s">
        <v>8219</v>
      </c>
      <c r="J5592" t="s">
        <v>8215</v>
      </c>
      <c r="K5592" t="s">
        <v>8224</v>
      </c>
      <c r="L5592" t="s">
        <v>8216</v>
      </c>
    </row>
    <row r="5593" spans="1:12" x14ac:dyDescent="0.35">
      <c r="A5593" s="164" t="s">
        <v>14646</v>
      </c>
      <c r="B5593" t="s">
        <v>14647</v>
      </c>
      <c r="C5593" t="s">
        <v>14648</v>
      </c>
      <c r="D5593" t="s">
        <v>2384</v>
      </c>
      <c r="E5593" t="s">
        <v>2808</v>
      </c>
      <c r="F5593">
        <v>19</v>
      </c>
      <c r="G5593" t="s">
        <v>8234</v>
      </c>
      <c r="H5593" t="s">
        <v>8218</v>
      </c>
      <c r="I5593" t="s">
        <v>8219</v>
      </c>
      <c r="J5593" t="s">
        <v>8272</v>
      </c>
      <c r="K5593" t="s">
        <v>8224</v>
      </c>
      <c r="L5593" t="s">
        <v>8216</v>
      </c>
    </row>
    <row r="5594" spans="1:12" x14ac:dyDescent="0.35">
      <c r="A5594" s="164" t="s">
        <v>22665</v>
      </c>
      <c r="B5594" t="s">
        <v>13582</v>
      </c>
      <c r="C5594" t="s">
        <v>22666</v>
      </c>
      <c r="D5594" t="s">
        <v>162</v>
      </c>
      <c r="E5594" t="s">
        <v>2808</v>
      </c>
      <c r="F5594">
        <v>20</v>
      </c>
      <c r="G5594" t="s">
        <v>8234</v>
      </c>
      <c r="H5594" t="s">
        <v>8218</v>
      </c>
      <c r="I5594" t="s">
        <v>8219</v>
      </c>
      <c r="J5594" t="s">
        <v>8272</v>
      </c>
      <c r="K5594" t="s">
        <v>8224</v>
      </c>
      <c r="L5594" t="s">
        <v>8216</v>
      </c>
    </row>
    <row r="5595" spans="1:12" x14ac:dyDescent="0.35">
      <c r="A5595" s="164" t="s">
        <v>16919</v>
      </c>
      <c r="B5595" t="s">
        <v>16920</v>
      </c>
      <c r="C5595" t="s">
        <v>16921</v>
      </c>
      <c r="D5595" t="s">
        <v>16922</v>
      </c>
      <c r="E5595" t="s">
        <v>2808</v>
      </c>
      <c r="F5595">
        <v>17</v>
      </c>
      <c r="G5595" t="s">
        <v>8234</v>
      </c>
      <c r="H5595" t="s">
        <v>8218</v>
      </c>
      <c r="I5595" t="s">
        <v>8219</v>
      </c>
      <c r="J5595" t="s">
        <v>8272</v>
      </c>
      <c r="K5595" t="s">
        <v>8224</v>
      </c>
      <c r="L5595" t="s">
        <v>8216</v>
      </c>
    </row>
    <row r="5596" spans="1:12" x14ac:dyDescent="0.35">
      <c r="A5596" s="164" t="s">
        <v>19141</v>
      </c>
      <c r="B5596" t="s">
        <v>19142</v>
      </c>
      <c r="C5596" t="s">
        <v>19143</v>
      </c>
      <c r="D5596" t="s">
        <v>19144</v>
      </c>
      <c r="E5596" t="s">
        <v>2808</v>
      </c>
      <c r="F5596">
        <v>15</v>
      </c>
      <c r="G5596" t="s">
        <v>8234</v>
      </c>
      <c r="H5596" t="s">
        <v>8218</v>
      </c>
      <c r="I5596" t="s">
        <v>8219</v>
      </c>
      <c r="J5596" t="s">
        <v>8272</v>
      </c>
      <c r="K5596" t="s">
        <v>8224</v>
      </c>
      <c r="L5596" t="s">
        <v>8216</v>
      </c>
    </row>
    <row r="5597" spans="1:12" x14ac:dyDescent="0.35">
      <c r="A5597" s="164" t="s">
        <v>12968</v>
      </c>
      <c r="B5597" t="s">
        <v>10666</v>
      </c>
      <c r="C5597" t="s">
        <v>10667</v>
      </c>
      <c r="D5597" t="s">
        <v>10668</v>
      </c>
      <c r="E5597" t="s">
        <v>2808</v>
      </c>
      <c r="F5597">
        <v>19</v>
      </c>
      <c r="G5597" t="s">
        <v>8234</v>
      </c>
      <c r="H5597" t="s">
        <v>8218</v>
      </c>
      <c r="I5597" t="s">
        <v>8219</v>
      </c>
      <c r="J5597" t="s">
        <v>8272</v>
      </c>
      <c r="K5597" t="s">
        <v>8224</v>
      </c>
      <c r="L5597" t="s">
        <v>8216</v>
      </c>
    </row>
    <row r="5598" spans="1:12" x14ac:dyDescent="0.35">
      <c r="A5598" s="164" t="s">
        <v>26294</v>
      </c>
      <c r="B5598" t="s">
        <v>26295</v>
      </c>
      <c r="C5598" t="s">
        <v>26296</v>
      </c>
      <c r="D5598" t="s">
        <v>26297</v>
      </c>
      <c r="E5598" t="s">
        <v>2808</v>
      </c>
      <c r="F5598">
        <v>15</v>
      </c>
      <c r="G5598" t="s">
        <v>8234</v>
      </c>
      <c r="H5598" t="s">
        <v>8218</v>
      </c>
      <c r="I5598" t="s">
        <v>8219</v>
      </c>
      <c r="J5598" t="s">
        <v>8272</v>
      </c>
      <c r="K5598" t="s">
        <v>8224</v>
      </c>
      <c r="L5598" t="s">
        <v>8216</v>
      </c>
    </row>
    <row r="5599" spans="1:12" x14ac:dyDescent="0.35">
      <c r="A5599" s="164" t="s">
        <v>21115</v>
      </c>
      <c r="B5599" t="s">
        <v>21116</v>
      </c>
      <c r="C5599" t="s">
        <v>21117</v>
      </c>
      <c r="D5599" t="s">
        <v>2200</v>
      </c>
      <c r="E5599" t="s">
        <v>2808</v>
      </c>
      <c r="F5599">
        <v>10</v>
      </c>
      <c r="G5599" t="s">
        <v>8234</v>
      </c>
      <c r="H5599" t="s">
        <v>8218</v>
      </c>
      <c r="I5599" t="s">
        <v>8219</v>
      </c>
      <c r="J5599" t="s">
        <v>8272</v>
      </c>
      <c r="K5599" t="s">
        <v>8224</v>
      </c>
      <c r="L5599" t="s">
        <v>8216</v>
      </c>
    </row>
    <row r="5600" spans="1:12" x14ac:dyDescent="0.35">
      <c r="A5600" s="164" t="s">
        <v>31959</v>
      </c>
      <c r="B5600" t="s">
        <v>31960</v>
      </c>
      <c r="C5600" t="s">
        <v>31961</v>
      </c>
      <c r="D5600" t="s">
        <v>14344</v>
      </c>
      <c r="E5600" t="s">
        <v>2808</v>
      </c>
      <c r="F5600">
        <v>16</v>
      </c>
      <c r="G5600" t="s">
        <v>8234</v>
      </c>
      <c r="H5600" t="s">
        <v>8218</v>
      </c>
      <c r="I5600" t="s">
        <v>8214</v>
      </c>
      <c r="J5600" t="s">
        <v>8272</v>
      </c>
      <c r="K5600" t="s">
        <v>8224</v>
      </c>
      <c r="L5600" t="s">
        <v>8216</v>
      </c>
    </row>
    <row r="5601" spans="1:12" x14ac:dyDescent="0.35">
      <c r="A5601" s="164" t="s">
        <v>17184</v>
      </c>
      <c r="B5601" t="s">
        <v>17185</v>
      </c>
      <c r="C5601" t="s">
        <v>17186</v>
      </c>
      <c r="D5601" t="s">
        <v>2072</v>
      </c>
      <c r="E5601" t="s">
        <v>2808</v>
      </c>
      <c r="F5601">
        <v>13</v>
      </c>
      <c r="G5601" t="s">
        <v>8234</v>
      </c>
      <c r="H5601" t="s">
        <v>8218</v>
      </c>
      <c r="I5601" t="s">
        <v>8219</v>
      </c>
      <c r="J5601" t="s">
        <v>8272</v>
      </c>
      <c r="K5601" t="s">
        <v>8224</v>
      </c>
      <c r="L5601" t="s">
        <v>8216</v>
      </c>
    </row>
    <row r="5602" spans="1:12" x14ac:dyDescent="0.35">
      <c r="A5602" s="164" t="s">
        <v>27705</v>
      </c>
      <c r="B5602" t="s">
        <v>27706</v>
      </c>
      <c r="C5602" t="s">
        <v>27707</v>
      </c>
      <c r="D5602" t="s">
        <v>3131</v>
      </c>
      <c r="E5602" t="s">
        <v>2808</v>
      </c>
      <c r="F5602">
        <v>10</v>
      </c>
      <c r="G5602" t="s">
        <v>8234</v>
      </c>
      <c r="H5602" t="s">
        <v>8218</v>
      </c>
      <c r="I5602" t="s">
        <v>8219</v>
      </c>
      <c r="J5602" t="s">
        <v>8272</v>
      </c>
      <c r="K5602" t="s">
        <v>8224</v>
      </c>
      <c r="L5602" t="s">
        <v>8216</v>
      </c>
    </row>
    <row r="5603" spans="1:12" x14ac:dyDescent="0.35">
      <c r="A5603" s="164" t="s">
        <v>22678</v>
      </c>
      <c r="B5603" t="s">
        <v>22679</v>
      </c>
      <c r="C5603" t="s">
        <v>22680</v>
      </c>
      <c r="D5603" t="s">
        <v>4831</v>
      </c>
      <c r="E5603" t="s">
        <v>2808</v>
      </c>
      <c r="F5603">
        <v>10</v>
      </c>
      <c r="G5603" t="s">
        <v>8234</v>
      </c>
      <c r="H5603" t="s">
        <v>8218</v>
      </c>
      <c r="I5603" t="s">
        <v>8219</v>
      </c>
      <c r="J5603" t="s">
        <v>8272</v>
      </c>
      <c r="K5603" t="s">
        <v>8224</v>
      </c>
      <c r="L5603" t="s">
        <v>8216</v>
      </c>
    </row>
    <row r="5604" spans="1:12" x14ac:dyDescent="0.35">
      <c r="A5604" s="164" t="s">
        <v>17149</v>
      </c>
      <c r="B5604" t="s">
        <v>17150</v>
      </c>
      <c r="C5604" t="s">
        <v>17151</v>
      </c>
      <c r="D5604" t="s">
        <v>244</v>
      </c>
      <c r="E5604" t="s">
        <v>2808</v>
      </c>
      <c r="F5604">
        <v>14</v>
      </c>
      <c r="G5604" t="s">
        <v>8234</v>
      </c>
      <c r="H5604" t="s">
        <v>8218</v>
      </c>
      <c r="I5604" t="s">
        <v>8219</v>
      </c>
      <c r="J5604" t="s">
        <v>8272</v>
      </c>
      <c r="K5604" t="s">
        <v>8224</v>
      </c>
      <c r="L5604" t="s">
        <v>8216</v>
      </c>
    </row>
    <row r="5605" spans="1:12" x14ac:dyDescent="0.35">
      <c r="A5605" s="164" t="s">
        <v>26370</v>
      </c>
      <c r="B5605" t="s">
        <v>26371</v>
      </c>
      <c r="C5605" t="s">
        <v>26372</v>
      </c>
      <c r="D5605" t="s">
        <v>26373</v>
      </c>
      <c r="E5605" t="s">
        <v>2808</v>
      </c>
      <c r="F5605">
        <v>19</v>
      </c>
      <c r="G5605" t="s">
        <v>8234</v>
      </c>
      <c r="H5605" t="s">
        <v>8218</v>
      </c>
      <c r="I5605" t="s">
        <v>8219</v>
      </c>
      <c r="J5605" t="s">
        <v>8272</v>
      </c>
      <c r="K5605" t="s">
        <v>8224</v>
      </c>
      <c r="L5605" t="s">
        <v>8216</v>
      </c>
    </row>
    <row r="5606" spans="1:12" x14ac:dyDescent="0.35">
      <c r="A5606" s="164" t="s">
        <v>27745</v>
      </c>
      <c r="B5606" t="s">
        <v>27746</v>
      </c>
      <c r="C5606" t="s">
        <v>27747</v>
      </c>
      <c r="D5606" t="s">
        <v>27748</v>
      </c>
      <c r="E5606" t="s">
        <v>2808</v>
      </c>
      <c r="F5606">
        <v>12</v>
      </c>
      <c r="G5606" t="s">
        <v>8234</v>
      </c>
      <c r="H5606" t="s">
        <v>8218</v>
      </c>
      <c r="I5606" t="s">
        <v>8219</v>
      </c>
      <c r="J5606" t="s">
        <v>8272</v>
      </c>
      <c r="K5606" t="s">
        <v>8224</v>
      </c>
      <c r="L5606" t="s">
        <v>8216</v>
      </c>
    </row>
    <row r="5607" spans="1:12" x14ac:dyDescent="0.35">
      <c r="A5607" s="164" t="s">
        <v>31853</v>
      </c>
      <c r="B5607" t="s">
        <v>8892</v>
      </c>
      <c r="C5607" t="s">
        <v>8893</v>
      </c>
      <c r="D5607" t="s">
        <v>8894</v>
      </c>
      <c r="E5607" t="s">
        <v>2808</v>
      </c>
      <c r="F5607">
        <v>16</v>
      </c>
      <c r="G5607" t="s">
        <v>8234</v>
      </c>
      <c r="H5607" t="s">
        <v>8218</v>
      </c>
      <c r="I5607" t="s">
        <v>8219</v>
      </c>
      <c r="J5607" t="s">
        <v>8272</v>
      </c>
      <c r="K5607" t="s">
        <v>8224</v>
      </c>
      <c r="L5607" t="s">
        <v>8216</v>
      </c>
    </row>
    <row r="5608" spans="1:12" x14ac:dyDescent="0.35">
      <c r="A5608" s="164" t="s">
        <v>19963</v>
      </c>
      <c r="B5608" t="s">
        <v>19964</v>
      </c>
      <c r="C5608" t="s">
        <v>19965</v>
      </c>
      <c r="D5608" t="s">
        <v>12673</v>
      </c>
      <c r="E5608" t="s">
        <v>2808</v>
      </c>
      <c r="F5608">
        <v>25</v>
      </c>
      <c r="G5608" t="s">
        <v>8234</v>
      </c>
      <c r="H5608" t="s">
        <v>8218</v>
      </c>
      <c r="I5608" t="s">
        <v>8219</v>
      </c>
      <c r="J5608" t="s">
        <v>8272</v>
      </c>
      <c r="K5608" t="s">
        <v>5808</v>
      </c>
      <c r="L5608" t="s">
        <v>8216</v>
      </c>
    </row>
    <row r="5609" spans="1:12" x14ac:dyDescent="0.35">
      <c r="A5609" s="164" t="s">
        <v>9252</v>
      </c>
      <c r="B5609" t="s">
        <v>9253</v>
      </c>
      <c r="C5609" t="s">
        <v>9254</v>
      </c>
      <c r="D5609" t="s">
        <v>9255</v>
      </c>
      <c r="E5609" t="s">
        <v>2808</v>
      </c>
      <c r="F5609">
        <v>13</v>
      </c>
      <c r="G5609" t="s">
        <v>8234</v>
      </c>
      <c r="H5609" t="s">
        <v>8218</v>
      </c>
      <c r="I5609" t="s">
        <v>8219</v>
      </c>
      <c r="J5609" t="s">
        <v>8272</v>
      </c>
      <c r="K5609" t="s">
        <v>8224</v>
      </c>
      <c r="L5609" t="s">
        <v>8216</v>
      </c>
    </row>
    <row r="5610" spans="1:12" x14ac:dyDescent="0.35">
      <c r="A5610" s="164" t="s">
        <v>14948</v>
      </c>
      <c r="B5610" t="s">
        <v>14949</v>
      </c>
      <c r="C5610" t="s">
        <v>14950</v>
      </c>
      <c r="D5610" t="s">
        <v>14951</v>
      </c>
      <c r="E5610" t="s">
        <v>2808</v>
      </c>
      <c r="F5610">
        <v>20</v>
      </c>
      <c r="G5610" t="s">
        <v>8234</v>
      </c>
      <c r="H5610" t="s">
        <v>8218</v>
      </c>
      <c r="I5610" t="s">
        <v>8219</v>
      </c>
      <c r="J5610" t="s">
        <v>8272</v>
      </c>
      <c r="K5610" t="s">
        <v>8224</v>
      </c>
      <c r="L5610" t="s">
        <v>8216</v>
      </c>
    </row>
    <row r="5611" spans="1:12" x14ac:dyDescent="0.35">
      <c r="A5611" s="164" t="s">
        <v>16621</v>
      </c>
      <c r="B5611" t="s">
        <v>16622</v>
      </c>
      <c r="C5611" t="s">
        <v>16623</v>
      </c>
      <c r="D5611" t="s">
        <v>1012</v>
      </c>
      <c r="E5611" t="s">
        <v>2808</v>
      </c>
      <c r="F5611">
        <v>20</v>
      </c>
      <c r="G5611" t="s">
        <v>8234</v>
      </c>
      <c r="H5611" t="s">
        <v>8218</v>
      </c>
      <c r="I5611" t="s">
        <v>8219</v>
      </c>
      <c r="J5611" t="s">
        <v>8272</v>
      </c>
      <c r="K5611" t="s">
        <v>8224</v>
      </c>
      <c r="L5611" t="s">
        <v>8216</v>
      </c>
    </row>
    <row r="5612" spans="1:12" x14ac:dyDescent="0.35">
      <c r="A5612" s="164" t="s">
        <v>16499</v>
      </c>
      <c r="B5612" t="s">
        <v>14681</v>
      </c>
      <c r="C5612" t="s">
        <v>16500</v>
      </c>
      <c r="D5612" t="s">
        <v>14683</v>
      </c>
      <c r="E5612" t="s">
        <v>2808</v>
      </c>
      <c r="F5612">
        <v>17</v>
      </c>
      <c r="G5612" t="s">
        <v>8234</v>
      </c>
      <c r="H5612" t="s">
        <v>8218</v>
      </c>
      <c r="I5612" t="s">
        <v>8219</v>
      </c>
      <c r="J5612" t="s">
        <v>8272</v>
      </c>
      <c r="K5612" t="s">
        <v>8224</v>
      </c>
      <c r="L5612" t="s">
        <v>8216</v>
      </c>
    </row>
    <row r="5613" spans="1:12" x14ac:dyDescent="0.35">
      <c r="A5613" s="164" t="s">
        <v>20990</v>
      </c>
      <c r="B5613" t="s">
        <v>5686</v>
      </c>
      <c r="C5613" t="s">
        <v>20991</v>
      </c>
      <c r="D5613" t="s">
        <v>944</v>
      </c>
      <c r="E5613" t="s">
        <v>2808</v>
      </c>
      <c r="F5613">
        <v>14</v>
      </c>
      <c r="G5613" t="s">
        <v>8234</v>
      </c>
      <c r="H5613" t="s">
        <v>8218</v>
      </c>
      <c r="I5613" t="s">
        <v>8219</v>
      </c>
      <c r="J5613" t="s">
        <v>8272</v>
      </c>
      <c r="K5613" t="s">
        <v>8224</v>
      </c>
      <c r="L5613" t="s">
        <v>8216</v>
      </c>
    </row>
    <row r="5614" spans="1:12" x14ac:dyDescent="0.35">
      <c r="A5614" s="164" t="s">
        <v>23428</v>
      </c>
      <c r="B5614" t="s">
        <v>23429</v>
      </c>
      <c r="C5614" t="s">
        <v>23430</v>
      </c>
      <c r="D5614" t="s">
        <v>483</v>
      </c>
      <c r="E5614" t="s">
        <v>2808</v>
      </c>
      <c r="F5614">
        <v>16</v>
      </c>
      <c r="G5614" t="s">
        <v>8234</v>
      </c>
      <c r="H5614" t="s">
        <v>8218</v>
      </c>
      <c r="I5614" t="s">
        <v>8219</v>
      </c>
      <c r="J5614" t="s">
        <v>8272</v>
      </c>
      <c r="K5614" t="s">
        <v>8224</v>
      </c>
      <c r="L5614" t="s">
        <v>8216</v>
      </c>
    </row>
    <row r="5615" spans="1:12" x14ac:dyDescent="0.35">
      <c r="A5615" s="164" t="s">
        <v>10201</v>
      </c>
      <c r="B5615" t="s">
        <v>7174</v>
      </c>
      <c r="C5615" t="s">
        <v>10202</v>
      </c>
      <c r="D5615" t="s">
        <v>2640</v>
      </c>
      <c r="E5615" t="s">
        <v>2808</v>
      </c>
      <c r="F5615">
        <v>25</v>
      </c>
      <c r="G5615" t="s">
        <v>8234</v>
      </c>
      <c r="H5615" t="s">
        <v>8218</v>
      </c>
      <c r="I5615" t="s">
        <v>8219</v>
      </c>
      <c r="J5615" t="s">
        <v>8272</v>
      </c>
      <c r="K5615" t="s">
        <v>8224</v>
      </c>
      <c r="L5615" t="s">
        <v>8216</v>
      </c>
    </row>
    <row r="5616" spans="1:12" x14ac:dyDescent="0.35">
      <c r="A5616" s="164" t="s">
        <v>22250</v>
      </c>
      <c r="B5616" t="s">
        <v>22251</v>
      </c>
      <c r="C5616" t="s">
        <v>18760</v>
      </c>
      <c r="D5616" t="s">
        <v>18761</v>
      </c>
      <c r="E5616" t="s">
        <v>2808</v>
      </c>
      <c r="F5616">
        <v>25</v>
      </c>
      <c r="G5616" t="s">
        <v>8234</v>
      </c>
      <c r="H5616" t="s">
        <v>8218</v>
      </c>
      <c r="I5616" t="s">
        <v>8219</v>
      </c>
      <c r="J5616" t="s">
        <v>8272</v>
      </c>
      <c r="K5616" t="s">
        <v>8224</v>
      </c>
      <c r="L5616" t="s">
        <v>8216</v>
      </c>
    </row>
    <row r="5617" spans="1:12" x14ac:dyDescent="0.35">
      <c r="A5617" s="164" t="s">
        <v>13048</v>
      </c>
      <c r="B5617" t="s">
        <v>13049</v>
      </c>
      <c r="C5617" t="s">
        <v>13050</v>
      </c>
      <c r="D5617" t="s">
        <v>772</v>
      </c>
      <c r="E5617" t="s">
        <v>2808</v>
      </c>
      <c r="F5617">
        <v>16</v>
      </c>
      <c r="G5617" t="s">
        <v>8234</v>
      </c>
      <c r="H5617" t="s">
        <v>8218</v>
      </c>
      <c r="I5617" t="s">
        <v>8219</v>
      </c>
      <c r="J5617" t="s">
        <v>8272</v>
      </c>
      <c r="K5617" t="s">
        <v>8224</v>
      </c>
      <c r="L5617" t="s">
        <v>8216</v>
      </c>
    </row>
    <row r="5618" spans="1:12" x14ac:dyDescent="0.35">
      <c r="A5618" s="164" t="s">
        <v>23294</v>
      </c>
      <c r="B5618" t="s">
        <v>23295</v>
      </c>
      <c r="C5618" t="s">
        <v>23296</v>
      </c>
      <c r="D5618" t="s">
        <v>23297</v>
      </c>
      <c r="E5618" t="s">
        <v>2808</v>
      </c>
      <c r="F5618">
        <v>23</v>
      </c>
      <c r="G5618" t="s">
        <v>8234</v>
      </c>
      <c r="H5618" t="s">
        <v>8218</v>
      </c>
      <c r="I5618" t="s">
        <v>8219</v>
      </c>
      <c r="J5618" t="s">
        <v>8272</v>
      </c>
      <c r="K5618" t="s">
        <v>8224</v>
      </c>
      <c r="L5618" t="s">
        <v>8216</v>
      </c>
    </row>
    <row r="5619" spans="1:12" x14ac:dyDescent="0.35">
      <c r="A5619" s="164" t="s">
        <v>12109</v>
      </c>
      <c r="B5619" t="s">
        <v>12110</v>
      </c>
      <c r="C5619" t="s">
        <v>12111</v>
      </c>
      <c r="D5619" t="s">
        <v>12112</v>
      </c>
      <c r="E5619" t="s">
        <v>2808</v>
      </c>
      <c r="F5619">
        <v>23</v>
      </c>
      <c r="G5619" t="s">
        <v>8234</v>
      </c>
      <c r="H5619" t="s">
        <v>8218</v>
      </c>
      <c r="I5619" t="s">
        <v>8219</v>
      </c>
      <c r="J5619" t="s">
        <v>8272</v>
      </c>
      <c r="K5619" t="s">
        <v>8224</v>
      </c>
      <c r="L5619" t="s">
        <v>8216</v>
      </c>
    </row>
    <row r="5620" spans="1:12" x14ac:dyDescent="0.35">
      <c r="A5620" s="164" t="s">
        <v>13843</v>
      </c>
      <c r="B5620" t="s">
        <v>13844</v>
      </c>
      <c r="C5620" t="s">
        <v>13845</v>
      </c>
      <c r="D5620" t="s">
        <v>13846</v>
      </c>
      <c r="E5620" t="s">
        <v>2808</v>
      </c>
      <c r="F5620">
        <v>20</v>
      </c>
      <c r="G5620" t="s">
        <v>8234</v>
      </c>
      <c r="H5620" t="s">
        <v>8218</v>
      </c>
      <c r="I5620" t="s">
        <v>8219</v>
      </c>
      <c r="J5620" t="s">
        <v>8272</v>
      </c>
      <c r="K5620" t="s">
        <v>8224</v>
      </c>
      <c r="L5620" t="s">
        <v>8216</v>
      </c>
    </row>
    <row r="5621" spans="1:12" x14ac:dyDescent="0.35">
      <c r="A5621" s="164" t="s">
        <v>9589</v>
      </c>
      <c r="B5621" t="s">
        <v>9590</v>
      </c>
      <c r="C5621" t="s">
        <v>9591</v>
      </c>
      <c r="D5621" t="s">
        <v>9592</v>
      </c>
      <c r="E5621" t="s">
        <v>2808</v>
      </c>
      <c r="F5621">
        <v>20</v>
      </c>
      <c r="G5621" t="s">
        <v>8234</v>
      </c>
      <c r="H5621" t="s">
        <v>8218</v>
      </c>
      <c r="I5621" t="s">
        <v>8214</v>
      </c>
      <c r="J5621" t="s">
        <v>8272</v>
      </c>
      <c r="K5621" t="s">
        <v>8224</v>
      </c>
      <c r="L5621" t="s">
        <v>8216</v>
      </c>
    </row>
    <row r="5622" spans="1:12" x14ac:dyDescent="0.35">
      <c r="A5622" s="164" t="s">
        <v>20248</v>
      </c>
      <c r="B5622" t="s">
        <v>17588</v>
      </c>
      <c r="C5622" t="s">
        <v>20249</v>
      </c>
      <c r="D5622" t="s">
        <v>17590</v>
      </c>
      <c r="E5622" t="s">
        <v>2808</v>
      </c>
      <c r="F5622">
        <v>25</v>
      </c>
      <c r="G5622" t="s">
        <v>8234</v>
      </c>
      <c r="H5622" t="s">
        <v>8218</v>
      </c>
      <c r="I5622" t="s">
        <v>8219</v>
      </c>
      <c r="J5622" t="s">
        <v>8272</v>
      </c>
      <c r="K5622" t="s">
        <v>8224</v>
      </c>
      <c r="L5622" t="s">
        <v>8216</v>
      </c>
    </row>
    <row r="5623" spans="1:12" x14ac:dyDescent="0.35">
      <c r="A5623" s="164" t="s">
        <v>19274</v>
      </c>
      <c r="B5623" t="s">
        <v>5337</v>
      </c>
      <c r="C5623" t="s">
        <v>19275</v>
      </c>
      <c r="D5623" t="s">
        <v>16121</v>
      </c>
      <c r="E5623" t="s">
        <v>2808</v>
      </c>
      <c r="F5623">
        <v>19</v>
      </c>
      <c r="G5623" t="s">
        <v>8234</v>
      </c>
      <c r="H5623" t="s">
        <v>8218</v>
      </c>
      <c r="I5623" t="s">
        <v>8219</v>
      </c>
      <c r="J5623" t="s">
        <v>8272</v>
      </c>
      <c r="K5623" t="s">
        <v>8224</v>
      </c>
      <c r="L5623" t="s">
        <v>8216</v>
      </c>
    </row>
    <row r="5624" spans="1:12" x14ac:dyDescent="0.35">
      <c r="A5624" s="164" t="s">
        <v>32137</v>
      </c>
      <c r="B5624" t="s">
        <v>32138</v>
      </c>
      <c r="C5624" t="s">
        <v>15242</v>
      </c>
      <c r="D5624" t="s">
        <v>15243</v>
      </c>
      <c r="E5624" t="s">
        <v>2808</v>
      </c>
      <c r="F5624">
        <v>23</v>
      </c>
      <c r="G5624" t="s">
        <v>8234</v>
      </c>
      <c r="H5624" t="s">
        <v>8218</v>
      </c>
      <c r="I5624" t="s">
        <v>8219</v>
      </c>
      <c r="J5624" t="s">
        <v>8272</v>
      </c>
      <c r="K5624" t="s">
        <v>8224</v>
      </c>
      <c r="L5624" t="s">
        <v>8216</v>
      </c>
    </row>
    <row r="5625" spans="1:12" x14ac:dyDescent="0.35">
      <c r="A5625" s="164" t="s">
        <v>16451</v>
      </c>
      <c r="B5625" t="s">
        <v>16452</v>
      </c>
      <c r="C5625" t="s">
        <v>16453</v>
      </c>
      <c r="D5625" t="s">
        <v>16454</v>
      </c>
      <c r="E5625" t="s">
        <v>2808</v>
      </c>
      <c r="F5625">
        <v>20</v>
      </c>
      <c r="G5625" t="s">
        <v>8234</v>
      </c>
      <c r="H5625" t="s">
        <v>8218</v>
      </c>
      <c r="I5625" t="s">
        <v>8219</v>
      </c>
      <c r="J5625" t="s">
        <v>8272</v>
      </c>
      <c r="K5625" t="s">
        <v>8224</v>
      </c>
      <c r="L5625" t="s">
        <v>8216</v>
      </c>
    </row>
    <row r="5626" spans="1:12" x14ac:dyDescent="0.35">
      <c r="A5626" s="164" t="s">
        <v>24026</v>
      </c>
      <c r="B5626" t="s">
        <v>24027</v>
      </c>
      <c r="C5626" t="s">
        <v>24028</v>
      </c>
      <c r="D5626" t="s">
        <v>24029</v>
      </c>
      <c r="E5626" t="s">
        <v>2808</v>
      </c>
      <c r="F5626">
        <v>24</v>
      </c>
      <c r="G5626" t="s">
        <v>8234</v>
      </c>
      <c r="H5626" t="s">
        <v>8218</v>
      </c>
      <c r="I5626" t="s">
        <v>8219</v>
      </c>
      <c r="J5626" t="s">
        <v>8272</v>
      </c>
      <c r="K5626" t="s">
        <v>8224</v>
      </c>
      <c r="L5626" t="s">
        <v>8216</v>
      </c>
    </row>
    <row r="5627" spans="1:12" x14ac:dyDescent="0.35">
      <c r="A5627" s="164" t="s">
        <v>31252</v>
      </c>
      <c r="B5627" t="s">
        <v>12928</v>
      </c>
      <c r="C5627" t="s">
        <v>31253</v>
      </c>
      <c r="D5627" t="s">
        <v>12930</v>
      </c>
      <c r="E5627" t="s">
        <v>2808</v>
      </c>
      <c r="F5627">
        <v>25</v>
      </c>
      <c r="G5627" t="s">
        <v>8234</v>
      </c>
      <c r="H5627" t="s">
        <v>8218</v>
      </c>
      <c r="I5627" t="s">
        <v>8219</v>
      </c>
      <c r="J5627" t="s">
        <v>8272</v>
      </c>
      <c r="K5627" t="s">
        <v>5808</v>
      </c>
      <c r="L5627" t="s">
        <v>8216</v>
      </c>
    </row>
    <row r="5628" spans="1:12" x14ac:dyDescent="0.35">
      <c r="A5628" s="164" t="s">
        <v>26979</v>
      </c>
      <c r="B5628" t="s">
        <v>26980</v>
      </c>
      <c r="C5628" t="s">
        <v>26981</v>
      </c>
      <c r="D5628" t="s">
        <v>26982</v>
      </c>
      <c r="E5628" t="s">
        <v>2808</v>
      </c>
      <c r="F5628">
        <v>12</v>
      </c>
      <c r="G5628" t="s">
        <v>8234</v>
      </c>
      <c r="H5628" t="s">
        <v>8218</v>
      </c>
      <c r="I5628" t="s">
        <v>8219</v>
      </c>
      <c r="J5628" t="s">
        <v>8272</v>
      </c>
      <c r="K5628" t="s">
        <v>8224</v>
      </c>
      <c r="L5628" t="s">
        <v>8216</v>
      </c>
    </row>
    <row r="5629" spans="1:12" x14ac:dyDescent="0.35">
      <c r="A5629" s="164" t="s">
        <v>21300</v>
      </c>
      <c r="B5629" t="s">
        <v>21301</v>
      </c>
      <c r="C5629" t="s">
        <v>21302</v>
      </c>
      <c r="D5629" t="s">
        <v>230</v>
      </c>
      <c r="E5629" t="s">
        <v>2808</v>
      </c>
      <c r="F5629">
        <v>25</v>
      </c>
      <c r="G5629" t="s">
        <v>8234</v>
      </c>
      <c r="H5629" t="s">
        <v>8218</v>
      </c>
      <c r="I5629" t="s">
        <v>8219</v>
      </c>
      <c r="J5629" t="s">
        <v>8272</v>
      </c>
      <c r="K5629" t="s">
        <v>5808</v>
      </c>
      <c r="L5629" t="s">
        <v>8216</v>
      </c>
    </row>
    <row r="5630" spans="1:12" x14ac:dyDescent="0.35">
      <c r="A5630" s="164" t="s">
        <v>23219</v>
      </c>
      <c r="B5630" t="s">
        <v>23220</v>
      </c>
      <c r="C5630" t="s">
        <v>23221</v>
      </c>
      <c r="D5630" t="s">
        <v>23222</v>
      </c>
      <c r="E5630" t="s">
        <v>2808</v>
      </c>
      <c r="F5630">
        <v>15</v>
      </c>
      <c r="G5630" t="s">
        <v>8234</v>
      </c>
      <c r="H5630" t="s">
        <v>8218</v>
      </c>
      <c r="I5630" t="s">
        <v>8219</v>
      </c>
      <c r="J5630" t="s">
        <v>8272</v>
      </c>
      <c r="K5630" t="s">
        <v>8224</v>
      </c>
      <c r="L5630" t="s">
        <v>8216</v>
      </c>
    </row>
    <row r="5631" spans="1:12" x14ac:dyDescent="0.35">
      <c r="A5631" s="164" t="s">
        <v>16074</v>
      </c>
      <c r="B5631" t="s">
        <v>16075</v>
      </c>
      <c r="C5631" t="s">
        <v>16076</v>
      </c>
      <c r="D5631" t="s">
        <v>2530</v>
      </c>
      <c r="E5631" t="s">
        <v>2808</v>
      </c>
      <c r="F5631">
        <v>16</v>
      </c>
      <c r="G5631" t="s">
        <v>8234</v>
      </c>
      <c r="H5631" t="s">
        <v>8218</v>
      </c>
      <c r="I5631" t="s">
        <v>8214</v>
      </c>
      <c r="J5631" t="s">
        <v>8272</v>
      </c>
      <c r="K5631" t="s">
        <v>8224</v>
      </c>
      <c r="L5631" t="s">
        <v>8216</v>
      </c>
    </row>
    <row r="5632" spans="1:12" x14ac:dyDescent="0.35">
      <c r="A5632" s="164" t="s">
        <v>17653</v>
      </c>
      <c r="B5632" t="s">
        <v>5686</v>
      </c>
      <c r="C5632" t="s">
        <v>17654</v>
      </c>
      <c r="D5632" t="s">
        <v>8353</v>
      </c>
      <c r="E5632" t="s">
        <v>2808</v>
      </c>
      <c r="F5632">
        <v>24</v>
      </c>
      <c r="G5632" t="s">
        <v>8234</v>
      </c>
      <c r="H5632" t="s">
        <v>8218</v>
      </c>
      <c r="I5632" t="s">
        <v>8214</v>
      </c>
      <c r="J5632" t="s">
        <v>8272</v>
      </c>
      <c r="K5632" t="s">
        <v>8224</v>
      </c>
      <c r="L5632" t="s">
        <v>8216</v>
      </c>
    </row>
    <row r="5633" spans="1:12" x14ac:dyDescent="0.35">
      <c r="A5633" s="164" t="s">
        <v>27219</v>
      </c>
      <c r="B5633" t="s">
        <v>21464</v>
      </c>
      <c r="C5633" t="s">
        <v>27220</v>
      </c>
      <c r="D5633" t="s">
        <v>21466</v>
      </c>
      <c r="E5633" t="s">
        <v>2808</v>
      </c>
      <c r="F5633">
        <v>14</v>
      </c>
      <c r="G5633" t="s">
        <v>8234</v>
      </c>
      <c r="H5633" t="s">
        <v>8218</v>
      </c>
      <c r="I5633" t="s">
        <v>8219</v>
      </c>
      <c r="J5633" t="s">
        <v>8272</v>
      </c>
      <c r="K5633" t="s">
        <v>8224</v>
      </c>
      <c r="L5633" t="s">
        <v>8216</v>
      </c>
    </row>
    <row r="5634" spans="1:12" x14ac:dyDescent="0.35">
      <c r="A5634" s="164" t="s">
        <v>20281</v>
      </c>
      <c r="B5634" t="s">
        <v>10845</v>
      </c>
      <c r="C5634" t="s">
        <v>20282</v>
      </c>
      <c r="D5634" t="s">
        <v>10847</v>
      </c>
      <c r="E5634" t="s">
        <v>2808</v>
      </c>
      <c r="F5634">
        <v>25</v>
      </c>
      <c r="G5634" t="s">
        <v>8234</v>
      </c>
      <c r="H5634" t="s">
        <v>8218</v>
      </c>
      <c r="I5634" t="s">
        <v>8219</v>
      </c>
      <c r="J5634" t="s">
        <v>8272</v>
      </c>
      <c r="K5634" t="s">
        <v>5808</v>
      </c>
      <c r="L5634" t="s">
        <v>8216</v>
      </c>
    </row>
    <row r="5635" spans="1:12" x14ac:dyDescent="0.35">
      <c r="A5635" s="164" t="s">
        <v>25748</v>
      </c>
      <c r="B5635" t="s">
        <v>25749</v>
      </c>
      <c r="C5635" t="s">
        <v>25750</v>
      </c>
      <c r="D5635" t="s">
        <v>23734</v>
      </c>
      <c r="E5635" t="s">
        <v>2808</v>
      </c>
      <c r="F5635">
        <v>18</v>
      </c>
      <c r="G5635" t="s">
        <v>8234</v>
      </c>
      <c r="H5635" t="s">
        <v>8218</v>
      </c>
      <c r="I5635" t="s">
        <v>8219</v>
      </c>
      <c r="J5635" t="s">
        <v>8272</v>
      </c>
      <c r="K5635" t="s">
        <v>8224</v>
      </c>
      <c r="L5635" t="s">
        <v>8216</v>
      </c>
    </row>
    <row r="5636" spans="1:12" x14ac:dyDescent="0.35">
      <c r="A5636" s="164" t="s">
        <v>23210</v>
      </c>
      <c r="B5636" t="s">
        <v>23211</v>
      </c>
      <c r="C5636" t="s">
        <v>23212</v>
      </c>
      <c r="D5636" t="s">
        <v>23213</v>
      </c>
      <c r="E5636" t="s">
        <v>2808</v>
      </c>
      <c r="F5636">
        <v>17</v>
      </c>
      <c r="G5636" t="s">
        <v>8234</v>
      </c>
      <c r="H5636" t="s">
        <v>8218</v>
      </c>
      <c r="I5636" t="s">
        <v>8219</v>
      </c>
      <c r="J5636" t="s">
        <v>8272</v>
      </c>
      <c r="K5636" t="s">
        <v>8224</v>
      </c>
      <c r="L5636" t="s">
        <v>8216</v>
      </c>
    </row>
    <row r="5637" spans="1:12" x14ac:dyDescent="0.35">
      <c r="A5637" s="164" t="s">
        <v>13448</v>
      </c>
      <c r="B5637" t="s">
        <v>13449</v>
      </c>
      <c r="C5637" t="s">
        <v>13450</v>
      </c>
      <c r="D5637" t="s">
        <v>13451</v>
      </c>
      <c r="E5637" t="s">
        <v>2808</v>
      </c>
      <c r="F5637">
        <v>25</v>
      </c>
      <c r="G5637" t="s">
        <v>8234</v>
      </c>
      <c r="H5637" t="s">
        <v>8218</v>
      </c>
      <c r="I5637" t="s">
        <v>8219</v>
      </c>
      <c r="J5637" t="s">
        <v>8272</v>
      </c>
      <c r="K5637" t="s">
        <v>5808</v>
      </c>
      <c r="L5637" t="s">
        <v>8216</v>
      </c>
    </row>
    <row r="5638" spans="1:12" x14ac:dyDescent="0.35">
      <c r="A5638" s="164" t="s">
        <v>30972</v>
      </c>
      <c r="B5638" t="s">
        <v>7030</v>
      </c>
      <c r="C5638" t="s">
        <v>23449</v>
      </c>
      <c r="D5638" t="s">
        <v>1459</v>
      </c>
      <c r="E5638" t="s">
        <v>2808</v>
      </c>
      <c r="F5638">
        <v>21</v>
      </c>
      <c r="G5638" t="s">
        <v>8234</v>
      </c>
      <c r="H5638" t="s">
        <v>8218</v>
      </c>
      <c r="I5638" t="s">
        <v>8219</v>
      </c>
      <c r="J5638" t="s">
        <v>8272</v>
      </c>
      <c r="K5638" t="s">
        <v>8224</v>
      </c>
      <c r="L5638" t="s">
        <v>8216</v>
      </c>
    </row>
    <row r="5639" spans="1:12" x14ac:dyDescent="0.35">
      <c r="A5639" s="164" t="s">
        <v>12699</v>
      </c>
      <c r="B5639" t="s">
        <v>12700</v>
      </c>
      <c r="C5639" t="s">
        <v>12701</v>
      </c>
      <c r="D5639" t="s">
        <v>3238</v>
      </c>
      <c r="E5639" t="s">
        <v>2808</v>
      </c>
      <c r="F5639">
        <v>15</v>
      </c>
      <c r="G5639" t="s">
        <v>8234</v>
      </c>
      <c r="H5639" t="s">
        <v>8218</v>
      </c>
      <c r="I5639" t="s">
        <v>8219</v>
      </c>
      <c r="J5639" t="s">
        <v>8272</v>
      </c>
      <c r="K5639" t="s">
        <v>8224</v>
      </c>
      <c r="L5639" t="s">
        <v>8216</v>
      </c>
    </row>
    <row r="5640" spans="1:12" x14ac:dyDescent="0.35">
      <c r="A5640" s="164" t="s">
        <v>29223</v>
      </c>
      <c r="B5640" t="s">
        <v>29224</v>
      </c>
      <c r="C5640" t="s">
        <v>29225</v>
      </c>
      <c r="D5640" t="s">
        <v>29226</v>
      </c>
      <c r="E5640" t="s">
        <v>2808</v>
      </c>
      <c r="F5640">
        <v>20</v>
      </c>
      <c r="G5640" t="s">
        <v>8234</v>
      </c>
      <c r="H5640" t="s">
        <v>8218</v>
      </c>
      <c r="I5640" t="s">
        <v>8219</v>
      </c>
      <c r="J5640" t="s">
        <v>8272</v>
      </c>
      <c r="K5640" t="s">
        <v>8224</v>
      </c>
      <c r="L5640" t="s">
        <v>8216</v>
      </c>
    </row>
    <row r="5641" spans="1:12" x14ac:dyDescent="0.35">
      <c r="A5641" s="164" t="s">
        <v>17905</v>
      </c>
      <c r="B5641" t="s">
        <v>17906</v>
      </c>
      <c r="C5641" t="s">
        <v>17907</v>
      </c>
      <c r="D5641" t="s">
        <v>2281</v>
      </c>
      <c r="E5641" t="s">
        <v>2808</v>
      </c>
      <c r="F5641">
        <v>20</v>
      </c>
      <c r="G5641" t="s">
        <v>8234</v>
      </c>
      <c r="H5641" t="s">
        <v>8218</v>
      </c>
      <c r="I5641" t="s">
        <v>8219</v>
      </c>
      <c r="J5641" t="s">
        <v>8272</v>
      </c>
      <c r="K5641" t="s">
        <v>8224</v>
      </c>
      <c r="L5641" t="s">
        <v>8216</v>
      </c>
    </row>
    <row r="5642" spans="1:12" x14ac:dyDescent="0.35">
      <c r="A5642" s="164" t="s">
        <v>25996</v>
      </c>
      <c r="B5642" t="s">
        <v>8998</v>
      </c>
      <c r="C5642" t="s">
        <v>8277</v>
      </c>
      <c r="D5642" t="s">
        <v>9000</v>
      </c>
      <c r="E5642" t="s">
        <v>2808</v>
      </c>
      <c r="F5642">
        <v>21</v>
      </c>
      <c r="G5642" t="s">
        <v>8234</v>
      </c>
      <c r="H5642" t="s">
        <v>8218</v>
      </c>
      <c r="I5642" t="s">
        <v>8219</v>
      </c>
      <c r="J5642" t="s">
        <v>8272</v>
      </c>
      <c r="K5642" t="s">
        <v>8224</v>
      </c>
      <c r="L5642" t="s">
        <v>8216</v>
      </c>
    </row>
    <row r="5643" spans="1:12" x14ac:dyDescent="0.35">
      <c r="A5643" s="164" t="s">
        <v>27678</v>
      </c>
      <c r="B5643" t="s">
        <v>27679</v>
      </c>
      <c r="C5643" t="s">
        <v>27680</v>
      </c>
      <c r="D5643" t="s">
        <v>27681</v>
      </c>
      <c r="E5643" t="s">
        <v>2808</v>
      </c>
      <c r="F5643">
        <v>18</v>
      </c>
      <c r="G5643" t="s">
        <v>8234</v>
      </c>
      <c r="H5643" t="s">
        <v>8218</v>
      </c>
      <c r="I5643" t="s">
        <v>8219</v>
      </c>
      <c r="J5643" t="s">
        <v>8272</v>
      </c>
      <c r="K5643" t="s">
        <v>8224</v>
      </c>
      <c r="L5643" t="s">
        <v>8216</v>
      </c>
    </row>
    <row r="5644" spans="1:12" x14ac:dyDescent="0.35">
      <c r="A5644" s="164" t="s">
        <v>16752</v>
      </c>
      <c r="B5644" t="s">
        <v>16753</v>
      </c>
      <c r="C5644" t="s">
        <v>16754</v>
      </c>
      <c r="D5644" t="s">
        <v>16755</v>
      </c>
      <c r="E5644" t="s">
        <v>2808</v>
      </c>
      <c r="F5644">
        <v>20</v>
      </c>
      <c r="G5644" t="s">
        <v>8234</v>
      </c>
      <c r="H5644" t="s">
        <v>8218</v>
      </c>
      <c r="I5644" t="s">
        <v>8219</v>
      </c>
      <c r="J5644" t="s">
        <v>8272</v>
      </c>
      <c r="K5644" t="s">
        <v>8224</v>
      </c>
      <c r="L5644" t="s">
        <v>8216</v>
      </c>
    </row>
    <row r="5645" spans="1:12" x14ac:dyDescent="0.35">
      <c r="A5645" s="164" t="s">
        <v>20998</v>
      </c>
      <c r="B5645" t="s">
        <v>5591</v>
      </c>
      <c r="C5645" t="s">
        <v>20999</v>
      </c>
      <c r="D5645" t="s">
        <v>21000</v>
      </c>
      <c r="E5645" t="s">
        <v>2808</v>
      </c>
      <c r="F5645">
        <v>24</v>
      </c>
      <c r="G5645" t="s">
        <v>8234</v>
      </c>
      <c r="H5645" t="s">
        <v>8218</v>
      </c>
      <c r="I5645" t="s">
        <v>8219</v>
      </c>
      <c r="J5645" t="s">
        <v>8272</v>
      </c>
      <c r="K5645" t="s">
        <v>8224</v>
      </c>
      <c r="L5645" t="s">
        <v>8216</v>
      </c>
    </row>
    <row r="5646" spans="1:12" x14ac:dyDescent="0.35">
      <c r="A5646" s="164" t="s">
        <v>28816</v>
      </c>
      <c r="B5646" t="s">
        <v>28817</v>
      </c>
      <c r="C5646" t="s">
        <v>28818</v>
      </c>
      <c r="D5646" t="s">
        <v>28819</v>
      </c>
      <c r="E5646" t="s">
        <v>2808</v>
      </c>
      <c r="F5646">
        <v>16</v>
      </c>
      <c r="G5646" t="s">
        <v>8234</v>
      </c>
      <c r="H5646" t="s">
        <v>8218</v>
      </c>
      <c r="I5646" t="s">
        <v>8219</v>
      </c>
      <c r="J5646" t="s">
        <v>8272</v>
      </c>
      <c r="K5646" t="s">
        <v>8224</v>
      </c>
      <c r="L5646" t="s">
        <v>8216</v>
      </c>
    </row>
    <row r="5647" spans="1:12" x14ac:dyDescent="0.35">
      <c r="A5647" s="164" t="s">
        <v>12860</v>
      </c>
      <c r="B5647" t="s">
        <v>12861</v>
      </c>
      <c r="C5647" t="s">
        <v>12862</v>
      </c>
      <c r="D5647" t="s">
        <v>12863</v>
      </c>
      <c r="E5647" t="s">
        <v>2808</v>
      </c>
      <c r="F5647">
        <v>24</v>
      </c>
      <c r="G5647" t="s">
        <v>8234</v>
      </c>
      <c r="H5647" t="s">
        <v>8218</v>
      </c>
      <c r="I5647" t="s">
        <v>8219</v>
      </c>
      <c r="J5647" t="s">
        <v>8272</v>
      </c>
      <c r="K5647" t="s">
        <v>8224</v>
      </c>
      <c r="L5647" t="s">
        <v>8216</v>
      </c>
    </row>
    <row r="5648" spans="1:12" x14ac:dyDescent="0.35">
      <c r="A5648" s="164" t="s">
        <v>26322</v>
      </c>
      <c r="B5648" t="s">
        <v>9757</v>
      </c>
      <c r="C5648" t="s">
        <v>9758</v>
      </c>
      <c r="D5648" t="s">
        <v>9759</v>
      </c>
      <c r="E5648" t="s">
        <v>2808</v>
      </c>
      <c r="F5648">
        <v>18</v>
      </c>
      <c r="G5648" t="s">
        <v>8234</v>
      </c>
      <c r="H5648" t="s">
        <v>8218</v>
      </c>
      <c r="I5648" t="s">
        <v>8219</v>
      </c>
      <c r="J5648" t="s">
        <v>8272</v>
      </c>
      <c r="K5648" t="s">
        <v>8224</v>
      </c>
      <c r="L5648" t="s">
        <v>8216</v>
      </c>
    </row>
    <row r="5649" spans="1:12" x14ac:dyDescent="0.35">
      <c r="A5649" s="164" t="s">
        <v>25245</v>
      </c>
      <c r="B5649" t="s">
        <v>25246</v>
      </c>
      <c r="C5649" t="s">
        <v>25247</v>
      </c>
      <c r="D5649" t="s">
        <v>25248</v>
      </c>
      <c r="E5649" t="s">
        <v>2808</v>
      </c>
      <c r="F5649">
        <v>20</v>
      </c>
      <c r="G5649" t="s">
        <v>8234</v>
      </c>
      <c r="H5649" t="s">
        <v>8218</v>
      </c>
      <c r="I5649" t="s">
        <v>8219</v>
      </c>
      <c r="J5649" t="s">
        <v>8272</v>
      </c>
      <c r="K5649" t="s">
        <v>8224</v>
      </c>
      <c r="L5649" t="s">
        <v>8216</v>
      </c>
    </row>
    <row r="5650" spans="1:12" x14ac:dyDescent="0.35">
      <c r="A5650" s="164" t="s">
        <v>25851</v>
      </c>
      <c r="B5650" t="s">
        <v>25852</v>
      </c>
      <c r="C5650" t="s">
        <v>25853</v>
      </c>
      <c r="D5650" t="s">
        <v>3412</v>
      </c>
      <c r="E5650" t="s">
        <v>2808</v>
      </c>
      <c r="F5650">
        <v>19</v>
      </c>
      <c r="G5650" t="s">
        <v>8234</v>
      </c>
      <c r="H5650" t="s">
        <v>8218</v>
      </c>
      <c r="I5650" t="s">
        <v>8219</v>
      </c>
      <c r="J5650" t="s">
        <v>8272</v>
      </c>
      <c r="K5650" t="s">
        <v>8224</v>
      </c>
      <c r="L5650" t="s">
        <v>8216</v>
      </c>
    </row>
    <row r="5651" spans="1:12" x14ac:dyDescent="0.35">
      <c r="A5651" s="164" t="s">
        <v>21062</v>
      </c>
      <c r="B5651" t="s">
        <v>21063</v>
      </c>
      <c r="C5651" t="s">
        <v>21064</v>
      </c>
      <c r="D5651" t="s">
        <v>21065</v>
      </c>
      <c r="E5651" t="s">
        <v>2808</v>
      </c>
      <c r="F5651">
        <v>25</v>
      </c>
      <c r="G5651" t="s">
        <v>8234</v>
      </c>
      <c r="H5651" t="s">
        <v>8218</v>
      </c>
      <c r="I5651" t="s">
        <v>8219</v>
      </c>
      <c r="J5651" t="s">
        <v>8272</v>
      </c>
      <c r="K5651" t="s">
        <v>5808</v>
      </c>
      <c r="L5651" t="s">
        <v>8216</v>
      </c>
    </row>
    <row r="5652" spans="1:12" x14ac:dyDescent="0.35">
      <c r="A5652" s="164" t="s">
        <v>20498</v>
      </c>
      <c r="B5652" t="s">
        <v>13174</v>
      </c>
      <c r="C5652" t="s">
        <v>20499</v>
      </c>
      <c r="D5652" t="s">
        <v>20500</v>
      </c>
      <c r="E5652" t="s">
        <v>2808</v>
      </c>
      <c r="F5652">
        <v>21</v>
      </c>
      <c r="G5652" t="s">
        <v>8234</v>
      </c>
      <c r="H5652" t="s">
        <v>8218</v>
      </c>
      <c r="I5652" t="s">
        <v>8214</v>
      </c>
      <c r="J5652" t="s">
        <v>8272</v>
      </c>
      <c r="K5652" t="s">
        <v>8224</v>
      </c>
      <c r="L5652" t="s">
        <v>8216</v>
      </c>
    </row>
    <row r="5653" spans="1:12" x14ac:dyDescent="0.35">
      <c r="A5653" s="164" t="s">
        <v>25277</v>
      </c>
      <c r="B5653" t="s">
        <v>10700</v>
      </c>
      <c r="C5653" t="s">
        <v>10701</v>
      </c>
      <c r="D5653" t="s">
        <v>3496</v>
      </c>
      <c r="E5653" t="s">
        <v>2808</v>
      </c>
      <c r="F5653">
        <v>25</v>
      </c>
      <c r="G5653" t="s">
        <v>8234</v>
      </c>
      <c r="H5653" t="s">
        <v>8218</v>
      </c>
      <c r="I5653" t="s">
        <v>8219</v>
      </c>
      <c r="J5653" t="s">
        <v>8272</v>
      </c>
      <c r="K5653" t="s">
        <v>5808</v>
      </c>
      <c r="L5653" t="s">
        <v>8216</v>
      </c>
    </row>
    <row r="5654" spans="1:12" x14ac:dyDescent="0.35">
      <c r="A5654" s="164" t="s">
        <v>11323</v>
      </c>
      <c r="B5654" t="s">
        <v>11324</v>
      </c>
      <c r="C5654" t="s">
        <v>11325</v>
      </c>
      <c r="D5654" t="s">
        <v>2029</v>
      </c>
      <c r="E5654" t="s">
        <v>2808</v>
      </c>
      <c r="F5654">
        <v>25</v>
      </c>
      <c r="G5654" t="s">
        <v>8234</v>
      </c>
      <c r="H5654" t="s">
        <v>8218</v>
      </c>
      <c r="I5654" t="s">
        <v>8219</v>
      </c>
      <c r="J5654" t="s">
        <v>8272</v>
      </c>
      <c r="K5654" t="s">
        <v>5808</v>
      </c>
      <c r="L5654" t="s">
        <v>8216</v>
      </c>
    </row>
    <row r="5655" spans="1:12" x14ac:dyDescent="0.35">
      <c r="A5655" s="164" t="s">
        <v>32493</v>
      </c>
      <c r="B5655" t="s">
        <v>15036</v>
      </c>
      <c r="C5655" t="s">
        <v>15037</v>
      </c>
      <c r="D5655" t="s">
        <v>15038</v>
      </c>
      <c r="E5655" t="s">
        <v>2808</v>
      </c>
      <c r="F5655">
        <v>25</v>
      </c>
      <c r="G5655" t="s">
        <v>8234</v>
      </c>
      <c r="H5655" t="s">
        <v>8218</v>
      </c>
      <c r="I5655" t="s">
        <v>8219</v>
      </c>
      <c r="J5655" t="s">
        <v>8272</v>
      </c>
      <c r="K5655" t="s">
        <v>5808</v>
      </c>
      <c r="L5655" t="s">
        <v>8216</v>
      </c>
    </row>
    <row r="5656" spans="1:12" x14ac:dyDescent="0.35">
      <c r="A5656" s="164" t="s">
        <v>9051</v>
      </c>
      <c r="B5656" t="s">
        <v>5808</v>
      </c>
      <c r="C5656" t="s">
        <v>9052</v>
      </c>
      <c r="D5656" t="s">
        <v>9053</v>
      </c>
      <c r="E5656" t="s">
        <v>2808</v>
      </c>
      <c r="F5656">
        <v>25</v>
      </c>
      <c r="G5656" t="s">
        <v>8234</v>
      </c>
      <c r="H5656" t="s">
        <v>8218</v>
      </c>
      <c r="I5656" t="s">
        <v>8219</v>
      </c>
      <c r="J5656" t="s">
        <v>8272</v>
      </c>
      <c r="K5656" t="s">
        <v>5808</v>
      </c>
      <c r="L5656" t="s">
        <v>8216</v>
      </c>
    </row>
    <row r="5657" spans="1:12" x14ac:dyDescent="0.35">
      <c r="A5657" s="164" t="s">
        <v>14333</v>
      </c>
      <c r="B5657" t="s">
        <v>14334</v>
      </c>
      <c r="C5657" t="s">
        <v>14335</v>
      </c>
      <c r="D5657" t="s">
        <v>14336</v>
      </c>
      <c r="E5657" t="s">
        <v>2808</v>
      </c>
      <c r="F5657">
        <v>25</v>
      </c>
      <c r="G5657" t="s">
        <v>8234</v>
      </c>
      <c r="H5657" t="s">
        <v>8218</v>
      </c>
      <c r="I5657" t="s">
        <v>8219</v>
      </c>
      <c r="J5657" t="s">
        <v>8272</v>
      </c>
      <c r="K5657" t="s">
        <v>5808</v>
      </c>
      <c r="L5657" t="s">
        <v>8216</v>
      </c>
    </row>
    <row r="5658" spans="1:12" x14ac:dyDescent="0.35">
      <c r="A5658" s="164" t="s">
        <v>27857</v>
      </c>
      <c r="B5658" t="s">
        <v>11752</v>
      </c>
      <c r="C5658" t="s">
        <v>11753</v>
      </c>
      <c r="D5658" t="s">
        <v>11754</v>
      </c>
      <c r="E5658" t="s">
        <v>2808</v>
      </c>
      <c r="F5658">
        <v>23</v>
      </c>
      <c r="G5658" t="s">
        <v>8234</v>
      </c>
      <c r="H5658" t="s">
        <v>8218</v>
      </c>
      <c r="I5658" t="s">
        <v>8219</v>
      </c>
      <c r="J5658" t="s">
        <v>8272</v>
      </c>
      <c r="K5658" t="s">
        <v>8224</v>
      </c>
      <c r="L5658" t="s">
        <v>8216</v>
      </c>
    </row>
    <row r="5659" spans="1:12" x14ac:dyDescent="0.35">
      <c r="A5659" s="164" t="s">
        <v>29750</v>
      </c>
      <c r="B5659" t="s">
        <v>29751</v>
      </c>
      <c r="C5659" t="s">
        <v>29752</v>
      </c>
      <c r="D5659" t="s">
        <v>2394</v>
      </c>
      <c r="E5659" t="s">
        <v>2808</v>
      </c>
      <c r="F5659">
        <v>0</v>
      </c>
      <c r="G5659" t="s">
        <v>8234</v>
      </c>
      <c r="H5659" t="s">
        <v>8218</v>
      </c>
      <c r="I5659" t="s">
        <v>8219</v>
      </c>
      <c r="J5659" t="s">
        <v>8215</v>
      </c>
      <c r="K5659" t="s">
        <v>8224</v>
      </c>
      <c r="L5659" t="s">
        <v>8216</v>
      </c>
    </row>
    <row r="5660" spans="1:12" x14ac:dyDescent="0.35">
      <c r="A5660" s="164" t="s">
        <v>10452</v>
      </c>
      <c r="B5660" t="s">
        <v>10453</v>
      </c>
      <c r="C5660" t="s">
        <v>10454</v>
      </c>
      <c r="D5660" t="s">
        <v>2176</v>
      </c>
      <c r="E5660" t="s">
        <v>2808</v>
      </c>
      <c r="F5660">
        <v>249</v>
      </c>
      <c r="G5660" t="s">
        <v>8223</v>
      </c>
      <c r="H5660" t="s">
        <v>8218</v>
      </c>
      <c r="I5660" t="s">
        <v>8214</v>
      </c>
      <c r="J5660" t="s">
        <v>8215</v>
      </c>
      <c r="K5660" t="s">
        <v>8224</v>
      </c>
      <c r="L5660" t="s">
        <v>8216</v>
      </c>
    </row>
    <row r="5661" spans="1:12" x14ac:dyDescent="0.35">
      <c r="A5661" s="164" t="s">
        <v>33415</v>
      </c>
      <c r="B5661" t="s">
        <v>33416</v>
      </c>
      <c r="C5661" t="s">
        <v>33417</v>
      </c>
      <c r="D5661" t="s">
        <v>2321</v>
      </c>
      <c r="E5661" t="s">
        <v>2808</v>
      </c>
      <c r="F5661">
        <v>150</v>
      </c>
      <c r="G5661" t="s">
        <v>8212</v>
      </c>
      <c r="H5661" t="s">
        <v>8218</v>
      </c>
      <c r="I5661" t="s">
        <v>8219</v>
      </c>
      <c r="J5661" t="s">
        <v>8215</v>
      </c>
      <c r="K5661" t="s">
        <v>8224</v>
      </c>
      <c r="L5661" t="s">
        <v>8216</v>
      </c>
    </row>
    <row r="5662" spans="1:12" x14ac:dyDescent="0.35">
      <c r="A5662" s="164" t="s">
        <v>26303</v>
      </c>
      <c r="B5662" t="s">
        <v>26304</v>
      </c>
      <c r="C5662" t="s">
        <v>26305</v>
      </c>
      <c r="D5662" t="s">
        <v>22006</v>
      </c>
      <c r="E5662" t="s">
        <v>2808</v>
      </c>
      <c r="H5662" t="s">
        <v>8218</v>
      </c>
      <c r="I5662" t="s">
        <v>8214</v>
      </c>
      <c r="J5662" t="s">
        <v>8215</v>
      </c>
      <c r="K5662" t="s">
        <v>8224</v>
      </c>
      <c r="L5662" t="s">
        <v>8216</v>
      </c>
    </row>
    <row r="5663" spans="1:12" x14ac:dyDescent="0.35">
      <c r="A5663" s="164" t="s">
        <v>21327</v>
      </c>
      <c r="B5663" t="s">
        <v>21328</v>
      </c>
      <c r="C5663" t="s">
        <v>21329</v>
      </c>
      <c r="D5663" t="s">
        <v>21330</v>
      </c>
      <c r="E5663" t="s">
        <v>2808</v>
      </c>
      <c r="H5663" t="s">
        <v>8218</v>
      </c>
      <c r="I5663" t="s">
        <v>8214</v>
      </c>
      <c r="J5663" t="s">
        <v>8215</v>
      </c>
      <c r="K5663" t="s">
        <v>8224</v>
      </c>
      <c r="L5663" t="s">
        <v>8216</v>
      </c>
    </row>
    <row r="5664" spans="1:12" x14ac:dyDescent="0.35">
      <c r="A5664" s="164" t="s">
        <v>18044</v>
      </c>
      <c r="B5664" t="s">
        <v>18045</v>
      </c>
      <c r="C5664" t="s">
        <v>18046</v>
      </c>
      <c r="D5664" t="s">
        <v>2810</v>
      </c>
      <c r="E5664" t="s">
        <v>2808</v>
      </c>
      <c r="F5664">
        <v>56</v>
      </c>
      <c r="G5664" t="s">
        <v>8234</v>
      </c>
      <c r="H5664" t="s">
        <v>8218</v>
      </c>
      <c r="I5664" t="s">
        <v>8219</v>
      </c>
      <c r="J5664" t="s">
        <v>8215</v>
      </c>
      <c r="K5664" t="s">
        <v>8224</v>
      </c>
      <c r="L5664" t="s">
        <v>8216</v>
      </c>
    </row>
    <row r="5665" spans="1:12" x14ac:dyDescent="0.35">
      <c r="A5665" s="164" t="s">
        <v>10207</v>
      </c>
      <c r="B5665" t="s">
        <v>10208</v>
      </c>
      <c r="C5665" t="s">
        <v>10209</v>
      </c>
      <c r="D5665" t="s">
        <v>2812</v>
      </c>
      <c r="E5665" t="s">
        <v>2808</v>
      </c>
      <c r="F5665">
        <v>82</v>
      </c>
      <c r="G5665" t="s">
        <v>8234</v>
      </c>
      <c r="H5665" t="s">
        <v>8218</v>
      </c>
      <c r="I5665" t="s">
        <v>8214</v>
      </c>
      <c r="J5665" t="s">
        <v>8215</v>
      </c>
      <c r="K5665" t="s">
        <v>8224</v>
      </c>
      <c r="L5665" t="s">
        <v>8216</v>
      </c>
    </row>
    <row r="5666" spans="1:12" x14ac:dyDescent="0.35">
      <c r="A5666" s="164" t="s">
        <v>9688</v>
      </c>
      <c r="B5666" t="s">
        <v>9689</v>
      </c>
      <c r="C5666" t="s">
        <v>9690</v>
      </c>
      <c r="D5666" t="s">
        <v>2812</v>
      </c>
      <c r="E5666" t="s">
        <v>2808</v>
      </c>
      <c r="F5666">
        <v>16</v>
      </c>
      <c r="G5666" t="s">
        <v>8234</v>
      </c>
      <c r="H5666" t="s">
        <v>8218</v>
      </c>
      <c r="I5666" t="s">
        <v>8214</v>
      </c>
      <c r="J5666" t="s">
        <v>8215</v>
      </c>
      <c r="K5666" t="s">
        <v>8224</v>
      </c>
      <c r="L5666" t="s">
        <v>8216</v>
      </c>
    </row>
    <row r="5667" spans="1:12" x14ac:dyDescent="0.35">
      <c r="A5667" s="164" t="s">
        <v>2837</v>
      </c>
      <c r="B5667" t="s">
        <v>7288</v>
      </c>
      <c r="C5667" t="s">
        <v>32151</v>
      </c>
      <c r="D5667" t="s">
        <v>1955</v>
      </c>
      <c r="E5667" t="s">
        <v>2838</v>
      </c>
      <c r="F5667">
        <v>637</v>
      </c>
      <c r="G5667" t="s">
        <v>8490</v>
      </c>
      <c r="H5667" t="s">
        <v>8226</v>
      </c>
      <c r="I5667" t="s">
        <v>8214</v>
      </c>
      <c r="J5667" t="s">
        <v>8215</v>
      </c>
      <c r="K5667" t="s">
        <v>8224</v>
      </c>
      <c r="L5667" t="s">
        <v>8267</v>
      </c>
    </row>
    <row r="5668" spans="1:12" x14ac:dyDescent="0.35">
      <c r="A5668" s="164" t="s">
        <v>8859</v>
      </c>
      <c r="B5668" t="s">
        <v>8860</v>
      </c>
      <c r="C5668" t="s">
        <v>8861</v>
      </c>
      <c r="D5668" t="s">
        <v>8862</v>
      </c>
      <c r="E5668" t="s">
        <v>2838</v>
      </c>
      <c r="F5668">
        <v>14</v>
      </c>
      <c r="G5668" t="s">
        <v>8234</v>
      </c>
      <c r="H5668" t="s">
        <v>8226</v>
      </c>
      <c r="I5668" t="s">
        <v>8219</v>
      </c>
      <c r="J5668" t="s">
        <v>8215</v>
      </c>
      <c r="K5668" t="s">
        <v>8224</v>
      </c>
      <c r="L5668" t="s">
        <v>8216</v>
      </c>
    </row>
    <row r="5669" spans="1:12" x14ac:dyDescent="0.35">
      <c r="A5669" s="164" t="s">
        <v>2839</v>
      </c>
      <c r="B5669" t="s">
        <v>7276</v>
      </c>
      <c r="C5669" t="s">
        <v>10712</v>
      </c>
      <c r="D5669" t="s">
        <v>2840</v>
      </c>
      <c r="E5669" t="s">
        <v>2838</v>
      </c>
      <c r="F5669">
        <v>554</v>
      </c>
      <c r="G5669" t="s">
        <v>8490</v>
      </c>
      <c r="H5669" t="s">
        <v>8226</v>
      </c>
      <c r="I5669" t="s">
        <v>8214</v>
      </c>
      <c r="J5669" t="s">
        <v>8215</v>
      </c>
      <c r="K5669" t="s">
        <v>8224</v>
      </c>
      <c r="L5669" t="s">
        <v>8267</v>
      </c>
    </row>
    <row r="5670" spans="1:12" x14ac:dyDescent="0.35">
      <c r="A5670" s="164" t="s">
        <v>2841</v>
      </c>
      <c r="B5670" t="s">
        <v>7270</v>
      </c>
      <c r="C5670" t="s">
        <v>14715</v>
      </c>
      <c r="D5670" t="s">
        <v>2842</v>
      </c>
      <c r="E5670" t="s">
        <v>2838</v>
      </c>
      <c r="F5670">
        <v>136</v>
      </c>
      <c r="G5670" t="s">
        <v>8212</v>
      </c>
      <c r="H5670" t="s">
        <v>8226</v>
      </c>
      <c r="I5670" t="s">
        <v>8214</v>
      </c>
      <c r="J5670" t="s">
        <v>8215</v>
      </c>
      <c r="K5670" t="s">
        <v>8224</v>
      </c>
      <c r="L5670" t="s">
        <v>8216</v>
      </c>
    </row>
    <row r="5671" spans="1:12" x14ac:dyDescent="0.35">
      <c r="A5671" s="164" t="s">
        <v>14665</v>
      </c>
      <c r="B5671" t="s">
        <v>14666</v>
      </c>
      <c r="C5671" t="s">
        <v>14667</v>
      </c>
      <c r="D5671" t="s">
        <v>14668</v>
      </c>
      <c r="E5671" t="s">
        <v>2838</v>
      </c>
      <c r="F5671">
        <v>25</v>
      </c>
      <c r="G5671" t="s">
        <v>8234</v>
      </c>
      <c r="H5671" t="s">
        <v>8226</v>
      </c>
      <c r="I5671" t="s">
        <v>8219</v>
      </c>
      <c r="J5671" t="s">
        <v>8215</v>
      </c>
      <c r="K5671" t="s">
        <v>8224</v>
      </c>
      <c r="L5671" t="s">
        <v>8216</v>
      </c>
    </row>
    <row r="5672" spans="1:12" x14ac:dyDescent="0.35">
      <c r="A5672" s="164" t="s">
        <v>2843</v>
      </c>
      <c r="B5672" t="s">
        <v>7274</v>
      </c>
      <c r="C5672" t="s">
        <v>29760</v>
      </c>
      <c r="D5672" t="s">
        <v>2840</v>
      </c>
      <c r="E5672" t="s">
        <v>2838</v>
      </c>
      <c r="F5672">
        <v>498</v>
      </c>
      <c r="G5672" t="s">
        <v>8307</v>
      </c>
      <c r="H5672" t="s">
        <v>8226</v>
      </c>
      <c r="I5672" t="s">
        <v>8214</v>
      </c>
      <c r="J5672" t="s">
        <v>8215</v>
      </c>
      <c r="K5672" t="s">
        <v>8224</v>
      </c>
      <c r="L5672" t="s">
        <v>8267</v>
      </c>
    </row>
    <row r="5673" spans="1:12" x14ac:dyDescent="0.35">
      <c r="A5673" s="164" t="s">
        <v>2844</v>
      </c>
      <c r="B5673" t="s">
        <v>7291</v>
      </c>
      <c r="C5673" t="s">
        <v>26226</v>
      </c>
      <c r="D5673" t="s">
        <v>2845</v>
      </c>
      <c r="E5673" t="s">
        <v>2838</v>
      </c>
      <c r="F5673">
        <v>59</v>
      </c>
      <c r="G5673" t="s">
        <v>8234</v>
      </c>
      <c r="H5673" t="s">
        <v>8226</v>
      </c>
      <c r="I5673" t="s">
        <v>8219</v>
      </c>
      <c r="J5673" t="s">
        <v>8215</v>
      </c>
      <c r="K5673" t="s">
        <v>8224</v>
      </c>
      <c r="L5673" t="s">
        <v>8216</v>
      </c>
    </row>
    <row r="5674" spans="1:12" x14ac:dyDescent="0.35">
      <c r="A5674" s="164" t="s">
        <v>2846</v>
      </c>
      <c r="B5674" t="s">
        <v>5084</v>
      </c>
      <c r="C5674" t="s">
        <v>29524</v>
      </c>
      <c r="D5674" t="s">
        <v>1955</v>
      </c>
      <c r="E5674" t="s">
        <v>2838</v>
      </c>
      <c r="F5674">
        <v>252</v>
      </c>
      <c r="G5674" t="s">
        <v>8223</v>
      </c>
      <c r="H5674" t="s">
        <v>8226</v>
      </c>
      <c r="I5674" t="s">
        <v>8214</v>
      </c>
      <c r="J5674" t="s">
        <v>8215</v>
      </c>
      <c r="K5674" t="s">
        <v>8224</v>
      </c>
      <c r="L5674" t="s">
        <v>8216</v>
      </c>
    </row>
    <row r="5675" spans="1:12" x14ac:dyDescent="0.35">
      <c r="A5675" s="164" t="s">
        <v>30307</v>
      </c>
      <c r="B5675" t="s">
        <v>20491</v>
      </c>
      <c r="C5675" t="s">
        <v>20492</v>
      </c>
      <c r="D5675" t="s">
        <v>20493</v>
      </c>
      <c r="E5675" t="s">
        <v>2838</v>
      </c>
      <c r="F5675">
        <v>20</v>
      </c>
      <c r="G5675" t="s">
        <v>8234</v>
      </c>
      <c r="H5675" t="s">
        <v>8226</v>
      </c>
      <c r="I5675" t="s">
        <v>8214</v>
      </c>
      <c r="J5675" t="s">
        <v>8215</v>
      </c>
      <c r="K5675" t="s">
        <v>8224</v>
      </c>
      <c r="L5675" t="s">
        <v>8216</v>
      </c>
    </row>
    <row r="5676" spans="1:12" x14ac:dyDescent="0.35">
      <c r="A5676" s="164" t="s">
        <v>20093</v>
      </c>
      <c r="B5676" t="s">
        <v>16667</v>
      </c>
      <c r="C5676" t="s">
        <v>20094</v>
      </c>
      <c r="D5676" t="s">
        <v>16669</v>
      </c>
      <c r="E5676" t="s">
        <v>2838</v>
      </c>
      <c r="F5676">
        <v>5</v>
      </c>
      <c r="G5676" t="s">
        <v>8234</v>
      </c>
      <c r="H5676" t="s">
        <v>8226</v>
      </c>
      <c r="I5676" t="s">
        <v>8219</v>
      </c>
      <c r="J5676" t="s">
        <v>8215</v>
      </c>
      <c r="K5676" t="s">
        <v>8224</v>
      </c>
      <c r="L5676" t="s">
        <v>8216</v>
      </c>
    </row>
    <row r="5677" spans="1:12" x14ac:dyDescent="0.35">
      <c r="A5677" s="164" t="s">
        <v>2847</v>
      </c>
      <c r="B5677" t="s">
        <v>7269</v>
      </c>
      <c r="C5677" t="s">
        <v>16399</v>
      </c>
      <c r="D5677" t="s">
        <v>2072</v>
      </c>
      <c r="E5677" t="s">
        <v>2838</v>
      </c>
      <c r="F5677">
        <v>82</v>
      </c>
      <c r="G5677" t="s">
        <v>8234</v>
      </c>
      <c r="H5677" t="s">
        <v>8226</v>
      </c>
      <c r="I5677" t="s">
        <v>8214</v>
      </c>
      <c r="J5677" t="s">
        <v>8215</v>
      </c>
      <c r="K5677" t="s">
        <v>8224</v>
      </c>
      <c r="L5677" t="s">
        <v>8216</v>
      </c>
    </row>
    <row r="5678" spans="1:12" x14ac:dyDescent="0.35">
      <c r="A5678" s="164" t="s">
        <v>26550</v>
      </c>
      <c r="B5678" t="s">
        <v>26551</v>
      </c>
      <c r="C5678" t="s">
        <v>26552</v>
      </c>
      <c r="D5678" t="s">
        <v>26553</v>
      </c>
      <c r="E5678" t="s">
        <v>2838</v>
      </c>
      <c r="F5678">
        <v>9</v>
      </c>
      <c r="G5678" t="s">
        <v>8234</v>
      </c>
      <c r="H5678" t="s">
        <v>8226</v>
      </c>
      <c r="I5678" t="s">
        <v>8219</v>
      </c>
      <c r="J5678" t="s">
        <v>8215</v>
      </c>
      <c r="K5678" t="s">
        <v>8224</v>
      </c>
      <c r="L5678" t="s">
        <v>8216</v>
      </c>
    </row>
    <row r="5679" spans="1:12" x14ac:dyDescent="0.35">
      <c r="A5679" s="164" t="s">
        <v>22760</v>
      </c>
      <c r="B5679" t="s">
        <v>15129</v>
      </c>
      <c r="C5679" t="s">
        <v>15130</v>
      </c>
      <c r="D5679" t="s">
        <v>15131</v>
      </c>
      <c r="E5679" t="s">
        <v>2838</v>
      </c>
      <c r="F5679">
        <v>40</v>
      </c>
      <c r="G5679" t="s">
        <v>8234</v>
      </c>
      <c r="H5679" t="s">
        <v>8226</v>
      </c>
      <c r="I5679" t="s">
        <v>8219</v>
      </c>
      <c r="J5679" t="s">
        <v>8215</v>
      </c>
      <c r="K5679" t="s">
        <v>5808</v>
      </c>
      <c r="L5679" t="s">
        <v>8216</v>
      </c>
    </row>
    <row r="5680" spans="1:12" x14ac:dyDescent="0.35">
      <c r="A5680" s="164" t="s">
        <v>16763</v>
      </c>
      <c r="B5680" t="s">
        <v>16764</v>
      </c>
      <c r="C5680" t="s">
        <v>9912</v>
      </c>
      <c r="D5680" t="s">
        <v>9912</v>
      </c>
      <c r="E5680" t="s">
        <v>2838</v>
      </c>
      <c r="F5680">
        <v>15</v>
      </c>
      <c r="G5680" t="s">
        <v>8234</v>
      </c>
      <c r="H5680" t="s">
        <v>8226</v>
      </c>
      <c r="I5680" t="s">
        <v>8219</v>
      </c>
      <c r="J5680" t="s">
        <v>8215</v>
      </c>
      <c r="K5680" t="s">
        <v>8224</v>
      </c>
      <c r="L5680" t="s">
        <v>8216</v>
      </c>
    </row>
    <row r="5681" spans="1:12" x14ac:dyDescent="0.35">
      <c r="A5681" s="164" t="s">
        <v>15754</v>
      </c>
      <c r="B5681" t="s">
        <v>15755</v>
      </c>
      <c r="C5681" t="s">
        <v>15756</v>
      </c>
      <c r="D5681" t="s">
        <v>15757</v>
      </c>
      <c r="E5681" t="s">
        <v>2838</v>
      </c>
      <c r="F5681">
        <v>22</v>
      </c>
      <c r="G5681" t="s">
        <v>8234</v>
      </c>
      <c r="H5681" t="s">
        <v>8226</v>
      </c>
      <c r="I5681" t="s">
        <v>8219</v>
      </c>
      <c r="J5681" t="s">
        <v>8215</v>
      </c>
      <c r="K5681" t="s">
        <v>8224</v>
      </c>
      <c r="L5681" t="s">
        <v>8216</v>
      </c>
    </row>
    <row r="5682" spans="1:12" x14ac:dyDescent="0.35">
      <c r="A5682" s="164" t="s">
        <v>32047</v>
      </c>
      <c r="B5682" t="s">
        <v>32048</v>
      </c>
      <c r="C5682" t="s">
        <v>32049</v>
      </c>
      <c r="D5682" t="s">
        <v>10230</v>
      </c>
      <c r="E5682" t="s">
        <v>2838</v>
      </c>
      <c r="H5682" t="s">
        <v>8226</v>
      </c>
      <c r="I5682" t="s">
        <v>8214</v>
      </c>
      <c r="J5682" t="s">
        <v>8215</v>
      </c>
      <c r="K5682" t="s">
        <v>8224</v>
      </c>
      <c r="L5682" t="s">
        <v>8216</v>
      </c>
    </row>
    <row r="5683" spans="1:12" x14ac:dyDescent="0.35">
      <c r="A5683" s="164" t="s">
        <v>2848</v>
      </c>
      <c r="B5683" t="s">
        <v>7290</v>
      </c>
      <c r="C5683" t="s">
        <v>20625</v>
      </c>
      <c r="D5683" t="s">
        <v>2482</v>
      </c>
      <c r="E5683" t="s">
        <v>2838</v>
      </c>
      <c r="F5683">
        <v>175</v>
      </c>
      <c r="G5683" t="s">
        <v>8212</v>
      </c>
      <c r="H5683" t="s">
        <v>8226</v>
      </c>
      <c r="I5683" t="s">
        <v>8214</v>
      </c>
      <c r="J5683" t="s">
        <v>8215</v>
      </c>
      <c r="K5683" t="s">
        <v>8224</v>
      </c>
      <c r="L5683" t="s">
        <v>8216</v>
      </c>
    </row>
    <row r="5684" spans="1:12" x14ac:dyDescent="0.35">
      <c r="A5684" s="164" t="s">
        <v>28971</v>
      </c>
      <c r="B5684" t="s">
        <v>28972</v>
      </c>
      <c r="C5684" t="s">
        <v>28973</v>
      </c>
      <c r="D5684" t="s">
        <v>28974</v>
      </c>
      <c r="E5684" t="s">
        <v>2838</v>
      </c>
      <c r="F5684">
        <v>10</v>
      </c>
      <c r="G5684" t="s">
        <v>8234</v>
      </c>
      <c r="H5684" t="s">
        <v>8226</v>
      </c>
      <c r="I5684" t="s">
        <v>8219</v>
      </c>
      <c r="J5684" t="s">
        <v>8215</v>
      </c>
      <c r="K5684" t="s">
        <v>8224</v>
      </c>
      <c r="L5684" t="s">
        <v>8216</v>
      </c>
    </row>
    <row r="5685" spans="1:12" x14ac:dyDescent="0.35">
      <c r="A5685" s="164" t="s">
        <v>2849</v>
      </c>
      <c r="B5685" t="s">
        <v>7275</v>
      </c>
      <c r="C5685" t="s">
        <v>30146</v>
      </c>
      <c r="D5685" t="s">
        <v>2840</v>
      </c>
      <c r="E5685" t="s">
        <v>2838</v>
      </c>
      <c r="F5685">
        <v>274</v>
      </c>
      <c r="G5685" t="s">
        <v>8223</v>
      </c>
      <c r="H5685" t="s">
        <v>8226</v>
      </c>
      <c r="I5685" t="s">
        <v>8214</v>
      </c>
      <c r="J5685" t="s">
        <v>8215</v>
      </c>
      <c r="K5685" t="s">
        <v>8224</v>
      </c>
      <c r="L5685" t="s">
        <v>8267</v>
      </c>
    </row>
    <row r="5686" spans="1:12" x14ac:dyDescent="0.35">
      <c r="A5686" s="164" t="s">
        <v>2850</v>
      </c>
      <c r="B5686" t="s">
        <v>7280</v>
      </c>
      <c r="C5686" t="s">
        <v>32093</v>
      </c>
      <c r="D5686" t="s">
        <v>2840</v>
      </c>
      <c r="E5686" t="s">
        <v>2838</v>
      </c>
      <c r="F5686">
        <v>249</v>
      </c>
      <c r="G5686" t="s">
        <v>8223</v>
      </c>
      <c r="H5686" t="s">
        <v>8226</v>
      </c>
      <c r="I5686" t="s">
        <v>8214</v>
      </c>
      <c r="J5686" t="s">
        <v>8215</v>
      </c>
      <c r="K5686" t="s">
        <v>8224</v>
      </c>
      <c r="L5686" t="s">
        <v>8216</v>
      </c>
    </row>
    <row r="5687" spans="1:12" x14ac:dyDescent="0.35">
      <c r="A5687" s="164" t="s">
        <v>24190</v>
      </c>
      <c r="B5687" t="s">
        <v>13644</v>
      </c>
      <c r="C5687" t="s">
        <v>13645</v>
      </c>
      <c r="D5687" t="s">
        <v>13646</v>
      </c>
      <c r="E5687" t="s">
        <v>2838</v>
      </c>
      <c r="F5687">
        <v>4</v>
      </c>
      <c r="G5687" t="s">
        <v>8234</v>
      </c>
      <c r="H5687" t="s">
        <v>8226</v>
      </c>
      <c r="I5687" t="s">
        <v>8219</v>
      </c>
      <c r="J5687" t="s">
        <v>8215</v>
      </c>
      <c r="K5687" t="s">
        <v>8224</v>
      </c>
      <c r="L5687" t="s">
        <v>8216</v>
      </c>
    </row>
    <row r="5688" spans="1:12" x14ac:dyDescent="0.35">
      <c r="A5688" s="164" t="s">
        <v>16974</v>
      </c>
      <c r="B5688" t="s">
        <v>16975</v>
      </c>
      <c r="C5688" t="s">
        <v>16976</v>
      </c>
      <c r="D5688" t="s">
        <v>16977</v>
      </c>
      <c r="E5688" t="s">
        <v>2838</v>
      </c>
      <c r="H5688" t="s">
        <v>8226</v>
      </c>
      <c r="I5688" t="s">
        <v>8219</v>
      </c>
      <c r="J5688" t="s">
        <v>8215</v>
      </c>
      <c r="K5688" t="s">
        <v>8224</v>
      </c>
      <c r="L5688" t="s">
        <v>8216</v>
      </c>
    </row>
    <row r="5689" spans="1:12" x14ac:dyDescent="0.35">
      <c r="A5689" s="164" t="s">
        <v>17002</v>
      </c>
      <c r="B5689" t="s">
        <v>17003</v>
      </c>
      <c r="C5689" t="s">
        <v>17004</v>
      </c>
      <c r="D5689" t="s">
        <v>17005</v>
      </c>
      <c r="E5689" t="s">
        <v>2838</v>
      </c>
      <c r="H5689" t="s">
        <v>8226</v>
      </c>
      <c r="I5689" t="s">
        <v>8219</v>
      </c>
      <c r="J5689" t="s">
        <v>8215</v>
      </c>
      <c r="K5689" t="s">
        <v>8224</v>
      </c>
      <c r="L5689" t="s">
        <v>8216</v>
      </c>
    </row>
    <row r="5690" spans="1:12" x14ac:dyDescent="0.35">
      <c r="A5690" s="164" t="s">
        <v>22225</v>
      </c>
      <c r="B5690" t="s">
        <v>22226</v>
      </c>
      <c r="C5690" t="s">
        <v>22227</v>
      </c>
      <c r="D5690" t="s">
        <v>22228</v>
      </c>
      <c r="E5690" t="s">
        <v>2838</v>
      </c>
      <c r="H5690" t="s">
        <v>8226</v>
      </c>
      <c r="I5690" t="s">
        <v>8214</v>
      </c>
      <c r="J5690" t="s">
        <v>8215</v>
      </c>
      <c r="K5690" t="s">
        <v>8224</v>
      </c>
      <c r="L5690" t="s">
        <v>8216</v>
      </c>
    </row>
    <row r="5691" spans="1:12" x14ac:dyDescent="0.35">
      <c r="A5691" s="164" t="s">
        <v>2851</v>
      </c>
      <c r="B5691" t="s">
        <v>7287</v>
      </c>
      <c r="C5691" t="s">
        <v>21157</v>
      </c>
      <c r="D5691" t="s">
        <v>2852</v>
      </c>
      <c r="E5691" t="s">
        <v>2838</v>
      </c>
      <c r="F5691">
        <v>72</v>
      </c>
      <c r="G5691" t="s">
        <v>8234</v>
      </c>
      <c r="H5691" t="s">
        <v>8226</v>
      </c>
      <c r="I5691" t="s">
        <v>8214</v>
      </c>
      <c r="J5691" t="s">
        <v>8215</v>
      </c>
      <c r="K5691" t="s">
        <v>8224</v>
      </c>
      <c r="L5691" t="s">
        <v>8216</v>
      </c>
    </row>
    <row r="5692" spans="1:12" x14ac:dyDescent="0.35">
      <c r="A5692" s="164" t="s">
        <v>30350</v>
      </c>
      <c r="B5692" t="s">
        <v>30351</v>
      </c>
      <c r="C5692" t="s">
        <v>30352</v>
      </c>
      <c r="D5692" t="s">
        <v>10230</v>
      </c>
      <c r="E5692" t="s">
        <v>2838</v>
      </c>
      <c r="H5692" t="s">
        <v>8226</v>
      </c>
      <c r="I5692" t="s">
        <v>8214</v>
      </c>
      <c r="J5692" t="s">
        <v>8215</v>
      </c>
      <c r="K5692" t="s">
        <v>8224</v>
      </c>
      <c r="L5692" t="s">
        <v>8216</v>
      </c>
    </row>
    <row r="5693" spans="1:12" x14ac:dyDescent="0.35">
      <c r="A5693" s="164" t="s">
        <v>15394</v>
      </c>
      <c r="B5693" t="s">
        <v>15395</v>
      </c>
      <c r="C5693" t="s">
        <v>15396</v>
      </c>
      <c r="D5693" t="s">
        <v>10230</v>
      </c>
      <c r="E5693" t="s">
        <v>2838</v>
      </c>
      <c r="H5693" t="s">
        <v>8226</v>
      </c>
      <c r="I5693" t="s">
        <v>8214</v>
      </c>
      <c r="J5693" t="s">
        <v>8215</v>
      </c>
      <c r="K5693" t="s">
        <v>8224</v>
      </c>
      <c r="L5693" t="s">
        <v>8216</v>
      </c>
    </row>
    <row r="5694" spans="1:12" x14ac:dyDescent="0.35">
      <c r="A5694" s="164" t="s">
        <v>14739</v>
      </c>
      <c r="B5694" t="s">
        <v>14740</v>
      </c>
      <c r="C5694" t="s">
        <v>14741</v>
      </c>
      <c r="D5694" t="s">
        <v>2840</v>
      </c>
      <c r="E5694" t="s">
        <v>2838</v>
      </c>
      <c r="F5694">
        <v>0</v>
      </c>
      <c r="G5694" t="s">
        <v>8234</v>
      </c>
      <c r="H5694" t="s">
        <v>8226</v>
      </c>
      <c r="I5694" t="s">
        <v>8214</v>
      </c>
      <c r="J5694" t="s">
        <v>8215</v>
      </c>
      <c r="K5694" t="s">
        <v>8224</v>
      </c>
      <c r="L5694" t="s">
        <v>8216</v>
      </c>
    </row>
    <row r="5695" spans="1:12" x14ac:dyDescent="0.35">
      <c r="A5695" s="164" t="s">
        <v>10227</v>
      </c>
      <c r="B5695" t="s">
        <v>10228</v>
      </c>
      <c r="C5695" t="s">
        <v>10229</v>
      </c>
      <c r="D5695" t="s">
        <v>10230</v>
      </c>
      <c r="E5695" t="s">
        <v>2838</v>
      </c>
      <c r="H5695" t="s">
        <v>8226</v>
      </c>
      <c r="I5695" t="s">
        <v>8214</v>
      </c>
      <c r="J5695" t="s">
        <v>8215</v>
      </c>
      <c r="K5695" t="s">
        <v>8224</v>
      </c>
      <c r="L5695" t="s">
        <v>8216</v>
      </c>
    </row>
    <row r="5696" spans="1:12" x14ac:dyDescent="0.35">
      <c r="A5696" s="164" t="s">
        <v>12262</v>
      </c>
      <c r="B5696" t="s">
        <v>12263</v>
      </c>
      <c r="C5696" t="s">
        <v>12264</v>
      </c>
      <c r="D5696" t="s">
        <v>12265</v>
      </c>
      <c r="E5696" t="s">
        <v>2838</v>
      </c>
      <c r="F5696">
        <v>8</v>
      </c>
      <c r="G5696" t="s">
        <v>8234</v>
      </c>
      <c r="H5696" t="s">
        <v>8226</v>
      </c>
      <c r="I5696" t="s">
        <v>8214</v>
      </c>
      <c r="J5696" t="s">
        <v>8215</v>
      </c>
      <c r="K5696" t="s">
        <v>8224</v>
      </c>
      <c r="L5696" t="s">
        <v>8216</v>
      </c>
    </row>
    <row r="5697" spans="1:12" x14ac:dyDescent="0.35">
      <c r="A5697" s="164" t="s">
        <v>2853</v>
      </c>
      <c r="B5697" t="s">
        <v>7281</v>
      </c>
      <c r="C5697" t="s">
        <v>24740</v>
      </c>
      <c r="D5697" t="s">
        <v>2840</v>
      </c>
      <c r="E5697" t="s">
        <v>2838</v>
      </c>
      <c r="F5697">
        <v>348</v>
      </c>
      <c r="G5697" t="s">
        <v>8556</v>
      </c>
      <c r="H5697" t="s">
        <v>8226</v>
      </c>
      <c r="I5697" t="s">
        <v>8214</v>
      </c>
      <c r="J5697" t="s">
        <v>8215</v>
      </c>
      <c r="K5697" t="s">
        <v>8224</v>
      </c>
      <c r="L5697" t="s">
        <v>8267</v>
      </c>
    </row>
    <row r="5698" spans="1:12" x14ac:dyDescent="0.35">
      <c r="A5698" s="164" t="s">
        <v>2854</v>
      </c>
      <c r="B5698" t="s">
        <v>7282</v>
      </c>
      <c r="C5698" t="s">
        <v>20839</v>
      </c>
      <c r="D5698" t="s">
        <v>2840</v>
      </c>
      <c r="E5698" t="s">
        <v>2838</v>
      </c>
      <c r="F5698">
        <v>370</v>
      </c>
      <c r="G5698" t="s">
        <v>8556</v>
      </c>
      <c r="H5698" t="s">
        <v>8226</v>
      </c>
      <c r="I5698" t="s">
        <v>8214</v>
      </c>
      <c r="J5698" t="s">
        <v>8215</v>
      </c>
      <c r="K5698" t="s">
        <v>8224</v>
      </c>
      <c r="L5698" t="s">
        <v>8267</v>
      </c>
    </row>
    <row r="5699" spans="1:12" x14ac:dyDescent="0.35">
      <c r="A5699" s="164" t="s">
        <v>2855</v>
      </c>
      <c r="B5699" t="s">
        <v>7279</v>
      </c>
      <c r="C5699" t="s">
        <v>29294</v>
      </c>
      <c r="D5699" t="s">
        <v>2840</v>
      </c>
      <c r="E5699" t="s">
        <v>2838</v>
      </c>
      <c r="F5699">
        <v>0</v>
      </c>
      <c r="G5699" t="s">
        <v>8234</v>
      </c>
      <c r="H5699" t="s">
        <v>8226</v>
      </c>
      <c r="I5699" t="s">
        <v>8214</v>
      </c>
      <c r="J5699" t="s">
        <v>8215</v>
      </c>
      <c r="K5699" t="s">
        <v>8224</v>
      </c>
      <c r="L5699" t="s">
        <v>8216</v>
      </c>
    </row>
    <row r="5700" spans="1:12" x14ac:dyDescent="0.35">
      <c r="A5700" s="164" t="s">
        <v>13146</v>
      </c>
      <c r="B5700" t="s">
        <v>13147</v>
      </c>
      <c r="C5700" t="s">
        <v>13148</v>
      </c>
      <c r="D5700" t="s">
        <v>13149</v>
      </c>
      <c r="E5700" t="s">
        <v>2838</v>
      </c>
      <c r="F5700">
        <v>22</v>
      </c>
      <c r="G5700" t="s">
        <v>8234</v>
      </c>
      <c r="H5700" t="s">
        <v>8226</v>
      </c>
      <c r="I5700" t="s">
        <v>8214</v>
      </c>
      <c r="J5700" t="s">
        <v>8215</v>
      </c>
      <c r="K5700" t="s">
        <v>8224</v>
      </c>
      <c r="L5700" t="s">
        <v>8216</v>
      </c>
    </row>
    <row r="5701" spans="1:12" x14ac:dyDescent="0.35">
      <c r="A5701" s="164" t="s">
        <v>21639</v>
      </c>
      <c r="B5701" t="s">
        <v>21640</v>
      </c>
      <c r="C5701" t="s">
        <v>21641</v>
      </c>
      <c r="D5701" t="s">
        <v>10230</v>
      </c>
      <c r="E5701" t="s">
        <v>2838</v>
      </c>
      <c r="F5701">
        <v>24</v>
      </c>
      <c r="G5701" t="s">
        <v>8234</v>
      </c>
      <c r="H5701" t="s">
        <v>8226</v>
      </c>
      <c r="I5701" t="s">
        <v>8214</v>
      </c>
      <c r="J5701" t="s">
        <v>8215</v>
      </c>
      <c r="K5701" t="s">
        <v>8224</v>
      </c>
      <c r="L5701" t="s">
        <v>8216</v>
      </c>
    </row>
    <row r="5702" spans="1:12" x14ac:dyDescent="0.35">
      <c r="A5702" s="164" t="s">
        <v>2856</v>
      </c>
      <c r="B5702" t="s">
        <v>7273</v>
      </c>
      <c r="C5702" t="s">
        <v>26360</v>
      </c>
      <c r="D5702" t="s">
        <v>2072</v>
      </c>
      <c r="E5702" t="s">
        <v>2838</v>
      </c>
      <c r="F5702">
        <v>326</v>
      </c>
      <c r="G5702" t="s">
        <v>8556</v>
      </c>
      <c r="H5702" t="s">
        <v>8226</v>
      </c>
      <c r="I5702" t="s">
        <v>8214</v>
      </c>
      <c r="J5702" t="s">
        <v>8215</v>
      </c>
      <c r="K5702" t="s">
        <v>8224</v>
      </c>
      <c r="L5702" t="s">
        <v>8267</v>
      </c>
    </row>
    <row r="5703" spans="1:12" x14ac:dyDescent="0.35">
      <c r="A5703" s="164" t="s">
        <v>2857</v>
      </c>
      <c r="B5703" t="s">
        <v>7278</v>
      </c>
      <c r="C5703" t="s">
        <v>23482</v>
      </c>
      <c r="D5703" t="s">
        <v>2840</v>
      </c>
      <c r="E5703" t="s">
        <v>2838</v>
      </c>
      <c r="F5703">
        <v>337</v>
      </c>
      <c r="G5703" t="s">
        <v>8556</v>
      </c>
      <c r="H5703" t="s">
        <v>8226</v>
      </c>
      <c r="I5703" t="s">
        <v>8214</v>
      </c>
      <c r="J5703" t="s">
        <v>8215</v>
      </c>
      <c r="K5703" t="s">
        <v>8224</v>
      </c>
      <c r="L5703" t="s">
        <v>8216</v>
      </c>
    </row>
    <row r="5704" spans="1:12" x14ac:dyDescent="0.35">
      <c r="A5704" s="164" t="s">
        <v>2858</v>
      </c>
      <c r="B5704" t="s">
        <v>7285</v>
      </c>
      <c r="C5704" t="s">
        <v>22049</v>
      </c>
      <c r="D5704" t="s">
        <v>2840</v>
      </c>
      <c r="E5704" t="s">
        <v>2838</v>
      </c>
      <c r="F5704">
        <v>172</v>
      </c>
      <c r="G5704" t="s">
        <v>8212</v>
      </c>
      <c r="H5704" t="s">
        <v>8226</v>
      </c>
      <c r="I5704" t="s">
        <v>8214</v>
      </c>
      <c r="J5704" t="s">
        <v>8215</v>
      </c>
      <c r="K5704" t="s">
        <v>8224</v>
      </c>
      <c r="L5704" t="s">
        <v>8267</v>
      </c>
    </row>
    <row r="5705" spans="1:12" x14ac:dyDescent="0.35">
      <c r="A5705" s="164" t="s">
        <v>32635</v>
      </c>
      <c r="B5705" t="s">
        <v>13408</v>
      </c>
      <c r="C5705" t="s">
        <v>32636</v>
      </c>
      <c r="D5705" t="s">
        <v>32637</v>
      </c>
      <c r="E5705" t="s">
        <v>2838</v>
      </c>
      <c r="F5705">
        <v>15</v>
      </c>
      <c r="G5705" t="s">
        <v>8234</v>
      </c>
      <c r="H5705" t="s">
        <v>8226</v>
      </c>
      <c r="I5705" t="s">
        <v>8219</v>
      </c>
      <c r="J5705" t="s">
        <v>8215</v>
      </c>
      <c r="K5705" t="s">
        <v>8224</v>
      </c>
      <c r="L5705" t="s">
        <v>8216</v>
      </c>
    </row>
    <row r="5706" spans="1:12" x14ac:dyDescent="0.35">
      <c r="A5706" s="164" t="s">
        <v>2859</v>
      </c>
      <c r="B5706" t="s">
        <v>7289</v>
      </c>
      <c r="C5706" t="s">
        <v>17062</v>
      </c>
      <c r="D5706" t="s">
        <v>1955</v>
      </c>
      <c r="E5706" t="s">
        <v>2838</v>
      </c>
      <c r="F5706">
        <v>76</v>
      </c>
      <c r="G5706" t="s">
        <v>8234</v>
      </c>
      <c r="H5706" t="s">
        <v>8226</v>
      </c>
      <c r="I5706" t="s">
        <v>8214</v>
      </c>
      <c r="J5706" t="s">
        <v>8215</v>
      </c>
      <c r="K5706" t="s">
        <v>8224</v>
      </c>
      <c r="L5706" t="s">
        <v>8216</v>
      </c>
    </row>
    <row r="5707" spans="1:12" x14ac:dyDescent="0.35">
      <c r="A5707" s="164" t="s">
        <v>15652</v>
      </c>
      <c r="B5707" t="s">
        <v>15653</v>
      </c>
      <c r="C5707" t="s">
        <v>15654</v>
      </c>
      <c r="D5707" t="s">
        <v>4440</v>
      </c>
      <c r="E5707" t="s">
        <v>2838</v>
      </c>
      <c r="F5707">
        <v>25</v>
      </c>
      <c r="G5707" t="s">
        <v>8234</v>
      </c>
      <c r="H5707" t="s">
        <v>8226</v>
      </c>
      <c r="I5707" t="s">
        <v>8214</v>
      </c>
      <c r="J5707" t="s">
        <v>8215</v>
      </c>
      <c r="K5707" t="s">
        <v>5808</v>
      </c>
      <c r="L5707" t="s">
        <v>8216</v>
      </c>
    </row>
    <row r="5708" spans="1:12" x14ac:dyDescent="0.35">
      <c r="A5708" s="164" t="s">
        <v>23865</v>
      </c>
      <c r="B5708" t="s">
        <v>23866</v>
      </c>
      <c r="C5708" t="s">
        <v>23867</v>
      </c>
      <c r="D5708" t="s">
        <v>2482</v>
      </c>
      <c r="E5708" t="s">
        <v>2838</v>
      </c>
      <c r="F5708">
        <v>15</v>
      </c>
      <c r="G5708" t="s">
        <v>8234</v>
      </c>
      <c r="H5708" t="s">
        <v>8226</v>
      </c>
      <c r="I5708" t="s">
        <v>8214</v>
      </c>
      <c r="J5708" t="s">
        <v>8215</v>
      </c>
      <c r="K5708" t="s">
        <v>8224</v>
      </c>
      <c r="L5708" t="s">
        <v>8216</v>
      </c>
    </row>
    <row r="5709" spans="1:12" x14ac:dyDescent="0.35">
      <c r="A5709" s="164" t="s">
        <v>13239</v>
      </c>
      <c r="B5709" t="s">
        <v>13240</v>
      </c>
      <c r="C5709" t="s">
        <v>9620</v>
      </c>
      <c r="D5709" t="s">
        <v>9621</v>
      </c>
      <c r="E5709" t="s">
        <v>2838</v>
      </c>
      <c r="F5709">
        <v>24</v>
      </c>
      <c r="G5709" t="s">
        <v>8234</v>
      </c>
      <c r="H5709" t="s">
        <v>8226</v>
      </c>
      <c r="I5709" t="s">
        <v>8219</v>
      </c>
      <c r="J5709" t="s">
        <v>8215</v>
      </c>
      <c r="K5709" t="s">
        <v>8224</v>
      </c>
      <c r="L5709" t="s">
        <v>8216</v>
      </c>
    </row>
    <row r="5710" spans="1:12" x14ac:dyDescent="0.35">
      <c r="A5710" s="164" t="s">
        <v>2860</v>
      </c>
      <c r="B5710" t="s">
        <v>7277</v>
      </c>
      <c r="C5710" t="s">
        <v>8225</v>
      </c>
      <c r="D5710" t="s">
        <v>2840</v>
      </c>
      <c r="E5710" t="s">
        <v>2838</v>
      </c>
      <c r="F5710">
        <v>136</v>
      </c>
      <c r="G5710" t="s">
        <v>8212</v>
      </c>
      <c r="H5710" t="s">
        <v>8226</v>
      </c>
      <c r="I5710" t="s">
        <v>8214</v>
      </c>
      <c r="J5710" t="s">
        <v>8215</v>
      </c>
      <c r="K5710" t="s">
        <v>8224</v>
      </c>
      <c r="L5710" t="s">
        <v>8216</v>
      </c>
    </row>
    <row r="5711" spans="1:12" x14ac:dyDescent="0.35">
      <c r="A5711" s="164" t="s">
        <v>2861</v>
      </c>
      <c r="B5711" t="s">
        <v>7286</v>
      </c>
      <c r="C5711" t="s">
        <v>10976</v>
      </c>
      <c r="D5711" t="s">
        <v>2840</v>
      </c>
      <c r="E5711" t="s">
        <v>2838</v>
      </c>
      <c r="F5711">
        <v>248</v>
      </c>
      <c r="G5711" t="s">
        <v>8223</v>
      </c>
      <c r="H5711" t="s">
        <v>8226</v>
      </c>
      <c r="I5711" t="s">
        <v>8214</v>
      </c>
      <c r="J5711" t="s">
        <v>8215</v>
      </c>
      <c r="K5711" t="s">
        <v>8224</v>
      </c>
      <c r="L5711" t="s">
        <v>8267</v>
      </c>
    </row>
    <row r="5712" spans="1:12" x14ac:dyDescent="0.35">
      <c r="A5712" s="164" t="s">
        <v>29021</v>
      </c>
      <c r="B5712" t="s">
        <v>29022</v>
      </c>
      <c r="C5712" t="s">
        <v>29023</v>
      </c>
      <c r="D5712" t="s">
        <v>2482</v>
      </c>
      <c r="E5712" t="s">
        <v>2838</v>
      </c>
      <c r="F5712">
        <v>29</v>
      </c>
      <c r="G5712" t="s">
        <v>8234</v>
      </c>
      <c r="H5712" t="s">
        <v>8226</v>
      </c>
      <c r="I5712" t="s">
        <v>8214</v>
      </c>
      <c r="J5712" t="s">
        <v>8215</v>
      </c>
      <c r="K5712" t="s">
        <v>5808</v>
      </c>
      <c r="L5712" t="s">
        <v>8216</v>
      </c>
    </row>
    <row r="5713" spans="1:12" x14ac:dyDescent="0.35">
      <c r="A5713" s="164" t="s">
        <v>7283</v>
      </c>
      <c r="B5713" t="s">
        <v>7284</v>
      </c>
      <c r="C5713" t="s">
        <v>31918</v>
      </c>
      <c r="D5713" t="s">
        <v>2840</v>
      </c>
      <c r="E5713" t="s">
        <v>2838</v>
      </c>
      <c r="F5713">
        <v>130</v>
      </c>
      <c r="G5713" t="s">
        <v>8212</v>
      </c>
      <c r="H5713" t="s">
        <v>8226</v>
      </c>
      <c r="I5713" t="s">
        <v>8214</v>
      </c>
      <c r="J5713" t="s">
        <v>8215</v>
      </c>
      <c r="K5713" t="s">
        <v>5808</v>
      </c>
      <c r="L5713" t="s">
        <v>8216</v>
      </c>
    </row>
    <row r="5714" spans="1:12" x14ac:dyDescent="0.35">
      <c r="A5714" s="164" t="s">
        <v>7267</v>
      </c>
      <c r="B5714" t="s">
        <v>7268</v>
      </c>
      <c r="C5714" t="s">
        <v>32890</v>
      </c>
      <c r="D5714" t="s">
        <v>2072</v>
      </c>
      <c r="E5714" t="s">
        <v>2838</v>
      </c>
      <c r="F5714">
        <v>140</v>
      </c>
      <c r="G5714" t="s">
        <v>8212</v>
      </c>
      <c r="H5714" t="s">
        <v>8226</v>
      </c>
      <c r="I5714" t="s">
        <v>8214</v>
      </c>
      <c r="J5714" t="s">
        <v>8215</v>
      </c>
      <c r="K5714" t="s">
        <v>8224</v>
      </c>
      <c r="L5714" t="s">
        <v>8216</v>
      </c>
    </row>
    <row r="5715" spans="1:12" x14ac:dyDescent="0.35">
      <c r="A5715" s="164" t="s">
        <v>7271</v>
      </c>
      <c r="B5715" t="s">
        <v>7272</v>
      </c>
      <c r="C5715" t="s">
        <v>31700</v>
      </c>
      <c r="D5715" t="s">
        <v>2842</v>
      </c>
      <c r="E5715" t="s">
        <v>2838</v>
      </c>
      <c r="F5715">
        <v>32</v>
      </c>
      <c r="G5715" t="s">
        <v>8234</v>
      </c>
      <c r="H5715" t="s">
        <v>8226</v>
      </c>
      <c r="I5715" t="s">
        <v>8214</v>
      </c>
      <c r="J5715" t="s">
        <v>8215</v>
      </c>
      <c r="K5715" t="s">
        <v>8224</v>
      </c>
      <c r="L5715" t="s">
        <v>8216</v>
      </c>
    </row>
    <row r="5716" spans="1:12" x14ac:dyDescent="0.35">
      <c r="A5716" s="164" t="s">
        <v>24859</v>
      </c>
      <c r="B5716" t="s">
        <v>24860</v>
      </c>
      <c r="C5716" t="s">
        <v>24861</v>
      </c>
      <c r="D5716" t="s">
        <v>24862</v>
      </c>
      <c r="E5716" t="s">
        <v>2838</v>
      </c>
      <c r="F5716">
        <v>11</v>
      </c>
      <c r="G5716" t="s">
        <v>8234</v>
      </c>
      <c r="H5716" t="s">
        <v>8226</v>
      </c>
      <c r="I5716" t="s">
        <v>8219</v>
      </c>
      <c r="J5716" t="s">
        <v>8272</v>
      </c>
      <c r="K5716" t="s">
        <v>8224</v>
      </c>
      <c r="L5716" t="s">
        <v>8216</v>
      </c>
    </row>
    <row r="5717" spans="1:12" x14ac:dyDescent="0.35">
      <c r="A5717" s="164" t="s">
        <v>30467</v>
      </c>
      <c r="B5717" t="s">
        <v>12263</v>
      </c>
      <c r="C5717" t="s">
        <v>12264</v>
      </c>
      <c r="D5717" t="s">
        <v>12265</v>
      </c>
      <c r="E5717" t="s">
        <v>2838</v>
      </c>
      <c r="F5717">
        <v>4</v>
      </c>
      <c r="G5717" t="s">
        <v>8234</v>
      </c>
      <c r="H5717" t="s">
        <v>8226</v>
      </c>
      <c r="I5717" t="s">
        <v>8214</v>
      </c>
      <c r="J5717" t="s">
        <v>8272</v>
      </c>
      <c r="K5717" t="s">
        <v>8224</v>
      </c>
      <c r="L5717" t="s">
        <v>8216</v>
      </c>
    </row>
    <row r="5718" spans="1:12" x14ac:dyDescent="0.35">
      <c r="A5718" s="164" t="s">
        <v>15128</v>
      </c>
      <c r="B5718" t="s">
        <v>15129</v>
      </c>
      <c r="C5718" t="s">
        <v>15130</v>
      </c>
      <c r="D5718" t="s">
        <v>15131</v>
      </c>
      <c r="E5718" t="s">
        <v>2838</v>
      </c>
      <c r="F5718">
        <v>25</v>
      </c>
      <c r="G5718" t="s">
        <v>8234</v>
      </c>
      <c r="H5718" t="s">
        <v>8226</v>
      </c>
      <c r="I5718" t="s">
        <v>8219</v>
      </c>
      <c r="J5718" t="s">
        <v>8272</v>
      </c>
      <c r="K5718" t="s">
        <v>5808</v>
      </c>
      <c r="L5718" t="s">
        <v>8216</v>
      </c>
    </row>
    <row r="5719" spans="1:12" x14ac:dyDescent="0.35">
      <c r="A5719" s="164" t="s">
        <v>27454</v>
      </c>
      <c r="B5719" t="s">
        <v>26551</v>
      </c>
      <c r="C5719" t="s">
        <v>27455</v>
      </c>
      <c r="D5719" t="s">
        <v>26553</v>
      </c>
      <c r="E5719" t="s">
        <v>2838</v>
      </c>
      <c r="F5719">
        <v>5</v>
      </c>
      <c r="G5719" t="s">
        <v>8234</v>
      </c>
      <c r="H5719" t="s">
        <v>8226</v>
      </c>
      <c r="I5719" t="s">
        <v>8219</v>
      </c>
      <c r="J5719" t="s">
        <v>8272</v>
      </c>
      <c r="K5719" t="s">
        <v>8224</v>
      </c>
      <c r="L5719" t="s">
        <v>8216</v>
      </c>
    </row>
    <row r="5720" spans="1:12" x14ac:dyDescent="0.35">
      <c r="A5720" s="164" t="s">
        <v>16666</v>
      </c>
      <c r="B5720" t="s">
        <v>16667</v>
      </c>
      <c r="C5720" t="s">
        <v>16668</v>
      </c>
      <c r="D5720" t="s">
        <v>16669</v>
      </c>
      <c r="E5720" t="s">
        <v>2838</v>
      </c>
      <c r="F5720">
        <v>13</v>
      </c>
      <c r="G5720" t="s">
        <v>8234</v>
      </c>
      <c r="H5720" t="s">
        <v>8226</v>
      </c>
      <c r="I5720" t="s">
        <v>8219</v>
      </c>
      <c r="J5720" t="s">
        <v>8272</v>
      </c>
      <c r="K5720" t="s">
        <v>8224</v>
      </c>
      <c r="L5720" t="s">
        <v>8216</v>
      </c>
    </row>
    <row r="5721" spans="1:12" x14ac:dyDescent="0.35">
      <c r="A5721" s="164" t="s">
        <v>26272</v>
      </c>
      <c r="B5721" t="s">
        <v>17003</v>
      </c>
      <c r="C5721" t="s">
        <v>26273</v>
      </c>
      <c r="D5721" t="s">
        <v>17005</v>
      </c>
      <c r="E5721" t="s">
        <v>2838</v>
      </c>
      <c r="H5721" t="s">
        <v>8226</v>
      </c>
      <c r="I5721" t="s">
        <v>8219</v>
      </c>
      <c r="J5721" t="s">
        <v>8272</v>
      </c>
      <c r="K5721" t="s">
        <v>8224</v>
      </c>
      <c r="L5721" t="s">
        <v>8216</v>
      </c>
    </row>
    <row r="5722" spans="1:12" x14ac:dyDescent="0.35">
      <c r="A5722" s="164" t="s">
        <v>13407</v>
      </c>
      <c r="B5722" t="s">
        <v>13408</v>
      </c>
      <c r="C5722" t="s">
        <v>13409</v>
      </c>
      <c r="D5722" t="s">
        <v>13410</v>
      </c>
      <c r="E5722" t="s">
        <v>2838</v>
      </c>
      <c r="F5722">
        <v>23</v>
      </c>
      <c r="G5722" t="s">
        <v>8234</v>
      </c>
      <c r="H5722" t="s">
        <v>8226</v>
      </c>
      <c r="I5722" t="s">
        <v>8219</v>
      </c>
      <c r="J5722" t="s">
        <v>8272</v>
      </c>
      <c r="K5722" t="s">
        <v>8224</v>
      </c>
      <c r="L5722" t="s">
        <v>8216</v>
      </c>
    </row>
    <row r="5723" spans="1:12" x14ac:dyDescent="0.35">
      <c r="A5723" s="164" t="s">
        <v>23015</v>
      </c>
      <c r="B5723" t="s">
        <v>15653</v>
      </c>
      <c r="C5723" t="s">
        <v>15654</v>
      </c>
      <c r="D5723" t="s">
        <v>4440</v>
      </c>
      <c r="E5723" t="s">
        <v>2838</v>
      </c>
      <c r="F5723">
        <v>25</v>
      </c>
      <c r="G5723" t="s">
        <v>8234</v>
      </c>
      <c r="H5723" t="s">
        <v>8226</v>
      </c>
      <c r="I5723" t="s">
        <v>8214</v>
      </c>
      <c r="J5723" t="s">
        <v>8272</v>
      </c>
      <c r="K5723" t="s">
        <v>8224</v>
      </c>
      <c r="L5723" t="s">
        <v>8216</v>
      </c>
    </row>
    <row r="5724" spans="1:12" x14ac:dyDescent="0.35">
      <c r="A5724" s="164" t="s">
        <v>18420</v>
      </c>
      <c r="B5724" t="s">
        <v>15755</v>
      </c>
      <c r="C5724" t="s">
        <v>18421</v>
      </c>
      <c r="D5724" t="s">
        <v>15757</v>
      </c>
      <c r="E5724" t="s">
        <v>2838</v>
      </c>
      <c r="F5724">
        <v>25</v>
      </c>
      <c r="G5724" t="s">
        <v>8234</v>
      </c>
      <c r="H5724" t="s">
        <v>8226</v>
      </c>
      <c r="I5724" t="s">
        <v>8219</v>
      </c>
      <c r="J5724" t="s">
        <v>8272</v>
      </c>
      <c r="K5724" t="s">
        <v>5808</v>
      </c>
      <c r="L5724" t="s">
        <v>8267</v>
      </c>
    </row>
    <row r="5725" spans="1:12" x14ac:dyDescent="0.35">
      <c r="A5725" s="164" t="s">
        <v>20490</v>
      </c>
      <c r="B5725" t="s">
        <v>20491</v>
      </c>
      <c r="C5725" t="s">
        <v>20492</v>
      </c>
      <c r="D5725" t="s">
        <v>20493</v>
      </c>
      <c r="E5725" t="s">
        <v>2838</v>
      </c>
      <c r="F5725">
        <v>25</v>
      </c>
      <c r="G5725" t="s">
        <v>8234</v>
      </c>
      <c r="H5725" t="s">
        <v>8226</v>
      </c>
      <c r="I5725" t="s">
        <v>8214</v>
      </c>
      <c r="J5725" t="s">
        <v>8272</v>
      </c>
      <c r="K5725" t="s">
        <v>5808</v>
      </c>
      <c r="L5725" t="s">
        <v>8216</v>
      </c>
    </row>
    <row r="5726" spans="1:12" x14ac:dyDescent="0.35">
      <c r="A5726" s="164" t="s">
        <v>9618</v>
      </c>
      <c r="B5726" t="s">
        <v>9619</v>
      </c>
      <c r="C5726" t="s">
        <v>9620</v>
      </c>
      <c r="D5726" t="s">
        <v>9621</v>
      </c>
      <c r="E5726" t="s">
        <v>2838</v>
      </c>
      <c r="F5726">
        <v>25</v>
      </c>
      <c r="G5726" t="s">
        <v>8234</v>
      </c>
      <c r="H5726" t="s">
        <v>8226</v>
      </c>
      <c r="I5726" t="s">
        <v>8219</v>
      </c>
      <c r="J5726" t="s">
        <v>8272</v>
      </c>
      <c r="K5726" t="s">
        <v>8224</v>
      </c>
      <c r="L5726" t="s">
        <v>8216</v>
      </c>
    </row>
    <row r="5727" spans="1:12" x14ac:dyDescent="0.35">
      <c r="A5727" s="164" t="s">
        <v>13643</v>
      </c>
      <c r="B5727" t="s">
        <v>13644</v>
      </c>
      <c r="C5727" t="s">
        <v>13645</v>
      </c>
      <c r="D5727" t="s">
        <v>13646</v>
      </c>
      <c r="E5727" t="s">
        <v>2838</v>
      </c>
      <c r="F5727">
        <v>4</v>
      </c>
      <c r="G5727" t="s">
        <v>8234</v>
      </c>
      <c r="H5727" t="s">
        <v>8226</v>
      </c>
      <c r="I5727" t="s">
        <v>8219</v>
      </c>
      <c r="J5727" t="s">
        <v>8272</v>
      </c>
      <c r="K5727" t="s">
        <v>8224</v>
      </c>
      <c r="L5727" t="s">
        <v>8216</v>
      </c>
    </row>
    <row r="5728" spans="1:12" x14ac:dyDescent="0.35">
      <c r="A5728" s="164" t="s">
        <v>20944</v>
      </c>
      <c r="B5728" t="s">
        <v>14666</v>
      </c>
      <c r="C5728" t="s">
        <v>14667</v>
      </c>
      <c r="D5728" t="s">
        <v>14668</v>
      </c>
      <c r="E5728" t="s">
        <v>2838</v>
      </c>
      <c r="F5728">
        <v>25</v>
      </c>
      <c r="G5728" t="s">
        <v>8234</v>
      </c>
      <c r="H5728" t="s">
        <v>8226</v>
      </c>
      <c r="I5728" t="s">
        <v>8219</v>
      </c>
      <c r="J5728" t="s">
        <v>8272</v>
      </c>
      <c r="K5728" t="s">
        <v>8224</v>
      </c>
      <c r="L5728" t="s">
        <v>8216</v>
      </c>
    </row>
    <row r="5729" spans="1:12" x14ac:dyDescent="0.35">
      <c r="A5729" s="164" t="s">
        <v>31625</v>
      </c>
      <c r="B5729" t="s">
        <v>8860</v>
      </c>
      <c r="C5729" t="s">
        <v>31626</v>
      </c>
      <c r="D5729" t="s">
        <v>8862</v>
      </c>
      <c r="E5729" t="s">
        <v>2838</v>
      </c>
      <c r="F5729">
        <v>14</v>
      </c>
      <c r="G5729" t="s">
        <v>8234</v>
      </c>
      <c r="H5729" t="s">
        <v>8226</v>
      </c>
      <c r="I5729" t="s">
        <v>8219</v>
      </c>
      <c r="J5729" t="s">
        <v>8272</v>
      </c>
      <c r="K5729" t="s">
        <v>8224</v>
      </c>
      <c r="L5729" t="s">
        <v>8216</v>
      </c>
    </row>
    <row r="5730" spans="1:12" x14ac:dyDescent="0.35">
      <c r="A5730" s="164" t="s">
        <v>31352</v>
      </c>
      <c r="B5730" t="s">
        <v>31353</v>
      </c>
      <c r="C5730" t="s">
        <v>31354</v>
      </c>
      <c r="D5730" t="s">
        <v>2852</v>
      </c>
      <c r="E5730" t="s">
        <v>2838</v>
      </c>
      <c r="F5730">
        <v>70</v>
      </c>
      <c r="G5730" t="s">
        <v>8234</v>
      </c>
      <c r="H5730" t="s">
        <v>8226</v>
      </c>
      <c r="I5730" t="s">
        <v>8214</v>
      </c>
      <c r="J5730" t="s">
        <v>8215</v>
      </c>
      <c r="K5730" t="s">
        <v>8224</v>
      </c>
      <c r="L5730" t="s">
        <v>8216</v>
      </c>
    </row>
    <row r="5731" spans="1:12" x14ac:dyDescent="0.35">
      <c r="A5731" s="164" t="s">
        <v>24921</v>
      </c>
      <c r="B5731" t="s">
        <v>24922</v>
      </c>
      <c r="C5731" t="s">
        <v>24923</v>
      </c>
      <c r="D5731" t="s">
        <v>2840</v>
      </c>
      <c r="E5731" t="s">
        <v>2838</v>
      </c>
      <c r="F5731">
        <v>289</v>
      </c>
      <c r="G5731" t="s">
        <v>8223</v>
      </c>
      <c r="H5731" t="s">
        <v>8226</v>
      </c>
      <c r="I5731" t="s">
        <v>8214</v>
      </c>
      <c r="J5731" t="s">
        <v>8215</v>
      </c>
      <c r="K5731" t="s">
        <v>8224</v>
      </c>
      <c r="L5731" t="s">
        <v>8216</v>
      </c>
    </row>
    <row r="5732" spans="1:12" x14ac:dyDescent="0.35">
      <c r="A5732" s="164" t="s">
        <v>29970</v>
      </c>
      <c r="B5732" t="s">
        <v>29971</v>
      </c>
      <c r="C5732" t="s">
        <v>29972</v>
      </c>
      <c r="D5732" t="s">
        <v>1955</v>
      </c>
      <c r="E5732" t="s">
        <v>2838</v>
      </c>
      <c r="F5732">
        <v>95</v>
      </c>
      <c r="G5732" t="s">
        <v>8234</v>
      </c>
      <c r="H5732" t="s">
        <v>8226</v>
      </c>
      <c r="I5732" t="s">
        <v>8214</v>
      </c>
      <c r="J5732" t="s">
        <v>8215</v>
      </c>
      <c r="K5732" t="s">
        <v>8224</v>
      </c>
      <c r="L5732" t="s">
        <v>8216</v>
      </c>
    </row>
    <row r="5733" spans="1:12" x14ac:dyDescent="0.35">
      <c r="A5733" s="164" t="s">
        <v>14067</v>
      </c>
      <c r="B5733" t="s">
        <v>14068</v>
      </c>
      <c r="C5733" t="s">
        <v>14069</v>
      </c>
      <c r="D5733" t="s">
        <v>2840</v>
      </c>
      <c r="E5733" t="s">
        <v>2838</v>
      </c>
      <c r="F5733">
        <v>80</v>
      </c>
      <c r="G5733" t="s">
        <v>8234</v>
      </c>
      <c r="H5733" t="s">
        <v>8226</v>
      </c>
      <c r="I5733" t="s">
        <v>8214</v>
      </c>
      <c r="J5733" t="s">
        <v>8215</v>
      </c>
      <c r="K5733" t="s">
        <v>8224</v>
      </c>
      <c r="L5733" t="s">
        <v>8216</v>
      </c>
    </row>
    <row r="5734" spans="1:12" x14ac:dyDescent="0.35">
      <c r="A5734" s="164" t="s">
        <v>15620</v>
      </c>
      <c r="B5734" t="s">
        <v>15621</v>
      </c>
      <c r="C5734" t="s">
        <v>15622</v>
      </c>
      <c r="D5734" t="s">
        <v>10230</v>
      </c>
      <c r="E5734" t="s">
        <v>2838</v>
      </c>
      <c r="F5734">
        <v>84</v>
      </c>
      <c r="G5734" t="s">
        <v>8234</v>
      </c>
      <c r="H5734" t="s">
        <v>8226</v>
      </c>
      <c r="I5734" t="s">
        <v>8214</v>
      </c>
      <c r="J5734" t="s">
        <v>8215</v>
      </c>
      <c r="K5734" t="s">
        <v>8224</v>
      </c>
      <c r="L5734" t="s">
        <v>8216</v>
      </c>
    </row>
    <row r="5735" spans="1:12" x14ac:dyDescent="0.35">
      <c r="A5735" s="164" t="s">
        <v>10786</v>
      </c>
      <c r="B5735" t="s">
        <v>10787</v>
      </c>
      <c r="C5735" t="s">
        <v>10788</v>
      </c>
      <c r="D5735" t="s">
        <v>10789</v>
      </c>
      <c r="E5735" t="s">
        <v>2838</v>
      </c>
      <c r="H5735" t="s">
        <v>8226</v>
      </c>
      <c r="I5735" t="s">
        <v>8214</v>
      </c>
      <c r="J5735" t="s">
        <v>8215</v>
      </c>
      <c r="K5735" t="s">
        <v>8224</v>
      </c>
      <c r="L5735" t="s">
        <v>8216</v>
      </c>
    </row>
    <row r="5736" spans="1:12" x14ac:dyDescent="0.35">
      <c r="A5736" s="164" t="s">
        <v>26968</v>
      </c>
      <c r="B5736" t="s">
        <v>26969</v>
      </c>
      <c r="C5736" t="s">
        <v>26970</v>
      </c>
      <c r="D5736" t="s">
        <v>2840</v>
      </c>
      <c r="E5736" t="s">
        <v>2838</v>
      </c>
      <c r="F5736">
        <v>21</v>
      </c>
      <c r="G5736" t="s">
        <v>8234</v>
      </c>
      <c r="H5736" t="s">
        <v>8226</v>
      </c>
      <c r="I5736" t="s">
        <v>8214</v>
      </c>
      <c r="J5736" t="s">
        <v>8215</v>
      </c>
      <c r="K5736" t="s">
        <v>8224</v>
      </c>
      <c r="L5736" t="s">
        <v>8216</v>
      </c>
    </row>
    <row r="5737" spans="1:12" x14ac:dyDescent="0.35">
      <c r="A5737" s="164" t="s">
        <v>32288</v>
      </c>
      <c r="B5737" t="s">
        <v>14068</v>
      </c>
      <c r="C5737" t="s">
        <v>14069</v>
      </c>
      <c r="D5737" t="s">
        <v>2840</v>
      </c>
      <c r="E5737" t="s">
        <v>2838</v>
      </c>
      <c r="F5737">
        <v>154</v>
      </c>
      <c r="G5737" t="s">
        <v>8212</v>
      </c>
      <c r="H5737" t="s">
        <v>8226</v>
      </c>
      <c r="I5737" t="s">
        <v>8214</v>
      </c>
      <c r="J5737" t="s">
        <v>8215</v>
      </c>
      <c r="K5737" t="s">
        <v>8224</v>
      </c>
      <c r="L5737" t="s">
        <v>8216</v>
      </c>
    </row>
    <row r="5738" spans="1:12" x14ac:dyDescent="0.35">
      <c r="A5738" s="164" t="s">
        <v>9665</v>
      </c>
      <c r="B5738" t="s">
        <v>9666</v>
      </c>
      <c r="C5738" t="s">
        <v>9667</v>
      </c>
      <c r="D5738" t="s">
        <v>2840</v>
      </c>
      <c r="E5738" t="s">
        <v>2838</v>
      </c>
      <c r="F5738">
        <v>30</v>
      </c>
      <c r="G5738" t="s">
        <v>8234</v>
      </c>
      <c r="H5738" t="s">
        <v>8226</v>
      </c>
      <c r="I5738" t="s">
        <v>8214</v>
      </c>
      <c r="J5738" t="s">
        <v>8215</v>
      </c>
      <c r="K5738" t="s">
        <v>8224</v>
      </c>
      <c r="L5738" t="s">
        <v>8216</v>
      </c>
    </row>
    <row r="5739" spans="1:12" x14ac:dyDescent="0.35">
      <c r="A5739" s="164" t="s">
        <v>27131</v>
      </c>
      <c r="B5739" t="s">
        <v>27132</v>
      </c>
      <c r="C5739" t="s">
        <v>27133</v>
      </c>
      <c r="D5739" t="s">
        <v>2840</v>
      </c>
      <c r="E5739" t="s">
        <v>2838</v>
      </c>
      <c r="F5739">
        <v>110</v>
      </c>
      <c r="G5739" t="s">
        <v>8212</v>
      </c>
      <c r="H5739" t="s">
        <v>8226</v>
      </c>
      <c r="I5739" t="s">
        <v>8214</v>
      </c>
      <c r="J5739" t="s">
        <v>8215</v>
      </c>
      <c r="K5739" t="s">
        <v>8224</v>
      </c>
      <c r="L5739" t="s">
        <v>8216</v>
      </c>
    </row>
    <row r="5740" spans="1:12" x14ac:dyDescent="0.35">
      <c r="A5740" s="164" t="s">
        <v>29746</v>
      </c>
      <c r="B5740" t="s">
        <v>29747</v>
      </c>
      <c r="C5740" t="s">
        <v>29748</v>
      </c>
      <c r="D5740" t="s">
        <v>2072</v>
      </c>
      <c r="E5740" t="s">
        <v>2838</v>
      </c>
      <c r="F5740">
        <v>134</v>
      </c>
      <c r="G5740" t="s">
        <v>8212</v>
      </c>
      <c r="H5740" t="s">
        <v>8226</v>
      </c>
      <c r="I5740" t="s">
        <v>8214</v>
      </c>
      <c r="J5740" t="s">
        <v>8215</v>
      </c>
      <c r="K5740" t="s">
        <v>8224</v>
      </c>
      <c r="L5740" t="s">
        <v>8216</v>
      </c>
    </row>
    <row r="5741" spans="1:12" x14ac:dyDescent="0.35">
      <c r="A5741" s="164" t="s">
        <v>15180</v>
      </c>
      <c r="B5741" t="s">
        <v>15181</v>
      </c>
      <c r="C5741" t="s">
        <v>15182</v>
      </c>
      <c r="D5741" t="s">
        <v>2840</v>
      </c>
      <c r="E5741" t="s">
        <v>2838</v>
      </c>
      <c r="F5741">
        <v>152</v>
      </c>
      <c r="G5741" t="s">
        <v>8212</v>
      </c>
      <c r="H5741" t="s">
        <v>8226</v>
      </c>
      <c r="I5741" t="s">
        <v>8214</v>
      </c>
      <c r="J5741" t="s">
        <v>8215</v>
      </c>
      <c r="K5741" t="s">
        <v>8224</v>
      </c>
      <c r="L5741" t="s">
        <v>8216</v>
      </c>
    </row>
    <row r="5742" spans="1:12" x14ac:dyDescent="0.35">
      <c r="A5742" s="164" t="s">
        <v>31528</v>
      </c>
      <c r="B5742" t="s">
        <v>31529</v>
      </c>
      <c r="C5742" t="s">
        <v>31530</v>
      </c>
      <c r="D5742" t="s">
        <v>2840</v>
      </c>
      <c r="E5742" t="s">
        <v>2838</v>
      </c>
      <c r="F5742">
        <v>19</v>
      </c>
      <c r="G5742" t="s">
        <v>8234</v>
      </c>
      <c r="H5742" t="s">
        <v>8226</v>
      </c>
      <c r="I5742" t="s">
        <v>8214</v>
      </c>
      <c r="J5742" t="s">
        <v>8215</v>
      </c>
      <c r="K5742" t="s">
        <v>8224</v>
      </c>
      <c r="L5742" t="s">
        <v>8216</v>
      </c>
    </row>
    <row r="5743" spans="1:12" x14ac:dyDescent="0.35">
      <c r="A5743" s="164" t="s">
        <v>24553</v>
      </c>
      <c r="B5743" t="s">
        <v>24554</v>
      </c>
      <c r="C5743" t="s">
        <v>24555</v>
      </c>
      <c r="D5743" t="s">
        <v>1955</v>
      </c>
      <c r="E5743" t="s">
        <v>2838</v>
      </c>
      <c r="F5743">
        <v>124</v>
      </c>
      <c r="G5743" t="s">
        <v>8212</v>
      </c>
      <c r="H5743" t="s">
        <v>8226</v>
      </c>
      <c r="I5743" t="s">
        <v>11246</v>
      </c>
      <c r="J5743" t="s">
        <v>8215</v>
      </c>
      <c r="K5743" t="s">
        <v>8224</v>
      </c>
      <c r="L5743" t="s">
        <v>8216</v>
      </c>
    </row>
    <row r="5744" spans="1:12" x14ac:dyDescent="0.35">
      <c r="A5744" s="164" t="s">
        <v>2862</v>
      </c>
      <c r="B5744" t="s">
        <v>5072</v>
      </c>
      <c r="C5744" t="s">
        <v>29503</v>
      </c>
      <c r="D5744" t="s">
        <v>770</v>
      </c>
      <c r="E5744" t="s">
        <v>2863</v>
      </c>
      <c r="F5744">
        <v>206</v>
      </c>
      <c r="G5744" t="s">
        <v>8223</v>
      </c>
      <c r="H5744" t="s">
        <v>8256</v>
      </c>
      <c r="I5744" t="s">
        <v>8219</v>
      </c>
      <c r="J5744" t="s">
        <v>8215</v>
      </c>
      <c r="K5744" t="s">
        <v>5808</v>
      </c>
      <c r="L5744" t="s">
        <v>8267</v>
      </c>
    </row>
    <row r="5745" spans="1:12" x14ac:dyDescent="0.35">
      <c r="A5745" s="164" t="s">
        <v>14824</v>
      </c>
      <c r="B5745" t="s">
        <v>14825</v>
      </c>
      <c r="C5745" t="s">
        <v>14826</v>
      </c>
      <c r="D5745" t="s">
        <v>14827</v>
      </c>
      <c r="E5745" t="s">
        <v>2863</v>
      </c>
      <c r="H5745" t="s">
        <v>8256</v>
      </c>
      <c r="I5745" t="s">
        <v>8219</v>
      </c>
      <c r="J5745" t="s">
        <v>8215</v>
      </c>
      <c r="K5745" t="s">
        <v>8224</v>
      </c>
      <c r="L5745" t="s">
        <v>8216</v>
      </c>
    </row>
    <row r="5746" spans="1:12" x14ac:dyDescent="0.35">
      <c r="A5746" s="164" t="s">
        <v>2864</v>
      </c>
      <c r="B5746" t="s">
        <v>8011</v>
      </c>
      <c r="C5746" t="s">
        <v>9729</v>
      </c>
      <c r="D5746" t="s">
        <v>1847</v>
      </c>
      <c r="E5746" t="s">
        <v>2863</v>
      </c>
      <c r="F5746">
        <v>401</v>
      </c>
      <c r="G5746" t="s">
        <v>8307</v>
      </c>
      <c r="H5746" t="s">
        <v>8256</v>
      </c>
      <c r="I5746" t="s">
        <v>8219</v>
      </c>
      <c r="J5746" t="s">
        <v>8215</v>
      </c>
      <c r="K5746" t="s">
        <v>8224</v>
      </c>
      <c r="L5746" t="s">
        <v>8267</v>
      </c>
    </row>
    <row r="5747" spans="1:12" x14ac:dyDescent="0.35">
      <c r="A5747" s="164" t="s">
        <v>2866</v>
      </c>
      <c r="B5747" t="s">
        <v>5071</v>
      </c>
      <c r="C5747" t="s">
        <v>31031</v>
      </c>
      <c r="D5747" t="s">
        <v>2867</v>
      </c>
      <c r="E5747" t="s">
        <v>2863</v>
      </c>
      <c r="F5747">
        <v>86</v>
      </c>
      <c r="G5747" t="s">
        <v>8234</v>
      </c>
      <c r="H5747" t="s">
        <v>8256</v>
      </c>
      <c r="I5747" t="s">
        <v>8219</v>
      </c>
      <c r="J5747" t="s">
        <v>8215</v>
      </c>
      <c r="K5747" t="s">
        <v>8224</v>
      </c>
      <c r="L5747" t="s">
        <v>8216</v>
      </c>
    </row>
    <row r="5748" spans="1:12" x14ac:dyDescent="0.35">
      <c r="A5748" s="164" t="s">
        <v>28714</v>
      </c>
      <c r="B5748" t="s">
        <v>15645</v>
      </c>
      <c r="C5748" t="s">
        <v>15646</v>
      </c>
      <c r="D5748" t="s">
        <v>15647</v>
      </c>
      <c r="E5748" t="s">
        <v>2863</v>
      </c>
      <c r="F5748">
        <v>49</v>
      </c>
      <c r="G5748" t="s">
        <v>8234</v>
      </c>
      <c r="H5748" t="s">
        <v>8256</v>
      </c>
      <c r="I5748" t="s">
        <v>8219</v>
      </c>
      <c r="J5748" t="s">
        <v>8215</v>
      </c>
      <c r="K5748" t="s">
        <v>5808</v>
      </c>
      <c r="L5748" t="s">
        <v>8216</v>
      </c>
    </row>
    <row r="5749" spans="1:12" x14ac:dyDescent="0.35">
      <c r="A5749" s="164" t="s">
        <v>12738</v>
      </c>
      <c r="B5749" t="s">
        <v>9594</v>
      </c>
      <c r="C5749" t="s">
        <v>9595</v>
      </c>
      <c r="D5749" t="s">
        <v>9596</v>
      </c>
      <c r="E5749" t="s">
        <v>2863</v>
      </c>
      <c r="F5749">
        <v>49</v>
      </c>
      <c r="G5749" t="s">
        <v>8234</v>
      </c>
      <c r="H5749" t="s">
        <v>8256</v>
      </c>
      <c r="I5749" t="s">
        <v>8214</v>
      </c>
      <c r="J5749" t="s">
        <v>8215</v>
      </c>
      <c r="K5749" t="s">
        <v>5808</v>
      </c>
      <c r="L5749" t="s">
        <v>8216</v>
      </c>
    </row>
    <row r="5750" spans="1:12" x14ac:dyDescent="0.35">
      <c r="A5750" s="164" t="s">
        <v>33021</v>
      </c>
      <c r="B5750" t="s">
        <v>33022</v>
      </c>
      <c r="C5750" t="s">
        <v>11860</v>
      </c>
      <c r="D5750" t="s">
        <v>981</v>
      </c>
      <c r="E5750" t="s">
        <v>2863</v>
      </c>
      <c r="F5750">
        <v>44</v>
      </c>
      <c r="G5750" t="s">
        <v>8234</v>
      </c>
      <c r="H5750" t="s">
        <v>8256</v>
      </c>
      <c r="I5750" t="s">
        <v>8219</v>
      </c>
      <c r="J5750" t="s">
        <v>8215</v>
      </c>
      <c r="K5750" t="s">
        <v>5808</v>
      </c>
      <c r="L5750" t="s">
        <v>8216</v>
      </c>
    </row>
    <row r="5751" spans="1:12" x14ac:dyDescent="0.35">
      <c r="A5751" s="164" t="s">
        <v>11585</v>
      </c>
      <c r="B5751" t="s">
        <v>11586</v>
      </c>
      <c r="C5751" t="s">
        <v>11587</v>
      </c>
      <c r="D5751" t="s">
        <v>1008</v>
      </c>
      <c r="E5751" t="s">
        <v>2863</v>
      </c>
      <c r="F5751">
        <v>35</v>
      </c>
      <c r="G5751" t="s">
        <v>8234</v>
      </c>
      <c r="H5751" t="s">
        <v>8256</v>
      </c>
      <c r="I5751" t="s">
        <v>8219</v>
      </c>
      <c r="J5751" t="s">
        <v>8215</v>
      </c>
      <c r="K5751" t="s">
        <v>5808</v>
      </c>
      <c r="L5751" t="s">
        <v>8216</v>
      </c>
    </row>
    <row r="5752" spans="1:12" x14ac:dyDescent="0.35">
      <c r="A5752" s="164" t="s">
        <v>27007</v>
      </c>
      <c r="B5752" t="s">
        <v>23590</v>
      </c>
      <c r="C5752" t="s">
        <v>23591</v>
      </c>
      <c r="D5752" t="s">
        <v>1825</v>
      </c>
      <c r="E5752" t="s">
        <v>2863</v>
      </c>
      <c r="F5752">
        <v>35</v>
      </c>
      <c r="G5752" t="s">
        <v>8234</v>
      </c>
      <c r="H5752" t="s">
        <v>8256</v>
      </c>
      <c r="I5752" t="s">
        <v>8219</v>
      </c>
      <c r="J5752" t="s">
        <v>8215</v>
      </c>
      <c r="K5752" t="s">
        <v>5808</v>
      </c>
      <c r="L5752" t="s">
        <v>8216</v>
      </c>
    </row>
    <row r="5753" spans="1:12" x14ac:dyDescent="0.35">
      <c r="A5753" s="164" t="s">
        <v>2868</v>
      </c>
      <c r="B5753" t="s">
        <v>5067</v>
      </c>
      <c r="C5753" t="s">
        <v>17819</v>
      </c>
      <c r="D5753" t="s">
        <v>2869</v>
      </c>
      <c r="E5753" t="s">
        <v>2863</v>
      </c>
      <c r="F5753">
        <v>184</v>
      </c>
      <c r="G5753" t="s">
        <v>8212</v>
      </c>
      <c r="H5753" t="s">
        <v>8256</v>
      </c>
      <c r="I5753" t="s">
        <v>8214</v>
      </c>
      <c r="J5753" t="s">
        <v>8215</v>
      </c>
      <c r="K5753" t="s">
        <v>8224</v>
      </c>
      <c r="L5753" t="s">
        <v>8216</v>
      </c>
    </row>
    <row r="5754" spans="1:12" x14ac:dyDescent="0.35">
      <c r="A5754" s="164" t="s">
        <v>2870</v>
      </c>
      <c r="B5754" t="s">
        <v>5070</v>
      </c>
      <c r="C5754" t="s">
        <v>23886</v>
      </c>
      <c r="D5754" t="s">
        <v>1031</v>
      </c>
      <c r="E5754" t="s">
        <v>2863</v>
      </c>
      <c r="F5754">
        <v>199</v>
      </c>
      <c r="G5754" t="s">
        <v>8212</v>
      </c>
      <c r="H5754" t="s">
        <v>8256</v>
      </c>
      <c r="I5754" t="s">
        <v>8214</v>
      </c>
      <c r="J5754" t="s">
        <v>8215</v>
      </c>
      <c r="K5754" t="s">
        <v>5808</v>
      </c>
      <c r="L5754" t="s">
        <v>8216</v>
      </c>
    </row>
    <row r="5755" spans="1:12" x14ac:dyDescent="0.35">
      <c r="A5755" s="164" t="s">
        <v>26002</v>
      </c>
      <c r="B5755" t="s">
        <v>26003</v>
      </c>
      <c r="C5755" t="s">
        <v>26004</v>
      </c>
      <c r="D5755" t="s">
        <v>244</v>
      </c>
      <c r="E5755" t="s">
        <v>2863</v>
      </c>
      <c r="F5755">
        <v>49</v>
      </c>
      <c r="G5755" t="s">
        <v>8234</v>
      </c>
      <c r="H5755" t="s">
        <v>8256</v>
      </c>
      <c r="I5755" t="s">
        <v>8219</v>
      </c>
      <c r="J5755" t="s">
        <v>8215</v>
      </c>
      <c r="K5755" t="s">
        <v>8224</v>
      </c>
      <c r="L5755" t="s">
        <v>8216</v>
      </c>
    </row>
    <row r="5756" spans="1:12" x14ac:dyDescent="0.35">
      <c r="A5756" s="164" t="s">
        <v>2871</v>
      </c>
      <c r="B5756" t="s">
        <v>5077</v>
      </c>
      <c r="C5756" t="s">
        <v>22729</v>
      </c>
      <c r="D5756" t="s">
        <v>2496</v>
      </c>
      <c r="E5756" t="s">
        <v>2863</v>
      </c>
      <c r="F5756">
        <v>64</v>
      </c>
      <c r="G5756" t="s">
        <v>8234</v>
      </c>
      <c r="H5756" t="s">
        <v>8256</v>
      </c>
      <c r="I5756" t="s">
        <v>8214</v>
      </c>
      <c r="J5756" t="s">
        <v>8215</v>
      </c>
      <c r="K5756" t="s">
        <v>8224</v>
      </c>
      <c r="L5756" t="s">
        <v>8216</v>
      </c>
    </row>
    <row r="5757" spans="1:12" x14ac:dyDescent="0.35">
      <c r="A5757" s="164" t="s">
        <v>17136</v>
      </c>
      <c r="B5757" t="s">
        <v>12679</v>
      </c>
      <c r="C5757" t="s">
        <v>17137</v>
      </c>
      <c r="D5757" t="s">
        <v>17138</v>
      </c>
      <c r="E5757" t="s">
        <v>2863</v>
      </c>
      <c r="F5757">
        <v>35</v>
      </c>
      <c r="G5757" t="s">
        <v>8234</v>
      </c>
      <c r="H5757" t="s">
        <v>8256</v>
      </c>
      <c r="I5757" t="s">
        <v>8219</v>
      </c>
      <c r="J5757" t="s">
        <v>8215</v>
      </c>
      <c r="K5757" t="s">
        <v>5808</v>
      </c>
      <c r="L5757" t="s">
        <v>8216</v>
      </c>
    </row>
    <row r="5758" spans="1:12" x14ac:dyDescent="0.35">
      <c r="A5758" s="164" t="s">
        <v>31692</v>
      </c>
      <c r="B5758" t="s">
        <v>19063</v>
      </c>
      <c r="C5758" t="s">
        <v>31693</v>
      </c>
      <c r="D5758" t="s">
        <v>1847</v>
      </c>
      <c r="E5758" t="s">
        <v>2863</v>
      </c>
      <c r="F5758">
        <v>32</v>
      </c>
      <c r="G5758" t="s">
        <v>8234</v>
      </c>
      <c r="H5758" t="s">
        <v>8256</v>
      </c>
      <c r="I5758" t="s">
        <v>8219</v>
      </c>
      <c r="J5758" t="s">
        <v>8215</v>
      </c>
      <c r="K5758" t="s">
        <v>5808</v>
      </c>
      <c r="L5758" t="s">
        <v>8216</v>
      </c>
    </row>
    <row r="5759" spans="1:12" x14ac:dyDescent="0.35">
      <c r="A5759" s="164" t="s">
        <v>2872</v>
      </c>
      <c r="B5759" t="s">
        <v>5066</v>
      </c>
      <c r="C5759" t="s">
        <v>10257</v>
      </c>
      <c r="D5759" t="s">
        <v>2873</v>
      </c>
      <c r="E5759" t="s">
        <v>2863</v>
      </c>
      <c r="F5759">
        <v>68</v>
      </c>
      <c r="G5759" t="s">
        <v>8234</v>
      </c>
      <c r="H5759" t="s">
        <v>8256</v>
      </c>
      <c r="I5759" t="s">
        <v>8214</v>
      </c>
      <c r="J5759" t="s">
        <v>8215</v>
      </c>
      <c r="K5759" t="s">
        <v>8224</v>
      </c>
      <c r="L5759" t="s">
        <v>8216</v>
      </c>
    </row>
    <row r="5760" spans="1:12" x14ac:dyDescent="0.35">
      <c r="A5760" s="164" t="s">
        <v>2874</v>
      </c>
      <c r="B5760" t="s">
        <v>5075</v>
      </c>
      <c r="C5760" t="s">
        <v>20734</v>
      </c>
      <c r="D5760" t="s">
        <v>1055</v>
      </c>
      <c r="E5760" t="s">
        <v>2863</v>
      </c>
      <c r="F5760">
        <v>118</v>
      </c>
      <c r="G5760" t="s">
        <v>8212</v>
      </c>
      <c r="H5760" t="s">
        <v>8256</v>
      </c>
      <c r="I5760" t="s">
        <v>8214</v>
      </c>
      <c r="J5760" t="s">
        <v>8215</v>
      </c>
      <c r="K5760" t="s">
        <v>8224</v>
      </c>
      <c r="L5760" t="s">
        <v>8216</v>
      </c>
    </row>
    <row r="5761" spans="1:12" x14ac:dyDescent="0.35">
      <c r="A5761" s="164" t="s">
        <v>2875</v>
      </c>
      <c r="B5761" t="s">
        <v>5073</v>
      </c>
      <c r="C5761" t="s">
        <v>28022</v>
      </c>
      <c r="D5761" t="s">
        <v>2876</v>
      </c>
      <c r="E5761" t="s">
        <v>2863</v>
      </c>
      <c r="F5761">
        <v>86</v>
      </c>
      <c r="G5761" t="s">
        <v>8234</v>
      </c>
      <c r="H5761" t="s">
        <v>8256</v>
      </c>
      <c r="I5761" t="s">
        <v>8219</v>
      </c>
      <c r="J5761" t="s">
        <v>8215</v>
      </c>
      <c r="K5761" t="s">
        <v>5808</v>
      </c>
      <c r="L5761" t="s">
        <v>8216</v>
      </c>
    </row>
    <row r="5762" spans="1:12" x14ac:dyDescent="0.35">
      <c r="A5762" s="164" t="s">
        <v>2877</v>
      </c>
      <c r="B5762" t="s">
        <v>5068</v>
      </c>
      <c r="C5762" t="s">
        <v>28989</v>
      </c>
      <c r="D5762" t="s">
        <v>2869</v>
      </c>
      <c r="E5762" t="s">
        <v>2863</v>
      </c>
      <c r="F5762">
        <v>142</v>
      </c>
      <c r="G5762" t="s">
        <v>8212</v>
      </c>
      <c r="H5762" t="s">
        <v>8256</v>
      </c>
      <c r="I5762" t="s">
        <v>8214</v>
      </c>
      <c r="J5762" t="s">
        <v>8215</v>
      </c>
      <c r="K5762" t="s">
        <v>5808</v>
      </c>
      <c r="L5762" t="s">
        <v>8267</v>
      </c>
    </row>
    <row r="5763" spans="1:12" x14ac:dyDescent="0.35">
      <c r="A5763" s="164" t="s">
        <v>27848</v>
      </c>
      <c r="B5763" t="s">
        <v>24752</v>
      </c>
      <c r="C5763" t="s">
        <v>24753</v>
      </c>
      <c r="D5763" t="s">
        <v>491</v>
      </c>
      <c r="E5763" t="s">
        <v>2863</v>
      </c>
      <c r="F5763">
        <v>42</v>
      </c>
      <c r="G5763" t="s">
        <v>8234</v>
      </c>
      <c r="H5763" t="s">
        <v>8256</v>
      </c>
      <c r="I5763" t="s">
        <v>8219</v>
      </c>
      <c r="J5763" t="s">
        <v>8215</v>
      </c>
      <c r="K5763" t="s">
        <v>5808</v>
      </c>
      <c r="L5763" t="s">
        <v>8216</v>
      </c>
    </row>
    <row r="5764" spans="1:12" x14ac:dyDescent="0.35">
      <c r="A5764" s="164" t="s">
        <v>24172</v>
      </c>
      <c r="B5764" t="s">
        <v>11432</v>
      </c>
      <c r="C5764" t="s">
        <v>11433</v>
      </c>
      <c r="D5764" t="s">
        <v>2275</v>
      </c>
      <c r="E5764" t="s">
        <v>2863</v>
      </c>
      <c r="F5764">
        <v>49</v>
      </c>
      <c r="G5764" t="s">
        <v>8234</v>
      </c>
      <c r="H5764" t="s">
        <v>8256</v>
      </c>
      <c r="I5764" t="s">
        <v>8219</v>
      </c>
      <c r="J5764" t="s">
        <v>8215</v>
      </c>
      <c r="K5764" t="s">
        <v>5808</v>
      </c>
      <c r="L5764" t="s">
        <v>8216</v>
      </c>
    </row>
    <row r="5765" spans="1:12" x14ac:dyDescent="0.35">
      <c r="A5765" s="164" t="s">
        <v>2878</v>
      </c>
      <c r="B5765" t="s">
        <v>5076</v>
      </c>
      <c r="C5765" t="s">
        <v>22440</v>
      </c>
      <c r="D5765" t="s">
        <v>2879</v>
      </c>
      <c r="E5765" t="s">
        <v>2863</v>
      </c>
      <c r="F5765">
        <v>97</v>
      </c>
      <c r="G5765" t="s">
        <v>8234</v>
      </c>
      <c r="H5765" t="s">
        <v>8256</v>
      </c>
      <c r="I5765" t="s">
        <v>8214</v>
      </c>
      <c r="J5765" t="s">
        <v>8215</v>
      </c>
      <c r="K5765" t="s">
        <v>5808</v>
      </c>
      <c r="L5765" t="s">
        <v>8216</v>
      </c>
    </row>
    <row r="5766" spans="1:12" x14ac:dyDescent="0.35">
      <c r="A5766" s="164" t="s">
        <v>21757</v>
      </c>
      <c r="B5766" t="s">
        <v>21758</v>
      </c>
      <c r="C5766" t="s">
        <v>21759</v>
      </c>
      <c r="D5766" t="s">
        <v>21760</v>
      </c>
      <c r="E5766" t="s">
        <v>2863</v>
      </c>
      <c r="F5766">
        <v>33</v>
      </c>
      <c r="G5766" t="s">
        <v>8234</v>
      </c>
      <c r="H5766" t="s">
        <v>8256</v>
      </c>
      <c r="I5766" t="s">
        <v>8219</v>
      </c>
      <c r="J5766" t="s">
        <v>8215</v>
      </c>
      <c r="K5766" t="s">
        <v>5808</v>
      </c>
      <c r="L5766" t="s">
        <v>8216</v>
      </c>
    </row>
    <row r="5767" spans="1:12" x14ac:dyDescent="0.35">
      <c r="A5767" s="164" t="s">
        <v>13251</v>
      </c>
      <c r="B5767" t="s">
        <v>13252</v>
      </c>
      <c r="C5767" t="s">
        <v>13253</v>
      </c>
      <c r="D5767" t="s">
        <v>13254</v>
      </c>
      <c r="E5767" t="s">
        <v>2863</v>
      </c>
      <c r="F5767">
        <v>48</v>
      </c>
      <c r="G5767" t="s">
        <v>8234</v>
      </c>
      <c r="H5767" t="s">
        <v>8256</v>
      </c>
      <c r="I5767" t="s">
        <v>8219</v>
      </c>
      <c r="J5767" t="s">
        <v>8215</v>
      </c>
      <c r="K5767" t="s">
        <v>5808</v>
      </c>
      <c r="L5767" t="s">
        <v>8216</v>
      </c>
    </row>
    <row r="5768" spans="1:12" x14ac:dyDescent="0.35">
      <c r="A5768" s="164" t="s">
        <v>2880</v>
      </c>
      <c r="B5768" t="s">
        <v>5074</v>
      </c>
      <c r="C5768" t="s">
        <v>25029</v>
      </c>
      <c r="D5768" t="s">
        <v>2881</v>
      </c>
      <c r="E5768" t="s">
        <v>2863</v>
      </c>
      <c r="F5768">
        <v>143</v>
      </c>
      <c r="G5768" t="s">
        <v>8212</v>
      </c>
      <c r="H5768" t="s">
        <v>8256</v>
      </c>
      <c r="I5768" t="s">
        <v>8214</v>
      </c>
      <c r="J5768" t="s">
        <v>8215</v>
      </c>
      <c r="K5768" t="s">
        <v>8224</v>
      </c>
      <c r="L5768" t="s">
        <v>8216</v>
      </c>
    </row>
    <row r="5769" spans="1:12" x14ac:dyDescent="0.35">
      <c r="A5769" s="164" t="s">
        <v>31607</v>
      </c>
      <c r="B5769" t="s">
        <v>31608</v>
      </c>
      <c r="C5769" t="s">
        <v>31609</v>
      </c>
      <c r="D5769" t="s">
        <v>29684</v>
      </c>
      <c r="E5769" t="s">
        <v>2863</v>
      </c>
      <c r="H5769" t="s">
        <v>8256</v>
      </c>
      <c r="I5769" t="s">
        <v>8219</v>
      </c>
      <c r="J5769" t="s">
        <v>8215</v>
      </c>
      <c r="K5769" t="s">
        <v>8224</v>
      </c>
      <c r="L5769" t="s">
        <v>8216</v>
      </c>
    </row>
    <row r="5770" spans="1:12" x14ac:dyDescent="0.35">
      <c r="A5770" s="164" t="s">
        <v>18910</v>
      </c>
      <c r="B5770" t="s">
        <v>18911</v>
      </c>
      <c r="C5770" t="s">
        <v>18912</v>
      </c>
      <c r="D5770" t="s">
        <v>18913</v>
      </c>
      <c r="E5770" t="s">
        <v>2863</v>
      </c>
      <c r="F5770">
        <v>16</v>
      </c>
      <c r="G5770" t="s">
        <v>8234</v>
      </c>
      <c r="H5770" t="s">
        <v>8256</v>
      </c>
      <c r="I5770" t="s">
        <v>8219</v>
      </c>
      <c r="J5770" t="s">
        <v>8215</v>
      </c>
      <c r="K5770" t="s">
        <v>8224</v>
      </c>
      <c r="L5770" t="s">
        <v>8216</v>
      </c>
    </row>
    <row r="5771" spans="1:12" x14ac:dyDescent="0.35">
      <c r="A5771" s="164" t="s">
        <v>2882</v>
      </c>
      <c r="B5771" t="s">
        <v>5069</v>
      </c>
      <c r="C5771" t="s">
        <v>20302</v>
      </c>
      <c r="D5771" t="s">
        <v>1031</v>
      </c>
      <c r="E5771" t="s">
        <v>2863</v>
      </c>
      <c r="F5771">
        <v>239</v>
      </c>
      <c r="G5771" t="s">
        <v>8223</v>
      </c>
      <c r="H5771" t="s">
        <v>8256</v>
      </c>
      <c r="I5771" t="s">
        <v>8214</v>
      </c>
      <c r="J5771" t="s">
        <v>8215</v>
      </c>
      <c r="K5771" t="s">
        <v>8224</v>
      </c>
      <c r="L5771" t="s">
        <v>8267</v>
      </c>
    </row>
    <row r="5772" spans="1:12" x14ac:dyDescent="0.35">
      <c r="A5772" s="164" t="s">
        <v>30231</v>
      </c>
      <c r="B5772" t="s">
        <v>18911</v>
      </c>
      <c r="C5772" t="s">
        <v>18912</v>
      </c>
      <c r="D5772" t="s">
        <v>18913</v>
      </c>
      <c r="E5772" t="s">
        <v>2863</v>
      </c>
      <c r="F5772">
        <v>16</v>
      </c>
      <c r="G5772" t="s">
        <v>8234</v>
      </c>
      <c r="H5772" t="s">
        <v>8256</v>
      </c>
      <c r="I5772" t="s">
        <v>8219</v>
      </c>
      <c r="J5772" t="s">
        <v>8272</v>
      </c>
      <c r="K5772" t="s">
        <v>8224</v>
      </c>
      <c r="L5772" t="s">
        <v>8216</v>
      </c>
    </row>
    <row r="5773" spans="1:12" x14ac:dyDescent="0.35">
      <c r="A5773" s="164" t="s">
        <v>15050</v>
      </c>
      <c r="B5773" t="s">
        <v>13252</v>
      </c>
      <c r="C5773" t="s">
        <v>15051</v>
      </c>
      <c r="D5773" t="s">
        <v>13254</v>
      </c>
      <c r="E5773" t="s">
        <v>2863</v>
      </c>
      <c r="F5773">
        <v>25</v>
      </c>
      <c r="G5773" t="s">
        <v>8234</v>
      </c>
      <c r="H5773" t="s">
        <v>8256</v>
      </c>
      <c r="I5773" t="s">
        <v>8219</v>
      </c>
      <c r="J5773" t="s">
        <v>8272</v>
      </c>
      <c r="K5773" t="s">
        <v>5808</v>
      </c>
      <c r="L5773" t="s">
        <v>8216</v>
      </c>
    </row>
    <row r="5774" spans="1:12" x14ac:dyDescent="0.35">
      <c r="A5774" s="164" t="s">
        <v>11858</v>
      </c>
      <c r="B5774" t="s">
        <v>11859</v>
      </c>
      <c r="C5774" t="s">
        <v>11860</v>
      </c>
      <c r="D5774" t="s">
        <v>981</v>
      </c>
      <c r="E5774" t="s">
        <v>2863</v>
      </c>
      <c r="F5774">
        <v>25</v>
      </c>
      <c r="G5774" t="s">
        <v>8234</v>
      </c>
      <c r="H5774" t="s">
        <v>8256</v>
      </c>
      <c r="I5774" t="s">
        <v>8219</v>
      </c>
      <c r="J5774" t="s">
        <v>8272</v>
      </c>
      <c r="K5774" t="s">
        <v>5808</v>
      </c>
      <c r="L5774" t="s">
        <v>8216</v>
      </c>
    </row>
    <row r="5775" spans="1:12" x14ac:dyDescent="0.35">
      <c r="A5775" s="164" t="s">
        <v>24751</v>
      </c>
      <c r="B5775" t="s">
        <v>24752</v>
      </c>
      <c r="C5775" t="s">
        <v>24753</v>
      </c>
      <c r="D5775" t="s">
        <v>491</v>
      </c>
      <c r="E5775" t="s">
        <v>2863</v>
      </c>
      <c r="F5775">
        <v>25</v>
      </c>
      <c r="G5775" t="s">
        <v>8234</v>
      </c>
      <c r="H5775" t="s">
        <v>8256</v>
      </c>
      <c r="I5775" t="s">
        <v>8219</v>
      </c>
      <c r="J5775" t="s">
        <v>8272</v>
      </c>
      <c r="K5775" t="s">
        <v>5808</v>
      </c>
      <c r="L5775" t="s">
        <v>8216</v>
      </c>
    </row>
    <row r="5776" spans="1:12" x14ac:dyDescent="0.35">
      <c r="A5776" s="164" t="s">
        <v>26137</v>
      </c>
      <c r="B5776" t="s">
        <v>11586</v>
      </c>
      <c r="C5776" t="s">
        <v>11587</v>
      </c>
      <c r="D5776" t="s">
        <v>1008</v>
      </c>
      <c r="E5776" t="s">
        <v>2863</v>
      </c>
      <c r="F5776">
        <v>25</v>
      </c>
      <c r="G5776" t="s">
        <v>8234</v>
      </c>
      <c r="H5776" t="s">
        <v>8256</v>
      </c>
      <c r="I5776" t="s">
        <v>8219</v>
      </c>
      <c r="J5776" t="s">
        <v>8272</v>
      </c>
      <c r="K5776" t="s">
        <v>5808</v>
      </c>
      <c r="L5776" t="s">
        <v>8216</v>
      </c>
    </row>
    <row r="5777" spans="1:12" x14ac:dyDescent="0.35">
      <c r="A5777" s="164" t="s">
        <v>19062</v>
      </c>
      <c r="B5777" t="s">
        <v>19063</v>
      </c>
      <c r="C5777" t="s">
        <v>19064</v>
      </c>
      <c r="D5777" t="s">
        <v>1847</v>
      </c>
      <c r="E5777" t="s">
        <v>2863</v>
      </c>
      <c r="F5777">
        <v>24</v>
      </c>
      <c r="G5777" t="s">
        <v>8234</v>
      </c>
      <c r="H5777" t="s">
        <v>8256</v>
      </c>
      <c r="I5777" t="s">
        <v>8219</v>
      </c>
      <c r="J5777" t="s">
        <v>8272</v>
      </c>
      <c r="K5777" t="s">
        <v>8224</v>
      </c>
      <c r="L5777" t="s">
        <v>8216</v>
      </c>
    </row>
    <row r="5778" spans="1:12" x14ac:dyDescent="0.35">
      <c r="A5778" s="164" t="s">
        <v>26948</v>
      </c>
      <c r="B5778" t="s">
        <v>26003</v>
      </c>
      <c r="C5778" t="s">
        <v>26004</v>
      </c>
      <c r="D5778" t="s">
        <v>244</v>
      </c>
      <c r="E5778" t="s">
        <v>2863</v>
      </c>
      <c r="F5778">
        <v>25</v>
      </c>
      <c r="G5778" t="s">
        <v>8234</v>
      </c>
      <c r="H5778" t="s">
        <v>8256</v>
      </c>
      <c r="I5778" t="s">
        <v>8219</v>
      </c>
      <c r="J5778" t="s">
        <v>8272</v>
      </c>
      <c r="K5778" t="s">
        <v>8224</v>
      </c>
      <c r="L5778" t="s">
        <v>8216</v>
      </c>
    </row>
    <row r="5779" spans="1:12" x14ac:dyDescent="0.35">
      <c r="A5779" s="164" t="s">
        <v>30735</v>
      </c>
      <c r="B5779" t="s">
        <v>12679</v>
      </c>
      <c r="C5779" t="s">
        <v>17137</v>
      </c>
      <c r="D5779" t="s">
        <v>17138</v>
      </c>
      <c r="E5779" t="s">
        <v>2863</v>
      </c>
      <c r="F5779">
        <v>25</v>
      </c>
      <c r="G5779" t="s">
        <v>8234</v>
      </c>
      <c r="H5779" t="s">
        <v>8256</v>
      </c>
      <c r="I5779" t="s">
        <v>8219</v>
      </c>
      <c r="J5779" t="s">
        <v>8272</v>
      </c>
      <c r="K5779" t="s">
        <v>8224</v>
      </c>
      <c r="L5779" t="s">
        <v>8216</v>
      </c>
    </row>
    <row r="5780" spans="1:12" x14ac:dyDescent="0.35">
      <c r="A5780" s="164" t="s">
        <v>30191</v>
      </c>
      <c r="B5780" t="s">
        <v>21758</v>
      </c>
      <c r="C5780" t="s">
        <v>21759</v>
      </c>
      <c r="D5780" t="s">
        <v>21760</v>
      </c>
      <c r="E5780" t="s">
        <v>2863</v>
      </c>
      <c r="F5780">
        <v>25</v>
      </c>
      <c r="G5780" t="s">
        <v>8234</v>
      </c>
      <c r="H5780" t="s">
        <v>8256</v>
      </c>
      <c r="I5780" t="s">
        <v>8219</v>
      </c>
      <c r="J5780" t="s">
        <v>8272</v>
      </c>
      <c r="K5780" t="s">
        <v>5808</v>
      </c>
      <c r="L5780" t="s">
        <v>8216</v>
      </c>
    </row>
    <row r="5781" spans="1:12" x14ac:dyDescent="0.35">
      <c r="A5781" s="164" t="s">
        <v>9593</v>
      </c>
      <c r="B5781" t="s">
        <v>9594</v>
      </c>
      <c r="C5781" t="s">
        <v>9595</v>
      </c>
      <c r="D5781" t="s">
        <v>9596</v>
      </c>
      <c r="E5781" t="s">
        <v>2863</v>
      </c>
      <c r="F5781">
        <v>25</v>
      </c>
      <c r="G5781" t="s">
        <v>8234</v>
      </c>
      <c r="H5781" t="s">
        <v>8256</v>
      </c>
      <c r="I5781" t="s">
        <v>8214</v>
      </c>
      <c r="J5781" t="s">
        <v>8272</v>
      </c>
      <c r="K5781" t="s">
        <v>8224</v>
      </c>
      <c r="L5781" t="s">
        <v>8216</v>
      </c>
    </row>
    <row r="5782" spans="1:12" x14ac:dyDescent="0.35">
      <c r="A5782" s="164" t="s">
        <v>11431</v>
      </c>
      <c r="B5782" t="s">
        <v>11432</v>
      </c>
      <c r="C5782" t="s">
        <v>11433</v>
      </c>
      <c r="D5782" t="s">
        <v>2275</v>
      </c>
      <c r="E5782" t="s">
        <v>2863</v>
      </c>
      <c r="F5782">
        <v>25</v>
      </c>
      <c r="G5782" t="s">
        <v>8234</v>
      </c>
      <c r="H5782" t="s">
        <v>8256</v>
      </c>
      <c r="I5782" t="s">
        <v>8219</v>
      </c>
      <c r="J5782" t="s">
        <v>8272</v>
      </c>
      <c r="K5782" t="s">
        <v>5808</v>
      </c>
      <c r="L5782" t="s">
        <v>8216</v>
      </c>
    </row>
    <row r="5783" spans="1:12" x14ac:dyDescent="0.35">
      <c r="A5783" s="164" t="s">
        <v>23589</v>
      </c>
      <c r="B5783" t="s">
        <v>23590</v>
      </c>
      <c r="C5783" t="s">
        <v>23591</v>
      </c>
      <c r="D5783" t="s">
        <v>1825</v>
      </c>
      <c r="E5783" t="s">
        <v>2863</v>
      </c>
      <c r="F5783">
        <v>25</v>
      </c>
      <c r="G5783" t="s">
        <v>8234</v>
      </c>
      <c r="H5783" t="s">
        <v>8256</v>
      </c>
      <c r="I5783" t="s">
        <v>8219</v>
      </c>
      <c r="J5783" t="s">
        <v>8272</v>
      </c>
      <c r="K5783" t="s">
        <v>5808</v>
      </c>
      <c r="L5783" t="s">
        <v>8216</v>
      </c>
    </row>
    <row r="5784" spans="1:12" x14ac:dyDescent="0.35">
      <c r="A5784" s="164" t="s">
        <v>15644</v>
      </c>
      <c r="B5784" t="s">
        <v>15645</v>
      </c>
      <c r="C5784" t="s">
        <v>15646</v>
      </c>
      <c r="D5784" t="s">
        <v>15647</v>
      </c>
      <c r="E5784" t="s">
        <v>2863</v>
      </c>
      <c r="F5784">
        <v>25</v>
      </c>
      <c r="G5784" t="s">
        <v>8234</v>
      </c>
      <c r="H5784" t="s">
        <v>8256</v>
      </c>
      <c r="I5784" t="s">
        <v>8219</v>
      </c>
      <c r="J5784" t="s">
        <v>8272</v>
      </c>
      <c r="K5784" t="s">
        <v>8224</v>
      </c>
      <c r="L5784" t="s">
        <v>8216</v>
      </c>
    </row>
    <row r="5785" spans="1:12" x14ac:dyDescent="0.35">
      <c r="A5785" s="164" t="s">
        <v>20327</v>
      </c>
      <c r="B5785" t="s">
        <v>20328</v>
      </c>
      <c r="C5785" t="s">
        <v>20329</v>
      </c>
      <c r="D5785" t="s">
        <v>770</v>
      </c>
      <c r="E5785" t="s">
        <v>2863</v>
      </c>
      <c r="F5785">
        <v>168</v>
      </c>
      <c r="G5785" t="s">
        <v>8212</v>
      </c>
      <c r="H5785" t="s">
        <v>8256</v>
      </c>
      <c r="I5785" t="s">
        <v>8219</v>
      </c>
      <c r="J5785" t="s">
        <v>8215</v>
      </c>
      <c r="K5785" t="s">
        <v>8224</v>
      </c>
      <c r="L5785" t="s">
        <v>8216</v>
      </c>
    </row>
    <row r="5786" spans="1:12" x14ac:dyDescent="0.35">
      <c r="A5786" s="164" t="s">
        <v>25728</v>
      </c>
      <c r="B5786" t="s">
        <v>25729</v>
      </c>
      <c r="C5786" t="s">
        <v>25730</v>
      </c>
      <c r="D5786" t="s">
        <v>25731</v>
      </c>
      <c r="E5786" t="s">
        <v>2863</v>
      </c>
      <c r="F5786">
        <v>111</v>
      </c>
      <c r="G5786" t="s">
        <v>8212</v>
      </c>
      <c r="H5786" t="s">
        <v>8256</v>
      </c>
      <c r="I5786" t="s">
        <v>8214</v>
      </c>
      <c r="J5786" t="s">
        <v>8215</v>
      </c>
      <c r="K5786" t="s">
        <v>8224</v>
      </c>
      <c r="L5786" t="s">
        <v>8216</v>
      </c>
    </row>
    <row r="5787" spans="1:12" x14ac:dyDescent="0.35">
      <c r="A5787" s="164" t="s">
        <v>14618</v>
      </c>
      <c r="B5787" t="s">
        <v>14619</v>
      </c>
      <c r="C5787" t="s">
        <v>14620</v>
      </c>
      <c r="D5787" t="s">
        <v>14621</v>
      </c>
      <c r="E5787" t="s">
        <v>2863</v>
      </c>
      <c r="H5787" t="s">
        <v>8256</v>
      </c>
      <c r="I5787" t="s">
        <v>8214</v>
      </c>
      <c r="J5787" t="s">
        <v>8215</v>
      </c>
      <c r="K5787" t="s">
        <v>8224</v>
      </c>
      <c r="L5787" t="s">
        <v>8216</v>
      </c>
    </row>
    <row r="5788" spans="1:12" x14ac:dyDescent="0.35">
      <c r="A5788" s="164" t="s">
        <v>28927</v>
      </c>
      <c r="B5788" t="s">
        <v>28928</v>
      </c>
      <c r="C5788" t="s">
        <v>28929</v>
      </c>
      <c r="D5788" t="s">
        <v>28930</v>
      </c>
      <c r="E5788" t="s">
        <v>2863</v>
      </c>
      <c r="F5788">
        <v>100</v>
      </c>
      <c r="G5788" t="s">
        <v>8234</v>
      </c>
      <c r="H5788" t="s">
        <v>8256</v>
      </c>
      <c r="I5788" t="s">
        <v>8214</v>
      </c>
      <c r="J5788" t="s">
        <v>8215</v>
      </c>
      <c r="K5788" t="s">
        <v>8224</v>
      </c>
      <c r="L5788" t="s">
        <v>8216</v>
      </c>
    </row>
    <row r="5789" spans="1:12" x14ac:dyDescent="0.35">
      <c r="A5789" s="164" t="s">
        <v>2883</v>
      </c>
      <c r="B5789" t="s">
        <v>5554</v>
      </c>
      <c r="C5789" t="s">
        <v>22874</v>
      </c>
      <c r="D5789" t="s">
        <v>2884</v>
      </c>
      <c r="E5789" t="s">
        <v>2885</v>
      </c>
      <c r="F5789">
        <v>687</v>
      </c>
      <c r="G5789" t="s">
        <v>8490</v>
      </c>
      <c r="H5789" t="s">
        <v>8256</v>
      </c>
      <c r="I5789" t="s">
        <v>8214</v>
      </c>
      <c r="J5789" t="s">
        <v>8215</v>
      </c>
      <c r="K5789" t="s">
        <v>8224</v>
      </c>
      <c r="L5789" t="s">
        <v>8267</v>
      </c>
    </row>
    <row r="5790" spans="1:12" x14ac:dyDescent="0.35">
      <c r="A5790" s="164" t="s">
        <v>2886</v>
      </c>
      <c r="B5790" t="s">
        <v>5547</v>
      </c>
      <c r="C5790" t="s">
        <v>15863</v>
      </c>
      <c r="D5790" t="s">
        <v>1049</v>
      </c>
      <c r="E5790" t="s">
        <v>2885</v>
      </c>
      <c r="F5790">
        <v>442</v>
      </c>
      <c r="G5790" t="s">
        <v>8307</v>
      </c>
      <c r="H5790" t="s">
        <v>8256</v>
      </c>
      <c r="I5790" t="s">
        <v>8214</v>
      </c>
      <c r="J5790" t="s">
        <v>8215</v>
      </c>
      <c r="K5790" t="s">
        <v>8224</v>
      </c>
      <c r="L5790" t="s">
        <v>8267</v>
      </c>
    </row>
    <row r="5791" spans="1:12" x14ac:dyDescent="0.35">
      <c r="A5791" s="164" t="s">
        <v>2887</v>
      </c>
      <c r="B5791" t="s">
        <v>5540</v>
      </c>
      <c r="C5791" t="s">
        <v>32464</v>
      </c>
      <c r="D5791" t="s">
        <v>2888</v>
      </c>
      <c r="E5791" t="s">
        <v>2885</v>
      </c>
      <c r="F5791">
        <v>202</v>
      </c>
      <c r="G5791" t="s">
        <v>8223</v>
      </c>
      <c r="H5791" t="s">
        <v>8256</v>
      </c>
      <c r="I5791" t="s">
        <v>8214</v>
      </c>
      <c r="J5791" t="s">
        <v>8215</v>
      </c>
      <c r="K5791" t="s">
        <v>8224</v>
      </c>
      <c r="L5791" t="s">
        <v>8267</v>
      </c>
    </row>
    <row r="5792" spans="1:12" x14ac:dyDescent="0.35">
      <c r="A5792" s="164" t="s">
        <v>2889</v>
      </c>
      <c r="B5792" t="s">
        <v>5592</v>
      </c>
      <c r="C5792" t="s">
        <v>13580</v>
      </c>
      <c r="D5792" t="s">
        <v>2890</v>
      </c>
      <c r="E5792" t="s">
        <v>2885</v>
      </c>
      <c r="F5792">
        <v>170</v>
      </c>
      <c r="G5792" t="s">
        <v>8212</v>
      </c>
      <c r="H5792" t="s">
        <v>8256</v>
      </c>
      <c r="I5792" t="s">
        <v>8214</v>
      </c>
      <c r="J5792" t="s">
        <v>8215</v>
      </c>
      <c r="K5792" t="s">
        <v>5808</v>
      </c>
      <c r="L5792" t="s">
        <v>8267</v>
      </c>
    </row>
    <row r="5793" spans="1:12" x14ac:dyDescent="0.35">
      <c r="A5793" s="164" t="s">
        <v>2891</v>
      </c>
      <c r="B5793" t="s">
        <v>5541</v>
      </c>
      <c r="C5793" t="s">
        <v>17649</v>
      </c>
      <c r="D5793" t="s">
        <v>2892</v>
      </c>
      <c r="E5793" t="s">
        <v>2885</v>
      </c>
      <c r="F5793">
        <v>145</v>
      </c>
      <c r="G5793" t="s">
        <v>8212</v>
      </c>
      <c r="H5793" t="s">
        <v>8256</v>
      </c>
      <c r="I5793" t="s">
        <v>8214</v>
      </c>
      <c r="J5793" t="s">
        <v>8215</v>
      </c>
      <c r="K5793" t="s">
        <v>8224</v>
      </c>
      <c r="L5793" t="s">
        <v>8267</v>
      </c>
    </row>
    <row r="5794" spans="1:12" x14ac:dyDescent="0.35">
      <c r="A5794" s="164" t="s">
        <v>2893</v>
      </c>
      <c r="B5794" t="s">
        <v>5557</v>
      </c>
      <c r="C5794" t="s">
        <v>23851</v>
      </c>
      <c r="D5794" t="s">
        <v>2894</v>
      </c>
      <c r="E5794" t="s">
        <v>2885</v>
      </c>
      <c r="F5794">
        <v>284</v>
      </c>
      <c r="G5794" t="s">
        <v>8223</v>
      </c>
      <c r="H5794" t="s">
        <v>8256</v>
      </c>
      <c r="I5794" t="s">
        <v>8214</v>
      </c>
      <c r="J5794" t="s">
        <v>8215</v>
      </c>
      <c r="K5794" t="s">
        <v>5808</v>
      </c>
      <c r="L5794" t="s">
        <v>8216</v>
      </c>
    </row>
    <row r="5795" spans="1:12" x14ac:dyDescent="0.35">
      <c r="A5795" s="164" t="s">
        <v>2895</v>
      </c>
      <c r="B5795" t="s">
        <v>5546</v>
      </c>
      <c r="C5795" t="s">
        <v>25042</v>
      </c>
      <c r="D5795" t="s">
        <v>1692</v>
      </c>
      <c r="E5795" t="s">
        <v>2885</v>
      </c>
      <c r="F5795">
        <v>280</v>
      </c>
      <c r="G5795" t="s">
        <v>8223</v>
      </c>
      <c r="H5795" t="s">
        <v>8256</v>
      </c>
      <c r="I5795" t="s">
        <v>8214</v>
      </c>
      <c r="J5795" t="s">
        <v>8215</v>
      </c>
      <c r="K5795" t="s">
        <v>8224</v>
      </c>
      <c r="L5795" t="s">
        <v>8216</v>
      </c>
    </row>
    <row r="5796" spans="1:12" x14ac:dyDescent="0.35">
      <c r="A5796" s="164" t="s">
        <v>2896</v>
      </c>
      <c r="B5796" t="s">
        <v>5586</v>
      </c>
      <c r="C5796" t="s">
        <v>31958</v>
      </c>
      <c r="D5796" t="s">
        <v>2897</v>
      </c>
      <c r="E5796" t="s">
        <v>2885</v>
      </c>
      <c r="F5796">
        <v>206</v>
      </c>
      <c r="G5796" t="s">
        <v>8223</v>
      </c>
      <c r="H5796" t="s">
        <v>8256</v>
      </c>
      <c r="I5796" t="s">
        <v>8214</v>
      </c>
      <c r="J5796" t="s">
        <v>8215</v>
      </c>
      <c r="K5796" t="s">
        <v>8224</v>
      </c>
      <c r="L5796" t="s">
        <v>8267</v>
      </c>
    </row>
    <row r="5797" spans="1:12" x14ac:dyDescent="0.35">
      <c r="A5797" s="164" t="s">
        <v>2898</v>
      </c>
      <c r="B5797" t="s">
        <v>5580</v>
      </c>
      <c r="C5797" t="s">
        <v>12069</v>
      </c>
      <c r="D5797" t="s">
        <v>2899</v>
      </c>
      <c r="E5797" t="s">
        <v>2885</v>
      </c>
      <c r="F5797">
        <v>149</v>
      </c>
      <c r="G5797" t="s">
        <v>8212</v>
      </c>
      <c r="H5797" t="s">
        <v>8256</v>
      </c>
      <c r="I5797" t="s">
        <v>8214</v>
      </c>
      <c r="J5797" t="s">
        <v>8215</v>
      </c>
      <c r="K5797" t="s">
        <v>5808</v>
      </c>
      <c r="L5797" t="s">
        <v>8216</v>
      </c>
    </row>
    <row r="5798" spans="1:12" x14ac:dyDescent="0.35">
      <c r="A5798" s="164" t="s">
        <v>2900</v>
      </c>
      <c r="B5798" t="s">
        <v>5552</v>
      </c>
      <c r="C5798" t="s">
        <v>14938</v>
      </c>
      <c r="D5798" t="s">
        <v>2901</v>
      </c>
      <c r="E5798" t="s">
        <v>2885</v>
      </c>
      <c r="F5798">
        <v>363</v>
      </c>
      <c r="G5798" t="s">
        <v>8556</v>
      </c>
      <c r="H5798" t="s">
        <v>8256</v>
      </c>
      <c r="I5798" t="s">
        <v>8214</v>
      </c>
      <c r="J5798" t="s">
        <v>8215</v>
      </c>
      <c r="K5798" t="s">
        <v>8224</v>
      </c>
      <c r="L5798" t="s">
        <v>8216</v>
      </c>
    </row>
    <row r="5799" spans="1:12" x14ac:dyDescent="0.35">
      <c r="A5799" s="164" t="s">
        <v>11209</v>
      </c>
      <c r="B5799" t="s">
        <v>11210</v>
      </c>
      <c r="C5799" t="s">
        <v>11211</v>
      </c>
      <c r="D5799" t="s">
        <v>11212</v>
      </c>
      <c r="E5799" t="s">
        <v>2885</v>
      </c>
      <c r="F5799">
        <v>111</v>
      </c>
      <c r="G5799" t="s">
        <v>8212</v>
      </c>
      <c r="H5799" t="s">
        <v>8256</v>
      </c>
      <c r="I5799" t="s">
        <v>8214</v>
      </c>
      <c r="J5799" t="s">
        <v>8215</v>
      </c>
      <c r="K5799" t="s">
        <v>8224</v>
      </c>
      <c r="L5799" t="s">
        <v>8216</v>
      </c>
    </row>
    <row r="5800" spans="1:12" x14ac:dyDescent="0.35">
      <c r="A5800" s="164" t="s">
        <v>2902</v>
      </c>
      <c r="B5800" t="s">
        <v>5579</v>
      </c>
      <c r="C5800" t="s">
        <v>27646</v>
      </c>
      <c r="D5800" t="s">
        <v>198</v>
      </c>
      <c r="E5800" t="s">
        <v>2885</v>
      </c>
      <c r="F5800">
        <v>574</v>
      </c>
      <c r="G5800" t="s">
        <v>8490</v>
      </c>
      <c r="H5800" t="s">
        <v>8256</v>
      </c>
      <c r="I5800" t="s">
        <v>8214</v>
      </c>
      <c r="J5800" t="s">
        <v>8215</v>
      </c>
      <c r="K5800" t="s">
        <v>8224</v>
      </c>
      <c r="L5800" t="s">
        <v>8267</v>
      </c>
    </row>
    <row r="5801" spans="1:12" x14ac:dyDescent="0.35">
      <c r="A5801" s="164" t="s">
        <v>2903</v>
      </c>
      <c r="B5801" t="s">
        <v>5567</v>
      </c>
      <c r="C5801" t="s">
        <v>31371</v>
      </c>
      <c r="D5801" t="s">
        <v>2904</v>
      </c>
      <c r="E5801" t="s">
        <v>2885</v>
      </c>
      <c r="F5801">
        <v>614</v>
      </c>
      <c r="G5801" t="s">
        <v>8490</v>
      </c>
      <c r="H5801" t="s">
        <v>8256</v>
      </c>
      <c r="I5801" t="s">
        <v>8214</v>
      </c>
      <c r="J5801" t="s">
        <v>8215</v>
      </c>
      <c r="K5801" t="s">
        <v>8224</v>
      </c>
      <c r="L5801" t="s">
        <v>8267</v>
      </c>
    </row>
    <row r="5802" spans="1:12" x14ac:dyDescent="0.35">
      <c r="A5802" s="164" t="s">
        <v>2905</v>
      </c>
      <c r="B5802" t="s">
        <v>5550</v>
      </c>
      <c r="C5802" t="s">
        <v>32272</v>
      </c>
      <c r="D5802" t="s">
        <v>2906</v>
      </c>
      <c r="E5802" t="s">
        <v>2885</v>
      </c>
      <c r="F5802">
        <v>178</v>
      </c>
      <c r="G5802" t="s">
        <v>8212</v>
      </c>
      <c r="H5802" t="s">
        <v>8256</v>
      </c>
      <c r="I5802" t="s">
        <v>8214</v>
      </c>
      <c r="J5802" t="s">
        <v>8215</v>
      </c>
      <c r="K5802" t="s">
        <v>8224</v>
      </c>
      <c r="L5802" t="s">
        <v>8267</v>
      </c>
    </row>
    <row r="5803" spans="1:12" x14ac:dyDescent="0.35">
      <c r="A5803" s="164" t="s">
        <v>2907</v>
      </c>
      <c r="B5803" t="s">
        <v>5551</v>
      </c>
      <c r="C5803" t="s">
        <v>10970</v>
      </c>
      <c r="D5803" t="s">
        <v>2908</v>
      </c>
      <c r="E5803" t="s">
        <v>2885</v>
      </c>
      <c r="F5803">
        <v>175</v>
      </c>
      <c r="G5803" t="s">
        <v>8212</v>
      </c>
      <c r="H5803" t="s">
        <v>8256</v>
      </c>
      <c r="I5803" t="s">
        <v>8214</v>
      </c>
      <c r="J5803" t="s">
        <v>8215</v>
      </c>
      <c r="K5803" t="s">
        <v>8224</v>
      </c>
      <c r="L5803" t="s">
        <v>8216</v>
      </c>
    </row>
    <row r="5804" spans="1:12" x14ac:dyDescent="0.35">
      <c r="A5804" s="164" t="s">
        <v>26396</v>
      </c>
      <c r="B5804" t="s">
        <v>5299</v>
      </c>
      <c r="C5804" t="s">
        <v>26397</v>
      </c>
      <c r="D5804" t="s">
        <v>1049</v>
      </c>
      <c r="E5804" t="s">
        <v>2885</v>
      </c>
      <c r="F5804">
        <v>100</v>
      </c>
      <c r="G5804" t="s">
        <v>8234</v>
      </c>
      <c r="H5804" t="s">
        <v>8256</v>
      </c>
      <c r="I5804" t="s">
        <v>8214</v>
      </c>
      <c r="J5804" t="s">
        <v>8215</v>
      </c>
      <c r="K5804" t="s">
        <v>5808</v>
      </c>
      <c r="L5804" t="s">
        <v>8216</v>
      </c>
    </row>
    <row r="5805" spans="1:12" x14ac:dyDescent="0.35">
      <c r="A5805" s="164" t="s">
        <v>2909</v>
      </c>
      <c r="B5805" t="s">
        <v>5553</v>
      </c>
      <c r="C5805" t="s">
        <v>20434</v>
      </c>
      <c r="D5805" t="s">
        <v>2910</v>
      </c>
      <c r="E5805" t="s">
        <v>2885</v>
      </c>
      <c r="F5805">
        <v>678</v>
      </c>
      <c r="G5805" t="s">
        <v>8490</v>
      </c>
      <c r="H5805" t="s">
        <v>8256</v>
      </c>
      <c r="I5805" t="s">
        <v>8214</v>
      </c>
      <c r="J5805" t="s">
        <v>8215</v>
      </c>
      <c r="K5805" t="s">
        <v>8224</v>
      </c>
      <c r="L5805" t="s">
        <v>8267</v>
      </c>
    </row>
    <row r="5806" spans="1:12" x14ac:dyDescent="0.35">
      <c r="A5806" s="164" t="s">
        <v>17647</v>
      </c>
      <c r="B5806" t="s">
        <v>17648</v>
      </c>
      <c r="C5806" t="s">
        <v>17649</v>
      </c>
      <c r="D5806" t="s">
        <v>2892</v>
      </c>
      <c r="E5806" t="s">
        <v>2885</v>
      </c>
      <c r="F5806">
        <v>264</v>
      </c>
      <c r="G5806" t="s">
        <v>8223</v>
      </c>
      <c r="H5806" t="s">
        <v>8256</v>
      </c>
      <c r="I5806" t="s">
        <v>8214</v>
      </c>
      <c r="J5806" t="s">
        <v>8215</v>
      </c>
      <c r="K5806" t="s">
        <v>5808</v>
      </c>
      <c r="L5806" t="s">
        <v>8267</v>
      </c>
    </row>
    <row r="5807" spans="1:12" x14ac:dyDescent="0.35">
      <c r="A5807" s="164" t="s">
        <v>2911</v>
      </c>
      <c r="B5807" t="s">
        <v>5344</v>
      </c>
      <c r="C5807" t="s">
        <v>10676</v>
      </c>
      <c r="D5807" t="s">
        <v>2472</v>
      </c>
      <c r="E5807" t="s">
        <v>2885</v>
      </c>
      <c r="F5807">
        <v>134</v>
      </c>
      <c r="G5807" t="s">
        <v>8212</v>
      </c>
      <c r="H5807" t="s">
        <v>8256</v>
      </c>
      <c r="I5807" t="s">
        <v>8214</v>
      </c>
      <c r="J5807" t="s">
        <v>8215</v>
      </c>
      <c r="K5807" t="s">
        <v>8224</v>
      </c>
      <c r="L5807" t="s">
        <v>8267</v>
      </c>
    </row>
    <row r="5808" spans="1:12" x14ac:dyDescent="0.35">
      <c r="A5808" s="164" t="s">
        <v>2912</v>
      </c>
      <c r="B5808" t="s">
        <v>5571</v>
      </c>
      <c r="C5808" t="s">
        <v>31062</v>
      </c>
      <c r="D5808" t="s">
        <v>5572</v>
      </c>
      <c r="E5808" t="s">
        <v>2885</v>
      </c>
      <c r="F5808">
        <v>557</v>
      </c>
      <c r="G5808" t="s">
        <v>8490</v>
      </c>
      <c r="H5808" t="s">
        <v>8256</v>
      </c>
      <c r="I5808" t="s">
        <v>8214</v>
      </c>
      <c r="J5808" t="s">
        <v>8215</v>
      </c>
      <c r="K5808" t="s">
        <v>8224</v>
      </c>
      <c r="L5808" t="s">
        <v>8267</v>
      </c>
    </row>
    <row r="5809" spans="1:12" x14ac:dyDescent="0.35">
      <c r="A5809" s="164" t="s">
        <v>2913</v>
      </c>
      <c r="B5809" t="s">
        <v>5542</v>
      </c>
      <c r="C5809" t="s">
        <v>16424</v>
      </c>
      <c r="D5809" t="s">
        <v>2914</v>
      </c>
      <c r="E5809" t="s">
        <v>2885</v>
      </c>
      <c r="F5809">
        <v>122</v>
      </c>
      <c r="G5809" t="s">
        <v>8212</v>
      </c>
      <c r="H5809" t="s">
        <v>8256</v>
      </c>
      <c r="I5809" t="s">
        <v>8214</v>
      </c>
      <c r="J5809" t="s">
        <v>8215</v>
      </c>
      <c r="K5809" t="s">
        <v>8224</v>
      </c>
      <c r="L5809" t="s">
        <v>8216</v>
      </c>
    </row>
    <row r="5810" spans="1:12" x14ac:dyDescent="0.35">
      <c r="A5810" s="164" t="s">
        <v>2915</v>
      </c>
      <c r="B5810" t="s">
        <v>5535</v>
      </c>
      <c r="C5810" t="s">
        <v>17655</v>
      </c>
      <c r="D5810" t="s">
        <v>2916</v>
      </c>
      <c r="E5810" t="s">
        <v>2885</v>
      </c>
      <c r="F5810">
        <v>131</v>
      </c>
      <c r="G5810" t="s">
        <v>8212</v>
      </c>
      <c r="H5810" t="s">
        <v>8256</v>
      </c>
      <c r="I5810" t="s">
        <v>8214</v>
      </c>
      <c r="J5810" t="s">
        <v>8215</v>
      </c>
      <c r="K5810" t="s">
        <v>8224</v>
      </c>
      <c r="L5810" t="s">
        <v>8267</v>
      </c>
    </row>
    <row r="5811" spans="1:12" x14ac:dyDescent="0.35">
      <c r="A5811" s="164" t="s">
        <v>14272</v>
      </c>
      <c r="B5811" t="s">
        <v>14273</v>
      </c>
      <c r="C5811" t="s">
        <v>14274</v>
      </c>
      <c r="D5811" t="s">
        <v>2910</v>
      </c>
      <c r="E5811" t="s">
        <v>2885</v>
      </c>
      <c r="F5811">
        <v>160</v>
      </c>
      <c r="G5811" t="s">
        <v>8212</v>
      </c>
      <c r="H5811" t="s">
        <v>8256</v>
      </c>
      <c r="I5811" t="s">
        <v>8214</v>
      </c>
      <c r="J5811" t="s">
        <v>8215</v>
      </c>
      <c r="K5811" t="s">
        <v>5808</v>
      </c>
      <c r="L5811" t="s">
        <v>8267</v>
      </c>
    </row>
    <row r="5812" spans="1:12" x14ac:dyDescent="0.35">
      <c r="A5812" s="164" t="s">
        <v>2917</v>
      </c>
      <c r="B5812" t="s">
        <v>5548</v>
      </c>
      <c r="C5812" t="s">
        <v>17684</v>
      </c>
      <c r="D5812" t="s">
        <v>2918</v>
      </c>
      <c r="E5812" t="s">
        <v>2885</v>
      </c>
      <c r="F5812">
        <v>220</v>
      </c>
      <c r="G5812" t="s">
        <v>8223</v>
      </c>
      <c r="H5812" t="s">
        <v>8256</v>
      </c>
      <c r="I5812" t="s">
        <v>8214</v>
      </c>
      <c r="J5812" t="s">
        <v>8215</v>
      </c>
      <c r="K5812" t="s">
        <v>5808</v>
      </c>
      <c r="L5812" t="s">
        <v>8267</v>
      </c>
    </row>
    <row r="5813" spans="1:12" x14ac:dyDescent="0.35">
      <c r="A5813" s="164" t="s">
        <v>2919</v>
      </c>
      <c r="B5813" t="s">
        <v>5566</v>
      </c>
      <c r="C5813" t="s">
        <v>33318</v>
      </c>
      <c r="D5813" t="s">
        <v>1366</v>
      </c>
      <c r="E5813" t="s">
        <v>2885</v>
      </c>
      <c r="F5813">
        <v>130</v>
      </c>
      <c r="G5813" t="s">
        <v>8212</v>
      </c>
      <c r="H5813" t="s">
        <v>8256</v>
      </c>
      <c r="I5813" t="s">
        <v>8214</v>
      </c>
      <c r="J5813" t="s">
        <v>8215</v>
      </c>
      <c r="K5813" t="s">
        <v>8224</v>
      </c>
      <c r="L5813" t="s">
        <v>8216</v>
      </c>
    </row>
    <row r="5814" spans="1:12" x14ac:dyDescent="0.35">
      <c r="A5814" s="164" t="s">
        <v>2920</v>
      </c>
      <c r="B5814" t="s">
        <v>5578</v>
      </c>
      <c r="C5814" t="s">
        <v>21393</v>
      </c>
      <c r="D5814" t="s">
        <v>198</v>
      </c>
      <c r="E5814" t="s">
        <v>2885</v>
      </c>
      <c r="F5814">
        <v>257</v>
      </c>
      <c r="G5814" t="s">
        <v>8223</v>
      </c>
      <c r="H5814" t="s">
        <v>8256</v>
      </c>
      <c r="I5814" t="s">
        <v>8214</v>
      </c>
      <c r="J5814" t="s">
        <v>8215</v>
      </c>
      <c r="K5814" t="s">
        <v>8224</v>
      </c>
      <c r="L5814" t="s">
        <v>8267</v>
      </c>
    </row>
    <row r="5815" spans="1:12" x14ac:dyDescent="0.35">
      <c r="A5815" s="164" t="s">
        <v>2921</v>
      </c>
      <c r="B5815" t="s">
        <v>5570</v>
      </c>
      <c r="C5815" t="s">
        <v>28584</v>
      </c>
      <c r="D5815" t="s">
        <v>2922</v>
      </c>
      <c r="E5815" t="s">
        <v>2885</v>
      </c>
      <c r="F5815">
        <v>86</v>
      </c>
      <c r="G5815" t="s">
        <v>8234</v>
      </c>
      <c r="H5815" t="s">
        <v>8256</v>
      </c>
      <c r="I5815" t="s">
        <v>8214</v>
      </c>
      <c r="J5815" t="s">
        <v>8215</v>
      </c>
      <c r="K5815" t="s">
        <v>5808</v>
      </c>
      <c r="L5815" t="s">
        <v>8267</v>
      </c>
    </row>
    <row r="5816" spans="1:12" x14ac:dyDescent="0.35">
      <c r="A5816" s="164" t="s">
        <v>2923</v>
      </c>
      <c r="B5816" t="s">
        <v>5583</v>
      </c>
      <c r="C5816" t="s">
        <v>8566</v>
      </c>
      <c r="D5816" t="s">
        <v>2924</v>
      </c>
      <c r="E5816" t="s">
        <v>2885</v>
      </c>
      <c r="F5816">
        <v>280</v>
      </c>
      <c r="G5816" t="s">
        <v>8223</v>
      </c>
      <c r="H5816" t="s">
        <v>8256</v>
      </c>
      <c r="I5816" t="s">
        <v>8214</v>
      </c>
      <c r="J5816" t="s">
        <v>8215</v>
      </c>
      <c r="K5816" t="s">
        <v>8224</v>
      </c>
      <c r="L5816" t="s">
        <v>8267</v>
      </c>
    </row>
    <row r="5817" spans="1:12" x14ac:dyDescent="0.35">
      <c r="A5817" s="164" t="s">
        <v>15905</v>
      </c>
      <c r="B5817" t="s">
        <v>15906</v>
      </c>
      <c r="C5817" t="s">
        <v>15907</v>
      </c>
      <c r="D5817" t="s">
        <v>15908</v>
      </c>
      <c r="E5817" t="s">
        <v>2885</v>
      </c>
      <c r="H5817" t="s">
        <v>8256</v>
      </c>
      <c r="I5817" t="s">
        <v>8214</v>
      </c>
      <c r="J5817" t="s">
        <v>8215</v>
      </c>
      <c r="K5817" t="s">
        <v>8224</v>
      </c>
      <c r="L5817" t="s">
        <v>8216</v>
      </c>
    </row>
    <row r="5818" spans="1:12" x14ac:dyDescent="0.35">
      <c r="A5818" s="164" t="s">
        <v>2925</v>
      </c>
      <c r="B5818" t="s">
        <v>5559</v>
      </c>
      <c r="C5818" t="s">
        <v>17109</v>
      </c>
      <c r="D5818" t="s">
        <v>2926</v>
      </c>
      <c r="E5818" t="s">
        <v>2885</v>
      </c>
      <c r="F5818">
        <v>274</v>
      </c>
      <c r="G5818" t="s">
        <v>8223</v>
      </c>
      <c r="H5818" t="s">
        <v>8256</v>
      </c>
      <c r="I5818" t="s">
        <v>8214</v>
      </c>
      <c r="J5818" t="s">
        <v>8215</v>
      </c>
      <c r="K5818" t="s">
        <v>8224</v>
      </c>
      <c r="L5818" t="s">
        <v>8216</v>
      </c>
    </row>
    <row r="5819" spans="1:12" x14ac:dyDescent="0.35">
      <c r="A5819" s="164" t="s">
        <v>26661</v>
      </c>
      <c r="B5819" t="s">
        <v>26662</v>
      </c>
      <c r="C5819" t="s">
        <v>26663</v>
      </c>
      <c r="D5819" t="s">
        <v>26664</v>
      </c>
      <c r="E5819" t="s">
        <v>2885</v>
      </c>
      <c r="F5819">
        <v>145</v>
      </c>
      <c r="G5819" t="s">
        <v>8212</v>
      </c>
      <c r="H5819" t="s">
        <v>8256</v>
      </c>
      <c r="I5819" t="s">
        <v>8214</v>
      </c>
      <c r="J5819" t="s">
        <v>8215</v>
      </c>
      <c r="K5819" t="s">
        <v>5808</v>
      </c>
      <c r="L5819" t="s">
        <v>8216</v>
      </c>
    </row>
    <row r="5820" spans="1:12" x14ac:dyDescent="0.35">
      <c r="A5820" s="164" t="s">
        <v>16848</v>
      </c>
      <c r="B5820" t="s">
        <v>16849</v>
      </c>
      <c r="C5820" t="s">
        <v>16850</v>
      </c>
      <c r="D5820" t="s">
        <v>2991</v>
      </c>
      <c r="E5820" t="s">
        <v>2885</v>
      </c>
      <c r="F5820">
        <v>154</v>
      </c>
      <c r="G5820" t="s">
        <v>8212</v>
      </c>
      <c r="H5820" t="s">
        <v>8256</v>
      </c>
      <c r="I5820" t="s">
        <v>8214</v>
      </c>
      <c r="J5820" t="s">
        <v>8215</v>
      </c>
      <c r="K5820" t="s">
        <v>5808</v>
      </c>
      <c r="L5820" t="s">
        <v>8267</v>
      </c>
    </row>
    <row r="5821" spans="1:12" x14ac:dyDescent="0.35">
      <c r="A5821" s="164" t="s">
        <v>2927</v>
      </c>
      <c r="B5821" t="s">
        <v>8031</v>
      </c>
      <c r="C5821" t="s">
        <v>16840</v>
      </c>
      <c r="D5821" t="s">
        <v>2928</v>
      </c>
      <c r="E5821" t="s">
        <v>2885</v>
      </c>
      <c r="F5821">
        <v>610</v>
      </c>
      <c r="G5821" t="s">
        <v>8490</v>
      </c>
      <c r="H5821" t="s">
        <v>8256</v>
      </c>
      <c r="I5821" t="s">
        <v>8214</v>
      </c>
      <c r="J5821" t="s">
        <v>8215</v>
      </c>
      <c r="K5821" t="s">
        <v>8224</v>
      </c>
      <c r="L5821" t="s">
        <v>8267</v>
      </c>
    </row>
    <row r="5822" spans="1:12" x14ac:dyDescent="0.35">
      <c r="A5822" s="164" t="s">
        <v>2929</v>
      </c>
      <c r="B5822" t="s">
        <v>5593</v>
      </c>
      <c r="C5822" t="s">
        <v>18872</v>
      </c>
      <c r="D5822" t="s">
        <v>2930</v>
      </c>
      <c r="E5822" t="s">
        <v>2885</v>
      </c>
      <c r="F5822">
        <v>302</v>
      </c>
      <c r="G5822" t="s">
        <v>8556</v>
      </c>
      <c r="H5822" t="s">
        <v>8256</v>
      </c>
      <c r="I5822" t="s">
        <v>8214</v>
      </c>
      <c r="J5822" t="s">
        <v>8215</v>
      </c>
      <c r="K5822" t="s">
        <v>8224</v>
      </c>
      <c r="L5822" t="s">
        <v>8267</v>
      </c>
    </row>
    <row r="5823" spans="1:12" x14ac:dyDescent="0.35">
      <c r="A5823" s="164" t="s">
        <v>2931</v>
      </c>
      <c r="B5823" t="s">
        <v>5537</v>
      </c>
      <c r="C5823" t="s">
        <v>23481</v>
      </c>
      <c r="D5823" t="s">
        <v>2932</v>
      </c>
      <c r="E5823" t="s">
        <v>2885</v>
      </c>
      <c r="F5823">
        <v>117</v>
      </c>
      <c r="G5823" t="s">
        <v>8212</v>
      </c>
      <c r="H5823" t="s">
        <v>8256</v>
      </c>
      <c r="I5823" t="s">
        <v>8214</v>
      </c>
      <c r="J5823" t="s">
        <v>8215</v>
      </c>
      <c r="K5823" t="s">
        <v>8224</v>
      </c>
      <c r="L5823" t="s">
        <v>8267</v>
      </c>
    </row>
    <row r="5824" spans="1:12" x14ac:dyDescent="0.35">
      <c r="A5824" s="164" t="s">
        <v>2933</v>
      </c>
      <c r="B5824" t="s">
        <v>5591</v>
      </c>
      <c r="C5824" t="s">
        <v>16566</v>
      </c>
      <c r="D5824" t="s">
        <v>2934</v>
      </c>
      <c r="E5824" t="s">
        <v>2885</v>
      </c>
      <c r="F5824">
        <v>424</v>
      </c>
      <c r="G5824" t="s">
        <v>8307</v>
      </c>
      <c r="H5824" t="s">
        <v>8256</v>
      </c>
      <c r="I5824" t="s">
        <v>8214</v>
      </c>
      <c r="J5824" t="s">
        <v>8215</v>
      </c>
      <c r="K5824" t="s">
        <v>8224</v>
      </c>
      <c r="L5824" t="s">
        <v>8216</v>
      </c>
    </row>
    <row r="5825" spans="1:12" x14ac:dyDescent="0.35">
      <c r="A5825" s="164" t="s">
        <v>19846</v>
      </c>
      <c r="B5825" t="s">
        <v>19847</v>
      </c>
      <c r="C5825" t="s">
        <v>19848</v>
      </c>
      <c r="D5825" t="s">
        <v>19849</v>
      </c>
      <c r="E5825" t="s">
        <v>2885</v>
      </c>
      <c r="F5825">
        <v>120</v>
      </c>
      <c r="G5825" t="s">
        <v>8212</v>
      </c>
      <c r="H5825" t="s">
        <v>8256</v>
      </c>
      <c r="I5825" t="s">
        <v>8214</v>
      </c>
      <c r="J5825" t="s">
        <v>8215</v>
      </c>
      <c r="K5825" t="s">
        <v>8224</v>
      </c>
      <c r="L5825" t="s">
        <v>8216</v>
      </c>
    </row>
    <row r="5826" spans="1:12" x14ac:dyDescent="0.35">
      <c r="A5826" s="164" t="s">
        <v>8796</v>
      </c>
      <c r="B5826" t="s">
        <v>8797</v>
      </c>
      <c r="C5826" t="s">
        <v>8798</v>
      </c>
      <c r="D5826" t="s">
        <v>8799</v>
      </c>
      <c r="E5826" t="s">
        <v>2885</v>
      </c>
      <c r="F5826">
        <v>45</v>
      </c>
      <c r="G5826" t="s">
        <v>8234</v>
      </c>
      <c r="H5826" t="s">
        <v>8256</v>
      </c>
      <c r="I5826" t="s">
        <v>8214</v>
      </c>
      <c r="J5826" t="s">
        <v>8215</v>
      </c>
      <c r="K5826" t="s">
        <v>5808</v>
      </c>
      <c r="L5826" t="s">
        <v>8216</v>
      </c>
    </row>
    <row r="5827" spans="1:12" x14ac:dyDescent="0.35">
      <c r="A5827" s="164" t="s">
        <v>2935</v>
      </c>
      <c r="B5827" t="s">
        <v>5585</v>
      </c>
      <c r="C5827" t="s">
        <v>13963</v>
      </c>
      <c r="D5827" t="s">
        <v>2936</v>
      </c>
      <c r="E5827" t="s">
        <v>2885</v>
      </c>
      <c r="F5827">
        <v>145</v>
      </c>
      <c r="G5827" t="s">
        <v>8212</v>
      </c>
      <c r="H5827" t="s">
        <v>8256</v>
      </c>
      <c r="I5827" t="s">
        <v>8214</v>
      </c>
      <c r="J5827" t="s">
        <v>8215</v>
      </c>
      <c r="K5827" t="s">
        <v>8224</v>
      </c>
      <c r="L5827" t="s">
        <v>8267</v>
      </c>
    </row>
    <row r="5828" spans="1:12" x14ac:dyDescent="0.35">
      <c r="A5828" s="164" t="s">
        <v>2937</v>
      </c>
      <c r="B5828" t="s">
        <v>5555</v>
      </c>
      <c r="C5828" t="s">
        <v>28182</v>
      </c>
      <c r="D5828" t="s">
        <v>952</v>
      </c>
      <c r="E5828" t="s">
        <v>2885</v>
      </c>
      <c r="F5828">
        <v>275</v>
      </c>
      <c r="G5828" t="s">
        <v>8223</v>
      </c>
      <c r="H5828" t="s">
        <v>8256</v>
      </c>
      <c r="I5828" t="s">
        <v>8214</v>
      </c>
      <c r="J5828" t="s">
        <v>8215</v>
      </c>
      <c r="K5828" t="s">
        <v>5808</v>
      </c>
      <c r="L5828" t="s">
        <v>8267</v>
      </c>
    </row>
    <row r="5829" spans="1:12" x14ac:dyDescent="0.35">
      <c r="A5829" s="164" t="s">
        <v>2938</v>
      </c>
      <c r="B5829" t="s">
        <v>5581</v>
      </c>
      <c r="C5829" t="s">
        <v>20179</v>
      </c>
      <c r="D5829" t="s">
        <v>2939</v>
      </c>
      <c r="E5829" t="s">
        <v>2885</v>
      </c>
      <c r="F5829">
        <v>199</v>
      </c>
      <c r="G5829" t="s">
        <v>8212</v>
      </c>
      <c r="H5829" t="s">
        <v>8256</v>
      </c>
      <c r="I5829" t="s">
        <v>8214</v>
      </c>
      <c r="J5829" t="s">
        <v>8215</v>
      </c>
      <c r="K5829" t="s">
        <v>5808</v>
      </c>
      <c r="L5829" t="s">
        <v>8216</v>
      </c>
    </row>
    <row r="5830" spans="1:12" x14ac:dyDescent="0.35">
      <c r="A5830" s="164" t="s">
        <v>2940</v>
      </c>
      <c r="B5830" t="s">
        <v>5595</v>
      </c>
      <c r="C5830" t="s">
        <v>9934</v>
      </c>
      <c r="D5830" t="s">
        <v>2941</v>
      </c>
      <c r="E5830" t="s">
        <v>2885</v>
      </c>
      <c r="F5830">
        <v>281</v>
      </c>
      <c r="G5830" t="s">
        <v>8223</v>
      </c>
      <c r="H5830" t="s">
        <v>8256</v>
      </c>
      <c r="I5830" t="s">
        <v>8214</v>
      </c>
      <c r="J5830" t="s">
        <v>8215</v>
      </c>
      <c r="K5830" t="s">
        <v>8224</v>
      </c>
      <c r="L5830" t="s">
        <v>8267</v>
      </c>
    </row>
    <row r="5831" spans="1:12" x14ac:dyDescent="0.35">
      <c r="A5831" s="164" t="s">
        <v>8698</v>
      </c>
      <c r="B5831" t="s">
        <v>8699</v>
      </c>
      <c r="C5831" t="s">
        <v>8700</v>
      </c>
      <c r="D5831" t="s">
        <v>2906</v>
      </c>
      <c r="E5831" t="s">
        <v>2885</v>
      </c>
      <c r="F5831">
        <v>1</v>
      </c>
      <c r="G5831" t="s">
        <v>8234</v>
      </c>
      <c r="H5831" t="s">
        <v>8256</v>
      </c>
      <c r="I5831" t="s">
        <v>8214</v>
      </c>
      <c r="J5831" t="s">
        <v>8215</v>
      </c>
      <c r="K5831" t="s">
        <v>8224</v>
      </c>
      <c r="L5831" t="s">
        <v>8216</v>
      </c>
    </row>
    <row r="5832" spans="1:12" x14ac:dyDescent="0.35">
      <c r="A5832" s="164" t="s">
        <v>2942</v>
      </c>
      <c r="B5832" t="s">
        <v>5564</v>
      </c>
      <c r="C5832" t="s">
        <v>25924</v>
      </c>
      <c r="D5832" t="s">
        <v>2943</v>
      </c>
      <c r="E5832" t="s">
        <v>2885</v>
      </c>
      <c r="F5832">
        <v>325</v>
      </c>
      <c r="G5832" t="s">
        <v>8556</v>
      </c>
      <c r="H5832" t="s">
        <v>8256</v>
      </c>
      <c r="I5832" t="s">
        <v>8214</v>
      </c>
      <c r="J5832" t="s">
        <v>8215</v>
      </c>
      <c r="K5832" t="s">
        <v>8224</v>
      </c>
      <c r="L5832" t="s">
        <v>8216</v>
      </c>
    </row>
    <row r="5833" spans="1:12" x14ac:dyDescent="0.35">
      <c r="A5833" s="164" t="s">
        <v>2944</v>
      </c>
      <c r="B5833" t="s">
        <v>8082</v>
      </c>
      <c r="C5833" t="s">
        <v>12683</v>
      </c>
      <c r="D5833" t="s">
        <v>989</v>
      </c>
      <c r="E5833" t="s">
        <v>2885</v>
      </c>
      <c r="F5833">
        <v>443</v>
      </c>
      <c r="G5833" t="s">
        <v>8307</v>
      </c>
      <c r="H5833" t="s">
        <v>8256</v>
      </c>
      <c r="I5833" t="s">
        <v>8214</v>
      </c>
      <c r="J5833" t="s">
        <v>8215</v>
      </c>
      <c r="K5833" t="s">
        <v>8224</v>
      </c>
      <c r="L5833" t="s">
        <v>8267</v>
      </c>
    </row>
    <row r="5834" spans="1:12" x14ac:dyDescent="0.35">
      <c r="A5834" s="164" t="s">
        <v>2945</v>
      </c>
      <c r="B5834" t="s">
        <v>5590</v>
      </c>
      <c r="C5834" t="s">
        <v>32425</v>
      </c>
      <c r="D5834" t="s">
        <v>2946</v>
      </c>
      <c r="E5834" t="s">
        <v>2885</v>
      </c>
      <c r="F5834">
        <v>318</v>
      </c>
      <c r="G5834" t="s">
        <v>8556</v>
      </c>
      <c r="H5834" t="s">
        <v>8256</v>
      </c>
      <c r="I5834" t="s">
        <v>8214</v>
      </c>
      <c r="J5834" t="s">
        <v>8215</v>
      </c>
      <c r="K5834" t="s">
        <v>8224</v>
      </c>
      <c r="L5834" t="s">
        <v>8267</v>
      </c>
    </row>
    <row r="5835" spans="1:12" x14ac:dyDescent="0.35">
      <c r="A5835" s="164" t="s">
        <v>24957</v>
      </c>
      <c r="B5835" t="s">
        <v>24958</v>
      </c>
      <c r="C5835" t="s">
        <v>24959</v>
      </c>
      <c r="D5835" t="s">
        <v>24960</v>
      </c>
      <c r="E5835" t="s">
        <v>2885</v>
      </c>
      <c r="H5835" t="s">
        <v>8256</v>
      </c>
      <c r="I5835" t="s">
        <v>8214</v>
      </c>
      <c r="J5835" t="s">
        <v>8215</v>
      </c>
      <c r="K5835" t="s">
        <v>8224</v>
      </c>
      <c r="L5835" t="s">
        <v>8216</v>
      </c>
    </row>
    <row r="5836" spans="1:12" x14ac:dyDescent="0.35">
      <c r="A5836" s="164" t="s">
        <v>2947</v>
      </c>
      <c r="B5836" t="s">
        <v>5539</v>
      </c>
      <c r="C5836" t="s">
        <v>21061</v>
      </c>
      <c r="D5836" t="s">
        <v>890</v>
      </c>
      <c r="E5836" t="s">
        <v>2885</v>
      </c>
      <c r="F5836">
        <v>185</v>
      </c>
      <c r="G5836" t="s">
        <v>8212</v>
      </c>
      <c r="H5836" t="s">
        <v>8256</v>
      </c>
      <c r="I5836" t="s">
        <v>8214</v>
      </c>
      <c r="J5836" t="s">
        <v>8215</v>
      </c>
      <c r="K5836" t="s">
        <v>5808</v>
      </c>
      <c r="L5836" t="s">
        <v>8267</v>
      </c>
    </row>
    <row r="5837" spans="1:12" x14ac:dyDescent="0.35">
      <c r="A5837" s="164" t="s">
        <v>21726</v>
      </c>
      <c r="B5837" t="s">
        <v>21727</v>
      </c>
      <c r="C5837" t="s">
        <v>21728</v>
      </c>
      <c r="D5837" t="s">
        <v>17303</v>
      </c>
      <c r="E5837" t="s">
        <v>2885</v>
      </c>
      <c r="H5837" t="s">
        <v>8256</v>
      </c>
      <c r="I5837" t="s">
        <v>8214</v>
      </c>
      <c r="J5837" t="s">
        <v>8215</v>
      </c>
      <c r="K5837" t="s">
        <v>8224</v>
      </c>
      <c r="L5837" t="s">
        <v>8216</v>
      </c>
    </row>
    <row r="5838" spans="1:12" x14ac:dyDescent="0.35">
      <c r="A5838" s="164" t="s">
        <v>2948</v>
      </c>
      <c r="B5838" t="s">
        <v>5575</v>
      </c>
      <c r="C5838" t="s">
        <v>20080</v>
      </c>
      <c r="D5838" t="s">
        <v>2949</v>
      </c>
      <c r="E5838" t="s">
        <v>2885</v>
      </c>
      <c r="F5838">
        <v>317</v>
      </c>
      <c r="G5838" t="s">
        <v>8556</v>
      </c>
      <c r="H5838" t="s">
        <v>8256</v>
      </c>
      <c r="I5838" t="s">
        <v>8214</v>
      </c>
      <c r="J5838" t="s">
        <v>8215</v>
      </c>
      <c r="K5838" t="s">
        <v>8224</v>
      </c>
      <c r="L5838" t="s">
        <v>8267</v>
      </c>
    </row>
    <row r="5839" spans="1:12" x14ac:dyDescent="0.35">
      <c r="A5839" s="164" t="s">
        <v>2950</v>
      </c>
      <c r="B5839" t="s">
        <v>5556</v>
      </c>
      <c r="C5839" t="s">
        <v>31027</v>
      </c>
      <c r="D5839" t="s">
        <v>2951</v>
      </c>
      <c r="E5839" t="s">
        <v>2885</v>
      </c>
      <c r="F5839">
        <v>127</v>
      </c>
      <c r="G5839" t="s">
        <v>8212</v>
      </c>
      <c r="H5839" t="s">
        <v>8256</v>
      </c>
      <c r="I5839" t="s">
        <v>8214</v>
      </c>
      <c r="J5839" t="s">
        <v>8215</v>
      </c>
      <c r="K5839" t="s">
        <v>5808</v>
      </c>
      <c r="L5839" t="s">
        <v>8267</v>
      </c>
    </row>
    <row r="5840" spans="1:12" x14ac:dyDescent="0.35">
      <c r="A5840" s="164" t="s">
        <v>14063</v>
      </c>
      <c r="B5840" t="s">
        <v>14064</v>
      </c>
      <c r="C5840" t="s">
        <v>14065</v>
      </c>
      <c r="D5840" t="s">
        <v>14066</v>
      </c>
      <c r="E5840" t="s">
        <v>2885</v>
      </c>
      <c r="H5840" t="s">
        <v>8256</v>
      </c>
      <c r="I5840" t="s">
        <v>8214</v>
      </c>
      <c r="J5840" t="s">
        <v>8215</v>
      </c>
      <c r="K5840" t="s">
        <v>8224</v>
      </c>
      <c r="L5840" t="s">
        <v>8216</v>
      </c>
    </row>
    <row r="5841" spans="1:12" x14ac:dyDescent="0.35">
      <c r="A5841" s="164" t="s">
        <v>2952</v>
      </c>
      <c r="B5841" t="s">
        <v>5594</v>
      </c>
      <c r="C5841" t="s">
        <v>27496</v>
      </c>
      <c r="D5841" t="s">
        <v>2953</v>
      </c>
      <c r="E5841" t="s">
        <v>2885</v>
      </c>
      <c r="F5841">
        <v>92</v>
      </c>
      <c r="G5841" t="s">
        <v>8234</v>
      </c>
      <c r="H5841" t="s">
        <v>8256</v>
      </c>
      <c r="I5841" t="s">
        <v>8214</v>
      </c>
      <c r="J5841" t="s">
        <v>8215</v>
      </c>
      <c r="K5841" t="s">
        <v>8224</v>
      </c>
      <c r="L5841" t="s">
        <v>8267</v>
      </c>
    </row>
    <row r="5842" spans="1:12" x14ac:dyDescent="0.35">
      <c r="A5842" s="164" t="s">
        <v>2954</v>
      </c>
      <c r="B5842" t="s">
        <v>5573</v>
      </c>
      <c r="C5842" t="s">
        <v>17581</v>
      </c>
      <c r="D5842" t="s">
        <v>2955</v>
      </c>
      <c r="E5842" t="s">
        <v>2885</v>
      </c>
      <c r="F5842">
        <v>124</v>
      </c>
      <c r="G5842" t="s">
        <v>8212</v>
      </c>
      <c r="H5842" t="s">
        <v>8256</v>
      </c>
      <c r="I5842" t="s">
        <v>8214</v>
      </c>
      <c r="J5842" t="s">
        <v>8215</v>
      </c>
      <c r="K5842" t="s">
        <v>8224</v>
      </c>
      <c r="L5842" t="s">
        <v>8267</v>
      </c>
    </row>
    <row r="5843" spans="1:12" x14ac:dyDescent="0.35">
      <c r="A5843" s="164" t="s">
        <v>23214</v>
      </c>
      <c r="B5843" t="s">
        <v>23215</v>
      </c>
      <c r="C5843" t="s">
        <v>23216</v>
      </c>
      <c r="D5843" t="s">
        <v>14778</v>
      </c>
      <c r="E5843" t="s">
        <v>2885</v>
      </c>
      <c r="F5843">
        <v>329</v>
      </c>
      <c r="G5843" t="s">
        <v>8556</v>
      </c>
      <c r="H5843" t="s">
        <v>8256</v>
      </c>
      <c r="I5843" t="s">
        <v>8214</v>
      </c>
      <c r="J5843" t="s">
        <v>8215</v>
      </c>
      <c r="K5843" t="s">
        <v>5808</v>
      </c>
      <c r="L5843" t="s">
        <v>8267</v>
      </c>
    </row>
    <row r="5844" spans="1:12" x14ac:dyDescent="0.35">
      <c r="A5844" s="164" t="s">
        <v>24135</v>
      </c>
      <c r="B5844" t="s">
        <v>24136</v>
      </c>
      <c r="C5844" t="s">
        <v>24137</v>
      </c>
      <c r="D5844" t="s">
        <v>24138</v>
      </c>
      <c r="E5844" t="s">
        <v>2885</v>
      </c>
      <c r="F5844">
        <v>157</v>
      </c>
      <c r="G5844" t="s">
        <v>8212</v>
      </c>
      <c r="H5844" t="s">
        <v>8256</v>
      </c>
      <c r="I5844" t="s">
        <v>8214</v>
      </c>
      <c r="J5844" t="s">
        <v>8215</v>
      </c>
      <c r="K5844" t="s">
        <v>5808</v>
      </c>
      <c r="L5844" t="s">
        <v>8267</v>
      </c>
    </row>
    <row r="5845" spans="1:12" x14ac:dyDescent="0.35">
      <c r="A5845" s="164" t="s">
        <v>2956</v>
      </c>
      <c r="B5845" t="s">
        <v>5584</v>
      </c>
      <c r="C5845" t="s">
        <v>23626</v>
      </c>
      <c r="D5845" t="s">
        <v>2957</v>
      </c>
      <c r="E5845" t="s">
        <v>2885</v>
      </c>
      <c r="F5845">
        <v>540</v>
      </c>
      <c r="G5845" t="s">
        <v>8490</v>
      </c>
      <c r="H5845" t="s">
        <v>8256</v>
      </c>
      <c r="I5845" t="s">
        <v>8214</v>
      </c>
      <c r="J5845" t="s">
        <v>8215</v>
      </c>
      <c r="K5845" t="s">
        <v>8224</v>
      </c>
      <c r="L5845" t="s">
        <v>8267</v>
      </c>
    </row>
    <row r="5846" spans="1:12" x14ac:dyDescent="0.35">
      <c r="A5846" s="164" t="s">
        <v>18582</v>
      </c>
      <c r="B5846" t="s">
        <v>18583</v>
      </c>
      <c r="C5846" t="s">
        <v>18584</v>
      </c>
      <c r="D5846" t="s">
        <v>1055</v>
      </c>
      <c r="E5846" t="s">
        <v>2885</v>
      </c>
      <c r="F5846">
        <v>112</v>
      </c>
      <c r="G5846" t="s">
        <v>8212</v>
      </c>
      <c r="H5846" t="s">
        <v>8256</v>
      </c>
      <c r="I5846" t="s">
        <v>8214</v>
      </c>
      <c r="J5846" t="s">
        <v>8215</v>
      </c>
      <c r="K5846" t="s">
        <v>8224</v>
      </c>
      <c r="L5846" t="s">
        <v>8216</v>
      </c>
    </row>
    <row r="5847" spans="1:12" x14ac:dyDescent="0.35">
      <c r="A5847" s="164" t="s">
        <v>9809</v>
      </c>
      <c r="B5847" t="s">
        <v>9810</v>
      </c>
      <c r="C5847" t="s">
        <v>9811</v>
      </c>
      <c r="D5847" t="s">
        <v>9812</v>
      </c>
      <c r="E5847" t="s">
        <v>2885</v>
      </c>
      <c r="H5847" t="s">
        <v>8256</v>
      </c>
      <c r="I5847" t="s">
        <v>8214</v>
      </c>
      <c r="J5847" t="s">
        <v>8215</v>
      </c>
      <c r="K5847" t="s">
        <v>8224</v>
      </c>
      <c r="L5847" t="s">
        <v>8216</v>
      </c>
    </row>
    <row r="5848" spans="1:12" x14ac:dyDescent="0.35">
      <c r="A5848" s="164" t="s">
        <v>2958</v>
      </c>
      <c r="B5848" t="s">
        <v>5582</v>
      </c>
      <c r="C5848" t="s">
        <v>11716</v>
      </c>
      <c r="D5848" t="s">
        <v>2959</v>
      </c>
      <c r="E5848" t="s">
        <v>2885</v>
      </c>
      <c r="F5848">
        <v>83</v>
      </c>
      <c r="G5848" t="s">
        <v>8234</v>
      </c>
      <c r="H5848" t="s">
        <v>8256</v>
      </c>
      <c r="I5848" t="s">
        <v>8214</v>
      </c>
      <c r="J5848" t="s">
        <v>8215</v>
      </c>
      <c r="K5848" t="s">
        <v>8224</v>
      </c>
      <c r="L5848" t="s">
        <v>8216</v>
      </c>
    </row>
    <row r="5849" spans="1:12" x14ac:dyDescent="0.35">
      <c r="A5849" s="164" t="s">
        <v>2960</v>
      </c>
      <c r="B5849" t="s">
        <v>5596</v>
      </c>
      <c r="C5849" t="s">
        <v>15339</v>
      </c>
      <c r="D5849" t="s">
        <v>2928</v>
      </c>
      <c r="E5849" t="s">
        <v>2885</v>
      </c>
      <c r="F5849">
        <v>353</v>
      </c>
      <c r="G5849" t="s">
        <v>8556</v>
      </c>
      <c r="H5849" t="s">
        <v>8256</v>
      </c>
      <c r="I5849" t="s">
        <v>8214</v>
      </c>
      <c r="J5849" t="s">
        <v>8215</v>
      </c>
      <c r="K5849" t="s">
        <v>5808</v>
      </c>
      <c r="L5849" t="s">
        <v>8267</v>
      </c>
    </row>
    <row r="5850" spans="1:12" x14ac:dyDescent="0.35">
      <c r="A5850" s="164" t="s">
        <v>24520</v>
      </c>
      <c r="B5850" t="s">
        <v>16652</v>
      </c>
      <c r="C5850" t="s">
        <v>24521</v>
      </c>
      <c r="D5850" t="s">
        <v>24522</v>
      </c>
      <c r="E5850" t="s">
        <v>2885</v>
      </c>
      <c r="H5850" t="s">
        <v>8256</v>
      </c>
      <c r="I5850" t="s">
        <v>8214</v>
      </c>
      <c r="J5850" t="s">
        <v>8215</v>
      </c>
      <c r="K5850" t="s">
        <v>8224</v>
      </c>
      <c r="L5850" t="s">
        <v>8216</v>
      </c>
    </row>
    <row r="5851" spans="1:12" x14ac:dyDescent="0.35">
      <c r="A5851" s="164" t="s">
        <v>17682</v>
      </c>
      <c r="B5851" t="s">
        <v>17683</v>
      </c>
      <c r="C5851" t="s">
        <v>17684</v>
      </c>
      <c r="D5851" t="s">
        <v>2918</v>
      </c>
      <c r="E5851" t="s">
        <v>2885</v>
      </c>
      <c r="F5851">
        <v>277</v>
      </c>
      <c r="G5851" t="s">
        <v>8223</v>
      </c>
      <c r="H5851" t="s">
        <v>8256</v>
      </c>
      <c r="I5851" t="s">
        <v>8214</v>
      </c>
      <c r="J5851" t="s">
        <v>8215</v>
      </c>
      <c r="K5851" t="s">
        <v>5808</v>
      </c>
      <c r="L5851" t="s">
        <v>8267</v>
      </c>
    </row>
    <row r="5852" spans="1:12" x14ac:dyDescent="0.35">
      <c r="A5852" s="164" t="s">
        <v>2961</v>
      </c>
      <c r="B5852" t="s">
        <v>5563</v>
      </c>
      <c r="C5852" t="s">
        <v>32202</v>
      </c>
      <c r="D5852" t="s">
        <v>2962</v>
      </c>
      <c r="E5852" t="s">
        <v>2885</v>
      </c>
      <c r="F5852">
        <v>597</v>
      </c>
      <c r="G5852" t="s">
        <v>8490</v>
      </c>
      <c r="H5852" t="s">
        <v>8256</v>
      </c>
      <c r="I5852" t="s">
        <v>8214</v>
      </c>
      <c r="J5852" t="s">
        <v>8215</v>
      </c>
      <c r="K5852" t="s">
        <v>8224</v>
      </c>
      <c r="L5852" t="s">
        <v>8267</v>
      </c>
    </row>
    <row r="5853" spans="1:12" x14ac:dyDescent="0.35">
      <c r="A5853" s="164" t="s">
        <v>2963</v>
      </c>
      <c r="B5853" t="s">
        <v>5549</v>
      </c>
      <c r="C5853" t="s">
        <v>33234</v>
      </c>
      <c r="D5853" t="s">
        <v>2906</v>
      </c>
      <c r="E5853" t="s">
        <v>2885</v>
      </c>
      <c r="F5853">
        <v>272</v>
      </c>
      <c r="G5853" t="s">
        <v>8223</v>
      </c>
      <c r="H5853" t="s">
        <v>8256</v>
      </c>
      <c r="I5853" t="s">
        <v>8214</v>
      </c>
      <c r="J5853" t="s">
        <v>8215</v>
      </c>
      <c r="K5853" t="s">
        <v>8224</v>
      </c>
      <c r="L5853" t="s">
        <v>8267</v>
      </c>
    </row>
    <row r="5854" spans="1:12" x14ac:dyDescent="0.35">
      <c r="A5854" s="164" t="s">
        <v>2964</v>
      </c>
      <c r="B5854" t="s">
        <v>5562</v>
      </c>
      <c r="C5854" t="s">
        <v>20565</v>
      </c>
      <c r="D5854" t="s">
        <v>2965</v>
      </c>
      <c r="E5854" t="s">
        <v>2885</v>
      </c>
      <c r="F5854">
        <v>279</v>
      </c>
      <c r="G5854" t="s">
        <v>8223</v>
      </c>
      <c r="H5854" t="s">
        <v>8256</v>
      </c>
      <c r="I5854" t="s">
        <v>8214</v>
      </c>
      <c r="J5854" t="s">
        <v>8215</v>
      </c>
      <c r="K5854" t="s">
        <v>8224</v>
      </c>
      <c r="L5854" t="s">
        <v>8267</v>
      </c>
    </row>
    <row r="5855" spans="1:12" x14ac:dyDescent="0.35">
      <c r="A5855" s="164" t="s">
        <v>2966</v>
      </c>
      <c r="B5855" t="s">
        <v>5538</v>
      </c>
      <c r="C5855" t="s">
        <v>16217</v>
      </c>
      <c r="D5855" t="s">
        <v>1673</v>
      </c>
      <c r="E5855" t="s">
        <v>2885</v>
      </c>
      <c r="F5855">
        <v>552</v>
      </c>
      <c r="G5855" t="s">
        <v>8490</v>
      </c>
      <c r="H5855" t="s">
        <v>8256</v>
      </c>
      <c r="I5855" t="s">
        <v>8214</v>
      </c>
      <c r="J5855" t="s">
        <v>8215</v>
      </c>
      <c r="K5855" t="s">
        <v>8224</v>
      </c>
      <c r="L5855" t="s">
        <v>8267</v>
      </c>
    </row>
    <row r="5856" spans="1:12" x14ac:dyDescent="0.35">
      <c r="A5856" s="164" t="s">
        <v>26228</v>
      </c>
      <c r="B5856" t="s">
        <v>17648</v>
      </c>
      <c r="C5856" t="s">
        <v>17649</v>
      </c>
      <c r="D5856" t="s">
        <v>2892</v>
      </c>
      <c r="E5856" t="s">
        <v>2885</v>
      </c>
      <c r="F5856">
        <v>226</v>
      </c>
      <c r="G5856" t="s">
        <v>8223</v>
      </c>
      <c r="H5856" t="s">
        <v>8256</v>
      </c>
      <c r="I5856" t="s">
        <v>8214</v>
      </c>
      <c r="J5856" t="s">
        <v>8215</v>
      </c>
      <c r="K5856" t="s">
        <v>5808</v>
      </c>
      <c r="L5856" t="s">
        <v>8216</v>
      </c>
    </row>
    <row r="5857" spans="1:12" x14ac:dyDescent="0.35">
      <c r="A5857" s="164" t="s">
        <v>10560</v>
      </c>
      <c r="B5857" t="s">
        <v>10561</v>
      </c>
      <c r="C5857" t="s">
        <v>10562</v>
      </c>
      <c r="D5857" t="s">
        <v>502</v>
      </c>
      <c r="E5857" t="s">
        <v>2885</v>
      </c>
      <c r="F5857">
        <v>160</v>
      </c>
      <c r="G5857" t="s">
        <v>8212</v>
      </c>
      <c r="H5857" t="s">
        <v>8256</v>
      </c>
      <c r="I5857" t="s">
        <v>8214</v>
      </c>
      <c r="J5857" t="s">
        <v>8215</v>
      </c>
      <c r="K5857" t="s">
        <v>5808</v>
      </c>
      <c r="L5857" t="s">
        <v>8267</v>
      </c>
    </row>
    <row r="5858" spans="1:12" x14ac:dyDescent="0.35">
      <c r="A5858" s="164" t="s">
        <v>2967</v>
      </c>
      <c r="B5858" t="s">
        <v>5577</v>
      </c>
      <c r="C5858" t="s">
        <v>10698</v>
      </c>
      <c r="D5858" t="s">
        <v>1935</v>
      </c>
      <c r="E5858" t="s">
        <v>2885</v>
      </c>
      <c r="F5858">
        <v>233</v>
      </c>
      <c r="G5858" t="s">
        <v>8223</v>
      </c>
      <c r="H5858" t="s">
        <v>8256</v>
      </c>
      <c r="I5858" t="s">
        <v>8214</v>
      </c>
      <c r="J5858" t="s">
        <v>8215</v>
      </c>
      <c r="K5858" t="s">
        <v>8224</v>
      </c>
      <c r="L5858" t="s">
        <v>8267</v>
      </c>
    </row>
    <row r="5859" spans="1:12" x14ac:dyDescent="0.35">
      <c r="A5859" s="164" t="s">
        <v>2969</v>
      </c>
      <c r="B5859" t="s">
        <v>5536</v>
      </c>
      <c r="C5859" t="s">
        <v>31401</v>
      </c>
      <c r="D5859" t="s">
        <v>2970</v>
      </c>
      <c r="E5859" t="s">
        <v>2885</v>
      </c>
      <c r="F5859">
        <v>159</v>
      </c>
      <c r="G5859" t="s">
        <v>8212</v>
      </c>
      <c r="H5859" t="s">
        <v>8256</v>
      </c>
      <c r="I5859" t="s">
        <v>8214</v>
      </c>
      <c r="J5859" t="s">
        <v>8215</v>
      </c>
      <c r="K5859" t="s">
        <v>8224</v>
      </c>
      <c r="L5859" t="s">
        <v>8216</v>
      </c>
    </row>
    <row r="5860" spans="1:12" x14ac:dyDescent="0.35">
      <c r="A5860" s="164" t="s">
        <v>2971</v>
      </c>
      <c r="B5860" t="s">
        <v>5589</v>
      </c>
      <c r="C5860" t="s">
        <v>29261</v>
      </c>
      <c r="D5860" t="s">
        <v>819</v>
      </c>
      <c r="E5860" t="s">
        <v>2885</v>
      </c>
      <c r="F5860">
        <v>201</v>
      </c>
      <c r="G5860" t="s">
        <v>8223</v>
      </c>
      <c r="H5860" t="s">
        <v>8256</v>
      </c>
      <c r="I5860" t="s">
        <v>8214</v>
      </c>
      <c r="J5860" t="s">
        <v>8215</v>
      </c>
      <c r="K5860" t="s">
        <v>8224</v>
      </c>
      <c r="L5860" t="s">
        <v>8216</v>
      </c>
    </row>
    <row r="5861" spans="1:12" x14ac:dyDescent="0.35">
      <c r="A5861" s="164" t="s">
        <v>20020</v>
      </c>
      <c r="B5861" t="s">
        <v>20021</v>
      </c>
      <c r="C5861" t="s">
        <v>20022</v>
      </c>
      <c r="D5861" t="s">
        <v>20023</v>
      </c>
      <c r="E5861" t="s">
        <v>2885</v>
      </c>
      <c r="H5861" t="s">
        <v>8256</v>
      </c>
      <c r="I5861" t="s">
        <v>8214</v>
      </c>
      <c r="J5861" t="s">
        <v>8215</v>
      </c>
      <c r="K5861" t="s">
        <v>8224</v>
      </c>
      <c r="L5861" t="s">
        <v>8216</v>
      </c>
    </row>
    <row r="5862" spans="1:12" x14ac:dyDescent="0.35">
      <c r="A5862" s="164" t="s">
        <v>2972</v>
      </c>
      <c r="B5862" t="s">
        <v>5568</v>
      </c>
      <c r="C5862" t="s">
        <v>31661</v>
      </c>
      <c r="D5862" t="s">
        <v>5569</v>
      </c>
      <c r="E5862" t="s">
        <v>2885</v>
      </c>
      <c r="F5862">
        <v>522</v>
      </c>
      <c r="G5862" t="s">
        <v>8490</v>
      </c>
      <c r="H5862" t="s">
        <v>8256</v>
      </c>
      <c r="I5862" t="s">
        <v>8214</v>
      </c>
      <c r="J5862" t="s">
        <v>8215</v>
      </c>
      <c r="K5862" t="s">
        <v>8224</v>
      </c>
      <c r="L5862" t="s">
        <v>8267</v>
      </c>
    </row>
    <row r="5863" spans="1:12" x14ac:dyDescent="0.35">
      <c r="A5863" s="164" t="s">
        <v>29835</v>
      </c>
      <c r="B5863" t="s">
        <v>29836</v>
      </c>
      <c r="C5863" t="s">
        <v>29837</v>
      </c>
      <c r="D5863" t="s">
        <v>29838</v>
      </c>
      <c r="E5863" t="s">
        <v>2885</v>
      </c>
      <c r="F5863">
        <v>183</v>
      </c>
      <c r="G5863" t="s">
        <v>8212</v>
      </c>
      <c r="H5863" t="s">
        <v>8256</v>
      </c>
      <c r="I5863" t="s">
        <v>8214</v>
      </c>
      <c r="J5863" t="s">
        <v>8215</v>
      </c>
      <c r="K5863" t="s">
        <v>5808</v>
      </c>
      <c r="L5863" t="s">
        <v>8216</v>
      </c>
    </row>
    <row r="5864" spans="1:12" x14ac:dyDescent="0.35">
      <c r="A5864" s="164" t="s">
        <v>17374</v>
      </c>
      <c r="B5864" t="s">
        <v>17375</v>
      </c>
      <c r="C5864" t="s">
        <v>17376</v>
      </c>
      <c r="D5864" t="s">
        <v>17377</v>
      </c>
      <c r="E5864" t="s">
        <v>2885</v>
      </c>
      <c r="F5864">
        <v>83</v>
      </c>
      <c r="G5864" t="s">
        <v>8234</v>
      </c>
      <c r="H5864" t="s">
        <v>8256</v>
      </c>
      <c r="I5864" t="s">
        <v>8214</v>
      </c>
      <c r="J5864" t="s">
        <v>8215</v>
      </c>
      <c r="K5864" t="s">
        <v>5808</v>
      </c>
      <c r="L5864" t="s">
        <v>8267</v>
      </c>
    </row>
    <row r="5865" spans="1:12" x14ac:dyDescent="0.35">
      <c r="A5865" s="164" t="s">
        <v>23468</v>
      </c>
      <c r="B5865" t="s">
        <v>6012</v>
      </c>
      <c r="C5865" t="s">
        <v>23469</v>
      </c>
      <c r="D5865" t="s">
        <v>426</v>
      </c>
      <c r="E5865" t="s">
        <v>2885</v>
      </c>
      <c r="F5865">
        <v>141</v>
      </c>
      <c r="G5865" t="s">
        <v>8212</v>
      </c>
      <c r="H5865" t="s">
        <v>8256</v>
      </c>
      <c r="I5865" t="s">
        <v>8214</v>
      </c>
      <c r="J5865" t="s">
        <v>8215</v>
      </c>
      <c r="K5865" t="s">
        <v>5808</v>
      </c>
      <c r="L5865" t="s">
        <v>8267</v>
      </c>
    </row>
    <row r="5866" spans="1:12" x14ac:dyDescent="0.35">
      <c r="A5866" s="164" t="s">
        <v>2973</v>
      </c>
      <c r="B5866" t="s">
        <v>5576</v>
      </c>
      <c r="C5866" t="s">
        <v>14530</v>
      </c>
      <c r="D5866" t="s">
        <v>2307</v>
      </c>
      <c r="E5866" t="s">
        <v>2885</v>
      </c>
      <c r="F5866">
        <v>126</v>
      </c>
      <c r="G5866" t="s">
        <v>8212</v>
      </c>
      <c r="H5866" t="s">
        <v>8256</v>
      </c>
      <c r="I5866" t="s">
        <v>8214</v>
      </c>
      <c r="J5866" t="s">
        <v>8215</v>
      </c>
      <c r="K5866" t="s">
        <v>5808</v>
      </c>
      <c r="L5866" t="s">
        <v>8216</v>
      </c>
    </row>
    <row r="5867" spans="1:12" x14ac:dyDescent="0.35">
      <c r="A5867" s="164" t="s">
        <v>2974</v>
      </c>
      <c r="B5867" t="s">
        <v>5587</v>
      </c>
      <c r="C5867" t="s">
        <v>26573</v>
      </c>
      <c r="D5867" t="s">
        <v>2472</v>
      </c>
      <c r="E5867" t="s">
        <v>2885</v>
      </c>
      <c r="F5867">
        <v>134</v>
      </c>
      <c r="G5867" t="s">
        <v>8212</v>
      </c>
      <c r="H5867" t="s">
        <v>8256</v>
      </c>
      <c r="I5867" t="s">
        <v>8214</v>
      </c>
      <c r="J5867" t="s">
        <v>8215</v>
      </c>
      <c r="K5867" t="s">
        <v>8224</v>
      </c>
      <c r="L5867" t="s">
        <v>8267</v>
      </c>
    </row>
    <row r="5868" spans="1:12" x14ac:dyDescent="0.35">
      <c r="A5868" s="164" t="s">
        <v>19104</v>
      </c>
      <c r="B5868" t="s">
        <v>19105</v>
      </c>
      <c r="C5868" t="s">
        <v>19106</v>
      </c>
      <c r="D5868" t="s">
        <v>1049</v>
      </c>
      <c r="E5868" t="s">
        <v>2885</v>
      </c>
      <c r="F5868">
        <v>175</v>
      </c>
      <c r="G5868" t="s">
        <v>8212</v>
      </c>
      <c r="H5868" t="s">
        <v>8256</v>
      </c>
      <c r="I5868" t="s">
        <v>8214</v>
      </c>
      <c r="J5868" t="s">
        <v>8215</v>
      </c>
      <c r="K5868" t="s">
        <v>5808</v>
      </c>
      <c r="L5868" t="s">
        <v>8216</v>
      </c>
    </row>
    <row r="5869" spans="1:12" x14ac:dyDescent="0.35">
      <c r="A5869" s="164" t="s">
        <v>31535</v>
      </c>
      <c r="B5869" t="s">
        <v>31536</v>
      </c>
      <c r="C5869" t="s">
        <v>31537</v>
      </c>
      <c r="D5869" t="s">
        <v>27864</v>
      </c>
      <c r="E5869" t="s">
        <v>2885</v>
      </c>
      <c r="H5869" t="s">
        <v>8256</v>
      </c>
      <c r="I5869" t="s">
        <v>8214</v>
      </c>
      <c r="J5869" t="s">
        <v>8215</v>
      </c>
      <c r="K5869" t="s">
        <v>8224</v>
      </c>
      <c r="L5869" t="s">
        <v>8216</v>
      </c>
    </row>
    <row r="5870" spans="1:12" x14ac:dyDescent="0.35">
      <c r="A5870" s="164" t="s">
        <v>2975</v>
      </c>
      <c r="B5870" t="s">
        <v>5544</v>
      </c>
      <c r="C5870" t="s">
        <v>26038</v>
      </c>
      <c r="D5870" t="s">
        <v>1049</v>
      </c>
      <c r="E5870" t="s">
        <v>2885</v>
      </c>
      <c r="F5870">
        <v>147</v>
      </c>
      <c r="G5870" t="s">
        <v>8212</v>
      </c>
      <c r="H5870" t="s">
        <v>8256</v>
      </c>
      <c r="I5870" t="s">
        <v>8214</v>
      </c>
      <c r="J5870" t="s">
        <v>8215</v>
      </c>
      <c r="K5870" t="s">
        <v>8224</v>
      </c>
      <c r="L5870" t="s">
        <v>8267</v>
      </c>
    </row>
    <row r="5871" spans="1:12" x14ac:dyDescent="0.35">
      <c r="A5871" s="164" t="s">
        <v>8895</v>
      </c>
      <c r="B5871" t="s">
        <v>8896</v>
      </c>
      <c r="C5871" t="s">
        <v>8897</v>
      </c>
      <c r="D5871" t="s">
        <v>2906</v>
      </c>
      <c r="E5871" t="s">
        <v>2885</v>
      </c>
      <c r="F5871">
        <v>100</v>
      </c>
      <c r="G5871" t="s">
        <v>8234</v>
      </c>
      <c r="H5871" t="s">
        <v>8256</v>
      </c>
      <c r="I5871" t="s">
        <v>8214</v>
      </c>
      <c r="J5871" t="s">
        <v>8215</v>
      </c>
      <c r="K5871" t="s">
        <v>5808</v>
      </c>
      <c r="L5871" t="s">
        <v>8216</v>
      </c>
    </row>
    <row r="5872" spans="1:12" x14ac:dyDescent="0.35">
      <c r="A5872" s="164" t="s">
        <v>2976</v>
      </c>
      <c r="B5872" t="s">
        <v>8003</v>
      </c>
      <c r="C5872" t="s">
        <v>21473</v>
      </c>
      <c r="D5872" t="s">
        <v>2977</v>
      </c>
      <c r="E5872" t="s">
        <v>2885</v>
      </c>
      <c r="F5872">
        <v>363</v>
      </c>
      <c r="G5872" t="s">
        <v>8556</v>
      </c>
      <c r="H5872" t="s">
        <v>8256</v>
      </c>
      <c r="I5872" t="s">
        <v>8214</v>
      </c>
      <c r="J5872" t="s">
        <v>8215</v>
      </c>
      <c r="K5872" t="s">
        <v>8224</v>
      </c>
      <c r="L5872" t="s">
        <v>8267</v>
      </c>
    </row>
    <row r="5873" spans="1:12" x14ac:dyDescent="0.35">
      <c r="A5873" s="164" t="s">
        <v>2978</v>
      </c>
      <c r="B5873" t="s">
        <v>5588</v>
      </c>
      <c r="C5873" t="s">
        <v>21084</v>
      </c>
      <c r="D5873" t="s">
        <v>139</v>
      </c>
      <c r="E5873" t="s">
        <v>2885</v>
      </c>
      <c r="F5873">
        <v>152</v>
      </c>
      <c r="G5873" t="s">
        <v>8212</v>
      </c>
      <c r="H5873" t="s">
        <v>8256</v>
      </c>
      <c r="I5873" t="s">
        <v>8214</v>
      </c>
      <c r="J5873" t="s">
        <v>8215</v>
      </c>
      <c r="K5873" t="s">
        <v>8224</v>
      </c>
      <c r="L5873" t="s">
        <v>8216</v>
      </c>
    </row>
    <row r="5874" spans="1:12" x14ac:dyDescent="0.35">
      <c r="A5874" s="164" t="s">
        <v>2979</v>
      </c>
      <c r="B5874" t="s">
        <v>5560</v>
      </c>
      <c r="C5874" t="s">
        <v>16870</v>
      </c>
      <c r="D5874" t="s">
        <v>2980</v>
      </c>
      <c r="E5874" t="s">
        <v>2885</v>
      </c>
      <c r="F5874">
        <v>264</v>
      </c>
      <c r="G5874" t="s">
        <v>8223</v>
      </c>
      <c r="H5874" t="s">
        <v>8256</v>
      </c>
      <c r="I5874" t="s">
        <v>8214</v>
      </c>
      <c r="J5874" t="s">
        <v>8215</v>
      </c>
      <c r="K5874" t="s">
        <v>5808</v>
      </c>
      <c r="L5874" t="s">
        <v>8267</v>
      </c>
    </row>
    <row r="5875" spans="1:12" x14ac:dyDescent="0.35">
      <c r="A5875" s="164" t="s">
        <v>2981</v>
      </c>
      <c r="B5875" t="s">
        <v>5561</v>
      </c>
      <c r="C5875" t="s">
        <v>11358</v>
      </c>
      <c r="D5875" t="s">
        <v>2982</v>
      </c>
      <c r="E5875" t="s">
        <v>2885</v>
      </c>
      <c r="F5875">
        <v>169</v>
      </c>
      <c r="G5875" t="s">
        <v>8212</v>
      </c>
      <c r="H5875" t="s">
        <v>8256</v>
      </c>
      <c r="I5875" t="s">
        <v>8214</v>
      </c>
      <c r="J5875" t="s">
        <v>8215</v>
      </c>
      <c r="K5875" t="s">
        <v>8224</v>
      </c>
      <c r="L5875" t="s">
        <v>8216</v>
      </c>
    </row>
    <row r="5876" spans="1:12" x14ac:dyDescent="0.35">
      <c r="A5876" s="164" t="s">
        <v>2983</v>
      </c>
      <c r="B5876" t="s">
        <v>5574</v>
      </c>
      <c r="C5876" t="s">
        <v>30624</v>
      </c>
      <c r="D5876" t="s">
        <v>2984</v>
      </c>
      <c r="E5876" t="s">
        <v>2885</v>
      </c>
      <c r="F5876">
        <v>154</v>
      </c>
      <c r="G5876" t="s">
        <v>8212</v>
      </c>
      <c r="H5876" t="s">
        <v>8256</v>
      </c>
      <c r="I5876" t="s">
        <v>8214</v>
      </c>
      <c r="J5876" t="s">
        <v>8215</v>
      </c>
      <c r="K5876" t="s">
        <v>8224</v>
      </c>
      <c r="L5876" t="s">
        <v>8216</v>
      </c>
    </row>
    <row r="5877" spans="1:12" x14ac:dyDescent="0.35">
      <c r="A5877" s="164" t="s">
        <v>2985</v>
      </c>
      <c r="B5877" t="s">
        <v>5565</v>
      </c>
      <c r="C5877" t="s">
        <v>14089</v>
      </c>
      <c r="D5877" t="s">
        <v>2986</v>
      </c>
      <c r="E5877" t="s">
        <v>2885</v>
      </c>
      <c r="F5877">
        <v>64</v>
      </c>
      <c r="G5877" t="s">
        <v>8234</v>
      </c>
      <c r="H5877" t="s">
        <v>8256</v>
      </c>
      <c r="I5877" t="s">
        <v>8214</v>
      </c>
      <c r="J5877" t="s">
        <v>8215</v>
      </c>
      <c r="K5877" t="s">
        <v>8224</v>
      </c>
      <c r="L5877" t="s">
        <v>8216</v>
      </c>
    </row>
    <row r="5878" spans="1:12" x14ac:dyDescent="0.35">
      <c r="A5878" s="164" t="s">
        <v>17379</v>
      </c>
      <c r="B5878" t="s">
        <v>17380</v>
      </c>
      <c r="C5878" t="s">
        <v>17381</v>
      </c>
      <c r="D5878" t="s">
        <v>1459</v>
      </c>
      <c r="E5878" t="s">
        <v>2885</v>
      </c>
      <c r="F5878">
        <v>121</v>
      </c>
      <c r="G5878" t="s">
        <v>8212</v>
      </c>
      <c r="H5878" t="s">
        <v>8256</v>
      </c>
      <c r="I5878" t="s">
        <v>8214</v>
      </c>
      <c r="J5878" t="s">
        <v>8215</v>
      </c>
      <c r="K5878" t="s">
        <v>8224</v>
      </c>
      <c r="L5878" t="s">
        <v>8216</v>
      </c>
    </row>
    <row r="5879" spans="1:12" x14ac:dyDescent="0.35">
      <c r="A5879" s="164" t="s">
        <v>12178</v>
      </c>
      <c r="B5879" t="s">
        <v>12179</v>
      </c>
      <c r="C5879" t="s">
        <v>12180</v>
      </c>
      <c r="D5879" t="s">
        <v>12181</v>
      </c>
      <c r="E5879" t="s">
        <v>2885</v>
      </c>
      <c r="H5879" t="s">
        <v>8256</v>
      </c>
      <c r="I5879" t="s">
        <v>8214</v>
      </c>
      <c r="J5879" t="s">
        <v>8215</v>
      </c>
      <c r="K5879" t="s">
        <v>8224</v>
      </c>
      <c r="L5879" t="s">
        <v>8216</v>
      </c>
    </row>
    <row r="5880" spans="1:12" x14ac:dyDescent="0.35">
      <c r="A5880" s="164" t="s">
        <v>2987</v>
      </c>
      <c r="B5880" t="s">
        <v>5543</v>
      </c>
      <c r="C5880" t="s">
        <v>20242</v>
      </c>
      <c r="D5880" t="s">
        <v>2988</v>
      </c>
      <c r="E5880" t="s">
        <v>2885</v>
      </c>
      <c r="F5880">
        <v>102</v>
      </c>
      <c r="G5880" t="s">
        <v>8212</v>
      </c>
      <c r="H5880" t="s">
        <v>8256</v>
      </c>
      <c r="I5880" t="s">
        <v>8214</v>
      </c>
      <c r="J5880" t="s">
        <v>8215</v>
      </c>
      <c r="K5880" t="s">
        <v>5808</v>
      </c>
      <c r="L5880" t="s">
        <v>8216</v>
      </c>
    </row>
    <row r="5881" spans="1:12" x14ac:dyDescent="0.35">
      <c r="A5881" s="164" t="s">
        <v>2989</v>
      </c>
      <c r="B5881" t="s">
        <v>5545</v>
      </c>
      <c r="C5881" t="s">
        <v>11156</v>
      </c>
      <c r="D5881" t="s">
        <v>1049</v>
      </c>
      <c r="E5881" t="s">
        <v>2885</v>
      </c>
      <c r="F5881">
        <v>355</v>
      </c>
      <c r="G5881" t="s">
        <v>8556</v>
      </c>
      <c r="H5881" t="s">
        <v>8256</v>
      </c>
      <c r="I5881" t="s">
        <v>8214</v>
      </c>
      <c r="J5881" t="s">
        <v>8215</v>
      </c>
      <c r="K5881" t="s">
        <v>5808</v>
      </c>
      <c r="L5881" t="s">
        <v>8267</v>
      </c>
    </row>
    <row r="5882" spans="1:12" x14ac:dyDescent="0.35">
      <c r="A5882" s="164" t="s">
        <v>25112</v>
      </c>
      <c r="B5882" t="s">
        <v>25113</v>
      </c>
      <c r="C5882" t="s">
        <v>25114</v>
      </c>
      <c r="D5882" t="s">
        <v>25115</v>
      </c>
      <c r="E5882" t="s">
        <v>2885</v>
      </c>
      <c r="F5882">
        <v>41</v>
      </c>
      <c r="G5882" t="s">
        <v>8234</v>
      </c>
      <c r="H5882" t="s">
        <v>8256</v>
      </c>
      <c r="I5882" t="s">
        <v>8214</v>
      </c>
      <c r="J5882" t="s">
        <v>8215</v>
      </c>
      <c r="K5882" t="s">
        <v>8224</v>
      </c>
      <c r="L5882" t="s">
        <v>8216</v>
      </c>
    </row>
    <row r="5883" spans="1:12" x14ac:dyDescent="0.35">
      <c r="A5883" s="164" t="s">
        <v>20357</v>
      </c>
      <c r="B5883" t="s">
        <v>20358</v>
      </c>
      <c r="C5883" t="s">
        <v>20359</v>
      </c>
      <c r="D5883" t="s">
        <v>20360</v>
      </c>
      <c r="E5883" t="s">
        <v>2885</v>
      </c>
      <c r="F5883">
        <v>28</v>
      </c>
      <c r="G5883" t="s">
        <v>8234</v>
      </c>
      <c r="H5883" t="s">
        <v>8256</v>
      </c>
      <c r="I5883" t="s">
        <v>8214</v>
      </c>
      <c r="J5883" t="s">
        <v>8215</v>
      </c>
      <c r="K5883" t="s">
        <v>5808</v>
      </c>
      <c r="L5883" t="s">
        <v>8216</v>
      </c>
    </row>
    <row r="5884" spans="1:12" x14ac:dyDescent="0.35">
      <c r="A5884" s="164" t="s">
        <v>28303</v>
      </c>
      <c r="B5884" t="s">
        <v>28304</v>
      </c>
      <c r="C5884" t="s">
        <v>28305</v>
      </c>
      <c r="D5884" t="s">
        <v>28306</v>
      </c>
      <c r="E5884" t="s">
        <v>2885</v>
      </c>
      <c r="F5884">
        <v>25</v>
      </c>
      <c r="G5884" t="s">
        <v>8234</v>
      </c>
      <c r="H5884" t="s">
        <v>8256</v>
      </c>
      <c r="I5884" t="s">
        <v>8214</v>
      </c>
      <c r="J5884" t="s">
        <v>8215</v>
      </c>
      <c r="K5884" t="s">
        <v>5808</v>
      </c>
      <c r="L5884" t="s">
        <v>8216</v>
      </c>
    </row>
    <row r="5885" spans="1:12" x14ac:dyDescent="0.35">
      <c r="A5885" s="164" t="s">
        <v>19598</v>
      </c>
      <c r="B5885" t="s">
        <v>19599</v>
      </c>
      <c r="C5885" t="s">
        <v>19600</v>
      </c>
      <c r="D5885" t="s">
        <v>1692</v>
      </c>
      <c r="E5885" t="s">
        <v>2885</v>
      </c>
      <c r="F5885">
        <v>25</v>
      </c>
      <c r="G5885" t="s">
        <v>8234</v>
      </c>
      <c r="H5885" t="s">
        <v>8256</v>
      </c>
      <c r="I5885" t="s">
        <v>8214</v>
      </c>
      <c r="J5885" t="s">
        <v>8215</v>
      </c>
      <c r="K5885" t="s">
        <v>8224</v>
      </c>
      <c r="L5885" t="s">
        <v>8216</v>
      </c>
    </row>
    <row r="5886" spans="1:12" x14ac:dyDescent="0.35">
      <c r="A5886" s="164" t="s">
        <v>21251</v>
      </c>
      <c r="B5886" t="s">
        <v>21252</v>
      </c>
      <c r="C5886" t="s">
        <v>21253</v>
      </c>
      <c r="D5886" t="s">
        <v>21254</v>
      </c>
      <c r="E5886" t="s">
        <v>2885</v>
      </c>
      <c r="F5886">
        <v>26</v>
      </c>
      <c r="G5886" t="s">
        <v>8234</v>
      </c>
      <c r="H5886" t="s">
        <v>8256</v>
      </c>
      <c r="I5886" t="s">
        <v>8214</v>
      </c>
      <c r="J5886" t="s">
        <v>8215</v>
      </c>
      <c r="K5886" t="s">
        <v>5808</v>
      </c>
      <c r="L5886" t="s">
        <v>8216</v>
      </c>
    </row>
    <row r="5887" spans="1:12" x14ac:dyDescent="0.35">
      <c r="A5887" s="164" t="s">
        <v>20474</v>
      </c>
      <c r="B5887" t="s">
        <v>20475</v>
      </c>
      <c r="C5887" t="s">
        <v>18584</v>
      </c>
      <c r="D5887" t="s">
        <v>1055</v>
      </c>
      <c r="E5887" t="s">
        <v>2885</v>
      </c>
      <c r="F5887">
        <v>73</v>
      </c>
      <c r="G5887" t="s">
        <v>8234</v>
      </c>
      <c r="H5887" t="s">
        <v>8256</v>
      </c>
      <c r="I5887" t="s">
        <v>8214</v>
      </c>
      <c r="J5887" t="s">
        <v>8215</v>
      </c>
      <c r="K5887" t="s">
        <v>8224</v>
      </c>
      <c r="L5887" t="s">
        <v>8216</v>
      </c>
    </row>
    <row r="5888" spans="1:12" x14ac:dyDescent="0.35">
      <c r="A5888" s="164" t="s">
        <v>32245</v>
      </c>
      <c r="B5888" t="s">
        <v>32246</v>
      </c>
      <c r="C5888" t="s">
        <v>23469</v>
      </c>
      <c r="D5888" t="s">
        <v>426</v>
      </c>
      <c r="E5888" t="s">
        <v>2885</v>
      </c>
      <c r="F5888">
        <v>25</v>
      </c>
      <c r="G5888" t="s">
        <v>8234</v>
      </c>
      <c r="H5888" t="s">
        <v>8256</v>
      </c>
      <c r="I5888" t="s">
        <v>8214</v>
      </c>
      <c r="J5888" t="s">
        <v>8215</v>
      </c>
      <c r="K5888" t="s">
        <v>8224</v>
      </c>
      <c r="L5888" t="s">
        <v>8216</v>
      </c>
    </row>
    <row r="5889" spans="1:12" x14ac:dyDescent="0.35">
      <c r="A5889" s="164" t="s">
        <v>17890</v>
      </c>
      <c r="B5889" t="s">
        <v>17891</v>
      </c>
      <c r="C5889" t="s">
        <v>17892</v>
      </c>
      <c r="D5889" t="s">
        <v>2955</v>
      </c>
      <c r="E5889" t="s">
        <v>2885</v>
      </c>
      <c r="F5889">
        <v>30</v>
      </c>
      <c r="G5889" t="s">
        <v>8234</v>
      </c>
      <c r="H5889" t="s">
        <v>8256</v>
      </c>
      <c r="I5889" t="s">
        <v>8214</v>
      </c>
      <c r="J5889" t="s">
        <v>8215</v>
      </c>
      <c r="K5889" t="s">
        <v>8224</v>
      </c>
      <c r="L5889" t="s">
        <v>8216</v>
      </c>
    </row>
    <row r="5890" spans="1:12" x14ac:dyDescent="0.35">
      <c r="A5890" s="164" t="s">
        <v>11458</v>
      </c>
      <c r="B5890" t="s">
        <v>11459</v>
      </c>
      <c r="C5890" t="s">
        <v>11460</v>
      </c>
      <c r="D5890" t="s">
        <v>2957</v>
      </c>
      <c r="E5890" t="s">
        <v>2885</v>
      </c>
      <c r="F5890">
        <v>30</v>
      </c>
      <c r="G5890" t="s">
        <v>8234</v>
      </c>
      <c r="H5890" t="s">
        <v>8256</v>
      </c>
      <c r="I5890" t="s">
        <v>8214</v>
      </c>
      <c r="J5890" t="s">
        <v>8215</v>
      </c>
      <c r="K5890" t="s">
        <v>8224</v>
      </c>
      <c r="L5890" t="s">
        <v>8216</v>
      </c>
    </row>
    <row r="5891" spans="1:12" x14ac:dyDescent="0.35">
      <c r="A5891" s="164" t="s">
        <v>22945</v>
      </c>
      <c r="B5891" t="s">
        <v>22946</v>
      </c>
      <c r="C5891" t="s">
        <v>22947</v>
      </c>
      <c r="D5891" t="s">
        <v>1049</v>
      </c>
      <c r="E5891" t="s">
        <v>2885</v>
      </c>
      <c r="F5891">
        <v>63</v>
      </c>
      <c r="G5891" t="s">
        <v>8234</v>
      </c>
      <c r="H5891" t="s">
        <v>8256</v>
      </c>
      <c r="I5891" t="s">
        <v>11246</v>
      </c>
      <c r="J5891" t="s">
        <v>8215</v>
      </c>
      <c r="K5891" t="s">
        <v>8224</v>
      </c>
      <c r="L5891" t="s">
        <v>8216</v>
      </c>
    </row>
    <row r="5892" spans="1:12" x14ac:dyDescent="0.35">
      <c r="A5892" s="164" t="s">
        <v>2990</v>
      </c>
      <c r="B5892" t="s">
        <v>5558</v>
      </c>
      <c r="C5892" t="s">
        <v>16850</v>
      </c>
      <c r="D5892" t="s">
        <v>2991</v>
      </c>
      <c r="E5892" t="s">
        <v>2885</v>
      </c>
      <c r="F5892">
        <v>78</v>
      </c>
      <c r="G5892" t="s">
        <v>8234</v>
      </c>
      <c r="H5892" t="s">
        <v>8256</v>
      </c>
      <c r="I5892" t="s">
        <v>8214</v>
      </c>
      <c r="J5892" t="s">
        <v>8215</v>
      </c>
      <c r="K5892" t="s">
        <v>5808</v>
      </c>
      <c r="L5892" t="s">
        <v>8216</v>
      </c>
    </row>
    <row r="5893" spans="1:12" x14ac:dyDescent="0.35">
      <c r="A5893" s="164" t="s">
        <v>32597</v>
      </c>
      <c r="B5893" t="s">
        <v>32598</v>
      </c>
      <c r="C5893" t="s">
        <v>32599</v>
      </c>
      <c r="D5893" t="s">
        <v>989</v>
      </c>
      <c r="E5893" t="s">
        <v>2885</v>
      </c>
      <c r="F5893">
        <v>122</v>
      </c>
      <c r="G5893" t="s">
        <v>8212</v>
      </c>
      <c r="H5893" t="s">
        <v>8256</v>
      </c>
      <c r="I5893" t="s">
        <v>8214</v>
      </c>
      <c r="J5893" t="s">
        <v>8215</v>
      </c>
      <c r="K5893" t="s">
        <v>8224</v>
      </c>
      <c r="L5893" t="s">
        <v>8216</v>
      </c>
    </row>
    <row r="5894" spans="1:12" x14ac:dyDescent="0.35">
      <c r="A5894" s="164" t="s">
        <v>24677</v>
      </c>
      <c r="B5894" t="s">
        <v>24678</v>
      </c>
      <c r="C5894" t="s">
        <v>24679</v>
      </c>
      <c r="D5894" t="s">
        <v>24680</v>
      </c>
      <c r="E5894" t="s">
        <v>2885</v>
      </c>
      <c r="H5894" t="s">
        <v>8256</v>
      </c>
      <c r="I5894" t="s">
        <v>8214</v>
      </c>
      <c r="J5894" t="s">
        <v>8215</v>
      </c>
      <c r="K5894" t="s">
        <v>8224</v>
      </c>
      <c r="L5894" t="s">
        <v>8216</v>
      </c>
    </row>
    <row r="5895" spans="1:12" x14ac:dyDescent="0.35">
      <c r="A5895" s="164" t="s">
        <v>24950</v>
      </c>
      <c r="B5895" t="s">
        <v>24951</v>
      </c>
      <c r="C5895" t="s">
        <v>18055</v>
      </c>
      <c r="D5895" t="s">
        <v>24952</v>
      </c>
      <c r="E5895" t="s">
        <v>2885</v>
      </c>
      <c r="F5895">
        <v>308</v>
      </c>
      <c r="G5895" t="s">
        <v>8556</v>
      </c>
      <c r="H5895" t="s">
        <v>8256</v>
      </c>
      <c r="I5895" t="s">
        <v>8214</v>
      </c>
      <c r="J5895" t="s">
        <v>8215</v>
      </c>
      <c r="K5895" t="s">
        <v>8224</v>
      </c>
      <c r="L5895" t="s">
        <v>8216</v>
      </c>
    </row>
    <row r="5896" spans="1:12" x14ac:dyDescent="0.35">
      <c r="A5896" s="164" t="s">
        <v>32780</v>
      </c>
      <c r="B5896" t="s">
        <v>32781</v>
      </c>
      <c r="C5896" t="s">
        <v>32782</v>
      </c>
      <c r="D5896" t="s">
        <v>32783</v>
      </c>
      <c r="E5896" t="s">
        <v>2885</v>
      </c>
      <c r="F5896">
        <v>515</v>
      </c>
      <c r="G5896" t="s">
        <v>8490</v>
      </c>
      <c r="H5896" t="s">
        <v>8256</v>
      </c>
      <c r="I5896" t="s">
        <v>8214</v>
      </c>
      <c r="J5896" t="s">
        <v>8215</v>
      </c>
      <c r="K5896" t="s">
        <v>8224</v>
      </c>
      <c r="L5896" t="s">
        <v>8216</v>
      </c>
    </row>
    <row r="5897" spans="1:12" x14ac:dyDescent="0.35">
      <c r="A5897" s="164" t="s">
        <v>20452</v>
      </c>
      <c r="B5897" t="s">
        <v>20453</v>
      </c>
      <c r="C5897" t="s">
        <v>20454</v>
      </c>
      <c r="D5897" t="s">
        <v>1049</v>
      </c>
      <c r="E5897" t="s">
        <v>2885</v>
      </c>
      <c r="F5897">
        <v>0</v>
      </c>
      <c r="G5897" t="s">
        <v>8234</v>
      </c>
      <c r="H5897" t="s">
        <v>8256</v>
      </c>
      <c r="I5897" t="s">
        <v>8214</v>
      </c>
      <c r="J5897" t="s">
        <v>8215</v>
      </c>
      <c r="K5897" t="s">
        <v>8224</v>
      </c>
      <c r="L5897" t="s">
        <v>8216</v>
      </c>
    </row>
    <row r="5898" spans="1:12" x14ac:dyDescent="0.35">
      <c r="A5898" s="164" t="s">
        <v>14833</v>
      </c>
      <c r="B5898" t="s">
        <v>14834</v>
      </c>
      <c r="C5898" t="s">
        <v>14835</v>
      </c>
      <c r="D5898" t="s">
        <v>14836</v>
      </c>
      <c r="E5898" t="s">
        <v>2885</v>
      </c>
      <c r="F5898">
        <v>64</v>
      </c>
      <c r="G5898" t="s">
        <v>8234</v>
      </c>
      <c r="H5898" t="s">
        <v>8256</v>
      </c>
      <c r="I5898" t="s">
        <v>8214</v>
      </c>
      <c r="J5898" t="s">
        <v>8215</v>
      </c>
      <c r="K5898" t="s">
        <v>8224</v>
      </c>
      <c r="L5898" t="s">
        <v>8267</v>
      </c>
    </row>
    <row r="5899" spans="1:12" x14ac:dyDescent="0.35">
      <c r="A5899" s="164" t="s">
        <v>23206</v>
      </c>
      <c r="B5899" t="s">
        <v>23207</v>
      </c>
      <c r="C5899" t="s">
        <v>23208</v>
      </c>
      <c r="D5899" t="s">
        <v>18181</v>
      </c>
      <c r="E5899" t="s">
        <v>2885</v>
      </c>
      <c r="F5899">
        <v>187</v>
      </c>
      <c r="G5899" t="s">
        <v>8212</v>
      </c>
      <c r="H5899" t="s">
        <v>8256</v>
      </c>
      <c r="I5899" t="s">
        <v>8214</v>
      </c>
      <c r="J5899" t="s">
        <v>8215</v>
      </c>
      <c r="K5899" t="s">
        <v>8224</v>
      </c>
      <c r="L5899" t="s">
        <v>8216</v>
      </c>
    </row>
    <row r="5900" spans="1:12" x14ac:dyDescent="0.35">
      <c r="A5900" s="164" t="s">
        <v>22229</v>
      </c>
      <c r="B5900" t="s">
        <v>22230</v>
      </c>
      <c r="C5900" t="s">
        <v>22231</v>
      </c>
      <c r="D5900" t="s">
        <v>17878</v>
      </c>
      <c r="E5900" t="s">
        <v>2885</v>
      </c>
      <c r="F5900">
        <v>400</v>
      </c>
      <c r="G5900" t="s">
        <v>8556</v>
      </c>
      <c r="H5900" t="s">
        <v>8256</v>
      </c>
      <c r="I5900" t="s">
        <v>8214</v>
      </c>
      <c r="J5900" t="s">
        <v>8215</v>
      </c>
      <c r="K5900" t="s">
        <v>8224</v>
      </c>
      <c r="L5900" t="s">
        <v>8216</v>
      </c>
    </row>
    <row r="5901" spans="1:12" x14ac:dyDescent="0.35">
      <c r="A5901" s="164" t="s">
        <v>25049</v>
      </c>
      <c r="B5901" t="s">
        <v>25050</v>
      </c>
      <c r="C5901" t="s">
        <v>25051</v>
      </c>
      <c r="D5901" t="s">
        <v>25052</v>
      </c>
      <c r="E5901" t="s">
        <v>2885</v>
      </c>
      <c r="H5901" t="s">
        <v>8256</v>
      </c>
      <c r="I5901" t="s">
        <v>8214</v>
      </c>
      <c r="J5901" t="s">
        <v>8215</v>
      </c>
      <c r="K5901" t="s">
        <v>8224</v>
      </c>
      <c r="L5901" t="s">
        <v>8216</v>
      </c>
    </row>
    <row r="5902" spans="1:12" x14ac:dyDescent="0.35">
      <c r="A5902" s="164" t="s">
        <v>25545</v>
      </c>
      <c r="B5902" t="s">
        <v>25546</v>
      </c>
      <c r="C5902" t="s">
        <v>25547</v>
      </c>
      <c r="D5902" t="s">
        <v>25548</v>
      </c>
      <c r="E5902" t="s">
        <v>2885</v>
      </c>
      <c r="F5902">
        <v>468</v>
      </c>
      <c r="G5902" t="s">
        <v>8307</v>
      </c>
      <c r="H5902" t="s">
        <v>8256</v>
      </c>
      <c r="I5902" t="s">
        <v>8214</v>
      </c>
      <c r="J5902" t="s">
        <v>8215</v>
      </c>
      <c r="K5902" t="s">
        <v>8224</v>
      </c>
      <c r="L5902" t="s">
        <v>8216</v>
      </c>
    </row>
    <row r="5903" spans="1:12" x14ac:dyDescent="0.35">
      <c r="A5903" s="164" t="s">
        <v>11121</v>
      </c>
      <c r="B5903" t="s">
        <v>11122</v>
      </c>
      <c r="C5903" t="s">
        <v>11123</v>
      </c>
      <c r="D5903" t="s">
        <v>11124</v>
      </c>
      <c r="E5903" t="s">
        <v>2885</v>
      </c>
      <c r="F5903">
        <v>288</v>
      </c>
      <c r="G5903" t="s">
        <v>8223</v>
      </c>
      <c r="H5903" t="s">
        <v>8256</v>
      </c>
      <c r="I5903" t="s">
        <v>8214</v>
      </c>
      <c r="J5903" t="s">
        <v>8215</v>
      </c>
      <c r="K5903" t="s">
        <v>8224</v>
      </c>
      <c r="L5903" t="s">
        <v>8216</v>
      </c>
    </row>
    <row r="5904" spans="1:12" x14ac:dyDescent="0.35">
      <c r="A5904" s="164" t="s">
        <v>16403</v>
      </c>
      <c r="B5904" t="s">
        <v>16404</v>
      </c>
      <c r="C5904" t="s">
        <v>16405</v>
      </c>
      <c r="D5904" t="s">
        <v>16406</v>
      </c>
      <c r="E5904" t="s">
        <v>2885</v>
      </c>
      <c r="F5904">
        <v>158</v>
      </c>
      <c r="G5904" t="s">
        <v>8212</v>
      </c>
      <c r="H5904" t="s">
        <v>8256</v>
      </c>
      <c r="I5904" t="s">
        <v>8214</v>
      </c>
      <c r="J5904" t="s">
        <v>8215</v>
      </c>
      <c r="K5904" t="s">
        <v>8224</v>
      </c>
      <c r="L5904" t="s">
        <v>8216</v>
      </c>
    </row>
    <row r="5905" spans="1:12" x14ac:dyDescent="0.35">
      <c r="A5905" s="164" t="s">
        <v>29347</v>
      </c>
      <c r="B5905" t="s">
        <v>29348</v>
      </c>
      <c r="C5905" t="s">
        <v>29349</v>
      </c>
      <c r="D5905" t="s">
        <v>29350</v>
      </c>
      <c r="E5905" t="s">
        <v>2885</v>
      </c>
      <c r="F5905">
        <v>58</v>
      </c>
      <c r="G5905" t="s">
        <v>8234</v>
      </c>
      <c r="H5905" t="s">
        <v>8256</v>
      </c>
      <c r="I5905" t="s">
        <v>8214</v>
      </c>
      <c r="J5905" t="s">
        <v>8215</v>
      </c>
      <c r="K5905" t="s">
        <v>8224</v>
      </c>
      <c r="L5905" t="s">
        <v>8216</v>
      </c>
    </row>
    <row r="5906" spans="1:12" x14ac:dyDescent="0.35">
      <c r="A5906" s="164" t="s">
        <v>29080</v>
      </c>
      <c r="B5906" t="s">
        <v>29081</v>
      </c>
      <c r="C5906" t="s">
        <v>29082</v>
      </c>
      <c r="D5906" t="s">
        <v>29083</v>
      </c>
      <c r="E5906" t="s">
        <v>2885</v>
      </c>
      <c r="F5906">
        <v>180</v>
      </c>
      <c r="G5906" t="s">
        <v>8212</v>
      </c>
      <c r="H5906" t="s">
        <v>8256</v>
      </c>
      <c r="I5906" t="s">
        <v>8214</v>
      </c>
      <c r="J5906" t="s">
        <v>8215</v>
      </c>
      <c r="K5906" t="s">
        <v>8224</v>
      </c>
      <c r="L5906" t="s">
        <v>8216</v>
      </c>
    </row>
    <row r="5907" spans="1:12" x14ac:dyDescent="0.35">
      <c r="A5907" s="164" t="s">
        <v>28018</v>
      </c>
      <c r="B5907" t="s">
        <v>28019</v>
      </c>
      <c r="C5907" t="s">
        <v>28020</v>
      </c>
      <c r="D5907" t="s">
        <v>28021</v>
      </c>
      <c r="E5907" t="s">
        <v>2885</v>
      </c>
      <c r="F5907">
        <v>120</v>
      </c>
      <c r="G5907" t="s">
        <v>8212</v>
      </c>
      <c r="H5907" t="s">
        <v>8256</v>
      </c>
      <c r="I5907" t="s">
        <v>8214</v>
      </c>
      <c r="J5907" t="s">
        <v>8215</v>
      </c>
      <c r="K5907" t="s">
        <v>8224</v>
      </c>
      <c r="L5907" t="s">
        <v>8216</v>
      </c>
    </row>
    <row r="5908" spans="1:12" x14ac:dyDescent="0.35">
      <c r="A5908" s="164" t="s">
        <v>22882</v>
      </c>
      <c r="B5908" t="s">
        <v>22883</v>
      </c>
      <c r="C5908" t="s">
        <v>22884</v>
      </c>
      <c r="D5908" t="s">
        <v>2934</v>
      </c>
      <c r="E5908" t="s">
        <v>2885</v>
      </c>
      <c r="F5908">
        <v>40</v>
      </c>
      <c r="G5908" t="s">
        <v>8234</v>
      </c>
      <c r="H5908" t="s">
        <v>8256</v>
      </c>
      <c r="I5908" t="s">
        <v>8214</v>
      </c>
      <c r="J5908" t="s">
        <v>8215</v>
      </c>
      <c r="K5908" t="s">
        <v>8224</v>
      </c>
      <c r="L5908" t="s">
        <v>8216</v>
      </c>
    </row>
    <row r="5909" spans="1:12" x14ac:dyDescent="0.35">
      <c r="A5909" s="164" t="s">
        <v>32776</v>
      </c>
      <c r="B5909" t="s">
        <v>32777</v>
      </c>
      <c r="C5909" t="s">
        <v>32778</v>
      </c>
      <c r="D5909" t="s">
        <v>32779</v>
      </c>
      <c r="E5909" t="s">
        <v>2885</v>
      </c>
      <c r="F5909">
        <v>30</v>
      </c>
      <c r="G5909" t="s">
        <v>8234</v>
      </c>
      <c r="H5909" t="s">
        <v>8256</v>
      </c>
      <c r="I5909" t="s">
        <v>8214</v>
      </c>
      <c r="J5909" t="s">
        <v>8215</v>
      </c>
      <c r="K5909" t="s">
        <v>8224</v>
      </c>
      <c r="L5909" t="s">
        <v>8216</v>
      </c>
    </row>
    <row r="5910" spans="1:12" x14ac:dyDescent="0.35">
      <c r="A5910" s="164" t="s">
        <v>29165</v>
      </c>
      <c r="B5910" t="s">
        <v>29166</v>
      </c>
      <c r="C5910" t="s">
        <v>29167</v>
      </c>
      <c r="D5910" t="s">
        <v>2988</v>
      </c>
      <c r="E5910" t="s">
        <v>2885</v>
      </c>
      <c r="F5910">
        <v>84</v>
      </c>
      <c r="G5910" t="s">
        <v>8234</v>
      </c>
      <c r="H5910" t="s">
        <v>8256</v>
      </c>
      <c r="I5910" t="s">
        <v>8214</v>
      </c>
      <c r="J5910" t="s">
        <v>8215</v>
      </c>
      <c r="K5910" t="s">
        <v>8224</v>
      </c>
      <c r="L5910" t="s">
        <v>8216</v>
      </c>
    </row>
    <row r="5911" spans="1:12" x14ac:dyDescent="0.35">
      <c r="A5911" s="164" t="s">
        <v>17875</v>
      </c>
      <c r="B5911" t="s">
        <v>17876</v>
      </c>
      <c r="C5911" t="s">
        <v>17877</v>
      </c>
      <c r="D5911" t="s">
        <v>17878</v>
      </c>
      <c r="E5911" t="s">
        <v>2885</v>
      </c>
      <c r="F5911">
        <v>200</v>
      </c>
      <c r="G5911" t="s">
        <v>8212</v>
      </c>
      <c r="H5911" t="s">
        <v>8256</v>
      </c>
      <c r="I5911" t="s">
        <v>8214</v>
      </c>
      <c r="J5911" t="s">
        <v>8215</v>
      </c>
      <c r="K5911" t="s">
        <v>8224</v>
      </c>
      <c r="L5911" t="s">
        <v>8216</v>
      </c>
    </row>
    <row r="5912" spans="1:12" x14ac:dyDescent="0.35">
      <c r="A5912" s="164" t="s">
        <v>18178</v>
      </c>
      <c r="B5912" t="s">
        <v>18179</v>
      </c>
      <c r="C5912" t="s">
        <v>18180</v>
      </c>
      <c r="D5912" t="s">
        <v>18181</v>
      </c>
      <c r="E5912" t="s">
        <v>2885</v>
      </c>
      <c r="F5912">
        <v>16</v>
      </c>
      <c r="G5912" t="s">
        <v>8234</v>
      </c>
      <c r="H5912" t="s">
        <v>8256</v>
      </c>
      <c r="I5912" t="s">
        <v>8214</v>
      </c>
      <c r="J5912" t="s">
        <v>8215</v>
      </c>
      <c r="K5912" t="s">
        <v>8224</v>
      </c>
      <c r="L5912" t="s">
        <v>8216</v>
      </c>
    </row>
    <row r="5913" spans="1:12" x14ac:dyDescent="0.35">
      <c r="A5913" s="164" t="s">
        <v>25830</v>
      </c>
      <c r="B5913" t="s">
        <v>25831</v>
      </c>
      <c r="C5913" t="s">
        <v>25832</v>
      </c>
      <c r="D5913" t="s">
        <v>25833</v>
      </c>
      <c r="E5913" t="s">
        <v>2885</v>
      </c>
      <c r="F5913">
        <v>44</v>
      </c>
      <c r="G5913" t="s">
        <v>8234</v>
      </c>
      <c r="H5913" t="s">
        <v>8256</v>
      </c>
      <c r="I5913" t="s">
        <v>8214</v>
      </c>
      <c r="J5913" t="s">
        <v>8215</v>
      </c>
      <c r="K5913" t="s">
        <v>8224</v>
      </c>
      <c r="L5913" t="s">
        <v>8216</v>
      </c>
    </row>
    <row r="5914" spans="1:12" x14ac:dyDescent="0.35">
      <c r="A5914" s="164" t="s">
        <v>2992</v>
      </c>
      <c r="B5914" t="s">
        <v>7239</v>
      </c>
      <c r="C5914" t="s">
        <v>14149</v>
      </c>
      <c r="D5914" t="s">
        <v>2993</v>
      </c>
      <c r="E5914" t="s">
        <v>2994</v>
      </c>
      <c r="F5914">
        <v>473</v>
      </c>
      <c r="G5914" t="s">
        <v>8307</v>
      </c>
      <c r="H5914" t="s">
        <v>8226</v>
      </c>
      <c r="I5914" t="s">
        <v>8214</v>
      </c>
      <c r="J5914" t="s">
        <v>8215</v>
      </c>
      <c r="K5914" t="s">
        <v>8224</v>
      </c>
      <c r="L5914" t="s">
        <v>8267</v>
      </c>
    </row>
    <row r="5915" spans="1:12" x14ac:dyDescent="0.35">
      <c r="A5915" s="164" t="s">
        <v>2995</v>
      </c>
      <c r="B5915" t="s">
        <v>7249</v>
      </c>
      <c r="C5915" t="s">
        <v>30096</v>
      </c>
      <c r="D5915" t="s">
        <v>2996</v>
      </c>
      <c r="E5915" t="s">
        <v>2994</v>
      </c>
      <c r="F5915">
        <v>185</v>
      </c>
      <c r="G5915" t="s">
        <v>8212</v>
      </c>
      <c r="H5915" t="s">
        <v>8226</v>
      </c>
      <c r="I5915" t="s">
        <v>8214</v>
      </c>
      <c r="J5915" t="s">
        <v>8215</v>
      </c>
      <c r="K5915" t="s">
        <v>8224</v>
      </c>
      <c r="L5915" t="s">
        <v>8267</v>
      </c>
    </row>
    <row r="5916" spans="1:12" x14ac:dyDescent="0.35">
      <c r="A5916" s="164" t="s">
        <v>2997</v>
      </c>
      <c r="B5916" t="s">
        <v>7254</v>
      </c>
      <c r="C5916" t="s">
        <v>28052</v>
      </c>
      <c r="D5916" t="s">
        <v>2840</v>
      </c>
      <c r="E5916" t="s">
        <v>2994</v>
      </c>
      <c r="F5916">
        <v>46</v>
      </c>
      <c r="G5916" t="s">
        <v>8234</v>
      </c>
      <c r="H5916" t="s">
        <v>8226</v>
      </c>
      <c r="I5916" t="s">
        <v>8219</v>
      </c>
      <c r="J5916" t="s">
        <v>8215</v>
      </c>
      <c r="K5916" t="s">
        <v>8224</v>
      </c>
      <c r="L5916" t="s">
        <v>8216</v>
      </c>
    </row>
    <row r="5917" spans="1:12" x14ac:dyDescent="0.35">
      <c r="A5917" s="164" t="s">
        <v>2998</v>
      </c>
      <c r="B5917" t="s">
        <v>7265</v>
      </c>
      <c r="C5917" t="s">
        <v>30429</v>
      </c>
      <c r="D5917" t="s">
        <v>2999</v>
      </c>
      <c r="E5917" t="s">
        <v>2994</v>
      </c>
      <c r="F5917">
        <v>50</v>
      </c>
      <c r="G5917" t="s">
        <v>8234</v>
      </c>
      <c r="H5917" t="s">
        <v>8226</v>
      </c>
      <c r="I5917" t="s">
        <v>8219</v>
      </c>
      <c r="J5917" t="s">
        <v>8215</v>
      </c>
      <c r="K5917" t="s">
        <v>5808</v>
      </c>
      <c r="L5917" t="s">
        <v>8216</v>
      </c>
    </row>
    <row r="5918" spans="1:12" x14ac:dyDescent="0.35">
      <c r="A5918" s="164" t="s">
        <v>3000</v>
      </c>
      <c r="B5918" t="s">
        <v>7248</v>
      </c>
      <c r="C5918" t="s">
        <v>28028</v>
      </c>
      <c r="D5918" t="s">
        <v>1043</v>
      </c>
      <c r="E5918" t="s">
        <v>2994</v>
      </c>
      <c r="F5918">
        <v>184</v>
      </c>
      <c r="G5918" t="s">
        <v>8212</v>
      </c>
      <c r="H5918" t="s">
        <v>8226</v>
      </c>
      <c r="I5918" t="s">
        <v>8214</v>
      </c>
      <c r="J5918" t="s">
        <v>8215</v>
      </c>
      <c r="K5918" t="s">
        <v>8224</v>
      </c>
      <c r="L5918" t="s">
        <v>8216</v>
      </c>
    </row>
    <row r="5919" spans="1:12" x14ac:dyDescent="0.35">
      <c r="A5919" s="164" t="s">
        <v>3001</v>
      </c>
      <c r="B5919" t="s">
        <v>7260</v>
      </c>
      <c r="C5919" t="s">
        <v>25854</v>
      </c>
      <c r="D5919" t="s">
        <v>1498</v>
      </c>
      <c r="E5919" t="s">
        <v>2994</v>
      </c>
      <c r="F5919">
        <v>162</v>
      </c>
      <c r="G5919" t="s">
        <v>8212</v>
      </c>
      <c r="H5919" t="s">
        <v>8226</v>
      </c>
      <c r="I5919" t="s">
        <v>8219</v>
      </c>
      <c r="J5919" t="s">
        <v>8215</v>
      </c>
      <c r="K5919" t="s">
        <v>8224</v>
      </c>
      <c r="L5919" t="s">
        <v>8216</v>
      </c>
    </row>
    <row r="5920" spans="1:12" x14ac:dyDescent="0.35">
      <c r="A5920" s="164" t="s">
        <v>3002</v>
      </c>
      <c r="B5920" t="s">
        <v>7238</v>
      </c>
      <c r="C5920" t="s">
        <v>30596</v>
      </c>
      <c r="D5920" t="s">
        <v>2993</v>
      </c>
      <c r="E5920" t="s">
        <v>2994</v>
      </c>
      <c r="F5920">
        <v>293</v>
      </c>
      <c r="G5920" t="s">
        <v>8223</v>
      </c>
      <c r="H5920" t="s">
        <v>8226</v>
      </c>
      <c r="I5920" t="s">
        <v>8214</v>
      </c>
      <c r="J5920" t="s">
        <v>8215</v>
      </c>
      <c r="K5920" t="s">
        <v>8224</v>
      </c>
      <c r="L5920" t="s">
        <v>8216</v>
      </c>
    </row>
    <row r="5921" spans="1:12" x14ac:dyDescent="0.35">
      <c r="A5921" s="164" t="s">
        <v>31124</v>
      </c>
      <c r="B5921" t="s">
        <v>31125</v>
      </c>
      <c r="C5921" t="s">
        <v>31126</v>
      </c>
      <c r="D5921" t="s">
        <v>31127</v>
      </c>
      <c r="E5921" t="s">
        <v>2994</v>
      </c>
      <c r="H5921" t="s">
        <v>8226</v>
      </c>
      <c r="I5921" t="s">
        <v>8219</v>
      </c>
      <c r="J5921" t="s">
        <v>8215</v>
      </c>
      <c r="K5921" t="s">
        <v>8224</v>
      </c>
      <c r="L5921" t="s">
        <v>8216</v>
      </c>
    </row>
    <row r="5922" spans="1:12" x14ac:dyDescent="0.35">
      <c r="A5922" s="164" t="s">
        <v>3003</v>
      </c>
      <c r="B5922" t="s">
        <v>7252</v>
      </c>
      <c r="C5922" t="s">
        <v>17976</v>
      </c>
      <c r="D5922" t="s">
        <v>3004</v>
      </c>
      <c r="E5922" t="s">
        <v>2994</v>
      </c>
      <c r="F5922">
        <v>70</v>
      </c>
      <c r="G5922" t="s">
        <v>8234</v>
      </c>
      <c r="H5922" t="s">
        <v>8226</v>
      </c>
      <c r="I5922" t="s">
        <v>8219</v>
      </c>
      <c r="J5922" t="s">
        <v>8215</v>
      </c>
      <c r="K5922" t="s">
        <v>8224</v>
      </c>
      <c r="L5922" t="s">
        <v>8216</v>
      </c>
    </row>
    <row r="5923" spans="1:12" x14ac:dyDescent="0.35">
      <c r="A5923" s="164" t="s">
        <v>30625</v>
      </c>
      <c r="B5923" t="s">
        <v>30626</v>
      </c>
      <c r="C5923" t="s">
        <v>30627</v>
      </c>
      <c r="D5923" t="s">
        <v>30628</v>
      </c>
      <c r="E5923" t="s">
        <v>2994</v>
      </c>
      <c r="F5923">
        <v>35</v>
      </c>
      <c r="G5923" t="s">
        <v>8234</v>
      </c>
      <c r="H5923" t="s">
        <v>8226</v>
      </c>
      <c r="I5923" t="s">
        <v>8219</v>
      </c>
      <c r="J5923" t="s">
        <v>8215</v>
      </c>
      <c r="K5923" t="s">
        <v>8224</v>
      </c>
      <c r="L5923" t="s">
        <v>8216</v>
      </c>
    </row>
    <row r="5924" spans="1:12" x14ac:dyDescent="0.35">
      <c r="A5924" s="164" t="s">
        <v>27832</v>
      </c>
      <c r="B5924" t="s">
        <v>6621</v>
      </c>
      <c r="C5924" t="s">
        <v>17822</v>
      </c>
      <c r="D5924" t="s">
        <v>17823</v>
      </c>
      <c r="E5924" t="s">
        <v>2994</v>
      </c>
      <c r="F5924">
        <v>29</v>
      </c>
      <c r="G5924" t="s">
        <v>8234</v>
      </c>
      <c r="H5924" t="s">
        <v>8226</v>
      </c>
      <c r="I5924" t="s">
        <v>8219</v>
      </c>
      <c r="J5924" t="s">
        <v>8215</v>
      </c>
      <c r="K5924" t="s">
        <v>5808</v>
      </c>
      <c r="L5924" t="s">
        <v>8216</v>
      </c>
    </row>
    <row r="5925" spans="1:12" x14ac:dyDescent="0.35">
      <c r="A5925" s="164" t="s">
        <v>22543</v>
      </c>
      <c r="B5925" t="s">
        <v>12654</v>
      </c>
      <c r="C5925" t="s">
        <v>12655</v>
      </c>
      <c r="D5925" t="s">
        <v>12656</v>
      </c>
      <c r="E5925" t="s">
        <v>2994</v>
      </c>
      <c r="F5925">
        <v>49</v>
      </c>
      <c r="G5925" t="s">
        <v>8234</v>
      </c>
      <c r="H5925" t="s">
        <v>8226</v>
      </c>
      <c r="I5925" t="s">
        <v>8219</v>
      </c>
      <c r="J5925" t="s">
        <v>8215</v>
      </c>
      <c r="K5925" t="s">
        <v>8224</v>
      </c>
      <c r="L5925" t="s">
        <v>8216</v>
      </c>
    </row>
    <row r="5926" spans="1:12" x14ac:dyDescent="0.35">
      <c r="A5926" s="164" t="s">
        <v>3005</v>
      </c>
      <c r="B5926" t="s">
        <v>7257</v>
      </c>
      <c r="C5926" t="s">
        <v>20942</v>
      </c>
      <c r="D5926" t="s">
        <v>3006</v>
      </c>
      <c r="E5926" t="s">
        <v>2994</v>
      </c>
      <c r="F5926">
        <v>32</v>
      </c>
      <c r="G5926" t="s">
        <v>8234</v>
      </c>
      <c r="H5926" t="s">
        <v>8226</v>
      </c>
      <c r="I5926" t="s">
        <v>8219</v>
      </c>
      <c r="J5926" t="s">
        <v>8215</v>
      </c>
      <c r="K5926" t="s">
        <v>5808</v>
      </c>
      <c r="L5926" t="s">
        <v>8216</v>
      </c>
    </row>
    <row r="5927" spans="1:12" x14ac:dyDescent="0.35">
      <c r="A5927" s="164" t="s">
        <v>3007</v>
      </c>
      <c r="B5927" t="s">
        <v>7241</v>
      </c>
      <c r="C5927" t="s">
        <v>12873</v>
      </c>
      <c r="D5927" t="s">
        <v>2993</v>
      </c>
      <c r="E5927" t="s">
        <v>2994</v>
      </c>
      <c r="F5927">
        <v>162</v>
      </c>
      <c r="G5927" t="s">
        <v>8212</v>
      </c>
      <c r="H5927" t="s">
        <v>8226</v>
      </c>
      <c r="I5927" t="s">
        <v>8214</v>
      </c>
      <c r="J5927" t="s">
        <v>8215</v>
      </c>
      <c r="K5927" t="s">
        <v>8224</v>
      </c>
      <c r="L5927" t="s">
        <v>8216</v>
      </c>
    </row>
    <row r="5928" spans="1:12" x14ac:dyDescent="0.35">
      <c r="A5928" s="164" t="s">
        <v>3008</v>
      </c>
      <c r="B5928" t="s">
        <v>7255</v>
      </c>
      <c r="C5928" t="s">
        <v>30995</v>
      </c>
      <c r="D5928" t="s">
        <v>3009</v>
      </c>
      <c r="E5928" t="s">
        <v>2994</v>
      </c>
      <c r="F5928">
        <v>199</v>
      </c>
      <c r="G5928" t="s">
        <v>8212</v>
      </c>
      <c r="H5928" t="s">
        <v>8226</v>
      </c>
      <c r="I5928" t="s">
        <v>8214</v>
      </c>
      <c r="J5928" t="s">
        <v>8215</v>
      </c>
      <c r="K5928" t="s">
        <v>8224</v>
      </c>
      <c r="L5928" t="s">
        <v>8267</v>
      </c>
    </row>
    <row r="5929" spans="1:12" x14ac:dyDescent="0.35">
      <c r="A5929" s="164" t="s">
        <v>32747</v>
      </c>
      <c r="B5929" t="s">
        <v>32748</v>
      </c>
      <c r="C5929" t="s">
        <v>32749</v>
      </c>
      <c r="D5929" t="s">
        <v>2993</v>
      </c>
      <c r="E5929" t="s">
        <v>2994</v>
      </c>
      <c r="F5929">
        <v>203</v>
      </c>
      <c r="G5929" t="s">
        <v>8223</v>
      </c>
      <c r="H5929" t="s">
        <v>8226</v>
      </c>
      <c r="I5929" t="s">
        <v>8214</v>
      </c>
      <c r="J5929" t="s">
        <v>8215</v>
      </c>
      <c r="K5929" t="s">
        <v>8224</v>
      </c>
      <c r="L5929" t="s">
        <v>8267</v>
      </c>
    </row>
    <row r="5930" spans="1:12" x14ac:dyDescent="0.35">
      <c r="A5930" s="164" t="s">
        <v>3010</v>
      </c>
      <c r="B5930" t="s">
        <v>7240</v>
      </c>
      <c r="C5930" t="s">
        <v>17626</v>
      </c>
      <c r="D5930" t="s">
        <v>2993</v>
      </c>
      <c r="E5930" t="s">
        <v>2994</v>
      </c>
      <c r="F5930">
        <v>671</v>
      </c>
      <c r="G5930" t="s">
        <v>8490</v>
      </c>
      <c r="H5930" t="s">
        <v>8226</v>
      </c>
      <c r="I5930" t="s">
        <v>8214</v>
      </c>
      <c r="J5930" t="s">
        <v>8215</v>
      </c>
      <c r="K5930" t="s">
        <v>8224</v>
      </c>
      <c r="L5930" t="s">
        <v>8267</v>
      </c>
    </row>
    <row r="5931" spans="1:12" x14ac:dyDescent="0.35">
      <c r="A5931" s="164" t="s">
        <v>3011</v>
      </c>
      <c r="B5931" t="s">
        <v>7258</v>
      </c>
      <c r="C5931" t="s">
        <v>20268</v>
      </c>
      <c r="D5931" t="s">
        <v>768</v>
      </c>
      <c r="E5931" t="s">
        <v>2994</v>
      </c>
      <c r="F5931">
        <v>106</v>
      </c>
      <c r="G5931" t="s">
        <v>8212</v>
      </c>
      <c r="H5931" t="s">
        <v>8226</v>
      </c>
      <c r="I5931" t="s">
        <v>8219</v>
      </c>
      <c r="J5931" t="s">
        <v>8215</v>
      </c>
      <c r="K5931" t="s">
        <v>8224</v>
      </c>
      <c r="L5931" t="s">
        <v>8216</v>
      </c>
    </row>
    <row r="5932" spans="1:12" x14ac:dyDescent="0.35">
      <c r="A5932" s="164" t="s">
        <v>13036</v>
      </c>
      <c r="B5932" t="s">
        <v>13037</v>
      </c>
      <c r="C5932" t="s">
        <v>13038</v>
      </c>
      <c r="D5932" t="s">
        <v>13039</v>
      </c>
      <c r="E5932" t="s">
        <v>2994</v>
      </c>
      <c r="F5932">
        <v>47</v>
      </c>
      <c r="G5932" t="s">
        <v>8234</v>
      </c>
      <c r="H5932" t="s">
        <v>8226</v>
      </c>
      <c r="I5932" t="s">
        <v>8219</v>
      </c>
      <c r="J5932" t="s">
        <v>8215</v>
      </c>
      <c r="K5932" t="s">
        <v>5808</v>
      </c>
      <c r="L5932" t="s">
        <v>8216</v>
      </c>
    </row>
    <row r="5933" spans="1:12" x14ac:dyDescent="0.35">
      <c r="A5933" s="164" t="s">
        <v>3012</v>
      </c>
      <c r="B5933" t="s">
        <v>7262</v>
      </c>
      <c r="C5933" t="s">
        <v>31005</v>
      </c>
      <c r="D5933" t="s">
        <v>3013</v>
      </c>
      <c r="E5933" t="s">
        <v>2994</v>
      </c>
      <c r="F5933">
        <v>34</v>
      </c>
      <c r="G5933" t="s">
        <v>8234</v>
      </c>
      <c r="H5933" t="s">
        <v>8226</v>
      </c>
      <c r="I5933" t="s">
        <v>8219</v>
      </c>
      <c r="J5933" t="s">
        <v>8215</v>
      </c>
      <c r="K5933" t="s">
        <v>5808</v>
      </c>
      <c r="L5933" t="s">
        <v>8216</v>
      </c>
    </row>
    <row r="5934" spans="1:12" x14ac:dyDescent="0.35">
      <c r="A5934" s="164" t="s">
        <v>24483</v>
      </c>
      <c r="B5934" t="s">
        <v>24484</v>
      </c>
      <c r="C5934" t="s">
        <v>24485</v>
      </c>
      <c r="D5934" t="s">
        <v>24486</v>
      </c>
      <c r="E5934" t="s">
        <v>2994</v>
      </c>
      <c r="F5934">
        <v>21</v>
      </c>
      <c r="G5934" t="s">
        <v>8234</v>
      </c>
      <c r="H5934" t="s">
        <v>8226</v>
      </c>
      <c r="I5934" t="s">
        <v>8219</v>
      </c>
      <c r="J5934" t="s">
        <v>8215</v>
      </c>
      <c r="K5934" t="s">
        <v>8224</v>
      </c>
      <c r="L5934" t="s">
        <v>8216</v>
      </c>
    </row>
    <row r="5935" spans="1:12" x14ac:dyDescent="0.35">
      <c r="A5935" s="164" t="s">
        <v>18765</v>
      </c>
      <c r="B5935" t="s">
        <v>18766</v>
      </c>
      <c r="C5935" t="s">
        <v>18767</v>
      </c>
      <c r="D5935" t="s">
        <v>18768</v>
      </c>
      <c r="E5935" t="s">
        <v>2994</v>
      </c>
      <c r="F5935">
        <v>22</v>
      </c>
      <c r="G5935" t="s">
        <v>8234</v>
      </c>
      <c r="H5935" t="s">
        <v>8226</v>
      </c>
      <c r="I5935" t="s">
        <v>8219</v>
      </c>
      <c r="J5935" t="s">
        <v>8215</v>
      </c>
      <c r="K5935" t="s">
        <v>8224</v>
      </c>
      <c r="L5935" t="s">
        <v>8216</v>
      </c>
    </row>
    <row r="5936" spans="1:12" x14ac:dyDescent="0.35">
      <c r="A5936" s="164" t="s">
        <v>3014</v>
      </c>
      <c r="B5936" t="s">
        <v>7253</v>
      </c>
      <c r="C5936" t="s">
        <v>33185</v>
      </c>
      <c r="D5936" t="s">
        <v>3015</v>
      </c>
      <c r="E5936" t="s">
        <v>2994</v>
      </c>
      <c r="F5936">
        <v>47</v>
      </c>
      <c r="G5936" t="s">
        <v>8234</v>
      </c>
      <c r="H5936" t="s">
        <v>8226</v>
      </c>
      <c r="I5936" t="s">
        <v>8219</v>
      </c>
      <c r="J5936" t="s">
        <v>8215</v>
      </c>
      <c r="K5936" t="s">
        <v>8224</v>
      </c>
      <c r="L5936" t="s">
        <v>8216</v>
      </c>
    </row>
    <row r="5937" spans="1:12" x14ac:dyDescent="0.35">
      <c r="A5937" s="164" t="s">
        <v>8949</v>
      </c>
      <c r="B5937" t="s">
        <v>8950</v>
      </c>
      <c r="C5937" t="s">
        <v>8951</v>
      </c>
      <c r="D5937" t="s">
        <v>8952</v>
      </c>
      <c r="E5937" t="s">
        <v>2994</v>
      </c>
      <c r="F5937">
        <v>28</v>
      </c>
      <c r="G5937" t="s">
        <v>8234</v>
      </c>
      <c r="H5937" t="s">
        <v>8226</v>
      </c>
      <c r="I5937" t="s">
        <v>8219</v>
      </c>
      <c r="J5937" t="s">
        <v>8215</v>
      </c>
      <c r="K5937" t="s">
        <v>5808</v>
      </c>
      <c r="L5937" t="s">
        <v>8216</v>
      </c>
    </row>
    <row r="5938" spans="1:12" x14ac:dyDescent="0.35">
      <c r="A5938" s="164" t="s">
        <v>23762</v>
      </c>
      <c r="B5938" t="s">
        <v>17460</v>
      </c>
      <c r="C5938" t="s">
        <v>17461</v>
      </c>
      <c r="D5938" t="s">
        <v>17462</v>
      </c>
      <c r="E5938" t="s">
        <v>2994</v>
      </c>
      <c r="F5938">
        <v>25</v>
      </c>
      <c r="G5938" t="s">
        <v>8234</v>
      </c>
      <c r="H5938" t="s">
        <v>8226</v>
      </c>
      <c r="I5938" t="s">
        <v>8219</v>
      </c>
      <c r="J5938" t="s">
        <v>8215</v>
      </c>
      <c r="K5938" t="s">
        <v>5808</v>
      </c>
      <c r="L5938" t="s">
        <v>8216</v>
      </c>
    </row>
    <row r="5939" spans="1:12" x14ac:dyDescent="0.35">
      <c r="A5939" s="164" t="s">
        <v>3016</v>
      </c>
      <c r="B5939" t="s">
        <v>7244</v>
      </c>
      <c r="C5939" t="s">
        <v>12188</v>
      </c>
      <c r="D5939" t="s">
        <v>3017</v>
      </c>
      <c r="E5939" t="s">
        <v>2994</v>
      </c>
      <c r="F5939">
        <v>28</v>
      </c>
      <c r="G5939" t="s">
        <v>8234</v>
      </c>
      <c r="H5939" t="s">
        <v>8226</v>
      </c>
      <c r="I5939" t="s">
        <v>8219</v>
      </c>
      <c r="J5939" t="s">
        <v>8215</v>
      </c>
      <c r="K5939" t="s">
        <v>5808</v>
      </c>
      <c r="L5939" t="s">
        <v>8216</v>
      </c>
    </row>
    <row r="5940" spans="1:12" x14ac:dyDescent="0.35">
      <c r="A5940" s="164" t="s">
        <v>23533</v>
      </c>
      <c r="B5940" t="s">
        <v>14075</v>
      </c>
      <c r="C5940" t="s">
        <v>23534</v>
      </c>
      <c r="D5940" t="s">
        <v>14077</v>
      </c>
      <c r="E5940" t="s">
        <v>2994</v>
      </c>
      <c r="F5940">
        <v>31</v>
      </c>
      <c r="G5940" t="s">
        <v>8234</v>
      </c>
      <c r="H5940" t="s">
        <v>8226</v>
      </c>
      <c r="I5940" t="s">
        <v>8219</v>
      </c>
      <c r="J5940" t="s">
        <v>8215</v>
      </c>
      <c r="K5940" t="s">
        <v>8224</v>
      </c>
      <c r="L5940" t="s">
        <v>8216</v>
      </c>
    </row>
    <row r="5941" spans="1:12" x14ac:dyDescent="0.35">
      <c r="A5941" s="164" t="s">
        <v>25993</v>
      </c>
      <c r="B5941" t="s">
        <v>25994</v>
      </c>
      <c r="C5941" t="s">
        <v>25995</v>
      </c>
      <c r="D5941" t="s">
        <v>11850</v>
      </c>
      <c r="E5941" t="s">
        <v>2994</v>
      </c>
      <c r="F5941">
        <v>28</v>
      </c>
      <c r="G5941" t="s">
        <v>8234</v>
      </c>
      <c r="H5941" t="s">
        <v>8226</v>
      </c>
      <c r="I5941" t="s">
        <v>8219</v>
      </c>
      <c r="J5941" t="s">
        <v>8215</v>
      </c>
      <c r="K5941" t="s">
        <v>5808</v>
      </c>
      <c r="L5941" t="s">
        <v>8216</v>
      </c>
    </row>
    <row r="5942" spans="1:12" x14ac:dyDescent="0.35">
      <c r="A5942" s="164" t="s">
        <v>17562</v>
      </c>
      <c r="B5942" t="s">
        <v>17563</v>
      </c>
      <c r="C5942" t="s">
        <v>17564</v>
      </c>
      <c r="D5942" t="s">
        <v>17565</v>
      </c>
      <c r="E5942" t="s">
        <v>2994</v>
      </c>
      <c r="H5942" t="s">
        <v>8226</v>
      </c>
      <c r="I5942" t="s">
        <v>8219</v>
      </c>
      <c r="J5942" t="s">
        <v>8215</v>
      </c>
      <c r="K5942" t="s">
        <v>8224</v>
      </c>
      <c r="L5942" t="s">
        <v>8216</v>
      </c>
    </row>
    <row r="5943" spans="1:12" x14ac:dyDescent="0.35">
      <c r="A5943" s="164" t="s">
        <v>13272</v>
      </c>
      <c r="B5943" t="s">
        <v>13273</v>
      </c>
      <c r="C5943" t="s">
        <v>13274</v>
      </c>
      <c r="D5943" t="s">
        <v>10230</v>
      </c>
      <c r="E5943" t="s">
        <v>2994</v>
      </c>
      <c r="H5943" t="s">
        <v>8226</v>
      </c>
      <c r="I5943" t="s">
        <v>8219</v>
      </c>
      <c r="J5943" t="s">
        <v>8215</v>
      </c>
      <c r="K5943" t="s">
        <v>8224</v>
      </c>
      <c r="L5943" t="s">
        <v>8216</v>
      </c>
    </row>
    <row r="5944" spans="1:12" x14ac:dyDescent="0.35">
      <c r="A5944" s="164" t="s">
        <v>27327</v>
      </c>
      <c r="B5944" t="s">
        <v>27328</v>
      </c>
      <c r="C5944" t="s">
        <v>27329</v>
      </c>
      <c r="D5944" t="s">
        <v>27330</v>
      </c>
      <c r="E5944" t="s">
        <v>2994</v>
      </c>
      <c r="H5944" t="s">
        <v>8226</v>
      </c>
      <c r="I5944" t="s">
        <v>8214</v>
      </c>
      <c r="J5944" t="s">
        <v>8215</v>
      </c>
      <c r="K5944" t="s">
        <v>8224</v>
      </c>
      <c r="L5944" t="s">
        <v>8216</v>
      </c>
    </row>
    <row r="5945" spans="1:12" x14ac:dyDescent="0.35">
      <c r="A5945" s="164" t="s">
        <v>23947</v>
      </c>
      <c r="B5945" t="s">
        <v>23948</v>
      </c>
      <c r="C5945" t="s">
        <v>23949</v>
      </c>
      <c r="D5945" t="s">
        <v>2993</v>
      </c>
      <c r="E5945" t="s">
        <v>2994</v>
      </c>
      <c r="F5945">
        <v>0</v>
      </c>
      <c r="G5945" t="s">
        <v>8234</v>
      </c>
      <c r="H5945" t="s">
        <v>8226</v>
      </c>
      <c r="I5945" t="s">
        <v>8214</v>
      </c>
      <c r="J5945" t="s">
        <v>8215</v>
      </c>
      <c r="K5945" t="s">
        <v>8224</v>
      </c>
      <c r="L5945" t="s">
        <v>8216</v>
      </c>
    </row>
    <row r="5946" spans="1:12" x14ac:dyDescent="0.35">
      <c r="A5946" s="164" t="s">
        <v>9314</v>
      </c>
      <c r="B5946" t="s">
        <v>9315</v>
      </c>
      <c r="C5946" t="s">
        <v>9316</v>
      </c>
      <c r="D5946" t="s">
        <v>2996</v>
      </c>
      <c r="E5946" t="s">
        <v>2994</v>
      </c>
      <c r="F5946">
        <v>4</v>
      </c>
      <c r="G5946" t="s">
        <v>8234</v>
      </c>
      <c r="H5946" t="s">
        <v>8226</v>
      </c>
      <c r="I5946" t="s">
        <v>8214</v>
      </c>
      <c r="J5946" t="s">
        <v>8215</v>
      </c>
      <c r="K5946" t="s">
        <v>8224</v>
      </c>
      <c r="L5946" t="s">
        <v>8216</v>
      </c>
    </row>
    <row r="5947" spans="1:12" x14ac:dyDescent="0.35">
      <c r="A5947" s="164" t="s">
        <v>26144</v>
      </c>
      <c r="B5947" t="s">
        <v>26145</v>
      </c>
      <c r="C5947" t="s">
        <v>26146</v>
      </c>
      <c r="D5947" t="s">
        <v>26147</v>
      </c>
      <c r="E5947" t="s">
        <v>2994</v>
      </c>
      <c r="F5947">
        <v>6</v>
      </c>
      <c r="G5947" t="s">
        <v>8234</v>
      </c>
      <c r="H5947" t="s">
        <v>8226</v>
      </c>
      <c r="I5947" t="s">
        <v>8219</v>
      </c>
      <c r="J5947" t="s">
        <v>8215</v>
      </c>
      <c r="K5947" t="s">
        <v>8224</v>
      </c>
      <c r="L5947" t="s">
        <v>8216</v>
      </c>
    </row>
    <row r="5948" spans="1:12" x14ac:dyDescent="0.35">
      <c r="A5948" s="164" t="s">
        <v>3018</v>
      </c>
      <c r="B5948" t="s">
        <v>8051</v>
      </c>
      <c r="C5948" t="s">
        <v>26673</v>
      </c>
      <c r="D5948" t="s">
        <v>3019</v>
      </c>
      <c r="E5948" t="s">
        <v>2994</v>
      </c>
      <c r="F5948">
        <v>60</v>
      </c>
      <c r="G5948" t="s">
        <v>8234</v>
      </c>
      <c r="H5948" t="s">
        <v>8226</v>
      </c>
      <c r="I5948" t="s">
        <v>8214</v>
      </c>
      <c r="J5948" t="s">
        <v>8215</v>
      </c>
      <c r="K5948" t="s">
        <v>8224</v>
      </c>
      <c r="L5948" t="s">
        <v>8216</v>
      </c>
    </row>
    <row r="5949" spans="1:12" x14ac:dyDescent="0.35">
      <c r="A5949" s="164" t="s">
        <v>3020</v>
      </c>
      <c r="B5949" t="s">
        <v>7247</v>
      </c>
      <c r="C5949" t="s">
        <v>20802</v>
      </c>
      <c r="D5949" t="s">
        <v>3021</v>
      </c>
      <c r="E5949" t="s">
        <v>2994</v>
      </c>
      <c r="F5949">
        <v>27</v>
      </c>
      <c r="G5949" t="s">
        <v>8234</v>
      </c>
      <c r="H5949" t="s">
        <v>8226</v>
      </c>
      <c r="I5949" t="s">
        <v>8219</v>
      </c>
      <c r="J5949" t="s">
        <v>8215</v>
      </c>
      <c r="K5949" t="s">
        <v>8224</v>
      </c>
      <c r="L5949" t="s">
        <v>8216</v>
      </c>
    </row>
    <row r="5950" spans="1:12" x14ac:dyDescent="0.35">
      <c r="A5950" s="164" t="s">
        <v>3022</v>
      </c>
      <c r="B5950" t="s">
        <v>7245</v>
      </c>
      <c r="C5950" t="s">
        <v>20324</v>
      </c>
      <c r="D5950" t="s">
        <v>3017</v>
      </c>
      <c r="E5950" t="s">
        <v>2994</v>
      </c>
      <c r="F5950">
        <v>74</v>
      </c>
      <c r="G5950" t="s">
        <v>8234</v>
      </c>
      <c r="H5950" t="s">
        <v>8226</v>
      </c>
      <c r="I5950" t="s">
        <v>8219</v>
      </c>
      <c r="J5950" t="s">
        <v>8215</v>
      </c>
      <c r="K5950" t="s">
        <v>8224</v>
      </c>
      <c r="L5950" t="s">
        <v>8216</v>
      </c>
    </row>
    <row r="5951" spans="1:12" x14ac:dyDescent="0.35">
      <c r="A5951" s="164" t="s">
        <v>3023</v>
      </c>
      <c r="B5951" t="s">
        <v>7246</v>
      </c>
      <c r="C5951" t="s">
        <v>9755</v>
      </c>
      <c r="D5951" t="s">
        <v>3024</v>
      </c>
      <c r="E5951" t="s">
        <v>2994</v>
      </c>
      <c r="F5951">
        <v>19</v>
      </c>
      <c r="G5951" t="s">
        <v>8234</v>
      </c>
      <c r="H5951" t="s">
        <v>8226</v>
      </c>
      <c r="I5951" t="s">
        <v>8219</v>
      </c>
      <c r="J5951" t="s">
        <v>8215</v>
      </c>
      <c r="K5951" t="s">
        <v>8224</v>
      </c>
      <c r="L5951" t="s">
        <v>8216</v>
      </c>
    </row>
    <row r="5952" spans="1:12" x14ac:dyDescent="0.35">
      <c r="A5952" s="164" t="s">
        <v>3025</v>
      </c>
      <c r="B5952" t="s">
        <v>7263</v>
      </c>
      <c r="C5952" t="s">
        <v>25925</v>
      </c>
      <c r="D5952" t="s">
        <v>3026</v>
      </c>
      <c r="E5952" t="s">
        <v>2994</v>
      </c>
      <c r="F5952">
        <v>82</v>
      </c>
      <c r="G5952" t="s">
        <v>8234</v>
      </c>
      <c r="H5952" t="s">
        <v>8226</v>
      </c>
      <c r="I5952" t="s">
        <v>8219</v>
      </c>
      <c r="J5952" t="s">
        <v>8215</v>
      </c>
      <c r="K5952" t="s">
        <v>8224</v>
      </c>
      <c r="L5952" t="s">
        <v>8216</v>
      </c>
    </row>
    <row r="5953" spans="1:12" x14ac:dyDescent="0.35">
      <c r="A5953" s="164" t="s">
        <v>3027</v>
      </c>
      <c r="B5953" t="s">
        <v>7264</v>
      </c>
      <c r="C5953" t="s">
        <v>32775</v>
      </c>
      <c r="D5953" t="s">
        <v>3028</v>
      </c>
      <c r="E5953" t="s">
        <v>2994</v>
      </c>
      <c r="F5953">
        <v>61</v>
      </c>
      <c r="G5953" t="s">
        <v>8234</v>
      </c>
      <c r="H5953" t="s">
        <v>8226</v>
      </c>
      <c r="I5953" t="s">
        <v>8219</v>
      </c>
      <c r="J5953" t="s">
        <v>8215</v>
      </c>
      <c r="K5953" t="s">
        <v>8224</v>
      </c>
      <c r="L5953" t="s">
        <v>8216</v>
      </c>
    </row>
    <row r="5954" spans="1:12" x14ac:dyDescent="0.35">
      <c r="A5954" s="164" t="s">
        <v>28034</v>
      </c>
      <c r="B5954" t="s">
        <v>28035</v>
      </c>
      <c r="C5954" t="s">
        <v>28036</v>
      </c>
      <c r="D5954" t="s">
        <v>28037</v>
      </c>
      <c r="E5954" t="s">
        <v>2994</v>
      </c>
      <c r="H5954" t="s">
        <v>8226</v>
      </c>
      <c r="I5954" t="s">
        <v>8219</v>
      </c>
      <c r="J5954" t="s">
        <v>8215</v>
      </c>
      <c r="K5954" t="s">
        <v>8224</v>
      </c>
      <c r="L5954" t="s">
        <v>8216</v>
      </c>
    </row>
    <row r="5955" spans="1:12" x14ac:dyDescent="0.35">
      <c r="A5955" s="164" t="s">
        <v>3029</v>
      </c>
      <c r="B5955" t="s">
        <v>7266</v>
      </c>
      <c r="C5955" t="s">
        <v>23058</v>
      </c>
      <c r="D5955" t="s">
        <v>598</v>
      </c>
      <c r="E5955" t="s">
        <v>2994</v>
      </c>
      <c r="F5955">
        <v>10</v>
      </c>
      <c r="G5955" t="s">
        <v>8234</v>
      </c>
      <c r="H5955" t="s">
        <v>8226</v>
      </c>
      <c r="I5955" t="s">
        <v>8219</v>
      </c>
      <c r="J5955" t="s">
        <v>8215</v>
      </c>
      <c r="K5955" t="s">
        <v>8224</v>
      </c>
      <c r="L5955" t="s">
        <v>8216</v>
      </c>
    </row>
    <row r="5956" spans="1:12" x14ac:dyDescent="0.35">
      <c r="A5956" s="164" t="s">
        <v>21685</v>
      </c>
      <c r="B5956" t="s">
        <v>21686</v>
      </c>
      <c r="C5956" t="s">
        <v>21687</v>
      </c>
      <c r="D5956" t="s">
        <v>21688</v>
      </c>
      <c r="E5956" t="s">
        <v>2994</v>
      </c>
      <c r="F5956">
        <v>28</v>
      </c>
      <c r="G5956" t="s">
        <v>8234</v>
      </c>
      <c r="H5956" t="s">
        <v>8226</v>
      </c>
      <c r="I5956" t="s">
        <v>8219</v>
      </c>
      <c r="J5956" t="s">
        <v>8215</v>
      </c>
      <c r="K5956" t="s">
        <v>5808</v>
      </c>
      <c r="L5956" t="s">
        <v>8216</v>
      </c>
    </row>
    <row r="5957" spans="1:12" x14ac:dyDescent="0.35">
      <c r="A5957" s="164" t="s">
        <v>9672</v>
      </c>
      <c r="B5957" t="s">
        <v>9673</v>
      </c>
      <c r="C5957" t="s">
        <v>9674</v>
      </c>
      <c r="D5957" t="s">
        <v>9675</v>
      </c>
      <c r="E5957" t="s">
        <v>2994</v>
      </c>
      <c r="F5957">
        <v>36</v>
      </c>
      <c r="G5957" t="s">
        <v>8234</v>
      </c>
      <c r="H5957" t="s">
        <v>8226</v>
      </c>
      <c r="I5957" t="s">
        <v>8219</v>
      </c>
      <c r="J5957" t="s">
        <v>8215</v>
      </c>
      <c r="K5957" t="s">
        <v>5808</v>
      </c>
      <c r="L5957" t="s">
        <v>8216</v>
      </c>
    </row>
    <row r="5958" spans="1:12" x14ac:dyDescent="0.35">
      <c r="A5958" s="164" t="s">
        <v>3030</v>
      </c>
      <c r="B5958" t="s">
        <v>7236</v>
      </c>
      <c r="C5958" t="s">
        <v>11430</v>
      </c>
      <c r="D5958" t="s">
        <v>7237</v>
      </c>
      <c r="E5958" t="s">
        <v>2994</v>
      </c>
      <c r="F5958">
        <v>6</v>
      </c>
      <c r="G5958" t="s">
        <v>8234</v>
      </c>
      <c r="H5958" t="s">
        <v>8226</v>
      </c>
      <c r="I5958" t="s">
        <v>8219</v>
      </c>
      <c r="J5958" t="s">
        <v>8215</v>
      </c>
      <c r="K5958" t="s">
        <v>8224</v>
      </c>
      <c r="L5958" t="s">
        <v>8216</v>
      </c>
    </row>
    <row r="5959" spans="1:12" x14ac:dyDescent="0.35">
      <c r="A5959" s="164" t="s">
        <v>30824</v>
      </c>
      <c r="B5959" t="s">
        <v>17025</v>
      </c>
      <c r="C5959" t="s">
        <v>17026</v>
      </c>
      <c r="D5959" t="s">
        <v>17027</v>
      </c>
      <c r="E5959" t="s">
        <v>2994</v>
      </c>
      <c r="H5959" t="s">
        <v>8226</v>
      </c>
      <c r="I5959" t="s">
        <v>8214</v>
      </c>
      <c r="J5959" t="s">
        <v>8215</v>
      </c>
      <c r="K5959" t="s">
        <v>8224</v>
      </c>
      <c r="L5959" t="s">
        <v>8216</v>
      </c>
    </row>
    <row r="5960" spans="1:12" x14ac:dyDescent="0.35">
      <c r="A5960" s="164" t="s">
        <v>32791</v>
      </c>
      <c r="B5960" t="s">
        <v>32792</v>
      </c>
      <c r="C5960" t="s">
        <v>32793</v>
      </c>
      <c r="D5960" t="s">
        <v>8667</v>
      </c>
      <c r="E5960" t="s">
        <v>2994</v>
      </c>
      <c r="H5960" t="s">
        <v>8226</v>
      </c>
      <c r="I5960" t="s">
        <v>8214</v>
      </c>
      <c r="J5960" t="s">
        <v>8215</v>
      </c>
      <c r="K5960" t="s">
        <v>8224</v>
      </c>
      <c r="L5960" t="s">
        <v>8216</v>
      </c>
    </row>
    <row r="5961" spans="1:12" x14ac:dyDescent="0.35">
      <c r="A5961" s="164" t="s">
        <v>24633</v>
      </c>
      <c r="B5961" t="s">
        <v>24634</v>
      </c>
      <c r="C5961" t="s">
        <v>24635</v>
      </c>
      <c r="D5961" t="s">
        <v>24636</v>
      </c>
      <c r="E5961" t="s">
        <v>2994</v>
      </c>
      <c r="H5961" t="s">
        <v>8226</v>
      </c>
      <c r="I5961" t="s">
        <v>8219</v>
      </c>
      <c r="J5961" t="s">
        <v>8215</v>
      </c>
      <c r="K5961" t="s">
        <v>8224</v>
      </c>
      <c r="L5961" t="s">
        <v>8216</v>
      </c>
    </row>
    <row r="5962" spans="1:12" x14ac:dyDescent="0.35">
      <c r="A5962" s="164" t="s">
        <v>3031</v>
      </c>
      <c r="B5962" t="s">
        <v>7242</v>
      </c>
      <c r="C5962" t="s">
        <v>16890</v>
      </c>
      <c r="D5962" t="s">
        <v>2993</v>
      </c>
      <c r="E5962" t="s">
        <v>2994</v>
      </c>
      <c r="F5962">
        <v>70</v>
      </c>
      <c r="G5962" t="s">
        <v>8234</v>
      </c>
      <c r="H5962" t="s">
        <v>8226</v>
      </c>
      <c r="I5962" t="s">
        <v>8214</v>
      </c>
      <c r="J5962" t="s">
        <v>8215</v>
      </c>
      <c r="K5962" t="s">
        <v>8224</v>
      </c>
      <c r="L5962" t="s">
        <v>8216</v>
      </c>
    </row>
    <row r="5963" spans="1:12" x14ac:dyDescent="0.35">
      <c r="A5963" s="164" t="s">
        <v>23138</v>
      </c>
      <c r="B5963" t="s">
        <v>23139</v>
      </c>
      <c r="C5963" t="s">
        <v>23140</v>
      </c>
      <c r="D5963" t="s">
        <v>8667</v>
      </c>
      <c r="E5963" t="s">
        <v>2994</v>
      </c>
      <c r="H5963" t="s">
        <v>8226</v>
      </c>
      <c r="I5963" t="s">
        <v>8214</v>
      </c>
      <c r="J5963" t="s">
        <v>8215</v>
      </c>
      <c r="K5963" t="s">
        <v>8224</v>
      </c>
      <c r="L5963" t="s">
        <v>8216</v>
      </c>
    </row>
    <row r="5964" spans="1:12" x14ac:dyDescent="0.35">
      <c r="A5964" s="164" t="s">
        <v>24517</v>
      </c>
      <c r="B5964" t="s">
        <v>24518</v>
      </c>
      <c r="C5964" t="s">
        <v>24519</v>
      </c>
      <c r="D5964" t="s">
        <v>8667</v>
      </c>
      <c r="E5964" t="s">
        <v>2994</v>
      </c>
      <c r="H5964" t="s">
        <v>8226</v>
      </c>
      <c r="I5964" t="s">
        <v>8214</v>
      </c>
      <c r="J5964" t="s">
        <v>8215</v>
      </c>
      <c r="K5964" t="s">
        <v>8224</v>
      </c>
      <c r="L5964" t="s">
        <v>8216</v>
      </c>
    </row>
    <row r="5965" spans="1:12" x14ac:dyDescent="0.35">
      <c r="A5965" s="164" t="s">
        <v>17024</v>
      </c>
      <c r="B5965" t="s">
        <v>17025</v>
      </c>
      <c r="C5965" t="s">
        <v>17026</v>
      </c>
      <c r="D5965" t="s">
        <v>17027</v>
      </c>
      <c r="E5965" t="s">
        <v>2994</v>
      </c>
      <c r="H5965" t="s">
        <v>8226</v>
      </c>
      <c r="I5965" t="s">
        <v>8214</v>
      </c>
      <c r="J5965" t="s">
        <v>8215</v>
      </c>
      <c r="K5965" t="s">
        <v>8224</v>
      </c>
      <c r="L5965" t="s">
        <v>8216</v>
      </c>
    </row>
    <row r="5966" spans="1:12" x14ac:dyDescent="0.35">
      <c r="A5966" s="164" t="s">
        <v>11214</v>
      </c>
      <c r="B5966" t="s">
        <v>11215</v>
      </c>
      <c r="C5966" t="s">
        <v>11216</v>
      </c>
      <c r="D5966" t="s">
        <v>2993</v>
      </c>
      <c r="E5966" t="s">
        <v>2994</v>
      </c>
      <c r="F5966">
        <v>39</v>
      </c>
      <c r="G5966" t="s">
        <v>8234</v>
      </c>
      <c r="H5966" t="s">
        <v>8226</v>
      </c>
      <c r="I5966" t="s">
        <v>8214</v>
      </c>
      <c r="J5966" t="s">
        <v>8215</v>
      </c>
      <c r="K5966" t="s">
        <v>8224</v>
      </c>
      <c r="L5966" t="s">
        <v>8216</v>
      </c>
    </row>
    <row r="5967" spans="1:12" x14ac:dyDescent="0.35">
      <c r="A5967" s="164" t="s">
        <v>18339</v>
      </c>
      <c r="B5967" t="s">
        <v>18340</v>
      </c>
      <c r="C5967" t="s">
        <v>9076</v>
      </c>
      <c r="D5967" t="s">
        <v>8667</v>
      </c>
      <c r="E5967" t="s">
        <v>2994</v>
      </c>
      <c r="H5967" t="s">
        <v>8226</v>
      </c>
      <c r="I5967" t="s">
        <v>8214</v>
      </c>
      <c r="J5967" t="s">
        <v>8215</v>
      </c>
      <c r="K5967" t="s">
        <v>8224</v>
      </c>
      <c r="L5967" t="s">
        <v>8216</v>
      </c>
    </row>
    <row r="5968" spans="1:12" x14ac:dyDescent="0.35">
      <c r="A5968" s="164" t="s">
        <v>8664</v>
      </c>
      <c r="B5968" t="s">
        <v>8665</v>
      </c>
      <c r="C5968" t="s">
        <v>8666</v>
      </c>
      <c r="D5968" t="s">
        <v>8667</v>
      </c>
      <c r="E5968" t="s">
        <v>2994</v>
      </c>
      <c r="H5968" t="s">
        <v>8226</v>
      </c>
      <c r="I5968" t="s">
        <v>8214</v>
      </c>
      <c r="J5968" t="s">
        <v>8215</v>
      </c>
      <c r="K5968" t="s">
        <v>8224</v>
      </c>
      <c r="L5968" t="s">
        <v>8216</v>
      </c>
    </row>
    <row r="5969" spans="1:12" x14ac:dyDescent="0.35">
      <c r="A5969" s="164" t="s">
        <v>9074</v>
      </c>
      <c r="B5969" t="s">
        <v>9075</v>
      </c>
      <c r="C5969" t="s">
        <v>9076</v>
      </c>
      <c r="D5969" t="s">
        <v>8667</v>
      </c>
      <c r="E5969" t="s">
        <v>2994</v>
      </c>
      <c r="H5969" t="s">
        <v>8226</v>
      </c>
      <c r="I5969" t="s">
        <v>8214</v>
      </c>
      <c r="J5969" t="s">
        <v>8215</v>
      </c>
      <c r="K5969" t="s">
        <v>8224</v>
      </c>
      <c r="L5969" t="s">
        <v>8216</v>
      </c>
    </row>
    <row r="5970" spans="1:12" x14ac:dyDescent="0.35">
      <c r="A5970" s="164" t="s">
        <v>20712</v>
      </c>
      <c r="B5970" t="s">
        <v>20713</v>
      </c>
      <c r="C5970" t="s">
        <v>20714</v>
      </c>
      <c r="D5970" t="s">
        <v>2993</v>
      </c>
      <c r="E5970" t="s">
        <v>2994</v>
      </c>
      <c r="F5970">
        <v>55</v>
      </c>
      <c r="G5970" t="s">
        <v>8234</v>
      </c>
      <c r="H5970" t="s">
        <v>8226</v>
      </c>
      <c r="I5970" t="s">
        <v>8214</v>
      </c>
      <c r="J5970" t="s">
        <v>8215</v>
      </c>
      <c r="K5970" t="s">
        <v>8224</v>
      </c>
      <c r="L5970" t="s">
        <v>8216</v>
      </c>
    </row>
    <row r="5971" spans="1:12" x14ac:dyDescent="0.35">
      <c r="A5971" s="164" t="s">
        <v>3032</v>
      </c>
      <c r="B5971" t="s">
        <v>7259</v>
      </c>
      <c r="C5971" t="s">
        <v>26576</v>
      </c>
      <c r="D5971" t="s">
        <v>3033</v>
      </c>
      <c r="E5971" t="s">
        <v>2994</v>
      </c>
      <c r="F5971">
        <v>20</v>
      </c>
      <c r="G5971" t="s">
        <v>8234</v>
      </c>
      <c r="H5971" t="s">
        <v>8226</v>
      </c>
      <c r="I5971" t="s">
        <v>8219</v>
      </c>
      <c r="J5971" t="s">
        <v>8215</v>
      </c>
      <c r="K5971" t="s">
        <v>8224</v>
      </c>
      <c r="L5971" t="s">
        <v>8216</v>
      </c>
    </row>
    <row r="5972" spans="1:12" x14ac:dyDescent="0.35">
      <c r="A5972" s="164" t="s">
        <v>3035</v>
      </c>
      <c r="B5972" t="s">
        <v>7256</v>
      </c>
      <c r="C5972" t="s">
        <v>23099</v>
      </c>
      <c r="D5972" t="s">
        <v>3009</v>
      </c>
      <c r="E5972" t="s">
        <v>2994</v>
      </c>
      <c r="F5972">
        <v>180</v>
      </c>
      <c r="G5972" t="s">
        <v>8212</v>
      </c>
      <c r="H5972" t="s">
        <v>8226</v>
      </c>
      <c r="I5972" t="s">
        <v>8214</v>
      </c>
      <c r="J5972" t="s">
        <v>8215</v>
      </c>
      <c r="K5972" t="s">
        <v>8224</v>
      </c>
      <c r="L5972" t="s">
        <v>8267</v>
      </c>
    </row>
    <row r="5973" spans="1:12" x14ac:dyDescent="0.35">
      <c r="A5973" s="164" t="s">
        <v>3036</v>
      </c>
      <c r="B5973" t="s">
        <v>7261</v>
      </c>
      <c r="C5973" t="s">
        <v>27779</v>
      </c>
      <c r="D5973" t="s">
        <v>1498</v>
      </c>
      <c r="E5973" t="s">
        <v>2994</v>
      </c>
      <c r="F5973">
        <v>27</v>
      </c>
      <c r="G5973" t="s">
        <v>8234</v>
      </c>
      <c r="H5973" t="s">
        <v>8226</v>
      </c>
      <c r="I5973" t="s">
        <v>8219</v>
      </c>
      <c r="J5973" t="s">
        <v>8215</v>
      </c>
      <c r="K5973" t="s">
        <v>8224</v>
      </c>
      <c r="L5973" t="s">
        <v>8216</v>
      </c>
    </row>
    <row r="5974" spans="1:12" x14ac:dyDescent="0.35">
      <c r="A5974" s="164" t="s">
        <v>17520</v>
      </c>
      <c r="B5974" t="s">
        <v>17521</v>
      </c>
      <c r="C5974" t="s">
        <v>17522</v>
      </c>
      <c r="D5974" t="s">
        <v>2996</v>
      </c>
      <c r="E5974" t="s">
        <v>2994</v>
      </c>
      <c r="F5974">
        <v>12</v>
      </c>
      <c r="G5974" t="s">
        <v>8234</v>
      </c>
      <c r="H5974" t="s">
        <v>8226</v>
      </c>
      <c r="I5974" t="s">
        <v>8214</v>
      </c>
      <c r="J5974" t="s">
        <v>8215</v>
      </c>
      <c r="K5974" t="s">
        <v>8224</v>
      </c>
      <c r="L5974" t="s">
        <v>8216</v>
      </c>
    </row>
    <row r="5975" spans="1:12" x14ac:dyDescent="0.35">
      <c r="A5975" s="164" t="s">
        <v>24586</v>
      </c>
      <c r="B5975" t="s">
        <v>24587</v>
      </c>
      <c r="C5975" t="s">
        <v>24588</v>
      </c>
      <c r="D5975" t="s">
        <v>3009</v>
      </c>
      <c r="E5975" t="s">
        <v>2994</v>
      </c>
      <c r="F5975">
        <v>20</v>
      </c>
      <c r="G5975" t="s">
        <v>8234</v>
      </c>
      <c r="H5975" t="s">
        <v>8226</v>
      </c>
      <c r="I5975" t="s">
        <v>8214</v>
      </c>
      <c r="J5975" t="s">
        <v>8215</v>
      </c>
      <c r="K5975" t="s">
        <v>8224</v>
      </c>
      <c r="L5975" t="s">
        <v>8216</v>
      </c>
    </row>
    <row r="5976" spans="1:12" x14ac:dyDescent="0.35">
      <c r="A5976" s="164" t="s">
        <v>3037</v>
      </c>
      <c r="B5976" t="s">
        <v>7243</v>
      </c>
      <c r="C5976" t="s">
        <v>19741</v>
      </c>
      <c r="D5976" t="s">
        <v>3038</v>
      </c>
      <c r="E5976" t="s">
        <v>2994</v>
      </c>
      <c r="F5976">
        <v>60</v>
      </c>
      <c r="G5976" t="s">
        <v>8234</v>
      </c>
      <c r="H5976" t="s">
        <v>8226</v>
      </c>
      <c r="I5976" t="s">
        <v>8214</v>
      </c>
      <c r="J5976" t="s">
        <v>8215</v>
      </c>
      <c r="K5976" t="s">
        <v>8224</v>
      </c>
      <c r="L5976" t="s">
        <v>8267</v>
      </c>
    </row>
    <row r="5977" spans="1:12" x14ac:dyDescent="0.35">
      <c r="A5977" s="164" t="s">
        <v>7250</v>
      </c>
      <c r="B5977" t="s">
        <v>7251</v>
      </c>
      <c r="C5977" t="s">
        <v>10196</v>
      </c>
      <c r="D5977" t="s">
        <v>2996</v>
      </c>
      <c r="E5977" t="s">
        <v>2994</v>
      </c>
      <c r="F5977">
        <v>36</v>
      </c>
      <c r="G5977" t="s">
        <v>8234</v>
      </c>
      <c r="H5977" t="s">
        <v>8226</v>
      </c>
      <c r="I5977" t="s">
        <v>8214</v>
      </c>
      <c r="J5977" t="s">
        <v>8215</v>
      </c>
      <c r="K5977" t="s">
        <v>8224</v>
      </c>
      <c r="L5977" t="s">
        <v>8216</v>
      </c>
    </row>
    <row r="5978" spans="1:12" x14ac:dyDescent="0.35">
      <c r="A5978" s="164" t="s">
        <v>20353</v>
      </c>
      <c r="B5978" t="s">
        <v>10793</v>
      </c>
      <c r="C5978" t="s">
        <v>20354</v>
      </c>
      <c r="D5978" t="s">
        <v>20355</v>
      </c>
      <c r="E5978" t="s">
        <v>2994</v>
      </c>
      <c r="F5978">
        <v>11</v>
      </c>
      <c r="G5978" t="s">
        <v>8234</v>
      </c>
      <c r="H5978" t="s">
        <v>8226</v>
      </c>
      <c r="I5978" t="s">
        <v>8219</v>
      </c>
      <c r="J5978" t="s">
        <v>8272</v>
      </c>
      <c r="K5978" t="s">
        <v>8224</v>
      </c>
      <c r="L5978" t="s">
        <v>8216</v>
      </c>
    </row>
    <row r="5979" spans="1:12" x14ac:dyDescent="0.35">
      <c r="A5979" s="164" t="s">
        <v>31172</v>
      </c>
      <c r="B5979" t="s">
        <v>18766</v>
      </c>
      <c r="C5979" t="s">
        <v>31173</v>
      </c>
      <c r="D5979" t="s">
        <v>18768</v>
      </c>
      <c r="E5979" t="s">
        <v>2994</v>
      </c>
      <c r="F5979">
        <v>24</v>
      </c>
      <c r="G5979" t="s">
        <v>8234</v>
      </c>
      <c r="H5979" t="s">
        <v>8226</v>
      </c>
      <c r="I5979" t="s">
        <v>8219</v>
      </c>
      <c r="J5979" t="s">
        <v>8272</v>
      </c>
      <c r="K5979" t="s">
        <v>8224</v>
      </c>
      <c r="L5979" t="s">
        <v>8216</v>
      </c>
    </row>
    <row r="5980" spans="1:12" x14ac:dyDescent="0.35">
      <c r="A5980" s="164" t="s">
        <v>31285</v>
      </c>
      <c r="B5980" t="s">
        <v>30626</v>
      </c>
      <c r="C5980" t="s">
        <v>30627</v>
      </c>
      <c r="D5980" t="s">
        <v>30628</v>
      </c>
      <c r="E5980" t="s">
        <v>2994</v>
      </c>
      <c r="F5980">
        <v>25</v>
      </c>
      <c r="G5980" t="s">
        <v>8234</v>
      </c>
      <c r="H5980" t="s">
        <v>8226</v>
      </c>
      <c r="I5980" t="s">
        <v>8219</v>
      </c>
      <c r="J5980" t="s">
        <v>8272</v>
      </c>
      <c r="K5980" t="s">
        <v>8224</v>
      </c>
      <c r="L5980" t="s">
        <v>8216</v>
      </c>
    </row>
    <row r="5981" spans="1:12" x14ac:dyDescent="0.35">
      <c r="A5981" s="164" t="s">
        <v>27914</v>
      </c>
      <c r="B5981" t="s">
        <v>27915</v>
      </c>
      <c r="C5981" t="s">
        <v>27916</v>
      </c>
      <c r="D5981" t="s">
        <v>27917</v>
      </c>
      <c r="E5981" t="s">
        <v>2994</v>
      </c>
      <c r="F5981">
        <v>15</v>
      </c>
      <c r="G5981" t="s">
        <v>8234</v>
      </c>
      <c r="H5981" t="s">
        <v>8226</v>
      </c>
      <c r="I5981" t="s">
        <v>8219</v>
      </c>
      <c r="J5981" t="s">
        <v>8272</v>
      </c>
      <c r="K5981" t="s">
        <v>8224</v>
      </c>
      <c r="L5981" t="s">
        <v>8216</v>
      </c>
    </row>
    <row r="5982" spans="1:12" x14ac:dyDescent="0.35">
      <c r="A5982" s="164" t="s">
        <v>30074</v>
      </c>
      <c r="B5982" t="s">
        <v>30075</v>
      </c>
      <c r="C5982" t="s">
        <v>10481</v>
      </c>
      <c r="D5982" t="s">
        <v>13588</v>
      </c>
      <c r="E5982" t="s">
        <v>2994</v>
      </c>
      <c r="F5982">
        <v>25</v>
      </c>
      <c r="G5982" t="s">
        <v>8234</v>
      </c>
      <c r="H5982" t="s">
        <v>8226</v>
      </c>
      <c r="I5982" t="s">
        <v>8219</v>
      </c>
      <c r="J5982" t="s">
        <v>8272</v>
      </c>
      <c r="K5982" t="s">
        <v>5808</v>
      </c>
      <c r="L5982" t="s">
        <v>8216</v>
      </c>
    </row>
    <row r="5983" spans="1:12" x14ac:dyDescent="0.35">
      <c r="A5983" s="164" t="s">
        <v>33231</v>
      </c>
      <c r="B5983" t="s">
        <v>21686</v>
      </c>
      <c r="C5983" t="s">
        <v>21687</v>
      </c>
      <c r="D5983" t="s">
        <v>21688</v>
      </c>
      <c r="E5983" t="s">
        <v>2994</v>
      </c>
      <c r="F5983">
        <v>25</v>
      </c>
      <c r="G5983" t="s">
        <v>8234</v>
      </c>
      <c r="H5983" t="s">
        <v>8226</v>
      </c>
      <c r="I5983" t="s">
        <v>8219</v>
      </c>
      <c r="J5983" t="s">
        <v>8272</v>
      </c>
      <c r="K5983" t="s">
        <v>5808</v>
      </c>
      <c r="L5983" t="s">
        <v>8216</v>
      </c>
    </row>
    <row r="5984" spans="1:12" x14ac:dyDescent="0.35">
      <c r="A5984" s="164" t="s">
        <v>14074</v>
      </c>
      <c r="B5984" t="s">
        <v>14075</v>
      </c>
      <c r="C5984" t="s">
        <v>14076</v>
      </c>
      <c r="D5984" t="s">
        <v>14077</v>
      </c>
      <c r="E5984" t="s">
        <v>2994</v>
      </c>
      <c r="F5984">
        <v>25</v>
      </c>
      <c r="G5984" t="s">
        <v>8234</v>
      </c>
      <c r="H5984" t="s">
        <v>8226</v>
      </c>
      <c r="I5984" t="s">
        <v>8219</v>
      </c>
      <c r="J5984" t="s">
        <v>8272</v>
      </c>
      <c r="K5984" t="s">
        <v>8224</v>
      </c>
      <c r="L5984" t="s">
        <v>8216</v>
      </c>
    </row>
    <row r="5985" spans="1:12" x14ac:dyDescent="0.35">
      <c r="A5985" s="164" t="s">
        <v>14508</v>
      </c>
      <c r="B5985" t="s">
        <v>9673</v>
      </c>
      <c r="C5985" t="s">
        <v>9674</v>
      </c>
      <c r="D5985" t="s">
        <v>9675</v>
      </c>
      <c r="E5985" t="s">
        <v>2994</v>
      </c>
      <c r="F5985">
        <v>25</v>
      </c>
      <c r="G5985" t="s">
        <v>8234</v>
      </c>
      <c r="H5985" t="s">
        <v>8226</v>
      </c>
      <c r="I5985" t="s">
        <v>8219</v>
      </c>
      <c r="J5985" t="s">
        <v>8272</v>
      </c>
      <c r="K5985" t="s">
        <v>5808</v>
      </c>
      <c r="L5985" t="s">
        <v>8216</v>
      </c>
    </row>
    <row r="5986" spans="1:12" x14ac:dyDescent="0.35">
      <c r="A5986" s="164" t="s">
        <v>17459</v>
      </c>
      <c r="B5986" t="s">
        <v>17460</v>
      </c>
      <c r="C5986" t="s">
        <v>17461</v>
      </c>
      <c r="D5986" t="s">
        <v>17462</v>
      </c>
      <c r="E5986" t="s">
        <v>2994</v>
      </c>
      <c r="F5986">
        <v>25</v>
      </c>
      <c r="G5986" t="s">
        <v>8234</v>
      </c>
      <c r="H5986" t="s">
        <v>8226</v>
      </c>
      <c r="I5986" t="s">
        <v>8219</v>
      </c>
      <c r="J5986" t="s">
        <v>8272</v>
      </c>
      <c r="K5986" t="s">
        <v>5808</v>
      </c>
      <c r="L5986" t="s">
        <v>8216</v>
      </c>
    </row>
    <row r="5987" spans="1:12" x14ac:dyDescent="0.35">
      <c r="A5987" s="164" t="s">
        <v>12653</v>
      </c>
      <c r="B5987" t="s">
        <v>12654</v>
      </c>
      <c r="C5987" t="s">
        <v>12655</v>
      </c>
      <c r="D5987" t="s">
        <v>12656</v>
      </c>
      <c r="E5987" t="s">
        <v>2994</v>
      </c>
      <c r="F5987">
        <v>25</v>
      </c>
      <c r="G5987" t="s">
        <v>8234</v>
      </c>
      <c r="H5987" t="s">
        <v>8226</v>
      </c>
      <c r="I5987" t="s">
        <v>8219</v>
      </c>
      <c r="J5987" t="s">
        <v>8272</v>
      </c>
      <c r="K5987" t="s">
        <v>8224</v>
      </c>
      <c r="L5987" t="s">
        <v>8216</v>
      </c>
    </row>
    <row r="5988" spans="1:12" x14ac:dyDescent="0.35">
      <c r="A5988" s="164" t="s">
        <v>17820</v>
      </c>
      <c r="B5988" t="s">
        <v>17821</v>
      </c>
      <c r="C5988" t="s">
        <v>17822</v>
      </c>
      <c r="D5988" t="s">
        <v>17823</v>
      </c>
      <c r="E5988" t="s">
        <v>2994</v>
      </c>
      <c r="F5988">
        <v>25</v>
      </c>
      <c r="G5988" t="s">
        <v>8234</v>
      </c>
      <c r="H5988" t="s">
        <v>8226</v>
      </c>
      <c r="I5988" t="s">
        <v>8219</v>
      </c>
      <c r="J5988" t="s">
        <v>8272</v>
      </c>
      <c r="K5988" t="s">
        <v>5808</v>
      </c>
      <c r="L5988" t="s">
        <v>8216</v>
      </c>
    </row>
    <row r="5989" spans="1:12" x14ac:dyDescent="0.35">
      <c r="A5989" s="164" t="s">
        <v>28344</v>
      </c>
      <c r="B5989" t="s">
        <v>28345</v>
      </c>
      <c r="C5989" t="s">
        <v>28346</v>
      </c>
      <c r="D5989" t="s">
        <v>8667</v>
      </c>
      <c r="E5989" t="s">
        <v>2994</v>
      </c>
      <c r="H5989" t="s">
        <v>8226</v>
      </c>
      <c r="I5989" t="s">
        <v>8214</v>
      </c>
      <c r="J5989" t="s">
        <v>8215</v>
      </c>
      <c r="K5989" t="s">
        <v>8224</v>
      </c>
      <c r="L5989" t="s">
        <v>8216</v>
      </c>
    </row>
    <row r="5990" spans="1:12" x14ac:dyDescent="0.35">
      <c r="A5990" s="164" t="s">
        <v>31746</v>
      </c>
      <c r="B5990" t="s">
        <v>31747</v>
      </c>
      <c r="C5990" t="s">
        <v>31748</v>
      </c>
      <c r="D5990" t="s">
        <v>8667</v>
      </c>
      <c r="E5990" t="s">
        <v>2994</v>
      </c>
      <c r="F5990">
        <v>68</v>
      </c>
      <c r="G5990" t="s">
        <v>8234</v>
      </c>
      <c r="H5990" t="s">
        <v>8226</v>
      </c>
      <c r="I5990" t="s">
        <v>8214</v>
      </c>
      <c r="J5990" t="s">
        <v>8215</v>
      </c>
      <c r="K5990" t="s">
        <v>8224</v>
      </c>
      <c r="L5990" t="s">
        <v>8216</v>
      </c>
    </row>
    <row r="5991" spans="1:12" x14ac:dyDescent="0.35">
      <c r="A5991" s="164" t="s">
        <v>11612</v>
      </c>
      <c r="B5991" t="s">
        <v>11613</v>
      </c>
      <c r="C5991" t="s">
        <v>11614</v>
      </c>
      <c r="D5991" t="s">
        <v>2993</v>
      </c>
      <c r="E5991" t="s">
        <v>2994</v>
      </c>
      <c r="F5991">
        <v>43</v>
      </c>
      <c r="G5991" t="s">
        <v>8234</v>
      </c>
      <c r="H5991" t="s">
        <v>8226</v>
      </c>
      <c r="I5991" t="s">
        <v>8214</v>
      </c>
      <c r="J5991" t="s">
        <v>8215</v>
      </c>
      <c r="K5991" t="s">
        <v>8224</v>
      </c>
      <c r="L5991" t="s">
        <v>8216</v>
      </c>
    </row>
    <row r="5992" spans="1:12" x14ac:dyDescent="0.35">
      <c r="A5992" s="164" t="s">
        <v>15541</v>
      </c>
      <c r="B5992" t="s">
        <v>15542</v>
      </c>
      <c r="C5992" t="s">
        <v>15543</v>
      </c>
      <c r="D5992" t="s">
        <v>8667</v>
      </c>
      <c r="E5992" t="s">
        <v>2994</v>
      </c>
      <c r="H5992" t="s">
        <v>8226</v>
      </c>
      <c r="I5992" t="s">
        <v>8214</v>
      </c>
      <c r="J5992" t="s">
        <v>8215</v>
      </c>
      <c r="K5992" t="s">
        <v>8224</v>
      </c>
      <c r="L5992" t="s">
        <v>8216</v>
      </c>
    </row>
    <row r="5993" spans="1:12" x14ac:dyDescent="0.35">
      <c r="A5993" s="164" t="s">
        <v>11498</v>
      </c>
      <c r="B5993" t="s">
        <v>11499</v>
      </c>
      <c r="C5993" t="s">
        <v>11500</v>
      </c>
      <c r="D5993" t="s">
        <v>11501</v>
      </c>
      <c r="E5993" t="s">
        <v>2994</v>
      </c>
      <c r="H5993" t="s">
        <v>8226</v>
      </c>
      <c r="I5993" t="s">
        <v>8214</v>
      </c>
      <c r="J5993" t="s">
        <v>8215</v>
      </c>
      <c r="K5993" t="s">
        <v>8224</v>
      </c>
      <c r="L5993" t="s">
        <v>8216</v>
      </c>
    </row>
    <row r="5994" spans="1:12" x14ac:dyDescent="0.35">
      <c r="A5994" s="164" t="s">
        <v>19171</v>
      </c>
      <c r="B5994" t="s">
        <v>19172</v>
      </c>
      <c r="C5994" t="s">
        <v>19173</v>
      </c>
      <c r="D5994" t="s">
        <v>19174</v>
      </c>
      <c r="E5994" t="s">
        <v>2994</v>
      </c>
      <c r="F5994">
        <v>56</v>
      </c>
      <c r="G5994" t="s">
        <v>8234</v>
      </c>
      <c r="H5994" t="s">
        <v>8226</v>
      </c>
      <c r="I5994" t="s">
        <v>8214</v>
      </c>
      <c r="J5994" t="s">
        <v>8215</v>
      </c>
      <c r="K5994" t="s">
        <v>8224</v>
      </c>
      <c r="L5994" t="s">
        <v>8216</v>
      </c>
    </row>
    <row r="5995" spans="1:12" x14ac:dyDescent="0.35">
      <c r="A5995" s="164" t="s">
        <v>22372</v>
      </c>
      <c r="B5995" t="s">
        <v>22373</v>
      </c>
      <c r="C5995" t="s">
        <v>22374</v>
      </c>
      <c r="D5995" t="s">
        <v>22375</v>
      </c>
      <c r="E5995" t="s">
        <v>2994</v>
      </c>
      <c r="F5995">
        <v>40</v>
      </c>
      <c r="G5995" t="s">
        <v>8234</v>
      </c>
      <c r="H5995" t="s">
        <v>8226</v>
      </c>
      <c r="I5995" t="s">
        <v>8214</v>
      </c>
      <c r="J5995" t="s">
        <v>8215</v>
      </c>
      <c r="K5995" t="s">
        <v>8224</v>
      </c>
      <c r="L5995" t="s">
        <v>8216</v>
      </c>
    </row>
    <row r="5996" spans="1:12" x14ac:dyDescent="0.35">
      <c r="A5996" s="164" t="s">
        <v>31348</v>
      </c>
      <c r="B5996" t="s">
        <v>31349</v>
      </c>
      <c r="C5996" t="s">
        <v>31350</v>
      </c>
      <c r="D5996" t="s">
        <v>31351</v>
      </c>
      <c r="E5996" t="s">
        <v>2994</v>
      </c>
      <c r="H5996" t="s">
        <v>8226</v>
      </c>
      <c r="I5996" t="s">
        <v>8214</v>
      </c>
      <c r="J5996" t="s">
        <v>8215</v>
      </c>
      <c r="K5996" t="s">
        <v>8224</v>
      </c>
      <c r="L5996" t="s">
        <v>8216</v>
      </c>
    </row>
    <row r="5997" spans="1:12" x14ac:dyDescent="0.35">
      <c r="A5997" s="164" t="s">
        <v>8780</v>
      </c>
      <c r="B5997" t="s">
        <v>8781</v>
      </c>
      <c r="C5997" t="s">
        <v>8782</v>
      </c>
      <c r="D5997" t="s">
        <v>3009</v>
      </c>
      <c r="E5997" t="s">
        <v>2994</v>
      </c>
      <c r="F5997">
        <v>88</v>
      </c>
      <c r="G5997" t="s">
        <v>8234</v>
      </c>
      <c r="H5997" t="s">
        <v>8226</v>
      </c>
      <c r="I5997" t="s">
        <v>8214</v>
      </c>
      <c r="J5997" t="s">
        <v>8215</v>
      </c>
      <c r="K5997" t="s">
        <v>8224</v>
      </c>
      <c r="L5997" t="s">
        <v>8216</v>
      </c>
    </row>
    <row r="5998" spans="1:12" x14ac:dyDescent="0.35">
      <c r="A5998" s="164" t="s">
        <v>9981</v>
      </c>
      <c r="B5998" t="s">
        <v>9982</v>
      </c>
      <c r="C5998" t="s">
        <v>9983</v>
      </c>
      <c r="D5998" t="s">
        <v>9984</v>
      </c>
      <c r="E5998" t="s">
        <v>2994</v>
      </c>
      <c r="H5998" t="s">
        <v>8226</v>
      </c>
      <c r="I5998" t="s">
        <v>8219</v>
      </c>
      <c r="J5998" t="s">
        <v>8215</v>
      </c>
      <c r="K5998" t="s">
        <v>8224</v>
      </c>
      <c r="L5998" t="s">
        <v>8216</v>
      </c>
    </row>
    <row r="5999" spans="1:12" x14ac:dyDescent="0.35">
      <c r="A5999" s="164" t="s">
        <v>20316</v>
      </c>
      <c r="B5999" t="s">
        <v>20317</v>
      </c>
      <c r="C5999" t="s">
        <v>20318</v>
      </c>
      <c r="D5999" t="s">
        <v>20319</v>
      </c>
      <c r="E5999" t="s">
        <v>2994</v>
      </c>
      <c r="F5999">
        <v>88</v>
      </c>
      <c r="G5999" t="s">
        <v>8234</v>
      </c>
      <c r="H5999" t="s">
        <v>8226</v>
      </c>
      <c r="I5999" t="s">
        <v>8214</v>
      </c>
      <c r="J5999" t="s">
        <v>8215</v>
      </c>
      <c r="K5999" t="s">
        <v>8224</v>
      </c>
      <c r="L5999" t="s">
        <v>8216</v>
      </c>
    </row>
    <row r="6000" spans="1:12" x14ac:dyDescent="0.35">
      <c r="A6000" s="164" t="s">
        <v>29400</v>
      </c>
      <c r="B6000" t="s">
        <v>29401</v>
      </c>
      <c r="C6000" t="s">
        <v>29402</v>
      </c>
      <c r="D6000" t="s">
        <v>2993</v>
      </c>
      <c r="E6000" t="s">
        <v>2994</v>
      </c>
      <c r="F6000">
        <v>48</v>
      </c>
      <c r="G6000" t="s">
        <v>8234</v>
      </c>
      <c r="H6000" t="s">
        <v>8226</v>
      </c>
      <c r="I6000" t="s">
        <v>8214</v>
      </c>
      <c r="J6000" t="s">
        <v>8215</v>
      </c>
      <c r="K6000" t="s">
        <v>8224</v>
      </c>
      <c r="L6000" t="s">
        <v>8216</v>
      </c>
    </row>
    <row r="6001" spans="1:12" x14ac:dyDescent="0.35">
      <c r="A6001" s="164" t="s">
        <v>11055</v>
      </c>
      <c r="B6001" t="s">
        <v>11056</v>
      </c>
      <c r="C6001" t="s">
        <v>11057</v>
      </c>
      <c r="D6001" t="s">
        <v>2993</v>
      </c>
      <c r="E6001" t="s">
        <v>2994</v>
      </c>
      <c r="F6001">
        <v>26</v>
      </c>
      <c r="G6001" t="s">
        <v>8234</v>
      </c>
      <c r="H6001" t="s">
        <v>8226</v>
      </c>
      <c r="I6001" t="s">
        <v>8214</v>
      </c>
      <c r="J6001" t="s">
        <v>8215</v>
      </c>
      <c r="K6001" t="s">
        <v>8224</v>
      </c>
      <c r="L6001" t="s">
        <v>8216</v>
      </c>
    </row>
    <row r="6002" spans="1:12" x14ac:dyDescent="0.35">
      <c r="A6002" s="164" t="s">
        <v>16555</v>
      </c>
      <c r="B6002" t="s">
        <v>16556</v>
      </c>
      <c r="C6002" t="s">
        <v>16557</v>
      </c>
      <c r="D6002" t="s">
        <v>1023</v>
      </c>
      <c r="E6002" t="s">
        <v>3040</v>
      </c>
      <c r="F6002">
        <v>247</v>
      </c>
      <c r="G6002" t="s">
        <v>8223</v>
      </c>
      <c r="H6002" t="s">
        <v>8256</v>
      </c>
      <c r="I6002" t="s">
        <v>8214</v>
      </c>
      <c r="J6002" t="s">
        <v>8215</v>
      </c>
      <c r="K6002" t="s">
        <v>5808</v>
      </c>
      <c r="L6002" t="s">
        <v>8216</v>
      </c>
    </row>
    <row r="6003" spans="1:12" x14ac:dyDescent="0.35">
      <c r="A6003" s="164" t="s">
        <v>8601</v>
      </c>
      <c r="B6003" t="s">
        <v>8602</v>
      </c>
      <c r="C6003" t="s">
        <v>8603</v>
      </c>
      <c r="D6003" t="s">
        <v>3250</v>
      </c>
      <c r="E6003" t="s">
        <v>3040</v>
      </c>
      <c r="F6003">
        <v>119</v>
      </c>
      <c r="G6003" t="s">
        <v>8212</v>
      </c>
      <c r="H6003" t="s">
        <v>8256</v>
      </c>
      <c r="I6003" t="s">
        <v>8214</v>
      </c>
      <c r="J6003" t="s">
        <v>8215</v>
      </c>
      <c r="K6003" t="s">
        <v>5808</v>
      </c>
      <c r="L6003" t="s">
        <v>8267</v>
      </c>
    </row>
    <row r="6004" spans="1:12" x14ac:dyDescent="0.35">
      <c r="A6004" s="164" t="s">
        <v>3039</v>
      </c>
      <c r="B6004" t="s">
        <v>5238</v>
      </c>
      <c r="C6004" t="s">
        <v>9617</v>
      </c>
      <c r="D6004" t="s">
        <v>1355</v>
      </c>
      <c r="E6004" t="s">
        <v>3040</v>
      </c>
      <c r="F6004">
        <v>73</v>
      </c>
      <c r="G6004" t="s">
        <v>8234</v>
      </c>
      <c r="H6004" t="s">
        <v>8256</v>
      </c>
      <c r="I6004" t="s">
        <v>8214</v>
      </c>
      <c r="J6004" t="s">
        <v>8215</v>
      </c>
      <c r="K6004" t="s">
        <v>8224</v>
      </c>
      <c r="L6004" t="s">
        <v>8216</v>
      </c>
    </row>
    <row r="6005" spans="1:12" x14ac:dyDescent="0.35">
      <c r="A6005" s="164" t="s">
        <v>3041</v>
      </c>
      <c r="B6005" t="s">
        <v>5242</v>
      </c>
      <c r="C6005" t="s">
        <v>26627</v>
      </c>
      <c r="D6005" t="s">
        <v>3042</v>
      </c>
      <c r="E6005" t="s">
        <v>3040</v>
      </c>
      <c r="F6005">
        <v>149</v>
      </c>
      <c r="G6005" t="s">
        <v>8212</v>
      </c>
      <c r="H6005" t="s">
        <v>8256</v>
      </c>
      <c r="I6005" t="s">
        <v>8214</v>
      </c>
      <c r="J6005" t="s">
        <v>8215</v>
      </c>
      <c r="K6005" t="s">
        <v>8224</v>
      </c>
      <c r="L6005" t="s">
        <v>8267</v>
      </c>
    </row>
    <row r="6006" spans="1:12" x14ac:dyDescent="0.35">
      <c r="A6006" s="164" t="s">
        <v>3043</v>
      </c>
      <c r="B6006" t="s">
        <v>5279</v>
      </c>
      <c r="C6006" t="s">
        <v>23399</v>
      </c>
      <c r="D6006" t="s">
        <v>2558</v>
      </c>
      <c r="E6006" t="s">
        <v>3040</v>
      </c>
      <c r="F6006">
        <v>954</v>
      </c>
      <c r="G6006" t="s">
        <v>8490</v>
      </c>
      <c r="H6006" t="s">
        <v>8256</v>
      </c>
      <c r="I6006" t="s">
        <v>8214</v>
      </c>
      <c r="J6006" t="s">
        <v>8215</v>
      </c>
      <c r="K6006" t="s">
        <v>8224</v>
      </c>
      <c r="L6006" t="s">
        <v>8267</v>
      </c>
    </row>
    <row r="6007" spans="1:12" x14ac:dyDescent="0.35">
      <c r="A6007" s="164" t="s">
        <v>3045</v>
      </c>
      <c r="B6007" t="s">
        <v>5623</v>
      </c>
      <c r="C6007" t="s">
        <v>30833</v>
      </c>
      <c r="D6007" t="s">
        <v>3046</v>
      </c>
      <c r="E6007" t="s">
        <v>3040</v>
      </c>
      <c r="F6007">
        <v>122</v>
      </c>
      <c r="G6007" t="s">
        <v>8212</v>
      </c>
      <c r="H6007" t="s">
        <v>8256</v>
      </c>
      <c r="I6007" t="s">
        <v>8214</v>
      </c>
      <c r="J6007" t="s">
        <v>8215</v>
      </c>
      <c r="K6007" t="s">
        <v>8224</v>
      </c>
      <c r="L6007" t="s">
        <v>8267</v>
      </c>
    </row>
    <row r="6008" spans="1:12" x14ac:dyDescent="0.35">
      <c r="A6008" s="164" t="s">
        <v>13135</v>
      </c>
      <c r="B6008" t="s">
        <v>13136</v>
      </c>
      <c r="C6008" t="s">
        <v>13137</v>
      </c>
      <c r="D6008" t="s">
        <v>13138</v>
      </c>
      <c r="E6008" t="s">
        <v>3040</v>
      </c>
      <c r="F6008">
        <v>73</v>
      </c>
      <c r="G6008" t="s">
        <v>8234</v>
      </c>
      <c r="H6008" t="s">
        <v>8256</v>
      </c>
      <c r="I6008" t="s">
        <v>8214</v>
      </c>
      <c r="J6008" t="s">
        <v>8215</v>
      </c>
      <c r="K6008" t="s">
        <v>8224</v>
      </c>
      <c r="L6008" t="s">
        <v>8216</v>
      </c>
    </row>
    <row r="6009" spans="1:12" x14ac:dyDescent="0.35">
      <c r="A6009" s="164" t="s">
        <v>3047</v>
      </c>
      <c r="B6009" t="s">
        <v>5290</v>
      </c>
      <c r="C6009" t="s">
        <v>20411</v>
      </c>
      <c r="D6009" t="s">
        <v>1858</v>
      </c>
      <c r="E6009" t="s">
        <v>3040</v>
      </c>
      <c r="F6009">
        <v>50</v>
      </c>
      <c r="G6009" t="s">
        <v>8234</v>
      </c>
      <c r="H6009" t="s">
        <v>8256</v>
      </c>
      <c r="I6009" t="s">
        <v>8219</v>
      </c>
      <c r="J6009" t="s">
        <v>8215</v>
      </c>
      <c r="K6009" t="s">
        <v>5808</v>
      </c>
      <c r="L6009" t="s">
        <v>8216</v>
      </c>
    </row>
    <row r="6010" spans="1:12" x14ac:dyDescent="0.35">
      <c r="A6010" s="164" t="s">
        <v>3048</v>
      </c>
      <c r="B6010" t="s">
        <v>5610</v>
      </c>
      <c r="C6010" t="s">
        <v>32913</v>
      </c>
      <c r="D6010" t="s">
        <v>3049</v>
      </c>
      <c r="E6010" t="s">
        <v>3040</v>
      </c>
      <c r="F6010">
        <v>460</v>
      </c>
      <c r="G6010" t="s">
        <v>8307</v>
      </c>
      <c r="H6010" t="s">
        <v>8256</v>
      </c>
      <c r="I6010" t="s">
        <v>8214</v>
      </c>
      <c r="J6010" t="s">
        <v>8215</v>
      </c>
      <c r="K6010" t="s">
        <v>8224</v>
      </c>
      <c r="L6010" t="s">
        <v>8267</v>
      </c>
    </row>
    <row r="6011" spans="1:12" x14ac:dyDescent="0.35">
      <c r="A6011" s="164" t="s">
        <v>31673</v>
      </c>
      <c r="B6011" t="s">
        <v>31674</v>
      </c>
      <c r="C6011" t="s">
        <v>31675</v>
      </c>
      <c r="D6011" t="s">
        <v>3075</v>
      </c>
      <c r="E6011" t="s">
        <v>3040</v>
      </c>
      <c r="F6011">
        <v>24</v>
      </c>
      <c r="G6011" t="s">
        <v>8234</v>
      </c>
      <c r="H6011" t="s">
        <v>8256</v>
      </c>
      <c r="I6011" t="s">
        <v>8219</v>
      </c>
      <c r="J6011" t="s">
        <v>8215</v>
      </c>
      <c r="K6011" t="s">
        <v>8224</v>
      </c>
      <c r="L6011" t="s">
        <v>8216</v>
      </c>
    </row>
    <row r="6012" spans="1:12" x14ac:dyDescent="0.35">
      <c r="A6012" s="164" t="s">
        <v>3050</v>
      </c>
      <c r="B6012" t="s">
        <v>5273</v>
      </c>
      <c r="C6012" t="s">
        <v>13919</v>
      </c>
      <c r="D6012" t="s">
        <v>3051</v>
      </c>
      <c r="E6012" t="s">
        <v>3040</v>
      </c>
      <c r="F6012">
        <v>161</v>
      </c>
      <c r="G6012" t="s">
        <v>8212</v>
      </c>
      <c r="H6012" t="s">
        <v>8256</v>
      </c>
      <c r="I6012" t="s">
        <v>8214</v>
      </c>
      <c r="J6012" t="s">
        <v>8215</v>
      </c>
      <c r="K6012" t="s">
        <v>8224</v>
      </c>
      <c r="L6012" t="s">
        <v>8267</v>
      </c>
    </row>
    <row r="6013" spans="1:12" x14ac:dyDescent="0.35">
      <c r="A6013" s="164" t="s">
        <v>21031</v>
      </c>
      <c r="B6013" t="s">
        <v>21032</v>
      </c>
      <c r="C6013" t="s">
        <v>21033</v>
      </c>
      <c r="D6013" t="s">
        <v>10803</v>
      </c>
      <c r="E6013" t="s">
        <v>3040</v>
      </c>
      <c r="F6013">
        <v>1174</v>
      </c>
      <c r="G6013" t="s">
        <v>8490</v>
      </c>
      <c r="H6013" t="s">
        <v>8256</v>
      </c>
      <c r="I6013" t="s">
        <v>8214</v>
      </c>
      <c r="J6013" t="s">
        <v>8215</v>
      </c>
      <c r="K6013" t="s">
        <v>8224</v>
      </c>
      <c r="L6013" t="s">
        <v>8267</v>
      </c>
    </row>
    <row r="6014" spans="1:12" x14ac:dyDescent="0.35">
      <c r="A6014" s="164" t="s">
        <v>3052</v>
      </c>
      <c r="B6014" t="s">
        <v>5239</v>
      </c>
      <c r="C6014" t="s">
        <v>12417</v>
      </c>
      <c r="D6014" t="s">
        <v>1355</v>
      </c>
      <c r="E6014" t="s">
        <v>3040</v>
      </c>
      <c r="F6014">
        <v>747</v>
      </c>
      <c r="G6014" t="s">
        <v>8490</v>
      </c>
      <c r="H6014" t="s">
        <v>8256</v>
      </c>
      <c r="I6014" t="s">
        <v>8214</v>
      </c>
      <c r="J6014" t="s">
        <v>8215</v>
      </c>
      <c r="K6014" t="s">
        <v>8224</v>
      </c>
      <c r="L6014" t="s">
        <v>8267</v>
      </c>
    </row>
    <row r="6015" spans="1:12" x14ac:dyDescent="0.35">
      <c r="A6015" s="164" t="s">
        <v>3053</v>
      </c>
      <c r="B6015" t="s">
        <v>5646</v>
      </c>
      <c r="C6015" t="s">
        <v>31393</v>
      </c>
      <c r="D6015" t="s">
        <v>3054</v>
      </c>
      <c r="E6015" t="s">
        <v>3040</v>
      </c>
      <c r="F6015">
        <v>285</v>
      </c>
      <c r="G6015" t="s">
        <v>8223</v>
      </c>
      <c r="H6015" t="s">
        <v>8256</v>
      </c>
      <c r="I6015" t="s">
        <v>8214</v>
      </c>
      <c r="J6015" t="s">
        <v>8215</v>
      </c>
      <c r="K6015" t="s">
        <v>5808</v>
      </c>
      <c r="L6015" t="s">
        <v>8267</v>
      </c>
    </row>
    <row r="6016" spans="1:12" x14ac:dyDescent="0.35">
      <c r="A6016" s="164" t="s">
        <v>25774</v>
      </c>
      <c r="B6016" t="s">
        <v>25775</v>
      </c>
      <c r="C6016" t="s">
        <v>25776</v>
      </c>
      <c r="D6016" t="s">
        <v>8789</v>
      </c>
      <c r="E6016" t="s">
        <v>3040</v>
      </c>
      <c r="H6016" t="s">
        <v>8256</v>
      </c>
      <c r="I6016" t="s">
        <v>8214</v>
      </c>
      <c r="J6016" t="s">
        <v>8215</v>
      </c>
      <c r="K6016" t="s">
        <v>8224</v>
      </c>
      <c r="L6016" t="s">
        <v>8216</v>
      </c>
    </row>
    <row r="6017" spans="1:12" x14ac:dyDescent="0.35">
      <c r="A6017" s="164" t="s">
        <v>30078</v>
      </c>
      <c r="B6017" t="s">
        <v>30079</v>
      </c>
      <c r="C6017" t="s">
        <v>29646</v>
      </c>
      <c r="D6017" t="s">
        <v>3412</v>
      </c>
      <c r="E6017" t="s">
        <v>3040</v>
      </c>
      <c r="F6017">
        <v>45</v>
      </c>
      <c r="G6017" t="s">
        <v>8234</v>
      </c>
      <c r="H6017" t="s">
        <v>8256</v>
      </c>
      <c r="I6017" t="s">
        <v>8219</v>
      </c>
      <c r="J6017" t="s">
        <v>8215</v>
      </c>
      <c r="K6017" t="s">
        <v>5808</v>
      </c>
      <c r="L6017" t="s">
        <v>8216</v>
      </c>
    </row>
    <row r="6018" spans="1:12" x14ac:dyDescent="0.35">
      <c r="A6018" s="164" t="s">
        <v>3055</v>
      </c>
      <c r="B6018" t="s">
        <v>5640</v>
      </c>
      <c r="C6018" t="s">
        <v>24294</v>
      </c>
      <c r="D6018" t="s">
        <v>3056</v>
      </c>
      <c r="E6018" t="s">
        <v>3040</v>
      </c>
      <c r="F6018">
        <v>134</v>
      </c>
      <c r="G6018" t="s">
        <v>8212</v>
      </c>
      <c r="H6018" t="s">
        <v>8256</v>
      </c>
      <c r="I6018" t="s">
        <v>8214</v>
      </c>
      <c r="J6018" t="s">
        <v>8215</v>
      </c>
      <c r="K6018" t="s">
        <v>8224</v>
      </c>
      <c r="L6018" t="s">
        <v>8267</v>
      </c>
    </row>
    <row r="6019" spans="1:12" x14ac:dyDescent="0.35">
      <c r="A6019" s="164" t="s">
        <v>17171</v>
      </c>
      <c r="B6019" t="s">
        <v>17172</v>
      </c>
      <c r="C6019" t="s">
        <v>17172</v>
      </c>
      <c r="D6019" t="s">
        <v>17173</v>
      </c>
      <c r="E6019" t="s">
        <v>3040</v>
      </c>
      <c r="F6019">
        <v>49</v>
      </c>
      <c r="G6019" t="s">
        <v>8234</v>
      </c>
      <c r="H6019" t="s">
        <v>8256</v>
      </c>
      <c r="I6019" t="s">
        <v>8214</v>
      </c>
      <c r="J6019" t="s">
        <v>8215</v>
      </c>
      <c r="K6019" t="s">
        <v>5808</v>
      </c>
      <c r="L6019" t="s">
        <v>8216</v>
      </c>
    </row>
    <row r="6020" spans="1:12" x14ac:dyDescent="0.35">
      <c r="A6020" s="164" t="s">
        <v>26172</v>
      </c>
      <c r="B6020" t="s">
        <v>26173</v>
      </c>
      <c r="C6020" t="s">
        <v>26174</v>
      </c>
      <c r="D6020" t="s">
        <v>26175</v>
      </c>
      <c r="E6020" t="s">
        <v>3040</v>
      </c>
      <c r="H6020" t="s">
        <v>8256</v>
      </c>
      <c r="I6020" t="s">
        <v>8214</v>
      </c>
      <c r="J6020" t="s">
        <v>8215</v>
      </c>
      <c r="K6020" t="s">
        <v>8224</v>
      </c>
      <c r="L6020" t="s">
        <v>8216</v>
      </c>
    </row>
    <row r="6021" spans="1:12" x14ac:dyDescent="0.35">
      <c r="A6021" s="164" t="s">
        <v>3057</v>
      </c>
      <c r="B6021" t="s">
        <v>5247</v>
      </c>
      <c r="C6021" t="s">
        <v>31889</v>
      </c>
      <c r="D6021" t="s">
        <v>3058</v>
      </c>
      <c r="E6021" t="s">
        <v>3040</v>
      </c>
      <c r="F6021">
        <v>365</v>
      </c>
      <c r="G6021" t="s">
        <v>8556</v>
      </c>
      <c r="H6021" t="s">
        <v>8256</v>
      </c>
      <c r="I6021" t="s">
        <v>8214</v>
      </c>
      <c r="J6021" t="s">
        <v>8215</v>
      </c>
      <c r="K6021" t="s">
        <v>8224</v>
      </c>
      <c r="L6021" t="s">
        <v>8267</v>
      </c>
    </row>
    <row r="6022" spans="1:12" x14ac:dyDescent="0.35">
      <c r="A6022" s="164" t="s">
        <v>3059</v>
      </c>
      <c r="B6022" t="s">
        <v>5603</v>
      </c>
      <c r="C6022" t="s">
        <v>13677</v>
      </c>
      <c r="D6022" t="s">
        <v>3060</v>
      </c>
      <c r="E6022" t="s">
        <v>3040</v>
      </c>
      <c r="F6022">
        <v>1067</v>
      </c>
      <c r="G6022" t="s">
        <v>8490</v>
      </c>
      <c r="H6022" t="s">
        <v>8256</v>
      </c>
      <c r="I6022" t="s">
        <v>8214</v>
      </c>
      <c r="J6022" t="s">
        <v>8215</v>
      </c>
      <c r="K6022" t="s">
        <v>8224</v>
      </c>
      <c r="L6022" t="s">
        <v>8267</v>
      </c>
    </row>
    <row r="6023" spans="1:12" x14ac:dyDescent="0.35">
      <c r="A6023" s="164" t="s">
        <v>8495</v>
      </c>
      <c r="B6023" t="s">
        <v>8496</v>
      </c>
      <c r="C6023" t="s">
        <v>8497</v>
      </c>
      <c r="D6023" t="s">
        <v>8498</v>
      </c>
      <c r="E6023" t="s">
        <v>3040</v>
      </c>
      <c r="F6023">
        <v>51</v>
      </c>
      <c r="G6023" t="s">
        <v>8234</v>
      </c>
      <c r="H6023" t="s">
        <v>8256</v>
      </c>
      <c r="I6023" t="s">
        <v>8214</v>
      </c>
      <c r="J6023" t="s">
        <v>8215</v>
      </c>
      <c r="K6023" t="s">
        <v>5808</v>
      </c>
      <c r="L6023" t="s">
        <v>8216</v>
      </c>
    </row>
    <row r="6024" spans="1:12" x14ac:dyDescent="0.35">
      <c r="A6024" s="164" t="s">
        <v>3061</v>
      </c>
      <c r="B6024" t="s">
        <v>5649</v>
      </c>
      <c r="C6024" t="s">
        <v>12182</v>
      </c>
      <c r="D6024" t="s">
        <v>3062</v>
      </c>
      <c r="E6024" t="s">
        <v>3040</v>
      </c>
      <c r="F6024">
        <v>372</v>
      </c>
      <c r="G6024" t="s">
        <v>8556</v>
      </c>
      <c r="H6024" t="s">
        <v>8256</v>
      </c>
      <c r="I6024" t="s">
        <v>8214</v>
      </c>
      <c r="J6024" t="s">
        <v>8215</v>
      </c>
      <c r="K6024" t="s">
        <v>5808</v>
      </c>
      <c r="L6024" t="s">
        <v>8267</v>
      </c>
    </row>
    <row r="6025" spans="1:12" x14ac:dyDescent="0.35">
      <c r="A6025" s="164" t="s">
        <v>3063</v>
      </c>
      <c r="B6025" t="s">
        <v>5608</v>
      </c>
      <c r="C6025" t="s">
        <v>22950</v>
      </c>
      <c r="D6025" t="s">
        <v>3064</v>
      </c>
      <c r="E6025" t="s">
        <v>3040</v>
      </c>
      <c r="F6025">
        <v>260</v>
      </c>
      <c r="G6025" t="s">
        <v>8223</v>
      </c>
      <c r="H6025" t="s">
        <v>8256</v>
      </c>
      <c r="I6025" t="s">
        <v>8214</v>
      </c>
      <c r="J6025" t="s">
        <v>8215</v>
      </c>
      <c r="K6025" t="s">
        <v>5808</v>
      </c>
      <c r="L6025" t="s">
        <v>8267</v>
      </c>
    </row>
    <row r="6026" spans="1:12" x14ac:dyDescent="0.35">
      <c r="A6026" s="164" t="s">
        <v>30435</v>
      </c>
      <c r="B6026" t="s">
        <v>30436</v>
      </c>
      <c r="C6026" t="s">
        <v>30437</v>
      </c>
      <c r="D6026" t="s">
        <v>2558</v>
      </c>
      <c r="E6026" t="s">
        <v>3040</v>
      </c>
      <c r="F6026">
        <v>50</v>
      </c>
      <c r="G6026" t="s">
        <v>8234</v>
      </c>
      <c r="H6026" t="s">
        <v>8256</v>
      </c>
      <c r="I6026" t="s">
        <v>8214</v>
      </c>
      <c r="J6026" t="s">
        <v>8215</v>
      </c>
      <c r="K6026" t="s">
        <v>5808</v>
      </c>
      <c r="L6026" t="s">
        <v>8216</v>
      </c>
    </row>
    <row r="6027" spans="1:12" x14ac:dyDescent="0.35">
      <c r="A6027" s="164" t="s">
        <v>3065</v>
      </c>
      <c r="B6027" t="s">
        <v>5289</v>
      </c>
      <c r="C6027" t="s">
        <v>15725</v>
      </c>
      <c r="D6027" t="s">
        <v>1049</v>
      </c>
      <c r="E6027" t="s">
        <v>3040</v>
      </c>
      <c r="F6027">
        <v>101</v>
      </c>
      <c r="G6027" t="s">
        <v>8212</v>
      </c>
      <c r="H6027" t="s">
        <v>8256</v>
      </c>
      <c r="I6027" t="s">
        <v>8214</v>
      </c>
      <c r="J6027" t="s">
        <v>8215</v>
      </c>
      <c r="K6027" t="s">
        <v>8224</v>
      </c>
      <c r="L6027" t="s">
        <v>8216</v>
      </c>
    </row>
    <row r="6028" spans="1:12" x14ac:dyDescent="0.35">
      <c r="A6028" s="164" t="s">
        <v>3066</v>
      </c>
      <c r="B6028" t="s">
        <v>5270</v>
      </c>
      <c r="C6028" t="s">
        <v>30594</v>
      </c>
      <c r="D6028" t="s">
        <v>1028</v>
      </c>
      <c r="E6028" t="s">
        <v>3040</v>
      </c>
      <c r="F6028">
        <v>58</v>
      </c>
      <c r="G6028" t="s">
        <v>8234</v>
      </c>
      <c r="H6028" t="s">
        <v>8256</v>
      </c>
      <c r="I6028" t="s">
        <v>8219</v>
      </c>
      <c r="J6028" t="s">
        <v>8215</v>
      </c>
      <c r="K6028" t="s">
        <v>8224</v>
      </c>
      <c r="L6028" t="s">
        <v>8216</v>
      </c>
    </row>
    <row r="6029" spans="1:12" x14ac:dyDescent="0.35">
      <c r="A6029" s="164" t="s">
        <v>21605</v>
      </c>
      <c r="B6029" t="s">
        <v>21606</v>
      </c>
      <c r="C6029" t="s">
        <v>21607</v>
      </c>
      <c r="D6029" t="s">
        <v>16462</v>
      </c>
      <c r="E6029" t="s">
        <v>3040</v>
      </c>
      <c r="F6029">
        <v>173</v>
      </c>
      <c r="G6029" t="s">
        <v>8212</v>
      </c>
      <c r="H6029" t="s">
        <v>8256</v>
      </c>
      <c r="I6029" t="s">
        <v>8214</v>
      </c>
      <c r="J6029" t="s">
        <v>8215</v>
      </c>
      <c r="K6029" t="s">
        <v>5808</v>
      </c>
      <c r="L6029" t="s">
        <v>8267</v>
      </c>
    </row>
    <row r="6030" spans="1:12" x14ac:dyDescent="0.35">
      <c r="A6030" s="164" t="s">
        <v>32584</v>
      </c>
      <c r="B6030" t="s">
        <v>32585</v>
      </c>
      <c r="C6030" t="s">
        <v>32586</v>
      </c>
      <c r="D6030" t="s">
        <v>32587</v>
      </c>
      <c r="E6030" t="s">
        <v>3040</v>
      </c>
      <c r="F6030">
        <v>50</v>
      </c>
      <c r="G6030" t="s">
        <v>8234</v>
      </c>
      <c r="H6030" t="s">
        <v>8256</v>
      </c>
      <c r="I6030" t="s">
        <v>8214</v>
      </c>
      <c r="J6030" t="s">
        <v>8215</v>
      </c>
      <c r="K6030" t="s">
        <v>8224</v>
      </c>
      <c r="L6030" t="s">
        <v>8216</v>
      </c>
    </row>
    <row r="6031" spans="1:12" x14ac:dyDescent="0.35">
      <c r="A6031" s="164" t="s">
        <v>26695</v>
      </c>
      <c r="B6031" t="s">
        <v>26696</v>
      </c>
      <c r="C6031" t="s">
        <v>26697</v>
      </c>
      <c r="D6031" t="s">
        <v>26698</v>
      </c>
      <c r="E6031" t="s">
        <v>3040</v>
      </c>
      <c r="F6031">
        <v>61</v>
      </c>
      <c r="G6031" t="s">
        <v>8234</v>
      </c>
      <c r="H6031" t="s">
        <v>8256</v>
      </c>
      <c r="I6031" t="s">
        <v>8214</v>
      </c>
      <c r="J6031" t="s">
        <v>8215</v>
      </c>
      <c r="K6031" t="s">
        <v>5808</v>
      </c>
      <c r="L6031" t="s">
        <v>8216</v>
      </c>
    </row>
    <row r="6032" spans="1:12" x14ac:dyDescent="0.35">
      <c r="A6032" s="164" t="s">
        <v>19422</v>
      </c>
      <c r="B6032" t="s">
        <v>19423</v>
      </c>
      <c r="C6032" t="s">
        <v>19424</v>
      </c>
      <c r="D6032" t="s">
        <v>3088</v>
      </c>
      <c r="E6032" t="s">
        <v>3040</v>
      </c>
      <c r="F6032">
        <v>96</v>
      </c>
      <c r="G6032" t="s">
        <v>8234</v>
      </c>
      <c r="H6032" t="s">
        <v>8256</v>
      </c>
      <c r="I6032" t="s">
        <v>8219</v>
      </c>
      <c r="J6032" t="s">
        <v>8215</v>
      </c>
      <c r="K6032" t="s">
        <v>5808</v>
      </c>
      <c r="L6032" t="s">
        <v>8216</v>
      </c>
    </row>
    <row r="6033" spans="1:12" x14ac:dyDescent="0.35">
      <c r="A6033" s="164" t="s">
        <v>23679</v>
      </c>
      <c r="B6033" t="s">
        <v>23680</v>
      </c>
      <c r="C6033" t="s">
        <v>23681</v>
      </c>
      <c r="D6033" t="s">
        <v>17027</v>
      </c>
      <c r="E6033" t="s">
        <v>3040</v>
      </c>
      <c r="H6033" t="s">
        <v>8256</v>
      </c>
      <c r="I6033" t="s">
        <v>8219</v>
      </c>
      <c r="J6033" t="s">
        <v>8215</v>
      </c>
      <c r="K6033" t="s">
        <v>8224</v>
      </c>
      <c r="L6033" t="s">
        <v>8216</v>
      </c>
    </row>
    <row r="6034" spans="1:12" x14ac:dyDescent="0.35">
      <c r="A6034" s="164" t="s">
        <v>23701</v>
      </c>
      <c r="B6034" t="s">
        <v>23702</v>
      </c>
      <c r="C6034" t="s">
        <v>23703</v>
      </c>
      <c r="D6034" t="s">
        <v>3079</v>
      </c>
      <c r="E6034" t="s">
        <v>3040</v>
      </c>
      <c r="F6034">
        <v>251</v>
      </c>
      <c r="G6034" t="s">
        <v>8223</v>
      </c>
      <c r="H6034" t="s">
        <v>8256</v>
      </c>
      <c r="I6034" t="s">
        <v>8214</v>
      </c>
      <c r="J6034" t="s">
        <v>8215</v>
      </c>
      <c r="K6034" t="s">
        <v>5808</v>
      </c>
      <c r="L6034" t="s">
        <v>8216</v>
      </c>
    </row>
    <row r="6035" spans="1:12" x14ac:dyDescent="0.35">
      <c r="A6035" s="164" t="s">
        <v>3067</v>
      </c>
      <c r="B6035" t="s">
        <v>5653</v>
      </c>
      <c r="C6035" t="s">
        <v>12690</v>
      </c>
      <c r="D6035" t="s">
        <v>3068</v>
      </c>
      <c r="E6035" t="s">
        <v>3040</v>
      </c>
      <c r="F6035">
        <v>278</v>
      </c>
      <c r="G6035" t="s">
        <v>8223</v>
      </c>
      <c r="H6035" t="s">
        <v>8256</v>
      </c>
      <c r="I6035" t="s">
        <v>8214</v>
      </c>
      <c r="J6035" t="s">
        <v>8215</v>
      </c>
      <c r="K6035" t="s">
        <v>8224</v>
      </c>
      <c r="L6035" t="s">
        <v>8267</v>
      </c>
    </row>
    <row r="6036" spans="1:12" x14ac:dyDescent="0.35">
      <c r="A6036" s="164" t="s">
        <v>3069</v>
      </c>
      <c r="B6036" t="s">
        <v>5265</v>
      </c>
      <c r="C6036" t="s">
        <v>32139</v>
      </c>
      <c r="D6036" t="s">
        <v>3070</v>
      </c>
      <c r="E6036" t="s">
        <v>3040</v>
      </c>
      <c r="F6036">
        <v>219</v>
      </c>
      <c r="G6036" t="s">
        <v>8223</v>
      </c>
      <c r="H6036" t="s">
        <v>8256</v>
      </c>
      <c r="I6036" t="s">
        <v>8214</v>
      </c>
      <c r="J6036" t="s">
        <v>8215</v>
      </c>
      <c r="K6036" t="s">
        <v>8224</v>
      </c>
      <c r="L6036" t="s">
        <v>8267</v>
      </c>
    </row>
    <row r="6037" spans="1:12" x14ac:dyDescent="0.35">
      <c r="A6037" s="164" t="s">
        <v>3072</v>
      </c>
      <c r="B6037" t="s">
        <v>5655</v>
      </c>
      <c r="C6037" t="s">
        <v>13502</v>
      </c>
      <c r="D6037" t="s">
        <v>1840</v>
      </c>
      <c r="E6037" t="s">
        <v>3040</v>
      </c>
      <c r="F6037">
        <v>250</v>
      </c>
      <c r="G6037" t="s">
        <v>8223</v>
      </c>
      <c r="H6037" t="s">
        <v>8256</v>
      </c>
      <c r="I6037" t="s">
        <v>8214</v>
      </c>
      <c r="J6037" t="s">
        <v>8215</v>
      </c>
      <c r="K6037" t="s">
        <v>8224</v>
      </c>
      <c r="L6037" t="s">
        <v>8267</v>
      </c>
    </row>
    <row r="6038" spans="1:12" x14ac:dyDescent="0.35">
      <c r="A6038" s="164" t="s">
        <v>3073</v>
      </c>
      <c r="B6038" t="s">
        <v>5601</v>
      </c>
      <c r="C6038" t="s">
        <v>31665</v>
      </c>
      <c r="D6038" t="s">
        <v>3060</v>
      </c>
      <c r="E6038" t="s">
        <v>3040</v>
      </c>
      <c r="F6038">
        <v>633</v>
      </c>
      <c r="G6038" t="s">
        <v>8490</v>
      </c>
      <c r="H6038" t="s">
        <v>8256</v>
      </c>
      <c r="I6038" t="s">
        <v>8214</v>
      </c>
      <c r="J6038" t="s">
        <v>8215</v>
      </c>
      <c r="K6038" t="s">
        <v>8224</v>
      </c>
      <c r="L6038" t="s">
        <v>8267</v>
      </c>
    </row>
    <row r="6039" spans="1:12" x14ac:dyDescent="0.35">
      <c r="A6039" s="164" t="s">
        <v>3074</v>
      </c>
      <c r="B6039" t="s">
        <v>5665</v>
      </c>
      <c r="C6039" t="s">
        <v>28751</v>
      </c>
      <c r="D6039" t="s">
        <v>3075</v>
      </c>
      <c r="E6039" t="s">
        <v>3040</v>
      </c>
      <c r="F6039">
        <v>100</v>
      </c>
      <c r="G6039" t="s">
        <v>8234</v>
      </c>
      <c r="H6039" t="s">
        <v>8256</v>
      </c>
      <c r="I6039" t="s">
        <v>8219</v>
      </c>
      <c r="J6039" t="s">
        <v>8215</v>
      </c>
      <c r="K6039" t="s">
        <v>8224</v>
      </c>
      <c r="L6039" t="s">
        <v>8216</v>
      </c>
    </row>
    <row r="6040" spans="1:12" x14ac:dyDescent="0.35">
      <c r="A6040" s="164" t="s">
        <v>24285</v>
      </c>
      <c r="B6040" t="s">
        <v>24286</v>
      </c>
      <c r="C6040" t="s">
        <v>24287</v>
      </c>
      <c r="D6040" t="s">
        <v>3070</v>
      </c>
      <c r="E6040" t="s">
        <v>3040</v>
      </c>
      <c r="F6040">
        <v>140</v>
      </c>
      <c r="G6040" t="s">
        <v>8212</v>
      </c>
      <c r="H6040" t="s">
        <v>8256</v>
      </c>
      <c r="I6040" t="s">
        <v>8214</v>
      </c>
      <c r="J6040" t="s">
        <v>8215</v>
      </c>
      <c r="K6040" t="s">
        <v>5808</v>
      </c>
      <c r="L6040" t="s">
        <v>8216</v>
      </c>
    </row>
    <row r="6041" spans="1:12" x14ac:dyDescent="0.35">
      <c r="A6041" s="164" t="s">
        <v>3076</v>
      </c>
      <c r="B6041" t="s">
        <v>5246</v>
      </c>
      <c r="C6041" t="s">
        <v>23542</v>
      </c>
      <c r="D6041" t="s">
        <v>3077</v>
      </c>
      <c r="E6041" t="s">
        <v>3040</v>
      </c>
      <c r="F6041">
        <v>74</v>
      </c>
      <c r="G6041" t="s">
        <v>8234</v>
      </c>
      <c r="H6041" t="s">
        <v>8256</v>
      </c>
      <c r="I6041" t="s">
        <v>8214</v>
      </c>
      <c r="J6041" t="s">
        <v>8215</v>
      </c>
      <c r="K6041" t="s">
        <v>8224</v>
      </c>
      <c r="L6041" t="s">
        <v>8267</v>
      </c>
    </row>
    <row r="6042" spans="1:12" x14ac:dyDescent="0.35">
      <c r="A6042" s="164" t="s">
        <v>30960</v>
      </c>
      <c r="B6042" t="s">
        <v>30961</v>
      </c>
      <c r="C6042" t="s">
        <v>30962</v>
      </c>
      <c r="D6042" t="s">
        <v>8554</v>
      </c>
      <c r="E6042" t="s">
        <v>3040</v>
      </c>
      <c r="H6042" t="s">
        <v>8256</v>
      </c>
      <c r="I6042" t="s">
        <v>8214</v>
      </c>
      <c r="J6042" t="s">
        <v>8215</v>
      </c>
      <c r="K6042" t="s">
        <v>8224</v>
      </c>
      <c r="L6042" t="s">
        <v>8216</v>
      </c>
    </row>
    <row r="6043" spans="1:12" x14ac:dyDescent="0.35">
      <c r="A6043" s="164" t="s">
        <v>25286</v>
      </c>
      <c r="B6043" t="s">
        <v>25287</v>
      </c>
      <c r="C6043" t="s">
        <v>25288</v>
      </c>
      <c r="D6043" t="s">
        <v>25289</v>
      </c>
      <c r="E6043" t="s">
        <v>3040</v>
      </c>
      <c r="H6043" t="s">
        <v>8256</v>
      </c>
      <c r="I6043" t="s">
        <v>8219</v>
      </c>
      <c r="J6043" t="s">
        <v>8215</v>
      </c>
      <c r="K6043" t="s">
        <v>8224</v>
      </c>
      <c r="L6043" t="s">
        <v>8216</v>
      </c>
    </row>
    <row r="6044" spans="1:12" x14ac:dyDescent="0.35">
      <c r="A6044" s="164" t="s">
        <v>14419</v>
      </c>
      <c r="B6044" t="s">
        <v>14420</v>
      </c>
      <c r="C6044" t="s">
        <v>14421</v>
      </c>
      <c r="D6044" t="s">
        <v>3477</v>
      </c>
      <c r="E6044" t="s">
        <v>3040</v>
      </c>
      <c r="F6044">
        <v>54</v>
      </c>
      <c r="G6044" t="s">
        <v>8234</v>
      </c>
      <c r="H6044" t="s">
        <v>8256</v>
      </c>
      <c r="I6044" t="s">
        <v>8214</v>
      </c>
      <c r="J6044" t="s">
        <v>8215</v>
      </c>
      <c r="K6044" t="s">
        <v>5808</v>
      </c>
      <c r="L6044" t="s">
        <v>8216</v>
      </c>
    </row>
    <row r="6045" spans="1:12" x14ac:dyDescent="0.35">
      <c r="A6045" s="164" t="s">
        <v>3078</v>
      </c>
      <c r="B6045" t="s">
        <v>5643</v>
      </c>
      <c r="C6045" t="s">
        <v>32163</v>
      </c>
      <c r="D6045" t="s">
        <v>3079</v>
      </c>
      <c r="E6045" t="s">
        <v>3040</v>
      </c>
      <c r="F6045">
        <v>476</v>
      </c>
      <c r="G6045" t="s">
        <v>8307</v>
      </c>
      <c r="H6045" t="s">
        <v>8256</v>
      </c>
      <c r="I6045" t="s">
        <v>8214</v>
      </c>
      <c r="J6045" t="s">
        <v>8215</v>
      </c>
      <c r="K6045" t="s">
        <v>8224</v>
      </c>
      <c r="L6045" t="s">
        <v>8267</v>
      </c>
    </row>
    <row r="6046" spans="1:12" x14ac:dyDescent="0.35">
      <c r="A6046" s="164" t="s">
        <v>3080</v>
      </c>
      <c r="B6046" t="s">
        <v>5631</v>
      </c>
      <c r="C6046" t="s">
        <v>22028</v>
      </c>
      <c r="D6046" t="s">
        <v>3056</v>
      </c>
      <c r="E6046" t="s">
        <v>3040</v>
      </c>
      <c r="F6046">
        <v>272</v>
      </c>
      <c r="G6046" t="s">
        <v>8223</v>
      </c>
      <c r="H6046" t="s">
        <v>8256</v>
      </c>
      <c r="I6046" t="s">
        <v>8214</v>
      </c>
      <c r="J6046" t="s">
        <v>8215</v>
      </c>
      <c r="K6046" t="s">
        <v>5808</v>
      </c>
      <c r="L6046" t="s">
        <v>8267</v>
      </c>
    </row>
    <row r="6047" spans="1:12" x14ac:dyDescent="0.35">
      <c r="A6047" s="164" t="s">
        <v>3081</v>
      </c>
      <c r="B6047" t="s">
        <v>5240</v>
      </c>
      <c r="C6047" t="s">
        <v>22674</v>
      </c>
      <c r="D6047" t="s">
        <v>1355</v>
      </c>
      <c r="E6047" t="s">
        <v>3040</v>
      </c>
      <c r="F6047">
        <v>482</v>
      </c>
      <c r="G6047" t="s">
        <v>8307</v>
      </c>
      <c r="H6047" t="s">
        <v>8256</v>
      </c>
      <c r="I6047" t="s">
        <v>8214</v>
      </c>
      <c r="J6047" t="s">
        <v>8215</v>
      </c>
      <c r="K6047" t="s">
        <v>8224</v>
      </c>
      <c r="L6047" t="s">
        <v>8267</v>
      </c>
    </row>
    <row r="6048" spans="1:12" x14ac:dyDescent="0.35">
      <c r="A6048" s="164" t="s">
        <v>3082</v>
      </c>
      <c r="B6048" t="s">
        <v>5288</v>
      </c>
      <c r="C6048" t="s">
        <v>17764</v>
      </c>
      <c r="D6048" t="s">
        <v>162</v>
      </c>
      <c r="E6048" t="s">
        <v>3040</v>
      </c>
      <c r="F6048">
        <v>117</v>
      </c>
      <c r="G6048" t="s">
        <v>8212</v>
      </c>
      <c r="H6048" t="s">
        <v>8256</v>
      </c>
      <c r="I6048" t="s">
        <v>8214</v>
      </c>
      <c r="J6048" t="s">
        <v>8215</v>
      </c>
      <c r="K6048" t="s">
        <v>8224</v>
      </c>
      <c r="L6048" t="s">
        <v>8216</v>
      </c>
    </row>
    <row r="6049" spans="1:12" x14ac:dyDescent="0.35">
      <c r="A6049" s="164" t="s">
        <v>3084</v>
      </c>
      <c r="B6049" t="s">
        <v>5614</v>
      </c>
      <c r="C6049" t="s">
        <v>21906</v>
      </c>
      <c r="D6049" t="s">
        <v>3049</v>
      </c>
      <c r="E6049" t="s">
        <v>3040</v>
      </c>
      <c r="F6049">
        <v>1442</v>
      </c>
      <c r="G6049" t="s">
        <v>8490</v>
      </c>
      <c r="H6049" t="s">
        <v>8256</v>
      </c>
      <c r="I6049" t="s">
        <v>8214</v>
      </c>
      <c r="J6049" t="s">
        <v>8215</v>
      </c>
      <c r="K6049" t="s">
        <v>8224</v>
      </c>
      <c r="L6049" t="s">
        <v>8267</v>
      </c>
    </row>
    <row r="6050" spans="1:12" x14ac:dyDescent="0.35">
      <c r="A6050" s="164" t="s">
        <v>14780</v>
      </c>
      <c r="B6050" t="s">
        <v>14781</v>
      </c>
      <c r="C6050" t="s">
        <v>14782</v>
      </c>
      <c r="D6050" t="s">
        <v>14783</v>
      </c>
      <c r="E6050" t="s">
        <v>3040</v>
      </c>
      <c r="F6050">
        <v>208</v>
      </c>
      <c r="G6050" t="s">
        <v>8223</v>
      </c>
      <c r="H6050" t="s">
        <v>8256</v>
      </c>
      <c r="I6050" t="s">
        <v>8214</v>
      </c>
      <c r="J6050" t="s">
        <v>8215</v>
      </c>
      <c r="K6050" t="s">
        <v>8224</v>
      </c>
      <c r="L6050" t="s">
        <v>8216</v>
      </c>
    </row>
    <row r="6051" spans="1:12" x14ac:dyDescent="0.35">
      <c r="A6051" s="164" t="s">
        <v>10681</v>
      </c>
      <c r="B6051" t="s">
        <v>10682</v>
      </c>
      <c r="C6051" t="s">
        <v>10683</v>
      </c>
      <c r="D6051" t="s">
        <v>10684</v>
      </c>
      <c r="E6051" t="s">
        <v>3040</v>
      </c>
      <c r="F6051">
        <v>46</v>
      </c>
      <c r="G6051" t="s">
        <v>8234</v>
      </c>
      <c r="H6051" t="s">
        <v>8256</v>
      </c>
      <c r="I6051" t="s">
        <v>8219</v>
      </c>
      <c r="J6051" t="s">
        <v>8215</v>
      </c>
      <c r="K6051" t="s">
        <v>5808</v>
      </c>
      <c r="L6051" t="s">
        <v>8216</v>
      </c>
    </row>
    <row r="6052" spans="1:12" x14ac:dyDescent="0.35">
      <c r="A6052" s="164" t="s">
        <v>15963</v>
      </c>
      <c r="B6052" t="s">
        <v>15964</v>
      </c>
      <c r="C6052" t="s">
        <v>15965</v>
      </c>
      <c r="D6052" t="s">
        <v>3060</v>
      </c>
      <c r="E6052" t="s">
        <v>3040</v>
      </c>
      <c r="F6052">
        <v>132</v>
      </c>
      <c r="G6052" t="s">
        <v>8212</v>
      </c>
      <c r="H6052" t="s">
        <v>8256</v>
      </c>
      <c r="I6052" t="s">
        <v>8214</v>
      </c>
      <c r="J6052" t="s">
        <v>8215</v>
      </c>
      <c r="K6052" t="s">
        <v>8224</v>
      </c>
      <c r="L6052" t="s">
        <v>8267</v>
      </c>
    </row>
    <row r="6053" spans="1:12" x14ac:dyDescent="0.35">
      <c r="A6053" s="164" t="s">
        <v>3085</v>
      </c>
      <c r="B6053" t="s">
        <v>5284</v>
      </c>
      <c r="C6053" t="s">
        <v>29830</v>
      </c>
      <c r="D6053" t="s">
        <v>3086</v>
      </c>
      <c r="E6053" t="s">
        <v>3040</v>
      </c>
      <c r="F6053">
        <v>133</v>
      </c>
      <c r="G6053" t="s">
        <v>8212</v>
      </c>
      <c r="H6053" t="s">
        <v>8256</v>
      </c>
      <c r="I6053" t="s">
        <v>8214</v>
      </c>
      <c r="J6053" t="s">
        <v>8215</v>
      </c>
      <c r="K6053" t="s">
        <v>5808</v>
      </c>
      <c r="L6053" t="s">
        <v>8267</v>
      </c>
    </row>
    <row r="6054" spans="1:12" x14ac:dyDescent="0.35">
      <c r="A6054" s="164" t="s">
        <v>30011</v>
      </c>
      <c r="B6054" t="s">
        <v>30012</v>
      </c>
      <c r="C6054" t="s">
        <v>30013</v>
      </c>
      <c r="D6054" t="s">
        <v>3139</v>
      </c>
      <c r="E6054" t="s">
        <v>3040</v>
      </c>
      <c r="F6054">
        <v>161</v>
      </c>
      <c r="G6054" t="s">
        <v>8212</v>
      </c>
      <c r="H6054" t="s">
        <v>8256</v>
      </c>
      <c r="I6054" t="s">
        <v>8214</v>
      </c>
      <c r="J6054" t="s">
        <v>8215</v>
      </c>
      <c r="K6054" t="s">
        <v>5808</v>
      </c>
      <c r="L6054" t="s">
        <v>8267</v>
      </c>
    </row>
    <row r="6055" spans="1:12" x14ac:dyDescent="0.35">
      <c r="A6055" s="164" t="s">
        <v>22886</v>
      </c>
      <c r="B6055" t="s">
        <v>22887</v>
      </c>
      <c r="C6055" t="s">
        <v>22888</v>
      </c>
      <c r="D6055" t="s">
        <v>3058</v>
      </c>
      <c r="E6055" t="s">
        <v>3040</v>
      </c>
      <c r="F6055">
        <v>185</v>
      </c>
      <c r="G6055" t="s">
        <v>8212</v>
      </c>
      <c r="H6055" t="s">
        <v>8256</v>
      </c>
      <c r="I6055" t="s">
        <v>8214</v>
      </c>
      <c r="J6055" t="s">
        <v>8215</v>
      </c>
      <c r="K6055" t="s">
        <v>8224</v>
      </c>
      <c r="L6055" t="s">
        <v>8216</v>
      </c>
    </row>
    <row r="6056" spans="1:12" x14ac:dyDescent="0.35">
      <c r="A6056" s="164" t="s">
        <v>27701</v>
      </c>
      <c r="B6056" t="s">
        <v>27702</v>
      </c>
      <c r="C6056" t="s">
        <v>27703</v>
      </c>
      <c r="D6056" t="s">
        <v>3049</v>
      </c>
      <c r="E6056" t="s">
        <v>3040</v>
      </c>
      <c r="F6056">
        <v>312</v>
      </c>
      <c r="G6056" t="s">
        <v>8556</v>
      </c>
      <c r="H6056" t="s">
        <v>8256</v>
      </c>
      <c r="I6056" t="s">
        <v>8214</v>
      </c>
      <c r="J6056" t="s">
        <v>8215</v>
      </c>
      <c r="K6056" t="s">
        <v>8224</v>
      </c>
      <c r="L6056" t="s">
        <v>8267</v>
      </c>
    </row>
    <row r="6057" spans="1:12" x14ac:dyDescent="0.35">
      <c r="A6057" s="164" t="s">
        <v>3087</v>
      </c>
      <c r="B6057" t="s">
        <v>5274</v>
      </c>
      <c r="C6057" t="s">
        <v>20465</v>
      </c>
      <c r="D6057" t="s">
        <v>3088</v>
      </c>
      <c r="E6057" t="s">
        <v>3040</v>
      </c>
      <c r="F6057">
        <v>133</v>
      </c>
      <c r="G6057" t="s">
        <v>8212</v>
      </c>
      <c r="H6057" t="s">
        <v>8256</v>
      </c>
      <c r="I6057" t="s">
        <v>8219</v>
      </c>
      <c r="J6057" t="s">
        <v>8215</v>
      </c>
      <c r="K6057" t="s">
        <v>8224</v>
      </c>
      <c r="L6057" t="s">
        <v>8267</v>
      </c>
    </row>
    <row r="6058" spans="1:12" x14ac:dyDescent="0.35">
      <c r="A6058" s="164" t="s">
        <v>3089</v>
      </c>
      <c r="B6058" t="s">
        <v>5285</v>
      </c>
      <c r="C6058" t="s">
        <v>28042</v>
      </c>
      <c r="D6058" t="s">
        <v>3090</v>
      </c>
      <c r="E6058" t="s">
        <v>3040</v>
      </c>
      <c r="F6058">
        <v>113</v>
      </c>
      <c r="G6058" t="s">
        <v>8212</v>
      </c>
      <c r="H6058" t="s">
        <v>8256</v>
      </c>
      <c r="I6058" t="s">
        <v>8214</v>
      </c>
      <c r="J6058" t="s">
        <v>8215</v>
      </c>
      <c r="K6058" t="s">
        <v>8224</v>
      </c>
      <c r="L6058" t="s">
        <v>8216</v>
      </c>
    </row>
    <row r="6059" spans="1:12" x14ac:dyDescent="0.35">
      <c r="A6059" s="164" t="s">
        <v>22449</v>
      </c>
      <c r="B6059" t="s">
        <v>22450</v>
      </c>
      <c r="C6059" t="s">
        <v>22451</v>
      </c>
      <c r="D6059" t="s">
        <v>1422</v>
      </c>
      <c r="E6059" t="s">
        <v>3040</v>
      </c>
      <c r="F6059">
        <v>67</v>
      </c>
      <c r="G6059" t="s">
        <v>8234</v>
      </c>
      <c r="H6059" t="s">
        <v>8256</v>
      </c>
      <c r="I6059" t="s">
        <v>8214</v>
      </c>
      <c r="J6059" t="s">
        <v>8215</v>
      </c>
      <c r="K6059" t="s">
        <v>5808</v>
      </c>
      <c r="L6059" t="s">
        <v>8216</v>
      </c>
    </row>
    <row r="6060" spans="1:12" x14ac:dyDescent="0.35">
      <c r="A6060" s="164" t="s">
        <v>20000</v>
      </c>
      <c r="B6060" t="s">
        <v>20001</v>
      </c>
      <c r="C6060" t="s">
        <v>20002</v>
      </c>
      <c r="D6060" t="s">
        <v>9124</v>
      </c>
      <c r="E6060" t="s">
        <v>3040</v>
      </c>
      <c r="H6060" t="s">
        <v>8256</v>
      </c>
      <c r="I6060" t="s">
        <v>8214</v>
      </c>
      <c r="J6060" t="s">
        <v>8215</v>
      </c>
      <c r="K6060" t="s">
        <v>8224</v>
      </c>
      <c r="L6060" t="s">
        <v>8216</v>
      </c>
    </row>
    <row r="6061" spans="1:12" x14ac:dyDescent="0.35">
      <c r="A6061" s="164" t="s">
        <v>28147</v>
      </c>
      <c r="B6061" t="s">
        <v>28148</v>
      </c>
      <c r="C6061" t="s">
        <v>28149</v>
      </c>
      <c r="D6061" t="s">
        <v>9808</v>
      </c>
      <c r="E6061" t="s">
        <v>3040</v>
      </c>
      <c r="H6061" t="s">
        <v>8256</v>
      </c>
      <c r="I6061" t="s">
        <v>8214</v>
      </c>
      <c r="J6061" t="s">
        <v>8215</v>
      </c>
      <c r="K6061" t="s">
        <v>8224</v>
      </c>
      <c r="L6061" t="s">
        <v>8216</v>
      </c>
    </row>
    <row r="6062" spans="1:12" x14ac:dyDescent="0.35">
      <c r="A6062" s="164" t="s">
        <v>3091</v>
      </c>
      <c r="B6062" t="s">
        <v>5280</v>
      </c>
      <c r="C6062" t="s">
        <v>11861</v>
      </c>
      <c r="D6062" t="s">
        <v>2558</v>
      </c>
      <c r="E6062" t="s">
        <v>3040</v>
      </c>
      <c r="F6062">
        <v>386</v>
      </c>
      <c r="G6062" t="s">
        <v>8556</v>
      </c>
      <c r="H6062" t="s">
        <v>8256</v>
      </c>
      <c r="I6062" t="s">
        <v>8214</v>
      </c>
      <c r="J6062" t="s">
        <v>8215</v>
      </c>
      <c r="K6062" t="s">
        <v>8224</v>
      </c>
      <c r="L6062" t="s">
        <v>8267</v>
      </c>
    </row>
    <row r="6063" spans="1:12" x14ac:dyDescent="0.35">
      <c r="A6063" s="164" t="s">
        <v>3092</v>
      </c>
      <c r="B6063" t="s">
        <v>5254</v>
      </c>
      <c r="C6063" t="s">
        <v>8539</v>
      </c>
      <c r="D6063" t="s">
        <v>3093</v>
      </c>
      <c r="E6063" t="s">
        <v>3040</v>
      </c>
      <c r="F6063">
        <v>83</v>
      </c>
      <c r="G6063" t="s">
        <v>8234</v>
      </c>
      <c r="H6063" t="s">
        <v>8256</v>
      </c>
      <c r="I6063" t="s">
        <v>8219</v>
      </c>
      <c r="J6063" t="s">
        <v>8215</v>
      </c>
      <c r="K6063" t="s">
        <v>5808</v>
      </c>
      <c r="L6063" t="s">
        <v>8216</v>
      </c>
    </row>
    <row r="6064" spans="1:12" x14ac:dyDescent="0.35">
      <c r="A6064" s="164" t="s">
        <v>3094</v>
      </c>
      <c r="B6064" t="s">
        <v>5609</v>
      </c>
      <c r="C6064" t="s">
        <v>21390</v>
      </c>
      <c r="D6064" t="s">
        <v>3049</v>
      </c>
      <c r="E6064" t="s">
        <v>3040</v>
      </c>
      <c r="F6064">
        <v>287</v>
      </c>
      <c r="G6064" t="s">
        <v>8223</v>
      </c>
      <c r="H6064" t="s">
        <v>8256</v>
      </c>
      <c r="I6064" t="s">
        <v>8214</v>
      </c>
      <c r="J6064" t="s">
        <v>8215</v>
      </c>
      <c r="K6064" t="s">
        <v>8224</v>
      </c>
      <c r="L6064" t="s">
        <v>8267</v>
      </c>
    </row>
    <row r="6065" spans="1:12" x14ac:dyDescent="0.35">
      <c r="A6065" s="164" t="s">
        <v>14383</v>
      </c>
      <c r="B6065" t="s">
        <v>14384</v>
      </c>
      <c r="C6065" t="s">
        <v>14385</v>
      </c>
      <c r="D6065" t="s">
        <v>8794</v>
      </c>
      <c r="E6065" t="s">
        <v>3040</v>
      </c>
      <c r="H6065" t="s">
        <v>8256</v>
      </c>
      <c r="I6065" t="s">
        <v>8214</v>
      </c>
      <c r="J6065" t="s">
        <v>8215</v>
      </c>
      <c r="K6065" t="s">
        <v>8224</v>
      </c>
      <c r="L6065" t="s">
        <v>8216</v>
      </c>
    </row>
    <row r="6066" spans="1:12" x14ac:dyDescent="0.35">
      <c r="A6066" s="164" t="s">
        <v>3095</v>
      </c>
      <c r="B6066" t="s">
        <v>5253</v>
      </c>
      <c r="C6066" t="s">
        <v>14200</v>
      </c>
      <c r="D6066" t="s">
        <v>3096</v>
      </c>
      <c r="E6066" t="s">
        <v>3040</v>
      </c>
      <c r="F6066">
        <v>43</v>
      </c>
      <c r="G6066" t="s">
        <v>8234</v>
      </c>
      <c r="H6066" t="s">
        <v>8256</v>
      </c>
      <c r="I6066" t="s">
        <v>8219</v>
      </c>
      <c r="J6066" t="s">
        <v>8215</v>
      </c>
      <c r="K6066" t="s">
        <v>8224</v>
      </c>
      <c r="L6066" t="s">
        <v>8216</v>
      </c>
    </row>
    <row r="6067" spans="1:12" x14ac:dyDescent="0.35">
      <c r="A6067" s="164" t="s">
        <v>3097</v>
      </c>
      <c r="B6067" t="s">
        <v>5271</v>
      </c>
      <c r="C6067" t="s">
        <v>10957</v>
      </c>
      <c r="D6067" t="s">
        <v>3098</v>
      </c>
      <c r="E6067" t="s">
        <v>3040</v>
      </c>
      <c r="F6067">
        <v>60</v>
      </c>
      <c r="G6067" t="s">
        <v>8234</v>
      </c>
      <c r="H6067" t="s">
        <v>8256</v>
      </c>
      <c r="I6067" t="s">
        <v>8219</v>
      </c>
      <c r="J6067" t="s">
        <v>8215</v>
      </c>
      <c r="K6067" t="s">
        <v>8224</v>
      </c>
      <c r="L6067" t="s">
        <v>8216</v>
      </c>
    </row>
    <row r="6068" spans="1:12" x14ac:dyDescent="0.35">
      <c r="A6068" s="164" t="s">
        <v>3099</v>
      </c>
      <c r="B6068" t="s">
        <v>5617</v>
      </c>
      <c r="C6068" t="s">
        <v>27725</v>
      </c>
      <c r="D6068" t="s">
        <v>1595</v>
      </c>
      <c r="E6068" t="s">
        <v>3040</v>
      </c>
      <c r="F6068">
        <v>63</v>
      </c>
      <c r="G6068" t="s">
        <v>8234</v>
      </c>
      <c r="H6068" t="s">
        <v>8256</v>
      </c>
      <c r="I6068" t="s">
        <v>8214</v>
      </c>
      <c r="J6068" t="s">
        <v>8215</v>
      </c>
      <c r="K6068" t="s">
        <v>8224</v>
      </c>
      <c r="L6068" t="s">
        <v>8267</v>
      </c>
    </row>
    <row r="6069" spans="1:12" x14ac:dyDescent="0.35">
      <c r="A6069" s="164" t="s">
        <v>3100</v>
      </c>
      <c r="B6069" t="s">
        <v>5664</v>
      </c>
      <c r="C6069" t="s">
        <v>13268</v>
      </c>
      <c r="D6069" t="s">
        <v>3101</v>
      </c>
      <c r="E6069" t="s">
        <v>3040</v>
      </c>
      <c r="F6069">
        <v>67</v>
      </c>
      <c r="G6069" t="s">
        <v>8234</v>
      </c>
      <c r="H6069" t="s">
        <v>8256</v>
      </c>
      <c r="I6069" t="s">
        <v>8214</v>
      </c>
      <c r="J6069" t="s">
        <v>8215</v>
      </c>
      <c r="K6069" t="s">
        <v>8224</v>
      </c>
      <c r="L6069" t="s">
        <v>8216</v>
      </c>
    </row>
    <row r="6070" spans="1:12" x14ac:dyDescent="0.35">
      <c r="A6070" s="164" t="s">
        <v>3102</v>
      </c>
      <c r="B6070" t="s">
        <v>5302</v>
      </c>
      <c r="C6070" t="s">
        <v>18996</v>
      </c>
      <c r="D6070" t="s">
        <v>3103</v>
      </c>
      <c r="E6070" t="s">
        <v>3040</v>
      </c>
      <c r="F6070">
        <v>226</v>
      </c>
      <c r="G6070" t="s">
        <v>8223</v>
      </c>
      <c r="H6070" t="s">
        <v>8256</v>
      </c>
      <c r="I6070" t="s">
        <v>8214</v>
      </c>
      <c r="J6070" t="s">
        <v>8215</v>
      </c>
      <c r="K6070" t="s">
        <v>8224</v>
      </c>
      <c r="L6070" t="s">
        <v>8267</v>
      </c>
    </row>
    <row r="6071" spans="1:12" x14ac:dyDescent="0.35">
      <c r="A6071" s="164" t="s">
        <v>10746</v>
      </c>
      <c r="B6071" t="s">
        <v>10747</v>
      </c>
      <c r="C6071" t="s">
        <v>10748</v>
      </c>
      <c r="D6071" t="s">
        <v>2558</v>
      </c>
      <c r="E6071" t="s">
        <v>3040</v>
      </c>
      <c r="F6071">
        <v>119</v>
      </c>
      <c r="G6071" t="s">
        <v>8212</v>
      </c>
      <c r="H6071" t="s">
        <v>8256</v>
      </c>
      <c r="I6071" t="s">
        <v>8214</v>
      </c>
      <c r="J6071" t="s">
        <v>8215</v>
      </c>
      <c r="K6071" t="s">
        <v>8224</v>
      </c>
      <c r="L6071" t="s">
        <v>8216</v>
      </c>
    </row>
    <row r="6072" spans="1:12" x14ac:dyDescent="0.35">
      <c r="A6072" s="164" t="s">
        <v>21824</v>
      </c>
      <c r="B6072" t="s">
        <v>21825</v>
      </c>
      <c r="C6072" t="s">
        <v>21826</v>
      </c>
      <c r="D6072" t="s">
        <v>21827</v>
      </c>
      <c r="E6072" t="s">
        <v>3040</v>
      </c>
      <c r="F6072">
        <v>22</v>
      </c>
      <c r="G6072" t="s">
        <v>8234</v>
      </c>
      <c r="H6072" t="s">
        <v>8256</v>
      </c>
      <c r="I6072" t="s">
        <v>8219</v>
      </c>
      <c r="J6072" t="s">
        <v>8215</v>
      </c>
      <c r="K6072" t="s">
        <v>8224</v>
      </c>
      <c r="L6072" t="s">
        <v>8216</v>
      </c>
    </row>
    <row r="6073" spans="1:12" x14ac:dyDescent="0.35">
      <c r="A6073" s="164" t="s">
        <v>3104</v>
      </c>
      <c r="B6073" t="s">
        <v>5244</v>
      </c>
      <c r="C6073" t="s">
        <v>10772</v>
      </c>
      <c r="D6073" t="s">
        <v>1291</v>
      </c>
      <c r="E6073" t="s">
        <v>3040</v>
      </c>
      <c r="F6073">
        <v>95</v>
      </c>
      <c r="G6073" t="s">
        <v>8234</v>
      </c>
      <c r="H6073" t="s">
        <v>8256</v>
      </c>
      <c r="I6073" t="s">
        <v>8219</v>
      </c>
      <c r="J6073" t="s">
        <v>8215</v>
      </c>
      <c r="K6073" t="s">
        <v>5808</v>
      </c>
      <c r="L6073" t="s">
        <v>8216</v>
      </c>
    </row>
    <row r="6074" spans="1:12" x14ac:dyDescent="0.35">
      <c r="A6074" s="164" t="s">
        <v>23124</v>
      </c>
      <c r="B6074" t="s">
        <v>23125</v>
      </c>
      <c r="C6074" t="s">
        <v>23126</v>
      </c>
      <c r="D6074" t="s">
        <v>23127</v>
      </c>
      <c r="E6074" t="s">
        <v>3040</v>
      </c>
      <c r="F6074">
        <v>0</v>
      </c>
      <c r="G6074" t="s">
        <v>8234</v>
      </c>
      <c r="H6074" t="s">
        <v>8256</v>
      </c>
      <c r="I6074" t="s">
        <v>8214</v>
      </c>
      <c r="J6074" t="s">
        <v>8215</v>
      </c>
      <c r="K6074" t="s">
        <v>8224</v>
      </c>
      <c r="L6074" t="s">
        <v>8216</v>
      </c>
    </row>
    <row r="6075" spans="1:12" x14ac:dyDescent="0.35">
      <c r="A6075" s="164" t="s">
        <v>3105</v>
      </c>
      <c r="B6075" t="s">
        <v>5301</v>
      </c>
      <c r="C6075" t="s">
        <v>15113</v>
      </c>
      <c r="D6075" t="s">
        <v>3106</v>
      </c>
      <c r="E6075" t="s">
        <v>3040</v>
      </c>
      <c r="F6075">
        <v>49</v>
      </c>
      <c r="G6075" t="s">
        <v>8234</v>
      </c>
      <c r="H6075" t="s">
        <v>8256</v>
      </c>
      <c r="I6075" t="s">
        <v>8219</v>
      </c>
      <c r="J6075" t="s">
        <v>8215</v>
      </c>
      <c r="K6075" t="s">
        <v>8224</v>
      </c>
      <c r="L6075" t="s">
        <v>8216</v>
      </c>
    </row>
    <row r="6076" spans="1:12" x14ac:dyDescent="0.35">
      <c r="A6076" s="164" t="s">
        <v>18755</v>
      </c>
      <c r="B6076" t="s">
        <v>18756</v>
      </c>
      <c r="C6076" t="s">
        <v>18757</v>
      </c>
      <c r="D6076" t="s">
        <v>18758</v>
      </c>
      <c r="E6076" t="s">
        <v>3040</v>
      </c>
      <c r="F6076">
        <v>42</v>
      </c>
      <c r="G6076" t="s">
        <v>8234</v>
      </c>
      <c r="H6076" t="s">
        <v>8256</v>
      </c>
      <c r="I6076" t="s">
        <v>8214</v>
      </c>
      <c r="J6076" t="s">
        <v>8215</v>
      </c>
      <c r="K6076" t="s">
        <v>8224</v>
      </c>
      <c r="L6076" t="s">
        <v>8216</v>
      </c>
    </row>
    <row r="6077" spans="1:12" x14ac:dyDescent="0.35">
      <c r="A6077" s="164" t="s">
        <v>31224</v>
      </c>
      <c r="B6077" t="s">
        <v>31225</v>
      </c>
      <c r="C6077" t="s">
        <v>31226</v>
      </c>
      <c r="D6077" t="s">
        <v>3060</v>
      </c>
      <c r="E6077" t="s">
        <v>3040</v>
      </c>
      <c r="F6077">
        <v>16</v>
      </c>
      <c r="G6077" t="s">
        <v>8234</v>
      </c>
      <c r="H6077" t="s">
        <v>8256</v>
      </c>
      <c r="I6077" t="s">
        <v>8214</v>
      </c>
      <c r="J6077" t="s">
        <v>8215</v>
      </c>
      <c r="K6077" t="s">
        <v>8224</v>
      </c>
      <c r="L6077" t="s">
        <v>8267</v>
      </c>
    </row>
    <row r="6078" spans="1:12" x14ac:dyDescent="0.35">
      <c r="A6078" s="164" t="s">
        <v>3107</v>
      </c>
      <c r="B6078" t="s">
        <v>5605</v>
      </c>
      <c r="C6078" t="s">
        <v>26501</v>
      </c>
      <c r="D6078" t="s">
        <v>3060</v>
      </c>
      <c r="E6078" t="s">
        <v>3040</v>
      </c>
      <c r="F6078">
        <v>2272</v>
      </c>
      <c r="G6078" t="s">
        <v>8490</v>
      </c>
      <c r="H6078" t="s">
        <v>8256</v>
      </c>
      <c r="I6078" t="s">
        <v>8214</v>
      </c>
      <c r="J6078" t="s">
        <v>8215</v>
      </c>
      <c r="K6078" t="s">
        <v>8224</v>
      </c>
      <c r="L6078" t="s">
        <v>8267</v>
      </c>
    </row>
    <row r="6079" spans="1:12" x14ac:dyDescent="0.35">
      <c r="A6079" s="164" t="s">
        <v>3108</v>
      </c>
      <c r="B6079" t="s">
        <v>5282</v>
      </c>
      <c r="C6079" t="s">
        <v>25034</v>
      </c>
      <c r="D6079" t="s">
        <v>3109</v>
      </c>
      <c r="E6079" t="s">
        <v>3040</v>
      </c>
      <c r="F6079">
        <v>164</v>
      </c>
      <c r="G6079" t="s">
        <v>8212</v>
      </c>
      <c r="H6079" t="s">
        <v>8256</v>
      </c>
      <c r="I6079" t="s">
        <v>8214</v>
      </c>
      <c r="J6079" t="s">
        <v>8215</v>
      </c>
      <c r="K6079" t="s">
        <v>8224</v>
      </c>
      <c r="L6079" t="s">
        <v>8216</v>
      </c>
    </row>
    <row r="6080" spans="1:12" x14ac:dyDescent="0.35">
      <c r="A6080" s="164" t="s">
        <v>3110</v>
      </c>
      <c r="B6080" t="s">
        <v>5295</v>
      </c>
      <c r="C6080" t="s">
        <v>26074</v>
      </c>
      <c r="D6080" t="s">
        <v>3111</v>
      </c>
      <c r="E6080" t="s">
        <v>3040</v>
      </c>
      <c r="F6080">
        <v>260</v>
      </c>
      <c r="G6080" t="s">
        <v>8223</v>
      </c>
      <c r="H6080" t="s">
        <v>8256</v>
      </c>
      <c r="I6080" t="s">
        <v>8219</v>
      </c>
      <c r="J6080" t="s">
        <v>8215</v>
      </c>
      <c r="K6080" t="s">
        <v>8224</v>
      </c>
      <c r="L6080" t="s">
        <v>8267</v>
      </c>
    </row>
    <row r="6081" spans="1:12" x14ac:dyDescent="0.35">
      <c r="A6081" s="164" t="s">
        <v>3112</v>
      </c>
      <c r="B6081" t="s">
        <v>5627</v>
      </c>
      <c r="C6081" t="s">
        <v>31659</v>
      </c>
      <c r="D6081" t="s">
        <v>3113</v>
      </c>
      <c r="E6081" t="s">
        <v>3040</v>
      </c>
      <c r="F6081">
        <v>209</v>
      </c>
      <c r="G6081" t="s">
        <v>8223</v>
      </c>
      <c r="H6081" t="s">
        <v>8256</v>
      </c>
      <c r="I6081" t="s">
        <v>8214</v>
      </c>
      <c r="J6081" t="s">
        <v>8215</v>
      </c>
      <c r="K6081" t="s">
        <v>8224</v>
      </c>
      <c r="L6081" t="s">
        <v>8216</v>
      </c>
    </row>
    <row r="6082" spans="1:12" x14ac:dyDescent="0.35">
      <c r="A6082" s="164" t="s">
        <v>3114</v>
      </c>
      <c r="B6082" t="s">
        <v>5629</v>
      </c>
      <c r="C6082" t="s">
        <v>19335</v>
      </c>
      <c r="D6082" t="s">
        <v>3115</v>
      </c>
      <c r="E6082" t="s">
        <v>3040</v>
      </c>
      <c r="F6082">
        <v>764</v>
      </c>
      <c r="G6082" t="s">
        <v>8490</v>
      </c>
      <c r="H6082" t="s">
        <v>8256</v>
      </c>
      <c r="I6082" t="s">
        <v>8214</v>
      </c>
      <c r="J6082" t="s">
        <v>8215</v>
      </c>
      <c r="K6082" t="s">
        <v>8224</v>
      </c>
      <c r="L6082" t="s">
        <v>8267</v>
      </c>
    </row>
    <row r="6083" spans="1:12" x14ac:dyDescent="0.35">
      <c r="A6083" s="164" t="s">
        <v>3116</v>
      </c>
      <c r="B6083" t="s">
        <v>5663</v>
      </c>
      <c r="C6083" t="s">
        <v>26462</v>
      </c>
      <c r="D6083" t="s">
        <v>3117</v>
      </c>
      <c r="E6083" t="s">
        <v>3040</v>
      </c>
      <c r="F6083">
        <v>124</v>
      </c>
      <c r="G6083" t="s">
        <v>8212</v>
      </c>
      <c r="H6083" t="s">
        <v>8256</v>
      </c>
      <c r="I6083" t="s">
        <v>8214</v>
      </c>
      <c r="J6083" t="s">
        <v>8215</v>
      </c>
      <c r="K6083" t="s">
        <v>8224</v>
      </c>
      <c r="L6083" t="s">
        <v>8267</v>
      </c>
    </row>
    <row r="6084" spans="1:12" x14ac:dyDescent="0.35">
      <c r="A6084" s="164" t="s">
        <v>12421</v>
      </c>
      <c r="B6084" t="s">
        <v>5374</v>
      </c>
      <c r="C6084" t="s">
        <v>12422</v>
      </c>
      <c r="D6084" t="s">
        <v>3103</v>
      </c>
      <c r="E6084" t="s">
        <v>3040</v>
      </c>
      <c r="F6084">
        <v>20</v>
      </c>
      <c r="G6084" t="s">
        <v>8234</v>
      </c>
      <c r="H6084" t="s">
        <v>8256</v>
      </c>
      <c r="I6084" t="s">
        <v>8214</v>
      </c>
      <c r="J6084" t="s">
        <v>8215</v>
      </c>
      <c r="K6084" t="s">
        <v>8224</v>
      </c>
      <c r="L6084" t="s">
        <v>8216</v>
      </c>
    </row>
    <row r="6085" spans="1:12" x14ac:dyDescent="0.35">
      <c r="A6085" s="164" t="s">
        <v>15280</v>
      </c>
      <c r="B6085" t="s">
        <v>15281</v>
      </c>
      <c r="C6085" t="s">
        <v>15282</v>
      </c>
      <c r="D6085" t="s">
        <v>15283</v>
      </c>
      <c r="E6085" t="s">
        <v>3040</v>
      </c>
      <c r="H6085" t="s">
        <v>8256</v>
      </c>
      <c r="I6085" t="s">
        <v>8214</v>
      </c>
      <c r="J6085" t="s">
        <v>8215</v>
      </c>
      <c r="K6085" t="s">
        <v>8224</v>
      </c>
      <c r="L6085" t="s">
        <v>8216</v>
      </c>
    </row>
    <row r="6086" spans="1:12" x14ac:dyDescent="0.35">
      <c r="A6086" s="164" t="s">
        <v>15265</v>
      </c>
      <c r="B6086" t="s">
        <v>15266</v>
      </c>
      <c r="C6086" t="s">
        <v>15267</v>
      </c>
      <c r="D6086" t="s">
        <v>12256</v>
      </c>
      <c r="E6086" t="s">
        <v>3040</v>
      </c>
      <c r="H6086" t="s">
        <v>8256</v>
      </c>
      <c r="I6086" t="s">
        <v>8219</v>
      </c>
      <c r="J6086" t="s">
        <v>8215</v>
      </c>
      <c r="K6086" t="s">
        <v>8224</v>
      </c>
      <c r="L6086" t="s">
        <v>8216</v>
      </c>
    </row>
    <row r="6087" spans="1:12" x14ac:dyDescent="0.35">
      <c r="A6087" s="164" t="s">
        <v>3118</v>
      </c>
      <c r="B6087" t="s">
        <v>5278</v>
      </c>
      <c r="C6087" t="s">
        <v>21319</v>
      </c>
      <c r="D6087" t="s">
        <v>3119</v>
      </c>
      <c r="E6087" t="s">
        <v>3040</v>
      </c>
      <c r="F6087">
        <v>23</v>
      </c>
      <c r="G6087" t="s">
        <v>8234</v>
      </c>
      <c r="H6087" t="s">
        <v>8256</v>
      </c>
      <c r="I6087" t="s">
        <v>8214</v>
      </c>
      <c r="J6087" t="s">
        <v>8215</v>
      </c>
      <c r="K6087" t="s">
        <v>8224</v>
      </c>
      <c r="L6087" t="s">
        <v>8216</v>
      </c>
    </row>
    <row r="6088" spans="1:12" x14ac:dyDescent="0.35">
      <c r="A6088" s="164" t="s">
        <v>22636</v>
      </c>
      <c r="B6088" t="s">
        <v>22637</v>
      </c>
      <c r="C6088" t="s">
        <v>22638</v>
      </c>
      <c r="D6088" t="s">
        <v>22639</v>
      </c>
      <c r="E6088" t="s">
        <v>3040</v>
      </c>
      <c r="F6088">
        <v>25</v>
      </c>
      <c r="G6088" t="s">
        <v>8234</v>
      </c>
      <c r="H6088" t="s">
        <v>8256</v>
      </c>
      <c r="I6088" t="s">
        <v>8214</v>
      </c>
      <c r="J6088" t="s">
        <v>8215</v>
      </c>
      <c r="K6088" t="s">
        <v>5808</v>
      </c>
      <c r="L6088" t="s">
        <v>8216</v>
      </c>
    </row>
    <row r="6089" spans="1:12" x14ac:dyDescent="0.35">
      <c r="A6089" s="164" t="s">
        <v>3120</v>
      </c>
      <c r="B6089" t="s">
        <v>5262</v>
      </c>
      <c r="C6089" t="s">
        <v>19919</v>
      </c>
      <c r="D6089" t="s">
        <v>3071</v>
      </c>
      <c r="E6089" t="s">
        <v>3040</v>
      </c>
      <c r="F6089">
        <v>101</v>
      </c>
      <c r="G6089" t="s">
        <v>8212</v>
      </c>
      <c r="H6089" t="s">
        <v>8256</v>
      </c>
      <c r="I6089" t="s">
        <v>8214</v>
      </c>
      <c r="J6089" t="s">
        <v>8215</v>
      </c>
      <c r="K6089" t="s">
        <v>5808</v>
      </c>
      <c r="L6089" t="s">
        <v>8216</v>
      </c>
    </row>
    <row r="6090" spans="1:12" x14ac:dyDescent="0.35">
      <c r="A6090" s="164" t="s">
        <v>23972</v>
      </c>
      <c r="B6090" t="s">
        <v>23973</v>
      </c>
      <c r="C6090" t="s">
        <v>23974</v>
      </c>
      <c r="D6090" t="s">
        <v>23975</v>
      </c>
      <c r="E6090" t="s">
        <v>3040</v>
      </c>
      <c r="F6090">
        <v>39</v>
      </c>
      <c r="G6090" t="s">
        <v>8234</v>
      </c>
      <c r="H6090" t="s">
        <v>8256</v>
      </c>
      <c r="I6090" t="s">
        <v>8219</v>
      </c>
      <c r="J6090" t="s">
        <v>8215</v>
      </c>
      <c r="K6090" t="s">
        <v>5808</v>
      </c>
      <c r="L6090" t="s">
        <v>8216</v>
      </c>
    </row>
    <row r="6091" spans="1:12" x14ac:dyDescent="0.35">
      <c r="A6091" s="164" t="s">
        <v>29065</v>
      </c>
      <c r="B6091" t="s">
        <v>29066</v>
      </c>
      <c r="C6091" t="s">
        <v>29067</v>
      </c>
      <c r="D6091" t="s">
        <v>29068</v>
      </c>
      <c r="E6091" t="s">
        <v>3040</v>
      </c>
      <c r="H6091" t="s">
        <v>8256</v>
      </c>
      <c r="I6091" t="s">
        <v>8214</v>
      </c>
      <c r="J6091" t="s">
        <v>8215</v>
      </c>
      <c r="K6091" t="s">
        <v>8224</v>
      </c>
      <c r="L6091" t="s">
        <v>8216</v>
      </c>
    </row>
    <row r="6092" spans="1:12" x14ac:dyDescent="0.35">
      <c r="A6092" s="164" t="s">
        <v>31099</v>
      </c>
      <c r="B6092" t="s">
        <v>31100</v>
      </c>
      <c r="C6092" t="s">
        <v>31101</v>
      </c>
      <c r="D6092" t="s">
        <v>2558</v>
      </c>
      <c r="E6092" t="s">
        <v>3040</v>
      </c>
      <c r="F6092">
        <v>550</v>
      </c>
      <c r="G6092" t="s">
        <v>8490</v>
      </c>
      <c r="H6092" t="s">
        <v>8256</v>
      </c>
      <c r="I6092" t="s">
        <v>8214</v>
      </c>
      <c r="J6092" t="s">
        <v>8215</v>
      </c>
      <c r="K6092" t="s">
        <v>8224</v>
      </c>
      <c r="L6092" t="s">
        <v>8267</v>
      </c>
    </row>
    <row r="6093" spans="1:12" x14ac:dyDescent="0.35">
      <c r="A6093" s="164" t="s">
        <v>3121</v>
      </c>
      <c r="B6093" t="s">
        <v>5606</v>
      </c>
      <c r="C6093" t="s">
        <v>29914</v>
      </c>
      <c r="D6093" t="s">
        <v>3060</v>
      </c>
      <c r="E6093" t="s">
        <v>3040</v>
      </c>
      <c r="F6093">
        <v>422</v>
      </c>
      <c r="G6093" t="s">
        <v>8307</v>
      </c>
      <c r="H6093" t="s">
        <v>8256</v>
      </c>
      <c r="I6093" t="s">
        <v>8214</v>
      </c>
      <c r="J6093" t="s">
        <v>8215</v>
      </c>
      <c r="K6093" t="s">
        <v>8224</v>
      </c>
      <c r="L6093" t="s">
        <v>8267</v>
      </c>
    </row>
    <row r="6094" spans="1:12" x14ac:dyDescent="0.35">
      <c r="A6094" s="164" t="s">
        <v>12827</v>
      </c>
      <c r="B6094" t="s">
        <v>12828</v>
      </c>
      <c r="C6094" t="s">
        <v>12829</v>
      </c>
      <c r="D6094" t="s">
        <v>12830</v>
      </c>
      <c r="E6094" t="s">
        <v>3040</v>
      </c>
      <c r="F6094">
        <v>33</v>
      </c>
      <c r="G6094" t="s">
        <v>8234</v>
      </c>
      <c r="H6094" t="s">
        <v>8256</v>
      </c>
      <c r="I6094" t="s">
        <v>8219</v>
      </c>
      <c r="J6094" t="s">
        <v>8215</v>
      </c>
      <c r="K6094" t="s">
        <v>8224</v>
      </c>
      <c r="L6094" t="s">
        <v>8216</v>
      </c>
    </row>
    <row r="6095" spans="1:12" x14ac:dyDescent="0.35">
      <c r="A6095" s="164" t="s">
        <v>15545</v>
      </c>
      <c r="B6095" t="s">
        <v>15546</v>
      </c>
      <c r="C6095" t="s">
        <v>15547</v>
      </c>
      <c r="D6095" t="s">
        <v>3046</v>
      </c>
      <c r="E6095" t="s">
        <v>3040</v>
      </c>
      <c r="F6095">
        <v>190</v>
      </c>
      <c r="G6095" t="s">
        <v>8212</v>
      </c>
      <c r="H6095" t="s">
        <v>8256</v>
      </c>
      <c r="I6095" t="s">
        <v>8214</v>
      </c>
      <c r="J6095" t="s">
        <v>8215</v>
      </c>
      <c r="K6095" t="s">
        <v>8224</v>
      </c>
      <c r="L6095" t="s">
        <v>8216</v>
      </c>
    </row>
    <row r="6096" spans="1:12" x14ac:dyDescent="0.35">
      <c r="A6096" s="164" t="s">
        <v>3122</v>
      </c>
      <c r="B6096" t="s">
        <v>5293</v>
      </c>
      <c r="C6096" t="s">
        <v>22188</v>
      </c>
      <c r="D6096" t="s">
        <v>2496</v>
      </c>
      <c r="E6096" t="s">
        <v>3040</v>
      </c>
      <c r="F6096">
        <v>470</v>
      </c>
      <c r="G6096" t="s">
        <v>8307</v>
      </c>
      <c r="H6096" t="s">
        <v>8256</v>
      </c>
      <c r="I6096" t="s">
        <v>8214</v>
      </c>
      <c r="J6096" t="s">
        <v>8215</v>
      </c>
      <c r="K6096" t="s">
        <v>8224</v>
      </c>
      <c r="L6096" t="s">
        <v>8267</v>
      </c>
    </row>
    <row r="6097" spans="1:12" x14ac:dyDescent="0.35">
      <c r="A6097" s="164" t="s">
        <v>3123</v>
      </c>
      <c r="B6097" t="s">
        <v>5626</v>
      </c>
      <c r="C6097" t="s">
        <v>28958</v>
      </c>
      <c r="D6097" t="s">
        <v>1023</v>
      </c>
      <c r="E6097" t="s">
        <v>3040</v>
      </c>
      <c r="F6097">
        <v>329</v>
      </c>
      <c r="G6097" t="s">
        <v>8556</v>
      </c>
      <c r="H6097" t="s">
        <v>8256</v>
      </c>
      <c r="I6097" t="s">
        <v>8214</v>
      </c>
      <c r="J6097" t="s">
        <v>8215</v>
      </c>
      <c r="K6097" t="s">
        <v>8224</v>
      </c>
      <c r="L6097" t="s">
        <v>8267</v>
      </c>
    </row>
    <row r="6098" spans="1:12" x14ac:dyDescent="0.35">
      <c r="A6098" s="164" t="s">
        <v>3124</v>
      </c>
      <c r="B6098" t="s">
        <v>5612</v>
      </c>
      <c r="C6098" t="s">
        <v>15914</v>
      </c>
      <c r="D6098" t="s">
        <v>3049</v>
      </c>
      <c r="E6098" t="s">
        <v>3040</v>
      </c>
      <c r="F6098">
        <v>326</v>
      </c>
      <c r="G6098" t="s">
        <v>8556</v>
      </c>
      <c r="H6098" t="s">
        <v>8256</v>
      </c>
      <c r="I6098" t="s">
        <v>8214</v>
      </c>
      <c r="J6098" t="s">
        <v>8215</v>
      </c>
      <c r="K6098" t="s">
        <v>8224</v>
      </c>
      <c r="L6098" t="s">
        <v>8267</v>
      </c>
    </row>
    <row r="6099" spans="1:12" x14ac:dyDescent="0.35">
      <c r="A6099" s="164" t="s">
        <v>3125</v>
      </c>
      <c r="B6099" t="s">
        <v>5645</v>
      </c>
      <c r="C6099" t="s">
        <v>18166</v>
      </c>
      <c r="D6099" t="s">
        <v>1701</v>
      </c>
      <c r="E6099" t="s">
        <v>3040</v>
      </c>
      <c r="F6099">
        <v>358</v>
      </c>
      <c r="G6099" t="s">
        <v>8556</v>
      </c>
      <c r="H6099" t="s">
        <v>8256</v>
      </c>
      <c r="I6099" t="s">
        <v>8214</v>
      </c>
      <c r="J6099" t="s">
        <v>8215</v>
      </c>
      <c r="K6099" t="s">
        <v>8224</v>
      </c>
      <c r="L6099" t="s">
        <v>8267</v>
      </c>
    </row>
    <row r="6100" spans="1:12" x14ac:dyDescent="0.35">
      <c r="A6100" s="164" t="s">
        <v>29046</v>
      </c>
      <c r="B6100" t="s">
        <v>29047</v>
      </c>
      <c r="C6100" t="s">
        <v>29048</v>
      </c>
      <c r="D6100" t="s">
        <v>4234</v>
      </c>
      <c r="E6100" t="s">
        <v>3040</v>
      </c>
      <c r="F6100">
        <v>25</v>
      </c>
      <c r="G6100" t="s">
        <v>8234</v>
      </c>
      <c r="H6100" t="s">
        <v>8256</v>
      </c>
      <c r="I6100" t="s">
        <v>8219</v>
      </c>
      <c r="J6100" t="s">
        <v>8215</v>
      </c>
      <c r="K6100" t="s">
        <v>5808</v>
      </c>
      <c r="L6100" t="s">
        <v>8216</v>
      </c>
    </row>
    <row r="6101" spans="1:12" x14ac:dyDescent="0.35">
      <c r="A6101" s="164" t="s">
        <v>20227</v>
      </c>
      <c r="B6101" t="s">
        <v>20228</v>
      </c>
      <c r="C6101" t="s">
        <v>20229</v>
      </c>
      <c r="D6101" t="s">
        <v>3060</v>
      </c>
      <c r="E6101" t="s">
        <v>3040</v>
      </c>
      <c r="F6101">
        <v>159</v>
      </c>
      <c r="G6101" t="s">
        <v>8212</v>
      </c>
      <c r="H6101" t="s">
        <v>8256</v>
      </c>
      <c r="I6101" t="s">
        <v>8214</v>
      </c>
      <c r="J6101" t="s">
        <v>8215</v>
      </c>
      <c r="K6101" t="s">
        <v>5808</v>
      </c>
      <c r="L6101" t="s">
        <v>8267</v>
      </c>
    </row>
    <row r="6102" spans="1:12" x14ac:dyDescent="0.35">
      <c r="A6102" s="164" t="s">
        <v>3126</v>
      </c>
      <c r="B6102" t="s">
        <v>5249</v>
      </c>
      <c r="C6102" t="s">
        <v>21693</v>
      </c>
      <c r="D6102" t="s">
        <v>3127</v>
      </c>
      <c r="E6102" t="s">
        <v>3040</v>
      </c>
      <c r="F6102">
        <v>98</v>
      </c>
      <c r="G6102" t="s">
        <v>8234</v>
      </c>
      <c r="H6102" t="s">
        <v>8256</v>
      </c>
      <c r="I6102" t="s">
        <v>8214</v>
      </c>
      <c r="J6102" t="s">
        <v>8215</v>
      </c>
      <c r="K6102" t="s">
        <v>5808</v>
      </c>
      <c r="L6102" t="s">
        <v>8216</v>
      </c>
    </row>
    <row r="6103" spans="1:12" x14ac:dyDescent="0.35">
      <c r="A6103" s="164" t="s">
        <v>3128</v>
      </c>
      <c r="B6103" t="s">
        <v>5261</v>
      </c>
      <c r="C6103" t="s">
        <v>25426</v>
      </c>
      <c r="D6103" t="s">
        <v>3129</v>
      </c>
      <c r="E6103" t="s">
        <v>3040</v>
      </c>
      <c r="F6103">
        <v>160</v>
      </c>
      <c r="G6103" t="s">
        <v>8212</v>
      </c>
      <c r="H6103" t="s">
        <v>8256</v>
      </c>
      <c r="I6103" t="s">
        <v>8219</v>
      </c>
      <c r="J6103" t="s">
        <v>8215</v>
      </c>
      <c r="K6103" t="s">
        <v>8224</v>
      </c>
      <c r="L6103" t="s">
        <v>8267</v>
      </c>
    </row>
    <row r="6104" spans="1:12" x14ac:dyDescent="0.35">
      <c r="A6104" s="164" t="s">
        <v>3130</v>
      </c>
      <c r="B6104" t="s">
        <v>5258</v>
      </c>
      <c r="C6104" t="s">
        <v>17735</v>
      </c>
      <c r="D6104" t="s">
        <v>3131</v>
      </c>
      <c r="E6104" t="s">
        <v>3040</v>
      </c>
      <c r="F6104">
        <v>435</v>
      </c>
      <c r="G6104" t="s">
        <v>8307</v>
      </c>
      <c r="H6104" t="s">
        <v>8256</v>
      </c>
      <c r="I6104" t="s">
        <v>8214</v>
      </c>
      <c r="J6104" t="s">
        <v>8215</v>
      </c>
      <c r="K6104" t="s">
        <v>8224</v>
      </c>
      <c r="L6104" t="s">
        <v>8267</v>
      </c>
    </row>
    <row r="6105" spans="1:12" x14ac:dyDescent="0.35">
      <c r="A6105" s="164" t="s">
        <v>3132</v>
      </c>
      <c r="B6105" t="s">
        <v>5656</v>
      </c>
      <c r="C6105" t="s">
        <v>9521</v>
      </c>
      <c r="D6105" t="s">
        <v>3133</v>
      </c>
      <c r="E6105" t="s">
        <v>3040</v>
      </c>
      <c r="F6105">
        <v>215</v>
      </c>
      <c r="G6105" t="s">
        <v>8223</v>
      </c>
      <c r="H6105" t="s">
        <v>8256</v>
      </c>
      <c r="I6105" t="s">
        <v>8214</v>
      </c>
      <c r="J6105" t="s">
        <v>8215</v>
      </c>
      <c r="K6105" t="s">
        <v>5808</v>
      </c>
      <c r="L6105" t="s">
        <v>8267</v>
      </c>
    </row>
    <row r="6106" spans="1:12" x14ac:dyDescent="0.35">
      <c r="A6106" s="164" t="s">
        <v>10800</v>
      </c>
      <c r="B6106" t="s">
        <v>10801</v>
      </c>
      <c r="C6106" t="s">
        <v>10802</v>
      </c>
      <c r="D6106" t="s">
        <v>10803</v>
      </c>
      <c r="E6106" t="s">
        <v>3040</v>
      </c>
      <c r="H6106" t="s">
        <v>8256</v>
      </c>
      <c r="I6106" t="s">
        <v>8214</v>
      </c>
      <c r="J6106" t="s">
        <v>8215</v>
      </c>
      <c r="K6106" t="s">
        <v>8224</v>
      </c>
      <c r="L6106" t="s">
        <v>8216</v>
      </c>
    </row>
    <row r="6107" spans="1:12" x14ac:dyDescent="0.35">
      <c r="A6107" s="164" t="s">
        <v>3134</v>
      </c>
      <c r="B6107" t="s">
        <v>5297</v>
      </c>
      <c r="C6107" t="s">
        <v>23863</v>
      </c>
      <c r="D6107" t="s">
        <v>3135</v>
      </c>
      <c r="E6107" t="s">
        <v>3040</v>
      </c>
      <c r="F6107">
        <v>15</v>
      </c>
      <c r="G6107" t="s">
        <v>8234</v>
      </c>
      <c r="H6107" t="s">
        <v>8256</v>
      </c>
      <c r="I6107" t="s">
        <v>8219</v>
      </c>
      <c r="J6107" t="s">
        <v>8215</v>
      </c>
      <c r="K6107" t="s">
        <v>8224</v>
      </c>
      <c r="L6107" t="s">
        <v>8216</v>
      </c>
    </row>
    <row r="6108" spans="1:12" x14ac:dyDescent="0.35">
      <c r="A6108" s="164" t="s">
        <v>16400</v>
      </c>
      <c r="B6108" t="s">
        <v>16401</v>
      </c>
      <c r="C6108" t="s">
        <v>16402</v>
      </c>
      <c r="D6108" t="s">
        <v>11136</v>
      </c>
      <c r="E6108" t="s">
        <v>3040</v>
      </c>
      <c r="F6108">
        <v>100</v>
      </c>
      <c r="G6108" t="s">
        <v>8234</v>
      </c>
      <c r="H6108" t="s">
        <v>8256</v>
      </c>
      <c r="I6108" t="s">
        <v>8214</v>
      </c>
      <c r="J6108" t="s">
        <v>8215</v>
      </c>
      <c r="K6108" t="s">
        <v>5808</v>
      </c>
      <c r="L6108" t="s">
        <v>8267</v>
      </c>
    </row>
    <row r="6109" spans="1:12" x14ac:dyDescent="0.35">
      <c r="A6109" s="164" t="s">
        <v>18387</v>
      </c>
      <c r="B6109" t="s">
        <v>18388</v>
      </c>
      <c r="C6109" t="s">
        <v>18389</v>
      </c>
      <c r="D6109" t="s">
        <v>18390</v>
      </c>
      <c r="E6109" t="s">
        <v>3040</v>
      </c>
      <c r="H6109" t="s">
        <v>8256</v>
      </c>
      <c r="I6109" t="s">
        <v>8219</v>
      </c>
      <c r="J6109" t="s">
        <v>8215</v>
      </c>
      <c r="K6109" t="s">
        <v>8224</v>
      </c>
      <c r="L6109" t="s">
        <v>8216</v>
      </c>
    </row>
    <row r="6110" spans="1:12" x14ac:dyDescent="0.35">
      <c r="A6110" s="164" t="s">
        <v>3136</v>
      </c>
      <c r="B6110" t="s">
        <v>5299</v>
      </c>
      <c r="C6110" t="s">
        <v>17986</v>
      </c>
      <c r="D6110" t="s">
        <v>3137</v>
      </c>
      <c r="E6110" t="s">
        <v>3040</v>
      </c>
      <c r="F6110">
        <v>15</v>
      </c>
      <c r="G6110" t="s">
        <v>8234</v>
      </c>
      <c r="H6110" t="s">
        <v>8256</v>
      </c>
      <c r="I6110" t="s">
        <v>8219</v>
      </c>
      <c r="J6110" t="s">
        <v>8215</v>
      </c>
      <c r="K6110" t="s">
        <v>8224</v>
      </c>
      <c r="L6110" t="s">
        <v>8216</v>
      </c>
    </row>
    <row r="6111" spans="1:12" x14ac:dyDescent="0.35">
      <c r="A6111" s="164" t="s">
        <v>24998</v>
      </c>
      <c r="B6111" t="s">
        <v>24999</v>
      </c>
      <c r="C6111" t="s">
        <v>25000</v>
      </c>
      <c r="D6111" t="s">
        <v>3056</v>
      </c>
      <c r="E6111" t="s">
        <v>3040</v>
      </c>
      <c r="F6111">
        <v>317</v>
      </c>
      <c r="G6111" t="s">
        <v>8556</v>
      </c>
      <c r="H6111" t="s">
        <v>8256</v>
      </c>
      <c r="I6111" t="s">
        <v>8214</v>
      </c>
      <c r="J6111" t="s">
        <v>8215</v>
      </c>
      <c r="K6111" t="s">
        <v>5808</v>
      </c>
      <c r="L6111" t="s">
        <v>8267</v>
      </c>
    </row>
    <row r="6112" spans="1:12" x14ac:dyDescent="0.35">
      <c r="A6112" s="164" t="s">
        <v>3138</v>
      </c>
      <c r="B6112" t="s">
        <v>5241</v>
      </c>
      <c r="C6112" t="s">
        <v>30827</v>
      </c>
      <c r="D6112" t="s">
        <v>3139</v>
      </c>
      <c r="E6112" t="s">
        <v>3040</v>
      </c>
      <c r="F6112">
        <v>334</v>
      </c>
      <c r="G6112" t="s">
        <v>8556</v>
      </c>
      <c r="H6112" t="s">
        <v>8256</v>
      </c>
      <c r="I6112" t="s">
        <v>8214</v>
      </c>
      <c r="J6112" t="s">
        <v>8215</v>
      </c>
      <c r="K6112" t="s">
        <v>8224</v>
      </c>
      <c r="L6112" t="s">
        <v>8267</v>
      </c>
    </row>
    <row r="6113" spans="1:12" x14ac:dyDescent="0.35">
      <c r="A6113" s="164" t="s">
        <v>14012</v>
      </c>
      <c r="B6113" t="s">
        <v>14013</v>
      </c>
      <c r="C6113" t="s">
        <v>14014</v>
      </c>
      <c r="D6113" t="s">
        <v>3060</v>
      </c>
      <c r="E6113" t="s">
        <v>3040</v>
      </c>
      <c r="F6113">
        <v>498</v>
      </c>
      <c r="G6113" t="s">
        <v>8307</v>
      </c>
      <c r="H6113" t="s">
        <v>8256</v>
      </c>
      <c r="I6113" t="s">
        <v>8214</v>
      </c>
      <c r="J6113" t="s">
        <v>8215</v>
      </c>
      <c r="K6113" t="s">
        <v>8224</v>
      </c>
      <c r="L6113" t="s">
        <v>8267</v>
      </c>
    </row>
    <row r="6114" spans="1:12" x14ac:dyDescent="0.35">
      <c r="A6114" s="164" t="s">
        <v>32721</v>
      </c>
      <c r="B6114" t="s">
        <v>27507</v>
      </c>
      <c r="C6114" t="s">
        <v>32722</v>
      </c>
      <c r="D6114" t="s">
        <v>32723</v>
      </c>
      <c r="E6114" t="s">
        <v>3040</v>
      </c>
      <c r="H6114" t="s">
        <v>8256</v>
      </c>
      <c r="I6114" t="s">
        <v>8219</v>
      </c>
      <c r="J6114" t="s">
        <v>8215</v>
      </c>
      <c r="K6114" t="s">
        <v>8224</v>
      </c>
      <c r="L6114" t="s">
        <v>8216</v>
      </c>
    </row>
    <row r="6115" spans="1:12" x14ac:dyDescent="0.35">
      <c r="A6115" s="164" t="s">
        <v>3140</v>
      </c>
      <c r="B6115" t="s">
        <v>5266</v>
      </c>
      <c r="C6115" t="s">
        <v>10790</v>
      </c>
      <c r="D6115" t="s">
        <v>3141</v>
      </c>
      <c r="E6115" t="s">
        <v>3040</v>
      </c>
      <c r="F6115">
        <v>238</v>
      </c>
      <c r="G6115" t="s">
        <v>8223</v>
      </c>
      <c r="H6115" t="s">
        <v>8256</v>
      </c>
      <c r="I6115" t="s">
        <v>8214</v>
      </c>
      <c r="J6115" t="s">
        <v>8215</v>
      </c>
      <c r="K6115" t="s">
        <v>5808</v>
      </c>
      <c r="L6115" t="s">
        <v>8267</v>
      </c>
    </row>
    <row r="6116" spans="1:12" x14ac:dyDescent="0.35">
      <c r="A6116" s="164" t="s">
        <v>3142</v>
      </c>
      <c r="B6116" t="s">
        <v>5625</v>
      </c>
      <c r="C6116" t="s">
        <v>26901</v>
      </c>
      <c r="D6116" t="s">
        <v>3143</v>
      </c>
      <c r="E6116" t="s">
        <v>3040</v>
      </c>
      <c r="F6116">
        <v>286</v>
      </c>
      <c r="G6116" t="s">
        <v>8223</v>
      </c>
      <c r="H6116" t="s">
        <v>8256</v>
      </c>
      <c r="I6116" t="s">
        <v>8214</v>
      </c>
      <c r="J6116" t="s">
        <v>8215</v>
      </c>
      <c r="K6116" t="s">
        <v>5808</v>
      </c>
      <c r="L6116" t="s">
        <v>8216</v>
      </c>
    </row>
    <row r="6117" spans="1:12" x14ac:dyDescent="0.35">
      <c r="A6117" s="164" t="s">
        <v>23267</v>
      </c>
      <c r="B6117" t="s">
        <v>23268</v>
      </c>
      <c r="C6117" t="s">
        <v>23269</v>
      </c>
      <c r="D6117" t="s">
        <v>3131</v>
      </c>
      <c r="E6117" t="s">
        <v>3040</v>
      </c>
      <c r="F6117">
        <v>286</v>
      </c>
      <c r="G6117" t="s">
        <v>8223</v>
      </c>
      <c r="H6117" t="s">
        <v>8256</v>
      </c>
      <c r="I6117" t="s">
        <v>8214</v>
      </c>
      <c r="J6117" t="s">
        <v>8215</v>
      </c>
      <c r="K6117" t="s">
        <v>8224</v>
      </c>
      <c r="L6117" t="s">
        <v>8267</v>
      </c>
    </row>
    <row r="6118" spans="1:12" x14ac:dyDescent="0.35">
      <c r="A6118" s="164" t="s">
        <v>3144</v>
      </c>
      <c r="B6118" t="s">
        <v>5607</v>
      </c>
      <c r="C6118" t="s">
        <v>11769</v>
      </c>
      <c r="D6118" t="s">
        <v>3064</v>
      </c>
      <c r="E6118" t="s">
        <v>3040</v>
      </c>
      <c r="F6118">
        <v>543</v>
      </c>
      <c r="G6118" t="s">
        <v>8490</v>
      </c>
      <c r="H6118" t="s">
        <v>8256</v>
      </c>
      <c r="I6118" t="s">
        <v>8214</v>
      </c>
      <c r="J6118" t="s">
        <v>8215</v>
      </c>
      <c r="K6118" t="s">
        <v>8224</v>
      </c>
      <c r="L6118" t="s">
        <v>8267</v>
      </c>
    </row>
    <row r="6119" spans="1:12" x14ac:dyDescent="0.35">
      <c r="A6119" s="164" t="s">
        <v>10923</v>
      </c>
      <c r="B6119" t="s">
        <v>10924</v>
      </c>
      <c r="C6119" t="s">
        <v>10925</v>
      </c>
      <c r="D6119" t="s">
        <v>9808</v>
      </c>
      <c r="E6119" t="s">
        <v>3040</v>
      </c>
      <c r="H6119" t="s">
        <v>8256</v>
      </c>
      <c r="I6119" t="s">
        <v>8214</v>
      </c>
      <c r="J6119" t="s">
        <v>8215</v>
      </c>
      <c r="K6119" t="s">
        <v>8224</v>
      </c>
      <c r="L6119" t="s">
        <v>8216</v>
      </c>
    </row>
    <row r="6120" spans="1:12" x14ac:dyDescent="0.35">
      <c r="A6120" s="164" t="s">
        <v>3145</v>
      </c>
      <c r="B6120" t="s">
        <v>5616</v>
      </c>
      <c r="C6120" t="s">
        <v>22306</v>
      </c>
      <c r="D6120" t="s">
        <v>3146</v>
      </c>
      <c r="E6120" t="s">
        <v>3040</v>
      </c>
      <c r="F6120">
        <v>168</v>
      </c>
      <c r="G6120" t="s">
        <v>8212</v>
      </c>
      <c r="H6120" t="s">
        <v>8256</v>
      </c>
      <c r="I6120" t="s">
        <v>8214</v>
      </c>
      <c r="J6120" t="s">
        <v>8215</v>
      </c>
      <c r="K6120" t="s">
        <v>8224</v>
      </c>
      <c r="L6120" t="s">
        <v>8216</v>
      </c>
    </row>
    <row r="6121" spans="1:12" x14ac:dyDescent="0.35">
      <c r="A6121" s="164" t="s">
        <v>3147</v>
      </c>
      <c r="B6121" t="s">
        <v>5277</v>
      </c>
      <c r="C6121" t="s">
        <v>31945</v>
      </c>
      <c r="D6121" t="s">
        <v>3148</v>
      </c>
      <c r="E6121" t="s">
        <v>3040</v>
      </c>
      <c r="F6121">
        <v>135</v>
      </c>
      <c r="G6121" t="s">
        <v>8212</v>
      </c>
      <c r="H6121" t="s">
        <v>8256</v>
      </c>
      <c r="I6121" t="s">
        <v>8214</v>
      </c>
      <c r="J6121" t="s">
        <v>8215</v>
      </c>
      <c r="K6121" t="s">
        <v>5808</v>
      </c>
      <c r="L6121" t="s">
        <v>8267</v>
      </c>
    </row>
    <row r="6122" spans="1:12" x14ac:dyDescent="0.35">
      <c r="A6122" s="164" t="s">
        <v>3149</v>
      </c>
      <c r="B6122" t="s">
        <v>5292</v>
      </c>
      <c r="C6122" t="s">
        <v>18066</v>
      </c>
      <c r="D6122" t="s">
        <v>2496</v>
      </c>
      <c r="E6122" t="s">
        <v>3040</v>
      </c>
      <c r="F6122">
        <v>235</v>
      </c>
      <c r="G6122" t="s">
        <v>8223</v>
      </c>
      <c r="H6122" t="s">
        <v>8256</v>
      </c>
      <c r="I6122" t="s">
        <v>8214</v>
      </c>
      <c r="J6122" t="s">
        <v>8215</v>
      </c>
      <c r="K6122" t="s">
        <v>8224</v>
      </c>
      <c r="L6122" t="s">
        <v>8267</v>
      </c>
    </row>
    <row r="6123" spans="1:12" x14ac:dyDescent="0.35">
      <c r="A6123" s="164" t="s">
        <v>23980</v>
      </c>
      <c r="B6123" t="s">
        <v>23981</v>
      </c>
      <c r="C6123" t="s">
        <v>23982</v>
      </c>
      <c r="D6123" t="s">
        <v>20069</v>
      </c>
      <c r="E6123" t="s">
        <v>3040</v>
      </c>
      <c r="H6123" t="s">
        <v>8256</v>
      </c>
      <c r="I6123" t="s">
        <v>8214</v>
      </c>
      <c r="J6123" t="s">
        <v>8215</v>
      </c>
      <c r="K6123" t="s">
        <v>8224</v>
      </c>
      <c r="L6123" t="s">
        <v>8216</v>
      </c>
    </row>
    <row r="6124" spans="1:12" x14ac:dyDescent="0.35">
      <c r="A6124" s="164" t="s">
        <v>3150</v>
      </c>
      <c r="B6124" t="s">
        <v>5296</v>
      </c>
      <c r="C6124" t="s">
        <v>12652</v>
      </c>
      <c r="D6124" t="s">
        <v>2319</v>
      </c>
      <c r="E6124" t="s">
        <v>3040</v>
      </c>
      <c r="F6124">
        <v>4</v>
      </c>
      <c r="G6124" t="s">
        <v>8234</v>
      </c>
      <c r="H6124" t="s">
        <v>8256</v>
      </c>
      <c r="I6124" t="s">
        <v>8219</v>
      </c>
      <c r="J6124" t="s">
        <v>8215</v>
      </c>
      <c r="K6124" t="s">
        <v>8224</v>
      </c>
      <c r="L6124" t="s">
        <v>8216</v>
      </c>
    </row>
    <row r="6125" spans="1:12" x14ac:dyDescent="0.35">
      <c r="A6125" s="164" t="s">
        <v>10313</v>
      </c>
      <c r="B6125" t="s">
        <v>10314</v>
      </c>
      <c r="C6125" t="s">
        <v>10315</v>
      </c>
      <c r="D6125" t="s">
        <v>10316</v>
      </c>
      <c r="E6125" t="s">
        <v>3040</v>
      </c>
      <c r="F6125">
        <v>511</v>
      </c>
      <c r="G6125" t="s">
        <v>8490</v>
      </c>
      <c r="H6125" t="s">
        <v>8256</v>
      </c>
      <c r="I6125" t="s">
        <v>8214</v>
      </c>
      <c r="J6125" t="s">
        <v>8215</v>
      </c>
      <c r="K6125" t="s">
        <v>8224</v>
      </c>
      <c r="L6125" t="s">
        <v>8267</v>
      </c>
    </row>
    <row r="6126" spans="1:12" x14ac:dyDescent="0.35">
      <c r="A6126" s="164" t="s">
        <v>13851</v>
      </c>
      <c r="B6126" t="s">
        <v>13852</v>
      </c>
      <c r="C6126" t="s">
        <v>13853</v>
      </c>
      <c r="D6126" t="s">
        <v>11806</v>
      </c>
      <c r="E6126" t="s">
        <v>3040</v>
      </c>
      <c r="H6126" t="s">
        <v>8256</v>
      </c>
      <c r="I6126" t="s">
        <v>8214</v>
      </c>
      <c r="J6126" t="s">
        <v>8215</v>
      </c>
      <c r="K6126" t="s">
        <v>8224</v>
      </c>
      <c r="L6126" t="s">
        <v>8216</v>
      </c>
    </row>
    <row r="6127" spans="1:12" x14ac:dyDescent="0.35">
      <c r="A6127" s="164" t="s">
        <v>3151</v>
      </c>
      <c r="B6127" t="s">
        <v>5597</v>
      </c>
      <c r="C6127" t="s">
        <v>11525</v>
      </c>
      <c r="D6127" t="s">
        <v>3060</v>
      </c>
      <c r="E6127" t="s">
        <v>3040</v>
      </c>
      <c r="F6127">
        <v>485</v>
      </c>
      <c r="G6127" t="s">
        <v>8307</v>
      </c>
      <c r="H6127" t="s">
        <v>8256</v>
      </c>
      <c r="I6127" t="s">
        <v>8214</v>
      </c>
      <c r="J6127" t="s">
        <v>8215</v>
      </c>
      <c r="K6127" t="s">
        <v>8224</v>
      </c>
      <c r="L6127" t="s">
        <v>8267</v>
      </c>
    </row>
    <row r="6128" spans="1:12" x14ac:dyDescent="0.35">
      <c r="A6128" s="164" t="s">
        <v>29290</v>
      </c>
      <c r="B6128" t="s">
        <v>29291</v>
      </c>
      <c r="C6128" t="s">
        <v>29292</v>
      </c>
      <c r="D6128" t="s">
        <v>29293</v>
      </c>
      <c r="E6128" t="s">
        <v>3040</v>
      </c>
      <c r="F6128">
        <v>112</v>
      </c>
      <c r="G6128" t="s">
        <v>8212</v>
      </c>
      <c r="H6128" t="s">
        <v>8256</v>
      </c>
      <c r="I6128" t="s">
        <v>8214</v>
      </c>
      <c r="J6128" t="s">
        <v>8215</v>
      </c>
      <c r="K6128" t="s">
        <v>8224</v>
      </c>
      <c r="L6128" t="s">
        <v>8267</v>
      </c>
    </row>
    <row r="6129" spans="1:12" x14ac:dyDescent="0.35">
      <c r="A6129" s="164" t="s">
        <v>21584</v>
      </c>
      <c r="B6129" t="s">
        <v>21585</v>
      </c>
      <c r="C6129" t="s">
        <v>21586</v>
      </c>
      <c r="D6129" t="s">
        <v>21587</v>
      </c>
      <c r="E6129" t="s">
        <v>3040</v>
      </c>
      <c r="H6129" t="s">
        <v>8256</v>
      </c>
      <c r="I6129" t="s">
        <v>8214</v>
      </c>
      <c r="J6129" t="s">
        <v>8215</v>
      </c>
      <c r="K6129" t="s">
        <v>8224</v>
      </c>
      <c r="L6129" t="s">
        <v>8216</v>
      </c>
    </row>
    <row r="6130" spans="1:12" x14ac:dyDescent="0.35">
      <c r="A6130" s="164" t="s">
        <v>12561</v>
      </c>
      <c r="B6130" t="s">
        <v>12562</v>
      </c>
      <c r="C6130" t="s">
        <v>12509</v>
      </c>
      <c r="D6130" t="s">
        <v>12510</v>
      </c>
      <c r="E6130" t="s">
        <v>3040</v>
      </c>
      <c r="H6130" t="s">
        <v>8256</v>
      </c>
      <c r="I6130" t="s">
        <v>8219</v>
      </c>
      <c r="J6130" t="s">
        <v>8215</v>
      </c>
      <c r="K6130" t="s">
        <v>8224</v>
      </c>
      <c r="L6130" t="s">
        <v>8216</v>
      </c>
    </row>
    <row r="6131" spans="1:12" x14ac:dyDescent="0.35">
      <c r="A6131" s="164" t="s">
        <v>3152</v>
      </c>
      <c r="B6131" t="s">
        <v>5256</v>
      </c>
      <c r="C6131" t="s">
        <v>31787</v>
      </c>
      <c r="D6131" t="s">
        <v>3153</v>
      </c>
      <c r="E6131" t="s">
        <v>3040</v>
      </c>
      <c r="F6131">
        <v>103</v>
      </c>
      <c r="G6131" t="s">
        <v>8212</v>
      </c>
      <c r="H6131" t="s">
        <v>8256</v>
      </c>
      <c r="I6131" t="s">
        <v>8219</v>
      </c>
      <c r="J6131" t="s">
        <v>8215</v>
      </c>
      <c r="K6131" t="s">
        <v>8224</v>
      </c>
      <c r="L6131" t="s">
        <v>8216</v>
      </c>
    </row>
    <row r="6132" spans="1:12" x14ac:dyDescent="0.35">
      <c r="A6132" s="164" t="s">
        <v>18565</v>
      </c>
      <c r="B6132" t="s">
        <v>18566</v>
      </c>
      <c r="C6132" t="s">
        <v>18567</v>
      </c>
      <c r="D6132" t="s">
        <v>18568</v>
      </c>
      <c r="E6132" t="s">
        <v>3040</v>
      </c>
      <c r="H6132" t="s">
        <v>8256</v>
      </c>
      <c r="I6132" t="s">
        <v>8219</v>
      </c>
      <c r="J6132" t="s">
        <v>8215</v>
      </c>
      <c r="K6132" t="s">
        <v>8224</v>
      </c>
      <c r="L6132" t="s">
        <v>8216</v>
      </c>
    </row>
    <row r="6133" spans="1:12" x14ac:dyDescent="0.35">
      <c r="A6133" s="164" t="s">
        <v>28725</v>
      </c>
      <c r="B6133" t="s">
        <v>28726</v>
      </c>
      <c r="C6133" t="s">
        <v>28727</v>
      </c>
      <c r="D6133" t="s">
        <v>28728</v>
      </c>
      <c r="E6133" t="s">
        <v>3040</v>
      </c>
      <c r="F6133">
        <v>37</v>
      </c>
      <c r="G6133" t="s">
        <v>8234</v>
      </c>
      <c r="H6133" t="s">
        <v>8256</v>
      </c>
      <c r="I6133" t="s">
        <v>8219</v>
      </c>
      <c r="J6133" t="s">
        <v>8215</v>
      </c>
      <c r="K6133" t="s">
        <v>8224</v>
      </c>
      <c r="L6133" t="s">
        <v>8216</v>
      </c>
    </row>
    <row r="6134" spans="1:12" x14ac:dyDescent="0.35">
      <c r="A6134" s="164" t="s">
        <v>29853</v>
      </c>
      <c r="B6134" t="s">
        <v>16142</v>
      </c>
      <c r="C6134" t="s">
        <v>16143</v>
      </c>
      <c r="D6134" t="s">
        <v>16144</v>
      </c>
      <c r="E6134" t="s">
        <v>3040</v>
      </c>
      <c r="F6134">
        <v>20</v>
      </c>
      <c r="G6134" t="s">
        <v>8234</v>
      </c>
      <c r="H6134" t="s">
        <v>8256</v>
      </c>
      <c r="I6134" t="s">
        <v>8219</v>
      </c>
      <c r="J6134" t="s">
        <v>8215</v>
      </c>
      <c r="K6134" t="s">
        <v>8224</v>
      </c>
      <c r="L6134" t="s">
        <v>8216</v>
      </c>
    </row>
    <row r="6135" spans="1:12" x14ac:dyDescent="0.35">
      <c r="A6135" s="164" t="s">
        <v>3154</v>
      </c>
      <c r="B6135" t="s">
        <v>5237</v>
      </c>
      <c r="C6135" t="s">
        <v>29041</v>
      </c>
      <c r="D6135" t="s">
        <v>222</v>
      </c>
      <c r="E6135" t="s">
        <v>3040</v>
      </c>
      <c r="F6135">
        <v>237</v>
      </c>
      <c r="G6135" t="s">
        <v>8223</v>
      </c>
      <c r="H6135" t="s">
        <v>8256</v>
      </c>
      <c r="I6135" t="s">
        <v>8214</v>
      </c>
      <c r="J6135" t="s">
        <v>8215</v>
      </c>
      <c r="K6135" t="s">
        <v>8224</v>
      </c>
      <c r="L6135" t="s">
        <v>8216</v>
      </c>
    </row>
    <row r="6136" spans="1:12" x14ac:dyDescent="0.35">
      <c r="A6136" s="164" t="s">
        <v>3155</v>
      </c>
      <c r="B6136" t="s">
        <v>5648</v>
      </c>
      <c r="C6136" t="s">
        <v>32951</v>
      </c>
      <c r="D6136" t="s">
        <v>3156</v>
      </c>
      <c r="E6136" t="s">
        <v>3040</v>
      </c>
      <c r="F6136">
        <v>54</v>
      </c>
      <c r="G6136" t="s">
        <v>8234</v>
      </c>
      <c r="H6136" t="s">
        <v>8256</v>
      </c>
      <c r="I6136" t="s">
        <v>8214</v>
      </c>
      <c r="J6136" t="s">
        <v>8215</v>
      </c>
      <c r="K6136" t="s">
        <v>8224</v>
      </c>
      <c r="L6136" t="s">
        <v>8267</v>
      </c>
    </row>
    <row r="6137" spans="1:12" x14ac:dyDescent="0.35">
      <c r="A6137" s="164" t="s">
        <v>3157</v>
      </c>
      <c r="B6137" t="s">
        <v>5651</v>
      </c>
      <c r="C6137" t="s">
        <v>25359</v>
      </c>
      <c r="D6137" t="s">
        <v>3158</v>
      </c>
      <c r="E6137" t="s">
        <v>3040</v>
      </c>
      <c r="F6137">
        <v>364</v>
      </c>
      <c r="G6137" t="s">
        <v>8556</v>
      </c>
      <c r="H6137" t="s">
        <v>8256</v>
      </c>
      <c r="I6137" t="s">
        <v>8214</v>
      </c>
      <c r="J6137" t="s">
        <v>8215</v>
      </c>
      <c r="K6137" t="s">
        <v>8224</v>
      </c>
      <c r="L6137" t="s">
        <v>8267</v>
      </c>
    </row>
    <row r="6138" spans="1:12" x14ac:dyDescent="0.35">
      <c r="A6138" s="164" t="s">
        <v>31954</v>
      </c>
      <c r="B6138" t="s">
        <v>31955</v>
      </c>
      <c r="C6138" t="s">
        <v>31956</v>
      </c>
      <c r="D6138" t="s">
        <v>9498</v>
      </c>
      <c r="E6138" t="s">
        <v>3040</v>
      </c>
      <c r="F6138">
        <v>344</v>
      </c>
      <c r="G6138" t="s">
        <v>8556</v>
      </c>
      <c r="H6138" t="s">
        <v>8256</v>
      </c>
      <c r="I6138" t="s">
        <v>8214</v>
      </c>
      <c r="J6138" t="s">
        <v>8215</v>
      </c>
      <c r="K6138" t="s">
        <v>5808</v>
      </c>
      <c r="L6138" t="s">
        <v>8267</v>
      </c>
    </row>
    <row r="6139" spans="1:12" x14ac:dyDescent="0.35">
      <c r="A6139" s="164" t="s">
        <v>3159</v>
      </c>
      <c r="B6139" t="s">
        <v>5624</v>
      </c>
      <c r="C6139" t="s">
        <v>24719</v>
      </c>
      <c r="D6139" t="s">
        <v>3160</v>
      </c>
      <c r="E6139" t="s">
        <v>3040</v>
      </c>
      <c r="F6139">
        <v>151</v>
      </c>
      <c r="G6139" t="s">
        <v>8212</v>
      </c>
      <c r="H6139" t="s">
        <v>8256</v>
      </c>
      <c r="I6139" t="s">
        <v>8214</v>
      </c>
      <c r="J6139" t="s">
        <v>8215</v>
      </c>
      <c r="K6139" t="s">
        <v>8224</v>
      </c>
      <c r="L6139" t="s">
        <v>8267</v>
      </c>
    </row>
    <row r="6140" spans="1:12" x14ac:dyDescent="0.35">
      <c r="A6140" s="164" t="s">
        <v>3161</v>
      </c>
      <c r="B6140" t="s">
        <v>5658</v>
      </c>
      <c r="C6140" t="s">
        <v>33336</v>
      </c>
      <c r="D6140" t="s">
        <v>3162</v>
      </c>
      <c r="E6140" t="s">
        <v>3040</v>
      </c>
      <c r="F6140">
        <v>195</v>
      </c>
      <c r="G6140" t="s">
        <v>8212</v>
      </c>
      <c r="H6140" t="s">
        <v>8256</v>
      </c>
      <c r="I6140" t="s">
        <v>8214</v>
      </c>
      <c r="J6140" t="s">
        <v>8215</v>
      </c>
      <c r="K6140" t="s">
        <v>8224</v>
      </c>
      <c r="L6140" t="s">
        <v>8267</v>
      </c>
    </row>
    <row r="6141" spans="1:12" x14ac:dyDescent="0.35">
      <c r="A6141" s="164" t="s">
        <v>20117</v>
      </c>
      <c r="B6141" t="s">
        <v>20118</v>
      </c>
      <c r="C6141" t="s">
        <v>20119</v>
      </c>
      <c r="D6141" t="s">
        <v>8712</v>
      </c>
      <c r="E6141" t="s">
        <v>3040</v>
      </c>
      <c r="H6141" t="s">
        <v>8256</v>
      </c>
      <c r="I6141" t="s">
        <v>8214</v>
      </c>
      <c r="J6141" t="s">
        <v>8215</v>
      </c>
      <c r="K6141" t="s">
        <v>8224</v>
      </c>
      <c r="L6141" t="s">
        <v>8216</v>
      </c>
    </row>
    <row r="6142" spans="1:12" x14ac:dyDescent="0.35">
      <c r="A6142" s="164" t="s">
        <v>3163</v>
      </c>
      <c r="B6142" t="s">
        <v>5276</v>
      </c>
      <c r="C6142" t="s">
        <v>29951</v>
      </c>
      <c r="D6142" t="s">
        <v>1538</v>
      </c>
      <c r="E6142" t="s">
        <v>3040</v>
      </c>
      <c r="F6142">
        <v>175</v>
      </c>
      <c r="G6142" t="s">
        <v>8212</v>
      </c>
      <c r="H6142" t="s">
        <v>8256</v>
      </c>
      <c r="I6142" t="s">
        <v>8214</v>
      </c>
      <c r="J6142" t="s">
        <v>8215</v>
      </c>
      <c r="K6142" t="s">
        <v>8224</v>
      </c>
      <c r="L6142" t="s">
        <v>8216</v>
      </c>
    </row>
    <row r="6143" spans="1:12" x14ac:dyDescent="0.35">
      <c r="A6143" s="164" t="s">
        <v>16444</v>
      </c>
      <c r="B6143" t="s">
        <v>16445</v>
      </c>
      <c r="C6143" t="s">
        <v>16446</v>
      </c>
      <c r="D6143" t="s">
        <v>1355</v>
      </c>
      <c r="E6143" t="s">
        <v>3040</v>
      </c>
      <c r="F6143">
        <v>20</v>
      </c>
      <c r="G6143" t="s">
        <v>8234</v>
      </c>
      <c r="H6143" t="s">
        <v>8256</v>
      </c>
      <c r="I6143" t="s">
        <v>8214</v>
      </c>
      <c r="J6143" t="s">
        <v>8215</v>
      </c>
      <c r="K6143" t="s">
        <v>8224</v>
      </c>
      <c r="L6143" t="s">
        <v>8267</v>
      </c>
    </row>
    <row r="6144" spans="1:12" x14ac:dyDescent="0.35">
      <c r="A6144" s="164" t="s">
        <v>3164</v>
      </c>
      <c r="B6144" t="s">
        <v>5250</v>
      </c>
      <c r="C6144" t="s">
        <v>23919</v>
      </c>
      <c r="D6144" t="s">
        <v>3165</v>
      </c>
      <c r="E6144" t="s">
        <v>3040</v>
      </c>
      <c r="F6144">
        <v>361</v>
      </c>
      <c r="G6144" t="s">
        <v>8556</v>
      </c>
      <c r="H6144" t="s">
        <v>8256</v>
      </c>
      <c r="I6144" t="s">
        <v>8214</v>
      </c>
      <c r="J6144" t="s">
        <v>8215</v>
      </c>
      <c r="K6144" t="s">
        <v>5808</v>
      </c>
      <c r="L6144" t="s">
        <v>8216</v>
      </c>
    </row>
    <row r="6145" spans="1:12" x14ac:dyDescent="0.35">
      <c r="A6145" s="164" t="s">
        <v>3166</v>
      </c>
      <c r="B6145" t="s">
        <v>5644</v>
      </c>
      <c r="C6145" t="s">
        <v>17042</v>
      </c>
      <c r="D6145" t="s">
        <v>3079</v>
      </c>
      <c r="E6145" t="s">
        <v>3040</v>
      </c>
      <c r="F6145">
        <v>275</v>
      </c>
      <c r="G6145" t="s">
        <v>8223</v>
      </c>
      <c r="H6145" t="s">
        <v>8256</v>
      </c>
      <c r="I6145" t="s">
        <v>8214</v>
      </c>
      <c r="J6145" t="s">
        <v>8215</v>
      </c>
      <c r="K6145" t="s">
        <v>5808</v>
      </c>
      <c r="L6145" t="s">
        <v>8267</v>
      </c>
    </row>
    <row r="6146" spans="1:12" x14ac:dyDescent="0.35">
      <c r="A6146" s="164" t="s">
        <v>3167</v>
      </c>
      <c r="B6146" t="s">
        <v>5639</v>
      </c>
      <c r="C6146" t="s">
        <v>19345</v>
      </c>
      <c r="D6146" t="s">
        <v>3056</v>
      </c>
      <c r="E6146" t="s">
        <v>3040</v>
      </c>
      <c r="F6146">
        <v>641</v>
      </c>
      <c r="G6146" t="s">
        <v>8490</v>
      </c>
      <c r="H6146" t="s">
        <v>8256</v>
      </c>
      <c r="I6146" t="s">
        <v>8214</v>
      </c>
      <c r="J6146" t="s">
        <v>8215</v>
      </c>
      <c r="K6146" t="s">
        <v>8224</v>
      </c>
      <c r="L6146" t="s">
        <v>8267</v>
      </c>
    </row>
    <row r="6147" spans="1:12" x14ac:dyDescent="0.35">
      <c r="A6147" s="164" t="s">
        <v>3168</v>
      </c>
      <c r="B6147" t="s">
        <v>5630</v>
      </c>
      <c r="C6147" t="s">
        <v>20388</v>
      </c>
      <c r="D6147" t="s">
        <v>3169</v>
      </c>
      <c r="E6147" t="s">
        <v>3040</v>
      </c>
      <c r="F6147">
        <v>1193</v>
      </c>
      <c r="G6147" t="s">
        <v>8490</v>
      </c>
      <c r="H6147" t="s">
        <v>8256</v>
      </c>
      <c r="I6147" t="s">
        <v>8214</v>
      </c>
      <c r="J6147" t="s">
        <v>8215</v>
      </c>
      <c r="K6147" t="s">
        <v>8224</v>
      </c>
      <c r="L6147" t="s">
        <v>8267</v>
      </c>
    </row>
    <row r="6148" spans="1:12" x14ac:dyDescent="0.35">
      <c r="A6148" s="164" t="s">
        <v>3170</v>
      </c>
      <c r="B6148" t="s">
        <v>5641</v>
      </c>
      <c r="C6148" t="s">
        <v>32105</v>
      </c>
      <c r="D6148" t="s">
        <v>3056</v>
      </c>
      <c r="E6148" t="s">
        <v>3040</v>
      </c>
      <c r="F6148">
        <v>292</v>
      </c>
      <c r="G6148" t="s">
        <v>8223</v>
      </c>
      <c r="H6148" t="s">
        <v>8256</v>
      </c>
      <c r="I6148" t="s">
        <v>8214</v>
      </c>
      <c r="J6148" t="s">
        <v>8215</v>
      </c>
      <c r="K6148" t="s">
        <v>8224</v>
      </c>
      <c r="L6148" t="s">
        <v>8267</v>
      </c>
    </row>
    <row r="6149" spans="1:12" x14ac:dyDescent="0.35">
      <c r="A6149" s="164" t="s">
        <v>3171</v>
      </c>
      <c r="B6149" t="s">
        <v>5269</v>
      </c>
      <c r="C6149" t="s">
        <v>28242</v>
      </c>
      <c r="D6149" t="s">
        <v>3172</v>
      </c>
      <c r="E6149" t="s">
        <v>3040</v>
      </c>
      <c r="F6149">
        <v>94</v>
      </c>
      <c r="G6149" t="s">
        <v>8234</v>
      </c>
      <c r="H6149" t="s">
        <v>8256</v>
      </c>
      <c r="I6149" t="s">
        <v>8219</v>
      </c>
      <c r="J6149" t="s">
        <v>8215</v>
      </c>
      <c r="K6149" t="s">
        <v>8224</v>
      </c>
      <c r="L6149" t="s">
        <v>8216</v>
      </c>
    </row>
    <row r="6150" spans="1:12" x14ac:dyDescent="0.35">
      <c r="A6150" s="164" t="s">
        <v>3173</v>
      </c>
      <c r="B6150" t="s">
        <v>5650</v>
      </c>
      <c r="C6150" t="s">
        <v>26878</v>
      </c>
      <c r="D6150" t="s">
        <v>562</v>
      </c>
      <c r="E6150" t="s">
        <v>3040</v>
      </c>
      <c r="F6150">
        <v>351</v>
      </c>
      <c r="G6150" t="s">
        <v>8556</v>
      </c>
      <c r="H6150" t="s">
        <v>8256</v>
      </c>
      <c r="I6150" t="s">
        <v>8214</v>
      </c>
      <c r="J6150" t="s">
        <v>8215</v>
      </c>
      <c r="K6150" t="s">
        <v>8224</v>
      </c>
      <c r="L6150" t="s">
        <v>8267</v>
      </c>
    </row>
    <row r="6151" spans="1:12" x14ac:dyDescent="0.35">
      <c r="A6151" s="164" t="s">
        <v>3174</v>
      </c>
      <c r="B6151" t="s">
        <v>5602</v>
      </c>
      <c r="C6151" t="s">
        <v>21133</v>
      </c>
      <c r="D6151" t="s">
        <v>3060</v>
      </c>
      <c r="E6151" t="s">
        <v>3040</v>
      </c>
      <c r="F6151">
        <v>196</v>
      </c>
      <c r="G6151" t="s">
        <v>8212</v>
      </c>
      <c r="H6151" t="s">
        <v>8256</v>
      </c>
      <c r="I6151" t="s">
        <v>8214</v>
      </c>
      <c r="J6151" t="s">
        <v>8215</v>
      </c>
      <c r="K6151" t="s">
        <v>8224</v>
      </c>
      <c r="L6151" t="s">
        <v>8267</v>
      </c>
    </row>
    <row r="6152" spans="1:12" x14ac:dyDescent="0.35">
      <c r="A6152" s="164" t="s">
        <v>3175</v>
      </c>
      <c r="B6152" t="s">
        <v>5634</v>
      </c>
      <c r="C6152" t="s">
        <v>15503</v>
      </c>
      <c r="D6152" t="s">
        <v>3056</v>
      </c>
      <c r="E6152" t="s">
        <v>3040</v>
      </c>
      <c r="F6152">
        <v>161</v>
      </c>
      <c r="G6152" t="s">
        <v>8212</v>
      </c>
      <c r="H6152" t="s">
        <v>8256</v>
      </c>
      <c r="I6152" t="s">
        <v>8214</v>
      </c>
      <c r="J6152" t="s">
        <v>8215</v>
      </c>
      <c r="K6152" t="s">
        <v>5808</v>
      </c>
      <c r="L6152" t="s">
        <v>8267</v>
      </c>
    </row>
    <row r="6153" spans="1:12" x14ac:dyDescent="0.35">
      <c r="A6153" s="164" t="s">
        <v>3176</v>
      </c>
      <c r="B6153" t="s">
        <v>5632</v>
      </c>
      <c r="C6153" t="s">
        <v>16464</v>
      </c>
      <c r="D6153" t="s">
        <v>3056</v>
      </c>
      <c r="E6153" t="s">
        <v>3040</v>
      </c>
      <c r="F6153">
        <v>406</v>
      </c>
      <c r="G6153" t="s">
        <v>8307</v>
      </c>
      <c r="H6153" t="s">
        <v>8256</v>
      </c>
      <c r="I6153" t="s">
        <v>8214</v>
      </c>
      <c r="J6153" t="s">
        <v>8215</v>
      </c>
      <c r="K6153" t="s">
        <v>8224</v>
      </c>
      <c r="L6153" t="s">
        <v>8267</v>
      </c>
    </row>
    <row r="6154" spans="1:12" x14ac:dyDescent="0.35">
      <c r="A6154" s="164" t="s">
        <v>3177</v>
      </c>
      <c r="B6154" t="s">
        <v>5259</v>
      </c>
      <c r="C6154" t="s">
        <v>27740</v>
      </c>
      <c r="D6154" t="s">
        <v>3131</v>
      </c>
      <c r="E6154" t="s">
        <v>3040</v>
      </c>
      <c r="F6154">
        <v>502</v>
      </c>
      <c r="G6154" t="s">
        <v>8490</v>
      </c>
      <c r="H6154" t="s">
        <v>8256</v>
      </c>
      <c r="I6154" t="s">
        <v>8214</v>
      </c>
      <c r="J6154" t="s">
        <v>8215</v>
      </c>
      <c r="K6154" t="s">
        <v>8224</v>
      </c>
      <c r="L6154" t="s">
        <v>8267</v>
      </c>
    </row>
    <row r="6155" spans="1:12" x14ac:dyDescent="0.35">
      <c r="A6155" s="164" t="s">
        <v>3178</v>
      </c>
      <c r="B6155" t="s">
        <v>5598</v>
      </c>
      <c r="C6155" t="s">
        <v>21108</v>
      </c>
      <c r="D6155" t="s">
        <v>3060</v>
      </c>
      <c r="E6155" t="s">
        <v>3040</v>
      </c>
      <c r="F6155">
        <v>527</v>
      </c>
      <c r="G6155" t="s">
        <v>8490</v>
      </c>
      <c r="H6155" t="s">
        <v>8256</v>
      </c>
      <c r="I6155" t="s">
        <v>8214</v>
      </c>
      <c r="J6155" t="s">
        <v>8215</v>
      </c>
      <c r="K6155" t="s">
        <v>8224</v>
      </c>
      <c r="L6155" t="s">
        <v>8267</v>
      </c>
    </row>
    <row r="6156" spans="1:12" x14ac:dyDescent="0.35">
      <c r="A6156" s="164" t="s">
        <v>3179</v>
      </c>
      <c r="B6156" t="s">
        <v>5628</v>
      </c>
      <c r="C6156" t="s">
        <v>32421</v>
      </c>
      <c r="D6156" t="s">
        <v>3180</v>
      </c>
      <c r="E6156" t="s">
        <v>3040</v>
      </c>
      <c r="F6156">
        <v>60</v>
      </c>
      <c r="G6156" t="s">
        <v>8234</v>
      </c>
      <c r="H6156" t="s">
        <v>8256</v>
      </c>
      <c r="I6156" t="s">
        <v>8214</v>
      </c>
      <c r="J6156" t="s">
        <v>8215</v>
      </c>
      <c r="K6156" t="s">
        <v>5808</v>
      </c>
      <c r="L6156" t="s">
        <v>8216</v>
      </c>
    </row>
    <row r="6157" spans="1:12" x14ac:dyDescent="0.35">
      <c r="A6157" s="164" t="s">
        <v>3181</v>
      </c>
      <c r="B6157" t="s">
        <v>5622</v>
      </c>
      <c r="C6157" t="s">
        <v>15763</v>
      </c>
      <c r="D6157" t="s">
        <v>3046</v>
      </c>
      <c r="E6157" t="s">
        <v>3040</v>
      </c>
      <c r="F6157">
        <v>321</v>
      </c>
      <c r="G6157" t="s">
        <v>8556</v>
      </c>
      <c r="H6157" t="s">
        <v>8256</v>
      </c>
      <c r="I6157" t="s">
        <v>8214</v>
      </c>
      <c r="J6157" t="s">
        <v>8215</v>
      </c>
      <c r="K6157" t="s">
        <v>8224</v>
      </c>
      <c r="L6157" t="s">
        <v>8267</v>
      </c>
    </row>
    <row r="6158" spans="1:12" x14ac:dyDescent="0.35">
      <c r="A6158" s="164" t="s">
        <v>31282</v>
      </c>
      <c r="B6158" t="s">
        <v>31283</v>
      </c>
      <c r="C6158" t="s">
        <v>18065</v>
      </c>
      <c r="D6158" t="s">
        <v>1862</v>
      </c>
      <c r="E6158" t="s">
        <v>3040</v>
      </c>
      <c r="F6158">
        <v>242</v>
      </c>
      <c r="G6158" t="s">
        <v>8223</v>
      </c>
      <c r="H6158" t="s">
        <v>8256</v>
      </c>
      <c r="I6158" t="s">
        <v>8214</v>
      </c>
      <c r="J6158" t="s">
        <v>8215</v>
      </c>
      <c r="K6158" t="s">
        <v>5808</v>
      </c>
      <c r="L6158" t="s">
        <v>8216</v>
      </c>
    </row>
    <row r="6159" spans="1:12" x14ac:dyDescent="0.35">
      <c r="A6159" s="164" t="s">
        <v>31205</v>
      </c>
      <c r="B6159" t="s">
        <v>31206</v>
      </c>
      <c r="C6159" t="s">
        <v>31207</v>
      </c>
      <c r="D6159" t="s">
        <v>8746</v>
      </c>
      <c r="E6159" t="s">
        <v>3040</v>
      </c>
      <c r="H6159" t="s">
        <v>8256</v>
      </c>
      <c r="I6159" t="s">
        <v>8219</v>
      </c>
      <c r="J6159" t="s">
        <v>8215</v>
      </c>
      <c r="K6159" t="s">
        <v>8224</v>
      </c>
      <c r="L6159" t="s">
        <v>8216</v>
      </c>
    </row>
    <row r="6160" spans="1:12" x14ac:dyDescent="0.35">
      <c r="A6160" s="164" t="s">
        <v>3182</v>
      </c>
      <c r="B6160" t="s">
        <v>5268</v>
      </c>
      <c r="C6160" t="s">
        <v>29094</v>
      </c>
      <c r="D6160" t="s">
        <v>3183</v>
      </c>
      <c r="E6160" t="s">
        <v>3040</v>
      </c>
      <c r="F6160">
        <v>87</v>
      </c>
      <c r="G6160" t="s">
        <v>8234</v>
      </c>
      <c r="H6160" t="s">
        <v>8256</v>
      </c>
      <c r="I6160" t="s">
        <v>8219</v>
      </c>
      <c r="J6160" t="s">
        <v>8215</v>
      </c>
      <c r="K6160" t="s">
        <v>5808</v>
      </c>
      <c r="L6160" t="s">
        <v>8216</v>
      </c>
    </row>
    <row r="6161" spans="1:12" x14ac:dyDescent="0.35">
      <c r="A6161" s="164" t="s">
        <v>31409</v>
      </c>
      <c r="B6161" t="s">
        <v>31410</v>
      </c>
      <c r="C6161" t="s">
        <v>31411</v>
      </c>
      <c r="D6161" t="s">
        <v>9124</v>
      </c>
      <c r="E6161" t="s">
        <v>3040</v>
      </c>
      <c r="F6161">
        <v>71</v>
      </c>
      <c r="G6161" t="s">
        <v>8234</v>
      </c>
      <c r="H6161" t="s">
        <v>8256</v>
      </c>
      <c r="I6161" t="s">
        <v>8214</v>
      </c>
      <c r="J6161" t="s">
        <v>8215</v>
      </c>
      <c r="K6161" t="s">
        <v>5808</v>
      </c>
      <c r="L6161" t="s">
        <v>8216</v>
      </c>
    </row>
    <row r="6162" spans="1:12" x14ac:dyDescent="0.35">
      <c r="A6162" s="164" t="s">
        <v>31897</v>
      </c>
      <c r="B6162" t="s">
        <v>31898</v>
      </c>
      <c r="C6162" t="s">
        <v>21982</v>
      </c>
      <c r="D6162" t="s">
        <v>21983</v>
      </c>
      <c r="E6162" t="s">
        <v>3040</v>
      </c>
      <c r="F6162">
        <v>54</v>
      </c>
      <c r="G6162" t="s">
        <v>8234</v>
      </c>
      <c r="H6162" t="s">
        <v>8256</v>
      </c>
      <c r="I6162" t="s">
        <v>8219</v>
      </c>
      <c r="J6162" t="s">
        <v>8215</v>
      </c>
      <c r="K6162" t="s">
        <v>5808</v>
      </c>
      <c r="L6162" t="s">
        <v>8216</v>
      </c>
    </row>
    <row r="6163" spans="1:12" x14ac:dyDescent="0.35">
      <c r="A6163" s="164" t="s">
        <v>3184</v>
      </c>
      <c r="B6163" t="s">
        <v>5599</v>
      </c>
      <c r="C6163" t="s">
        <v>33373</v>
      </c>
      <c r="D6163" t="s">
        <v>3060</v>
      </c>
      <c r="E6163" t="s">
        <v>3040</v>
      </c>
      <c r="F6163">
        <v>1468</v>
      </c>
      <c r="G6163" t="s">
        <v>8490</v>
      </c>
      <c r="H6163" t="s">
        <v>8256</v>
      </c>
      <c r="I6163" t="s">
        <v>8214</v>
      </c>
      <c r="J6163" t="s">
        <v>8215</v>
      </c>
      <c r="K6163" t="s">
        <v>8224</v>
      </c>
      <c r="L6163" t="s">
        <v>8267</v>
      </c>
    </row>
    <row r="6164" spans="1:12" x14ac:dyDescent="0.35">
      <c r="A6164" s="164" t="s">
        <v>3185</v>
      </c>
      <c r="B6164" t="s">
        <v>5263</v>
      </c>
      <c r="C6164" t="s">
        <v>16575</v>
      </c>
      <c r="D6164" t="s">
        <v>1408</v>
      </c>
      <c r="E6164" t="s">
        <v>3040</v>
      </c>
      <c r="F6164">
        <v>79</v>
      </c>
      <c r="G6164" t="s">
        <v>8234</v>
      </c>
      <c r="H6164" t="s">
        <v>8256</v>
      </c>
      <c r="I6164" t="s">
        <v>8214</v>
      </c>
      <c r="J6164" t="s">
        <v>8215</v>
      </c>
      <c r="K6164" t="s">
        <v>5808</v>
      </c>
      <c r="L6164" t="s">
        <v>8216</v>
      </c>
    </row>
    <row r="6165" spans="1:12" x14ac:dyDescent="0.35">
      <c r="A6165" s="164" t="s">
        <v>19428</v>
      </c>
      <c r="B6165" t="s">
        <v>19429</v>
      </c>
      <c r="C6165" t="s">
        <v>19430</v>
      </c>
      <c r="D6165" t="s">
        <v>19431</v>
      </c>
      <c r="E6165" t="s">
        <v>3040</v>
      </c>
      <c r="H6165" t="s">
        <v>8256</v>
      </c>
      <c r="I6165" t="s">
        <v>8219</v>
      </c>
      <c r="J6165" t="s">
        <v>8215</v>
      </c>
      <c r="K6165" t="s">
        <v>8224</v>
      </c>
      <c r="L6165" t="s">
        <v>8216</v>
      </c>
    </row>
    <row r="6166" spans="1:12" x14ac:dyDescent="0.35">
      <c r="A6166" s="164" t="s">
        <v>3186</v>
      </c>
      <c r="B6166" t="s">
        <v>5257</v>
      </c>
      <c r="C6166" t="s">
        <v>14015</v>
      </c>
      <c r="D6166" t="s">
        <v>3187</v>
      </c>
      <c r="E6166" t="s">
        <v>3040</v>
      </c>
      <c r="F6166">
        <v>132</v>
      </c>
      <c r="G6166" t="s">
        <v>8212</v>
      </c>
      <c r="H6166" t="s">
        <v>8256</v>
      </c>
      <c r="I6166" t="s">
        <v>8214</v>
      </c>
      <c r="J6166" t="s">
        <v>8215</v>
      </c>
      <c r="K6166" t="s">
        <v>5808</v>
      </c>
      <c r="L6166" t="s">
        <v>8216</v>
      </c>
    </row>
    <row r="6167" spans="1:12" x14ac:dyDescent="0.35">
      <c r="A6167" s="164" t="s">
        <v>3188</v>
      </c>
      <c r="B6167" t="s">
        <v>5281</v>
      </c>
      <c r="C6167" t="s">
        <v>32007</v>
      </c>
      <c r="D6167" t="s">
        <v>2558</v>
      </c>
      <c r="E6167" t="s">
        <v>3040</v>
      </c>
      <c r="F6167">
        <v>340</v>
      </c>
      <c r="G6167" t="s">
        <v>8556</v>
      </c>
      <c r="H6167" t="s">
        <v>8256</v>
      </c>
      <c r="I6167" t="s">
        <v>8214</v>
      </c>
      <c r="J6167" t="s">
        <v>8215</v>
      </c>
      <c r="K6167" t="s">
        <v>5808</v>
      </c>
      <c r="L6167" t="s">
        <v>8267</v>
      </c>
    </row>
    <row r="6168" spans="1:12" x14ac:dyDescent="0.35">
      <c r="A6168" s="164" t="s">
        <v>3189</v>
      </c>
      <c r="B6168" t="s">
        <v>5642</v>
      </c>
      <c r="C6168" t="s">
        <v>13778</v>
      </c>
      <c r="D6168" t="s">
        <v>3056</v>
      </c>
      <c r="E6168" t="s">
        <v>3040</v>
      </c>
      <c r="F6168">
        <v>257</v>
      </c>
      <c r="G6168" t="s">
        <v>8223</v>
      </c>
      <c r="H6168" t="s">
        <v>8256</v>
      </c>
      <c r="I6168" t="s">
        <v>8214</v>
      </c>
      <c r="J6168" t="s">
        <v>8215</v>
      </c>
      <c r="K6168" t="s">
        <v>5808</v>
      </c>
      <c r="L6168" t="s">
        <v>8267</v>
      </c>
    </row>
    <row r="6169" spans="1:12" x14ac:dyDescent="0.35">
      <c r="A6169" s="164" t="s">
        <v>3190</v>
      </c>
      <c r="B6169" t="s">
        <v>5251</v>
      </c>
      <c r="C6169" t="s">
        <v>28636</v>
      </c>
      <c r="D6169" t="s">
        <v>3191</v>
      </c>
      <c r="E6169" t="s">
        <v>3040</v>
      </c>
      <c r="F6169">
        <v>171</v>
      </c>
      <c r="G6169" t="s">
        <v>8212</v>
      </c>
      <c r="H6169" t="s">
        <v>8256</v>
      </c>
      <c r="I6169" t="s">
        <v>8214</v>
      </c>
      <c r="J6169" t="s">
        <v>8215</v>
      </c>
      <c r="K6169" t="s">
        <v>5808</v>
      </c>
      <c r="L6169" t="s">
        <v>8267</v>
      </c>
    </row>
    <row r="6170" spans="1:12" x14ac:dyDescent="0.35">
      <c r="A6170" s="164" t="s">
        <v>3192</v>
      </c>
      <c r="B6170" t="s">
        <v>5267</v>
      </c>
      <c r="C6170" t="s">
        <v>10975</v>
      </c>
      <c r="D6170" t="s">
        <v>3193</v>
      </c>
      <c r="E6170" t="s">
        <v>3040</v>
      </c>
      <c r="F6170">
        <v>50</v>
      </c>
      <c r="G6170" t="s">
        <v>8234</v>
      </c>
      <c r="H6170" t="s">
        <v>8256</v>
      </c>
      <c r="I6170" t="s">
        <v>8219</v>
      </c>
      <c r="J6170" t="s">
        <v>8215</v>
      </c>
      <c r="K6170" t="s">
        <v>8224</v>
      </c>
      <c r="L6170" t="s">
        <v>8216</v>
      </c>
    </row>
    <row r="6171" spans="1:12" x14ac:dyDescent="0.35">
      <c r="A6171" s="164" t="s">
        <v>3194</v>
      </c>
      <c r="B6171" t="s">
        <v>5243</v>
      </c>
      <c r="C6171" t="s">
        <v>29832</v>
      </c>
      <c r="D6171" t="s">
        <v>3042</v>
      </c>
      <c r="E6171" t="s">
        <v>3040</v>
      </c>
      <c r="F6171">
        <v>45</v>
      </c>
      <c r="G6171" t="s">
        <v>8234</v>
      </c>
      <c r="H6171" t="s">
        <v>8256</v>
      </c>
      <c r="I6171" t="s">
        <v>8214</v>
      </c>
      <c r="J6171" t="s">
        <v>8215</v>
      </c>
      <c r="K6171" t="s">
        <v>8224</v>
      </c>
      <c r="L6171" t="s">
        <v>8267</v>
      </c>
    </row>
    <row r="6172" spans="1:12" x14ac:dyDescent="0.35">
      <c r="A6172" s="164" t="s">
        <v>31461</v>
      </c>
      <c r="B6172" t="s">
        <v>7397</v>
      </c>
      <c r="C6172" t="s">
        <v>31462</v>
      </c>
      <c r="D6172" t="s">
        <v>605</v>
      </c>
      <c r="E6172" t="s">
        <v>3040</v>
      </c>
      <c r="F6172">
        <v>0</v>
      </c>
      <c r="G6172" t="s">
        <v>8234</v>
      </c>
      <c r="H6172" t="s">
        <v>8256</v>
      </c>
      <c r="I6172" t="s">
        <v>8214</v>
      </c>
      <c r="J6172" t="s">
        <v>8215</v>
      </c>
      <c r="K6172" t="s">
        <v>8224</v>
      </c>
      <c r="L6172" t="s">
        <v>8216</v>
      </c>
    </row>
    <row r="6173" spans="1:12" x14ac:dyDescent="0.35">
      <c r="A6173" s="164" t="s">
        <v>3195</v>
      </c>
      <c r="B6173" t="s">
        <v>5294</v>
      </c>
      <c r="C6173" t="s">
        <v>29218</v>
      </c>
      <c r="D6173" t="s">
        <v>2496</v>
      </c>
      <c r="E6173" t="s">
        <v>3040</v>
      </c>
      <c r="F6173">
        <v>283</v>
      </c>
      <c r="G6173" t="s">
        <v>8223</v>
      </c>
      <c r="H6173" t="s">
        <v>8256</v>
      </c>
      <c r="I6173" t="s">
        <v>8214</v>
      </c>
      <c r="J6173" t="s">
        <v>8215</v>
      </c>
      <c r="K6173" t="s">
        <v>8224</v>
      </c>
      <c r="L6173" t="s">
        <v>8267</v>
      </c>
    </row>
    <row r="6174" spans="1:12" x14ac:dyDescent="0.35">
      <c r="A6174" s="164" t="s">
        <v>3196</v>
      </c>
      <c r="B6174" t="s">
        <v>5275</v>
      </c>
      <c r="C6174" t="s">
        <v>23682</v>
      </c>
      <c r="D6174" t="s">
        <v>3197</v>
      </c>
      <c r="E6174" t="s">
        <v>3040</v>
      </c>
      <c r="F6174">
        <v>45</v>
      </c>
      <c r="G6174" t="s">
        <v>8234</v>
      </c>
      <c r="H6174" t="s">
        <v>8256</v>
      </c>
      <c r="I6174" t="s">
        <v>8219</v>
      </c>
      <c r="J6174" t="s">
        <v>8215</v>
      </c>
      <c r="K6174" t="s">
        <v>5808</v>
      </c>
      <c r="L6174" t="s">
        <v>8216</v>
      </c>
    </row>
    <row r="6175" spans="1:12" x14ac:dyDescent="0.35">
      <c r="A6175" s="164" t="s">
        <v>31982</v>
      </c>
      <c r="B6175" t="s">
        <v>31983</v>
      </c>
      <c r="C6175" t="s">
        <v>31984</v>
      </c>
      <c r="D6175" t="s">
        <v>3060</v>
      </c>
      <c r="E6175" t="s">
        <v>3040</v>
      </c>
      <c r="F6175">
        <v>107</v>
      </c>
      <c r="G6175" t="s">
        <v>8212</v>
      </c>
      <c r="H6175" t="s">
        <v>8256</v>
      </c>
      <c r="I6175" t="s">
        <v>8214</v>
      </c>
      <c r="J6175" t="s">
        <v>8215</v>
      </c>
      <c r="K6175" t="s">
        <v>5808</v>
      </c>
      <c r="L6175" t="s">
        <v>8267</v>
      </c>
    </row>
    <row r="6176" spans="1:12" x14ac:dyDescent="0.35">
      <c r="A6176" s="164" t="s">
        <v>3198</v>
      </c>
      <c r="B6176" t="s">
        <v>5647</v>
      </c>
      <c r="C6176" t="s">
        <v>12758</v>
      </c>
      <c r="D6176" t="s">
        <v>3054</v>
      </c>
      <c r="E6176" t="s">
        <v>3040</v>
      </c>
      <c r="F6176">
        <v>200</v>
      </c>
      <c r="G6176" t="s">
        <v>8212</v>
      </c>
      <c r="H6176" t="s">
        <v>8256</v>
      </c>
      <c r="I6176" t="s">
        <v>8214</v>
      </c>
      <c r="J6176" t="s">
        <v>8215</v>
      </c>
      <c r="K6176" t="s">
        <v>8224</v>
      </c>
      <c r="L6176" t="s">
        <v>8267</v>
      </c>
    </row>
    <row r="6177" spans="1:12" x14ac:dyDescent="0.35">
      <c r="A6177" s="164" t="s">
        <v>12117</v>
      </c>
      <c r="B6177" t="s">
        <v>12118</v>
      </c>
      <c r="C6177" t="s">
        <v>12119</v>
      </c>
      <c r="D6177" t="s">
        <v>222</v>
      </c>
      <c r="E6177" t="s">
        <v>3040</v>
      </c>
      <c r="F6177">
        <v>20</v>
      </c>
      <c r="G6177" t="s">
        <v>8234</v>
      </c>
      <c r="H6177" t="s">
        <v>8256</v>
      </c>
      <c r="I6177" t="s">
        <v>8214</v>
      </c>
      <c r="J6177" t="s">
        <v>8215</v>
      </c>
      <c r="K6177" t="s">
        <v>8224</v>
      </c>
      <c r="L6177" t="s">
        <v>8216</v>
      </c>
    </row>
    <row r="6178" spans="1:12" x14ac:dyDescent="0.35">
      <c r="A6178" s="164" t="s">
        <v>3199</v>
      </c>
      <c r="B6178" t="s">
        <v>5636</v>
      </c>
      <c r="C6178" t="s">
        <v>8964</v>
      </c>
      <c r="D6178" t="s">
        <v>3056</v>
      </c>
      <c r="E6178" t="s">
        <v>3040</v>
      </c>
      <c r="F6178">
        <v>288</v>
      </c>
      <c r="G6178" t="s">
        <v>8223</v>
      </c>
      <c r="H6178" t="s">
        <v>8256</v>
      </c>
      <c r="I6178" t="s">
        <v>8214</v>
      </c>
      <c r="J6178" t="s">
        <v>8215</v>
      </c>
      <c r="K6178" t="s">
        <v>5808</v>
      </c>
      <c r="L6178" t="s">
        <v>8267</v>
      </c>
    </row>
    <row r="6179" spans="1:12" x14ac:dyDescent="0.35">
      <c r="A6179" s="164" t="s">
        <v>3200</v>
      </c>
      <c r="B6179" t="s">
        <v>5620</v>
      </c>
      <c r="C6179" t="s">
        <v>13752</v>
      </c>
      <c r="D6179" t="s">
        <v>3201</v>
      </c>
      <c r="E6179" t="s">
        <v>3040</v>
      </c>
      <c r="F6179">
        <v>708</v>
      </c>
      <c r="G6179" t="s">
        <v>8490</v>
      </c>
      <c r="H6179" t="s">
        <v>8256</v>
      </c>
      <c r="I6179" t="s">
        <v>8214</v>
      </c>
      <c r="J6179" t="s">
        <v>8215</v>
      </c>
      <c r="K6179" t="s">
        <v>8224</v>
      </c>
      <c r="L6179" t="s">
        <v>8267</v>
      </c>
    </row>
    <row r="6180" spans="1:12" x14ac:dyDescent="0.35">
      <c r="A6180" s="164" t="s">
        <v>3202</v>
      </c>
      <c r="B6180" t="s">
        <v>5255</v>
      </c>
      <c r="C6180" t="s">
        <v>30973</v>
      </c>
      <c r="D6180" t="s">
        <v>772</v>
      </c>
      <c r="E6180" t="s">
        <v>3040</v>
      </c>
      <c r="F6180">
        <v>85</v>
      </c>
      <c r="G6180" t="s">
        <v>8234</v>
      </c>
      <c r="H6180" t="s">
        <v>8256</v>
      </c>
      <c r="I6180" t="s">
        <v>8219</v>
      </c>
      <c r="J6180" t="s">
        <v>8215</v>
      </c>
      <c r="K6180" t="s">
        <v>5808</v>
      </c>
      <c r="L6180" t="s">
        <v>8216</v>
      </c>
    </row>
    <row r="6181" spans="1:12" x14ac:dyDescent="0.35">
      <c r="A6181" s="164" t="s">
        <v>3203</v>
      </c>
      <c r="B6181" t="s">
        <v>5638</v>
      </c>
      <c r="C6181" t="s">
        <v>22323</v>
      </c>
      <c r="D6181" t="s">
        <v>3056</v>
      </c>
      <c r="E6181" t="s">
        <v>3040</v>
      </c>
      <c r="F6181">
        <v>516</v>
      </c>
      <c r="G6181" t="s">
        <v>8490</v>
      </c>
      <c r="H6181" t="s">
        <v>8256</v>
      </c>
      <c r="I6181" t="s">
        <v>8214</v>
      </c>
      <c r="J6181" t="s">
        <v>8215</v>
      </c>
      <c r="K6181" t="s">
        <v>8224</v>
      </c>
      <c r="L6181" t="s">
        <v>8267</v>
      </c>
    </row>
    <row r="6182" spans="1:12" x14ac:dyDescent="0.35">
      <c r="A6182" s="164" t="s">
        <v>3204</v>
      </c>
      <c r="B6182" t="s">
        <v>5287</v>
      </c>
      <c r="C6182" t="s">
        <v>14684</v>
      </c>
      <c r="D6182" t="s">
        <v>3205</v>
      </c>
      <c r="E6182" t="s">
        <v>3040</v>
      </c>
      <c r="F6182">
        <v>67</v>
      </c>
      <c r="G6182" t="s">
        <v>8234</v>
      </c>
      <c r="H6182" t="s">
        <v>8256</v>
      </c>
      <c r="I6182" t="s">
        <v>8214</v>
      </c>
      <c r="J6182" t="s">
        <v>8215</v>
      </c>
      <c r="K6182" t="s">
        <v>8224</v>
      </c>
      <c r="L6182" t="s">
        <v>8216</v>
      </c>
    </row>
    <row r="6183" spans="1:12" x14ac:dyDescent="0.35">
      <c r="A6183" s="164" t="s">
        <v>3206</v>
      </c>
      <c r="B6183" t="s">
        <v>7973</v>
      </c>
      <c r="C6183" t="s">
        <v>8311</v>
      </c>
      <c r="D6183" t="s">
        <v>3207</v>
      </c>
      <c r="E6183" t="s">
        <v>3040</v>
      </c>
      <c r="F6183">
        <v>159</v>
      </c>
      <c r="G6183" t="s">
        <v>8212</v>
      </c>
      <c r="H6183" t="s">
        <v>8256</v>
      </c>
      <c r="I6183" t="s">
        <v>8219</v>
      </c>
      <c r="J6183" t="s">
        <v>8215</v>
      </c>
      <c r="K6183" t="s">
        <v>8224</v>
      </c>
      <c r="L6183" t="s">
        <v>8216</v>
      </c>
    </row>
    <row r="6184" spans="1:12" x14ac:dyDescent="0.35">
      <c r="A6184" s="164" t="s">
        <v>3208</v>
      </c>
      <c r="B6184" t="s">
        <v>5604</v>
      </c>
      <c r="C6184" t="s">
        <v>30322</v>
      </c>
      <c r="D6184" t="s">
        <v>3060</v>
      </c>
      <c r="E6184" t="s">
        <v>3040</v>
      </c>
      <c r="F6184">
        <v>231</v>
      </c>
      <c r="G6184" t="s">
        <v>8223</v>
      </c>
      <c r="H6184" t="s">
        <v>8256</v>
      </c>
      <c r="I6184" t="s">
        <v>8214</v>
      </c>
      <c r="J6184" t="s">
        <v>8215</v>
      </c>
      <c r="K6184" t="s">
        <v>8224</v>
      </c>
      <c r="L6184" t="s">
        <v>8267</v>
      </c>
    </row>
    <row r="6185" spans="1:12" x14ac:dyDescent="0.35">
      <c r="A6185" s="164" t="s">
        <v>3209</v>
      </c>
      <c r="B6185" t="s">
        <v>5260</v>
      </c>
      <c r="C6185" t="s">
        <v>25282</v>
      </c>
      <c r="D6185" t="s">
        <v>3131</v>
      </c>
      <c r="E6185" t="s">
        <v>3040</v>
      </c>
      <c r="F6185">
        <v>641</v>
      </c>
      <c r="G6185" t="s">
        <v>8490</v>
      </c>
      <c r="H6185" t="s">
        <v>8256</v>
      </c>
      <c r="I6185" t="s">
        <v>8214</v>
      </c>
      <c r="J6185" t="s">
        <v>8215</v>
      </c>
      <c r="K6185" t="s">
        <v>8224</v>
      </c>
      <c r="L6185" t="s">
        <v>8267</v>
      </c>
    </row>
    <row r="6186" spans="1:12" x14ac:dyDescent="0.35">
      <c r="A6186" s="164" t="s">
        <v>9212</v>
      </c>
      <c r="B6186" t="s">
        <v>9213</v>
      </c>
      <c r="C6186" t="s">
        <v>9214</v>
      </c>
      <c r="D6186" t="s">
        <v>3056</v>
      </c>
      <c r="E6186" t="s">
        <v>3040</v>
      </c>
      <c r="F6186">
        <v>196</v>
      </c>
      <c r="G6186" t="s">
        <v>8212</v>
      </c>
      <c r="H6186" t="s">
        <v>8256</v>
      </c>
      <c r="I6186" t="s">
        <v>8214</v>
      </c>
      <c r="J6186" t="s">
        <v>8215</v>
      </c>
      <c r="K6186" t="s">
        <v>5808</v>
      </c>
      <c r="L6186" t="s">
        <v>8216</v>
      </c>
    </row>
    <row r="6187" spans="1:12" x14ac:dyDescent="0.35">
      <c r="A6187" s="164" t="s">
        <v>28137</v>
      </c>
      <c r="B6187" t="s">
        <v>27507</v>
      </c>
      <c r="C6187" t="s">
        <v>28138</v>
      </c>
      <c r="D6187" t="s">
        <v>9808</v>
      </c>
      <c r="E6187" t="s">
        <v>3040</v>
      </c>
      <c r="H6187" t="s">
        <v>8256</v>
      </c>
      <c r="I6187" t="s">
        <v>8214</v>
      </c>
      <c r="J6187" t="s">
        <v>8215</v>
      </c>
      <c r="K6187" t="s">
        <v>8224</v>
      </c>
      <c r="L6187" t="s">
        <v>8216</v>
      </c>
    </row>
    <row r="6188" spans="1:12" x14ac:dyDescent="0.35">
      <c r="A6188" s="164" t="s">
        <v>3210</v>
      </c>
      <c r="B6188" t="s">
        <v>5264</v>
      </c>
      <c r="C6188" t="s">
        <v>22461</v>
      </c>
      <c r="D6188" t="s">
        <v>3070</v>
      </c>
      <c r="E6188" t="s">
        <v>3040</v>
      </c>
      <c r="F6188">
        <v>177</v>
      </c>
      <c r="G6188" t="s">
        <v>8212</v>
      </c>
      <c r="H6188" t="s">
        <v>8256</v>
      </c>
      <c r="I6188" t="s">
        <v>8214</v>
      </c>
      <c r="J6188" t="s">
        <v>8215</v>
      </c>
      <c r="K6188" t="s">
        <v>8224</v>
      </c>
      <c r="L6188" t="s">
        <v>8267</v>
      </c>
    </row>
    <row r="6189" spans="1:12" x14ac:dyDescent="0.35">
      <c r="A6189" s="164" t="s">
        <v>3211</v>
      </c>
      <c r="B6189" t="s">
        <v>5657</v>
      </c>
      <c r="C6189" t="s">
        <v>25080</v>
      </c>
      <c r="D6189" t="s">
        <v>3162</v>
      </c>
      <c r="E6189" t="s">
        <v>3040</v>
      </c>
      <c r="F6189">
        <v>167</v>
      </c>
      <c r="G6189" t="s">
        <v>8212</v>
      </c>
      <c r="H6189" t="s">
        <v>8256</v>
      </c>
      <c r="I6189" t="s">
        <v>8214</v>
      </c>
      <c r="J6189" t="s">
        <v>8215</v>
      </c>
      <c r="K6189" t="s">
        <v>8224</v>
      </c>
      <c r="L6189" t="s">
        <v>8267</v>
      </c>
    </row>
    <row r="6190" spans="1:12" x14ac:dyDescent="0.35">
      <c r="A6190" s="164" t="s">
        <v>13734</v>
      </c>
      <c r="B6190" t="s">
        <v>13735</v>
      </c>
      <c r="C6190" t="s">
        <v>13736</v>
      </c>
      <c r="D6190" t="s">
        <v>3060</v>
      </c>
      <c r="E6190" t="s">
        <v>3040</v>
      </c>
      <c r="F6190">
        <v>30</v>
      </c>
      <c r="G6190" t="s">
        <v>8234</v>
      </c>
      <c r="H6190" t="s">
        <v>8256</v>
      </c>
      <c r="I6190" t="s">
        <v>8214</v>
      </c>
      <c r="J6190" t="s">
        <v>8215</v>
      </c>
      <c r="K6190" t="s">
        <v>8224</v>
      </c>
      <c r="L6190" t="s">
        <v>8267</v>
      </c>
    </row>
    <row r="6191" spans="1:12" x14ac:dyDescent="0.35">
      <c r="A6191" s="164" t="s">
        <v>26405</v>
      </c>
      <c r="B6191" t="s">
        <v>7498</v>
      </c>
      <c r="C6191" t="s">
        <v>26406</v>
      </c>
      <c r="D6191" t="s">
        <v>139</v>
      </c>
      <c r="E6191" t="s">
        <v>3040</v>
      </c>
      <c r="F6191">
        <v>36</v>
      </c>
      <c r="G6191" t="s">
        <v>8234</v>
      </c>
      <c r="H6191" t="s">
        <v>8256</v>
      </c>
      <c r="I6191" t="s">
        <v>8214</v>
      </c>
      <c r="J6191" t="s">
        <v>8215</v>
      </c>
      <c r="K6191" t="s">
        <v>5808</v>
      </c>
      <c r="L6191" t="s">
        <v>8216</v>
      </c>
    </row>
    <row r="6192" spans="1:12" x14ac:dyDescent="0.35">
      <c r="A6192" s="164" t="s">
        <v>3212</v>
      </c>
      <c r="B6192" t="s">
        <v>5252</v>
      </c>
      <c r="C6192" t="s">
        <v>17160</v>
      </c>
      <c r="D6192" t="s">
        <v>3213</v>
      </c>
      <c r="E6192" t="s">
        <v>3040</v>
      </c>
      <c r="F6192">
        <v>300</v>
      </c>
      <c r="G6192" t="s">
        <v>8223</v>
      </c>
      <c r="H6192" t="s">
        <v>8256</v>
      </c>
      <c r="I6192" t="s">
        <v>8219</v>
      </c>
      <c r="J6192" t="s">
        <v>8215</v>
      </c>
      <c r="K6192" t="s">
        <v>8224</v>
      </c>
      <c r="L6192" t="s">
        <v>8267</v>
      </c>
    </row>
    <row r="6193" spans="1:12" x14ac:dyDescent="0.35">
      <c r="A6193" s="164" t="s">
        <v>28985</v>
      </c>
      <c r="B6193" t="s">
        <v>28986</v>
      </c>
      <c r="C6193" t="s">
        <v>28987</v>
      </c>
      <c r="D6193" t="s">
        <v>28988</v>
      </c>
      <c r="E6193" t="s">
        <v>3040</v>
      </c>
      <c r="F6193">
        <v>25</v>
      </c>
      <c r="G6193" t="s">
        <v>8234</v>
      </c>
      <c r="H6193" t="s">
        <v>8256</v>
      </c>
      <c r="I6193" t="s">
        <v>8219</v>
      </c>
      <c r="J6193" t="s">
        <v>8215</v>
      </c>
      <c r="K6193" t="s">
        <v>5808</v>
      </c>
      <c r="L6193" t="s">
        <v>8216</v>
      </c>
    </row>
    <row r="6194" spans="1:12" x14ac:dyDescent="0.35">
      <c r="A6194" s="164" t="s">
        <v>17514</v>
      </c>
      <c r="B6194" t="s">
        <v>17515</v>
      </c>
      <c r="C6194" t="s">
        <v>17516</v>
      </c>
      <c r="D6194" t="s">
        <v>17517</v>
      </c>
      <c r="E6194" t="s">
        <v>3040</v>
      </c>
      <c r="F6194">
        <v>54</v>
      </c>
      <c r="G6194" t="s">
        <v>8234</v>
      </c>
      <c r="H6194" t="s">
        <v>8256</v>
      </c>
      <c r="I6194" t="s">
        <v>8214</v>
      </c>
      <c r="J6194" t="s">
        <v>8215</v>
      </c>
      <c r="K6194" t="s">
        <v>5808</v>
      </c>
      <c r="L6194" t="s">
        <v>8216</v>
      </c>
    </row>
    <row r="6195" spans="1:12" x14ac:dyDescent="0.35">
      <c r="A6195" s="164" t="s">
        <v>15407</v>
      </c>
      <c r="B6195" t="s">
        <v>15408</v>
      </c>
      <c r="C6195" t="s">
        <v>15409</v>
      </c>
      <c r="D6195" t="s">
        <v>15410</v>
      </c>
      <c r="E6195" t="s">
        <v>3040</v>
      </c>
      <c r="H6195" t="s">
        <v>8256</v>
      </c>
      <c r="I6195" t="s">
        <v>8219</v>
      </c>
      <c r="J6195" t="s">
        <v>8215</v>
      </c>
      <c r="K6195" t="s">
        <v>8224</v>
      </c>
      <c r="L6195" t="s">
        <v>8216</v>
      </c>
    </row>
    <row r="6196" spans="1:12" x14ac:dyDescent="0.35">
      <c r="A6196" s="164" t="s">
        <v>8252</v>
      </c>
      <c r="B6196" t="s">
        <v>8253</v>
      </c>
      <c r="C6196" t="s">
        <v>8254</v>
      </c>
      <c r="D6196" t="s">
        <v>8255</v>
      </c>
      <c r="E6196" t="s">
        <v>3040</v>
      </c>
      <c r="H6196" t="s">
        <v>8256</v>
      </c>
      <c r="I6196" t="s">
        <v>8214</v>
      </c>
      <c r="J6196" t="s">
        <v>8215</v>
      </c>
      <c r="K6196" t="s">
        <v>8224</v>
      </c>
      <c r="L6196" t="s">
        <v>8216</v>
      </c>
    </row>
    <row r="6197" spans="1:12" x14ac:dyDescent="0.35">
      <c r="A6197" s="164" t="s">
        <v>28631</v>
      </c>
      <c r="B6197" t="s">
        <v>28632</v>
      </c>
      <c r="C6197" t="s">
        <v>28633</v>
      </c>
      <c r="D6197" t="s">
        <v>11380</v>
      </c>
      <c r="E6197" t="s">
        <v>3040</v>
      </c>
      <c r="F6197">
        <v>235</v>
      </c>
      <c r="G6197" t="s">
        <v>8223</v>
      </c>
      <c r="H6197" t="s">
        <v>8256</v>
      </c>
      <c r="I6197" t="s">
        <v>8214</v>
      </c>
      <c r="J6197" t="s">
        <v>8215</v>
      </c>
      <c r="K6197" t="s">
        <v>8224</v>
      </c>
      <c r="L6197" t="s">
        <v>8216</v>
      </c>
    </row>
    <row r="6198" spans="1:12" x14ac:dyDescent="0.35">
      <c r="A6198" s="164" t="s">
        <v>3214</v>
      </c>
      <c r="B6198" t="s">
        <v>5008</v>
      </c>
      <c r="C6198" t="s">
        <v>18915</v>
      </c>
      <c r="D6198" t="s">
        <v>3215</v>
      </c>
      <c r="E6198" t="s">
        <v>3040</v>
      </c>
      <c r="F6198">
        <v>299</v>
      </c>
      <c r="G6198" t="s">
        <v>8223</v>
      </c>
      <c r="H6198" t="s">
        <v>8256</v>
      </c>
      <c r="I6198" t="s">
        <v>8214</v>
      </c>
      <c r="J6198" t="s">
        <v>8215</v>
      </c>
      <c r="K6198" t="s">
        <v>8224</v>
      </c>
      <c r="L6198" t="s">
        <v>8267</v>
      </c>
    </row>
    <row r="6199" spans="1:12" x14ac:dyDescent="0.35">
      <c r="A6199" s="164" t="s">
        <v>13024</v>
      </c>
      <c r="B6199" t="s">
        <v>13025</v>
      </c>
      <c r="C6199" t="s">
        <v>13026</v>
      </c>
      <c r="D6199" t="s">
        <v>13027</v>
      </c>
      <c r="E6199" t="s">
        <v>3040</v>
      </c>
      <c r="H6199" t="s">
        <v>8256</v>
      </c>
      <c r="I6199" t="s">
        <v>8214</v>
      </c>
      <c r="J6199" t="s">
        <v>8215</v>
      </c>
      <c r="K6199" t="s">
        <v>8224</v>
      </c>
      <c r="L6199" t="s">
        <v>8216</v>
      </c>
    </row>
    <row r="6200" spans="1:12" x14ac:dyDescent="0.35">
      <c r="A6200" s="164" t="s">
        <v>3216</v>
      </c>
      <c r="B6200" t="s">
        <v>5619</v>
      </c>
      <c r="C6200" t="s">
        <v>14194</v>
      </c>
      <c r="D6200" t="s">
        <v>3217</v>
      </c>
      <c r="E6200" t="s">
        <v>3040</v>
      </c>
      <c r="F6200">
        <v>180</v>
      </c>
      <c r="G6200" t="s">
        <v>8212</v>
      </c>
      <c r="H6200" t="s">
        <v>8256</v>
      </c>
      <c r="I6200" t="s">
        <v>8214</v>
      </c>
      <c r="J6200" t="s">
        <v>8215</v>
      </c>
      <c r="K6200" t="s">
        <v>8224</v>
      </c>
      <c r="L6200" t="s">
        <v>8267</v>
      </c>
    </row>
    <row r="6201" spans="1:12" x14ac:dyDescent="0.35">
      <c r="A6201" s="164" t="s">
        <v>12022</v>
      </c>
      <c r="B6201" t="s">
        <v>11096</v>
      </c>
      <c r="C6201" t="s">
        <v>11097</v>
      </c>
      <c r="D6201" t="s">
        <v>4298</v>
      </c>
      <c r="E6201" t="s">
        <v>3040</v>
      </c>
      <c r="F6201">
        <v>34</v>
      </c>
      <c r="G6201" t="s">
        <v>8234</v>
      </c>
      <c r="H6201" t="s">
        <v>8256</v>
      </c>
      <c r="I6201" t="s">
        <v>8214</v>
      </c>
      <c r="J6201" t="s">
        <v>8215</v>
      </c>
      <c r="K6201" t="s">
        <v>5808</v>
      </c>
      <c r="L6201" t="s">
        <v>8216</v>
      </c>
    </row>
    <row r="6202" spans="1:12" x14ac:dyDescent="0.35">
      <c r="A6202" s="164" t="s">
        <v>3218</v>
      </c>
      <c r="B6202" t="s">
        <v>5245</v>
      </c>
      <c r="C6202" t="s">
        <v>18065</v>
      </c>
      <c r="D6202" t="s">
        <v>1862</v>
      </c>
      <c r="E6202" t="s">
        <v>3040</v>
      </c>
      <c r="F6202">
        <v>193</v>
      </c>
      <c r="G6202" t="s">
        <v>8212</v>
      </c>
      <c r="H6202" t="s">
        <v>8256</v>
      </c>
      <c r="I6202" t="s">
        <v>8214</v>
      </c>
      <c r="J6202" t="s">
        <v>8215</v>
      </c>
      <c r="K6202" t="s">
        <v>8224</v>
      </c>
      <c r="L6202" t="s">
        <v>8216</v>
      </c>
    </row>
    <row r="6203" spans="1:12" x14ac:dyDescent="0.35">
      <c r="A6203" s="164" t="s">
        <v>3219</v>
      </c>
      <c r="B6203" t="s">
        <v>5286</v>
      </c>
      <c r="C6203" t="s">
        <v>28172</v>
      </c>
      <c r="D6203" t="s">
        <v>3220</v>
      </c>
      <c r="E6203" t="s">
        <v>3040</v>
      </c>
      <c r="F6203">
        <v>77</v>
      </c>
      <c r="G6203" t="s">
        <v>8234</v>
      </c>
      <c r="H6203" t="s">
        <v>8256</v>
      </c>
      <c r="I6203" t="s">
        <v>8214</v>
      </c>
      <c r="J6203" t="s">
        <v>8215</v>
      </c>
      <c r="K6203" t="s">
        <v>8224</v>
      </c>
      <c r="L6203" t="s">
        <v>8216</v>
      </c>
    </row>
    <row r="6204" spans="1:12" x14ac:dyDescent="0.35">
      <c r="A6204" s="164" t="s">
        <v>3221</v>
      </c>
      <c r="B6204" t="s">
        <v>5618</v>
      </c>
      <c r="C6204" t="s">
        <v>30235</v>
      </c>
      <c r="D6204" t="s">
        <v>3222</v>
      </c>
      <c r="E6204" t="s">
        <v>3040</v>
      </c>
      <c r="F6204">
        <v>128</v>
      </c>
      <c r="G6204" t="s">
        <v>8212</v>
      </c>
      <c r="H6204" t="s">
        <v>8256</v>
      </c>
      <c r="I6204" t="s">
        <v>8214</v>
      </c>
      <c r="J6204" t="s">
        <v>8215</v>
      </c>
      <c r="K6204" t="s">
        <v>8224</v>
      </c>
      <c r="L6204" t="s">
        <v>8216</v>
      </c>
    </row>
    <row r="6205" spans="1:12" x14ac:dyDescent="0.35">
      <c r="A6205" s="164" t="s">
        <v>17698</v>
      </c>
      <c r="B6205" t="s">
        <v>17699</v>
      </c>
      <c r="C6205" t="s">
        <v>17700</v>
      </c>
      <c r="D6205" t="s">
        <v>17701</v>
      </c>
      <c r="E6205" t="s">
        <v>3040</v>
      </c>
      <c r="F6205">
        <v>40</v>
      </c>
      <c r="G6205" t="s">
        <v>8234</v>
      </c>
      <c r="H6205" t="s">
        <v>8256</v>
      </c>
      <c r="I6205" t="s">
        <v>8214</v>
      </c>
      <c r="J6205" t="s">
        <v>8215</v>
      </c>
      <c r="K6205" t="s">
        <v>8224</v>
      </c>
      <c r="L6205" t="s">
        <v>8216</v>
      </c>
    </row>
    <row r="6206" spans="1:12" x14ac:dyDescent="0.35">
      <c r="A6206" s="164" t="s">
        <v>3223</v>
      </c>
      <c r="B6206" t="s">
        <v>5600</v>
      </c>
      <c r="C6206" t="s">
        <v>8813</v>
      </c>
      <c r="D6206" t="s">
        <v>3060</v>
      </c>
      <c r="E6206" t="s">
        <v>3040</v>
      </c>
      <c r="F6206">
        <v>215</v>
      </c>
      <c r="G6206" t="s">
        <v>8223</v>
      </c>
      <c r="H6206" t="s">
        <v>8256</v>
      </c>
      <c r="I6206" t="s">
        <v>8214</v>
      </c>
      <c r="J6206" t="s">
        <v>8215</v>
      </c>
      <c r="K6206" t="s">
        <v>5808</v>
      </c>
      <c r="L6206" t="s">
        <v>8267</v>
      </c>
    </row>
    <row r="6207" spans="1:12" x14ac:dyDescent="0.35">
      <c r="A6207" s="164" t="s">
        <v>29843</v>
      </c>
      <c r="B6207" t="s">
        <v>16167</v>
      </c>
      <c r="C6207" t="s">
        <v>29844</v>
      </c>
      <c r="D6207" t="s">
        <v>19591</v>
      </c>
      <c r="E6207" t="s">
        <v>3040</v>
      </c>
      <c r="H6207" t="s">
        <v>8256</v>
      </c>
      <c r="I6207" t="s">
        <v>8219</v>
      </c>
      <c r="J6207" t="s">
        <v>8215</v>
      </c>
      <c r="K6207" t="s">
        <v>8224</v>
      </c>
      <c r="L6207" t="s">
        <v>8216</v>
      </c>
    </row>
    <row r="6208" spans="1:12" x14ac:dyDescent="0.35">
      <c r="A6208" s="164" t="s">
        <v>3224</v>
      </c>
      <c r="B6208" t="s">
        <v>5615</v>
      </c>
      <c r="C6208" t="s">
        <v>29819</v>
      </c>
      <c r="D6208" t="s">
        <v>1866</v>
      </c>
      <c r="E6208" t="s">
        <v>3040</v>
      </c>
      <c r="F6208">
        <v>120</v>
      </c>
      <c r="G6208" t="s">
        <v>8212</v>
      </c>
      <c r="H6208" t="s">
        <v>8256</v>
      </c>
      <c r="I6208" t="s">
        <v>8214</v>
      </c>
      <c r="J6208" t="s">
        <v>8215</v>
      </c>
      <c r="K6208" t="s">
        <v>8224</v>
      </c>
      <c r="L6208" t="s">
        <v>8267</v>
      </c>
    </row>
    <row r="6209" spans="1:12" x14ac:dyDescent="0.35">
      <c r="A6209" s="164" t="s">
        <v>9495</v>
      </c>
      <c r="B6209" t="s">
        <v>9496</v>
      </c>
      <c r="C6209" t="s">
        <v>9497</v>
      </c>
      <c r="D6209" t="s">
        <v>9498</v>
      </c>
      <c r="E6209" t="s">
        <v>3040</v>
      </c>
      <c r="F6209">
        <v>0</v>
      </c>
      <c r="G6209" t="s">
        <v>8234</v>
      </c>
      <c r="H6209" t="s">
        <v>8256</v>
      </c>
      <c r="I6209" t="s">
        <v>8214</v>
      </c>
      <c r="J6209" t="s">
        <v>8215</v>
      </c>
      <c r="K6209" t="s">
        <v>8224</v>
      </c>
      <c r="L6209" t="s">
        <v>8267</v>
      </c>
    </row>
    <row r="6210" spans="1:12" x14ac:dyDescent="0.35">
      <c r="A6210" s="164" t="s">
        <v>3225</v>
      </c>
      <c r="B6210" t="s">
        <v>5236</v>
      </c>
      <c r="C6210" t="s">
        <v>20812</v>
      </c>
      <c r="D6210" t="s">
        <v>3226</v>
      </c>
      <c r="E6210" t="s">
        <v>3040</v>
      </c>
      <c r="F6210">
        <v>58</v>
      </c>
      <c r="G6210" t="s">
        <v>8234</v>
      </c>
      <c r="H6210" t="s">
        <v>8256</v>
      </c>
      <c r="I6210" t="s">
        <v>8219</v>
      </c>
      <c r="J6210" t="s">
        <v>8215</v>
      </c>
      <c r="K6210" t="s">
        <v>5808</v>
      </c>
      <c r="L6210" t="s">
        <v>8216</v>
      </c>
    </row>
    <row r="6211" spans="1:12" x14ac:dyDescent="0.35">
      <c r="A6211" s="164" t="s">
        <v>3227</v>
      </c>
      <c r="B6211" t="s">
        <v>5298</v>
      </c>
      <c r="C6211" t="s">
        <v>15612</v>
      </c>
      <c r="D6211" t="s">
        <v>3228</v>
      </c>
      <c r="E6211" t="s">
        <v>3040</v>
      </c>
      <c r="F6211">
        <v>65</v>
      </c>
      <c r="G6211" t="s">
        <v>8234</v>
      </c>
      <c r="H6211" t="s">
        <v>8256</v>
      </c>
      <c r="I6211" t="s">
        <v>8219</v>
      </c>
      <c r="J6211" t="s">
        <v>8215</v>
      </c>
      <c r="K6211" t="s">
        <v>8224</v>
      </c>
      <c r="L6211" t="s">
        <v>8216</v>
      </c>
    </row>
    <row r="6212" spans="1:12" x14ac:dyDescent="0.35">
      <c r="A6212" s="164" t="s">
        <v>3229</v>
      </c>
      <c r="B6212" t="s">
        <v>5283</v>
      </c>
      <c r="C6212" t="s">
        <v>27421</v>
      </c>
      <c r="D6212" t="s">
        <v>2558</v>
      </c>
      <c r="E6212" t="s">
        <v>3040</v>
      </c>
      <c r="F6212">
        <v>364</v>
      </c>
      <c r="G6212" t="s">
        <v>8556</v>
      </c>
      <c r="H6212" t="s">
        <v>8256</v>
      </c>
      <c r="I6212" t="s">
        <v>8214</v>
      </c>
      <c r="J6212" t="s">
        <v>8215</v>
      </c>
      <c r="K6212" t="s">
        <v>8224</v>
      </c>
      <c r="L6212" t="s">
        <v>8267</v>
      </c>
    </row>
    <row r="6213" spans="1:12" x14ac:dyDescent="0.35">
      <c r="A6213" s="164" t="s">
        <v>23069</v>
      </c>
      <c r="B6213" t="s">
        <v>23070</v>
      </c>
      <c r="C6213" t="s">
        <v>23071</v>
      </c>
      <c r="D6213" t="s">
        <v>23072</v>
      </c>
      <c r="E6213" t="s">
        <v>3040</v>
      </c>
      <c r="F6213">
        <v>0</v>
      </c>
      <c r="G6213" t="s">
        <v>8234</v>
      </c>
      <c r="H6213" t="s">
        <v>8256</v>
      </c>
      <c r="I6213" t="s">
        <v>8214</v>
      </c>
      <c r="J6213" t="s">
        <v>8215</v>
      </c>
      <c r="K6213" t="s">
        <v>8224</v>
      </c>
      <c r="L6213" t="s">
        <v>8216</v>
      </c>
    </row>
    <row r="6214" spans="1:12" x14ac:dyDescent="0.35">
      <c r="A6214" s="164" t="s">
        <v>3230</v>
      </c>
      <c r="B6214" t="s">
        <v>8028</v>
      </c>
      <c r="C6214" t="s">
        <v>29302</v>
      </c>
      <c r="D6214" t="s">
        <v>2496</v>
      </c>
      <c r="E6214" t="s">
        <v>3040</v>
      </c>
      <c r="F6214">
        <v>739</v>
      </c>
      <c r="G6214" t="s">
        <v>8490</v>
      </c>
      <c r="H6214" t="s">
        <v>8256</v>
      </c>
      <c r="I6214" t="s">
        <v>8214</v>
      </c>
      <c r="J6214" t="s">
        <v>8215</v>
      </c>
      <c r="K6214" t="s">
        <v>8224</v>
      </c>
      <c r="L6214" t="s">
        <v>8267</v>
      </c>
    </row>
    <row r="6215" spans="1:12" x14ac:dyDescent="0.35">
      <c r="A6215" s="164" t="s">
        <v>3231</v>
      </c>
      <c r="B6215" t="s">
        <v>5661</v>
      </c>
      <c r="C6215" t="s">
        <v>31616</v>
      </c>
      <c r="D6215" t="s">
        <v>3232</v>
      </c>
      <c r="E6215" t="s">
        <v>3040</v>
      </c>
      <c r="F6215">
        <v>437</v>
      </c>
      <c r="G6215" t="s">
        <v>8307</v>
      </c>
      <c r="H6215" t="s">
        <v>8256</v>
      </c>
      <c r="I6215" t="s">
        <v>8214</v>
      </c>
      <c r="J6215" t="s">
        <v>8215</v>
      </c>
      <c r="K6215" t="s">
        <v>8224</v>
      </c>
      <c r="L6215" t="s">
        <v>8267</v>
      </c>
    </row>
    <row r="6216" spans="1:12" x14ac:dyDescent="0.35">
      <c r="A6216" s="164" t="s">
        <v>29061</v>
      </c>
      <c r="B6216" t="s">
        <v>29062</v>
      </c>
      <c r="C6216" t="s">
        <v>29063</v>
      </c>
      <c r="D6216" t="s">
        <v>29064</v>
      </c>
      <c r="E6216" t="s">
        <v>3040</v>
      </c>
      <c r="H6216" t="s">
        <v>8256</v>
      </c>
      <c r="I6216" t="s">
        <v>8214</v>
      </c>
      <c r="J6216" t="s">
        <v>8215</v>
      </c>
      <c r="K6216" t="s">
        <v>8224</v>
      </c>
      <c r="L6216" t="s">
        <v>8216</v>
      </c>
    </row>
    <row r="6217" spans="1:12" x14ac:dyDescent="0.35">
      <c r="A6217" s="164" t="s">
        <v>21158</v>
      </c>
      <c r="B6217" t="s">
        <v>21159</v>
      </c>
      <c r="C6217" t="s">
        <v>21160</v>
      </c>
      <c r="D6217" t="s">
        <v>3060</v>
      </c>
      <c r="E6217" t="s">
        <v>3040</v>
      </c>
      <c r="F6217">
        <v>394</v>
      </c>
      <c r="G6217" t="s">
        <v>8556</v>
      </c>
      <c r="H6217" t="s">
        <v>8256</v>
      </c>
      <c r="I6217" t="s">
        <v>8214</v>
      </c>
      <c r="J6217" t="s">
        <v>8215</v>
      </c>
      <c r="K6217" t="s">
        <v>5808</v>
      </c>
      <c r="L6217" t="s">
        <v>8267</v>
      </c>
    </row>
    <row r="6218" spans="1:12" x14ac:dyDescent="0.35">
      <c r="A6218" s="164" t="s">
        <v>13792</v>
      </c>
      <c r="B6218" t="s">
        <v>13793</v>
      </c>
      <c r="C6218" t="s">
        <v>13794</v>
      </c>
      <c r="D6218" t="s">
        <v>13795</v>
      </c>
      <c r="E6218" t="s">
        <v>3040</v>
      </c>
      <c r="H6218" t="s">
        <v>8256</v>
      </c>
      <c r="I6218" t="s">
        <v>8219</v>
      </c>
      <c r="J6218" t="s">
        <v>8215</v>
      </c>
      <c r="K6218" t="s">
        <v>8224</v>
      </c>
      <c r="L6218" t="s">
        <v>8216</v>
      </c>
    </row>
    <row r="6219" spans="1:12" x14ac:dyDescent="0.35">
      <c r="A6219" s="164" t="s">
        <v>32849</v>
      </c>
      <c r="B6219" t="s">
        <v>32850</v>
      </c>
      <c r="C6219" t="s">
        <v>29048</v>
      </c>
      <c r="D6219" t="s">
        <v>4234</v>
      </c>
      <c r="E6219" t="s">
        <v>3040</v>
      </c>
      <c r="F6219">
        <v>42</v>
      </c>
      <c r="G6219" t="s">
        <v>8234</v>
      </c>
      <c r="H6219" t="s">
        <v>8256</v>
      </c>
      <c r="I6219" t="s">
        <v>8219</v>
      </c>
      <c r="J6219" t="s">
        <v>8215</v>
      </c>
      <c r="K6219" t="s">
        <v>5808</v>
      </c>
      <c r="L6219" t="s">
        <v>8216</v>
      </c>
    </row>
    <row r="6220" spans="1:12" x14ac:dyDescent="0.35">
      <c r="A6220" s="164" t="s">
        <v>15411</v>
      </c>
      <c r="B6220" t="s">
        <v>15412</v>
      </c>
      <c r="C6220" t="s">
        <v>15413</v>
      </c>
      <c r="D6220" t="s">
        <v>13027</v>
      </c>
      <c r="E6220" t="s">
        <v>3040</v>
      </c>
      <c r="H6220" t="s">
        <v>8256</v>
      </c>
      <c r="I6220" t="s">
        <v>8214</v>
      </c>
      <c r="J6220" t="s">
        <v>8215</v>
      </c>
      <c r="K6220" t="s">
        <v>8224</v>
      </c>
      <c r="L6220" t="s">
        <v>8216</v>
      </c>
    </row>
    <row r="6221" spans="1:12" x14ac:dyDescent="0.35">
      <c r="A6221" s="164" t="s">
        <v>28356</v>
      </c>
      <c r="B6221" t="s">
        <v>28357</v>
      </c>
      <c r="C6221" t="s">
        <v>28358</v>
      </c>
      <c r="D6221" t="s">
        <v>16462</v>
      </c>
      <c r="E6221" t="s">
        <v>3040</v>
      </c>
      <c r="H6221" t="s">
        <v>8256</v>
      </c>
      <c r="I6221" t="s">
        <v>8214</v>
      </c>
      <c r="J6221" t="s">
        <v>8215</v>
      </c>
      <c r="K6221" t="s">
        <v>8224</v>
      </c>
      <c r="L6221" t="s">
        <v>8216</v>
      </c>
    </row>
    <row r="6222" spans="1:12" x14ac:dyDescent="0.35">
      <c r="A6222" s="164" t="s">
        <v>3233</v>
      </c>
      <c r="B6222" t="s">
        <v>5621</v>
      </c>
      <c r="C6222" t="s">
        <v>22343</v>
      </c>
      <c r="D6222" t="s">
        <v>3234</v>
      </c>
      <c r="E6222" t="s">
        <v>3040</v>
      </c>
      <c r="F6222">
        <v>292</v>
      </c>
      <c r="G6222" t="s">
        <v>8223</v>
      </c>
      <c r="H6222" t="s">
        <v>8256</v>
      </c>
      <c r="I6222" t="s">
        <v>8214</v>
      </c>
      <c r="J6222" t="s">
        <v>8215</v>
      </c>
      <c r="K6222" t="s">
        <v>8224</v>
      </c>
      <c r="L6222" t="s">
        <v>8216</v>
      </c>
    </row>
    <row r="6223" spans="1:12" x14ac:dyDescent="0.35">
      <c r="A6223" s="164" t="s">
        <v>25155</v>
      </c>
      <c r="B6223" t="s">
        <v>25156</v>
      </c>
      <c r="C6223" t="s">
        <v>25157</v>
      </c>
      <c r="D6223" t="s">
        <v>3056</v>
      </c>
      <c r="E6223" t="s">
        <v>3040</v>
      </c>
      <c r="F6223">
        <v>323</v>
      </c>
      <c r="G6223" t="s">
        <v>8556</v>
      </c>
      <c r="H6223" t="s">
        <v>8256</v>
      </c>
      <c r="I6223" t="s">
        <v>8214</v>
      </c>
      <c r="J6223" t="s">
        <v>8215</v>
      </c>
      <c r="K6223" t="s">
        <v>8224</v>
      </c>
      <c r="L6223" t="s">
        <v>8267</v>
      </c>
    </row>
    <row r="6224" spans="1:12" x14ac:dyDescent="0.35">
      <c r="A6224" s="164" t="s">
        <v>3235</v>
      </c>
      <c r="B6224" t="s">
        <v>5300</v>
      </c>
      <c r="C6224" t="s">
        <v>16165</v>
      </c>
      <c r="D6224" t="s">
        <v>3236</v>
      </c>
      <c r="E6224" t="s">
        <v>3040</v>
      </c>
      <c r="F6224">
        <v>163</v>
      </c>
      <c r="G6224" t="s">
        <v>8212</v>
      </c>
      <c r="H6224" t="s">
        <v>8256</v>
      </c>
      <c r="I6224" t="s">
        <v>8214</v>
      </c>
      <c r="J6224" t="s">
        <v>8215</v>
      </c>
      <c r="K6224" t="s">
        <v>8224</v>
      </c>
      <c r="L6224" t="s">
        <v>8216</v>
      </c>
    </row>
    <row r="6225" spans="1:12" x14ac:dyDescent="0.35">
      <c r="A6225" s="164" t="s">
        <v>11181</v>
      </c>
      <c r="B6225" t="s">
        <v>11182</v>
      </c>
      <c r="C6225" t="s">
        <v>11183</v>
      </c>
      <c r="D6225" t="s">
        <v>11184</v>
      </c>
      <c r="E6225" t="s">
        <v>3040</v>
      </c>
      <c r="H6225" t="s">
        <v>8256</v>
      </c>
      <c r="I6225" t="s">
        <v>8214</v>
      </c>
      <c r="J6225" t="s">
        <v>8215</v>
      </c>
      <c r="K6225" t="s">
        <v>8224</v>
      </c>
      <c r="L6225" t="s">
        <v>8216</v>
      </c>
    </row>
    <row r="6226" spans="1:12" x14ac:dyDescent="0.35">
      <c r="A6226" s="164" t="s">
        <v>9696</v>
      </c>
      <c r="B6226" t="s">
        <v>9697</v>
      </c>
      <c r="C6226" t="s">
        <v>9698</v>
      </c>
      <c r="D6226" t="s">
        <v>9699</v>
      </c>
      <c r="E6226" t="s">
        <v>3040</v>
      </c>
      <c r="H6226" t="s">
        <v>8256</v>
      </c>
      <c r="I6226" t="s">
        <v>8214</v>
      </c>
      <c r="J6226" t="s">
        <v>8215</v>
      </c>
      <c r="K6226" t="s">
        <v>8224</v>
      </c>
      <c r="L6226" t="s">
        <v>8216</v>
      </c>
    </row>
    <row r="6227" spans="1:12" x14ac:dyDescent="0.35">
      <c r="A6227" s="164" t="s">
        <v>15708</v>
      </c>
      <c r="B6227" t="s">
        <v>15709</v>
      </c>
      <c r="C6227" t="s">
        <v>15710</v>
      </c>
      <c r="D6227" t="s">
        <v>15711</v>
      </c>
      <c r="E6227" t="s">
        <v>3040</v>
      </c>
      <c r="F6227">
        <v>0</v>
      </c>
      <c r="G6227" t="s">
        <v>8234</v>
      </c>
      <c r="H6227" t="s">
        <v>8256</v>
      </c>
      <c r="I6227" t="s">
        <v>8214</v>
      </c>
      <c r="J6227" t="s">
        <v>8215</v>
      </c>
      <c r="K6227" t="s">
        <v>8224</v>
      </c>
      <c r="L6227" t="s">
        <v>8216</v>
      </c>
    </row>
    <row r="6228" spans="1:12" x14ac:dyDescent="0.35">
      <c r="A6228" s="164" t="s">
        <v>8551</v>
      </c>
      <c r="B6228" t="s">
        <v>8552</v>
      </c>
      <c r="C6228" t="s">
        <v>8553</v>
      </c>
      <c r="D6228" t="s">
        <v>8554</v>
      </c>
      <c r="E6228" t="s">
        <v>3040</v>
      </c>
      <c r="H6228" t="s">
        <v>8256</v>
      </c>
      <c r="I6228" t="s">
        <v>8214</v>
      </c>
      <c r="J6228" t="s">
        <v>8215</v>
      </c>
      <c r="K6228" t="s">
        <v>8224</v>
      </c>
      <c r="L6228" t="s">
        <v>8216</v>
      </c>
    </row>
    <row r="6229" spans="1:12" x14ac:dyDescent="0.35">
      <c r="A6229" s="164" t="s">
        <v>15032</v>
      </c>
      <c r="B6229" t="s">
        <v>15033</v>
      </c>
      <c r="C6229" t="s">
        <v>15034</v>
      </c>
      <c r="D6229" t="s">
        <v>3049</v>
      </c>
      <c r="E6229" t="s">
        <v>3040</v>
      </c>
      <c r="F6229">
        <v>140</v>
      </c>
      <c r="G6229" t="s">
        <v>8212</v>
      </c>
      <c r="H6229" t="s">
        <v>8256</v>
      </c>
      <c r="I6229" t="s">
        <v>8214</v>
      </c>
      <c r="J6229" t="s">
        <v>8215</v>
      </c>
      <c r="K6229" t="s">
        <v>8224</v>
      </c>
      <c r="L6229" t="s">
        <v>8216</v>
      </c>
    </row>
    <row r="6230" spans="1:12" x14ac:dyDescent="0.35">
      <c r="A6230" s="164" t="s">
        <v>27008</v>
      </c>
      <c r="B6230" t="s">
        <v>27009</v>
      </c>
      <c r="C6230" t="s">
        <v>27010</v>
      </c>
      <c r="D6230" t="s">
        <v>8554</v>
      </c>
      <c r="E6230" t="s">
        <v>3040</v>
      </c>
      <c r="H6230" t="s">
        <v>8256</v>
      </c>
      <c r="I6230" t="s">
        <v>8214</v>
      </c>
      <c r="J6230" t="s">
        <v>8215</v>
      </c>
      <c r="K6230" t="s">
        <v>8224</v>
      </c>
      <c r="L6230" t="s">
        <v>8216</v>
      </c>
    </row>
    <row r="6231" spans="1:12" x14ac:dyDescent="0.35">
      <c r="A6231" s="164" t="s">
        <v>16459</v>
      </c>
      <c r="B6231" t="s">
        <v>16460</v>
      </c>
      <c r="C6231" t="s">
        <v>16461</v>
      </c>
      <c r="D6231" t="s">
        <v>16462</v>
      </c>
      <c r="E6231" t="s">
        <v>3040</v>
      </c>
      <c r="H6231" t="s">
        <v>8256</v>
      </c>
      <c r="I6231" t="s">
        <v>8214</v>
      </c>
      <c r="J6231" t="s">
        <v>8215</v>
      </c>
      <c r="K6231" t="s">
        <v>8224</v>
      </c>
      <c r="L6231" t="s">
        <v>8216</v>
      </c>
    </row>
    <row r="6232" spans="1:12" x14ac:dyDescent="0.35">
      <c r="A6232" s="164" t="s">
        <v>11933</v>
      </c>
      <c r="B6232" t="s">
        <v>11934</v>
      </c>
      <c r="C6232" t="s">
        <v>11935</v>
      </c>
      <c r="D6232" t="s">
        <v>11936</v>
      </c>
      <c r="E6232" t="s">
        <v>3040</v>
      </c>
      <c r="H6232" t="s">
        <v>8256</v>
      </c>
      <c r="I6232" t="s">
        <v>8214</v>
      </c>
      <c r="J6232" t="s">
        <v>8215</v>
      </c>
      <c r="K6232" t="s">
        <v>8224</v>
      </c>
      <c r="L6232" t="s">
        <v>8216</v>
      </c>
    </row>
    <row r="6233" spans="1:12" x14ac:dyDescent="0.35">
      <c r="A6233" s="164" t="s">
        <v>25601</v>
      </c>
      <c r="B6233" t="s">
        <v>25602</v>
      </c>
      <c r="C6233" t="s">
        <v>25603</v>
      </c>
      <c r="D6233" t="s">
        <v>20208</v>
      </c>
      <c r="E6233" t="s">
        <v>3040</v>
      </c>
      <c r="F6233">
        <v>51</v>
      </c>
      <c r="G6233" t="s">
        <v>8234</v>
      </c>
      <c r="H6233" t="s">
        <v>8256</v>
      </c>
      <c r="I6233" t="s">
        <v>8214</v>
      </c>
      <c r="J6233" t="s">
        <v>8215</v>
      </c>
      <c r="K6233" t="s">
        <v>5808</v>
      </c>
      <c r="L6233" t="s">
        <v>8216</v>
      </c>
    </row>
    <row r="6234" spans="1:12" x14ac:dyDescent="0.35">
      <c r="A6234" s="164" t="s">
        <v>3237</v>
      </c>
      <c r="B6234" t="s">
        <v>5662</v>
      </c>
      <c r="C6234" t="s">
        <v>12916</v>
      </c>
      <c r="D6234" t="s">
        <v>3238</v>
      </c>
      <c r="E6234" t="s">
        <v>3040</v>
      </c>
      <c r="F6234">
        <v>156</v>
      </c>
      <c r="G6234" t="s">
        <v>8212</v>
      </c>
      <c r="H6234" t="s">
        <v>8256</v>
      </c>
      <c r="I6234" t="s">
        <v>8214</v>
      </c>
      <c r="J6234" t="s">
        <v>8215</v>
      </c>
      <c r="K6234" t="s">
        <v>8224</v>
      </c>
      <c r="L6234" t="s">
        <v>8267</v>
      </c>
    </row>
    <row r="6235" spans="1:12" x14ac:dyDescent="0.35">
      <c r="A6235" s="164" t="s">
        <v>3239</v>
      </c>
      <c r="B6235" t="s">
        <v>5654</v>
      </c>
      <c r="C6235" t="s">
        <v>32963</v>
      </c>
      <c r="D6235" t="s">
        <v>3240</v>
      </c>
      <c r="E6235" t="s">
        <v>3040</v>
      </c>
      <c r="F6235">
        <v>203</v>
      </c>
      <c r="G6235" t="s">
        <v>8223</v>
      </c>
      <c r="H6235" t="s">
        <v>8256</v>
      </c>
      <c r="I6235" t="s">
        <v>8214</v>
      </c>
      <c r="J6235" t="s">
        <v>8215</v>
      </c>
      <c r="K6235" t="s">
        <v>8224</v>
      </c>
      <c r="L6235" t="s">
        <v>8267</v>
      </c>
    </row>
    <row r="6236" spans="1:12" x14ac:dyDescent="0.35">
      <c r="A6236" s="164" t="s">
        <v>25016</v>
      </c>
      <c r="B6236" t="s">
        <v>25017</v>
      </c>
      <c r="C6236" t="s">
        <v>25018</v>
      </c>
      <c r="D6236" t="s">
        <v>17088</v>
      </c>
      <c r="E6236" t="s">
        <v>3040</v>
      </c>
      <c r="F6236">
        <v>197</v>
      </c>
      <c r="G6236" t="s">
        <v>8212</v>
      </c>
      <c r="H6236" t="s">
        <v>8256</v>
      </c>
      <c r="I6236" t="s">
        <v>8214</v>
      </c>
      <c r="J6236" t="s">
        <v>8215</v>
      </c>
      <c r="K6236" t="s">
        <v>5808</v>
      </c>
      <c r="L6236" t="s">
        <v>8216</v>
      </c>
    </row>
    <row r="6237" spans="1:12" x14ac:dyDescent="0.35">
      <c r="A6237" s="164" t="s">
        <v>32398</v>
      </c>
      <c r="B6237" t="s">
        <v>9013</v>
      </c>
      <c r="C6237" t="s">
        <v>32399</v>
      </c>
      <c r="D6237" t="s">
        <v>32400</v>
      </c>
      <c r="E6237" t="s">
        <v>3040</v>
      </c>
      <c r="H6237" t="s">
        <v>8256</v>
      </c>
      <c r="I6237" t="s">
        <v>8214</v>
      </c>
      <c r="J6237" t="s">
        <v>8215</v>
      </c>
      <c r="K6237" t="s">
        <v>8224</v>
      </c>
      <c r="L6237" t="s">
        <v>8216</v>
      </c>
    </row>
    <row r="6238" spans="1:12" x14ac:dyDescent="0.35">
      <c r="A6238" s="164" t="s">
        <v>32448</v>
      </c>
      <c r="B6238" t="s">
        <v>32449</v>
      </c>
      <c r="C6238" t="s">
        <v>32450</v>
      </c>
      <c r="D6238" t="s">
        <v>1057</v>
      </c>
      <c r="E6238" t="s">
        <v>3040</v>
      </c>
      <c r="F6238">
        <v>78</v>
      </c>
      <c r="G6238" t="s">
        <v>8234</v>
      </c>
      <c r="H6238" t="s">
        <v>8256</v>
      </c>
      <c r="I6238" t="s">
        <v>8214</v>
      </c>
      <c r="J6238" t="s">
        <v>8215</v>
      </c>
      <c r="K6238" t="s">
        <v>5808</v>
      </c>
      <c r="L6238" t="s">
        <v>8267</v>
      </c>
    </row>
    <row r="6239" spans="1:12" x14ac:dyDescent="0.35">
      <c r="A6239" s="164" t="s">
        <v>11721</v>
      </c>
      <c r="B6239" t="s">
        <v>11722</v>
      </c>
      <c r="C6239" t="s">
        <v>11723</v>
      </c>
      <c r="D6239" t="s">
        <v>8289</v>
      </c>
      <c r="E6239" t="s">
        <v>3040</v>
      </c>
      <c r="F6239">
        <v>143</v>
      </c>
      <c r="G6239" t="s">
        <v>8212</v>
      </c>
      <c r="H6239" t="s">
        <v>8256</v>
      </c>
      <c r="I6239" t="s">
        <v>8214</v>
      </c>
      <c r="J6239" t="s">
        <v>8215</v>
      </c>
      <c r="K6239" t="s">
        <v>5808</v>
      </c>
      <c r="L6239" t="s">
        <v>8267</v>
      </c>
    </row>
    <row r="6240" spans="1:12" x14ac:dyDescent="0.35">
      <c r="A6240" s="164" t="s">
        <v>25917</v>
      </c>
      <c r="B6240" t="s">
        <v>25918</v>
      </c>
      <c r="C6240" t="s">
        <v>25919</v>
      </c>
      <c r="D6240" t="s">
        <v>25920</v>
      </c>
      <c r="E6240" t="s">
        <v>3040</v>
      </c>
      <c r="F6240">
        <v>40</v>
      </c>
      <c r="G6240" t="s">
        <v>8234</v>
      </c>
      <c r="H6240" t="s">
        <v>8256</v>
      </c>
      <c r="I6240" t="s">
        <v>8214</v>
      </c>
      <c r="J6240" t="s">
        <v>8215</v>
      </c>
      <c r="K6240" t="s">
        <v>8224</v>
      </c>
      <c r="L6240" t="s">
        <v>8216</v>
      </c>
    </row>
    <row r="6241" spans="1:12" x14ac:dyDescent="0.35">
      <c r="A6241" s="164" t="s">
        <v>11189</v>
      </c>
      <c r="B6241" t="s">
        <v>11190</v>
      </c>
      <c r="C6241" t="s">
        <v>11191</v>
      </c>
      <c r="D6241" t="s">
        <v>11192</v>
      </c>
      <c r="E6241" t="s">
        <v>3040</v>
      </c>
      <c r="F6241">
        <v>94</v>
      </c>
      <c r="G6241" t="s">
        <v>8234</v>
      </c>
      <c r="H6241" t="s">
        <v>8256</v>
      </c>
      <c r="I6241" t="s">
        <v>8214</v>
      </c>
      <c r="J6241" t="s">
        <v>8215</v>
      </c>
      <c r="K6241" t="s">
        <v>8224</v>
      </c>
      <c r="L6241" t="s">
        <v>8267</v>
      </c>
    </row>
    <row r="6242" spans="1:12" x14ac:dyDescent="0.35">
      <c r="A6242" s="164" t="s">
        <v>25364</v>
      </c>
      <c r="B6242" t="s">
        <v>25365</v>
      </c>
      <c r="C6242" t="s">
        <v>25366</v>
      </c>
      <c r="D6242" t="s">
        <v>25367</v>
      </c>
      <c r="E6242" t="s">
        <v>3040</v>
      </c>
      <c r="H6242" t="s">
        <v>8256</v>
      </c>
      <c r="I6242" t="s">
        <v>8214</v>
      </c>
      <c r="J6242" t="s">
        <v>8215</v>
      </c>
      <c r="K6242" t="s">
        <v>8224</v>
      </c>
      <c r="L6242" t="s">
        <v>8216</v>
      </c>
    </row>
    <row r="6243" spans="1:12" x14ac:dyDescent="0.35">
      <c r="A6243" s="164" t="s">
        <v>3241</v>
      </c>
      <c r="B6243" t="s">
        <v>5633</v>
      </c>
      <c r="C6243" t="s">
        <v>27054</v>
      </c>
      <c r="D6243" t="s">
        <v>3056</v>
      </c>
      <c r="E6243" t="s">
        <v>3040</v>
      </c>
      <c r="F6243">
        <v>305</v>
      </c>
      <c r="G6243" t="s">
        <v>8556</v>
      </c>
      <c r="H6243" t="s">
        <v>8256</v>
      </c>
      <c r="I6243" t="s">
        <v>8214</v>
      </c>
      <c r="J6243" t="s">
        <v>8215</v>
      </c>
      <c r="K6243" t="s">
        <v>5808</v>
      </c>
      <c r="L6243" t="s">
        <v>8267</v>
      </c>
    </row>
    <row r="6244" spans="1:12" x14ac:dyDescent="0.35">
      <c r="A6244" s="164" t="s">
        <v>22484</v>
      </c>
      <c r="B6244" t="s">
        <v>22485</v>
      </c>
      <c r="C6244" t="s">
        <v>22486</v>
      </c>
      <c r="D6244" t="s">
        <v>22487</v>
      </c>
      <c r="E6244" t="s">
        <v>3040</v>
      </c>
      <c r="H6244" t="s">
        <v>8256</v>
      </c>
      <c r="I6244" t="s">
        <v>8214</v>
      </c>
      <c r="J6244" t="s">
        <v>8215</v>
      </c>
      <c r="K6244" t="s">
        <v>8224</v>
      </c>
      <c r="L6244" t="s">
        <v>8216</v>
      </c>
    </row>
    <row r="6245" spans="1:12" x14ac:dyDescent="0.35">
      <c r="A6245" s="164" t="s">
        <v>9185</v>
      </c>
      <c r="B6245" t="s">
        <v>9186</v>
      </c>
      <c r="C6245" t="s">
        <v>9187</v>
      </c>
      <c r="D6245" t="s">
        <v>9188</v>
      </c>
      <c r="E6245" t="s">
        <v>3040</v>
      </c>
      <c r="F6245">
        <v>227</v>
      </c>
      <c r="G6245" t="s">
        <v>8223</v>
      </c>
      <c r="H6245" t="s">
        <v>8256</v>
      </c>
      <c r="I6245" t="s">
        <v>8214</v>
      </c>
      <c r="J6245" t="s">
        <v>8215</v>
      </c>
      <c r="K6245" t="s">
        <v>8224</v>
      </c>
      <c r="L6245" t="s">
        <v>8267</v>
      </c>
    </row>
    <row r="6246" spans="1:12" x14ac:dyDescent="0.35">
      <c r="A6246" s="164" t="s">
        <v>17282</v>
      </c>
      <c r="B6246" t="s">
        <v>17283</v>
      </c>
      <c r="C6246" t="s">
        <v>17284</v>
      </c>
      <c r="D6246" t="s">
        <v>2558</v>
      </c>
      <c r="E6246" t="s">
        <v>3040</v>
      </c>
      <c r="F6246">
        <v>133</v>
      </c>
      <c r="G6246" t="s">
        <v>8212</v>
      </c>
      <c r="H6246" t="s">
        <v>8256</v>
      </c>
      <c r="I6246" t="s">
        <v>8214</v>
      </c>
      <c r="J6246" t="s">
        <v>8215</v>
      </c>
      <c r="K6246" t="s">
        <v>5808</v>
      </c>
      <c r="L6246" t="s">
        <v>8267</v>
      </c>
    </row>
    <row r="6247" spans="1:12" x14ac:dyDescent="0.35">
      <c r="A6247" s="164" t="s">
        <v>27273</v>
      </c>
      <c r="B6247" t="s">
        <v>27274</v>
      </c>
      <c r="C6247" t="s">
        <v>27275</v>
      </c>
      <c r="D6247" t="s">
        <v>3054</v>
      </c>
      <c r="E6247" t="s">
        <v>3040</v>
      </c>
      <c r="F6247">
        <v>296</v>
      </c>
      <c r="G6247" t="s">
        <v>8223</v>
      </c>
      <c r="H6247" t="s">
        <v>8256</v>
      </c>
      <c r="I6247" t="s">
        <v>8214</v>
      </c>
      <c r="J6247" t="s">
        <v>8215</v>
      </c>
      <c r="K6247" t="s">
        <v>5808</v>
      </c>
      <c r="L6247" t="s">
        <v>8267</v>
      </c>
    </row>
    <row r="6248" spans="1:12" x14ac:dyDescent="0.35">
      <c r="A6248" s="164" t="s">
        <v>13756</v>
      </c>
      <c r="B6248" t="s">
        <v>13757</v>
      </c>
      <c r="C6248" t="s">
        <v>13758</v>
      </c>
      <c r="D6248" t="s">
        <v>13759</v>
      </c>
      <c r="E6248" t="s">
        <v>3040</v>
      </c>
      <c r="F6248">
        <v>30</v>
      </c>
      <c r="G6248" t="s">
        <v>8234</v>
      </c>
      <c r="H6248" t="s">
        <v>8256</v>
      </c>
      <c r="I6248" t="s">
        <v>8219</v>
      </c>
      <c r="J6248" t="s">
        <v>8215</v>
      </c>
      <c r="K6248" t="s">
        <v>5808</v>
      </c>
      <c r="L6248" t="s">
        <v>8216</v>
      </c>
    </row>
    <row r="6249" spans="1:12" x14ac:dyDescent="0.35">
      <c r="A6249" s="164" t="s">
        <v>27440</v>
      </c>
      <c r="B6249" t="s">
        <v>27441</v>
      </c>
      <c r="C6249" t="s">
        <v>27442</v>
      </c>
      <c r="D6249" t="s">
        <v>27443</v>
      </c>
      <c r="E6249" t="s">
        <v>3040</v>
      </c>
      <c r="H6249" t="s">
        <v>8256</v>
      </c>
      <c r="I6249" t="s">
        <v>8214</v>
      </c>
      <c r="J6249" t="s">
        <v>8215</v>
      </c>
      <c r="K6249" t="s">
        <v>8224</v>
      </c>
      <c r="L6249" t="s">
        <v>8216</v>
      </c>
    </row>
    <row r="6250" spans="1:12" x14ac:dyDescent="0.35">
      <c r="A6250" s="164" t="s">
        <v>10391</v>
      </c>
      <c r="B6250" t="s">
        <v>10392</v>
      </c>
      <c r="C6250" t="s">
        <v>10393</v>
      </c>
      <c r="D6250" t="s">
        <v>10394</v>
      </c>
      <c r="E6250" t="s">
        <v>3040</v>
      </c>
      <c r="H6250" t="s">
        <v>8256</v>
      </c>
      <c r="I6250" t="s">
        <v>8214</v>
      </c>
      <c r="J6250" t="s">
        <v>8215</v>
      </c>
      <c r="K6250" t="s">
        <v>8224</v>
      </c>
      <c r="L6250" t="s">
        <v>8216</v>
      </c>
    </row>
    <row r="6251" spans="1:12" x14ac:dyDescent="0.35">
      <c r="A6251" s="164" t="s">
        <v>15254</v>
      </c>
      <c r="B6251" t="s">
        <v>15255</v>
      </c>
      <c r="C6251" t="s">
        <v>15256</v>
      </c>
      <c r="D6251" t="s">
        <v>15257</v>
      </c>
      <c r="E6251" t="s">
        <v>3040</v>
      </c>
      <c r="H6251" t="s">
        <v>8256</v>
      </c>
      <c r="I6251" t="s">
        <v>8214</v>
      </c>
      <c r="J6251" t="s">
        <v>8215</v>
      </c>
      <c r="K6251" t="s">
        <v>8224</v>
      </c>
      <c r="L6251" t="s">
        <v>8216</v>
      </c>
    </row>
    <row r="6252" spans="1:12" x14ac:dyDescent="0.35">
      <c r="A6252" s="164" t="s">
        <v>22605</v>
      </c>
      <c r="B6252" t="s">
        <v>22606</v>
      </c>
      <c r="C6252" t="s">
        <v>22607</v>
      </c>
      <c r="D6252" t="s">
        <v>22608</v>
      </c>
      <c r="E6252" t="s">
        <v>3040</v>
      </c>
      <c r="H6252" t="s">
        <v>8256</v>
      </c>
      <c r="I6252" t="s">
        <v>8219</v>
      </c>
      <c r="J6252" t="s">
        <v>8215</v>
      </c>
      <c r="K6252" t="s">
        <v>8224</v>
      </c>
      <c r="L6252" t="s">
        <v>8216</v>
      </c>
    </row>
    <row r="6253" spans="1:12" x14ac:dyDescent="0.35">
      <c r="A6253" s="164" t="s">
        <v>10946</v>
      </c>
      <c r="B6253" t="s">
        <v>10947</v>
      </c>
      <c r="C6253" t="s">
        <v>10948</v>
      </c>
      <c r="D6253" t="s">
        <v>9498</v>
      </c>
      <c r="E6253" t="s">
        <v>3040</v>
      </c>
      <c r="H6253" t="s">
        <v>8256</v>
      </c>
      <c r="I6253" t="s">
        <v>8214</v>
      </c>
      <c r="J6253" t="s">
        <v>8215</v>
      </c>
      <c r="K6253" t="s">
        <v>8224</v>
      </c>
      <c r="L6253" t="s">
        <v>8216</v>
      </c>
    </row>
    <row r="6254" spans="1:12" x14ac:dyDescent="0.35">
      <c r="A6254" s="164" t="s">
        <v>33043</v>
      </c>
      <c r="B6254" t="s">
        <v>33044</v>
      </c>
      <c r="C6254" t="s">
        <v>9807</v>
      </c>
      <c r="D6254" t="s">
        <v>9808</v>
      </c>
      <c r="E6254" t="s">
        <v>3040</v>
      </c>
      <c r="H6254" t="s">
        <v>8256</v>
      </c>
      <c r="I6254" t="s">
        <v>8214</v>
      </c>
      <c r="J6254" t="s">
        <v>8215</v>
      </c>
      <c r="K6254" t="s">
        <v>8224</v>
      </c>
      <c r="L6254" t="s">
        <v>8216</v>
      </c>
    </row>
    <row r="6255" spans="1:12" x14ac:dyDescent="0.35">
      <c r="A6255" s="164" t="s">
        <v>18053</v>
      </c>
      <c r="B6255" t="s">
        <v>18054</v>
      </c>
      <c r="C6255" t="s">
        <v>18055</v>
      </c>
      <c r="D6255" t="s">
        <v>18056</v>
      </c>
      <c r="E6255" t="s">
        <v>3040</v>
      </c>
      <c r="H6255" t="s">
        <v>8256</v>
      </c>
      <c r="I6255" t="s">
        <v>8219</v>
      </c>
      <c r="J6255" t="s">
        <v>8215</v>
      </c>
      <c r="K6255" t="s">
        <v>8224</v>
      </c>
      <c r="L6255" t="s">
        <v>8216</v>
      </c>
    </row>
    <row r="6256" spans="1:12" x14ac:dyDescent="0.35">
      <c r="A6256" s="164" t="s">
        <v>29317</v>
      </c>
      <c r="B6256" t="s">
        <v>29318</v>
      </c>
      <c r="C6256" t="s">
        <v>29319</v>
      </c>
      <c r="D6256" t="s">
        <v>29320</v>
      </c>
      <c r="E6256" t="s">
        <v>3040</v>
      </c>
      <c r="H6256" t="s">
        <v>8256</v>
      </c>
      <c r="I6256" t="s">
        <v>8214</v>
      </c>
      <c r="J6256" t="s">
        <v>8215</v>
      </c>
      <c r="K6256" t="s">
        <v>8224</v>
      </c>
      <c r="L6256" t="s">
        <v>8216</v>
      </c>
    </row>
    <row r="6257" spans="1:12" x14ac:dyDescent="0.35">
      <c r="A6257" s="164" t="s">
        <v>13519</v>
      </c>
      <c r="B6257" t="s">
        <v>13520</v>
      </c>
      <c r="C6257" t="s">
        <v>13521</v>
      </c>
      <c r="D6257" t="s">
        <v>13522</v>
      </c>
      <c r="E6257" t="s">
        <v>3040</v>
      </c>
      <c r="F6257">
        <v>196</v>
      </c>
      <c r="G6257" t="s">
        <v>8212</v>
      </c>
      <c r="H6257" t="s">
        <v>8256</v>
      </c>
      <c r="I6257" t="s">
        <v>8214</v>
      </c>
      <c r="J6257" t="s">
        <v>8215</v>
      </c>
      <c r="K6257" t="s">
        <v>8224</v>
      </c>
      <c r="L6257" t="s">
        <v>8267</v>
      </c>
    </row>
    <row r="6258" spans="1:12" x14ac:dyDescent="0.35">
      <c r="A6258" s="164" t="s">
        <v>25330</v>
      </c>
      <c r="B6258" t="s">
        <v>22068</v>
      </c>
      <c r="C6258" t="s">
        <v>25331</v>
      </c>
      <c r="D6258" t="s">
        <v>22070</v>
      </c>
      <c r="E6258" t="s">
        <v>3040</v>
      </c>
      <c r="H6258" t="s">
        <v>8256</v>
      </c>
      <c r="I6258" t="s">
        <v>8214</v>
      </c>
      <c r="J6258" t="s">
        <v>8215</v>
      </c>
      <c r="K6258" t="s">
        <v>8224</v>
      </c>
      <c r="L6258" t="s">
        <v>8216</v>
      </c>
    </row>
    <row r="6259" spans="1:12" x14ac:dyDescent="0.35">
      <c r="A6259" s="164" t="s">
        <v>32606</v>
      </c>
      <c r="B6259" t="s">
        <v>32607</v>
      </c>
      <c r="C6259" t="s">
        <v>32608</v>
      </c>
      <c r="D6259" t="s">
        <v>9808</v>
      </c>
      <c r="E6259" t="s">
        <v>3040</v>
      </c>
      <c r="H6259" t="s">
        <v>8256</v>
      </c>
      <c r="I6259" t="s">
        <v>8214</v>
      </c>
      <c r="J6259" t="s">
        <v>8215</v>
      </c>
      <c r="K6259" t="s">
        <v>8224</v>
      </c>
      <c r="L6259" t="s">
        <v>8216</v>
      </c>
    </row>
    <row r="6260" spans="1:12" x14ac:dyDescent="0.35">
      <c r="A6260" s="164" t="s">
        <v>9121</v>
      </c>
      <c r="B6260" t="s">
        <v>9122</v>
      </c>
      <c r="C6260" t="s">
        <v>9123</v>
      </c>
      <c r="D6260" t="s">
        <v>9124</v>
      </c>
      <c r="E6260" t="s">
        <v>3040</v>
      </c>
      <c r="F6260">
        <v>166</v>
      </c>
      <c r="G6260" t="s">
        <v>8212</v>
      </c>
      <c r="H6260" t="s">
        <v>8256</v>
      </c>
      <c r="I6260" t="s">
        <v>8214</v>
      </c>
      <c r="J6260" t="s">
        <v>8215</v>
      </c>
      <c r="K6260" t="s">
        <v>5808</v>
      </c>
      <c r="L6260" t="s">
        <v>8267</v>
      </c>
    </row>
    <row r="6261" spans="1:12" x14ac:dyDescent="0.35">
      <c r="A6261" s="164" t="s">
        <v>3242</v>
      </c>
      <c r="B6261" t="s">
        <v>5613</v>
      </c>
      <c r="C6261" t="s">
        <v>27808</v>
      </c>
      <c r="D6261" t="s">
        <v>3049</v>
      </c>
      <c r="E6261" t="s">
        <v>3040</v>
      </c>
      <c r="F6261">
        <v>130</v>
      </c>
      <c r="G6261" t="s">
        <v>8212</v>
      </c>
      <c r="H6261" t="s">
        <v>8256</v>
      </c>
      <c r="I6261" t="s">
        <v>8214</v>
      </c>
      <c r="J6261" t="s">
        <v>8215</v>
      </c>
      <c r="K6261" t="s">
        <v>8224</v>
      </c>
      <c r="L6261" t="s">
        <v>8267</v>
      </c>
    </row>
    <row r="6262" spans="1:12" x14ac:dyDescent="0.35">
      <c r="A6262" s="164" t="s">
        <v>3243</v>
      </c>
      <c r="B6262" t="s">
        <v>5248</v>
      </c>
      <c r="C6262" t="s">
        <v>8726</v>
      </c>
      <c r="D6262" t="s">
        <v>3244</v>
      </c>
      <c r="E6262" t="s">
        <v>3040</v>
      </c>
      <c r="F6262">
        <v>84</v>
      </c>
      <c r="G6262" t="s">
        <v>8234</v>
      </c>
      <c r="H6262" t="s">
        <v>8256</v>
      </c>
      <c r="I6262" t="s">
        <v>8219</v>
      </c>
      <c r="J6262" t="s">
        <v>8215</v>
      </c>
      <c r="K6262" t="s">
        <v>8224</v>
      </c>
      <c r="L6262" t="s">
        <v>8267</v>
      </c>
    </row>
    <row r="6263" spans="1:12" x14ac:dyDescent="0.35">
      <c r="A6263" s="164" t="s">
        <v>23478</v>
      </c>
      <c r="B6263" t="s">
        <v>23479</v>
      </c>
      <c r="C6263" t="s">
        <v>23480</v>
      </c>
      <c r="D6263" t="s">
        <v>3060</v>
      </c>
      <c r="E6263" t="s">
        <v>3040</v>
      </c>
      <c r="F6263">
        <v>0</v>
      </c>
      <c r="G6263" t="s">
        <v>8234</v>
      </c>
      <c r="H6263" t="s">
        <v>8256</v>
      </c>
      <c r="I6263" t="s">
        <v>8214</v>
      </c>
      <c r="J6263" t="s">
        <v>8215</v>
      </c>
      <c r="K6263" t="s">
        <v>8224</v>
      </c>
      <c r="L6263" t="s">
        <v>8216</v>
      </c>
    </row>
    <row r="6264" spans="1:12" x14ac:dyDescent="0.35">
      <c r="A6264" s="164" t="s">
        <v>15327</v>
      </c>
      <c r="B6264" t="s">
        <v>15328</v>
      </c>
      <c r="C6264" t="s">
        <v>15329</v>
      </c>
      <c r="D6264" t="s">
        <v>3060</v>
      </c>
      <c r="E6264" t="s">
        <v>3040</v>
      </c>
      <c r="F6264">
        <v>114</v>
      </c>
      <c r="G6264" t="s">
        <v>8212</v>
      </c>
      <c r="H6264" t="s">
        <v>8256</v>
      </c>
      <c r="I6264" t="s">
        <v>8214</v>
      </c>
      <c r="J6264" t="s">
        <v>8215</v>
      </c>
      <c r="K6264" t="s">
        <v>8224</v>
      </c>
      <c r="L6264" t="s">
        <v>8267</v>
      </c>
    </row>
    <row r="6265" spans="1:12" x14ac:dyDescent="0.35">
      <c r="A6265" s="164" t="s">
        <v>32718</v>
      </c>
      <c r="B6265" t="s">
        <v>32719</v>
      </c>
      <c r="C6265" t="s">
        <v>32720</v>
      </c>
      <c r="D6265" t="s">
        <v>3060</v>
      </c>
      <c r="E6265" t="s">
        <v>3040</v>
      </c>
      <c r="F6265">
        <v>113</v>
      </c>
      <c r="G6265" t="s">
        <v>8212</v>
      </c>
      <c r="H6265" t="s">
        <v>8256</v>
      </c>
      <c r="I6265" t="s">
        <v>8214</v>
      </c>
      <c r="J6265" t="s">
        <v>8215</v>
      </c>
      <c r="K6265" t="s">
        <v>5808</v>
      </c>
      <c r="L6265" t="s">
        <v>8267</v>
      </c>
    </row>
    <row r="6266" spans="1:12" x14ac:dyDescent="0.35">
      <c r="A6266" s="164" t="s">
        <v>28099</v>
      </c>
      <c r="B6266" t="s">
        <v>28100</v>
      </c>
      <c r="C6266" t="s">
        <v>28101</v>
      </c>
      <c r="D6266" t="s">
        <v>15186</v>
      </c>
      <c r="E6266" t="s">
        <v>3040</v>
      </c>
      <c r="H6266" t="s">
        <v>8256</v>
      </c>
      <c r="I6266" t="s">
        <v>8214</v>
      </c>
      <c r="J6266" t="s">
        <v>8215</v>
      </c>
      <c r="K6266" t="s">
        <v>8224</v>
      </c>
      <c r="L6266" t="s">
        <v>8216</v>
      </c>
    </row>
    <row r="6267" spans="1:12" x14ac:dyDescent="0.35">
      <c r="A6267" s="164" t="s">
        <v>3245</v>
      </c>
      <c r="B6267" t="s">
        <v>5660</v>
      </c>
      <c r="C6267" t="s">
        <v>33016</v>
      </c>
      <c r="D6267" t="s">
        <v>3246</v>
      </c>
      <c r="E6267" t="s">
        <v>3040</v>
      </c>
      <c r="F6267">
        <v>657</v>
      </c>
      <c r="G6267" t="s">
        <v>8490</v>
      </c>
      <c r="H6267" t="s">
        <v>8256</v>
      </c>
      <c r="I6267" t="s">
        <v>8214</v>
      </c>
      <c r="J6267" t="s">
        <v>8215</v>
      </c>
      <c r="K6267" t="s">
        <v>8224</v>
      </c>
      <c r="L6267" t="s">
        <v>8267</v>
      </c>
    </row>
    <row r="6268" spans="1:12" x14ac:dyDescent="0.35">
      <c r="A6268" s="164" t="s">
        <v>3247</v>
      </c>
      <c r="B6268" t="s">
        <v>5272</v>
      </c>
      <c r="C6268" t="s">
        <v>31617</v>
      </c>
      <c r="D6268" t="s">
        <v>3051</v>
      </c>
      <c r="E6268" t="s">
        <v>3040</v>
      </c>
      <c r="F6268">
        <v>373</v>
      </c>
      <c r="G6268" t="s">
        <v>8556</v>
      </c>
      <c r="H6268" t="s">
        <v>8256</v>
      </c>
      <c r="I6268" t="s">
        <v>8214</v>
      </c>
      <c r="J6268" t="s">
        <v>8215</v>
      </c>
      <c r="K6268" t="s">
        <v>8224</v>
      </c>
      <c r="L6268" t="s">
        <v>8267</v>
      </c>
    </row>
    <row r="6269" spans="1:12" x14ac:dyDescent="0.35">
      <c r="A6269" s="164" t="s">
        <v>3249</v>
      </c>
      <c r="B6269" t="s">
        <v>5652</v>
      </c>
      <c r="C6269" t="s">
        <v>32758</v>
      </c>
      <c r="D6269" t="s">
        <v>3250</v>
      </c>
      <c r="E6269" t="s">
        <v>3040</v>
      </c>
      <c r="F6269">
        <v>166</v>
      </c>
      <c r="G6269" t="s">
        <v>8212</v>
      </c>
      <c r="H6269" t="s">
        <v>8256</v>
      </c>
      <c r="I6269" t="s">
        <v>8214</v>
      </c>
      <c r="J6269" t="s">
        <v>8215</v>
      </c>
      <c r="K6269" t="s">
        <v>5808</v>
      </c>
      <c r="L6269" t="s">
        <v>8267</v>
      </c>
    </row>
    <row r="6270" spans="1:12" x14ac:dyDescent="0.35">
      <c r="A6270" s="164" t="s">
        <v>3251</v>
      </c>
      <c r="B6270" t="s">
        <v>5635</v>
      </c>
      <c r="C6270" t="s">
        <v>31084</v>
      </c>
      <c r="D6270" t="s">
        <v>3056</v>
      </c>
      <c r="E6270" t="s">
        <v>3040</v>
      </c>
      <c r="F6270">
        <v>238</v>
      </c>
      <c r="G6270" t="s">
        <v>8223</v>
      </c>
      <c r="H6270" t="s">
        <v>8256</v>
      </c>
      <c r="I6270" t="s">
        <v>8214</v>
      </c>
      <c r="J6270" t="s">
        <v>8215</v>
      </c>
      <c r="K6270" t="s">
        <v>8224</v>
      </c>
      <c r="L6270" t="s">
        <v>8267</v>
      </c>
    </row>
    <row r="6271" spans="1:12" x14ac:dyDescent="0.35">
      <c r="A6271" s="164" t="s">
        <v>3252</v>
      </c>
      <c r="B6271" t="s">
        <v>5637</v>
      </c>
      <c r="C6271" t="s">
        <v>25694</v>
      </c>
      <c r="D6271" t="s">
        <v>3056</v>
      </c>
      <c r="E6271" t="s">
        <v>3040</v>
      </c>
      <c r="F6271">
        <v>153</v>
      </c>
      <c r="G6271" t="s">
        <v>8212</v>
      </c>
      <c r="H6271" t="s">
        <v>8256</v>
      </c>
      <c r="I6271" t="s">
        <v>8214</v>
      </c>
      <c r="J6271" t="s">
        <v>8215</v>
      </c>
      <c r="K6271" t="s">
        <v>5808</v>
      </c>
      <c r="L6271" t="s">
        <v>8267</v>
      </c>
    </row>
    <row r="6272" spans="1:12" x14ac:dyDescent="0.35">
      <c r="A6272" s="164" t="s">
        <v>9570</v>
      </c>
      <c r="B6272" t="s">
        <v>9571</v>
      </c>
      <c r="C6272" t="s">
        <v>9572</v>
      </c>
      <c r="D6272" t="s">
        <v>9573</v>
      </c>
      <c r="E6272" t="s">
        <v>3040</v>
      </c>
      <c r="F6272">
        <v>54</v>
      </c>
      <c r="G6272" t="s">
        <v>8234</v>
      </c>
      <c r="H6272" t="s">
        <v>8256</v>
      </c>
      <c r="I6272" t="s">
        <v>8214</v>
      </c>
      <c r="J6272" t="s">
        <v>8215</v>
      </c>
      <c r="K6272" t="s">
        <v>8224</v>
      </c>
      <c r="L6272" t="s">
        <v>8267</v>
      </c>
    </row>
    <row r="6273" spans="1:12" x14ac:dyDescent="0.35">
      <c r="A6273" s="164" t="s">
        <v>3253</v>
      </c>
      <c r="B6273" t="s">
        <v>5611</v>
      </c>
      <c r="C6273" t="s">
        <v>22775</v>
      </c>
      <c r="D6273" t="s">
        <v>3049</v>
      </c>
      <c r="E6273" t="s">
        <v>3040</v>
      </c>
      <c r="F6273">
        <v>283</v>
      </c>
      <c r="G6273" t="s">
        <v>8223</v>
      </c>
      <c r="H6273" t="s">
        <v>8256</v>
      </c>
      <c r="I6273" t="s">
        <v>8214</v>
      </c>
      <c r="J6273" t="s">
        <v>8215</v>
      </c>
      <c r="K6273" t="s">
        <v>5808</v>
      </c>
      <c r="L6273" t="s">
        <v>8267</v>
      </c>
    </row>
    <row r="6274" spans="1:12" x14ac:dyDescent="0.35">
      <c r="A6274" s="164" t="s">
        <v>17952</v>
      </c>
      <c r="B6274" t="s">
        <v>17953</v>
      </c>
      <c r="C6274" t="s">
        <v>17954</v>
      </c>
      <c r="D6274" t="s">
        <v>13795</v>
      </c>
      <c r="E6274" t="s">
        <v>3040</v>
      </c>
      <c r="F6274">
        <v>28</v>
      </c>
      <c r="G6274" t="s">
        <v>8234</v>
      </c>
      <c r="H6274" t="s">
        <v>8256</v>
      </c>
      <c r="I6274" t="s">
        <v>8219</v>
      </c>
      <c r="J6274" t="s">
        <v>8215</v>
      </c>
      <c r="K6274" t="s">
        <v>5808</v>
      </c>
      <c r="L6274" t="s">
        <v>8216</v>
      </c>
    </row>
    <row r="6275" spans="1:12" x14ac:dyDescent="0.35">
      <c r="A6275" s="164" t="s">
        <v>3254</v>
      </c>
      <c r="B6275" t="s">
        <v>5659</v>
      </c>
      <c r="C6275" t="s">
        <v>23892</v>
      </c>
      <c r="D6275" t="s">
        <v>3255</v>
      </c>
      <c r="E6275" t="s">
        <v>3040</v>
      </c>
      <c r="F6275">
        <v>254</v>
      </c>
      <c r="G6275" t="s">
        <v>8223</v>
      </c>
      <c r="H6275" t="s">
        <v>8256</v>
      </c>
      <c r="I6275" t="s">
        <v>8214</v>
      </c>
      <c r="J6275" t="s">
        <v>8215</v>
      </c>
      <c r="K6275" t="s">
        <v>8224</v>
      </c>
      <c r="L6275" t="s">
        <v>8216</v>
      </c>
    </row>
    <row r="6276" spans="1:12" x14ac:dyDescent="0.35">
      <c r="A6276" s="164" t="s">
        <v>20205</v>
      </c>
      <c r="B6276" t="s">
        <v>20206</v>
      </c>
      <c r="C6276" t="s">
        <v>20207</v>
      </c>
      <c r="D6276" t="s">
        <v>20208</v>
      </c>
      <c r="E6276" t="s">
        <v>3040</v>
      </c>
      <c r="F6276">
        <v>51</v>
      </c>
      <c r="G6276" t="s">
        <v>8234</v>
      </c>
      <c r="H6276" t="s">
        <v>8256</v>
      </c>
      <c r="I6276" t="s">
        <v>8214</v>
      </c>
      <c r="J6276" t="s">
        <v>8215</v>
      </c>
      <c r="K6276" t="s">
        <v>5808</v>
      </c>
      <c r="L6276" t="s">
        <v>8216</v>
      </c>
    </row>
    <row r="6277" spans="1:12" x14ac:dyDescent="0.35">
      <c r="A6277" s="164" t="s">
        <v>3256</v>
      </c>
      <c r="B6277" t="s">
        <v>5291</v>
      </c>
      <c r="C6277" t="s">
        <v>14375</v>
      </c>
      <c r="D6277" t="s">
        <v>2496</v>
      </c>
      <c r="E6277" t="s">
        <v>3040</v>
      </c>
      <c r="F6277">
        <v>5</v>
      </c>
      <c r="G6277" t="s">
        <v>8234</v>
      </c>
      <c r="H6277" t="s">
        <v>8256</v>
      </c>
      <c r="I6277" t="s">
        <v>8214</v>
      </c>
      <c r="J6277" t="s">
        <v>8215</v>
      </c>
      <c r="K6277" t="s">
        <v>8224</v>
      </c>
      <c r="L6277" t="s">
        <v>8216</v>
      </c>
    </row>
    <row r="6278" spans="1:12" x14ac:dyDescent="0.35">
      <c r="A6278" s="164" t="s">
        <v>11480</v>
      </c>
      <c r="B6278" t="s">
        <v>11481</v>
      </c>
      <c r="C6278" t="s">
        <v>11482</v>
      </c>
      <c r="D6278" t="s">
        <v>3234</v>
      </c>
      <c r="E6278" t="s">
        <v>3040</v>
      </c>
      <c r="F6278">
        <v>30</v>
      </c>
      <c r="G6278" t="s">
        <v>8234</v>
      </c>
      <c r="H6278" t="s">
        <v>8256</v>
      </c>
      <c r="I6278" t="s">
        <v>8214</v>
      </c>
      <c r="J6278" t="s">
        <v>8215</v>
      </c>
      <c r="K6278" t="s">
        <v>5808</v>
      </c>
      <c r="L6278" t="s">
        <v>8216</v>
      </c>
    </row>
    <row r="6279" spans="1:12" x14ac:dyDescent="0.35">
      <c r="A6279" s="164" t="s">
        <v>30634</v>
      </c>
      <c r="B6279" t="s">
        <v>30635</v>
      </c>
      <c r="C6279" t="s">
        <v>30636</v>
      </c>
      <c r="D6279" t="s">
        <v>30637</v>
      </c>
      <c r="E6279" t="s">
        <v>3040</v>
      </c>
      <c r="F6279">
        <v>0</v>
      </c>
      <c r="G6279" t="s">
        <v>8234</v>
      </c>
      <c r="H6279" t="s">
        <v>8256</v>
      </c>
      <c r="I6279" t="s">
        <v>8214</v>
      </c>
      <c r="J6279" t="s">
        <v>8215</v>
      </c>
      <c r="K6279" t="s">
        <v>8224</v>
      </c>
      <c r="L6279" t="s">
        <v>8267</v>
      </c>
    </row>
    <row r="6280" spans="1:12" x14ac:dyDescent="0.35">
      <c r="A6280" s="164" t="s">
        <v>9942</v>
      </c>
      <c r="B6280" t="s">
        <v>9943</v>
      </c>
      <c r="C6280" t="s">
        <v>9944</v>
      </c>
      <c r="D6280" t="s">
        <v>3139</v>
      </c>
      <c r="E6280" t="s">
        <v>3040</v>
      </c>
      <c r="F6280">
        <v>17</v>
      </c>
      <c r="G6280" t="s">
        <v>8234</v>
      </c>
      <c r="H6280" t="s">
        <v>8256</v>
      </c>
      <c r="I6280" t="s">
        <v>8214</v>
      </c>
      <c r="J6280" t="s">
        <v>8215</v>
      </c>
      <c r="K6280" t="s">
        <v>8224</v>
      </c>
      <c r="L6280" t="s">
        <v>8216</v>
      </c>
    </row>
    <row r="6281" spans="1:12" x14ac:dyDescent="0.35">
      <c r="A6281" s="164" t="s">
        <v>28689</v>
      </c>
      <c r="B6281" t="s">
        <v>28690</v>
      </c>
      <c r="C6281" t="s">
        <v>28691</v>
      </c>
      <c r="D6281" t="s">
        <v>28692</v>
      </c>
      <c r="E6281" t="s">
        <v>3040</v>
      </c>
      <c r="F6281">
        <v>15</v>
      </c>
      <c r="G6281" t="s">
        <v>8234</v>
      </c>
      <c r="H6281" t="s">
        <v>8256</v>
      </c>
      <c r="I6281" t="s">
        <v>8214</v>
      </c>
      <c r="J6281" t="s">
        <v>8215</v>
      </c>
      <c r="K6281" t="s">
        <v>8224</v>
      </c>
      <c r="L6281" t="s">
        <v>8216</v>
      </c>
    </row>
    <row r="6282" spans="1:12" x14ac:dyDescent="0.35">
      <c r="A6282" s="164" t="s">
        <v>29644</v>
      </c>
      <c r="B6282" t="s">
        <v>29645</v>
      </c>
      <c r="C6282" t="s">
        <v>29646</v>
      </c>
      <c r="D6282" t="s">
        <v>3412</v>
      </c>
      <c r="E6282" t="s">
        <v>3040</v>
      </c>
      <c r="F6282">
        <v>4</v>
      </c>
      <c r="G6282" t="s">
        <v>8234</v>
      </c>
      <c r="H6282" t="s">
        <v>8256</v>
      </c>
      <c r="I6282" t="s">
        <v>8219</v>
      </c>
      <c r="J6282" t="s">
        <v>8215</v>
      </c>
      <c r="K6282" t="s">
        <v>8224</v>
      </c>
      <c r="L6282" t="s">
        <v>8216</v>
      </c>
    </row>
    <row r="6283" spans="1:12" x14ac:dyDescent="0.35">
      <c r="A6283" s="164" t="s">
        <v>17253</v>
      </c>
      <c r="B6283" t="s">
        <v>17254</v>
      </c>
      <c r="C6283" t="s">
        <v>17255</v>
      </c>
      <c r="D6283" t="s">
        <v>222</v>
      </c>
      <c r="E6283" t="s">
        <v>3040</v>
      </c>
      <c r="F6283">
        <v>0</v>
      </c>
      <c r="G6283" t="s">
        <v>8234</v>
      </c>
      <c r="H6283" t="s">
        <v>8256</v>
      </c>
      <c r="I6283" t="s">
        <v>8214</v>
      </c>
      <c r="J6283" t="s">
        <v>8215</v>
      </c>
      <c r="K6283" t="s">
        <v>8224</v>
      </c>
      <c r="L6283" t="s">
        <v>8216</v>
      </c>
    </row>
    <row r="6284" spans="1:12" x14ac:dyDescent="0.35">
      <c r="A6284" s="164" t="s">
        <v>24722</v>
      </c>
      <c r="B6284" t="s">
        <v>24723</v>
      </c>
      <c r="C6284" t="s">
        <v>24724</v>
      </c>
      <c r="D6284" t="s">
        <v>10803</v>
      </c>
      <c r="E6284" t="s">
        <v>3040</v>
      </c>
      <c r="H6284" t="s">
        <v>8256</v>
      </c>
      <c r="I6284" t="s">
        <v>8214</v>
      </c>
      <c r="J6284" t="s">
        <v>8215</v>
      </c>
      <c r="K6284" t="s">
        <v>8224</v>
      </c>
      <c r="L6284" t="s">
        <v>8216</v>
      </c>
    </row>
    <row r="6285" spans="1:12" x14ac:dyDescent="0.35">
      <c r="A6285" s="164" t="s">
        <v>12507</v>
      </c>
      <c r="B6285" t="s">
        <v>12508</v>
      </c>
      <c r="C6285" t="s">
        <v>12509</v>
      </c>
      <c r="D6285" t="s">
        <v>12510</v>
      </c>
      <c r="E6285" t="s">
        <v>3040</v>
      </c>
      <c r="F6285">
        <v>4</v>
      </c>
      <c r="G6285" t="s">
        <v>8234</v>
      </c>
      <c r="H6285" t="s">
        <v>8256</v>
      </c>
      <c r="I6285" t="s">
        <v>11246</v>
      </c>
      <c r="J6285" t="s">
        <v>8272</v>
      </c>
      <c r="K6285" t="s">
        <v>8224</v>
      </c>
      <c r="L6285" t="s">
        <v>8216</v>
      </c>
    </row>
    <row r="6286" spans="1:12" x14ac:dyDescent="0.35">
      <c r="A6286" s="164" t="s">
        <v>29351</v>
      </c>
      <c r="B6286" t="s">
        <v>29352</v>
      </c>
      <c r="C6286" t="s">
        <v>29353</v>
      </c>
      <c r="D6286" t="s">
        <v>29354</v>
      </c>
      <c r="E6286" t="s">
        <v>3040</v>
      </c>
      <c r="F6286">
        <v>20</v>
      </c>
      <c r="G6286" t="s">
        <v>8234</v>
      </c>
      <c r="H6286" t="s">
        <v>8256</v>
      </c>
      <c r="I6286" t="s">
        <v>8219</v>
      </c>
      <c r="J6286" t="s">
        <v>8272</v>
      </c>
      <c r="K6286" t="s">
        <v>8224</v>
      </c>
      <c r="L6286" t="s">
        <v>8216</v>
      </c>
    </row>
    <row r="6287" spans="1:12" x14ac:dyDescent="0.35">
      <c r="A6287" s="164" t="s">
        <v>24115</v>
      </c>
      <c r="B6287" t="s">
        <v>24116</v>
      </c>
      <c r="C6287" t="s">
        <v>24117</v>
      </c>
      <c r="D6287" t="s">
        <v>2034</v>
      </c>
      <c r="E6287" t="s">
        <v>3040</v>
      </c>
      <c r="F6287">
        <v>25</v>
      </c>
      <c r="G6287" t="s">
        <v>8234</v>
      </c>
      <c r="H6287" t="s">
        <v>8256</v>
      </c>
      <c r="I6287" t="s">
        <v>8219</v>
      </c>
      <c r="J6287" t="s">
        <v>8272</v>
      </c>
      <c r="K6287" t="s">
        <v>8224</v>
      </c>
      <c r="L6287" t="s">
        <v>8216</v>
      </c>
    </row>
    <row r="6288" spans="1:12" x14ac:dyDescent="0.35">
      <c r="A6288" s="164" t="s">
        <v>19409</v>
      </c>
      <c r="B6288" t="s">
        <v>19410</v>
      </c>
      <c r="C6288" t="s">
        <v>19411</v>
      </c>
      <c r="D6288" t="s">
        <v>19412</v>
      </c>
      <c r="E6288" t="s">
        <v>3040</v>
      </c>
      <c r="F6288">
        <v>15</v>
      </c>
      <c r="G6288" t="s">
        <v>8234</v>
      </c>
      <c r="H6288" t="s">
        <v>8256</v>
      </c>
      <c r="I6288" t="s">
        <v>8219</v>
      </c>
      <c r="J6288" t="s">
        <v>8272</v>
      </c>
      <c r="K6288" t="s">
        <v>8224</v>
      </c>
      <c r="L6288" t="s">
        <v>8216</v>
      </c>
    </row>
    <row r="6289" spans="1:12" x14ac:dyDescent="0.35">
      <c r="A6289" s="164" t="s">
        <v>9085</v>
      </c>
      <c r="B6289" t="s">
        <v>9086</v>
      </c>
      <c r="C6289" t="s">
        <v>9087</v>
      </c>
      <c r="D6289" t="s">
        <v>9088</v>
      </c>
      <c r="E6289" t="s">
        <v>3040</v>
      </c>
      <c r="F6289">
        <v>15</v>
      </c>
      <c r="G6289" t="s">
        <v>8234</v>
      </c>
      <c r="H6289" t="s">
        <v>8256</v>
      </c>
      <c r="I6289" t="s">
        <v>8219</v>
      </c>
      <c r="J6289" t="s">
        <v>8272</v>
      </c>
      <c r="K6289" t="s">
        <v>8224</v>
      </c>
      <c r="L6289" t="s">
        <v>8216</v>
      </c>
    </row>
    <row r="6290" spans="1:12" x14ac:dyDescent="0.35">
      <c r="A6290" s="164" t="s">
        <v>8337</v>
      </c>
      <c r="B6290" t="s">
        <v>8338</v>
      </c>
      <c r="C6290" t="s">
        <v>8339</v>
      </c>
      <c r="D6290" t="s">
        <v>8340</v>
      </c>
      <c r="E6290" t="s">
        <v>3040</v>
      </c>
      <c r="F6290">
        <v>16</v>
      </c>
      <c r="G6290" t="s">
        <v>8234</v>
      </c>
      <c r="H6290" t="s">
        <v>8256</v>
      </c>
      <c r="I6290" t="s">
        <v>8219</v>
      </c>
      <c r="J6290" t="s">
        <v>8272</v>
      </c>
      <c r="K6290" t="s">
        <v>8224</v>
      </c>
      <c r="L6290" t="s">
        <v>8216</v>
      </c>
    </row>
    <row r="6291" spans="1:12" x14ac:dyDescent="0.35">
      <c r="A6291" s="164" t="s">
        <v>22126</v>
      </c>
      <c r="B6291" t="s">
        <v>22127</v>
      </c>
      <c r="C6291" t="s">
        <v>22128</v>
      </c>
      <c r="D6291" t="s">
        <v>22129</v>
      </c>
      <c r="E6291" t="s">
        <v>3040</v>
      </c>
      <c r="F6291">
        <v>0</v>
      </c>
      <c r="G6291" t="s">
        <v>8234</v>
      </c>
      <c r="H6291" t="s">
        <v>8256</v>
      </c>
      <c r="I6291" t="s">
        <v>8219</v>
      </c>
      <c r="J6291" t="s">
        <v>8272</v>
      </c>
      <c r="K6291" t="s">
        <v>8224</v>
      </c>
      <c r="L6291" t="s">
        <v>8216</v>
      </c>
    </row>
    <row r="6292" spans="1:12" x14ac:dyDescent="0.35">
      <c r="A6292" s="164" t="s">
        <v>16141</v>
      </c>
      <c r="B6292" t="s">
        <v>16142</v>
      </c>
      <c r="C6292" t="s">
        <v>16143</v>
      </c>
      <c r="D6292" t="s">
        <v>16144</v>
      </c>
      <c r="E6292" t="s">
        <v>3040</v>
      </c>
      <c r="F6292">
        <v>20</v>
      </c>
      <c r="G6292" t="s">
        <v>8234</v>
      </c>
      <c r="H6292" t="s">
        <v>8256</v>
      </c>
      <c r="I6292" t="s">
        <v>8219</v>
      </c>
      <c r="J6292" t="s">
        <v>8272</v>
      </c>
      <c r="K6292" t="s">
        <v>8224</v>
      </c>
      <c r="L6292" t="s">
        <v>8216</v>
      </c>
    </row>
    <row r="6293" spans="1:12" x14ac:dyDescent="0.35">
      <c r="A6293" s="164" t="s">
        <v>28975</v>
      </c>
      <c r="B6293" t="s">
        <v>28976</v>
      </c>
      <c r="C6293" t="s">
        <v>28977</v>
      </c>
      <c r="D6293" t="s">
        <v>17173</v>
      </c>
      <c r="E6293" t="s">
        <v>3040</v>
      </c>
      <c r="F6293">
        <v>25</v>
      </c>
      <c r="G6293" t="s">
        <v>8234</v>
      </c>
      <c r="H6293" t="s">
        <v>8256</v>
      </c>
      <c r="I6293" t="s">
        <v>8214</v>
      </c>
      <c r="J6293" t="s">
        <v>8272</v>
      </c>
      <c r="K6293" t="s">
        <v>5808</v>
      </c>
      <c r="L6293" t="s">
        <v>8216</v>
      </c>
    </row>
    <row r="6294" spans="1:12" x14ac:dyDescent="0.35">
      <c r="A6294" s="164" t="s">
        <v>16958</v>
      </c>
      <c r="B6294" t="s">
        <v>16959</v>
      </c>
      <c r="C6294" t="s">
        <v>16960</v>
      </c>
      <c r="D6294" t="s">
        <v>16961</v>
      </c>
      <c r="E6294" t="s">
        <v>3040</v>
      </c>
      <c r="F6294">
        <v>24</v>
      </c>
      <c r="G6294" t="s">
        <v>8234</v>
      </c>
      <c r="H6294" t="s">
        <v>8256</v>
      </c>
      <c r="I6294" t="s">
        <v>8214</v>
      </c>
      <c r="J6294" t="s">
        <v>8272</v>
      </c>
      <c r="K6294" t="s">
        <v>8224</v>
      </c>
      <c r="L6294" t="s">
        <v>8216</v>
      </c>
    </row>
    <row r="6295" spans="1:12" x14ac:dyDescent="0.35">
      <c r="A6295" s="164" t="s">
        <v>31090</v>
      </c>
      <c r="B6295" t="s">
        <v>31091</v>
      </c>
      <c r="C6295" t="s">
        <v>31092</v>
      </c>
      <c r="D6295" t="s">
        <v>31093</v>
      </c>
      <c r="E6295" t="s">
        <v>3040</v>
      </c>
      <c r="F6295">
        <v>15</v>
      </c>
      <c r="G6295" t="s">
        <v>8234</v>
      </c>
      <c r="H6295" t="s">
        <v>8256</v>
      </c>
      <c r="I6295" t="s">
        <v>8214</v>
      </c>
      <c r="J6295" t="s">
        <v>8272</v>
      </c>
      <c r="K6295" t="s">
        <v>8224</v>
      </c>
      <c r="L6295" t="s">
        <v>8216</v>
      </c>
    </row>
    <row r="6296" spans="1:12" x14ac:dyDescent="0.35">
      <c r="A6296" s="164" t="s">
        <v>33183</v>
      </c>
      <c r="B6296" t="s">
        <v>16401</v>
      </c>
      <c r="C6296" t="s">
        <v>16402</v>
      </c>
      <c r="D6296" t="s">
        <v>11136</v>
      </c>
      <c r="E6296" t="s">
        <v>3040</v>
      </c>
      <c r="F6296">
        <v>25</v>
      </c>
      <c r="G6296" t="s">
        <v>8234</v>
      </c>
      <c r="H6296" t="s">
        <v>8256</v>
      </c>
      <c r="I6296" t="s">
        <v>8214</v>
      </c>
      <c r="J6296" t="s">
        <v>8272</v>
      </c>
      <c r="K6296" t="s">
        <v>8224</v>
      </c>
      <c r="L6296" t="s">
        <v>8216</v>
      </c>
    </row>
    <row r="6297" spans="1:12" x14ac:dyDescent="0.35">
      <c r="A6297" s="164" t="s">
        <v>24933</v>
      </c>
      <c r="B6297" t="s">
        <v>24934</v>
      </c>
      <c r="C6297" t="s">
        <v>12829</v>
      </c>
      <c r="D6297" t="s">
        <v>12830</v>
      </c>
      <c r="E6297" t="s">
        <v>3040</v>
      </c>
      <c r="F6297">
        <v>25</v>
      </c>
      <c r="G6297" t="s">
        <v>8234</v>
      </c>
      <c r="H6297" t="s">
        <v>8256</v>
      </c>
      <c r="I6297" t="s">
        <v>8219</v>
      </c>
      <c r="J6297" t="s">
        <v>8272</v>
      </c>
      <c r="K6297" t="s">
        <v>8224</v>
      </c>
      <c r="L6297" t="s">
        <v>8216</v>
      </c>
    </row>
    <row r="6298" spans="1:12" x14ac:dyDescent="0.35">
      <c r="A6298" s="164" t="s">
        <v>28635</v>
      </c>
      <c r="B6298" t="s">
        <v>10682</v>
      </c>
      <c r="C6298" t="s">
        <v>10683</v>
      </c>
      <c r="D6298" t="s">
        <v>10684</v>
      </c>
      <c r="E6298" t="s">
        <v>3040</v>
      </c>
      <c r="F6298">
        <v>25</v>
      </c>
      <c r="G6298" t="s">
        <v>8234</v>
      </c>
      <c r="H6298" t="s">
        <v>8256</v>
      </c>
      <c r="I6298" t="s">
        <v>8219</v>
      </c>
      <c r="J6298" t="s">
        <v>8272</v>
      </c>
      <c r="K6298" t="s">
        <v>8224</v>
      </c>
      <c r="L6298" t="s">
        <v>8216</v>
      </c>
    </row>
    <row r="6299" spans="1:12" x14ac:dyDescent="0.35">
      <c r="A6299" s="164" t="s">
        <v>23907</v>
      </c>
      <c r="B6299" t="s">
        <v>18756</v>
      </c>
      <c r="C6299" t="s">
        <v>18757</v>
      </c>
      <c r="D6299" t="s">
        <v>18758</v>
      </c>
      <c r="E6299" t="s">
        <v>3040</v>
      </c>
      <c r="F6299">
        <v>25</v>
      </c>
      <c r="G6299" t="s">
        <v>8234</v>
      </c>
      <c r="H6299" t="s">
        <v>8256</v>
      </c>
      <c r="I6299" t="s">
        <v>8214</v>
      </c>
      <c r="J6299" t="s">
        <v>8272</v>
      </c>
      <c r="K6299" t="s">
        <v>8224</v>
      </c>
      <c r="L6299" t="s">
        <v>8216</v>
      </c>
    </row>
    <row r="6300" spans="1:12" x14ac:dyDescent="0.35">
      <c r="A6300" s="164" t="s">
        <v>29432</v>
      </c>
      <c r="B6300" t="s">
        <v>28726</v>
      </c>
      <c r="C6300" t="s">
        <v>28727</v>
      </c>
      <c r="D6300" t="s">
        <v>28728</v>
      </c>
      <c r="E6300" t="s">
        <v>3040</v>
      </c>
      <c r="F6300">
        <v>25</v>
      </c>
      <c r="G6300" t="s">
        <v>8234</v>
      </c>
      <c r="H6300" t="s">
        <v>8256</v>
      </c>
      <c r="I6300" t="s">
        <v>8219</v>
      </c>
      <c r="J6300" t="s">
        <v>8272</v>
      </c>
      <c r="K6300" t="s">
        <v>8224</v>
      </c>
      <c r="L6300" t="s">
        <v>8216</v>
      </c>
    </row>
    <row r="6301" spans="1:12" x14ac:dyDescent="0.35">
      <c r="A6301" s="164" t="s">
        <v>27251</v>
      </c>
      <c r="B6301" t="s">
        <v>7498</v>
      </c>
      <c r="C6301" t="s">
        <v>26406</v>
      </c>
      <c r="D6301" t="s">
        <v>139</v>
      </c>
      <c r="E6301" t="s">
        <v>3040</v>
      </c>
      <c r="F6301">
        <v>25</v>
      </c>
      <c r="G6301" t="s">
        <v>8234</v>
      </c>
      <c r="H6301" t="s">
        <v>8256</v>
      </c>
      <c r="I6301" t="s">
        <v>8214</v>
      </c>
      <c r="J6301" t="s">
        <v>8272</v>
      </c>
      <c r="K6301" t="s">
        <v>5808</v>
      </c>
      <c r="L6301" t="s">
        <v>8216</v>
      </c>
    </row>
    <row r="6302" spans="1:12" x14ac:dyDescent="0.35">
      <c r="A6302" s="164" t="s">
        <v>21980</v>
      </c>
      <c r="B6302" t="s">
        <v>21981</v>
      </c>
      <c r="C6302" t="s">
        <v>21982</v>
      </c>
      <c r="D6302" t="s">
        <v>21983</v>
      </c>
      <c r="E6302" t="s">
        <v>3040</v>
      </c>
      <c r="F6302">
        <v>25</v>
      </c>
      <c r="G6302" t="s">
        <v>8234</v>
      </c>
      <c r="H6302" t="s">
        <v>8256</v>
      </c>
      <c r="I6302" t="s">
        <v>8219</v>
      </c>
      <c r="J6302" t="s">
        <v>8272</v>
      </c>
      <c r="K6302" t="s">
        <v>5808</v>
      </c>
      <c r="L6302" t="s">
        <v>8216</v>
      </c>
    </row>
    <row r="6303" spans="1:12" x14ac:dyDescent="0.35">
      <c r="A6303" s="164" t="s">
        <v>11095</v>
      </c>
      <c r="B6303" t="s">
        <v>11096</v>
      </c>
      <c r="C6303" t="s">
        <v>11097</v>
      </c>
      <c r="D6303" t="s">
        <v>4298</v>
      </c>
      <c r="E6303" t="s">
        <v>3040</v>
      </c>
      <c r="F6303">
        <v>25</v>
      </c>
      <c r="G6303" t="s">
        <v>8234</v>
      </c>
      <c r="H6303" t="s">
        <v>8256</v>
      </c>
      <c r="I6303" t="s">
        <v>8214</v>
      </c>
      <c r="J6303" t="s">
        <v>8272</v>
      </c>
      <c r="K6303" t="s">
        <v>5808</v>
      </c>
      <c r="L6303" t="s">
        <v>8216</v>
      </c>
    </row>
    <row r="6304" spans="1:12" x14ac:dyDescent="0.35">
      <c r="A6304" s="164" t="s">
        <v>16190</v>
      </c>
      <c r="B6304" t="s">
        <v>16191</v>
      </c>
      <c r="C6304" t="s">
        <v>14421</v>
      </c>
      <c r="D6304" t="s">
        <v>3477</v>
      </c>
      <c r="E6304" t="s">
        <v>3040</v>
      </c>
      <c r="F6304">
        <v>25</v>
      </c>
      <c r="G6304" t="s">
        <v>8234</v>
      </c>
      <c r="H6304" t="s">
        <v>8256</v>
      </c>
      <c r="I6304" t="s">
        <v>8214</v>
      </c>
      <c r="J6304" t="s">
        <v>8272</v>
      </c>
      <c r="K6304" t="s">
        <v>5808</v>
      </c>
      <c r="L6304" t="s">
        <v>8216</v>
      </c>
    </row>
    <row r="6305" spans="1:12" x14ac:dyDescent="0.35">
      <c r="A6305" s="164" t="s">
        <v>18905</v>
      </c>
      <c r="B6305" t="s">
        <v>17699</v>
      </c>
      <c r="C6305" t="s">
        <v>18906</v>
      </c>
      <c r="D6305" t="s">
        <v>17701</v>
      </c>
      <c r="E6305" t="s">
        <v>3040</v>
      </c>
      <c r="F6305">
        <v>25</v>
      </c>
      <c r="G6305" t="s">
        <v>8234</v>
      </c>
      <c r="H6305" t="s">
        <v>8256</v>
      </c>
      <c r="I6305" t="s">
        <v>8214</v>
      </c>
      <c r="J6305" t="s">
        <v>8272</v>
      </c>
      <c r="K6305" t="s">
        <v>8224</v>
      </c>
      <c r="L6305" t="s">
        <v>8216</v>
      </c>
    </row>
    <row r="6306" spans="1:12" x14ac:dyDescent="0.35">
      <c r="A6306" s="164" t="s">
        <v>22653</v>
      </c>
      <c r="B6306" t="s">
        <v>22654</v>
      </c>
      <c r="C6306" t="s">
        <v>22655</v>
      </c>
      <c r="D6306" t="s">
        <v>3131</v>
      </c>
      <c r="E6306" t="s">
        <v>3040</v>
      </c>
      <c r="F6306">
        <v>154</v>
      </c>
      <c r="G6306" t="s">
        <v>8212</v>
      </c>
      <c r="H6306" t="s">
        <v>8256</v>
      </c>
      <c r="I6306" t="s">
        <v>8214</v>
      </c>
      <c r="J6306" t="s">
        <v>8215</v>
      </c>
      <c r="K6306" t="s">
        <v>8224</v>
      </c>
      <c r="L6306" t="s">
        <v>8267</v>
      </c>
    </row>
    <row r="6307" spans="1:12" x14ac:dyDescent="0.35">
      <c r="A6307" s="164" t="s">
        <v>25191</v>
      </c>
      <c r="B6307" t="s">
        <v>25192</v>
      </c>
      <c r="C6307" t="s">
        <v>25193</v>
      </c>
      <c r="D6307" t="s">
        <v>25194</v>
      </c>
      <c r="E6307" t="s">
        <v>3040</v>
      </c>
      <c r="F6307">
        <v>175</v>
      </c>
      <c r="G6307" t="s">
        <v>8212</v>
      </c>
      <c r="H6307" t="s">
        <v>8256</v>
      </c>
      <c r="I6307" t="s">
        <v>8214</v>
      </c>
      <c r="J6307" t="s">
        <v>8215</v>
      </c>
      <c r="K6307" t="s">
        <v>8224</v>
      </c>
      <c r="L6307" t="s">
        <v>8216</v>
      </c>
    </row>
    <row r="6308" spans="1:12" x14ac:dyDescent="0.35">
      <c r="A6308" s="164" t="s">
        <v>18537</v>
      </c>
      <c r="B6308" t="s">
        <v>18538</v>
      </c>
      <c r="C6308" t="s">
        <v>18539</v>
      </c>
      <c r="D6308" t="s">
        <v>3183</v>
      </c>
      <c r="E6308" t="s">
        <v>3040</v>
      </c>
      <c r="F6308">
        <v>108</v>
      </c>
      <c r="G6308" t="s">
        <v>8212</v>
      </c>
      <c r="H6308" t="s">
        <v>8256</v>
      </c>
      <c r="I6308" t="s">
        <v>8219</v>
      </c>
      <c r="J6308" t="s">
        <v>8215</v>
      </c>
      <c r="K6308" t="s">
        <v>8224</v>
      </c>
      <c r="L6308" t="s">
        <v>8267</v>
      </c>
    </row>
    <row r="6309" spans="1:12" x14ac:dyDescent="0.35">
      <c r="A6309" s="164" t="s">
        <v>15386</v>
      </c>
      <c r="B6309" t="s">
        <v>15387</v>
      </c>
      <c r="C6309" t="s">
        <v>15388</v>
      </c>
      <c r="D6309" t="s">
        <v>15389</v>
      </c>
      <c r="E6309" t="s">
        <v>3040</v>
      </c>
      <c r="F6309">
        <v>349</v>
      </c>
      <c r="G6309" t="s">
        <v>8556</v>
      </c>
      <c r="H6309" t="s">
        <v>8256</v>
      </c>
      <c r="I6309" t="s">
        <v>8214</v>
      </c>
      <c r="J6309" t="s">
        <v>8215</v>
      </c>
      <c r="K6309" t="s">
        <v>8224</v>
      </c>
      <c r="L6309" t="s">
        <v>8267</v>
      </c>
    </row>
    <row r="6310" spans="1:12" x14ac:dyDescent="0.35">
      <c r="A6310" s="164" t="s">
        <v>15183</v>
      </c>
      <c r="B6310" t="s">
        <v>15184</v>
      </c>
      <c r="C6310" t="s">
        <v>15185</v>
      </c>
      <c r="D6310" t="s">
        <v>15186</v>
      </c>
      <c r="E6310" t="s">
        <v>3040</v>
      </c>
      <c r="H6310" t="s">
        <v>8256</v>
      </c>
      <c r="I6310" t="s">
        <v>8214</v>
      </c>
      <c r="J6310" t="s">
        <v>8215</v>
      </c>
      <c r="K6310" t="s">
        <v>8224</v>
      </c>
      <c r="L6310" t="s">
        <v>8216</v>
      </c>
    </row>
    <row r="6311" spans="1:12" x14ac:dyDescent="0.35">
      <c r="A6311" s="164" t="s">
        <v>8286</v>
      </c>
      <c r="B6311" t="s">
        <v>8287</v>
      </c>
      <c r="C6311" t="s">
        <v>8288</v>
      </c>
      <c r="D6311" t="s">
        <v>8289</v>
      </c>
      <c r="E6311" t="s">
        <v>3040</v>
      </c>
      <c r="H6311" t="s">
        <v>8256</v>
      </c>
      <c r="I6311" t="s">
        <v>8214</v>
      </c>
      <c r="J6311" t="s">
        <v>8215</v>
      </c>
      <c r="K6311" t="s">
        <v>8224</v>
      </c>
      <c r="L6311" t="s">
        <v>8216</v>
      </c>
    </row>
    <row r="6312" spans="1:12" x14ac:dyDescent="0.35">
      <c r="A6312" s="164" t="s">
        <v>31603</v>
      </c>
      <c r="B6312" t="s">
        <v>31604</v>
      </c>
      <c r="C6312" t="s">
        <v>31605</v>
      </c>
      <c r="D6312" t="s">
        <v>31606</v>
      </c>
      <c r="E6312" t="s">
        <v>3040</v>
      </c>
      <c r="H6312" t="s">
        <v>8256</v>
      </c>
      <c r="I6312" t="s">
        <v>8214</v>
      </c>
      <c r="J6312" t="s">
        <v>8215</v>
      </c>
      <c r="K6312" t="s">
        <v>8224</v>
      </c>
      <c r="L6312" t="s">
        <v>8216</v>
      </c>
    </row>
    <row r="6313" spans="1:12" x14ac:dyDescent="0.35">
      <c r="A6313" s="164" t="s">
        <v>32724</v>
      </c>
      <c r="B6313" t="s">
        <v>32725</v>
      </c>
      <c r="C6313" t="s">
        <v>32726</v>
      </c>
      <c r="D6313" t="s">
        <v>32727</v>
      </c>
      <c r="E6313" t="s">
        <v>3040</v>
      </c>
      <c r="H6313" t="s">
        <v>8256</v>
      </c>
      <c r="I6313" t="s">
        <v>8214</v>
      </c>
      <c r="J6313" t="s">
        <v>8215</v>
      </c>
      <c r="K6313" t="s">
        <v>8224</v>
      </c>
      <c r="L6313" t="s">
        <v>8216</v>
      </c>
    </row>
    <row r="6314" spans="1:12" x14ac:dyDescent="0.35">
      <c r="A6314" s="164" t="s">
        <v>22152</v>
      </c>
      <c r="B6314" t="s">
        <v>22153</v>
      </c>
      <c r="C6314" t="s">
        <v>22154</v>
      </c>
      <c r="D6314" t="s">
        <v>3060</v>
      </c>
      <c r="E6314" t="s">
        <v>3040</v>
      </c>
      <c r="F6314">
        <v>21</v>
      </c>
      <c r="G6314" t="s">
        <v>8234</v>
      </c>
      <c r="H6314" t="s">
        <v>8256</v>
      </c>
      <c r="I6314" t="s">
        <v>8214</v>
      </c>
      <c r="J6314" t="s">
        <v>8215</v>
      </c>
      <c r="K6314" t="s">
        <v>8224</v>
      </c>
      <c r="L6314" t="s">
        <v>8267</v>
      </c>
    </row>
    <row r="6315" spans="1:12" x14ac:dyDescent="0.35">
      <c r="A6315" s="164" t="s">
        <v>14538</v>
      </c>
      <c r="B6315" t="s">
        <v>14539</v>
      </c>
      <c r="C6315" t="s">
        <v>14540</v>
      </c>
      <c r="D6315" t="s">
        <v>3058</v>
      </c>
      <c r="E6315" t="s">
        <v>3040</v>
      </c>
      <c r="F6315">
        <v>97</v>
      </c>
      <c r="G6315" t="s">
        <v>8234</v>
      </c>
      <c r="H6315" t="s">
        <v>8256</v>
      </c>
      <c r="I6315" t="s">
        <v>8214</v>
      </c>
      <c r="J6315" t="s">
        <v>8215</v>
      </c>
      <c r="K6315" t="s">
        <v>8224</v>
      </c>
      <c r="L6315" t="s">
        <v>8267</v>
      </c>
    </row>
    <row r="6316" spans="1:12" x14ac:dyDescent="0.35">
      <c r="A6316" s="164" t="s">
        <v>29363</v>
      </c>
      <c r="B6316" t="s">
        <v>29364</v>
      </c>
      <c r="C6316" t="s">
        <v>29365</v>
      </c>
      <c r="D6316" t="s">
        <v>8554</v>
      </c>
      <c r="E6316" t="s">
        <v>3040</v>
      </c>
      <c r="H6316" t="s">
        <v>8256</v>
      </c>
      <c r="I6316" t="s">
        <v>8214</v>
      </c>
      <c r="J6316" t="s">
        <v>8215</v>
      </c>
      <c r="K6316" t="s">
        <v>8224</v>
      </c>
      <c r="L6316" t="s">
        <v>8216</v>
      </c>
    </row>
    <row r="6317" spans="1:12" x14ac:dyDescent="0.35">
      <c r="A6317" s="164" t="s">
        <v>25520</v>
      </c>
      <c r="B6317" t="s">
        <v>25521</v>
      </c>
      <c r="C6317" t="s">
        <v>25522</v>
      </c>
      <c r="D6317" t="s">
        <v>3051</v>
      </c>
      <c r="E6317" t="s">
        <v>3040</v>
      </c>
      <c r="F6317">
        <v>111</v>
      </c>
      <c r="G6317" t="s">
        <v>8212</v>
      </c>
      <c r="H6317" t="s">
        <v>8256</v>
      </c>
      <c r="I6317" t="s">
        <v>8214</v>
      </c>
      <c r="J6317" t="s">
        <v>8215</v>
      </c>
      <c r="K6317" t="s">
        <v>8224</v>
      </c>
      <c r="L6317" t="s">
        <v>8267</v>
      </c>
    </row>
    <row r="6318" spans="1:12" x14ac:dyDescent="0.35">
      <c r="A6318" s="164" t="s">
        <v>26706</v>
      </c>
      <c r="B6318" t="s">
        <v>26707</v>
      </c>
      <c r="C6318" t="s">
        <v>26708</v>
      </c>
      <c r="D6318" t="s">
        <v>26709</v>
      </c>
      <c r="E6318" t="s">
        <v>3040</v>
      </c>
      <c r="F6318">
        <v>274</v>
      </c>
      <c r="G6318" t="s">
        <v>8223</v>
      </c>
      <c r="H6318" t="s">
        <v>8256</v>
      </c>
      <c r="I6318" t="s">
        <v>8214</v>
      </c>
      <c r="J6318" t="s">
        <v>8215</v>
      </c>
      <c r="K6318" t="s">
        <v>8224</v>
      </c>
      <c r="L6318" t="s">
        <v>8267</v>
      </c>
    </row>
    <row r="6319" spans="1:12" x14ac:dyDescent="0.35">
      <c r="A6319" s="164" t="s">
        <v>30359</v>
      </c>
      <c r="B6319" t="s">
        <v>30360</v>
      </c>
      <c r="C6319" t="s">
        <v>30361</v>
      </c>
      <c r="D6319" t="s">
        <v>27443</v>
      </c>
      <c r="E6319" t="s">
        <v>3040</v>
      </c>
      <c r="F6319">
        <v>146</v>
      </c>
      <c r="G6319" t="s">
        <v>8212</v>
      </c>
      <c r="H6319" t="s">
        <v>8256</v>
      </c>
      <c r="I6319" t="s">
        <v>8214</v>
      </c>
      <c r="J6319" t="s">
        <v>8215</v>
      </c>
      <c r="K6319" t="s">
        <v>8224</v>
      </c>
      <c r="L6319" t="s">
        <v>8267</v>
      </c>
    </row>
    <row r="6320" spans="1:12" x14ac:dyDescent="0.35">
      <c r="A6320" s="164" t="s">
        <v>15262</v>
      </c>
      <c r="B6320" t="s">
        <v>15263</v>
      </c>
      <c r="C6320" t="s">
        <v>15264</v>
      </c>
      <c r="D6320" t="s">
        <v>4014</v>
      </c>
      <c r="E6320" t="s">
        <v>3040</v>
      </c>
      <c r="F6320">
        <v>440</v>
      </c>
      <c r="G6320" t="s">
        <v>8307</v>
      </c>
      <c r="H6320" t="s">
        <v>8256</v>
      </c>
      <c r="I6320" t="s">
        <v>8214</v>
      </c>
      <c r="J6320" t="s">
        <v>8215</v>
      </c>
      <c r="K6320" t="s">
        <v>8224</v>
      </c>
      <c r="L6320" t="s">
        <v>8267</v>
      </c>
    </row>
    <row r="6321" spans="1:12" x14ac:dyDescent="0.35">
      <c r="A6321" s="164" t="s">
        <v>28695</v>
      </c>
      <c r="B6321" t="s">
        <v>28696</v>
      </c>
      <c r="D6321" t="s">
        <v>22608</v>
      </c>
      <c r="E6321" t="s">
        <v>3040</v>
      </c>
      <c r="H6321" t="s">
        <v>8256</v>
      </c>
      <c r="I6321" t="s">
        <v>8219</v>
      </c>
      <c r="J6321" t="s">
        <v>8215</v>
      </c>
      <c r="K6321" t="s">
        <v>8224</v>
      </c>
      <c r="L6321" t="s">
        <v>8216</v>
      </c>
    </row>
    <row r="6322" spans="1:12" x14ac:dyDescent="0.35">
      <c r="A6322" s="164" t="s">
        <v>13466</v>
      </c>
      <c r="B6322" t="s">
        <v>13467</v>
      </c>
      <c r="C6322" t="s">
        <v>13468</v>
      </c>
      <c r="D6322" t="s">
        <v>1023</v>
      </c>
      <c r="E6322" t="s">
        <v>3040</v>
      </c>
      <c r="F6322">
        <v>104</v>
      </c>
      <c r="G6322" t="s">
        <v>8212</v>
      </c>
      <c r="H6322" t="s">
        <v>8256</v>
      </c>
      <c r="I6322" t="s">
        <v>8214</v>
      </c>
      <c r="J6322" t="s">
        <v>8215</v>
      </c>
      <c r="K6322" t="s">
        <v>8224</v>
      </c>
      <c r="L6322" t="s">
        <v>8267</v>
      </c>
    </row>
    <row r="6323" spans="1:12" x14ac:dyDescent="0.35">
      <c r="A6323" s="164" t="s">
        <v>25998</v>
      </c>
      <c r="B6323" t="s">
        <v>25999</v>
      </c>
      <c r="C6323" t="s">
        <v>26000</v>
      </c>
      <c r="D6323" t="s">
        <v>10803</v>
      </c>
      <c r="E6323" t="s">
        <v>3040</v>
      </c>
      <c r="H6323" t="s">
        <v>8256</v>
      </c>
      <c r="I6323" t="s">
        <v>8214</v>
      </c>
      <c r="J6323" t="s">
        <v>8215</v>
      </c>
      <c r="K6323" t="s">
        <v>8224</v>
      </c>
      <c r="L6323" t="s">
        <v>8216</v>
      </c>
    </row>
    <row r="6324" spans="1:12" x14ac:dyDescent="0.35">
      <c r="A6324" s="164" t="s">
        <v>9195</v>
      </c>
      <c r="B6324" t="s">
        <v>9196</v>
      </c>
      <c r="C6324" t="s">
        <v>9197</v>
      </c>
      <c r="D6324" t="s">
        <v>2496</v>
      </c>
      <c r="E6324" t="s">
        <v>3040</v>
      </c>
      <c r="F6324">
        <v>174</v>
      </c>
      <c r="G6324" t="s">
        <v>8212</v>
      </c>
      <c r="H6324" t="s">
        <v>8256</v>
      </c>
      <c r="I6324" t="s">
        <v>8214</v>
      </c>
      <c r="J6324" t="s">
        <v>8215</v>
      </c>
      <c r="K6324" t="s">
        <v>8224</v>
      </c>
      <c r="L6324" t="s">
        <v>8267</v>
      </c>
    </row>
    <row r="6325" spans="1:12" x14ac:dyDescent="0.35">
      <c r="A6325" s="164" t="s">
        <v>19838</v>
      </c>
      <c r="B6325" t="s">
        <v>19839</v>
      </c>
      <c r="C6325" t="s">
        <v>19840</v>
      </c>
      <c r="D6325" t="s">
        <v>3070</v>
      </c>
      <c r="E6325" t="s">
        <v>3040</v>
      </c>
      <c r="F6325">
        <v>67</v>
      </c>
      <c r="G6325" t="s">
        <v>8234</v>
      </c>
      <c r="H6325" t="s">
        <v>8256</v>
      </c>
      <c r="I6325" t="s">
        <v>8214</v>
      </c>
      <c r="J6325" t="s">
        <v>8215</v>
      </c>
      <c r="K6325" t="s">
        <v>8224</v>
      </c>
      <c r="L6325" t="s">
        <v>8216</v>
      </c>
    </row>
    <row r="6326" spans="1:12" x14ac:dyDescent="0.35">
      <c r="A6326" s="164" t="s">
        <v>27619</v>
      </c>
      <c r="B6326" t="s">
        <v>27620</v>
      </c>
      <c r="C6326" t="s">
        <v>27621</v>
      </c>
      <c r="D6326" t="s">
        <v>2558</v>
      </c>
      <c r="E6326" t="s">
        <v>3040</v>
      </c>
      <c r="F6326">
        <v>88</v>
      </c>
      <c r="G6326" t="s">
        <v>8234</v>
      </c>
      <c r="H6326" t="s">
        <v>8256</v>
      </c>
      <c r="I6326" t="s">
        <v>8214</v>
      </c>
      <c r="J6326" t="s">
        <v>8215</v>
      </c>
      <c r="K6326" t="s">
        <v>8224</v>
      </c>
      <c r="L6326" t="s">
        <v>8216</v>
      </c>
    </row>
    <row r="6327" spans="1:12" x14ac:dyDescent="0.35">
      <c r="A6327" s="164" t="s">
        <v>12674</v>
      </c>
      <c r="B6327" t="s">
        <v>12675</v>
      </c>
      <c r="C6327" t="s">
        <v>12676</v>
      </c>
      <c r="D6327" t="s">
        <v>12677</v>
      </c>
      <c r="E6327" t="s">
        <v>3040</v>
      </c>
      <c r="F6327">
        <v>107</v>
      </c>
      <c r="G6327" t="s">
        <v>8212</v>
      </c>
      <c r="H6327" t="s">
        <v>8256</v>
      </c>
      <c r="I6327" t="s">
        <v>8214</v>
      </c>
      <c r="J6327" t="s">
        <v>8215</v>
      </c>
      <c r="K6327" t="s">
        <v>8224</v>
      </c>
      <c r="L6327" t="s">
        <v>8216</v>
      </c>
    </row>
    <row r="6328" spans="1:12" x14ac:dyDescent="0.35">
      <c r="A6328" s="164" t="s">
        <v>25734</v>
      </c>
      <c r="B6328" t="s">
        <v>15709</v>
      </c>
      <c r="C6328" t="s">
        <v>25735</v>
      </c>
      <c r="D6328" t="s">
        <v>15711</v>
      </c>
      <c r="E6328" t="s">
        <v>3040</v>
      </c>
      <c r="F6328">
        <v>124</v>
      </c>
      <c r="G6328" t="s">
        <v>8212</v>
      </c>
      <c r="H6328" t="s">
        <v>8256</v>
      </c>
      <c r="I6328" t="s">
        <v>8214</v>
      </c>
      <c r="J6328" t="s">
        <v>8215</v>
      </c>
      <c r="K6328" t="s">
        <v>8224</v>
      </c>
      <c r="L6328" t="s">
        <v>8216</v>
      </c>
    </row>
    <row r="6329" spans="1:12" x14ac:dyDescent="0.35">
      <c r="A6329" s="164" t="s">
        <v>21361</v>
      </c>
      <c r="B6329" t="s">
        <v>21362</v>
      </c>
      <c r="C6329" t="s">
        <v>21363</v>
      </c>
      <c r="D6329" t="s">
        <v>15711</v>
      </c>
      <c r="E6329" t="s">
        <v>3040</v>
      </c>
      <c r="F6329">
        <v>202</v>
      </c>
      <c r="G6329" t="s">
        <v>8223</v>
      </c>
      <c r="H6329" t="s">
        <v>8256</v>
      </c>
      <c r="I6329" t="s">
        <v>8214</v>
      </c>
      <c r="J6329" t="s">
        <v>8215</v>
      </c>
      <c r="K6329" t="s">
        <v>8224</v>
      </c>
      <c r="L6329" t="s">
        <v>8216</v>
      </c>
    </row>
    <row r="6330" spans="1:12" x14ac:dyDescent="0.35">
      <c r="A6330" s="164" t="s">
        <v>12881</v>
      </c>
      <c r="B6330" t="s">
        <v>12882</v>
      </c>
      <c r="C6330" t="s">
        <v>12883</v>
      </c>
      <c r="D6330" t="s">
        <v>12882</v>
      </c>
      <c r="E6330" t="s">
        <v>3040</v>
      </c>
      <c r="F6330">
        <v>765</v>
      </c>
      <c r="G6330" t="s">
        <v>8490</v>
      </c>
      <c r="H6330" t="s">
        <v>8256</v>
      </c>
      <c r="I6330" t="s">
        <v>8214</v>
      </c>
      <c r="J6330" t="s">
        <v>8215</v>
      </c>
      <c r="K6330" t="s">
        <v>8224</v>
      </c>
      <c r="L6330" t="s">
        <v>8267</v>
      </c>
    </row>
    <row r="6331" spans="1:12" x14ac:dyDescent="0.35">
      <c r="A6331" s="164" t="s">
        <v>14900</v>
      </c>
      <c r="B6331" t="s">
        <v>14901</v>
      </c>
      <c r="C6331" t="s">
        <v>14902</v>
      </c>
      <c r="D6331" t="s">
        <v>14903</v>
      </c>
      <c r="E6331" t="s">
        <v>3040</v>
      </c>
      <c r="H6331" t="s">
        <v>8256</v>
      </c>
      <c r="I6331" t="s">
        <v>8214</v>
      </c>
      <c r="J6331" t="s">
        <v>8215</v>
      </c>
      <c r="K6331" t="s">
        <v>8224</v>
      </c>
      <c r="L6331" t="s">
        <v>8216</v>
      </c>
    </row>
    <row r="6332" spans="1:12" x14ac:dyDescent="0.35">
      <c r="A6332" s="164" t="s">
        <v>9805</v>
      </c>
      <c r="B6332" t="s">
        <v>9806</v>
      </c>
      <c r="C6332" t="s">
        <v>9807</v>
      </c>
      <c r="D6332" t="s">
        <v>9808</v>
      </c>
      <c r="E6332" t="s">
        <v>3040</v>
      </c>
      <c r="H6332" t="s">
        <v>8256</v>
      </c>
      <c r="I6332" t="s">
        <v>8214</v>
      </c>
      <c r="J6332" t="s">
        <v>8215</v>
      </c>
      <c r="K6332" t="s">
        <v>8224</v>
      </c>
      <c r="L6332" t="s">
        <v>8216</v>
      </c>
    </row>
    <row r="6333" spans="1:12" x14ac:dyDescent="0.35">
      <c r="A6333" s="164" t="s">
        <v>20656</v>
      </c>
      <c r="B6333" t="s">
        <v>20657</v>
      </c>
      <c r="C6333" t="s">
        <v>20658</v>
      </c>
      <c r="D6333" t="s">
        <v>20659</v>
      </c>
      <c r="E6333" t="s">
        <v>3040</v>
      </c>
      <c r="F6333">
        <v>34</v>
      </c>
      <c r="G6333" t="s">
        <v>8234</v>
      </c>
      <c r="H6333" t="s">
        <v>8256</v>
      </c>
      <c r="I6333" t="s">
        <v>8214</v>
      </c>
      <c r="J6333" t="s">
        <v>8215</v>
      </c>
      <c r="K6333" t="s">
        <v>8224</v>
      </c>
      <c r="L6333" t="s">
        <v>8216</v>
      </c>
    </row>
    <row r="6334" spans="1:12" x14ac:dyDescent="0.35">
      <c r="A6334" s="164" t="s">
        <v>28828</v>
      </c>
      <c r="B6334" t="s">
        <v>28829</v>
      </c>
      <c r="C6334" t="s">
        <v>28830</v>
      </c>
      <c r="D6334" t="s">
        <v>16462</v>
      </c>
      <c r="E6334" t="s">
        <v>3040</v>
      </c>
      <c r="H6334" t="s">
        <v>8256</v>
      </c>
      <c r="I6334" t="s">
        <v>8214</v>
      </c>
      <c r="J6334" t="s">
        <v>8215</v>
      </c>
      <c r="K6334" t="s">
        <v>8224</v>
      </c>
      <c r="L6334" t="s">
        <v>8216</v>
      </c>
    </row>
    <row r="6335" spans="1:12" x14ac:dyDescent="0.35">
      <c r="A6335" s="164" t="s">
        <v>22067</v>
      </c>
      <c r="B6335" t="s">
        <v>22068</v>
      </c>
      <c r="C6335" t="s">
        <v>22069</v>
      </c>
      <c r="D6335" t="s">
        <v>22070</v>
      </c>
      <c r="E6335" t="s">
        <v>3040</v>
      </c>
      <c r="H6335" t="s">
        <v>8256</v>
      </c>
      <c r="I6335" t="s">
        <v>8214</v>
      </c>
      <c r="J6335" t="s">
        <v>8215</v>
      </c>
      <c r="K6335" t="s">
        <v>8224</v>
      </c>
      <c r="L6335" t="s">
        <v>8216</v>
      </c>
    </row>
    <row r="6336" spans="1:12" x14ac:dyDescent="0.35">
      <c r="A6336" s="164" t="s">
        <v>27877</v>
      </c>
      <c r="B6336" t="s">
        <v>27878</v>
      </c>
      <c r="C6336" t="s">
        <v>27879</v>
      </c>
      <c r="D6336" t="s">
        <v>11936</v>
      </c>
      <c r="E6336" t="s">
        <v>3040</v>
      </c>
      <c r="H6336" t="s">
        <v>8256</v>
      </c>
      <c r="I6336" t="s">
        <v>8214</v>
      </c>
      <c r="J6336" t="s">
        <v>8215</v>
      </c>
      <c r="K6336" t="s">
        <v>8224</v>
      </c>
      <c r="L6336" t="s">
        <v>8216</v>
      </c>
    </row>
    <row r="6337" spans="1:12" x14ac:dyDescent="0.35">
      <c r="A6337" s="164" t="s">
        <v>21487</v>
      </c>
      <c r="B6337" t="s">
        <v>21488</v>
      </c>
      <c r="C6337" t="s">
        <v>21489</v>
      </c>
      <c r="D6337" t="s">
        <v>3064</v>
      </c>
      <c r="E6337" t="s">
        <v>3040</v>
      </c>
      <c r="F6337">
        <v>257</v>
      </c>
      <c r="G6337" t="s">
        <v>8223</v>
      </c>
      <c r="H6337" t="s">
        <v>8256</v>
      </c>
      <c r="I6337" t="s">
        <v>8214</v>
      </c>
      <c r="J6337" t="s">
        <v>8215</v>
      </c>
      <c r="K6337" t="s">
        <v>8224</v>
      </c>
      <c r="L6337" t="s">
        <v>8267</v>
      </c>
    </row>
    <row r="6338" spans="1:12" x14ac:dyDescent="0.35">
      <c r="A6338" s="164" t="s">
        <v>27785</v>
      </c>
      <c r="B6338" t="s">
        <v>27786</v>
      </c>
      <c r="C6338" t="s">
        <v>27787</v>
      </c>
      <c r="D6338" t="s">
        <v>3103</v>
      </c>
      <c r="E6338" t="s">
        <v>3040</v>
      </c>
      <c r="F6338">
        <v>80</v>
      </c>
      <c r="G6338" t="s">
        <v>8234</v>
      </c>
      <c r="H6338" t="s">
        <v>8256</v>
      </c>
      <c r="I6338" t="s">
        <v>8214</v>
      </c>
      <c r="J6338" t="s">
        <v>8215</v>
      </c>
      <c r="K6338" t="s">
        <v>8224</v>
      </c>
      <c r="L6338" t="s">
        <v>8267</v>
      </c>
    </row>
    <row r="6339" spans="1:12" x14ac:dyDescent="0.35">
      <c r="A6339" s="164" t="s">
        <v>19492</v>
      </c>
      <c r="B6339" t="s">
        <v>19493</v>
      </c>
      <c r="C6339" t="s">
        <v>19494</v>
      </c>
      <c r="D6339" t="s">
        <v>1355</v>
      </c>
      <c r="E6339" t="s">
        <v>3040</v>
      </c>
      <c r="F6339">
        <v>110</v>
      </c>
      <c r="G6339" t="s">
        <v>8212</v>
      </c>
      <c r="H6339" t="s">
        <v>8256</v>
      </c>
      <c r="I6339" t="s">
        <v>8214</v>
      </c>
      <c r="J6339" t="s">
        <v>8215</v>
      </c>
      <c r="K6339" t="s">
        <v>8224</v>
      </c>
      <c r="L6339" t="s">
        <v>8267</v>
      </c>
    </row>
    <row r="6340" spans="1:12" x14ac:dyDescent="0.35">
      <c r="A6340" s="164" t="s">
        <v>24004</v>
      </c>
      <c r="B6340" t="s">
        <v>24005</v>
      </c>
      <c r="C6340" t="s">
        <v>24006</v>
      </c>
      <c r="D6340" t="s">
        <v>3060</v>
      </c>
      <c r="E6340" t="s">
        <v>3040</v>
      </c>
      <c r="F6340">
        <v>133</v>
      </c>
      <c r="G6340" t="s">
        <v>8212</v>
      </c>
      <c r="H6340" t="s">
        <v>8256</v>
      </c>
      <c r="I6340" t="s">
        <v>8214</v>
      </c>
      <c r="J6340" t="s">
        <v>8215</v>
      </c>
      <c r="K6340" t="s">
        <v>8224</v>
      </c>
      <c r="L6340" t="s">
        <v>8216</v>
      </c>
    </row>
    <row r="6341" spans="1:12" x14ac:dyDescent="0.35">
      <c r="A6341" s="164" t="s">
        <v>10567</v>
      </c>
      <c r="B6341" t="s">
        <v>10568</v>
      </c>
      <c r="C6341" t="s">
        <v>10569</v>
      </c>
      <c r="D6341" t="s">
        <v>3191</v>
      </c>
      <c r="E6341" t="s">
        <v>3040</v>
      </c>
      <c r="F6341">
        <v>88</v>
      </c>
      <c r="G6341" t="s">
        <v>8234</v>
      </c>
      <c r="H6341" t="s">
        <v>8256</v>
      </c>
      <c r="I6341" t="s">
        <v>8214</v>
      </c>
      <c r="J6341" t="s">
        <v>8215</v>
      </c>
      <c r="K6341" t="s">
        <v>8224</v>
      </c>
      <c r="L6341" t="s">
        <v>8216</v>
      </c>
    </row>
    <row r="6342" spans="1:12" x14ac:dyDescent="0.35">
      <c r="A6342" s="164" t="s">
        <v>9913</v>
      </c>
      <c r="B6342" t="s">
        <v>9914</v>
      </c>
      <c r="C6342" t="s">
        <v>9915</v>
      </c>
      <c r="D6342" t="s">
        <v>9916</v>
      </c>
      <c r="E6342" t="s">
        <v>3040</v>
      </c>
      <c r="H6342" t="s">
        <v>8256</v>
      </c>
      <c r="I6342" t="s">
        <v>8214</v>
      </c>
      <c r="J6342" t="s">
        <v>8215</v>
      </c>
      <c r="K6342" t="s">
        <v>8224</v>
      </c>
      <c r="L6342" t="s">
        <v>8216</v>
      </c>
    </row>
    <row r="6343" spans="1:12" x14ac:dyDescent="0.35">
      <c r="A6343" s="164" t="s">
        <v>26142</v>
      </c>
      <c r="B6343" t="s">
        <v>14901</v>
      </c>
      <c r="C6343" t="s">
        <v>26143</v>
      </c>
      <c r="D6343" t="s">
        <v>14903</v>
      </c>
      <c r="E6343" t="s">
        <v>3040</v>
      </c>
      <c r="H6343" t="s">
        <v>8256</v>
      </c>
      <c r="I6343" t="s">
        <v>8214</v>
      </c>
      <c r="J6343" t="s">
        <v>8215</v>
      </c>
      <c r="K6343" t="s">
        <v>8224</v>
      </c>
      <c r="L6343" t="s">
        <v>8216</v>
      </c>
    </row>
    <row r="6344" spans="1:12" x14ac:dyDescent="0.35">
      <c r="A6344" s="164" t="s">
        <v>26015</v>
      </c>
      <c r="B6344" t="s">
        <v>26016</v>
      </c>
      <c r="C6344" t="s">
        <v>26017</v>
      </c>
      <c r="D6344" t="s">
        <v>2558</v>
      </c>
      <c r="E6344" t="s">
        <v>3040</v>
      </c>
      <c r="F6344">
        <v>159</v>
      </c>
      <c r="G6344" t="s">
        <v>8212</v>
      </c>
      <c r="H6344" t="s">
        <v>8256</v>
      </c>
      <c r="I6344" t="s">
        <v>8214</v>
      </c>
      <c r="J6344" t="s">
        <v>8215</v>
      </c>
      <c r="K6344" t="s">
        <v>8224</v>
      </c>
      <c r="L6344" t="s">
        <v>8267</v>
      </c>
    </row>
    <row r="6345" spans="1:12" x14ac:dyDescent="0.35">
      <c r="A6345" s="164" t="s">
        <v>31516</v>
      </c>
      <c r="B6345" t="s">
        <v>31517</v>
      </c>
      <c r="C6345" t="s">
        <v>31518</v>
      </c>
      <c r="D6345" t="s">
        <v>3049</v>
      </c>
      <c r="E6345" t="s">
        <v>3040</v>
      </c>
      <c r="F6345">
        <v>156</v>
      </c>
      <c r="G6345" t="s">
        <v>8212</v>
      </c>
      <c r="H6345" t="s">
        <v>8256</v>
      </c>
      <c r="I6345" t="s">
        <v>8214</v>
      </c>
      <c r="J6345" t="s">
        <v>8215</v>
      </c>
      <c r="K6345" t="s">
        <v>8224</v>
      </c>
      <c r="L6345" t="s">
        <v>8267</v>
      </c>
    </row>
    <row r="6346" spans="1:12" x14ac:dyDescent="0.35">
      <c r="A6346" s="164" t="s">
        <v>19097</v>
      </c>
      <c r="B6346" t="s">
        <v>19098</v>
      </c>
      <c r="C6346" t="s">
        <v>19099</v>
      </c>
      <c r="D6346" t="s">
        <v>3060</v>
      </c>
      <c r="E6346" t="s">
        <v>3040</v>
      </c>
      <c r="F6346">
        <v>209</v>
      </c>
      <c r="G6346" t="s">
        <v>8223</v>
      </c>
      <c r="H6346" t="s">
        <v>8256</v>
      </c>
      <c r="I6346" t="s">
        <v>8214</v>
      </c>
      <c r="J6346" t="s">
        <v>8215</v>
      </c>
      <c r="K6346" t="s">
        <v>8224</v>
      </c>
      <c r="L6346" t="s">
        <v>8267</v>
      </c>
    </row>
    <row r="6347" spans="1:12" x14ac:dyDescent="0.35">
      <c r="A6347" s="164" t="s">
        <v>29566</v>
      </c>
      <c r="B6347" t="s">
        <v>29567</v>
      </c>
      <c r="C6347" t="s">
        <v>29568</v>
      </c>
      <c r="D6347" t="s">
        <v>29569</v>
      </c>
      <c r="E6347" t="s">
        <v>3040</v>
      </c>
      <c r="F6347">
        <v>125</v>
      </c>
      <c r="G6347" t="s">
        <v>8212</v>
      </c>
      <c r="H6347" t="s">
        <v>8256</v>
      </c>
      <c r="I6347" t="s">
        <v>8214</v>
      </c>
      <c r="J6347" t="s">
        <v>8215</v>
      </c>
      <c r="K6347" t="s">
        <v>8224</v>
      </c>
      <c r="L6347" t="s">
        <v>8216</v>
      </c>
    </row>
    <row r="6348" spans="1:12" x14ac:dyDescent="0.35">
      <c r="A6348" s="164" t="s">
        <v>8709</v>
      </c>
      <c r="B6348" t="s">
        <v>8710</v>
      </c>
      <c r="C6348" t="s">
        <v>8711</v>
      </c>
      <c r="D6348" t="s">
        <v>8712</v>
      </c>
      <c r="E6348" t="s">
        <v>3040</v>
      </c>
      <c r="F6348">
        <v>49</v>
      </c>
      <c r="G6348" t="s">
        <v>8234</v>
      </c>
      <c r="H6348" t="s">
        <v>8256</v>
      </c>
      <c r="I6348" t="s">
        <v>8214</v>
      </c>
      <c r="J6348" t="s">
        <v>8215</v>
      </c>
      <c r="K6348" t="s">
        <v>8224</v>
      </c>
      <c r="L6348" t="s">
        <v>8216</v>
      </c>
    </row>
    <row r="6349" spans="1:12" x14ac:dyDescent="0.35">
      <c r="A6349" s="164" t="s">
        <v>19031</v>
      </c>
      <c r="B6349" t="s">
        <v>19032</v>
      </c>
      <c r="C6349" t="s">
        <v>19033</v>
      </c>
      <c r="D6349" t="s">
        <v>10803</v>
      </c>
      <c r="E6349" t="s">
        <v>3040</v>
      </c>
      <c r="H6349" t="s">
        <v>8256</v>
      </c>
      <c r="I6349" t="s">
        <v>8214</v>
      </c>
      <c r="J6349" t="s">
        <v>8215</v>
      </c>
      <c r="K6349" t="s">
        <v>8224</v>
      </c>
      <c r="L6349" t="s">
        <v>8216</v>
      </c>
    </row>
    <row r="6350" spans="1:12" x14ac:dyDescent="0.35">
      <c r="A6350" s="164" t="s">
        <v>23025</v>
      </c>
      <c r="B6350" t="s">
        <v>10436</v>
      </c>
      <c r="C6350" t="s">
        <v>10437</v>
      </c>
      <c r="D6350" t="s">
        <v>3056</v>
      </c>
      <c r="E6350" t="s">
        <v>3040</v>
      </c>
      <c r="F6350">
        <v>291</v>
      </c>
      <c r="G6350" t="s">
        <v>8223</v>
      </c>
      <c r="H6350" t="s">
        <v>8256</v>
      </c>
      <c r="I6350" t="s">
        <v>8214</v>
      </c>
      <c r="J6350" t="s">
        <v>8215</v>
      </c>
      <c r="K6350" t="s">
        <v>8224</v>
      </c>
      <c r="L6350" t="s">
        <v>8267</v>
      </c>
    </row>
    <row r="6351" spans="1:12" x14ac:dyDescent="0.35">
      <c r="A6351" s="164" t="s">
        <v>14622</v>
      </c>
      <c r="B6351" t="s">
        <v>14623</v>
      </c>
      <c r="C6351" t="s">
        <v>14624</v>
      </c>
      <c r="D6351" t="s">
        <v>14625</v>
      </c>
      <c r="E6351" t="s">
        <v>3040</v>
      </c>
      <c r="F6351">
        <v>0</v>
      </c>
      <c r="G6351" t="s">
        <v>8234</v>
      </c>
      <c r="H6351" t="s">
        <v>8256</v>
      </c>
      <c r="I6351" t="s">
        <v>8214</v>
      </c>
      <c r="J6351" t="s">
        <v>8215</v>
      </c>
      <c r="K6351" t="s">
        <v>8224</v>
      </c>
      <c r="L6351" t="s">
        <v>8216</v>
      </c>
    </row>
    <row r="6352" spans="1:12" x14ac:dyDescent="0.35">
      <c r="A6352" s="164" t="s">
        <v>27055</v>
      </c>
      <c r="B6352" t="s">
        <v>27056</v>
      </c>
      <c r="C6352" t="s">
        <v>27057</v>
      </c>
      <c r="D6352" t="s">
        <v>27058</v>
      </c>
      <c r="E6352" t="s">
        <v>3040</v>
      </c>
      <c r="F6352">
        <v>218</v>
      </c>
      <c r="G6352" t="s">
        <v>8223</v>
      </c>
      <c r="H6352" t="s">
        <v>8256</v>
      </c>
      <c r="I6352" t="s">
        <v>8214</v>
      </c>
      <c r="J6352" t="s">
        <v>8215</v>
      </c>
      <c r="K6352" t="s">
        <v>8224</v>
      </c>
      <c r="L6352" t="s">
        <v>8267</v>
      </c>
    </row>
    <row r="6353" spans="1:12" x14ac:dyDescent="0.35">
      <c r="A6353" s="164" t="s">
        <v>12371</v>
      </c>
      <c r="B6353" t="s">
        <v>12372</v>
      </c>
      <c r="C6353" t="s">
        <v>12373</v>
      </c>
      <c r="D6353" t="s">
        <v>10865</v>
      </c>
      <c r="E6353" t="s">
        <v>3040</v>
      </c>
      <c r="F6353">
        <v>285</v>
      </c>
      <c r="G6353" t="s">
        <v>8223</v>
      </c>
      <c r="H6353" t="s">
        <v>8256</v>
      </c>
      <c r="I6353" t="s">
        <v>8214</v>
      </c>
      <c r="J6353" t="s">
        <v>8215</v>
      </c>
      <c r="K6353" t="s">
        <v>8224</v>
      </c>
      <c r="L6353" t="s">
        <v>8267</v>
      </c>
    </row>
    <row r="6354" spans="1:12" x14ac:dyDescent="0.35">
      <c r="A6354" s="164" t="s">
        <v>9530</v>
      </c>
      <c r="B6354" t="s">
        <v>9531</v>
      </c>
      <c r="C6354" t="s">
        <v>9532</v>
      </c>
      <c r="D6354" t="s">
        <v>3131</v>
      </c>
      <c r="E6354" t="s">
        <v>3040</v>
      </c>
      <c r="F6354">
        <v>107</v>
      </c>
      <c r="G6354" t="s">
        <v>8212</v>
      </c>
      <c r="H6354" t="s">
        <v>8256</v>
      </c>
      <c r="I6354" t="s">
        <v>8214</v>
      </c>
      <c r="J6354" t="s">
        <v>8215</v>
      </c>
      <c r="K6354" t="s">
        <v>8224</v>
      </c>
      <c r="L6354" t="s">
        <v>8216</v>
      </c>
    </row>
    <row r="6355" spans="1:12" x14ac:dyDescent="0.35">
      <c r="A6355" s="164" t="s">
        <v>10435</v>
      </c>
      <c r="B6355" t="s">
        <v>10436</v>
      </c>
      <c r="C6355" t="s">
        <v>10437</v>
      </c>
      <c r="D6355" t="s">
        <v>3056</v>
      </c>
      <c r="E6355" t="s">
        <v>3040</v>
      </c>
      <c r="F6355">
        <v>163</v>
      </c>
      <c r="G6355" t="s">
        <v>8212</v>
      </c>
      <c r="H6355" t="s">
        <v>8256</v>
      </c>
      <c r="I6355" t="s">
        <v>8214</v>
      </c>
      <c r="J6355" t="s">
        <v>8215</v>
      </c>
      <c r="K6355" t="s">
        <v>8224</v>
      </c>
      <c r="L6355" t="s">
        <v>8267</v>
      </c>
    </row>
    <row r="6356" spans="1:12" x14ac:dyDescent="0.35">
      <c r="A6356" s="164" t="s">
        <v>12874</v>
      </c>
      <c r="B6356" t="s">
        <v>12875</v>
      </c>
      <c r="C6356" t="s">
        <v>12876</v>
      </c>
      <c r="D6356" t="s">
        <v>12877</v>
      </c>
      <c r="E6356" t="s">
        <v>3040</v>
      </c>
      <c r="F6356">
        <v>0</v>
      </c>
      <c r="G6356" t="s">
        <v>8234</v>
      </c>
      <c r="H6356" t="s">
        <v>8256</v>
      </c>
      <c r="I6356" t="s">
        <v>8214</v>
      </c>
      <c r="J6356" t="s">
        <v>8215</v>
      </c>
      <c r="K6356" t="s">
        <v>8224</v>
      </c>
      <c r="L6356" t="s">
        <v>8216</v>
      </c>
    </row>
    <row r="6357" spans="1:12" x14ac:dyDescent="0.35">
      <c r="A6357" s="164" t="s">
        <v>25838</v>
      </c>
      <c r="B6357" t="s">
        <v>25839</v>
      </c>
      <c r="C6357" t="s">
        <v>25840</v>
      </c>
      <c r="D6357" t="s">
        <v>25841</v>
      </c>
      <c r="E6357" t="s">
        <v>3040</v>
      </c>
      <c r="F6357">
        <v>0</v>
      </c>
      <c r="G6357" t="s">
        <v>8234</v>
      </c>
      <c r="H6357" t="s">
        <v>8256</v>
      </c>
      <c r="I6357" t="s">
        <v>8214</v>
      </c>
      <c r="J6357" t="s">
        <v>8215</v>
      </c>
      <c r="K6357" t="s">
        <v>8224</v>
      </c>
      <c r="L6357" t="s">
        <v>8216</v>
      </c>
    </row>
    <row r="6358" spans="1:12" x14ac:dyDescent="0.35">
      <c r="A6358" s="164" t="s">
        <v>10739</v>
      </c>
      <c r="B6358" t="s">
        <v>10740</v>
      </c>
      <c r="C6358" t="s">
        <v>10741</v>
      </c>
      <c r="D6358" t="s">
        <v>4014</v>
      </c>
      <c r="E6358" t="s">
        <v>3040</v>
      </c>
      <c r="F6358">
        <v>0</v>
      </c>
      <c r="G6358" t="s">
        <v>8234</v>
      </c>
      <c r="H6358" t="s">
        <v>8256</v>
      </c>
      <c r="I6358" t="s">
        <v>8214</v>
      </c>
      <c r="J6358" t="s">
        <v>8215</v>
      </c>
      <c r="K6358" t="s">
        <v>8224</v>
      </c>
      <c r="L6358" t="s">
        <v>8216</v>
      </c>
    </row>
    <row r="6359" spans="1:12" x14ac:dyDescent="0.35">
      <c r="A6359" s="164" t="s">
        <v>3257</v>
      </c>
      <c r="B6359" t="s">
        <v>5826</v>
      </c>
      <c r="C6359" t="s">
        <v>31330</v>
      </c>
      <c r="D6359" t="s">
        <v>770</v>
      </c>
      <c r="E6359" t="s">
        <v>3258</v>
      </c>
      <c r="F6359">
        <v>447</v>
      </c>
      <c r="G6359" t="s">
        <v>8307</v>
      </c>
      <c r="H6359" t="s">
        <v>8213</v>
      </c>
      <c r="I6359" t="s">
        <v>8214</v>
      </c>
      <c r="J6359" t="s">
        <v>8215</v>
      </c>
      <c r="K6359" t="s">
        <v>8224</v>
      </c>
      <c r="L6359" t="s">
        <v>8267</v>
      </c>
    </row>
    <row r="6360" spans="1:12" x14ac:dyDescent="0.35">
      <c r="A6360" s="164" t="s">
        <v>3259</v>
      </c>
      <c r="B6360" t="s">
        <v>5869</v>
      </c>
      <c r="C6360" t="s">
        <v>14189</v>
      </c>
      <c r="D6360" t="s">
        <v>3260</v>
      </c>
      <c r="E6360" t="s">
        <v>3258</v>
      </c>
      <c r="F6360">
        <v>679</v>
      </c>
      <c r="G6360" t="s">
        <v>8490</v>
      </c>
      <c r="H6360" t="s">
        <v>8213</v>
      </c>
      <c r="I6360" t="s">
        <v>8214</v>
      </c>
      <c r="J6360" t="s">
        <v>8215</v>
      </c>
      <c r="K6360" t="s">
        <v>8224</v>
      </c>
      <c r="L6360" t="s">
        <v>8267</v>
      </c>
    </row>
    <row r="6361" spans="1:12" x14ac:dyDescent="0.35">
      <c r="A6361" s="164" t="s">
        <v>3261</v>
      </c>
      <c r="B6361" t="s">
        <v>6146</v>
      </c>
      <c r="C6361" t="s">
        <v>19295</v>
      </c>
      <c r="D6361" t="s">
        <v>3262</v>
      </c>
      <c r="E6361" t="s">
        <v>3258</v>
      </c>
      <c r="F6361">
        <v>100</v>
      </c>
      <c r="G6361" t="s">
        <v>8234</v>
      </c>
      <c r="H6361" t="s">
        <v>8213</v>
      </c>
      <c r="I6361" t="s">
        <v>8219</v>
      </c>
      <c r="J6361" t="s">
        <v>8215</v>
      </c>
      <c r="K6361" t="s">
        <v>5808</v>
      </c>
      <c r="L6361" t="s">
        <v>8216</v>
      </c>
    </row>
    <row r="6362" spans="1:12" x14ac:dyDescent="0.35">
      <c r="A6362" s="164" t="s">
        <v>3263</v>
      </c>
      <c r="B6362" t="s">
        <v>6149</v>
      </c>
      <c r="C6362" t="s">
        <v>33103</v>
      </c>
      <c r="D6362" t="s">
        <v>3264</v>
      </c>
      <c r="E6362" t="s">
        <v>3258</v>
      </c>
      <c r="F6362">
        <v>288</v>
      </c>
      <c r="G6362" t="s">
        <v>8223</v>
      </c>
      <c r="H6362" t="s">
        <v>8213</v>
      </c>
      <c r="I6362" t="s">
        <v>8214</v>
      </c>
      <c r="J6362" t="s">
        <v>8215</v>
      </c>
      <c r="K6362" t="s">
        <v>8224</v>
      </c>
      <c r="L6362" t="s">
        <v>8216</v>
      </c>
    </row>
    <row r="6363" spans="1:12" x14ac:dyDescent="0.35">
      <c r="A6363" s="164" t="s">
        <v>22805</v>
      </c>
      <c r="B6363" t="s">
        <v>22806</v>
      </c>
      <c r="C6363" t="s">
        <v>22807</v>
      </c>
      <c r="D6363" t="s">
        <v>22808</v>
      </c>
      <c r="E6363" t="s">
        <v>3258</v>
      </c>
      <c r="F6363">
        <v>37</v>
      </c>
      <c r="G6363" t="s">
        <v>8234</v>
      </c>
      <c r="H6363" t="s">
        <v>8213</v>
      </c>
      <c r="I6363" t="s">
        <v>8219</v>
      </c>
      <c r="J6363" t="s">
        <v>8215</v>
      </c>
      <c r="K6363" t="s">
        <v>8224</v>
      </c>
      <c r="L6363" t="s">
        <v>8216</v>
      </c>
    </row>
    <row r="6364" spans="1:12" x14ac:dyDescent="0.35">
      <c r="A6364" s="164" t="s">
        <v>23955</v>
      </c>
      <c r="B6364" t="s">
        <v>23956</v>
      </c>
      <c r="C6364" t="s">
        <v>18519</v>
      </c>
      <c r="D6364" t="s">
        <v>18520</v>
      </c>
      <c r="E6364" t="s">
        <v>3258</v>
      </c>
      <c r="F6364">
        <v>22</v>
      </c>
      <c r="G6364" t="s">
        <v>8234</v>
      </c>
      <c r="H6364" t="s">
        <v>8213</v>
      </c>
      <c r="I6364" t="s">
        <v>8214</v>
      </c>
      <c r="J6364" t="s">
        <v>8215</v>
      </c>
      <c r="K6364" t="s">
        <v>8224</v>
      </c>
      <c r="L6364" t="s">
        <v>8216</v>
      </c>
    </row>
    <row r="6365" spans="1:12" x14ac:dyDescent="0.35">
      <c r="A6365" s="164" t="s">
        <v>26196</v>
      </c>
      <c r="B6365" t="s">
        <v>26197</v>
      </c>
      <c r="C6365" t="s">
        <v>26198</v>
      </c>
      <c r="D6365" t="s">
        <v>13019</v>
      </c>
      <c r="E6365" t="s">
        <v>3258</v>
      </c>
      <c r="F6365">
        <v>110</v>
      </c>
      <c r="G6365" t="s">
        <v>8212</v>
      </c>
      <c r="H6365" t="s">
        <v>8213</v>
      </c>
      <c r="I6365" t="s">
        <v>8214</v>
      </c>
      <c r="J6365" t="s">
        <v>8215</v>
      </c>
      <c r="K6365" t="s">
        <v>8224</v>
      </c>
      <c r="L6365" t="s">
        <v>8216</v>
      </c>
    </row>
    <row r="6366" spans="1:12" x14ac:dyDescent="0.35">
      <c r="A6366" s="164" t="s">
        <v>3265</v>
      </c>
      <c r="B6366" t="s">
        <v>8064</v>
      </c>
      <c r="C6366" t="s">
        <v>13722</v>
      </c>
      <c r="D6366" t="s">
        <v>3266</v>
      </c>
      <c r="E6366" t="s">
        <v>3258</v>
      </c>
      <c r="F6366">
        <v>97</v>
      </c>
      <c r="G6366" t="s">
        <v>8234</v>
      </c>
      <c r="H6366" t="s">
        <v>8213</v>
      </c>
      <c r="I6366" t="s">
        <v>8219</v>
      </c>
      <c r="J6366" t="s">
        <v>8215</v>
      </c>
      <c r="K6366" t="s">
        <v>5808</v>
      </c>
      <c r="L6366" t="s">
        <v>8216</v>
      </c>
    </row>
    <row r="6367" spans="1:12" x14ac:dyDescent="0.35">
      <c r="A6367" s="164" t="s">
        <v>15079</v>
      </c>
      <c r="B6367" t="s">
        <v>15080</v>
      </c>
      <c r="C6367" t="s">
        <v>15081</v>
      </c>
      <c r="D6367" t="s">
        <v>1119</v>
      </c>
      <c r="E6367" t="s">
        <v>3258</v>
      </c>
      <c r="F6367">
        <v>15</v>
      </c>
      <c r="G6367" t="s">
        <v>8234</v>
      </c>
      <c r="H6367" t="s">
        <v>8213</v>
      </c>
      <c r="I6367" t="s">
        <v>8214</v>
      </c>
      <c r="J6367" t="s">
        <v>8215</v>
      </c>
      <c r="K6367" t="s">
        <v>8224</v>
      </c>
      <c r="L6367" t="s">
        <v>8216</v>
      </c>
    </row>
    <row r="6368" spans="1:12" x14ac:dyDescent="0.35">
      <c r="A6368" s="164" t="s">
        <v>3267</v>
      </c>
      <c r="B6368" t="s">
        <v>6157</v>
      </c>
      <c r="C6368" t="s">
        <v>28307</v>
      </c>
      <c r="D6368" t="s">
        <v>3268</v>
      </c>
      <c r="E6368" t="s">
        <v>3258</v>
      </c>
      <c r="F6368">
        <v>261</v>
      </c>
      <c r="G6368" t="s">
        <v>8223</v>
      </c>
      <c r="H6368" t="s">
        <v>8213</v>
      </c>
      <c r="I6368" t="s">
        <v>8214</v>
      </c>
      <c r="J6368" t="s">
        <v>8215</v>
      </c>
      <c r="K6368" t="s">
        <v>8224</v>
      </c>
      <c r="L6368" t="s">
        <v>8216</v>
      </c>
    </row>
    <row r="6369" spans="1:12" x14ac:dyDescent="0.35">
      <c r="A6369" s="164" t="s">
        <v>18324</v>
      </c>
      <c r="B6369" t="s">
        <v>14998</v>
      </c>
      <c r="C6369" t="s">
        <v>14703</v>
      </c>
      <c r="D6369" t="s">
        <v>14999</v>
      </c>
      <c r="E6369" t="s">
        <v>3258</v>
      </c>
      <c r="F6369">
        <v>49</v>
      </c>
      <c r="G6369" t="s">
        <v>8234</v>
      </c>
      <c r="H6369" t="s">
        <v>8213</v>
      </c>
      <c r="I6369" t="s">
        <v>8219</v>
      </c>
      <c r="J6369" t="s">
        <v>8215</v>
      </c>
      <c r="K6369" t="s">
        <v>8224</v>
      </c>
      <c r="L6369" t="s">
        <v>8216</v>
      </c>
    </row>
    <row r="6370" spans="1:12" x14ac:dyDescent="0.35">
      <c r="A6370" s="164" t="s">
        <v>18865</v>
      </c>
      <c r="B6370" t="s">
        <v>18866</v>
      </c>
      <c r="C6370" t="s">
        <v>18867</v>
      </c>
      <c r="D6370" t="s">
        <v>244</v>
      </c>
      <c r="E6370" t="s">
        <v>3258</v>
      </c>
      <c r="F6370">
        <v>47</v>
      </c>
      <c r="G6370" t="s">
        <v>8234</v>
      </c>
      <c r="H6370" t="s">
        <v>8213</v>
      </c>
      <c r="I6370" t="s">
        <v>8219</v>
      </c>
      <c r="J6370" t="s">
        <v>8215</v>
      </c>
      <c r="K6370" t="s">
        <v>5808</v>
      </c>
      <c r="L6370" t="s">
        <v>8216</v>
      </c>
    </row>
    <row r="6371" spans="1:12" x14ac:dyDescent="0.35">
      <c r="A6371" s="164" t="s">
        <v>3269</v>
      </c>
      <c r="B6371" t="s">
        <v>5833</v>
      </c>
      <c r="C6371" t="s">
        <v>12848</v>
      </c>
      <c r="D6371" t="s">
        <v>3270</v>
      </c>
      <c r="E6371" t="s">
        <v>3258</v>
      </c>
      <c r="F6371">
        <v>111</v>
      </c>
      <c r="G6371" t="s">
        <v>8212</v>
      </c>
      <c r="H6371" t="s">
        <v>8213</v>
      </c>
      <c r="I6371" t="s">
        <v>8219</v>
      </c>
      <c r="J6371" t="s">
        <v>8215</v>
      </c>
      <c r="K6371" t="s">
        <v>5808</v>
      </c>
      <c r="L6371" t="s">
        <v>8216</v>
      </c>
    </row>
    <row r="6372" spans="1:12" x14ac:dyDescent="0.35">
      <c r="A6372" s="164" t="s">
        <v>3271</v>
      </c>
      <c r="B6372" t="s">
        <v>6147</v>
      </c>
      <c r="C6372" t="s">
        <v>11980</v>
      </c>
      <c r="D6372" t="s">
        <v>3272</v>
      </c>
      <c r="E6372" t="s">
        <v>3258</v>
      </c>
      <c r="F6372">
        <v>889</v>
      </c>
      <c r="G6372" t="s">
        <v>8490</v>
      </c>
      <c r="H6372" t="s">
        <v>8213</v>
      </c>
      <c r="I6372" t="s">
        <v>8214</v>
      </c>
      <c r="J6372" t="s">
        <v>8215</v>
      </c>
      <c r="K6372" t="s">
        <v>8224</v>
      </c>
      <c r="L6372" t="s">
        <v>8267</v>
      </c>
    </row>
    <row r="6373" spans="1:12" x14ac:dyDescent="0.35">
      <c r="A6373" s="164" t="s">
        <v>3273</v>
      </c>
      <c r="B6373" t="s">
        <v>5834</v>
      </c>
      <c r="C6373" t="s">
        <v>32764</v>
      </c>
      <c r="D6373" t="s">
        <v>2273</v>
      </c>
      <c r="E6373" t="s">
        <v>3258</v>
      </c>
      <c r="F6373">
        <v>169</v>
      </c>
      <c r="G6373" t="s">
        <v>8212</v>
      </c>
      <c r="H6373" t="s">
        <v>8213</v>
      </c>
      <c r="I6373" t="s">
        <v>8214</v>
      </c>
      <c r="J6373" t="s">
        <v>8215</v>
      </c>
      <c r="K6373" t="s">
        <v>8224</v>
      </c>
      <c r="L6373" t="s">
        <v>8216</v>
      </c>
    </row>
    <row r="6374" spans="1:12" x14ac:dyDescent="0.35">
      <c r="A6374" s="164" t="s">
        <v>3274</v>
      </c>
      <c r="B6374" t="s">
        <v>5866</v>
      </c>
      <c r="C6374" t="s">
        <v>21531</v>
      </c>
      <c r="D6374" t="s">
        <v>3275</v>
      </c>
      <c r="E6374" t="s">
        <v>3258</v>
      </c>
      <c r="F6374">
        <v>82</v>
      </c>
      <c r="G6374" t="s">
        <v>8234</v>
      </c>
      <c r="H6374" t="s">
        <v>8213</v>
      </c>
      <c r="I6374" t="s">
        <v>8219</v>
      </c>
      <c r="J6374" t="s">
        <v>8215</v>
      </c>
      <c r="K6374" t="s">
        <v>8224</v>
      </c>
      <c r="L6374" t="s">
        <v>8216</v>
      </c>
    </row>
    <row r="6375" spans="1:12" x14ac:dyDescent="0.35">
      <c r="A6375" s="164" t="s">
        <v>3276</v>
      </c>
      <c r="B6375" t="s">
        <v>5867</v>
      </c>
      <c r="C6375" t="s">
        <v>28762</v>
      </c>
      <c r="D6375" t="s">
        <v>3277</v>
      </c>
      <c r="E6375" t="s">
        <v>3258</v>
      </c>
      <c r="F6375">
        <v>160</v>
      </c>
      <c r="G6375" t="s">
        <v>8212</v>
      </c>
      <c r="H6375" t="s">
        <v>8213</v>
      </c>
      <c r="I6375" t="s">
        <v>8214</v>
      </c>
      <c r="J6375" t="s">
        <v>8215</v>
      </c>
      <c r="K6375" t="s">
        <v>5808</v>
      </c>
      <c r="L6375" t="s">
        <v>8267</v>
      </c>
    </row>
    <row r="6376" spans="1:12" x14ac:dyDescent="0.35">
      <c r="A6376" s="164" t="s">
        <v>17217</v>
      </c>
      <c r="B6376" t="s">
        <v>6317</v>
      </c>
      <c r="C6376" t="s">
        <v>9701</v>
      </c>
      <c r="D6376" t="s">
        <v>1410</v>
      </c>
      <c r="E6376" t="s">
        <v>3258</v>
      </c>
      <c r="F6376">
        <v>59</v>
      </c>
      <c r="G6376" t="s">
        <v>8234</v>
      </c>
      <c r="H6376" t="s">
        <v>8213</v>
      </c>
      <c r="I6376" t="s">
        <v>8219</v>
      </c>
      <c r="J6376" t="s">
        <v>8215</v>
      </c>
      <c r="K6376" t="s">
        <v>5808</v>
      </c>
      <c r="L6376" t="s">
        <v>8216</v>
      </c>
    </row>
    <row r="6377" spans="1:12" x14ac:dyDescent="0.35">
      <c r="A6377" s="164" t="s">
        <v>16129</v>
      </c>
      <c r="B6377" t="s">
        <v>16130</v>
      </c>
      <c r="C6377" t="s">
        <v>16131</v>
      </c>
      <c r="D6377" t="s">
        <v>1038</v>
      </c>
      <c r="E6377" t="s">
        <v>3258</v>
      </c>
      <c r="F6377">
        <v>53</v>
      </c>
      <c r="G6377" t="s">
        <v>8234</v>
      </c>
      <c r="H6377" t="s">
        <v>8213</v>
      </c>
      <c r="I6377" t="s">
        <v>8214</v>
      </c>
      <c r="J6377" t="s">
        <v>8215</v>
      </c>
      <c r="K6377" t="s">
        <v>8224</v>
      </c>
      <c r="L6377" t="s">
        <v>8216</v>
      </c>
    </row>
    <row r="6378" spans="1:12" x14ac:dyDescent="0.35">
      <c r="A6378" s="164" t="s">
        <v>3278</v>
      </c>
      <c r="B6378" t="s">
        <v>6152</v>
      </c>
      <c r="C6378" t="s">
        <v>26699</v>
      </c>
      <c r="D6378" t="s">
        <v>1226</v>
      </c>
      <c r="E6378" t="s">
        <v>3258</v>
      </c>
      <c r="F6378">
        <v>127</v>
      </c>
      <c r="G6378" t="s">
        <v>8212</v>
      </c>
      <c r="H6378" t="s">
        <v>8213</v>
      </c>
      <c r="I6378" t="s">
        <v>8219</v>
      </c>
      <c r="J6378" t="s">
        <v>8215</v>
      </c>
      <c r="K6378" t="s">
        <v>8224</v>
      </c>
      <c r="L6378" t="s">
        <v>8216</v>
      </c>
    </row>
    <row r="6379" spans="1:12" x14ac:dyDescent="0.35">
      <c r="A6379" s="164" t="s">
        <v>3279</v>
      </c>
      <c r="B6379" t="s">
        <v>5835</v>
      </c>
      <c r="C6379" t="s">
        <v>11964</v>
      </c>
      <c r="D6379" t="s">
        <v>110</v>
      </c>
      <c r="E6379" t="s">
        <v>3258</v>
      </c>
      <c r="F6379">
        <v>241</v>
      </c>
      <c r="G6379" t="s">
        <v>8223</v>
      </c>
      <c r="H6379" t="s">
        <v>8213</v>
      </c>
      <c r="I6379" t="s">
        <v>8219</v>
      </c>
      <c r="J6379" t="s">
        <v>8215</v>
      </c>
      <c r="K6379" t="s">
        <v>8224</v>
      </c>
      <c r="L6379" t="s">
        <v>8216</v>
      </c>
    </row>
    <row r="6380" spans="1:12" x14ac:dyDescent="0.35">
      <c r="A6380" s="164" t="s">
        <v>17902</v>
      </c>
      <c r="B6380" t="s">
        <v>17903</v>
      </c>
      <c r="C6380" t="s">
        <v>17904</v>
      </c>
      <c r="D6380" t="s">
        <v>2034</v>
      </c>
      <c r="E6380" t="s">
        <v>3258</v>
      </c>
      <c r="F6380">
        <v>48</v>
      </c>
      <c r="G6380" t="s">
        <v>8234</v>
      </c>
      <c r="H6380" t="s">
        <v>8213</v>
      </c>
      <c r="I6380" t="s">
        <v>8219</v>
      </c>
      <c r="J6380" t="s">
        <v>8215</v>
      </c>
      <c r="K6380" t="s">
        <v>5808</v>
      </c>
      <c r="L6380" t="s">
        <v>8216</v>
      </c>
    </row>
    <row r="6381" spans="1:12" x14ac:dyDescent="0.35">
      <c r="A6381" s="164" t="s">
        <v>3280</v>
      </c>
      <c r="B6381" t="s">
        <v>5868</v>
      </c>
      <c r="C6381" t="s">
        <v>8277</v>
      </c>
      <c r="D6381" t="s">
        <v>3277</v>
      </c>
      <c r="E6381" t="s">
        <v>3258</v>
      </c>
      <c r="F6381">
        <v>73</v>
      </c>
      <c r="G6381" t="s">
        <v>8234</v>
      </c>
      <c r="H6381" t="s">
        <v>8213</v>
      </c>
      <c r="I6381" t="s">
        <v>8214</v>
      </c>
      <c r="J6381" t="s">
        <v>8215</v>
      </c>
      <c r="K6381" t="s">
        <v>8224</v>
      </c>
      <c r="L6381" t="s">
        <v>8216</v>
      </c>
    </row>
    <row r="6382" spans="1:12" x14ac:dyDescent="0.35">
      <c r="A6382" s="164" t="s">
        <v>3281</v>
      </c>
      <c r="B6382" t="s">
        <v>5844</v>
      </c>
      <c r="C6382" t="s">
        <v>32183</v>
      </c>
      <c r="D6382" t="s">
        <v>1660</v>
      </c>
      <c r="E6382" t="s">
        <v>3258</v>
      </c>
      <c r="F6382">
        <v>59</v>
      </c>
      <c r="G6382" t="s">
        <v>8234</v>
      </c>
      <c r="H6382" t="s">
        <v>8213</v>
      </c>
      <c r="I6382" t="s">
        <v>8219</v>
      </c>
      <c r="J6382" t="s">
        <v>8215</v>
      </c>
      <c r="K6382" t="s">
        <v>5808</v>
      </c>
      <c r="L6382" t="s">
        <v>8267</v>
      </c>
    </row>
    <row r="6383" spans="1:12" x14ac:dyDescent="0.35">
      <c r="A6383" s="164" t="s">
        <v>16192</v>
      </c>
      <c r="B6383" t="s">
        <v>5864</v>
      </c>
      <c r="C6383" t="s">
        <v>16193</v>
      </c>
      <c r="D6383" t="s">
        <v>3380</v>
      </c>
      <c r="E6383" t="s">
        <v>3258</v>
      </c>
      <c r="F6383">
        <v>105</v>
      </c>
      <c r="G6383" t="s">
        <v>8212</v>
      </c>
      <c r="H6383" t="s">
        <v>8213</v>
      </c>
      <c r="I6383" t="s">
        <v>8214</v>
      </c>
      <c r="J6383" t="s">
        <v>8215</v>
      </c>
      <c r="K6383" t="s">
        <v>5808</v>
      </c>
      <c r="L6383" t="s">
        <v>8216</v>
      </c>
    </row>
    <row r="6384" spans="1:12" x14ac:dyDescent="0.35">
      <c r="A6384" s="164" t="s">
        <v>3282</v>
      </c>
      <c r="B6384" t="s">
        <v>5851</v>
      </c>
      <c r="C6384" t="s">
        <v>28761</v>
      </c>
      <c r="D6384" t="s">
        <v>3283</v>
      </c>
      <c r="E6384" t="s">
        <v>3258</v>
      </c>
      <c r="F6384">
        <v>150</v>
      </c>
      <c r="G6384" t="s">
        <v>8212</v>
      </c>
      <c r="H6384" t="s">
        <v>8213</v>
      </c>
      <c r="I6384" t="s">
        <v>8219</v>
      </c>
      <c r="J6384" t="s">
        <v>8215</v>
      </c>
      <c r="K6384" t="s">
        <v>5808</v>
      </c>
      <c r="L6384" t="s">
        <v>8216</v>
      </c>
    </row>
    <row r="6385" spans="1:12" x14ac:dyDescent="0.35">
      <c r="A6385" s="164" t="s">
        <v>3285</v>
      </c>
      <c r="B6385" t="s">
        <v>8020</v>
      </c>
      <c r="C6385" t="s">
        <v>30310</v>
      </c>
      <c r="D6385" t="s">
        <v>362</v>
      </c>
      <c r="E6385" t="s">
        <v>3258</v>
      </c>
      <c r="F6385">
        <v>575</v>
      </c>
      <c r="G6385" t="s">
        <v>8490</v>
      </c>
      <c r="H6385" t="s">
        <v>8213</v>
      </c>
      <c r="I6385" t="s">
        <v>8214</v>
      </c>
      <c r="J6385" t="s">
        <v>8215</v>
      </c>
      <c r="K6385" t="s">
        <v>8224</v>
      </c>
      <c r="L6385" t="s">
        <v>8267</v>
      </c>
    </row>
    <row r="6386" spans="1:12" x14ac:dyDescent="0.35">
      <c r="A6386" s="164" t="s">
        <v>3286</v>
      </c>
      <c r="B6386" t="s">
        <v>8065</v>
      </c>
      <c r="C6386" t="s">
        <v>11188</v>
      </c>
      <c r="D6386" t="s">
        <v>3287</v>
      </c>
      <c r="E6386" t="s">
        <v>3258</v>
      </c>
      <c r="F6386">
        <v>959</v>
      </c>
      <c r="G6386" t="s">
        <v>8490</v>
      </c>
      <c r="H6386" t="s">
        <v>8213</v>
      </c>
      <c r="I6386" t="s">
        <v>8214</v>
      </c>
      <c r="J6386" t="s">
        <v>8215</v>
      </c>
      <c r="K6386" t="s">
        <v>8224</v>
      </c>
      <c r="L6386" t="s">
        <v>8267</v>
      </c>
    </row>
    <row r="6387" spans="1:12" x14ac:dyDescent="0.35">
      <c r="A6387" s="164" t="s">
        <v>14597</v>
      </c>
      <c r="B6387" t="s">
        <v>14598</v>
      </c>
      <c r="C6387" t="s">
        <v>14599</v>
      </c>
      <c r="D6387" t="s">
        <v>14600</v>
      </c>
      <c r="E6387" t="s">
        <v>3258</v>
      </c>
      <c r="F6387">
        <v>48</v>
      </c>
      <c r="G6387" t="s">
        <v>8234</v>
      </c>
      <c r="H6387" t="s">
        <v>8213</v>
      </c>
      <c r="I6387" t="s">
        <v>8219</v>
      </c>
      <c r="J6387" t="s">
        <v>8215</v>
      </c>
      <c r="K6387" t="s">
        <v>5808</v>
      </c>
      <c r="L6387" t="s">
        <v>8216</v>
      </c>
    </row>
    <row r="6388" spans="1:12" x14ac:dyDescent="0.35">
      <c r="A6388" s="164" t="s">
        <v>3288</v>
      </c>
      <c r="B6388" t="s">
        <v>5827</v>
      </c>
      <c r="C6388" t="s">
        <v>21118</v>
      </c>
      <c r="D6388" t="s">
        <v>3289</v>
      </c>
      <c r="E6388" t="s">
        <v>3258</v>
      </c>
      <c r="F6388">
        <v>383</v>
      </c>
      <c r="G6388" t="s">
        <v>8556</v>
      </c>
      <c r="H6388" t="s">
        <v>8213</v>
      </c>
      <c r="I6388" t="s">
        <v>8214</v>
      </c>
      <c r="J6388" t="s">
        <v>8215</v>
      </c>
      <c r="K6388" t="s">
        <v>5808</v>
      </c>
      <c r="L6388" t="s">
        <v>8216</v>
      </c>
    </row>
    <row r="6389" spans="1:12" x14ac:dyDescent="0.35">
      <c r="A6389" s="164" t="s">
        <v>24081</v>
      </c>
      <c r="B6389" t="s">
        <v>24082</v>
      </c>
      <c r="C6389" t="s">
        <v>24083</v>
      </c>
      <c r="D6389" t="s">
        <v>24084</v>
      </c>
      <c r="E6389" t="s">
        <v>3258</v>
      </c>
      <c r="H6389" t="s">
        <v>8213</v>
      </c>
      <c r="I6389" t="s">
        <v>8214</v>
      </c>
      <c r="J6389" t="s">
        <v>8215</v>
      </c>
      <c r="K6389" t="s">
        <v>8224</v>
      </c>
      <c r="L6389" t="s">
        <v>8216</v>
      </c>
    </row>
    <row r="6390" spans="1:12" x14ac:dyDescent="0.35">
      <c r="A6390" s="164" t="s">
        <v>8722</v>
      </c>
      <c r="B6390" t="s">
        <v>8723</v>
      </c>
      <c r="C6390" t="s">
        <v>8724</v>
      </c>
      <c r="D6390" t="s">
        <v>8725</v>
      </c>
      <c r="E6390" t="s">
        <v>3258</v>
      </c>
      <c r="F6390">
        <v>96</v>
      </c>
      <c r="G6390" t="s">
        <v>8234</v>
      </c>
      <c r="H6390" t="s">
        <v>8213</v>
      </c>
      <c r="I6390" t="s">
        <v>8219</v>
      </c>
      <c r="J6390" t="s">
        <v>8215</v>
      </c>
      <c r="K6390" t="s">
        <v>8224</v>
      </c>
      <c r="L6390" t="s">
        <v>8216</v>
      </c>
    </row>
    <row r="6391" spans="1:12" x14ac:dyDescent="0.35">
      <c r="A6391" s="164" t="s">
        <v>24730</v>
      </c>
      <c r="B6391" t="s">
        <v>24731</v>
      </c>
      <c r="C6391" t="s">
        <v>8277</v>
      </c>
      <c r="D6391" t="s">
        <v>24732</v>
      </c>
      <c r="E6391" t="s">
        <v>3258</v>
      </c>
      <c r="F6391">
        <v>2</v>
      </c>
      <c r="G6391" t="s">
        <v>8234</v>
      </c>
      <c r="H6391" t="s">
        <v>8213</v>
      </c>
      <c r="I6391" t="s">
        <v>8214</v>
      </c>
      <c r="J6391" t="s">
        <v>8215</v>
      </c>
      <c r="K6391" t="s">
        <v>8224</v>
      </c>
      <c r="L6391" t="s">
        <v>8216</v>
      </c>
    </row>
    <row r="6392" spans="1:12" x14ac:dyDescent="0.35">
      <c r="A6392" s="164" t="s">
        <v>25561</v>
      </c>
      <c r="B6392" t="s">
        <v>25562</v>
      </c>
      <c r="C6392" t="s">
        <v>25563</v>
      </c>
      <c r="D6392" t="s">
        <v>25564</v>
      </c>
      <c r="E6392" t="s">
        <v>3258</v>
      </c>
      <c r="F6392">
        <v>51</v>
      </c>
      <c r="G6392" t="s">
        <v>8234</v>
      </c>
      <c r="H6392" t="s">
        <v>8213</v>
      </c>
      <c r="I6392" t="s">
        <v>8219</v>
      </c>
      <c r="J6392" t="s">
        <v>8215</v>
      </c>
      <c r="K6392" t="s">
        <v>8224</v>
      </c>
      <c r="L6392" t="s">
        <v>8216</v>
      </c>
    </row>
    <row r="6393" spans="1:12" x14ac:dyDescent="0.35">
      <c r="A6393" s="164" t="s">
        <v>17099</v>
      </c>
      <c r="B6393" t="s">
        <v>5821</v>
      </c>
      <c r="C6393" t="s">
        <v>17100</v>
      </c>
      <c r="D6393" t="s">
        <v>363</v>
      </c>
      <c r="E6393" t="s">
        <v>3258</v>
      </c>
      <c r="F6393">
        <v>81</v>
      </c>
      <c r="G6393" t="s">
        <v>8234</v>
      </c>
      <c r="H6393" t="s">
        <v>8213</v>
      </c>
      <c r="I6393" t="s">
        <v>8219</v>
      </c>
      <c r="J6393" t="s">
        <v>8215</v>
      </c>
      <c r="K6393" t="s">
        <v>8224</v>
      </c>
      <c r="L6393" t="s">
        <v>8216</v>
      </c>
    </row>
    <row r="6394" spans="1:12" x14ac:dyDescent="0.35">
      <c r="A6394" s="164" t="s">
        <v>3290</v>
      </c>
      <c r="B6394" t="s">
        <v>5862</v>
      </c>
      <c r="C6394" t="s">
        <v>16839</v>
      </c>
      <c r="D6394" t="s">
        <v>3291</v>
      </c>
      <c r="E6394" t="s">
        <v>3258</v>
      </c>
      <c r="F6394">
        <v>155</v>
      </c>
      <c r="G6394" t="s">
        <v>8212</v>
      </c>
      <c r="H6394" t="s">
        <v>8213</v>
      </c>
      <c r="I6394" t="s">
        <v>8214</v>
      </c>
      <c r="J6394" t="s">
        <v>8215</v>
      </c>
      <c r="K6394" t="s">
        <v>5808</v>
      </c>
      <c r="L6394" t="s">
        <v>8216</v>
      </c>
    </row>
    <row r="6395" spans="1:12" x14ac:dyDescent="0.35">
      <c r="A6395" s="164" t="s">
        <v>3292</v>
      </c>
      <c r="B6395" t="s">
        <v>8052</v>
      </c>
      <c r="C6395" t="s">
        <v>22305</v>
      </c>
      <c r="D6395" t="s">
        <v>239</v>
      </c>
      <c r="E6395" t="s">
        <v>3258</v>
      </c>
      <c r="F6395">
        <v>847</v>
      </c>
      <c r="G6395" t="s">
        <v>8490</v>
      </c>
      <c r="H6395" t="s">
        <v>8213</v>
      </c>
      <c r="I6395" t="s">
        <v>8214</v>
      </c>
      <c r="J6395" t="s">
        <v>8215</v>
      </c>
      <c r="K6395" t="s">
        <v>8224</v>
      </c>
      <c r="L6395" t="s">
        <v>8267</v>
      </c>
    </row>
    <row r="6396" spans="1:12" x14ac:dyDescent="0.35">
      <c r="A6396" s="164" t="s">
        <v>3293</v>
      </c>
      <c r="B6396" t="s">
        <v>5859</v>
      </c>
      <c r="C6396" t="s">
        <v>8419</v>
      </c>
      <c r="D6396" t="s">
        <v>3284</v>
      </c>
      <c r="E6396" t="s">
        <v>3258</v>
      </c>
      <c r="F6396">
        <v>110</v>
      </c>
      <c r="G6396" t="s">
        <v>8212</v>
      </c>
      <c r="H6396" t="s">
        <v>8213</v>
      </c>
      <c r="I6396" t="s">
        <v>8214</v>
      </c>
      <c r="J6396" t="s">
        <v>8215</v>
      </c>
      <c r="K6396" t="s">
        <v>8224</v>
      </c>
      <c r="L6396" t="s">
        <v>8216</v>
      </c>
    </row>
    <row r="6397" spans="1:12" x14ac:dyDescent="0.35">
      <c r="A6397" s="164" t="s">
        <v>3294</v>
      </c>
      <c r="B6397" t="s">
        <v>5852</v>
      </c>
      <c r="C6397" t="s">
        <v>27613</v>
      </c>
      <c r="D6397" t="s">
        <v>234</v>
      </c>
      <c r="E6397" t="s">
        <v>3258</v>
      </c>
      <c r="F6397">
        <v>162</v>
      </c>
      <c r="G6397" t="s">
        <v>8212</v>
      </c>
      <c r="H6397" t="s">
        <v>8213</v>
      </c>
      <c r="I6397" t="s">
        <v>8214</v>
      </c>
      <c r="J6397" t="s">
        <v>8215</v>
      </c>
      <c r="K6397" t="s">
        <v>5808</v>
      </c>
      <c r="L6397" t="s">
        <v>8216</v>
      </c>
    </row>
    <row r="6398" spans="1:12" x14ac:dyDescent="0.35">
      <c r="A6398" s="164" t="s">
        <v>27757</v>
      </c>
      <c r="B6398" t="s">
        <v>18424</v>
      </c>
      <c r="C6398" t="s">
        <v>18425</v>
      </c>
      <c r="D6398" t="s">
        <v>4175</v>
      </c>
      <c r="E6398" t="s">
        <v>3258</v>
      </c>
      <c r="F6398">
        <v>46</v>
      </c>
      <c r="G6398" t="s">
        <v>8234</v>
      </c>
      <c r="H6398" t="s">
        <v>8213</v>
      </c>
      <c r="I6398" t="s">
        <v>8219</v>
      </c>
      <c r="J6398" t="s">
        <v>8215</v>
      </c>
      <c r="K6398" t="s">
        <v>5808</v>
      </c>
      <c r="L6398" t="s">
        <v>8216</v>
      </c>
    </row>
    <row r="6399" spans="1:12" x14ac:dyDescent="0.35">
      <c r="A6399" s="164" t="s">
        <v>18202</v>
      </c>
      <c r="B6399" t="s">
        <v>18203</v>
      </c>
      <c r="C6399" t="s">
        <v>18204</v>
      </c>
      <c r="D6399" t="s">
        <v>18205</v>
      </c>
      <c r="E6399" t="s">
        <v>3258</v>
      </c>
      <c r="F6399">
        <v>28</v>
      </c>
      <c r="G6399" t="s">
        <v>8234</v>
      </c>
      <c r="H6399" t="s">
        <v>8213</v>
      </c>
      <c r="I6399" t="s">
        <v>8219</v>
      </c>
      <c r="J6399" t="s">
        <v>8215</v>
      </c>
      <c r="K6399" t="s">
        <v>5808</v>
      </c>
      <c r="L6399" t="s">
        <v>8216</v>
      </c>
    </row>
    <row r="6400" spans="1:12" x14ac:dyDescent="0.35">
      <c r="A6400" s="164" t="s">
        <v>3295</v>
      </c>
      <c r="B6400" t="s">
        <v>8061</v>
      </c>
      <c r="C6400" t="s">
        <v>18385</v>
      </c>
      <c r="D6400" t="s">
        <v>3272</v>
      </c>
      <c r="E6400" t="s">
        <v>3258</v>
      </c>
      <c r="F6400">
        <v>797</v>
      </c>
      <c r="G6400" t="s">
        <v>8490</v>
      </c>
      <c r="H6400" t="s">
        <v>8213</v>
      </c>
      <c r="I6400" t="s">
        <v>8214</v>
      </c>
      <c r="J6400" t="s">
        <v>8215</v>
      </c>
      <c r="K6400" t="s">
        <v>8224</v>
      </c>
      <c r="L6400" t="s">
        <v>8267</v>
      </c>
    </row>
    <row r="6401" spans="1:12" x14ac:dyDescent="0.35">
      <c r="A6401" s="164" t="s">
        <v>14958</v>
      </c>
      <c r="B6401" t="s">
        <v>14959</v>
      </c>
      <c r="C6401" t="s">
        <v>14960</v>
      </c>
      <c r="D6401" t="s">
        <v>14961</v>
      </c>
      <c r="E6401" t="s">
        <v>3258</v>
      </c>
      <c r="F6401">
        <v>4</v>
      </c>
      <c r="G6401" t="s">
        <v>8234</v>
      </c>
      <c r="H6401" t="s">
        <v>8213</v>
      </c>
      <c r="I6401" t="s">
        <v>8219</v>
      </c>
      <c r="J6401" t="s">
        <v>8215</v>
      </c>
      <c r="K6401" t="s">
        <v>8224</v>
      </c>
      <c r="L6401" t="s">
        <v>8216</v>
      </c>
    </row>
    <row r="6402" spans="1:12" x14ac:dyDescent="0.35">
      <c r="A6402" s="164" t="s">
        <v>3296</v>
      </c>
      <c r="B6402" t="s">
        <v>5817</v>
      </c>
      <c r="C6402" t="s">
        <v>26694</v>
      </c>
      <c r="D6402" t="s">
        <v>3287</v>
      </c>
      <c r="E6402" t="s">
        <v>3258</v>
      </c>
      <c r="F6402">
        <v>18</v>
      </c>
      <c r="G6402" t="s">
        <v>8234</v>
      </c>
      <c r="H6402" t="s">
        <v>8213</v>
      </c>
      <c r="I6402" t="s">
        <v>8214</v>
      </c>
      <c r="J6402" t="s">
        <v>8215</v>
      </c>
      <c r="K6402" t="s">
        <v>8224</v>
      </c>
      <c r="L6402" t="s">
        <v>8216</v>
      </c>
    </row>
    <row r="6403" spans="1:12" x14ac:dyDescent="0.35">
      <c r="A6403" s="164" t="s">
        <v>3297</v>
      </c>
      <c r="B6403" t="s">
        <v>8097</v>
      </c>
      <c r="C6403" t="s">
        <v>21646</v>
      </c>
      <c r="D6403" t="s">
        <v>3298</v>
      </c>
      <c r="E6403" t="s">
        <v>3258</v>
      </c>
      <c r="F6403">
        <v>246</v>
      </c>
      <c r="G6403" t="s">
        <v>8223</v>
      </c>
      <c r="H6403" t="s">
        <v>8213</v>
      </c>
      <c r="I6403" t="s">
        <v>8219</v>
      </c>
      <c r="J6403" t="s">
        <v>8215</v>
      </c>
      <c r="K6403" t="s">
        <v>5808</v>
      </c>
      <c r="L6403" t="s">
        <v>8267</v>
      </c>
    </row>
    <row r="6404" spans="1:12" x14ac:dyDescent="0.35">
      <c r="A6404" s="164" t="s">
        <v>3299</v>
      </c>
      <c r="B6404" t="s">
        <v>5856</v>
      </c>
      <c r="C6404" t="s">
        <v>25417</v>
      </c>
      <c r="D6404" t="s">
        <v>378</v>
      </c>
      <c r="E6404" t="s">
        <v>3258</v>
      </c>
      <c r="F6404">
        <v>95</v>
      </c>
      <c r="G6404" t="s">
        <v>8234</v>
      </c>
      <c r="H6404" t="s">
        <v>8213</v>
      </c>
      <c r="I6404" t="s">
        <v>8219</v>
      </c>
      <c r="J6404" t="s">
        <v>8215</v>
      </c>
      <c r="K6404" t="s">
        <v>8224</v>
      </c>
      <c r="L6404" t="s">
        <v>8216</v>
      </c>
    </row>
    <row r="6405" spans="1:12" x14ac:dyDescent="0.35">
      <c r="A6405" s="164" t="s">
        <v>26025</v>
      </c>
      <c r="B6405" t="s">
        <v>26026</v>
      </c>
      <c r="C6405" t="s">
        <v>23486</v>
      </c>
      <c r="D6405" t="s">
        <v>23487</v>
      </c>
      <c r="E6405" t="s">
        <v>3258</v>
      </c>
      <c r="F6405">
        <v>81</v>
      </c>
      <c r="G6405" t="s">
        <v>8234</v>
      </c>
      <c r="H6405" t="s">
        <v>8213</v>
      </c>
      <c r="I6405" t="s">
        <v>8214</v>
      </c>
      <c r="J6405" t="s">
        <v>8215</v>
      </c>
      <c r="K6405" t="s">
        <v>5808</v>
      </c>
      <c r="L6405" t="s">
        <v>8216</v>
      </c>
    </row>
    <row r="6406" spans="1:12" x14ac:dyDescent="0.35">
      <c r="A6406" s="164" t="s">
        <v>3300</v>
      </c>
      <c r="B6406" t="s">
        <v>5838</v>
      </c>
      <c r="C6406" t="s">
        <v>17534</v>
      </c>
      <c r="D6406" t="s">
        <v>1119</v>
      </c>
      <c r="E6406" t="s">
        <v>3258</v>
      </c>
      <c r="F6406">
        <v>535</v>
      </c>
      <c r="G6406" t="s">
        <v>8490</v>
      </c>
      <c r="H6406" t="s">
        <v>8213</v>
      </c>
      <c r="I6406" t="s">
        <v>8214</v>
      </c>
      <c r="J6406" t="s">
        <v>8215</v>
      </c>
      <c r="K6406" t="s">
        <v>8224</v>
      </c>
      <c r="L6406" t="s">
        <v>8216</v>
      </c>
    </row>
    <row r="6407" spans="1:12" x14ac:dyDescent="0.35">
      <c r="A6407" s="164" t="s">
        <v>14372</v>
      </c>
      <c r="B6407" t="s">
        <v>14373</v>
      </c>
      <c r="C6407" t="s">
        <v>14374</v>
      </c>
      <c r="D6407" t="s">
        <v>4268</v>
      </c>
      <c r="E6407" t="s">
        <v>3258</v>
      </c>
      <c r="F6407">
        <v>61</v>
      </c>
      <c r="G6407" t="s">
        <v>8234</v>
      </c>
      <c r="H6407" t="s">
        <v>8213</v>
      </c>
      <c r="I6407" t="s">
        <v>8219</v>
      </c>
      <c r="J6407" t="s">
        <v>8215</v>
      </c>
      <c r="K6407" t="s">
        <v>5808</v>
      </c>
      <c r="L6407" t="s">
        <v>8216</v>
      </c>
    </row>
    <row r="6408" spans="1:12" x14ac:dyDescent="0.35">
      <c r="A6408" s="164" t="s">
        <v>33179</v>
      </c>
      <c r="B6408" t="s">
        <v>33180</v>
      </c>
      <c r="C6408" t="s">
        <v>33181</v>
      </c>
      <c r="D6408" t="s">
        <v>33182</v>
      </c>
      <c r="E6408" t="s">
        <v>3258</v>
      </c>
      <c r="F6408">
        <v>131</v>
      </c>
      <c r="G6408" t="s">
        <v>8212</v>
      </c>
      <c r="H6408" t="s">
        <v>8213</v>
      </c>
      <c r="I6408" t="s">
        <v>8214</v>
      </c>
      <c r="J6408" t="s">
        <v>8215</v>
      </c>
      <c r="K6408" t="s">
        <v>8224</v>
      </c>
      <c r="L6408" t="s">
        <v>8216</v>
      </c>
    </row>
    <row r="6409" spans="1:12" x14ac:dyDescent="0.35">
      <c r="A6409" s="164" t="s">
        <v>3301</v>
      </c>
      <c r="B6409" t="s">
        <v>6150</v>
      </c>
      <c r="C6409" t="s">
        <v>28268</v>
      </c>
      <c r="D6409" t="s">
        <v>3302</v>
      </c>
      <c r="E6409" t="s">
        <v>3258</v>
      </c>
      <c r="F6409">
        <v>108</v>
      </c>
      <c r="G6409" t="s">
        <v>8212</v>
      </c>
      <c r="H6409" t="s">
        <v>8213</v>
      </c>
      <c r="I6409" t="s">
        <v>8214</v>
      </c>
      <c r="J6409" t="s">
        <v>8215</v>
      </c>
      <c r="K6409" t="s">
        <v>8224</v>
      </c>
      <c r="L6409" t="s">
        <v>8216</v>
      </c>
    </row>
    <row r="6410" spans="1:12" x14ac:dyDescent="0.35">
      <c r="A6410" s="164" t="s">
        <v>3303</v>
      </c>
      <c r="B6410" t="s">
        <v>6155</v>
      </c>
      <c r="C6410" t="s">
        <v>20194</v>
      </c>
      <c r="D6410" t="s">
        <v>3304</v>
      </c>
      <c r="E6410" t="s">
        <v>3258</v>
      </c>
      <c r="F6410">
        <v>803</v>
      </c>
      <c r="G6410" t="s">
        <v>8490</v>
      </c>
      <c r="H6410" t="s">
        <v>8213</v>
      </c>
      <c r="I6410" t="s">
        <v>8214</v>
      </c>
      <c r="J6410" t="s">
        <v>8215</v>
      </c>
      <c r="K6410" t="s">
        <v>8224</v>
      </c>
      <c r="L6410" t="s">
        <v>8267</v>
      </c>
    </row>
    <row r="6411" spans="1:12" x14ac:dyDescent="0.35">
      <c r="A6411" s="164" t="s">
        <v>12836</v>
      </c>
      <c r="B6411" t="s">
        <v>12837</v>
      </c>
      <c r="C6411" t="s">
        <v>12838</v>
      </c>
      <c r="D6411" t="s">
        <v>222</v>
      </c>
      <c r="E6411" t="s">
        <v>3258</v>
      </c>
      <c r="F6411">
        <v>37</v>
      </c>
      <c r="G6411" t="s">
        <v>8234</v>
      </c>
      <c r="H6411" t="s">
        <v>8213</v>
      </c>
      <c r="I6411" t="s">
        <v>8219</v>
      </c>
      <c r="J6411" t="s">
        <v>8215</v>
      </c>
      <c r="K6411" t="s">
        <v>8224</v>
      </c>
      <c r="L6411" t="s">
        <v>8216</v>
      </c>
    </row>
    <row r="6412" spans="1:12" x14ac:dyDescent="0.35">
      <c r="A6412" s="164" t="s">
        <v>3305</v>
      </c>
      <c r="B6412" t="s">
        <v>5861</v>
      </c>
      <c r="C6412" t="s">
        <v>32084</v>
      </c>
      <c r="D6412" t="s">
        <v>3306</v>
      </c>
      <c r="E6412" t="s">
        <v>3258</v>
      </c>
      <c r="F6412">
        <v>93</v>
      </c>
      <c r="G6412" t="s">
        <v>8234</v>
      </c>
      <c r="H6412" t="s">
        <v>8213</v>
      </c>
      <c r="I6412" t="s">
        <v>8219</v>
      </c>
      <c r="J6412" t="s">
        <v>8215</v>
      </c>
      <c r="K6412" t="s">
        <v>5808</v>
      </c>
      <c r="L6412" t="s">
        <v>8216</v>
      </c>
    </row>
    <row r="6413" spans="1:12" x14ac:dyDescent="0.35">
      <c r="A6413" s="164" t="s">
        <v>31032</v>
      </c>
      <c r="B6413" t="s">
        <v>31033</v>
      </c>
      <c r="C6413" t="s">
        <v>15968</v>
      </c>
      <c r="D6413" t="s">
        <v>15969</v>
      </c>
      <c r="E6413" t="s">
        <v>3258</v>
      </c>
      <c r="F6413">
        <v>50</v>
      </c>
      <c r="G6413" t="s">
        <v>8234</v>
      </c>
      <c r="H6413" t="s">
        <v>8213</v>
      </c>
      <c r="I6413" t="s">
        <v>8219</v>
      </c>
      <c r="J6413" t="s">
        <v>8215</v>
      </c>
      <c r="K6413" t="s">
        <v>8224</v>
      </c>
      <c r="L6413" t="s">
        <v>8216</v>
      </c>
    </row>
    <row r="6414" spans="1:12" x14ac:dyDescent="0.35">
      <c r="A6414" s="164" t="s">
        <v>30658</v>
      </c>
      <c r="B6414" t="s">
        <v>28717</v>
      </c>
      <c r="C6414" t="s">
        <v>30659</v>
      </c>
      <c r="D6414" t="s">
        <v>28719</v>
      </c>
      <c r="E6414" t="s">
        <v>3258</v>
      </c>
      <c r="F6414">
        <v>62</v>
      </c>
      <c r="G6414" t="s">
        <v>8234</v>
      </c>
      <c r="H6414" t="s">
        <v>8213</v>
      </c>
      <c r="I6414" t="s">
        <v>8214</v>
      </c>
      <c r="J6414" t="s">
        <v>8215</v>
      </c>
      <c r="K6414" t="s">
        <v>8224</v>
      </c>
      <c r="L6414" t="s">
        <v>8216</v>
      </c>
    </row>
    <row r="6415" spans="1:12" x14ac:dyDescent="0.35">
      <c r="A6415" s="164" t="s">
        <v>3307</v>
      </c>
      <c r="B6415" t="s">
        <v>5850</v>
      </c>
      <c r="C6415" t="s">
        <v>21692</v>
      </c>
      <c r="D6415" t="s">
        <v>3308</v>
      </c>
      <c r="E6415" t="s">
        <v>3258</v>
      </c>
      <c r="F6415">
        <v>154</v>
      </c>
      <c r="G6415" t="s">
        <v>8212</v>
      </c>
      <c r="H6415" t="s">
        <v>8213</v>
      </c>
      <c r="I6415" t="s">
        <v>8219</v>
      </c>
      <c r="J6415" t="s">
        <v>8215</v>
      </c>
      <c r="K6415" t="s">
        <v>5808</v>
      </c>
      <c r="L6415" t="s">
        <v>8216</v>
      </c>
    </row>
    <row r="6416" spans="1:12" x14ac:dyDescent="0.35">
      <c r="A6416" s="164" t="s">
        <v>3309</v>
      </c>
      <c r="B6416" t="s">
        <v>5815</v>
      </c>
      <c r="C6416" t="s">
        <v>16188</v>
      </c>
      <c r="D6416" t="s">
        <v>3310</v>
      </c>
      <c r="E6416" t="s">
        <v>3258</v>
      </c>
      <c r="F6416">
        <v>596</v>
      </c>
      <c r="G6416" t="s">
        <v>8490</v>
      </c>
      <c r="H6416" t="s">
        <v>8213</v>
      </c>
      <c r="I6416" t="s">
        <v>8214</v>
      </c>
      <c r="J6416" t="s">
        <v>8215</v>
      </c>
      <c r="K6416" t="s">
        <v>8224</v>
      </c>
      <c r="L6416" t="s">
        <v>8267</v>
      </c>
    </row>
    <row r="6417" spans="1:12" x14ac:dyDescent="0.35">
      <c r="A6417" s="164" t="s">
        <v>3311</v>
      </c>
      <c r="B6417" t="s">
        <v>6148</v>
      </c>
      <c r="C6417" t="s">
        <v>24577</v>
      </c>
      <c r="D6417" t="s">
        <v>1973</v>
      </c>
      <c r="E6417" t="s">
        <v>3258</v>
      </c>
      <c r="F6417">
        <v>176</v>
      </c>
      <c r="G6417" t="s">
        <v>8212</v>
      </c>
      <c r="H6417" t="s">
        <v>8213</v>
      </c>
      <c r="I6417" t="s">
        <v>8214</v>
      </c>
      <c r="J6417" t="s">
        <v>8215</v>
      </c>
      <c r="K6417" t="s">
        <v>8224</v>
      </c>
      <c r="L6417" t="s">
        <v>8216</v>
      </c>
    </row>
    <row r="6418" spans="1:12" x14ac:dyDescent="0.35">
      <c r="A6418" s="164" t="s">
        <v>3312</v>
      </c>
      <c r="B6418" t="s">
        <v>8022</v>
      </c>
      <c r="C6418" t="s">
        <v>29536</v>
      </c>
      <c r="D6418" t="s">
        <v>3313</v>
      </c>
      <c r="E6418" t="s">
        <v>3258</v>
      </c>
      <c r="F6418">
        <v>126</v>
      </c>
      <c r="G6418" t="s">
        <v>8212</v>
      </c>
      <c r="H6418" t="s">
        <v>8213</v>
      </c>
      <c r="I6418" t="s">
        <v>8214</v>
      </c>
      <c r="J6418" t="s">
        <v>8215</v>
      </c>
      <c r="K6418" t="s">
        <v>8224</v>
      </c>
      <c r="L6418" t="s">
        <v>8267</v>
      </c>
    </row>
    <row r="6419" spans="1:12" x14ac:dyDescent="0.35">
      <c r="A6419" s="164" t="s">
        <v>29407</v>
      </c>
      <c r="B6419" t="s">
        <v>17796</v>
      </c>
      <c r="C6419" t="s">
        <v>17797</v>
      </c>
      <c r="D6419" t="s">
        <v>11008</v>
      </c>
      <c r="E6419" t="s">
        <v>3258</v>
      </c>
      <c r="F6419">
        <v>24</v>
      </c>
      <c r="G6419" t="s">
        <v>8234</v>
      </c>
      <c r="H6419" t="s">
        <v>8213</v>
      </c>
      <c r="I6419" t="s">
        <v>8219</v>
      </c>
      <c r="J6419" t="s">
        <v>8215</v>
      </c>
      <c r="K6419" t="s">
        <v>8224</v>
      </c>
      <c r="L6419" t="s">
        <v>8216</v>
      </c>
    </row>
    <row r="6420" spans="1:12" x14ac:dyDescent="0.35">
      <c r="A6420" s="164" t="s">
        <v>3314</v>
      </c>
      <c r="B6420" t="s">
        <v>5814</v>
      </c>
      <c r="C6420" t="s">
        <v>32439</v>
      </c>
      <c r="D6420" t="s">
        <v>3310</v>
      </c>
      <c r="E6420" t="s">
        <v>3258</v>
      </c>
      <c r="F6420">
        <v>175</v>
      </c>
      <c r="G6420" t="s">
        <v>8212</v>
      </c>
      <c r="H6420" t="s">
        <v>8213</v>
      </c>
      <c r="I6420" t="s">
        <v>8214</v>
      </c>
      <c r="J6420" t="s">
        <v>8215</v>
      </c>
      <c r="K6420" t="s">
        <v>8224</v>
      </c>
      <c r="L6420" t="s">
        <v>8216</v>
      </c>
    </row>
    <row r="6421" spans="1:12" x14ac:dyDescent="0.35">
      <c r="A6421" s="164" t="s">
        <v>3315</v>
      </c>
      <c r="B6421" t="s">
        <v>5860</v>
      </c>
      <c r="C6421" t="s">
        <v>16918</v>
      </c>
      <c r="D6421" t="s">
        <v>4751</v>
      </c>
      <c r="E6421" t="s">
        <v>3258</v>
      </c>
      <c r="F6421">
        <v>156</v>
      </c>
      <c r="G6421" t="s">
        <v>8212</v>
      </c>
      <c r="H6421" t="s">
        <v>8213</v>
      </c>
      <c r="I6421" t="s">
        <v>8214</v>
      </c>
      <c r="J6421" t="s">
        <v>8215</v>
      </c>
      <c r="K6421" t="s">
        <v>8224</v>
      </c>
      <c r="L6421" t="s">
        <v>8267</v>
      </c>
    </row>
    <row r="6422" spans="1:12" x14ac:dyDescent="0.35">
      <c r="A6422" s="164" t="s">
        <v>28406</v>
      </c>
      <c r="B6422" t="s">
        <v>28407</v>
      </c>
      <c r="C6422" t="s">
        <v>28408</v>
      </c>
      <c r="D6422" t="s">
        <v>18903</v>
      </c>
      <c r="E6422" t="s">
        <v>3258</v>
      </c>
      <c r="H6422" t="s">
        <v>8213</v>
      </c>
      <c r="I6422" t="s">
        <v>8219</v>
      </c>
      <c r="J6422" t="s">
        <v>8215</v>
      </c>
      <c r="K6422" t="s">
        <v>8224</v>
      </c>
      <c r="L6422" t="s">
        <v>8216</v>
      </c>
    </row>
    <row r="6423" spans="1:12" x14ac:dyDescent="0.35">
      <c r="A6423" s="164" t="s">
        <v>21912</v>
      </c>
      <c r="B6423" t="s">
        <v>21913</v>
      </c>
      <c r="C6423" t="s">
        <v>21914</v>
      </c>
      <c r="D6423" t="s">
        <v>21915</v>
      </c>
      <c r="E6423" t="s">
        <v>3258</v>
      </c>
      <c r="H6423" t="s">
        <v>8213</v>
      </c>
      <c r="I6423" t="s">
        <v>8219</v>
      </c>
      <c r="J6423" t="s">
        <v>8215</v>
      </c>
      <c r="K6423" t="s">
        <v>8224</v>
      </c>
      <c r="L6423" t="s">
        <v>8216</v>
      </c>
    </row>
    <row r="6424" spans="1:12" x14ac:dyDescent="0.35">
      <c r="A6424" s="164" t="s">
        <v>18861</v>
      </c>
      <c r="B6424" t="s">
        <v>18862</v>
      </c>
      <c r="C6424" t="s">
        <v>18863</v>
      </c>
      <c r="D6424" t="s">
        <v>18864</v>
      </c>
      <c r="E6424" t="s">
        <v>3258</v>
      </c>
      <c r="F6424">
        <v>38</v>
      </c>
      <c r="G6424" t="s">
        <v>8234</v>
      </c>
      <c r="H6424" t="s">
        <v>8213</v>
      </c>
      <c r="I6424" t="s">
        <v>8219</v>
      </c>
      <c r="J6424" t="s">
        <v>8215</v>
      </c>
      <c r="K6424" t="s">
        <v>5808</v>
      </c>
      <c r="L6424" t="s">
        <v>8216</v>
      </c>
    </row>
    <row r="6425" spans="1:12" x14ac:dyDescent="0.35">
      <c r="A6425" s="164" t="s">
        <v>3316</v>
      </c>
      <c r="B6425" t="s">
        <v>5836</v>
      </c>
      <c r="C6425" t="s">
        <v>25670</v>
      </c>
      <c r="D6425" t="s">
        <v>3317</v>
      </c>
      <c r="E6425" t="s">
        <v>3258</v>
      </c>
      <c r="F6425">
        <v>15</v>
      </c>
      <c r="G6425" t="s">
        <v>8234</v>
      </c>
      <c r="H6425" t="s">
        <v>8213</v>
      </c>
      <c r="I6425" t="s">
        <v>8214</v>
      </c>
      <c r="J6425" t="s">
        <v>8215</v>
      </c>
      <c r="K6425" t="s">
        <v>8224</v>
      </c>
      <c r="L6425" t="s">
        <v>8216</v>
      </c>
    </row>
    <row r="6426" spans="1:12" x14ac:dyDescent="0.35">
      <c r="A6426" s="164" t="s">
        <v>3319</v>
      </c>
      <c r="B6426" t="s">
        <v>6153</v>
      </c>
      <c r="C6426" t="s">
        <v>9769</v>
      </c>
      <c r="D6426" t="s">
        <v>1389</v>
      </c>
      <c r="E6426" t="s">
        <v>3258</v>
      </c>
      <c r="F6426">
        <v>74</v>
      </c>
      <c r="G6426" t="s">
        <v>8234</v>
      </c>
      <c r="H6426" t="s">
        <v>8213</v>
      </c>
      <c r="I6426" t="s">
        <v>8214</v>
      </c>
      <c r="J6426" t="s">
        <v>8215</v>
      </c>
      <c r="K6426" t="s">
        <v>8224</v>
      </c>
      <c r="L6426" t="s">
        <v>8216</v>
      </c>
    </row>
    <row r="6427" spans="1:12" x14ac:dyDescent="0.35">
      <c r="A6427" s="164" t="s">
        <v>20106</v>
      </c>
      <c r="B6427" t="s">
        <v>20107</v>
      </c>
      <c r="C6427" t="s">
        <v>20108</v>
      </c>
      <c r="D6427" t="s">
        <v>20109</v>
      </c>
      <c r="E6427" t="s">
        <v>3258</v>
      </c>
      <c r="H6427" t="s">
        <v>8213</v>
      </c>
      <c r="I6427" t="s">
        <v>8219</v>
      </c>
      <c r="J6427" t="s">
        <v>8215</v>
      </c>
      <c r="K6427" t="s">
        <v>8224</v>
      </c>
      <c r="L6427" t="s">
        <v>8216</v>
      </c>
    </row>
    <row r="6428" spans="1:12" x14ac:dyDescent="0.35">
      <c r="A6428" s="164" t="s">
        <v>3320</v>
      </c>
      <c r="B6428" t="s">
        <v>5865</v>
      </c>
      <c r="C6428" t="s">
        <v>27610</v>
      </c>
      <c r="D6428" t="s">
        <v>140</v>
      </c>
      <c r="E6428" t="s">
        <v>3258</v>
      </c>
      <c r="F6428">
        <v>49</v>
      </c>
      <c r="G6428" t="s">
        <v>8234</v>
      </c>
      <c r="H6428" t="s">
        <v>8213</v>
      </c>
      <c r="I6428" t="s">
        <v>8219</v>
      </c>
      <c r="J6428" t="s">
        <v>8215</v>
      </c>
      <c r="K6428" t="s">
        <v>8224</v>
      </c>
      <c r="L6428" t="s">
        <v>8216</v>
      </c>
    </row>
    <row r="6429" spans="1:12" x14ac:dyDescent="0.35">
      <c r="A6429" s="164" t="s">
        <v>22404</v>
      </c>
      <c r="B6429" t="s">
        <v>22405</v>
      </c>
      <c r="C6429" t="s">
        <v>22406</v>
      </c>
      <c r="D6429" t="s">
        <v>22407</v>
      </c>
      <c r="E6429" t="s">
        <v>3258</v>
      </c>
      <c r="F6429">
        <v>38</v>
      </c>
      <c r="G6429" t="s">
        <v>8234</v>
      </c>
      <c r="H6429" t="s">
        <v>8213</v>
      </c>
      <c r="I6429" t="s">
        <v>8219</v>
      </c>
      <c r="J6429" t="s">
        <v>8215</v>
      </c>
      <c r="K6429" t="s">
        <v>5808</v>
      </c>
      <c r="L6429" t="s">
        <v>8216</v>
      </c>
    </row>
    <row r="6430" spans="1:12" x14ac:dyDescent="0.35">
      <c r="A6430" s="164" t="s">
        <v>15759</v>
      </c>
      <c r="B6430" t="s">
        <v>15760</v>
      </c>
      <c r="C6430" t="s">
        <v>15761</v>
      </c>
      <c r="D6430" t="s">
        <v>15762</v>
      </c>
      <c r="E6430" t="s">
        <v>3258</v>
      </c>
      <c r="F6430">
        <v>49</v>
      </c>
      <c r="G6430" t="s">
        <v>8234</v>
      </c>
      <c r="H6430" t="s">
        <v>8213</v>
      </c>
      <c r="I6430" t="s">
        <v>8219</v>
      </c>
      <c r="J6430" t="s">
        <v>8215</v>
      </c>
      <c r="K6430" t="s">
        <v>5808</v>
      </c>
      <c r="L6430" t="s">
        <v>8216</v>
      </c>
    </row>
    <row r="6431" spans="1:12" x14ac:dyDescent="0.35">
      <c r="A6431" s="164" t="s">
        <v>3321</v>
      </c>
      <c r="B6431" t="s">
        <v>5812</v>
      </c>
      <c r="C6431" t="s">
        <v>11373</v>
      </c>
      <c r="D6431" t="s">
        <v>3322</v>
      </c>
      <c r="E6431" t="s">
        <v>3258</v>
      </c>
      <c r="F6431">
        <v>179</v>
      </c>
      <c r="G6431" t="s">
        <v>8212</v>
      </c>
      <c r="H6431" t="s">
        <v>8213</v>
      </c>
      <c r="I6431" t="s">
        <v>8214</v>
      </c>
      <c r="J6431" t="s">
        <v>8215</v>
      </c>
      <c r="K6431" t="s">
        <v>8224</v>
      </c>
      <c r="L6431" t="s">
        <v>8216</v>
      </c>
    </row>
    <row r="6432" spans="1:12" x14ac:dyDescent="0.35">
      <c r="A6432" s="164" t="s">
        <v>3323</v>
      </c>
      <c r="B6432" t="s">
        <v>6154</v>
      </c>
      <c r="C6432" t="s">
        <v>30171</v>
      </c>
      <c r="D6432" t="s">
        <v>188</v>
      </c>
      <c r="E6432" t="s">
        <v>3258</v>
      </c>
      <c r="F6432">
        <v>724</v>
      </c>
      <c r="G6432" t="s">
        <v>8490</v>
      </c>
      <c r="H6432" t="s">
        <v>8213</v>
      </c>
      <c r="I6432" t="s">
        <v>8214</v>
      </c>
      <c r="J6432" t="s">
        <v>8215</v>
      </c>
      <c r="K6432" t="s">
        <v>8224</v>
      </c>
      <c r="L6432" t="s">
        <v>8267</v>
      </c>
    </row>
    <row r="6433" spans="1:12" x14ac:dyDescent="0.35">
      <c r="A6433" s="164" t="s">
        <v>26906</v>
      </c>
      <c r="B6433" t="s">
        <v>25250</v>
      </c>
      <c r="C6433" t="s">
        <v>26907</v>
      </c>
      <c r="D6433" t="s">
        <v>25252</v>
      </c>
      <c r="E6433" t="s">
        <v>3258</v>
      </c>
      <c r="F6433">
        <v>43</v>
      </c>
      <c r="G6433" t="s">
        <v>8234</v>
      </c>
      <c r="H6433" t="s">
        <v>8213</v>
      </c>
      <c r="I6433" t="s">
        <v>8214</v>
      </c>
      <c r="J6433" t="s">
        <v>8215</v>
      </c>
      <c r="K6433" t="s">
        <v>8224</v>
      </c>
      <c r="L6433" t="s">
        <v>8216</v>
      </c>
    </row>
    <row r="6434" spans="1:12" x14ac:dyDescent="0.35">
      <c r="A6434" s="164" t="s">
        <v>8702</v>
      </c>
      <c r="B6434" t="s">
        <v>8703</v>
      </c>
      <c r="C6434" t="s">
        <v>8704</v>
      </c>
      <c r="D6434" t="s">
        <v>1053</v>
      </c>
      <c r="E6434" t="s">
        <v>3258</v>
      </c>
      <c r="F6434">
        <v>94</v>
      </c>
      <c r="G6434" t="s">
        <v>8234</v>
      </c>
      <c r="H6434" t="s">
        <v>8213</v>
      </c>
      <c r="I6434" t="s">
        <v>8214</v>
      </c>
      <c r="J6434" t="s">
        <v>8215</v>
      </c>
      <c r="K6434" t="s">
        <v>8224</v>
      </c>
      <c r="L6434" t="s">
        <v>8216</v>
      </c>
    </row>
    <row r="6435" spans="1:12" x14ac:dyDescent="0.35">
      <c r="A6435" s="164" t="s">
        <v>3324</v>
      </c>
      <c r="B6435" t="s">
        <v>6151</v>
      </c>
      <c r="C6435" t="s">
        <v>29108</v>
      </c>
      <c r="D6435" t="s">
        <v>2029</v>
      </c>
      <c r="E6435" t="s">
        <v>3258</v>
      </c>
      <c r="F6435">
        <v>80</v>
      </c>
      <c r="G6435" t="s">
        <v>8234</v>
      </c>
      <c r="H6435" t="s">
        <v>8213</v>
      </c>
      <c r="I6435" t="s">
        <v>8214</v>
      </c>
      <c r="J6435" t="s">
        <v>8215</v>
      </c>
      <c r="K6435" t="s">
        <v>8224</v>
      </c>
      <c r="L6435" t="s">
        <v>8216</v>
      </c>
    </row>
    <row r="6436" spans="1:12" x14ac:dyDescent="0.35">
      <c r="A6436" s="164" t="s">
        <v>3325</v>
      </c>
      <c r="B6436" t="s">
        <v>5857</v>
      </c>
      <c r="C6436" t="s">
        <v>31920</v>
      </c>
      <c r="D6436" t="s">
        <v>3326</v>
      </c>
      <c r="E6436" t="s">
        <v>3258</v>
      </c>
      <c r="F6436">
        <v>81</v>
      </c>
      <c r="G6436" t="s">
        <v>8234</v>
      </c>
      <c r="H6436" t="s">
        <v>8213</v>
      </c>
      <c r="I6436" t="s">
        <v>8219</v>
      </c>
      <c r="J6436" t="s">
        <v>8215</v>
      </c>
      <c r="K6436" t="s">
        <v>5808</v>
      </c>
      <c r="L6436" t="s">
        <v>8216</v>
      </c>
    </row>
    <row r="6437" spans="1:12" x14ac:dyDescent="0.35">
      <c r="A6437" s="164" t="s">
        <v>3327</v>
      </c>
      <c r="B6437" t="s">
        <v>5839</v>
      </c>
      <c r="C6437" t="s">
        <v>17592</v>
      </c>
      <c r="D6437" t="s">
        <v>1119</v>
      </c>
      <c r="E6437" t="s">
        <v>3258</v>
      </c>
      <c r="F6437">
        <v>221</v>
      </c>
      <c r="G6437" t="s">
        <v>8223</v>
      </c>
      <c r="H6437" t="s">
        <v>8213</v>
      </c>
      <c r="I6437" t="s">
        <v>8214</v>
      </c>
      <c r="J6437" t="s">
        <v>8215</v>
      </c>
      <c r="K6437" t="s">
        <v>8224</v>
      </c>
      <c r="L6437" t="s">
        <v>8267</v>
      </c>
    </row>
    <row r="6438" spans="1:12" x14ac:dyDescent="0.35">
      <c r="A6438" s="164" t="s">
        <v>3328</v>
      </c>
      <c r="B6438" t="s">
        <v>5825</v>
      </c>
      <c r="C6438" t="s">
        <v>30523</v>
      </c>
      <c r="D6438" t="s">
        <v>3329</v>
      </c>
      <c r="E6438" t="s">
        <v>3258</v>
      </c>
      <c r="F6438">
        <v>70</v>
      </c>
      <c r="G6438" t="s">
        <v>8234</v>
      </c>
      <c r="H6438" t="s">
        <v>8213</v>
      </c>
      <c r="I6438" t="s">
        <v>8219</v>
      </c>
      <c r="J6438" t="s">
        <v>8215</v>
      </c>
      <c r="K6438" t="s">
        <v>8224</v>
      </c>
      <c r="L6438" t="s">
        <v>8216</v>
      </c>
    </row>
    <row r="6439" spans="1:12" x14ac:dyDescent="0.35">
      <c r="A6439" s="164" t="s">
        <v>8464</v>
      </c>
      <c r="B6439" t="s">
        <v>8465</v>
      </c>
      <c r="C6439" t="s">
        <v>8466</v>
      </c>
      <c r="D6439" t="s">
        <v>8467</v>
      </c>
      <c r="E6439" t="s">
        <v>3258</v>
      </c>
      <c r="H6439" t="s">
        <v>8213</v>
      </c>
      <c r="I6439" t="s">
        <v>8214</v>
      </c>
      <c r="J6439" t="s">
        <v>8215</v>
      </c>
      <c r="K6439" t="s">
        <v>8224</v>
      </c>
      <c r="L6439" t="s">
        <v>8216</v>
      </c>
    </row>
    <row r="6440" spans="1:12" x14ac:dyDescent="0.35">
      <c r="A6440" s="164" t="s">
        <v>31290</v>
      </c>
      <c r="B6440" t="s">
        <v>31291</v>
      </c>
      <c r="C6440" t="s">
        <v>23615</v>
      </c>
      <c r="D6440" t="s">
        <v>14844</v>
      </c>
      <c r="E6440" t="s">
        <v>3258</v>
      </c>
      <c r="F6440">
        <v>36</v>
      </c>
      <c r="G6440" t="s">
        <v>8234</v>
      </c>
      <c r="H6440" t="s">
        <v>8213</v>
      </c>
      <c r="I6440" t="s">
        <v>8219</v>
      </c>
      <c r="J6440" t="s">
        <v>8215</v>
      </c>
      <c r="K6440" t="s">
        <v>8224</v>
      </c>
      <c r="L6440" t="s">
        <v>8216</v>
      </c>
    </row>
    <row r="6441" spans="1:12" x14ac:dyDescent="0.35">
      <c r="A6441" s="164" t="s">
        <v>28130</v>
      </c>
      <c r="B6441" t="s">
        <v>28131</v>
      </c>
      <c r="C6441" t="s">
        <v>28132</v>
      </c>
      <c r="D6441" t="s">
        <v>28133</v>
      </c>
      <c r="E6441" t="s">
        <v>3258</v>
      </c>
      <c r="F6441">
        <v>50</v>
      </c>
      <c r="G6441" t="s">
        <v>8234</v>
      </c>
      <c r="H6441" t="s">
        <v>8213</v>
      </c>
      <c r="I6441" t="s">
        <v>8219</v>
      </c>
      <c r="J6441" t="s">
        <v>8215</v>
      </c>
      <c r="K6441" t="s">
        <v>8224</v>
      </c>
      <c r="L6441" t="s">
        <v>8216</v>
      </c>
    </row>
    <row r="6442" spans="1:12" x14ac:dyDescent="0.35">
      <c r="A6442" s="164" t="s">
        <v>21592</v>
      </c>
      <c r="B6442" t="s">
        <v>21593</v>
      </c>
      <c r="C6442" t="s">
        <v>14189</v>
      </c>
      <c r="D6442" t="s">
        <v>3260</v>
      </c>
      <c r="E6442" t="s">
        <v>3258</v>
      </c>
      <c r="F6442">
        <v>209</v>
      </c>
      <c r="G6442" t="s">
        <v>8223</v>
      </c>
      <c r="H6442" t="s">
        <v>8213</v>
      </c>
      <c r="I6442" t="s">
        <v>8214</v>
      </c>
      <c r="J6442" t="s">
        <v>8215</v>
      </c>
      <c r="K6442" t="s">
        <v>5808</v>
      </c>
      <c r="L6442" t="s">
        <v>8267</v>
      </c>
    </row>
    <row r="6443" spans="1:12" x14ac:dyDescent="0.35">
      <c r="A6443" s="164" t="s">
        <v>30524</v>
      </c>
      <c r="B6443" t="s">
        <v>30525</v>
      </c>
      <c r="C6443" t="s">
        <v>30526</v>
      </c>
      <c r="D6443" t="s">
        <v>30527</v>
      </c>
      <c r="E6443" t="s">
        <v>3258</v>
      </c>
      <c r="F6443">
        <v>64</v>
      </c>
      <c r="G6443" t="s">
        <v>8234</v>
      </c>
      <c r="H6443" t="s">
        <v>8213</v>
      </c>
      <c r="I6443" t="s">
        <v>8219</v>
      </c>
      <c r="J6443" t="s">
        <v>8215</v>
      </c>
      <c r="K6443" t="s">
        <v>8224</v>
      </c>
      <c r="L6443" t="s">
        <v>8216</v>
      </c>
    </row>
    <row r="6444" spans="1:12" x14ac:dyDescent="0.35">
      <c r="A6444" s="164" t="s">
        <v>3330</v>
      </c>
      <c r="B6444" t="s">
        <v>5820</v>
      </c>
      <c r="C6444" t="s">
        <v>13091</v>
      </c>
      <c r="D6444" t="s">
        <v>3331</v>
      </c>
      <c r="E6444" t="s">
        <v>3258</v>
      </c>
      <c r="F6444">
        <v>101</v>
      </c>
      <c r="G6444" t="s">
        <v>8212</v>
      </c>
      <c r="H6444" t="s">
        <v>8213</v>
      </c>
      <c r="I6444" t="s">
        <v>8214</v>
      </c>
      <c r="J6444" t="s">
        <v>8215</v>
      </c>
      <c r="K6444" t="s">
        <v>8224</v>
      </c>
      <c r="L6444" t="s">
        <v>8216</v>
      </c>
    </row>
    <row r="6445" spans="1:12" x14ac:dyDescent="0.35">
      <c r="A6445" s="164" t="s">
        <v>3332</v>
      </c>
      <c r="B6445" t="s">
        <v>5824</v>
      </c>
      <c r="C6445" t="s">
        <v>21175</v>
      </c>
      <c r="D6445" t="s">
        <v>3333</v>
      </c>
      <c r="E6445" t="s">
        <v>3258</v>
      </c>
      <c r="F6445">
        <v>91</v>
      </c>
      <c r="G6445" t="s">
        <v>8234</v>
      </c>
      <c r="H6445" t="s">
        <v>8213</v>
      </c>
      <c r="I6445" t="s">
        <v>8219</v>
      </c>
      <c r="J6445" t="s">
        <v>8215</v>
      </c>
      <c r="K6445" t="s">
        <v>8224</v>
      </c>
      <c r="L6445" t="s">
        <v>8216</v>
      </c>
    </row>
    <row r="6446" spans="1:12" x14ac:dyDescent="0.35">
      <c r="A6446" s="164" t="s">
        <v>23587</v>
      </c>
      <c r="B6446" t="s">
        <v>11415</v>
      </c>
      <c r="C6446" t="s">
        <v>23588</v>
      </c>
      <c r="D6446" t="s">
        <v>11417</v>
      </c>
      <c r="E6446" t="s">
        <v>3258</v>
      </c>
      <c r="F6446">
        <v>68</v>
      </c>
      <c r="G6446" t="s">
        <v>8234</v>
      </c>
      <c r="H6446" t="s">
        <v>8213</v>
      </c>
      <c r="I6446" t="s">
        <v>8214</v>
      </c>
      <c r="J6446" t="s">
        <v>8215</v>
      </c>
      <c r="K6446" t="s">
        <v>5808</v>
      </c>
      <c r="L6446" t="s">
        <v>8216</v>
      </c>
    </row>
    <row r="6447" spans="1:12" x14ac:dyDescent="0.35">
      <c r="A6447" s="164" t="s">
        <v>8366</v>
      </c>
      <c r="B6447" t="s">
        <v>8367</v>
      </c>
      <c r="C6447" t="s">
        <v>8368</v>
      </c>
      <c r="D6447" t="s">
        <v>1825</v>
      </c>
      <c r="E6447" t="s">
        <v>3258</v>
      </c>
      <c r="F6447">
        <v>34</v>
      </c>
      <c r="G6447" t="s">
        <v>8234</v>
      </c>
      <c r="H6447" t="s">
        <v>8213</v>
      </c>
      <c r="I6447" t="s">
        <v>8219</v>
      </c>
      <c r="J6447" t="s">
        <v>8215</v>
      </c>
      <c r="K6447" t="s">
        <v>5808</v>
      </c>
      <c r="L6447" t="s">
        <v>8216</v>
      </c>
    </row>
    <row r="6448" spans="1:12" x14ac:dyDescent="0.35">
      <c r="A6448" s="164" t="s">
        <v>3334</v>
      </c>
      <c r="B6448" t="s">
        <v>5837</v>
      </c>
      <c r="C6448" t="s">
        <v>32092</v>
      </c>
      <c r="D6448" t="s">
        <v>1119</v>
      </c>
      <c r="E6448" t="s">
        <v>3258</v>
      </c>
      <c r="F6448">
        <v>1112</v>
      </c>
      <c r="G6448" t="s">
        <v>8490</v>
      </c>
      <c r="H6448" t="s">
        <v>8213</v>
      </c>
      <c r="I6448" t="s">
        <v>8214</v>
      </c>
      <c r="J6448" t="s">
        <v>8215</v>
      </c>
      <c r="K6448" t="s">
        <v>8224</v>
      </c>
      <c r="L6448" t="s">
        <v>8267</v>
      </c>
    </row>
    <row r="6449" spans="1:12" x14ac:dyDescent="0.35">
      <c r="A6449" s="164" t="s">
        <v>3335</v>
      </c>
      <c r="B6449" t="s">
        <v>5813</v>
      </c>
      <c r="C6449" t="s">
        <v>28931</v>
      </c>
      <c r="D6449" t="s">
        <v>3310</v>
      </c>
      <c r="E6449" t="s">
        <v>3258</v>
      </c>
      <c r="F6449">
        <v>439</v>
      </c>
      <c r="G6449" t="s">
        <v>8307</v>
      </c>
      <c r="H6449" t="s">
        <v>8213</v>
      </c>
      <c r="I6449" t="s">
        <v>8214</v>
      </c>
      <c r="J6449" t="s">
        <v>8215</v>
      </c>
      <c r="K6449" t="s">
        <v>8224</v>
      </c>
      <c r="L6449" t="s">
        <v>8216</v>
      </c>
    </row>
    <row r="6450" spans="1:12" x14ac:dyDescent="0.35">
      <c r="A6450" s="164" t="s">
        <v>3336</v>
      </c>
      <c r="B6450" t="s">
        <v>5846</v>
      </c>
      <c r="C6450" t="s">
        <v>17475</v>
      </c>
      <c r="D6450" t="s">
        <v>3337</v>
      </c>
      <c r="E6450" t="s">
        <v>3258</v>
      </c>
      <c r="F6450">
        <v>412</v>
      </c>
      <c r="G6450" t="s">
        <v>8307</v>
      </c>
      <c r="H6450" t="s">
        <v>8213</v>
      </c>
      <c r="I6450" t="s">
        <v>8219</v>
      </c>
      <c r="J6450" t="s">
        <v>8215</v>
      </c>
      <c r="K6450" t="s">
        <v>8224</v>
      </c>
      <c r="L6450" t="s">
        <v>8216</v>
      </c>
    </row>
    <row r="6451" spans="1:12" x14ac:dyDescent="0.35">
      <c r="A6451" s="164" t="s">
        <v>3338</v>
      </c>
      <c r="B6451" t="s">
        <v>5854</v>
      </c>
      <c r="C6451" t="s">
        <v>24277</v>
      </c>
      <c r="D6451" t="s">
        <v>3339</v>
      </c>
      <c r="E6451" t="s">
        <v>3258</v>
      </c>
      <c r="F6451">
        <v>226</v>
      </c>
      <c r="G6451" t="s">
        <v>8223</v>
      </c>
      <c r="H6451" t="s">
        <v>8213</v>
      </c>
      <c r="I6451" t="s">
        <v>8214</v>
      </c>
      <c r="J6451" t="s">
        <v>8215</v>
      </c>
      <c r="K6451" t="s">
        <v>8224</v>
      </c>
      <c r="L6451" t="s">
        <v>8216</v>
      </c>
    </row>
    <row r="6452" spans="1:12" x14ac:dyDescent="0.35">
      <c r="A6452" s="164" t="s">
        <v>3340</v>
      </c>
      <c r="B6452" t="s">
        <v>8005</v>
      </c>
      <c r="C6452" t="s">
        <v>19924</v>
      </c>
      <c r="D6452" t="s">
        <v>3341</v>
      </c>
      <c r="E6452" t="s">
        <v>3258</v>
      </c>
      <c r="F6452">
        <v>97</v>
      </c>
      <c r="G6452" t="s">
        <v>8234</v>
      </c>
      <c r="H6452" t="s">
        <v>8213</v>
      </c>
      <c r="I6452" t="s">
        <v>8219</v>
      </c>
      <c r="J6452" t="s">
        <v>8215</v>
      </c>
      <c r="K6452" t="s">
        <v>8224</v>
      </c>
      <c r="L6452" t="s">
        <v>8216</v>
      </c>
    </row>
    <row r="6453" spans="1:12" x14ac:dyDescent="0.35">
      <c r="A6453" s="164" t="s">
        <v>3342</v>
      </c>
      <c r="B6453" t="s">
        <v>5845</v>
      </c>
      <c r="C6453" t="s">
        <v>14135</v>
      </c>
      <c r="D6453" t="s">
        <v>3343</v>
      </c>
      <c r="E6453" t="s">
        <v>3258</v>
      </c>
      <c r="F6453">
        <v>49</v>
      </c>
      <c r="G6453" t="s">
        <v>8234</v>
      </c>
      <c r="H6453" t="s">
        <v>8213</v>
      </c>
      <c r="I6453" t="s">
        <v>8219</v>
      </c>
      <c r="J6453" t="s">
        <v>8215</v>
      </c>
      <c r="K6453" t="s">
        <v>8224</v>
      </c>
      <c r="L6453" t="s">
        <v>8216</v>
      </c>
    </row>
    <row r="6454" spans="1:12" x14ac:dyDescent="0.35">
      <c r="A6454" s="164" t="s">
        <v>27146</v>
      </c>
      <c r="B6454" t="s">
        <v>17116</v>
      </c>
      <c r="C6454" t="s">
        <v>17117</v>
      </c>
      <c r="D6454" t="s">
        <v>17118</v>
      </c>
      <c r="E6454" t="s">
        <v>3258</v>
      </c>
      <c r="F6454">
        <v>36</v>
      </c>
      <c r="G6454" t="s">
        <v>8234</v>
      </c>
      <c r="H6454" t="s">
        <v>8213</v>
      </c>
      <c r="I6454" t="s">
        <v>8214</v>
      </c>
      <c r="J6454" t="s">
        <v>8215</v>
      </c>
      <c r="K6454" t="s">
        <v>5808</v>
      </c>
      <c r="L6454" t="s">
        <v>8216</v>
      </c>
    </row>
    <row r="6455" spans="1:12" x14ac:dyDescent="0.35">
      <c r="A6455" s="164" t="s">
        <v>14306</v>
      </c>
      <c r="B6455" t="s">
        <v>14307</v>
      </c>
      <c r="C6455" t="s">
        <v>14308</v>
      </c>
      <c r="D6455" t="s">
        <v>14309</v>
      </c>
      <c r="E6455" t="s">
        <v>3258</v>
      </c>
      <c r="H6455" t="s">
        <v>8213</v>
      </c>
      <c r="I6455" t="s">
        <v>8219</v>
      </c>
      <c r="J6455" t="s">
        <v>8215</v>
      </c>
      <c r="K6455" t="s">
        <v>8224</v>
      </c>
      <c r="L6455" t="s">
        <v>8216</v>
      </c>
    </row>
    <row r="6456" spans="1:12" x14ac:dyDescent="0.35">
      <c r="A6456" s="164" t="s">
        <v>3344</v>
      </c>
      <c r="B6456" t="s">
        <v>8054</v>
      </c>
      <c r="C6456" t="s">
        <v>10969</v>
      </c>
      <c r="D6456" t="s">
        <v>3345</v>
      </c>
      <c r="E6456" t="s">
        <v>3258</v>
      </c>
      <c r="F6456">
        <v>145</v>
      </c>
      <c r="G6456" t="s">
        <v>8212</v>
      </c>
      <c r="H6456" t="s">
        <v>8213</v>
      </c>
      <c r="I6456" t="s">
        <v>8214</v>
      </c>
      <c r="J6456" t="s">
        <v>8215</v>
      </c>
      <c r="K6456" t="s">
        <v>5808</v>
      </c>
      <c r="L6456" t="s">
        <v>8216</v>
      </c>
    </row>
    <row r="6457" spans="1:12" x14ac:dyDescent="0.35">
      <c r="A6457" s="164" t="s">
        <v>33449</v>
      </c>
      <c r="B6457" t="s">
        <v>23667</v>
      </c>
      <c r="C6457" t="s">
        <v>23668</v>
      </c>
      <c r="D6457" t="s">
        <v>4075</v>
      </c>
      <c r="E6457" t="s">
        <v>3258</v>
      </c>
      <c r="F6457">
        <v>43</v>
      </c>
      <c r="G6457" t="s">
        <v>8234</v>
      </c>
      <c r="H6457" t="s">
        <v>8213</v>
      </c>
      <c r="I6457" t="s">
        <v>8214</v>
      </c>
      <c r="J6457" t="s">
        <v>8215</v>
      </c>
      <c r="K6457" t="s">
        <v>5808</v>
      </c>
      <c r="L6457" t="s">
        <v>8216</v>
      </c>
    </row>
    <row r="6458" spans="1:12" x14ac:dyDescent="0.35">
      <c r="A6458" s="164" t="s">
        <v>30041</v>
      </c>
      <c r="B6458" t="s">
        <v>30042</v>
      </c>
      <c r="C6458" t="s">
        <v>30043</v>
      </c>
      <c r="D6458" t="s">
        <v>188</v>
      </c>
      <c r="E6458" t="s">
        <v>3258</v>
      </c>
      <c r="F6458">
        <v>151</v>
      </c>
      <c r="G6458" t="s">
        <v>8212</v>
      </c>
      <c r="H6458" t="s">
        <v>8213</v>
      </c>
      <c r="I6458" t="s">
        <v>8214</v>
      </c>
      <c r="J6458" t="s">
        <v>8215</v>
      </c>
      <c r="K6458" t="s">
        <v>8224</v>
      </c>
      <c r="L6458" t="s">
        <v>8216</v>
      </c>
    </row>
    <row r="6459" spans="1:12" x14ac:dyDescent="0.35">
      <c r="A6459" s="164" t="s">
        <v>3346</v>
      </c>
      <c r="B6459" t="s">
        <v>5823</v>
      </c>
      <c r="C6459" t="s">
        <v>15765</v>
      </c>
      <c r="D6459" t="s">
        <v>3347</v>
      </c>
      <c r="E6459" t="s">
        <v>3258</v>
      </c>
      <c r="F6459">
        <v>270</v>
      </c>
      <c r="G6459" t="s">
        <v>8223</v>
      </c>
      <c r="H6459" t="s">
        <v>8213</v>
      </c>
      <c r="I6459" t="s">
        <v>8219</v>
      </c>
      <c r="J6459" t="s">
        <v>8215</v>
      </c>
      <c r="K6459" t="s">
        <v>5808</v>
      </c>
      <c r="L6459" t="s">
        <v>8216</v>
      </c>
    </row>
    <row r="6460" spans="1:12" x14ac:dyDescent="0.35">
      <c r="A6460" s="164" t="s">
        <v>3348</v>
      </c>
      <c r="B6460" t="s">
        <v>5810</v>
      </c>
      <c r="C6460" t="s">
        <v>13455</v>
      </c>
      <c r="D6460" t="s">
        <v>2617</v>
      </c>
      <c r="E6460" t="s">
        <v>3258</v>
      </c>
      <c r="F6460">
        <v>42</v>
      </c>
      <c r="G6460" t="s">
        <v>8234</v>
      </c>
      <c r="H6460" t="s">
        <v>8213</v>
      </c>
      <c r="I6460" t="s">
        <v>8214</v>
      </c>
      <c r="J6460" t="s">
        <v>8215</v>
      </c>
      <c r="K6460" t="s">
        <v>5808</v>
      </c>
      <c r="L6460" t="s">
        <v>8216</v>
      </c>
    </row>
    <row r="6461" spans="1:12" x14ac:dyDescent="0.35">
      <c r="A6461" s="164" t="s">
        <v>23561</v>
      </c>
      <c r="B6461" t="s">
        <v>23562</v>
      </c>
      <c r="C6461" t="s">
        <v>23563</v>
      </c>
      <c r="D6461" t="s">
        <v>23564</v>
      </c>
      <c r="E6461" t="s">
        <v>3258</v>
      </c>
      <c r="H6461" t="s">
        <v>8213</v>
      </c>
      <c r="I6461" t="s">
        <v>8214</v>
      </c>
      <c r="J6461" t="s">
        <v>8215</v>
      </c>
      <c r="K6461" t="s">
        <v>8224</v>
      </c>
      <c r="L6461" t="s">
        <v>8216</v>
      </c>
    </row>
    <row r="6462" spans="1:12" x14ac:dyDescent="0.35">
      <c r="A6462" s="164" t="s">
        <v>3349</v>
      </c>
      <c r="B6462" t="s">
        <v>5832</v>
      </c>
      <c r="C6462" t="s">
        <v>27957</v>
      </c>
      <c r="D6462" t="s">
        <v>1810</v>
      </c>
      <c r="E6462" t="s">
        <v>3258</v>
      </c>
      <c r="F6462">
        <v>123</v>
      </c>
      <c r="G6462" t="s">
        <v>8212</v>
      </c>
      <c r="H6462" t="s">
        <v>8213</v>
      </c>
      <c r="I6462" t="s">
        <v>8214</v>
      </c>
      <c r="J6462" t="s">
        <v>8215</v>
      </c>
      <c r="K6462" t="s">
        <v>8224</v>
      </c>
      <c r="L6462" t="s">
        <v>8216</v>
      </c>
    </row>
    <row r="6463" spans="1:12" x14ac:dyDescent="0.35">
      <c r="A6463" s="164" t="s">
        <v>3350</v>
      </c>
      <c r="B6463" t="s">
        <v>5831</v>
      </c>
      <c r="C6463" t="s">
        <v>18589</v>
      </c>
      <c r="D6463" t="s">
        <v>218</v>
      </c>
      <c r="E6463" t="s">
        <v>3258</v>
      </c>
      <c r="F6463">
        <v>182</v>
      </c>
      <c r="G6463" t="s">
        <v>8212</v>
      </c>
      <c r="H6463" t="s">
        <v>8213</v>
      </c>
      <c r="I6463" t="s">
        <v>8214</v>
      </c>
      <c r="J6463" t="s">
        <v>8215</v>
      </c>
      <c r="K6463" t="s">
        <v>8224</v>
      </c>
      <c r="L6463" t="s">
        <v>8267</v>
      </c>
    </row>
    <row r="6464" spans="1:12" x14ac:dyDescent="0.35">
      <c r="A6464" s="164" t="s">
        <v>3351</v>
      </c>
      <c r="B6464" t="s">
        <v>8008</v>
      </c>
      <c r="C6464" t="s">
        <v>20525</v>
      </c>
      <c r="D6464" t="s">
        <v>3352</v>
      </c>
      <c r="E6464" t="s">
        <v>3258</v>
      </c>
      <c r="F6464">
        <v>287</v>
      </c>
      <c r="G6464" t="s">
        <v>8223</v>
      </c>
      <c r="H6464" t="s">
        <v>8213</v>
      </c>
      <c r="I6464" t="s">
        <v>8214</v>
      </c>
      <c r="J6464" t="s">
        <v>8215</v>
      </c>
      <c r="K6464" t="s">
        <v>5808</v>
      </c>
      <c r="L6464" t="s">
        <v>8216</v>
      </c>
    </row>
    <row r="6465" spans="1:12" x14ac:dyDescent="0.35">
      <c r="A6465" s="164" t="s">
        <v>3353</v>
      </c>
      <c r="B6465" t="s">
        <v>6158</v>
      </c>
      <c r="C6465" t="s">
        <v>29403</v>
      </c>
      <c r="D6465" t="s">
        <v>2072</v>
      </c>
      <c r="E6465" t="s">
        <v>3258</v>
      </c>
      <c r="F6465">
        <v>91</v>
      </c>
      <c r="G6465" t="s">
        <v>8234</v>
      </c>
      <c r="H6465" t="s">
        <v>8213</v>
      </c>
      <c r="I6465" t="s">
        <v>8219</v>
      </c>
      <c r="J6465" t="s">
        <v>8215</v>
      </c>
      <c r="K6465" t="s">
        <v>8224</v>
      </c>
      <c r="L6465" t="s">
        <v>8216</v>
      </c>
    </row>
    <row r="6466" spans="1:12" x14ac:dyDescent="0.35">
      <c r="A6466" s="164" t="s">
        <v>3354</v>
      </c>
      <c r="B6466" t="s">
        <v>5822</v>
      </c>
      <c r="C6466" t="s">
        <v>28109</v>
      </c>
      <c r="D6466" t="s">
        <v>3355</v>
      </c>
      <c r="E6466" t="s">
        <v>3258</v>
      </c>
      <c r="F6466">
        <v>43</v>
      </c>
      <c r="G6466" t="s">
        <v>8234</v>
      </c>
      <c r="H6466" t="s">
        <v>8213</v>
      </c>
      <c r="I6466" t="s">
        <v>8219</v>
      </c>
      <c r="J6466" t="s">
        <v>8215</v>
      </c>
      <c r="K6466" t="s">
        <v>8224</v>
      </c>
      <c r="L6466" t="s">
        <v>8216</v>
      </c>
    </row>
    <row r="6467" spans="1:12" x14ac:dyDescent="0.35">
      <c r="A6467" s="164" t="s">
        <v>23350</v>
      </c>
      <c r="B6467" t="s">
        <v>23351</v>
      </c>
      <c r="C6467" t="s">
        <v>23352</v>
      </c>
      <c r="D6467" t="s">
        <v>23353</v>
      </c>
      <c r="E6467" t="s">
        <v>3258</v>
      </c>
      <c r="H6467" t="s">
        <v>8213</v>
      </c>
      <c r="I6467" t="s">
        <v>8214</v>
      </c>
      <c r="J6467" t="s">
        <v>8215</v>
      </c>
      <c r="K6467" t="s">
        <v>8224</v>
      </c>
      <c r="L6467" t="s">
        <v>8216</v>
      </c>
    </row>
    <row r="6468" spans="1:12" x14ac:dyDescent="0.35">
      <c r="A6468" s="164" t="s">
        <v>23656</v>
      </c>
      <c r="B6468" t="s">
        <v>23657</v>
      </c>
      <c r="C6468" t="s">
        <v>23658</v>
      </c>
      <c r="D6468" t="s">
        <v>23659</v>
      </c>
      <c r="E6468" t="s">
        <v>3258</v>
      </c>
      <c r="H6468" t="s">
        <v>8213</v>
      </c>
      <c r="I6468" t="s">
        <v>8214</v>
      </c>
      <c r="J6468" t="s">
        <v>8215</v>
      </c>
      <c r="K6468" t="s">
        <v>8224</v>
      </c>
      <c r="L6468" t="s">
        <v>8216</v>
      </c>
    </row>
    <row r="6469" spans="1:12" x14ac:dyDescent="0.35">
      <c r="A6469" s="164" t="s">
        <v>19486</v>
      </c>
      <c r="B6469" t="s">
        <v>9371</v>
      </c>
      <c r="C6469" t="s">
        <v>9372</v>
      </c>
      <c r="D6469" t="s">
        <v>9373</v>
      </c>
      <c r="E6469" t="s">
        <v>3258</v>
      </c>
      <c r="F6469">
        <v>28</v>
      </c>
      <c r="G6469" t="s">
        <v>8234</v>
      </c>
      <c r="H6469" t="s">
        <v>8213</v>
      </c>
      <c r="I6469" t="s">
        <v>8214</v>
      </c>
      <c r="J6469" t="s">
        <v>8215</v>
      </c>
      <c r="K6469" t="s">
        <v>8224</v>
      </c>
      <c r="L6469" t="s">
        <v>8267</v>
      </c>
    </row>
    <row r="6470" spans="1:12" x14ac:dyDescent="0.35">
      <c r="A6470" s="164" t="s">
        <v>28970</v>
      </c>
      <c r="B6470" t="s">
        <v>9378</v>
      </c>
      <c r="C6470" t="s">
        <v>9379</v>
      </c>
      <c r="D6470" t="s">
        <v>3310</v>
      </c>
      <c r="E6470" t="s">
        <v>3258</v>
      </c>
      <c r="F6470">
        <v>10</v>
      </c>
      <c r="G6470" t="s">
        <v>8234</v>
      </c>
      <c r="H6470" t="s">
        <v>8213</v>
      </c>
      <c r="I6470" t="s">
        <v>8214</v>
      </c>
      <c r="J6470" t="s">
        <v>8215</v>
      </c>
      <c r="K6470" t="s">
        <v>8224</v>
      </c>
      <c r="L6470" t="s">
        <v>8267</v>
      </c>
    </row>
    <row r="6471" spans="1:12" x14ac:dyDescent="0.35">
      <c r="A6471" s="164" t="s">
        <v>3356</v>
      </c>
      <c r="B6471" t="s">
        <v>5847</v>
      </c>
      <c r="C6471" t="s">
        <v>25150</v>
      </c>
      <c r="D6471" t="s">
        <v>1053</v>
      </c>
      <c r="E6471" t="s">
        <v>3258</v>
      </c>
      <c r="F6471">
        <v>677</v>
      </c>
      <c r="G6471" t="s">
        <v>8490</v>
      </c>
      <c r="H6471" t="s">
        <v>8213</v>
      </c>
      <c r="I6471" t="s">
        <v>8214</v>
      </c>
      <c r="J6471" t="s">
        <v>8215</v>
      </c>
      <c r="K6471" t="s">
        <v>8224</v>
      </c>
      <c r="L6471" t="s">
        <v>8267</v>
      </c>
    </row>
    <row r="6472" spans="1:12" x14ac:dyDescent="0.35">
      <c r="A6472" s="164" t="s">
        <v>3357</v>
      </c>
      <c r="B6472" t="s">
        <v>5853</v>
      </c>
      <c r="C6472" t="s">
        <v>30697</v>
      </c>
      <c r="D6472" t="s">
        <v>3358</v>
      </c>
      <c r="E6472" t="s">
        <v>3258</v>
      </c>
      <c r="F6472">
        <v>99</v>
      </c>
      <c r="G6472" t="s">
        <v>8234</v>
      </c>
      <c r="H6472" t="s">
        <v>8213</v>
      </c>
      <c r="I6472" t="s">
        <v>8219</v>
      </c>
      <c r="J6472" t="s">
        <v>8215</v>
      </c>
      <c r="K6472" t="s">
        <v>5808</v>
      </c>
      <c r="L6472" t="s">
        <v>8216</v>
      </c>
    </row>
    <row r="6473" spans="1:12" x14ac:dyDescent="0.35">
      <c r="A6473" s="164" t="s">
        <v>3359</v>
      </c>
      <c r="B6473" t="s">
        <v>5855</v>
      </c>
      <c r="C6473" t="s">
        <v>20165</v>
      </c>
      <c r="D6473" t="s">
        <v>3339</v>
      </c>
      <c r="E6473" t="s">
        <v>3258</v>
      </c>
      <c r="F6473">
        <v>200</v>
      </c>
      <c r="G6473" t="s">
        <v>8212</v>
      </c>
      <c r="H6473" t="s">
        <v>8213</v>
      </c>
      <c r="I6473" t="s">
        <v>8214</v>
      </c>
      <c r="J6473" t="s">
        <v>8215</v>
      </c>
      <c r="K6473" t="s">
        <v>5808</v>
      </c>
      <c r="L6473" t="s">
        <v>8216</v>
      </c>
    </row>
    <row r="6474" spans="1:12" x14ac:dyDescent="0.35">
      <c r="A6474" s="164" t="s">
        <v>3360</v>
      </c>
      <c r="B6474" t="s">
        <v>5858</v>
      </c>
      <c r="C6474" t="s">
        <v>14601</v>
      </c>
      <c r="D6474" t="s">
        <v>3291</v>
      </c>
      <c r="E6474" t="s">
        <v>3258</v>
      </c>
      <c r="F6474">
        <v>132</v>
      </c>
      <c r="G6474" t="s">
        <v>8212</v>
      </c>
      <c r="H6474" t="s">
        <v>8213</v>
      </c>
      <c r="I6474" t="s">
        <v>8214</v>
      </c>
      <c r="J6474" t="s">
        <v>8215</v>
      </c>
      <c r="K6474" t="s">
        <v>8224</v>
      </c>
      <c r="L6474" t="s">
        <v>8216</v>
      </c>
    </row>
    <row r="6475" spans="1:12" x14ac:dyDescent="0.35">
      <c r="A6475" s="164" t="s">
        <v>3361</v>
      </c>
      <c r="B6475" t="s">
        <v>5829</v>
      </c>
      <c r="C6475" t="s">
        <v>17156</v>
      </c>
      <c r="D6475" t="s">
        <v>3362</v>
      </c>
      <c r="E6475" t="s">
        <v>3258</v>
      </c>
      <c r="F6475">
        <v>101</v>
      </c>
      <c r="G6475" t="s">
        <v>8212</v>
      </c>
      <c r="H6475" t="s">
        <v>8213</v>
      </c>
      <c r="I6475" t="s">
        <v>8214</v>
      </c>
      <c r="J6475" t="s">
        <v>8215</v>
      </c>
      <c r="K6475" t="s">
        <v>8224</v>
      </c>
      <c r="L6475" t="s">
        <v>8216</v>
      </c>
    </row>
    <row r="6476" spans="1:12" x14ac:dyDescent="0.35">
      <c r="A6476" s="164" t="s">
        <v>22419</v>
      </c>
      <c r="B6476" t="s">
        <v>22420</v>
      </c>
      <c r="C6476" t="s">
        <v>22421</v>
      </c>
      <c r="D6476" t="s">
        <v>22422</v>
      </c>
      <c r="E6476" t="s">
        <v>3258</v>
      </c>
      <c r="F6476">
        <v>24</v>
      </c>
      <c r="G6476" t="s">
        <v>8234</v>
      </c>
      <c r="H6476" t="s">
        <v>8213</v>
      </c>
      <c r="I6476" t="s">
        <v>8219</v>
      </c>
      <c r="J6476" t="s">
        <v>8215</v>
      </c>
      <c r="K6476" t="s">
        <v>8224</v>
      </c>
      <c r="L6476" t="s">
        <v>8216</v>
      </c>
    </row>
    <row r="6477" spans="1:12" x14ac:dyDescent="0.35">
      <c r="A6477" s="164" t="s">
        <v>3363</v>
      </c>
      <c r="B6477" t="s">
        <v>5818</v>
      </c>
      <c r="C6477" t="s">
        <v>29410</v>
      </c>
      <c r="D6477" t="s">
        <v>3364</v>
      </c>
      <c r="E6477" t="s">
        <v>3258</v>
      </c>
      <c r="F6477">
        <v>322</v>
      </c>
      <c r="G6477" t="s">
        <v>8556</v>
      </c>
      <c r="H6477" t="s">
        <v>8213</v>
      </c>
      <c r="I6477" t="s">
        <v>8214</v>
      </c>
      <c r="J6477" t="s">
        <v>8215</v>
      </c>
      <c r="K6477" t="s">
        <v>8224</v>
      </c>
      <c r="L6477" t="s">
        <v>8216</v>
      </c>
    </row>
    <row r="6478" spans="1:12" x14ac:dyDescent="0.35">
      <c r="A6478" s="164" t="s">
        <v>15132</v>
      </c>
      <c r="B6478" t="s">
        <v>15133</v>
      </c>
      <c r="C6478" t="s">
        <v>15134</v>
      </c>
      <c r="D6478" t="s">
        <v>3272</v>
      </c>
      <c r="E6478" t="s">
        <v>3258</v>
      </c>
      <c r="F6478">
        <v>22</v>
      </c>
      <c r="G6478" t="s">
        <v>8234</v>
      </c>
      <c r="H6478" t="s">
        <v>8213</v>
      </c>
      <c r="I6478" t="s">
        <v>8214</v>
      </c>
      <c r="J6478" t="s">
        <v>8215</v>
      </c>
      <c r="K6478" t="s">
        <v>8224</v>
      </c>
      <c r="L6478" t="s">
        <v>8216</v>
      </c>
    </row>
    <row r="6479" spans="1:12" x14ac:dyDescent="0.35">
      <c r="A6479" s="164" t="s">
        <v>3365</v>
      </c>
      <c r="B6479" t="s">
        <v>5819</v>
      </c>
      <c r="C6479" t="s">
        <v>29929</v>
      </c>
      <c r="D6479" t="s">
        <v>3366</v>
      </c>
      <c r="E6479" t="s">
        <v>3258</v>
      </c>
      <c r="F6479">
        <v>106</v>
      </c>
      <c r="G6479" t="s">
        <v>8212</v>
      </c>
      <c r="H6479" t="s">
        <v>8213</v>
      </c>
      <c r="I6479" t="s">
        <v>8219</v>
      </c>
      <c r="J6479" t="s">
        <v>8215</v>
      </c>
      <c r="K6479" t="s">
        <v>8224</v>
      </c>
      <c r="L6479" t="s">
        <v>8216</v>
      </c>
    </row>
    <row r="6480" spans="1:12" x14ac:dyDescent="0.35">
      <c r="A6480" s="164" t="s">
        <v>24359</v>
      </c>
      <c r="B6480" t="s">
        <v>24360</v>
      </c>
      <c r="C6480" t="s">
        <v>24361</v>
      </c>
      <c r="D6480" t="s">
        <v>1119</v>
      </c>
      <c r="E6480" t="s">
        <v>3258</v>
      </c>
      <c r="F6480">
        <v>64</v>
      </c>
      <c r="G6480" t="s">
        <v>8234</v>
      </c>
      <c r="H6480" t="s">
        <v>8213</v>
      </c>
      <c r="I6480" t="s">
        <v>8214</v>
      </c>
      <c r="J6480" t="s">
        <v>8215</v>
      </c>
      <c r="K6480" t="s">
        <v>8224</v>
      </c>
      <c r="L6480" t="s">
        <v>8216</v>
      </c>
    </row>
    <row r="6481" spans="1:12" x14ac:dyDescent="0.35">
      <c r="A6481" s="164" t="s">
        <v>26455</v>
      </c>
      <c r="B6481" t="s">
        <v>26456</v>
      </c>
      <c r="C6481" t="s">
        <v>26457</v>
      </c>
      <c r="D6481" t="s">
        <v>26458</v>
      </c>
      <c r="E6481" t="s">
        <v>3258</v>
      </c>
      <c r="H6481" t="s">
        <v>8213</v>
      </c>
      <c r="I6481" t="s">
        <v>8214</v>
      </c>
      <c r="J6481" t="s">
        <v>8215</v>
      </c>
      <c r="K6481" t="s">
        <v>8224</v>
      </c>
      <c r="L6481" t="s">
        <v>8216</v>
      </c>
    </row>
    <row r="6482" spans="1:12" x14ac:dyDescent="0.35">
      <c r="A6482" s="164" t="s">
        <v>3367</v>
      </c>
      <c r="B6482" t="s">
        <v>5816</v>
      </c>
      <c r="C6482" t="s">
        <v>11565</v>
      </c>
      <c r="D6482" t="s">
        <v>3287</v>
      </c>
      <c r="E6482" t="s">
        <v>3258</v>
      </c>
      <c r="F6482">
        <v>301</v>
      </c>
      <c r="G6482" t="s">
        <v>8556</v>
      </c>
      <c r="H6482" t="s">
        <v>8213</v>
      </c>
      <c r="I6482" t="s">
        <v>8214</v>
      </c>
      <c r="J6482" t="s">
        <v>8215</v>
      </c>
      <c r="K6482" t="s">
        <v>8224</v>
      </c>
      <c r="L6482" t="s">
        <v>8267</v>
      </c>
    </row>
    <row r="6483" spans="1:12" x14ac:dyDescent="0.35">
      <c r="A6483" s="164" t="s">
        <v>3368</v>
      </c>
      <c r="B6483" t="s">
        <v>5863</v>
      </c>
      <c r="C6483" t="s">
        <v>17768</v>
      </c>
      <c r="D6483" t="s">
        <v>117</v>
      </c>
      <c r="E6483" t="s">
        <v>3258</v>
      </c>
      <c r="F6483">
        <v>20</v>
      </c>
      <c r="G6483" t="s">
        <v>8234</v>
      </c>
      <c r="H6483" t="s">
        <v>8213</v>
      </c>
      <c r="I6483" t="s">
        <v>8219</v>
      </c>
      <c r="J6483" t="s">
        <v>8215</v>
      </c>
      <c r="K6483" t="s">
        <v>8224</v>
      </c>
      <c r="L6483" t="s">
        <v>8216</v>
      </c>
    </row>
    <row r="6484" spans="1:12" x14ac:dyDescent="0.35">
      <c r="A6484" s="164" t="s">
        <v>33027</v>
      </c>
      <c r="B6484" t="s">
        <v>33028</v>
      </c>
      <c r="C6484" t="s">
        <v>33029</v>
      </c>
      <c r="D6484" t="s">
        <v>8467</v>
      </c>
      <c r="E6484" t="s">
        <v>3258</v>
      </c>
      <c r="H6484" t="s">
        <v>8213</v>
      </c>
      <c r="I6484" t="s">
        <v>8214</v>
      </c>
      <c r="J6484" t="s">
        <v>8215</v>
      </c>
      <c r="K6484" t="s">
        <v>8224</v>
      </c>
      <c r="L6484" t="s">
        <v>8216</v>
      </c>
    </row>
    <row r="6485" spans="1:12" x14ac:dyDescent="0.35">
      <c r="A6485" s="164" t="s">
        <v>3369</v>
      </c>
      <c r="B6485" t="s">
        <v>5848</v>
      </c>
      <c r="C6485" t="s">
        <v>22074</v>
      </c>
      <c r="D6485" t="s">
        <v>5849</v>
      </c>
      <c r="E6485" t="s">
        <v>3258</v>
      </c>
      <c r="F6485">
        <v>61</v>
      </c>
      <c r="G6485" t="s">
        <v>8234</v>
      </c>
      <c r="H6485" t="s">
        <v>8213</v>
      </c>
      <c r="I6485" t="s">
        <v>8214</v>
      </c>
      <c r="J6485" t="s">
        <v>8215</v>
      </c>
      <c r="K6485" t="s">
        <v>8224</v>
      </c>
      <c r="L6485" t="s">
        <v>8216</v>
      </c>
    </row>
    <row r="6486" spans="1:12" x14ac:dyDescent="0.35">
      <c r="A6486" s="164" t="s">
        <v>3370</v>
      </c>
      <c r="B6486" t="s">
        <v>5811</v>
      </c>
      <c r="C6486" t="s">
        <v>23136</v>
      </c>
      <c r="D6486" t="s">
        <v>3371</v>
      </c>
      <c r="E6486" t="s">
        <v>3258</v>
      </c>
      <c r="F6486">
        <v>38</v>
      </c>
      <c r="G6486" t="s">
        <v>8234</v>
      </c>
      <c r="H6486" t="s">
        <v>8213</v>
      </c>
      <c r="I6486" t="s">
        <v>8214</v>
      </c>
      <c r="J6486" t="s">
        <v>8215</v>
      </c>
      <c r="K6486" t="s">
        <v>8224</v>
      </c>
      <c r="L6486" t="s">
        <v>8216</v>
      </c>
    </row>
    <row r="6487" spans="1:12" x14ac:dyDescent="0.35">
      <c r="A6487" s="164" t="s">
        <v>20395</v>
      </c>
      <c r="B6487" t="s">
        <v>20396</v>
      </c>
      <c r="C6487" t="s">
        <v>10504</v>
      </c>
      <c r="D6487" t="s">
        <v>10505</v>
      </c>
      <c r="E6487" t="s">
        <v>3258</v>
      </c>
      <c r="F6487">
        <v>53</v>
      </c>
      <c r="G6487" t="s">
        <v>8234</v>
      </c>
      <c r="H6487" t="s">
        <v>8213</v>
      </c>
      <c r="I6487" t="s">
        <v>8219</v>
      </c>
      <c r="J6487" t="s">
        <v>8215</v>
      </c>
      <c r="K6487" t="s">
        <v>8224</v>
      </c>
      <c r="L6487" t="s">
        <v>8216</v>
      </c>
    </row>
    <row r="6488" spans="1:12" x14ac:dyDescent="0.35">
      <c r="A6488" s="164" t="s">
        <v>26783</v>
      </c>
      <c r="B6488" t="s">
        <v>26784</v>
      </c>
      <c r="C6488" t="s">
        <v>26785</v>
      </c>
      <c r="D6488" t="s">
        <v>23761</v>
      </c>
      <c r="E6488" t="s">
        <v>3258</v>
      </c>
      <c r="H6488" t="s">
        <v>8213</v>
      </c>
      <c r="I6488" t="s">
        <v>8214</v>
      </c>
      <c r="J6488" t="s">
        <v>8215</v>
      </c>
      <c r="K6488" t="s">
        <v>8224</v>
      </c>
      <c r="L6488" t="s">
        <v>8216</v>
      </c>
    </row>
    <row r="6489" spans="1:12" x14ac:dyDescent="0.35">
      <c r="A6489" s="164" t="s">
        <v>27387</v>
      </c>
      <c r="B6489" t="s">
        <v>27388</v>
      </c>
      <c r="C6489" t="s">
        <v>27389</v>
      </c>
      <c r="D6489" t="s">
        <v>27390</v>
      </c>
      <c r="E6489" t="s">
        <v>3258</v>
      </c>
      <c r="F6489">
        <v>50</v>
      </c>
      <c r="G6489" t="s">
        <v>8234</v>
      </c>
      <c r="H6489" t="s">
        <v>8213</v>
      </c>
      <c r="I6489" t="s">
        <v>8214</v>
      </c>
      <c r="J6489" t="s">
        <v>8215</v>
      </c>
      <c r="K6489" t="s">
        <v>5808</v>
      </c>
      <c r="L6489" t="s">
        <v>8216</v>
      </c>
    </row>
    <row r="6490" spans="1:12" x14ac:dyDescent="0.35">
      <c r="A6490" s="164" t="s">
        <v>32926</v>
      </c>
      <c r="B6490" t="s">
        <v>32927</v>
      </c>
      <c r="C6490" t="s">
        <v>32928</v>
      </c>
      <c r="D6490" t="s">
        <v>362</v>
      </c>
      <c r="E6490" t="s">
        <v>3258</v>
      </c>
      <c r="F6490">
        <v>131</v>
      </c>
      <c r="G6490" t="s">
        <v>8212</v>
      </c>
      <c r="H6490" t="s">
        <v>8213</v>
      </c>
      <c r="I6490" t="s">
        <v>8214</v>
      </c>
      <c r="J6490" t="s">
        <v>8215</v>
      </c>
      <c r="K6490" t="s">
        <v>8224</v>
      </c>
      <c r="L6490" t="s">
        <v>8216</v>
      </c>
    </row>
    <row r="6491" spans="1:12" x14ac:dyDescent="0.35">
      <c r="A6491" s="164" t="s">
        <v>20638</v>
      </c>
      <c r="B6491" t="s">
        <v>20639</v>
      </c>
      <c r="C6491" t="s">
        <v>20640</v>
      </c>
      <c r="D6491" t="s">
        <v>20641</v>
      </c>
      <c r="E6491" t="s">
        <v>3258</v>
      </c>
      <c r="H6491" t="s">
        <v>8213</v>
      </c>
      <c r="I6491" t="s">
        <v>8214</v>
      </c>
      <c r="J6491" t="s">
        <v>8215</v>
      </c>
      <c r="K6491" t="s">
        <v>8224</v>
      </c>
      <c r="L6491" t="s">
        <v>8216</v>
      </c>
    </row>
    <row r="6492" spans="1:12" x14ac:dyDescent="0.35">
      <c r="A6492" s="164" t="s">
        <v>3372</v>
      </c>
      <c r="B6492" t="s">
        <v>5843</v>
      </c>
      <c r="C6492" t="s">
        <v>21132</v>
      </c>
      <c r="D6492" t="s">
        <v>1119</v>
      </c>
      <c r="E6492" t="s">
        <v>3258</v>
      </c>
      <c r="F6492">
        <v>100</v>
      </c>
      <c r="G6492" t="s">
        <v>8234</v>
      </c>
      <c r="H6492" t="s">
        <v>8213</v>
      </c>
      <c r="I6492" t="s">
        <v>8214</v>
      </c>
      <c r="J6492" t="s">
        <v>8215</v>
      </c>
      <c r="K6492" t="s">
        <v>8224</v>
      </c>
      <c r="L6492" t="s">
        <v>8216</v>
      </c>
    </row>
    <row r="6493" spans="1:12" x14ac:dyDescent="0.35">
      <c r="A6493" s="164" t="s">
        <v>27903</v>
      </c>
      <c r="B6493" t="s">
        <v>27904</v>
      </c>
      <c r="C6493" t="s">
        <v>27905</v>
      </c>
      <c r="D6493" t="s">
        <v>22603</v>
      </c>
      <c r="E6493" t="s">
        <v>3258</v>
      </c>
      <c r="H6493" t="s">
        <v>8213</v>
      </c>
      <c r="I6493" t="s">
        <v>8214</v>
      </c>
      <c r="J6493" t="s">
        <v>8215</v>
      </c>
      <c r="K6493" t="s">
        <v>8224</v>
      </c>
      <c r="L6493" t="s">
        <v>8216</v>
      </c>
    </row>
    <row r="6494" spans="1:12" x14ac:dyDescent="0.35">
      <c r="A6494" s="164" t="s">
        <v>19226</v>
      </c>
      <c r="B6494" t="s">
        <v>19227</v>
      </c>
      <c r="C6494" t="s">
        <v>19228</v>
      </c>
      <c r="D6494" t="s">
        <v>1053</v>
      </c>
      <c r="E6494" t="s">
        <v>3258</v>
      </c>
      <c r="F6494">
        <v>92</v>
      </c>
      <c r="G6494" t="s">
        <v>8234</v>
      </c>
      <c r="H6494" t="s">
        <v>8213</v>
      </c>
      <c r="I6494" t="s">
        <v>8214</v>
      </c>
      <c r="J6494" t="s">
        <v>8215</v>
      </c>
      <c r="K6494" t="s">
        <v>5808</v>
      </c>
      <c r="L6494" t="s">
        <v>8216</v>
      </c>
    </row>
    <row r="6495" spans="1:12" x14ac:dyDescent="0.35">
      <c r="A6495" s="164" t="s">
        <v>24369</v>
      </c>
      <c r="B6495" t="s">
        <v>24370</v>
      </c>
      <c r="C6495" t="s">
        <v>24371</v>
      </c>
      <c r="D6495" t="s">
        <v>18221</v>
      </c>
      <c r="E6495" t="s">
        <v>3258</v>
      </c>
      <c r="H6495" t="s">
        <v>8213</v>
      </c>
      <c r="I6495" t="s">
        <v>8214</v>
      </c>
      <c r="J6495" t="s">
        <v>8215</v>
      </c>
      <c r="K6495" t="s">
        <v>8224</v>
      </c>
      <c r="L6495" t="s">
        <v>8216</v>
      </c>
    </row>
    <row r="6496" spans="1:12" x14ac:dyDescent="0.35">
      <c r="A6496" s="164" t="s">
        <v>9388</v>
      </c>
      <c r="B6496" t="s">
        <v>9389</v>
      </c>
      <c r="C6496" t="s">
        <v>9390</v>
      </c>
      <c r="D6496" t="s">
        <v>3272</v>
      </c>
      <c r="E6496" t="s">
        <v>3258</v>
      </c>
      <c r="F6496">
        <v>0</v>
      </c>
      <c r="G6496" t="s">
        <v>8234</v>
      </c>
      <c r="H6496" t="s">
        <v>8213</v>
      </c>
      <c r="I6496" t="s">
        <v>8214</v>
      </c>
      <c r="J6496" t="s">
        <v>8215</v>
      </c>
      <c r="K6496" t="s">
        <v>8224</v>
      </c>
      <c r="L6496" t="s">
        <v>8216</v>
      </c>
    </row>
    <row r="6497" spans="1:12" x14ac:dyDescent="0.35">
      <c r="A6497" s="164" t="s">
        <v>3373</v>
      </c>
      <c r="B6497" t="s">
        <v>5830</v>
      </c>
      <c r="C6497" t="s">
        <v>31610</v>
      </c>
      <c r="D6497" t="s">
        <v>3374</v>
      </c>
      <c r="E6497" t="s">
        <v>3258</v>
      </c>
      <c r="F6497">
        <v>123</v>
      </c>
      <c r="G6497" t="s">
        <v>8212</v>
      </c>
      <c r="H6497" t="s">
        <v>8213</v>
      </c>
      <c r="I6497" t="s">
        <v>8214</v>
      </c>
      <c r="J6497" t="s">
        <v>8215</v>
      </c>
      <c r="K6497" t="s">
        <v>8224</v>
      </c>
      <c r="L6497" t="s">
        <v>8216</v>
      </c>
    </row>
    <row r="6498" spans="1:12" x14ac:dyDescent="0.35">
      <c r="A6498" s="164" t="s">
        <v>25094</v>
      </c>
      <c r="B6498" t="s">
        <v>25095</v>
      </c>
      <c r="C6498" t="s">
        <v>25096</v>
      </c>
      <c r="D6498" t="s">
        <v>25097</v>
      </c>
      <c r="E6498" t="s">
        <v>3258</v>
      </c>
      <c r="H6498" t="s">
        <v>8213</v>
      </c>
      <c r="I6498" t="s">
        <v>8219</v>
      </c>
      <c r="J6498" t="s">
        <v>8215</v>
      </c>
      <c r="K6498" t="s">
        <v>8224</v>
      </c>
      <c r="L6498" t="s">
        <v>8216</v>
      </c>
    </row>
    <row r="6499" spans="1:12" x14ac:dyDescent="0.35">
      <c r="A6499" s="164" t="s">
        <v>3375</v>
      </c>
      <c r="B6499" t="s">
        <v>6156</v>
      </c>
      <c r="C6499" t="s">
        <v>26910</v>
      </c>
      <c r="D6499" t="s">
        <v>3376</v>
      </c>
      <c r="E6499" t="s">
        <v>3258</v>
      </c>
      <c r="F6499">
        <v>196</v>
      </c>
      <c r="G6499" t="s">
        <v>8212</v>
      </c>
      <c r="H6499" t="s">
        <v>8213</v>
      </c>
      <c r="I6499" t="s">
        <v>8214</v>
      </c>
      <c r="J6499" t="s">
        <v>8215</v>
      </c>
      <c r="K6499" t="s">
        <v>8224</v>
      </c>
      <c r="L6499" t="s">
        <v>8216</v>
      </c>
    </row>
    <row r="6500" spans="1:12" x14ac:dyDescent="0.35">
      <c r="A6500" s="164" t="s">
        <v>23758</v>
      </c>
      <c r="B6500" t="s">
        <v>23759</v>
      </c>
      <c r="C6500" t="s">
        <v>23760</v>
      </c>
      <c r="D6500" t="s">
        <v>23761</v>
      </c>
      <c r="E6500" t="s">
        <v>3258</v>
      </c>
      <c r="H6500" t="s">
        <v>8213</v>
      </c>
      <c r="I6500" t="s">
        <v>8214</v>
      </c>
      <c r="J6500" t="s">
        <v>8215</v>
      </c>
      <c r="K6500" t="s">
        <v>8224</v>
      </c>
      <c r="L6500" t="s">
        <v>8216</v>
      </c>
    </row>
    <row r="6501" spans="1:12" x14ac:dyDescent="0.35">
      <c r="A6501" s="164" t="s">
        <v>18218</v>
      </c>
      <c r="B6501" t="s">
        <v>18219</v>
      </c>
      <c r="C6501" t="s">
        <v>18220</v>
      </c>
      <c r="D6501" t="s">
        <v>18221</v>
      </c>
      <c r="E6501" t="s">
        <v>3258</v>
      </c>
      <c r="H6501" t="s">
        <v>8213</v>
      </c>
      <c r="I6501" t="s">
        <v>8214</v>
      </c>
      <c r="J6501" t="s">
        <v>8215</v>
      </c>
      <c r="K6501" t="s">
        <v>8224</v>
      </c>
      <c r="L6501" t="s">
        <v>8216</v>
      </c>
    </row>
    <row r="6502" spans="1:12" x14ac:dyDescent="0.35">
      <c r="A6502" s="164" t="s">
        <v>25102</v>
      </c>
      <c r="B6502" t="s">
        <v>25103</v>
      </c>
      <c r="C6502" t="s">
        <v>25104</v>
      </c>
      <c r="D6502" t="s">
        <v>3364</v>
      </c>
      <c r="E6502" t="s">
        <v>3258</v>
      </c>
      <c r="F6502">
        <v>50</v>
      </c>
      <c r="G6502" t="s">
        <v>8234</v>
      </c>
      <c r="H6502" t="s">
        <v>8213</v>
      </c>
      <c r="I6502" t="s">
        <v>8214</v>
      </c>
      <c r="J6502" t="s">
        <v>8215</v>
      </c>
      <c r="K6502" t="s">
        <v>8224</v>
      </c>
      <c r="L6502" t="s">
        <v>8216</v>
      </c>
    </row>
    <row r="6503" spans="1:12" x14ac:dyDescent="0.35">
      <c r="A6503" s="164" t="s">
        <v>25253</v>
      </c>
      <c r="B6503" t="s">
        <v>25254</v>
      </c>
      <c r="C6503" t="s">
        <v>25255</v>
      </c>
      <c r="D6503" t="s">
        <v>25256</v>
      </c>
      <c r="E6503" t="s">
        <v>3258</v>
      </c>
      <c r="F6503">
        <v>18</v>
      </c>
      <c r="G6503" t="s">
        <v>8234</v>
      </c>
      <c r="H6503" t="s">
        <v>8213</v>
      </c>
      <c r="I6503" t="s">
        <v>8219</v>
      </c>
      <c r="J6503" t="s">
        <v>8215</v>
      </c>
      <c r="K6503" t="s">
        <v>8224</v>
      </c>
      <c r="L6503" t="s">
        <v>8216</v>
      </c>
    </row>
    <row r="6504" spans="1:12" x14ac:dyDescent="0.35">
      <c r="A6504" s="164" t="s">
        <v>13526</v>
      </c>
      <c r="B6504" t="s">
        <v>13527</v>
      </c>
      <c r="C6504" t="s">
        <v>13528</v>
      </c>
      <c r="D6504" t="s">
        <v>13529</v>
      </c>
      <c r="E6504" t="s">
        <v>3258</v>
      </c>
      <c r="F6504">
        <v>35</v>
      </c>
      <c r="G6504" t="s">
        <v>8234</v>
      </c>
      <c r="H6504" t="s">
        <v>8213</v>
      </c>
      <c r="I6504" t="s">
        <v>8214</v>
      </c>
      <c r="J6504" t="s">
        <v>8215</v>
      </c>
      <c r="K6504" t="s">
        <v>5808</v>
      </c>
      <c r="L6504" t="s">
        <v>8216</v>
      </c>
    </row>
    <row r="6505" spans="1:12" x14ac:dyDescent="0.35">
      <c r="A6505" s="164" t="s">
        <v>11978</v>
      </c>
      <c r="B6505" t="s">
        <v>11979</v>
      </c>
      <c r="C6505" t="s">
        <v>11980</v>
      </c>
      <c r="D6505" t="s">
        <v>3272</v>
      </c>
      <c r="E6505" t="s">
        <v>3258</v>
      </c>
      <c r="F6505">
        <v>52</v>
      </c>
      <c r="G6505" t="s">
        <v>8234</v>
      </c>
      <c r="H6505" t="s">
        <v>8213</v>
      </c>
      <c r="I6505" t="s">
        <v>8214</v>
      </c>
      <c r="J6505" t="s">
        <v>8215</v>
      </c>
      <c r="K6505" t="s">
        <v>8224</v>
      </c>
      <c r="L6505" t="s">
        <v>8216</v>
      </c>
    </row>
    <row r="6506" spans="1:12" x14ac:dyDescent="0.35">
      <c r="A6506" s="164" t="s">
        <v>23035</v>
      </c>
      <c r="B6506" t="s">
        <v>23036</v>
      </c>
      <c r="C6506" t="s">
        <v>23037</v>
      </c>
      <c r="D6506" t="s">
        <v>17838</v>
      </c>
      <c r="E6506" t="s">
        <v>3258</v>
      </c>
      <c r="F6506">
        <v>40</v>
      </c>
      <c r="G6506" t="s">
        <v>8234</v>
      </c>
      <c r="H6506" t="s">
        <v>8213</v>
      </c>
      <c r="I6506" t="s">
        <v>8214</v>
      </c>
      <c r="J6506" t="s">
        <v>8215</v>
      </c>
      <c r="K6506" t="s">
        <v>5808</v>
      </c>
      <c r="L6506" t="s">
        <v>8216</v>
      </c>
    </row>
    <row r="6507" spans="1:12" x14ac:dyDescent="0.35">
      <c r="A6507" s="164" t="s">
        <v>19723</v>
      </c>
      <c r="B6507" t="s">
        <v>19724</v>
      </c>
      <c r="C6507" t="s">
        <v>19725</v>
      </c>
      <c r="D6507" t="s">
        <v>3260</v>
      </c>
      <c r="E6507" t="s">
        <v>3258</v>
      </c>
      <c r="F6507">
        <v>34</v>
      </c>
      <c r="G6507" t="s">
        <v>8234</v>
      </c>
      <c r="H6507" t="s">
        <v>8213</v>
      </c>
      <c r="I6507" t="s">
        <v>8214</v>
      </c>
      <c r="J6507" t="s">
        <v>8215</v>
      </c>
      <c r="K6507" t="s">
        <v>5808</v>
      </c>
      <c r="L6507" t="s">
        <v>8216</v>
      </c>
    </row>
    <row r="6508" spans="1:12" x14ac:dyDescent="0.35">
      <c r="A6508" s="164" t="s">
        <v>22600</v>
      </c>
      <c r="B6508" t="s">
        <v>22601</v>
      </c>
      <c r="C6508" t="s">
        <v>22602</v>
      </c>
      <c r="D6508" t="s">
        <v>22603</v>
      </c>
      <c r="E6508" t="s">
        <v>3258</v>
      </c>
      <c r="F6508">
        <v>30</v>
      </c>
      <c r="G6508" t="s">
        <v>8234</v>
      </c>
      <c r="H6508" t="s">
        <v>8213</v>
      </c>
      <c r="I6508" t="s">
        <v>8214</v>
      </c>
      <c r="J6508" t="s">
        <v>8215</v>
      </c>
      <c r="K6508" t="s">
        <v>5808</v>
      </c>
      <c r="L6508" t="s">
        <v>8216</v>
      </c>
    </row>
    <row r="6509" spans="1:12" x14ac:dyDescent="0.35">
      <c r="A6509" s="164" t="s">
        <v>3377</v>
      </c>
      <c r="B6509" t="s">
        <v>5828</v>
      </c>
      <c r="C6509" t="s">
        <v>12501</v>
      </c>
      <c r="D6509" t="s">
        <v>3378</v>
      </c>
      <c r="E6509" t="s">
        <v>3258</v>
      </c>
      <c r="F6509">
        <v>93</v>
      </c>
      <c r="G6509" t="s">
        <v>8234</v>
      </c>
      <c r="H6509" t="s">
        <v>8213</v>
      </c>
      <c r="I6509" t="s">
        <v>8214</v>
      </c>
      <c r="J6509" t="s">
        <v>8215</v>
      </c>
      <c r="K6509" t="s">
        <v>8224</v>
      </c>
      <c r="L6509" t="s">
        <v>8267</v>
      </c>
    </row>
    <row r="6510" spans="1:12" x14ac:dyDescent="0.35">
      <c r="A6510" s="164" t="s">
        <v>3379</v>
      </c>
      <c r="B6510" t="s">
        <v>5864</v>
      </c>
      <c r="C6510" t="s">
        <v>16193</v>
      </c>
      <c r="D6510" t="s">
        <v>3380</v>
      </c>
      <c r="E6510" t="s">
        <v>3258</v>
      </c>
      <c r="F6510">
        <v>122</v>
      </c>
      <c r="G6510" t="s">
        <v>8212</v>
      </c>
      <c r="H6510" t="s">
        <v>8213</v>
      </c>
      <c r="I6510" t="s">
        <v>8214</v>
      </c>
      <c r="J6510" t="s">
        <v>8215</v>
      </c>
      <c r="K6510" t="s">
        <v>8224</v>
      </c>
      <c r="L6510" t="s">
        <v>8216</v>
      </c>
    </row>
    <row r="6511" spans="1:12" x14ac:dyDescent="0.35">
      <c r="A6511" s="164" t="s">
        <v>25361</v>
      </c>
      <c r="B6511" t="s">
        <v>25362</v>
      </c>
      <c r="C6511" t="s">
        <v>25363</v>
      </c>
      <c r="D6511" t="s">
        <v>188</v>
      </c>
      <c r="E6511" t="s">
        <v>3258</v>
      </c>
      <c r="F6511">
        <v>30</v>
      </c>
      <c r="G6511" t="s">
        <v>8234</v>
      </c>
      <c r="H6511" t="s">
        <v>8213</v>
      </c>
      <c r="I6511" t="s">
        <v>8214</v>
      </c>
      <c r="J6511" t="s">
        <v>8215</v>
      </c>
      <c r="K6511" t="s">
        <v>8224</v>
      </c>
      <c r="L6511" t="s">
        <v>8216</v>
      </c>
    </row>
    <row r="6512" spans="1:12" x14ac:dyDescent="0.35">
      <c r="A6512" s="164" t="s">
        <v>3381</v>
      </c>
      <c r="B6512" t="s">
        <v>5821</v>
      </c>
      <c r="C6512" t="s">
        <v>17100</v>
      </c>
      <c r="D6512" t="s">
        <v>363</v>
      </c>
      <c r="E6512" t="s">
        <v>3258</v>
      </c>
      <c r="F6512">
        <v>72</v>
      </c>
      <c r="G6512" t="s">
        <v>8234</v>
      </c>
      <c r="H6512" t="s">
        <v>8213</v>
      </c>
      <c r="I6512" t="s">
        <v>8219</v>
      </c>
      <c r="J6512" t="s">
        <v>8215</v>
      </c>
      <c r="K6512" t="s">
        <v>8224</v>
      </c>
      <c r="L6512" t="s">
        <v>8216</v>
      </c>
    </row>
    <row r="6513" spans="1:12" x14ac:dyDescent="0.35">
      <c r="A6513" s="164" t="s">
        <v>6143</v>
      </c>
      <c r="B6513" t="s">
        <v>6144</v>
      </c>
      <c r="C6513" t="s">
        <v>9819</v>
      </c>
      <c r="D6513" t="s">
        <v>6145</v>
      </c>
      <c r="E6513" t="s">
        <v>3258</v>
      </c>
      <c r="F6513">
        <v>18</v>
      </c>
      <c r="G6513" t="s">
        <v>8234</v>
      </c>
      <c r="H6513" t="s">
        <v>8213</v>
      </c>
      <c r="I6513" t="s">
        <v>8214</v>
      </c>
      <c r="J6513" t="s">
        <v>8215</v>
      </c>
      <c r="K6513" t="s">
        <v>8224</v>
      </c>
      <c r="L6513" t="s">
        <v>8216</v>
      </c>
    </row>
    <row r="6514" spans="1:12" x14ac:dyDescent="0.35">
      <c r="A6514" s="164" t="s">
        <v>3383</v>
      </c>
      <c r="B6514" t="s">
        <v>8070</v>
      </c>
      <c r="C6514" t="s">
        <v>28217</v>
      </c>
      <c r="D6514" t="s">
        <v>3384</v>
      </c>
      <c r="E6514" t="s">
        <v>3258</v>
      </c>
      <c r="F6514">
        <v>41</v>
      </c>
      <c r="G6514" t="s">
        <v>8234</v>
      </c>
      <c r="H6514" t="s">
        <v>8213</v>
      </c>
      <c r="I6514" t="s">
        <v>8214</v>
      </c>
      <c r="J6514" t="s">
        <v>8215</v>
      </c>
      <c r="K6514" t="s">
        <v>8224</v>
      </c>
      <c r="L6514" t="s">
        <v>8216</v>
      </c>
    </row>
    <row r="6515" spans="1:12" x14ac:dyDescent="0.35">
      <c r="A6515" s="164" t="s">
        <v>18578</v>
      </c>
      <c r="B6515" t="s">
        <v>18579</v>
      </c>
      <c r="C6515" t="s">
        <v>18580</v>
      </c>
      <c r="D6515" t="s">
        <v>1119</v>
      </c>
      <c r="E6515" t="s">
        <v>3258</v>
      </c>
      <c r="F6515">
        <v>35</v>
      </c>
      <c r="G6515" t="s">
        <v>8234</v>
      </c>
      <c r="H6515" t="s">
        <v>8213</v>
      </c>
      <c r="I6515" t="s">
        <v>8214</v>
      </c>
      <c r="J6515" t="s">
        <v>8215</v>
      </c>
      <c r="K6515" t="s">
        <v>8224</v>
      </c>
      <c r="L6515" t="s">
        <v>8216</v>
      </c>
    </row>
    <row r="6516" spans="1:12" x14ac:dyDescent="0.35">
      <c r="A6516" s="164" t="s">
        <v>5840</v>
      </c>
      <c r="B6516" t="s">
        <v>5841</v>
      </c>
      <c r="C6516" t="s">
        <v>12806</v>
      </c>
      <c r="D6516" t="s">
        <v>5842</v>
      </c>
      <c r="E6516" t="s">
        <v>3258</v>
      </c>
      <c r="F6516">
        <v>28</v>
      </c>
      <c r="G6516" t="s">
        <v>8234</v>
      </c>
      <c r="H6516" t="s">
        <v>8213</v>
      </c>
      <c r="I6516" t="s">
        <v>8214</v>
      </c>
      <c r="J6516" t="s">
        <v>8215</v>
      </c>
      <c r="K6516" t="s">
        <v>8224</v>
      </c>
      <c r="L6516" t="s">
        <v>8216</v>
      </c>
    </row>
    <row r="6517" spans="1:12" x14ac:dyDescent="0.35">
      <c r="A6517" s="164" t="s">
        <v>28644</v>
      </c>
      <c r="B6517" t="s">
        <v>28645</v>
      </c>
      <c r="C6517" t="s">
        <v>28646</v>
      </c>
      <c r="D6517" t="s">
        <v>14477</v>
      </c>
      <c r="E6517" t="s">
        <v>3258</v>
      </c>
      <c r="H6517" t="s">
        <v>8213</v>
      </c>
      <c r="I6517" t="s">
        <v>8214</v>
      </c>
      <c r="J6517" t="s">
        <v>8215</v>
      </c>
      <c r="K6517" t="s">
        <v>8224</v>
      </c>
      <c r="L6517" t="s">
        <v>8216</v>
      </c>
    </row>
    <row r="6518" spans="1:12" x14ac:dyDescent="0.35">
      <c r="A6518" s="164" t="s">
        <v>31276</v>
      </c>
      <c r="B6518" t="s">
        <v>31277</v>
      </c>
      <c r="C6518" t="s">
        <v>31278</v>
      </c>
      <c r="D6518" t="s">
        <v>22603</v>
      </c>
      <c r="E6518" t="s">
        <v>3258</v>
      </c>
      <c r="H6518" t="s">
        <v>8213</v>
      </c>
      <c r="I6518" t="s">
        <v>8214</v>
      </c>
      <c r="J6518" t="s">
        <v>8215</v>
      </c>
      <c r="K6518" t="s">
        <v>8224</v>
      </c>
      <c r="L6518" t="s">
        <v>8216</v>
      </c>
    </row>
    <row r="6519" spans="1:12" x14ac:dyDescent="0.35">
      <c r="A6519" s="164" t="s">
        <v>17835</v>
      </c>
      <c r="B6519" t="s">
        <v>17836</v>
      </c>
      <c r="C6519" t="s">
        <v>17837</v>
      </c>
      <c r="D6519" t="s">
        <v>17838</v>
      </c>
      <c r="E6519" t="s">
        <v>3258</v>
      </c>
      <c r="H6519" t="s">
        <v>8213</v>
      </c>
      <c r="I6519" t="s">
        <v>8214</v>
      </c>
      <c r="J6519" t="s">
        <v>8215</v>
      </c>
      <c r="K6519" t="s">
        <v>8224</v>
      </c>
      <c r="L6519" t="s">
        <v>8216</v>
      </c>
    </row>
    <row r="6520" spans="1:12" x14ac:dyDescent="0.35">
      <c r="A6520" s="164" t="s">
        <v>20956</v>
      </c>
      <c r="B6520" t="s">
        <v>20957</v>
      </c>
      <c r="C6520" t="s">
        <v>20958</v>
      </c>
      <c r="D6520" t="s">
        <v>2569</v>
      </c>
      <c r="E6520" t="s">
        <v>2512</v>
      </c>
      <c r="F6520">
        <v>0</v>
      </c>
      <c r="G6520" t="s">
        <v>8234</v>
      </c>
      <c r="H6520" t="s">
        <v>8218</v>
      </c>
      <c r="I6520" t="s">
        <v>11246</v>
      </c>
      <c r="J6520" t="s">
        <v>8215</v>
      </c>
      <c r="K6520" t="s">
        <v>8224</v>
      </c>
      <c r="L6520" t="s">
        <v>8216</v>
      </c>
    </row>
    <row r="6521" spans="1:12" x14ac:dyDescent="0.35">
      <c r="A6521" s="164" t="s">
        <v>18900</v>
      </c>
      <c r="B6521" t="s">
        <v>18901</v>
      </c>
      <c r="C6521" t="s">
        <v>18902</v>
      </c>
      <c r="D6521" t="s">
        <v>18903</v>
      </c>
      <c r="E6521" t="s">
        <v>3258</v>
      </c>
      <c r="F6521">
        <v>4</v>
      </c>
      <c r="G6521" t="s">
        <v>8234</v>
      </c>
      <c r="H6521" t="s">
        <v>8213</v>
      </c>
      <c r="I6521" t="s">
        <v>8219</v>
      </c>
      <c r="J6521" t="s">
        <v>8272</v>
      </c>
      <c r="K6521" t="s">
        <v>8224</v>
      </c>
      <c r="L6521" t="s">
        <v>8216</v>
      </c>
    </row>
    <row r="6522" spans="1:12" x14ac:dyDescent="0.35">
      <c r="A6522" s="164" t="s">
        <v>10927</v>
      </c>
      <c r="B6522" t="s">
        <v>10928</v>
      </c>
      <c r="C6522" t="s">
        <v>10929</v>
      </c>
      <c r="D6522" t="s">
        <v>2585</v>
      </c>
      <c r="E6522" t="s">
        <v>3258</v>
      </c>
      <c r="F6522">
        <v>6</v>
      </c>
      <c r="G6522" t="s">
        <v>8234</v>
      </c>
      <c r="H6522" t="s">
        <v>8213</v>
      </c>
      <c r="I6522" t="s">
        <v>8219</v>
      </c>
      <c r="J6522" t="s">
        <v>8272</v>
      </c>
      <c r="K6522" t="s">
        <v>8224</v>
      </c>
      <c r="L6522" t="s">
        <v>8216</v>
      </c>
    </row>
    <row r="6523" spans="1:12" x14ac:dyDescent="0.35">
      <c r="A6523" s="164" t="s">
        <v>31871</v>
      </c>
      <c r="B6523" t="s">
        <v>31872</v>
      </c>
      <c r="C6523" t="s">
        <v>31873</v>
      </c>
      <c r="D6523" t="s">
        <v>31874</v>
      </c>
      <c r="E6523" t="s">
        <v>3258</v>
      </c>
      <c r="F6523">
        <v>20</v>
      </c>
      <c r="G6523" t="s">
        <v>8234</v>
      </c>
      <c r="H6523" t="s">
        <v>8213</v>
      </c>
      <c r="I6523" t="s">
        <v>8219</v>
      </c>
      <c r="J6523" t="s">
        <v>8272</v>
      </c>
      <c r="K6523" t="s">
        <v>8224</v>
      </c>
      <c r="L6523" t="s">
        <v>8216</v>
      </c>
    </row>
    <row r="6524" spans="1:12" x14ac:dyDescent="0.35">
      <c r="A6524" s="164" t="s">
        <v>32508</v>
      </c>
      <c r="B6524" t="s">
        <v>32509</v>
      </c>
      <c r="C6524" t="s">
        <v>12838</v>
      </c>
      <c r="D6524" t="s">
        <v>222</v>
      </c>
      <c r="E6524" t="s">
        <v>3258</v>
      </c>
      <c r="F6524">
        <v>3</v>
      </c>
      <c r="G6524" t="s">
        <v>8234</v>
      </c>
      <c r="H6524" t="s">
        <v>8213</v>
      </c>
      <c r="I6524" t="s">
        <v>8219</v>
      </c>
      <c r="J6524" t="s">
        <v>8272</v>
      </c>
      <c r="K6524" t="s">
        <v>8224</v>
      </c>
      <c r="L6524" t="s">
        <v>8216</v>
      </c>
    </row>
    <row r="6525" spans="1:12" x14ac:dyDescent="0.35">
      <c r="A6525" s="164" t="s">
        <v>23613</v>
      </c>
      <c r="B6525" t="s">
        <v>23614</v>
      </c>
      <c r="C6525" t="s">
        <v>23615</v>
      </c>
      <c r="D6525" t="s">
        <v>14844</v>
      </c>
      <c r="E6525" t="s">
        <v>3258</v>
      </c>
      <c r="F6525">
        <v>6</v>
      </c>
      <c r="G6525" t="s">
        <v>8234</v>
      </c>
      <c r="H6525" t="s">
        <v>8213</v>
      </c>
      <c r="I6525" t="s">
        <v>8219</v>
      </c>
      <c r="J6525" t="s">
        <v>8272</v>
      </c>
      <c r="K6525" t="s">
        <v>8224</v>
      </c>
      <c r="L6525" t="s">
        <v>8216</v>
      </c>
    </row>
    <row r="6526" spans="1:12" x14ac:dyDescent="0.35">
      <c r="A6526" s="164" t="s">
        <v>26049</v>
      </c>
      <c r="B6526" t="s">
        <v>26050</v>
      </c>
      <c r="C6526" t="s">
        <v>14599</v>
      </c>
      <c r="D6526" t="s">
        <v>14600</v>
      </c>
      <c r="E6526" t="s">
        <v>3258</v>
      </c>
      <c r="F6526">
        <v>24</v>
      </c>
      <c r="G6526" t="s">
        <v>8234</v>
      </c>
      <c r="H6526" t="s">
        <v>8213</v>
      </c>
      <c r="I6526" t="s">
        <v>8219</v>
      </c>
      <c r="J6526" t="s">
        <v>8272</v>
      </c>
      <c r="K6526" t="s">
        <v>8224</v>
      </c>
      <c r="L6526" t="s">
        <v>8216</v>
      </c>
    </row>
    <row r="6527" spans="1:12" x14ac:dyDescent="0.35">
      <c r="A6527" s="164" t="s">
        <v>16820</v>
      </c>
      <c r="B6527" t="s">
        <v>16821</v>
      </c>
      <c r="C6527" t="s">
        <v>16822</v>
      </c>
      <c r="D6527" t="s">
        <v>16823</v>
      </c>
      <c r="E6527" t="s">
        <v>3258</v>
      </c>
      <c r="F6527">
        <v>25</v>
      </c>
      <c r="G6527" t="s">
        <v>8234</v>
      </c>
      <c r="H6527" t="s">
        <v>8213</v>
      </c>
      <c r="I6527" t="s">
        <v>8219</v>
      </c>
      <c r="J6527" t="s">
        <v>8272</v>
      </c>
      <c r="K6527" t="s">
        <v>5808</v>
      </c>
      <c r="L6527" t="s">
        <v>8216</v>
      </c>
    </row>
    <row r="6528" spans="1:12" x14ac:dyDescent="0.35">
      <c r="A6528" s="164" t="s">
        <v>25249</v>
      </c>
      <c r="B6528" t="s">
        <v>25250</v>
      </c>
      <c r="C6528" t="s">
        <v>25251</v>
      </c>
      <c r="D6528" t="s">
        <v>25252</v>
      </c>
      <c r="E6528" t="s">
        <v>3258</v>
      </c>
      <c r="F6528">
        <v>25</v>
      </c>
      <c r="G6528" t="s">
        <v>8234</v>
      </c>
      <c r="H6528" t="s">
        <v>8213</v>
      </c>
      <c r="I6528" t="s">
        <v>8214</v>
      </c>
      <c r="J6528" t="s">
        <v>8272</v>
      </c>
      <c r="K6528" t="s">
        <v>8224</v>
      </c>
      <c r="L6528" t="s">
        <v>8216</v>
      </c>
    </row>
    <row r="6529" spans="1:12" x14ac:dyDescent="0.35">
      <c r="A6529" s="164" t="s">
        <v>18517</v>
      </c>
      <c r="B6529" t="s">
        <v>18518</v>
      </c>
      <c r="C6529" t="s">
        <v>18519</v>
      </c>
      <c r="D6529" t="s">
        <v>18520</v>
      </c>
      <c r="E6529" t="s">
        <v>3258</v>
      </c>
      <c r="F6529">
        <v>15</v>
      </c>
      <c r="G6529" t="s">
        <v>8234</v>
      </c>
      <c r="H6529" t="s">
        <v>8213</v>
      </c>
      <c r="I6529" t="s">
        <v>8214</v>
      </c>
      <c r="J6529" t="s">
        <v>8272</v>
      </c>
      <c r="K6529" t="s">
        <v>8224</v>
      </c>
      <c r="L6529" t="s">
        <v>8216</v>
      </c>
    </row>
    <row r="6530" spans="1:12" x14ac:dyDescent="0.35">
      <c r="A6530" s="164" t="s">
        <v>25648</v>
      </c>
      <c r="B6530" t="s">
        <v>25649</v>
      </c>
      <c r="C6530" t="s">
        <v>14374</v>
      </c>
      <c r="D6530" t="s">
        <v>4268</v>
      </c>
      <c r="E6530" t="s">
        <v>3258</v>
      </c>
      <c r="F6530">
        <v>25</v>
      </c>
      <c r="G6530" t="s">
        <v>8234</v>
      </c>
      <c r="H6530" t="s">
        <v>8213</v>
      </c>
      <c r="I6530" t="s">
        <v>8219</v>
      </c>
      <c r="J6530" t="s">
        <v>8272</v>
      </c>
      <c r="K6530" t="s">
        <v>5808</v>
      </c>
      <c r="L6530" t="s">
        <v>8216</v>
      </c>
    </row>
    <row r="6531" spans="1:12" x14ac:dyDescent="0.35">
      <c r="A6531" s="164" t="s">
        <v>18711</v>
      </c>
      <c r="B6531" t="s">
        <v>18712</v>
      </c>
      <c r="C6531" t="s">
        <v>18713</v>
      </c>
      <c r="D6531" t="s">
        <v>18714</v>
      </c>
      <c r="E6531" t="s">
        <v>3258</v>
      </c>
      <c r="F6531">
        <v>25</v>
      </c>
      <c r="G6531" t="s">
        <v>8234</v>
      </c>
      <c r="H6531" t="s">
        <v>8213</v>
      </c>
      <c r="I6531" t="s">
        <v>8219</v>
      </c>
      <c r="J6531" t="s">
        <v>8272</v>
      </c>
      <c r="K6531" t="s">
        <v>8224</v>
      </c>
      <c r="L6531" t="s">
        <v>8216</v>
      </c>
    </row>
    <row r="6532" spans="1:12" x14ac:dyDescent="0.35">
      <c r="A6532" s="164" t="s">
        <v>11414</v>
      </c>
      <c r="B6532" t="s">
        <v>11415</v>
      </c>
      <c r="C6532" t="s">
        <v>11416</v>
      </c>
      <c r="D6532" t="s">
        <v>11417</v>
      </c>
      <c r="E6532" t="s">
        <v>3258</v>
      </c>
      <c r="F6532">
        <v>25</v>
      </c>
      <c r="G6532" t="s">
        <v>8234</v>
      </c>
      <c r="H6532" t="s">
        <v>8213</v>
      </c>
      <c r="I6532" t="s">
        <v>8214</v>
      </c>
      <c r="J6532" t="s">
        <v>8272</v>
      </c>
      <c r="K6532" t="s">
        <v>8224</v>
      </c>
      <c r="L6532" t="s">
        <v>8216</v>
      </c>
    </row>
    <row r="6533" spans="1:12" x14ac:dyDescent="0.35">
      <c r="A6533" s="164" t="s">
        <v>28716</v>
      </c>
      <c r="B6533" t="s">
        <v>28717</v>
      </c>
      <c r="C6533" t="s">
        <v>28718</v>
      </c>
      <c r="D6533" t="s">
        <v>28719</v>
      </c>
      <c r="E6533" t="s">
        <v>3258</v>
      </c>
      <c r="F6533">
        <v>25</v>
      </c>
      <c r="G6533" t="s">
        <v>8234</v>
      </c>
      <c r="H6533" t="s">
        <v>8213</v>
      </c>
      <c r="I6533" t="s">
        <v>8214</v>
      </c>
      <c r="J6533" t="s">
        <v>8272</v>
      </c>
      <c r="K6533" t="s">
        <v>8224</v>
      </c>
      <c r="L6533" t="s">
        <v>8216</v>
      </c>
    </row>
    <row r="6534" spans="1:12" x14ac:dyDescent="0.35">
      <c r="A6534" s="164" t="s">
        <v>23484</v>
      </c>
      <c r="B6534" t="s">
        <v>23485</v>
      </c>
      <c r="C6534" t="s">
        <v>23486</v>
      </c>
      <c r="D6534" t="s">
        <v>23487</v>
      </c>
      <c r="E6534" t="s">
        <v>3258</v>
      </c>
      <c r="F6534">
        <v>25</v>
      </c>
      <c r="G6534" t="s">
        <v>8234</v>
      </c>
      <c r="H6534" t="s">
        <v>8213</v>
      </c>
      <c r="I6534" t="s">
        <v>8214</v>
      </c>
      <c r="J6534" t="s">
        <v>8272</v>
      </c>
      <c r="K6534" t="s">
        <v>8224</v>
      </c>
      <c r="L6534" t="s">
        <v>8216</v>
      </c>
    </row>
    <row r="6535" spans="1:12" x14ac:dyDescent="0.35">
      <c r="A6535" s="164" t="s">
        <v>31138</v>
      </c>
      <c r="B6535" t="s">
        <v>8367</v>
      </c>
      <c r="C6535" t="s">
        <v>8368</v>
      </c>
      <c r="D6535" t="s">
        <v>1825</v>
      </c>
      <c r="E6535" t="s">
        <v>3258</v>
      </c>
      <c r="F6535">
        <v>33</v>
      </c>
      <c r="G6535" t="s">
        <v>8234</v>
      </c>
      <c r="H6535" t="s">
        <v>8213</v>
      </c>
      <c r="I6535" t="s">
        <v>8219</v>
      </c>
      <c r="J6535" t="s">
        <v>8272</v>
      </c>
      <c r="K6535" t="s">
        <v>8224</v>
      </c>
      <c r="L6535" t="s">
        <v>8216</v>
      </c>
    </row>
    <row r="6536" spans="1:12" x14ac:dyDescent="0.35">
      <c r="A6536" s="164" t="s">
        <v>31398</v>
      </c>
      <c r="B6536" t="s">
        <v>17903</v>
      </c>
      <c r="C6536" t="s">
        <v>31399</v>
      </c>
      <c r="D6536" t="s">
        <v>2034</v>
      </c>
      <c r="E6536" t="s">
        <v>3258</v>
      </c>
      <c r="F6536">
        <v>25</v>
      </c>
      <c r="G6536" t="s">
        <v>8234</v>
      </c>
      <c r="H6536" t="s">
        <v>8213</v>
      </c>
      <c r="I6536" t="s">
        <v>8219</v>
      </c>
      <c r="J6536" t="s">
        <v>8272</v>
      </c>
      <c r="K6536" t="s">
        <v>8224</v>
      </c>
      <c r="L6536" t="s">
        <v>8216</v>
      </c>
    </row>
    <row r="6537" spans="1:12" x14ac:dyDescent="0.35">
      <c r="A6537" s="164" t="s">
        <v>32447</v>
      </c>
      <c r="B6537" t="s">
        <v>22420</v>
      </c>
      <c r="C6537" t="s">
        <v>22421</v>
      </c>
      <c r="D6537" t="s">
        <v>22422</v>
      </c>
      <c r="E6537" t="s">
        <v>3258</v>
      </c>
      <c r="F6537">
        <v>24</v>
      </c>
      <c r="G6537" t="s">
        <v>8234</v>
      </c>
      <c r="H6537" t="s">
        <v>8213</v>
      </c>
      <c r="I6537" t="s">
        <v>8219</v>
      </c>
      <c r="J6537" t="s">
        <v>8272</v>
      </c>
      <c r="K6537" t="s">
        <v>8224</v>
      </c>
      <c r="L6537" t="s">
        <v>8216</v>
      </c>
    </row>
    <row r="6538" spans="1:12" x14ac:dyDescent="0.35">
      <c r="A6538" s="164" t="s">
        <v>31402</v>
      </c>
      <c r="B6538" t="s">
        <v>31403</v>
      </c>
      <c r="C6538" t="s">
        <v>31404</v>
      </c>
      <c r="D6538" t="s">
        <v>1038</v>
      </c>
      <c r="E6538" t="s">
        <v>3258</v>
      </c>
      <c r="F6538">
        <v>25</v>
      </c>
      <c r="G6538" t="s">
        <v>8234</v>
      </c>
      <c r="H6538" t="s">
        <v>8213</v>
      </c>
      <c r="I6538" t="s">
        <v>8214</v>
      </c>
      <c r="J6538" t="s">
        <v>8272</v>
      </c>
      <c r="K6538" t="s">
        <v>8224</v>
      </c>
      <c r="L6538" t="s">
        <v>8216</v>
      </c>
    </row>
    <row r="6539" spans="1:12" x14ac:dyDescent="0.35">
      <c r="A6539" s="164" t="s">
        <v>15966</v>
      </c>
      <c r="B6539" t="s">
        <v>15967</v>
      </c>
      <c r="C6539" t="s">
        <v>15968</v>
      </c>
      <c r="D6539" t="s">
        <v>15969</v>
      </c>
      <c r="E6539" t="s">
        <v>3258</v>
      </c>
      <c r="F6539">
        <v>25</v>
      </c>
      <c r="G6539" t="s">
        <v>8234</v>
      </c>
      <c r="H6539" t="s">
        <v>8213</v>
      </c>
      <c r="I6539" t="s">
        <v>8219</v>
      </c>
      <c r="J6539" t="s">
        <v>8272</v>
      </c>
      <c r="K6539" t="s">
        <v>8224</v>
      </c>
      <c r="L6539" t="s">
        <v>8216</v>
      </c>
    </row>
    <row r="6540" spans="1:12" x14ac:dyDescent="0.35">
      <c r="A6540" s="164" t="s">
        <v>23005</v>
      </c>
      <c r="B6540" t="s">
        <v>23006</v>
      </c>
      <c r="C6540" t="s">
        <v>23007</v>
      </c>
      <c r="D6540" t="s">
        <v>22407</v>
      </c>
      <c r="E6540" t="s">
        <v>3258</v>
      </c>
      <c r="F6540">
        <v>25</v>
      </c>
      <c r="G6540" t="s">
        <v>8234</v>
      </c>
      <c r="H6540" t="s">
        <v>8213</v>
      </c>
      <c r="I6540" t="s">
        <v>8219</v>
      </c>
      <c r="J6540" t="s">
        <v>8272</v>
      </c>
      <c r="K6540" t="s">
        <v>8224</v>
      </c>
      <c r="L6540" t="s">
        <v>8216</v>
      </c>
    </row>
    <row r="6541" spans="1:12" x14ac:dyDescent="0.35">
      <c r="A6541" s="164" t="s">
        <v>18423</v>
      </c>
      <c r="B6541" t="s">
        <v>18424</v>
      </c>
      <c r="C6541" t="s">
        <v>18425</v>
      </c>
      <c r="D6541" t="s">
        <v>4175</v>
      </c>
      <c r="E6541" t="s">
        <v>3258</v>
      </c>
      <c r="F6541">
        <v>25</v>
      </c>
      <c r="G6541" t="s">
        <v>8234</v>
      </c>
      <c r="H6541" t="s">
        <v>8213</v>
      </c>
      <c r="I6541" t="s">
        <v>8219</v>
      </c>
      <c r="J6541" t="s">
        <v>8272</v>
      </c>
      <c r="K6541" t="s">
        <v>5808</v>
      </c>
      <c r="L6541" t="s">
        <v>8216</v>
      </c>
    </row>
    <row r="6542" spans="1:12" x14ac:dyDescent="0.35">
      <c r="A6542" s="164" t="s">
        <v>32349</v>
      </c>
      <c r="B6542" t="s">
        <v>32350</v>
      </c>
      <c r="C6542" t="s">
        <v>18204</v>
      </c>
      <c r="D6542" t="s">
        <v>18205</v>
      </c>
      <c r="E6542" t="s">
        <v>3258</v>
      </c>
      <c r="F6542">
        <v>25</v>
      </c>
      <c r="G6542" t="s">
        <v>8234</v>
      </c>
      <c r="H6542" t="s">
        <v>8213</v>
      </c>
      <c r="I6542" t="s">
        <v>8219</v>
      </c>
      <c r="J6542" t="s">
        <v>8272</v>
      </c>
      <c r="K6542" t="s">
        <v>8224</v>
      </c>
      <c r="L6542" t="s">
        <v>8216</v>
      </c>
    </row>
    <row r="6543" spans="1:12" x14ac:dyDescent="0.35">
      <c r="A6543" s="164" t="s">
        <v>24564</v>
      </c>
      <c r="B6543" t="s">
        <v>6317</v>
      </c>
      <c r="C6543" t="s">
        <v>9701</v>
      </c>
      <c r="D6543" t="s">
        <v>1410</v>
      </c>
      <c r="E6543" t="s">
        <v>3258</v>
      </c>
      <c r="F6543">
        <v>25</v>
      </c>
      <c r="G6543" t="s">
        <v>8234</v>
      </c>
      <c r="H6543" t="s">
        <v>8213</v>
      </c>
      <c r="I6543" t="s">
        <v>8219</v>
      </c>
      <c r="J6543" t="s">
        <v>8272</v>
      </c>
      <c r="K6543" t="s">
        <v>5808</v>
      </c>
      <c r="L6543" t="s">
        <v>8216</v>
      </c>
    </row>
    <row r="6544" spans="1:12" x14ac:dyDescent="0.35">
      <c r="A6544" s="164" t="s">
        <v>31666</v>
      </c>
      <c r="B6544" t="s">
        <v>22806</v>
      </c>
      <c r="C6544" t="s">
        <v>22807</v>
      </c>
      <c r="D6544" t="s">
        <v>22808</v>
      </c>
      <c r="E6544" t="s">
        <v>3258</v>
      </c>
      <c r="F6544">
        <v>21</v>
      </c>
      <c r="G6544" t="s">
        <v>8234</v>
      </c>
      <c r="H6544" t="s">
        <v>8213</v>
      </c>
      <c r="I6544" t="s">
        <v>8219</v>
      </c>
      <c r="J6544" t="s">
        <v>8272</v>
      </c>
      <c r="K6544" t="s">
        <v>8224</v>
      </c>
      <c r="L6544" t="s">
        <v>8216</v>
      </c>
    </row>
    <row r="6545" spans="1:12" x14ac:dyDescent="0.35">
      <c r="A6545" s="164" t="s">
        <v>32267</v>
      </c>
      <c r="B6545" t="s">
        <v>25254</v>
      </c>
      <c r="C6545" t="s">
        <v>25255</v>
      </c>
      <c r="D6545" t="s">
        <v>25256</v>
      </c>
      <c r="E6545" t="s">
        <v>3258</v>
      </c>
      <c r="F6545">
        <v>21</v>
      </c>
      <c r="G6545" t="s">
        <v>8234</v>
      </c>
      <c r="H6545" t="s">
        <v>8213</v>
      </c>
      <c r="I6545" t="s">
        <v>8219</v>
      </c>
      <c r="J6545" t="s">
        <v>8272</v>
      </c>
      <c r="K6545" t="s">
        <v>8224</v>
      </c>
      <c r="L6545" t="s">
        <v>8216</v>
      </c>
    </row>
    <row r="6546" spans="1:12" x14ac:dyDescent="0.35">
      <c r="A6546" s="164" t="s">
        <v>17795</v>
      </c>
      <c r="B6546" t="s">
        <v>17796</v>
      </c>
      <c r="C6546" t="s">
        <v>17797</v>
      </c>
      <c r="D6546" t="s">
        <v>11008</v>
      </c>
      <c r="E6546" t="s">
        <v>3258</v>
      </c>
      <c r="F6546">
        <v>25</v>
      </c>
      <c r="G6546" t="s">
        <v>8234</v>
      </c>
      <c r="H6546" t="s">
        <v>8213</v>
      </c>
      <c r="I6546" t="s">
        <v>8219</v>
      </c>
      <c r="J6546" t="s">
        <v>8272</v>
      </c>
      <c r="K6546" t="s">
        <v>5808</v>
      </c>
      <c r="L6546" t="s">
        <v>8216</v>
      </c>
    </row>
    <row r="6547" spans="1:12" x14ac:dyDescent="0.35">
      <c r="A6547" s="164" t="s">
        <v>27027</v>
      </c>
      <c r="B6547" t="s">
        <v>18866</v>
      </c>
      <c r="C6547" t="s">
        <v>18867</v>
      </c>
      <c r="D6547" t="s">
        <v>244</v>
      </c>
      <c r="E6547" t="s">
        <v>3258</v>
      </c>
      <c r="F6547">
        <v>25</v>
      </c>
      <c r="G6547" t="s">
        <v>8234</v>
      </c>
      <c r="H6547" t="s">
        <v>8213</v>
      </c>
      <c r="I6547" t="s">
        <v>8219</v>
      </c>
      <c r="J6547" t="s">
        <v>8272</v>
      </c>
      <c r="K6547" t="s">
        <v>8224</v>
      </c>
      <c r="L6547" t="s">
        <v>8216</v>
      </c>
    </row>
    <row r="6548" spans="1:12" x14ac:dyDescent="0.35">
      <c r="A6548" s="164" t="s">
        <v>17115</v>
      </c>
      <c r="B6548" t="s">
        <v>17116</v>
      </c>
      <c r="C6548" t="s">
        <v>17117</v>
      </c>
      <c r="D6548" t="s">
        <v>17118</v>
      </c>
      <c r="E6548" t="s">
        <v>3258</v>
      </c>
      <c r="F6548">
        <v>25</v>
      </c>
      <c r="G6548" t="s">
        <v>8234</v>
      </c>
      <c r="H6548" t="s">
        <v>8213</v>
      </c>
      <c r="I6548" t="s">
        <v>8214</v>
      </c>
      <c r="J6548" t="s">
        <v>8272</v>
      </c>
      <c r="K6548" t="s">
        <v>5808</v>
      </c>
      <c r="L6548" t="s">
        <v>8216</v>
      </c>
    </row>
    <row r="6549" spans="1:12" x14ac:dyDescent="0.35">
      <c r="A6549" s="164" t="s">
        <v>10502</v>
      </c>
      <c r="B6549" t="s">
        <v>10503</v>
      </c>
      <c r="C6549" t="s">
        <v>10504</v>
      </c>
      <c r="D6549" t="s">
        <v>10505</v>
      </c>
      <c r="E6549" t="s">
        <v>3258</v>
      </c>
      <c r="F6549">
        <v>25</v>
      </c>
      <c r="G6549" t="s">
        <v>8234</v>
      </c>
      <c r="H6549" t="s">
        <v>8213</v>
      </c>
      <c r="I6549" t="s">
        <v>8219</v>
      </c>
      <c r="J6549" t="s">
        <v>8272</v>
      </c>
      <c r="K6549" t="s">
        <v>8224</v>
      </c>
      <c r="L6549" t="s">
        <v>8216</v>
      </c>
    </row>
    <row r="6550" spans="1:12" x14ac:dyDescent="0.35">
      <c r="A6550" s="164" t="s">
        <v>14997</v>
      </c>
      <c r="B6550" t="s">
        <v>14998</v>
      </c>
      <c r="C6550" t="s">
        <v>14703</v>
      </c>
      <c r="D6550" t="s">
        <v>14999</v>
      </c>
      <c r="E6550" t="s">
        <v>3258</v>
      </c>
      <c r="F6550">
        <v>25</v>
      </c>
      <c r="G6550" t="s">
        <v>8234</v>
      </c>
      <c r="H6550" t="s">
        <v>8213</v>
      </c>
      <c r="I6550" t="s">
        <v>8219</v>
      </c>
      <c r="J6550" t="s">
        <v>8272</v>
      </c>
      <c r="K6550" t="s">
        <v>8224</v>
      </c>
      <c r="L6550" t="s">
        <v>8216</v>
      </c>
    </row>
    <row r="6551" spans="1:12" x14ac:dyDescent="0.35">
      <c r="A6551" s="164" t="s">
        <v>19547</v>
      </c>
      <c r="B6551" t="s">
        <v>19548</v>
      </c>
      <c r="C6551" t="s">
        <v>19549</v>
      </c>
      <c r="D6551" t="s">
        <v>19550</v>
      </c>
      <c r="E6551" t="s">
        <v>3258</v>
      </c>
      <c r="H6551" t="s">
        <v>8213</v>
      </c>
      <c r="I6551" t="s">
        <v>8214</v>
      </c>
      <c r="J6551" t="s">
        <v>8215</v>
      </c>
      <c r="K6551" t="s">
        <v>8224</v>
      </c>
      <c r="L6551" t="s">
        <v>8216</v>
      </c>
    </row>
    <row r="6552" spans="1:12" x14ac:dyDescent="0.35">
      <c r="A6552" s="164" t="s">
        <v>9377</v>
      </c>
      <c r="B6552" t="s">
        <v>9378</v>
      </c>
      <c r="C6552" t="s">
        <v>9379</v>
      </c>
      <c r="D6552" t="s">
        <v>3310</v>
      </c>
      <c r="E6552" t="s">
        <v>3258</v>
      </c>
      <c r="F6552">
        <v>0</v>
      </c>
      <c r="G6552" t="s">
        <v>8234</v>
      </c>
      <c r="H6552" t="s">
        <v>8213</v>
      </c>
      <c r="I6552" t="s">
        <v>8214</v>
      </c>
      <c r="J6552" t="s">
        <v>8215</v>
      </c>
      <c r="K6552" t="s">
        <v>8224</v>
      </c>
      <c r="L6552" t="s">
        <v>8216</v>
      </c>
    </row>
    <row r="6553" spans="1:12" x14ac:dyDescent="0.35">
      <c r="A6553" s="164" t="s">
        <v>12165</v>
      </c>
      <c r="B6553" t="s">
        <v>9371</v>
      </c>
      <c r="C6553" t="s">
        <v>9372</v>
      </c>
      <c r="D6553" t="s">
        <v>9373</v>
      </c>
      <c r="E6553" t="s">
        <v>3258</v>
      </c>
      <c r="F6553">
        <v>737</v>
      </c>
      <c r="G6553" t="s">
        <v>8490</v>
      </c>
      <c r="H6553" t="s">
        <v>8213</v>
      </c>
      <c r="I6553" t="s">
        <v>8214</v>
      </c>
      <c r="J6553" t="s">
        <v>8215</v>
      </c>
      <c r="K6553" t="s">
        <v>8224</v>
      </c>
      <c r="L6553" t="s">
        <v>8267</v>
      </c>
    </row>
    <row r="6554" spans="1:12" x14ac:dyDescent="0.35">
      <c r="A6554" s="164" t="s">
        <v>15729</v>
      </c>
      <c r="B6554" t="s">
        <v>15730</v>
      </c>
      <c r="C6554" t="s">
        <v>15731</v>
      </c>
      <c r="D6554" t="s">
        <v>3268</v>
      </c>
      <c r="E6554" t="s">
        <v>3258</v>
      </c>
      <c r="F6554">
        <v>249</v>
      </c>
      <c r="G6554" t="s">
        <v>8223</v>
      </c>
      <c r="H6554" t="s">
        <v>8213</v>
      </c>
      <c r="I6554" t="s">
        <v>8214</v>
      </c>
      <c r="J6554" t="s">
        <v>8215</v>
      </c>
      <c r="K6554" t="s">
        <v>8224</v>
      </c>
      <c r="L6554" t="s">
        <v>8267</v>
      </c>
    </row>
    <row r="6555" spans="1:12" x14ac:dyDescent="0.35">
      <c r="A6555" s="164" t="s">
        <v>33360</v>
      </c>
      <c r="B6555" t="s">
        <v>33361</v>
      </c>
      <c r="C6555" t="s">
        <v>33362</v>
      </c>
      <c r="D6555" t="s">
        <v>28365</v>
      </c>
      <c r="E6555" t="s">
        <v>3258</v>
      </c>
      <c r="F6555">
        <v>338</v>
      </c>
      <c r="G6555" t="s">
        <v>8556</v>
      </c>
      <c r="H6555" t="s">
        <v>8213</v>
      </c>
      <c r="I6555" t="s">
        <v>8214</v>
      </c>
      <c r="J6555" t="s">
        <v>8215</v>
      </c>
      <c r="K6555" t="s">
        <v>8224</v>
      </c>
      <c r="L6555" t="s">
        <v>8267</v>
      </c>
    </row>
    <row r="6556" spans="1:12" x14ac:dyDescent="0.35">
      <c r="A6556" s="164" t="s">
        <v>25650</v>
      </c>
      <c r="B6556" t="s">
        <v>25651</v>
      </c>
      <c r="C6556" t="s">
        <v>25652</v>
      </c>
      <c r="D6556" t="s">
        <v>19550</v>
      </c>
      <c r="E6556" t="s">
        <v>3258</v>
      </c>
      <c r="F6556">
        <v>127</v>
      </c>
      <c r="G6556" t="s">
        <v>8212</v>
      </c>
      <c r="H6556" t="s">
        <v>8213</v>
      </c>
      <c r="I6556" t="s">
        <v>8214</v>
      </c>
      <c r="J6556" t="s">
        <v>8215</v>
      </c>
      <c r="K6556" t="s">
        <v>8224</v>
      </c>
      <c r="L6556" t="s">
        <v>8216</v>
      </c>
    </row>
    <row r="6557" spans="1:12" x14ac:dyDescent="0.35">
      <c r="A6557" s="164" t="s">
        <v>10818</v>
      </c>
      <c r="B6557" t="s">
        <v>10819</v>
      </c>
      <c r="C6557" t="s">
        <v>10820</v>
      </c>
      <c r="D6557" t="s">
        <v>3272</v>
      </c>
      <c r="E6557" t="s">
        <v>3258</v>
      </c>
      <c r="F6557">
        <v>83</v>
      </c>
      <c r="G6557" t="s">
        <v>8234</v>
      </c>
      <c r="H6557" t="s">
        <v>8213</v>
      </c>
      <c r="I6557" t="s">
        <v>8214</v>
      </c>
      <c r="J6557" t="s">
        <v>8215</v>
      </c>
      <c r="K6557" t="s">
        <v>8224</v>
      </c>
      <c r="L6557" t="s">
        <v>8216</v>
      </c>
    </row>
    <row r="6558" spans="1:12" x14ac:dyDescent="0.35">
      <c r="A6558" s="164" t="s">
        <v>29538</v>
      </c>
      <c r="B6558" t="s">
        <v>29539</v>
      </c>
      <c r="C6558" t="s">
        <v>10820</v>
      </c>
      <c r="D6558" t="s">
        <v>3272</v>
      </c>
      <c r="E6558" t="s">
        <v>3258</v>
      </c>
      <c r="F6558">
        <v>164</v>
      </c>
      <c r="G6558" t="s">
        <v>8212</v>
      </c>
      <c r="H6558" t="s">
        <v>8213</v>
      </c>
      <c r="I6558" t="s">
        <v>8214</v>
      </c>
      <c r="J6558" t="s">
        <v>8215</v>
      </c>
      <c r="K6558" t="s">
        <v>8224</v>
      </c>
      <c r="L6558" t="s">
        <v>8216</v>
      </c>
    </row>
    <row r="6559" spans="1:12" x14ac:dyDescent="0.35">
      <c r="A6559" s="164" t="s">
        <v>19086</v>
      </c>
      <c r="B6559" t="s">
        <v>19087</v>
      </c>
      <c r="C6559" t="s">
        <v>19088</v>
      </c>
      <c r="D6559" t="s">
        <v>362</v>
      </c>
      <c r="E6559" t="s">
        <v>3258</v>
      </c>
      <c r="F6559">
        <v>85</v>
      </c>
      <c r="G6559" t="s">
        <v>8234</v>
      </c>
      <c r="H6559" t="s">
        <v>8213</v>
      </c>
      <c r="I6559" t="s">
        <v>8214</v>
      </c>
      <c r="J6559" t="s">
        <v>8215</v>
      </c>
      <c r="K6559" t="s">
        <v>8224</v>
      </c>
      <c r="L6559" t="s">
        <v>8216</v>
      </c>
    </row>
    <row r="6560" spans="1:12" x14ac:dyDescent="0.35">
      <c r="A6560" s="164" t="s">
        <v>30396</v>
      </c>
      <c r="B6560" t="s">
        <v>30397</v>
      </c>
      <c r="C6560" t="s">
        <v>30398</v>
      </c>
      <c r="D6560" t="s">
        <v>3310</v>
      </c>
      <c r="E6560" t="s">
        <v>3258</v>
      </c>
      <c r="F6560">
        <v>34</v>
      </c>
      <c r="G6560" t="s">
        <v>8234</v>
      </c>
      <c r="H6560" t="s">
        <v>8213</v>
      </c>
      <c r="I6560" t="s">
        <v>8214</v>
      </c>
      <c r="J6560" t="s">
        <v>8215</v>
      </c>
      <c r="K6560" t="s">
        <v>8224</v>
      </c>
      <c r="L6560" t="s">
        <v>8216</v>
      </c>
    </row>
    <row r="6561" spans="1:12" x14ac:dyDescent="0.35">
      <c r="A6561" s="164" t="s">
        <v>32313</v>
      </c>
      <c r="B6561" t="s">
        <v>32314</v>
      </c>
      <c r="C6561" t="s">
        <v>32315</v>
      </c>
      <c r="D6561" t="s">
        <v>17838</v>
      </c>
      <c r="E6561" t="s">
        <v>3258</v>
      </c>
      <c r="H6561" t="s">
        <v>8213</v>
      </c>
      <c r="I6561" t="s">
        <v>8214</v>
      </c>
      <c r="J6561" t="s">
        <v>8215</v>
      </c>
      <c r="K6561" t="s">
        <v>8224</v>
      </c>
      <c r="L6561" t="s">
        <v>8216</v>
      </c>
    </row>
    <row r="6562" spans="1:12" x14ac:dyDescent="0.35">
      <c r="A6562" s="164" t="s">
        <v>13040</v>
      </c>
      <c r="B6562" t="s">
        <v>13041</v>
      </c>
      <c r="C6562" t="s">
        <v>13042</v>
      </c>
      <c r="D6562" t="s">
        <v>3272</v>
      </c>
      <c r="E6562" t="s">
        <v>3258</v>
      </c>
      <c r="F6562">
        <v>0</v>
      </c>
      <c r="G6562" t="s">
        <v>8234</v>
      </c>
      <c r="H6562" t="s">
        <v>8213</v>
      </c>
      <c r="I6562" t="s">
        <v>8214</v>
      </c>
      <c r="J6562" t="s">
        <v>8215</v>
      </c>
      <c r="K6562" t="s">
        <v>8224</v>
      </c>
      <c r="L6562" t="s">
        <v>8216</v>
      </c>
    </row>
    <row r="6563" spans="1:12" x14ac:dyDescent="0.35">
      <c r="A6563" s="164" t="s">
        <v>16411</v>
      </c>
      <c r="B6563" t="s">
        <v>16412</v>
      </c>
      <c r="C6563" t="s">
        <v>16413</v>
      </c>
      <c r="D6563" t="s">
        <v>3310</v>
      </c>
      <c r="E6563" t="s">
        <v>3258</v>
      </c>
      <c r="F6563">
        <v>285</v>
      </c>
      <c r="G6563" t="s">
        <v>8223</v>
      </c>
      <c r="H6563" t="s">
        <v>8213</v>
      </c>
      <c r="I6563" t="s">
        <v>8214</v>
      </c>
      <c r="J6563" t="s">
        <v>8215</v>
      </c>
      <c r="K6563" t="s">
        <v>8224</v>
      </c>
      <c r="L6563" t="s">
        <v>8216</v>
      </c>
    </row>
    <row r="6564" spans="1:12" x14ac:dyDescent="0.35">
      <c r="A6564" s="164" t="s">
        <v>23661</v>
      </c>
      <c r="B6564" t="s">
        <v>23662</v>
      </c>
      <c r="C6564" t="s">
        <v>23663</v>
      </c>
      <c r="D6564" t="s">
        <v>188</v>
      </c>
      <c r="E6564" t="s">
        <v>3258</v>
      </c>
      <c r="F6564">
        <v>100</v>
      </c>
      <c r="G6564" t="s">
        <v>8234</v>
      </c>
      <c r="H6564" t="s">
        <v>8213</v>
      </c>
      <c r="I6564" t="s">
        <v>8214</v>
      </c>
      <c r="J6564" t="s">
        <v>8215</v>
      </c>
      <c r="K6564" t="s">
        <v>8224</v>
      </c>
      <c r="L6564" t="s">
        <v>8216</v>
      </c>
    </row>
    <row r="6565" spans="1:12" x14ac:dyDescent="0.35">
      <c r="A6565" s="164" t="s">
        <v>32688</v>
      </c>
      <c r="B6565" t="s">
        <v>32689</v>
      </c>
      <c r="C6565" t="s">
        <v>32690</v>
      </c>
      <c r="D6565" t="s">
        <v>234</v>
      </c>
      <c r="E6565" t="s">
        <v>3258</v>
      </c>
      <c r="F6565">
        <v>84</v>
      </c>
      <c r="G6565" t="s">
        <v>8234</v>
      </c>
      <c r="H6565" t="s">
        <v>8213</v>
      </c>
      <c r="I6565" t="s">
        <v>8214</v>
      </c>
      <c r="J6565" t="s">
        <v>8215</v>
      </c>
      <c r="K6565" t="s">
        <v>8224</v>
      </c>
      <c r="L6565" t="s">
        <v>8216</v>
      </c>
    </row>
    <row r="6566" spans="1:12" x14ac:dyDescent="0.35">
      <c r="A6566" s="164" t="s">
        <v>30232</v>
      </c>
      <c r="B6566" t="s">
        <v>30233</v>
      </c>
      <c r="C6566" t="s">
        <v>30234</v>
      </c>
      <c r="D6566" t="s">
        <v>23564</v>
      </c>
      <c r="E6566" t="s">
        <v>3258</v>
      </c>
      <c r="H6566" t="s">
        <v>8213</v>
      </c>
      <c r="I6566" t="s">
        <v>8214</v>
      </c>
      <c r="J6566" t="s">
        <v>8215</v>
      </c>
      <c r="K6566" t="s">
        <v>8224</v>
      </c>
      <c r="L6566" t="s">
        <v>8216</v>
      </c>
    </row>
    <row r="6567" spans="1:12" x14ac:dyDescent="0.35">
      <c r="A6567" s="164" t="s">
        <v>8414</v>
      </c>
      <c r="B6567" t="s">
        <v>8415</v>
      </c>
      <c r="C6567" t="s">
        <v>8416</v>
      </c>
      <c r="D6567" t="s">
        <v>8417</v>
      </c>
      <c r="E6567" t="s">
        <v>3258</v>
      </c>
      <c r="H6567" t="s">
        <v>8213</v>
      </c>
      <c r="I6567" t="s">
        <v>8214</v>
      </c>
      <c r="J6567" t="s">
        <v>8215</v>
      </c>
      <c r="K6567" t="s">
        <v>8224</v>
      </c>
      <c r="L6567" t="s">
        <v>8216</v>
      </c>
    </row>
    <row r="6568" spans="1:12" x14ac:dyDescent="0.35">
      <c r="A6568" s="164" t="s">
        <v>21857</v>
      </c>
      <c r="B6568" t="s">
        <v>21858</v>
      </c>
      <c r="C6568" t="s">
        <v>21859</v>
      </c>
      <c r="D6568" t="s">
        <v>17838</v>
      </c>
      <c r="E6568" t="s">
        <v>3258</v>
      </c>
      <c r="F6568">
        <v>60</v>
      </c>
      <c r="G6568" t="s">
        <v>8234</v>
      </c>
      <c r="H6568" t="s">
        <v>8213</v>
      </c>
      <c r="I6568" t="s">
        <v>8214</v>
      </c>
      <c r="J6568" t="s">
        <v>8215</v>
      </c>
      <c r="K6568" t="s">
        <v>8224</v>
      </c>
      <c r="L6568" t="s">
        <v>8216</v>
      </c>
    </row>
    <row r="6569" spans="1:12" x14ac:dyDescent="0.35">
      <c r="A6569" s="164" t="s">
        <v>22091</v>
      </c>
      <c r="B6569" t="s">
        <v>22092</v>
      </c>
      <c r="C6569" t="s">
        <v>22093</v>
      </c>
      <c r="D6569" t="s">
        <v>17838</v>
      </c>
      <c r="E6569" t="s">
        <v>3258</v>
      </c>
      <c r="F6569">
        <v>50</v>
      </c>
      <c r="G6569" t="s">
        <v>8234</v>
      </c>
      <c r="H6569" t="s">
        <v>8213</v>
      </c>
      <c r="I6569" t="s">
        <v>8214</v>
      </c>
      <c r="J6569" t="s">
        <v>8215</v>
      </c>
      <c r="K6569" t="s">
        <v>8224</v>
      </c>
      <c r="L6569" t="s">
        <v>8216</v>
      </c>
    </row>
    <row r="6570" spans="1:12" x14ac:dyDescent="0.35">
      <c r="A6570" s="164" t="s">
        <v>28548</v>
      </c>
      <c r="B6570" t="s">
        <v>28549</v>
      </c>
      <c r="C6570" t="s">
        <v>28550</v>
      </c>
      <c r="D6570" t="s">
        <v>3364</v>
      </c>
      <c r="E6570" t="s">
        <v>3258</v>
      </c>
      <c r="F6570">
        <v>0</v>
      </c>
      <c r="G6570" t="s">
        <v>8234</v>
      </c>
      <c r="H6570" t="s">
        <v>8213</v>
      </c>
      <c r="I6570" t="s">
        <v>8214</v>
      </c>
      <c r="J6570" t="s">
        <v>8215</v>
      </c>
      <c r="K6570" t="s">
        <v>8224</v>
      </c>
      <c r="L6570" t="s">
        <v>8216</v>
      </c>
    </row>
    <row r="6571" spans="1:12" x14ac:dyDescent="0.35">
      <c r="A6571" s="164" t="s">
        <v>28865</v>
      </c>
      <c r="B6571" t="s">
        <v>28866</v>
      </c>
      <c r="C6571" t="s">
        <v>28867</v>
      </c>
      <c r="D6571" t="s">
        <v>28868</v>
      </c>
      <c r="E6571" t="s">
        <v>3258</v>
      </c>
      <c r="F6571">
        <v>80</v>
      </c>
      <c r="G6571" t="s">
        <v>8234</v>
      </c>
      <c r="H6571" t="s">
        <v>8213</v>
      </c>
      <c r="I6571" t="s">
        <v>8214</v>
      </c>
      <c r="J6571" t="s">
        <v>8215</v>
      </c>
      <c r="K6571" t="s">
        <v>8224</v>
      </c>
      <c r="L6571" t="s">
        <v>8216</v>
      </c>
    </row>
    <row r="6572" spans="1:12" x14ac:dyDescent="0.35">
      <c r="A6572" s="164" t="s">
        <v>19145</v>
      </c>
      <c r="B6572" t="s">
        <v>19146</v>
      </c>
      <c r="C6572" t="s">
        <v>19147</v>
      </c>
      <c r="D6572" t="s">
        <v>239</v>
      </c>
      <c r="E6572" t="s">
        <v>3258</v>
      </c>
      <c r="F6572">
        <v>66</v>
      </c>
      <c r="G6572" t="s">
        <v>8234</v>
      </c>
      <c r="H6572" t="s">
        <v>8213</v>
      </c>
      <c r="I6572" t="s">
        <v>8214</v>
      </c>
      <c r="J6572" t="s">
        <v>8215</v>
      </c>
      <c r="K6572" t="s">
        <v>8224</v>
      </c>
      <c r="L6572" t="s">
        <v>8216</v>
      </c>
    </row>
    <row r="6573" spans="1:12" x14ac:dyDescent="0.35">
      <c r="A6573" s="164" t="s">
        <v>9370</v>
      </c>
      <c r="B6573" t="s">
        <v>9371</v>
      </c>
      <c r="C6573" t="s">
        <v>9372</v>
      </c>
      <c r="D6573" t="s">
        <v>9373</v>
      </c>
      <c r="E6573" t="s">
        <v>3258</v>
      </c>
      <c r="F6573">
        <v>431</v>
      </c>
      <c r="G6573" t="s">
        <v>8307</v>
      </c>
      <c r="H6573" t="s">
        <v>8213</v>
      </c>
      <c r="I6573" t="s">
        <v>8214</v>
      </c>
      <c r="J6573" t="s">
        <v>8215</v>
      </c>
      <c r="K6573" t="s">
        <v>8224</v>
      </c>
      <c r="L6573" t="s">
        <v>8216</v>
      </c>
    </row>
    <row r="6574" spans="1:12" x14ac:dyDescent="0.35">
      <c r="A6574" s="164" t="s">
        <v>32568</v>
      </c>
      <c r="B6574" t="s">
        <v>15730</v>
      </c>
      <c r="C6574" t="s">
        <v>32569</v>
      </c>
      <c r="D6574" t="s">
        <v>3268</v>
      </c>
      <c r="E6574" t="s">
        <v>3258</v>
      </c>
      <c r="F6574">
        <v>253</v>
      </c>
      <c r="G6574" t="s">
        <v>8223</v>
      </c>
      <c r="H6574" t="s">
        <v>8213</v>
      </c>
      <c r="I6574" t="s">
        <v>8214</v>
      </c>
      <c r="J6574" t="s">
        <v>8215</v>
      </c>
      <c r="K6574" t="s">
        <v>8224</v>
      </c>
      <c r="L6574" t="s">
        <v>8267</v>
      </c>
    </row>
    <row r="6575" spans="1:12" x14ac:dyDescent="0.35">
      <c r="A6575" s="164" t="s">
        <v>28362</v>
      </c>
      <c r="B6575" t="s">
        <v>28363</v>
      </c>
      <c r="C6575" t="s">
        <v>28364</v>
      </c>
      <c r="D6575" t="s">
        <v>28365</v>
      </c>
      <c r="E6575" t="s">
        <v>3258</v>
      </c>
      <c r="F6575">
        <v>62</v>
      </c>
      <c r="G6575" t="s">
        <v>8234</v>
      </c>
      <c r="H6575" t="s">
        <v>8213</v>
      </c>
      <c r="I6575" t="s">
        <v>8214</v>
      </c>
      <c r="J6575" t="s">
        <v>8215</v>
      </c>
      <c r="K6575" t="s">
        <v>8224</v>
      </c>
      <c r="L6575" t="s">
        <v>8216</v>
      </c>
    </row>
    <row r="6576" spans="1:12" x14ac:dyDescent="0.35">
      <c r="A6576" s="164" t="s">
        <v>17992</v>
      </c>
      <c r="B6576" t="s">
        <v>17993</v>
      </c>
      <c r="C6576" t="s">
        <v>17994</v>
      </c>
      <c r="D6576" t="s">
        <v>17995</v>
      </c>
      <c r="E6576" t="s">
        <v>3258</v>
      </c>
      <c r="F6576">
        <v>56</v>
      </c>
      <c r="G6576" t="s">
        <v>8234</v>
      </c>
      <c r="H6576" t="s">
        <v>8213</v>
      </c>
      <c r="I6576" t="s">
        <v>8214</v>
      </c>
      <c r="J6576" t="s">
        <v>8215</v>
      </c>
      <c r="K6576" t="s">
        <v>8224</v>
      </c>
      <c r="L6576" t="s">
        <v>8216</v>
      </c>
    </row>
    <row r="6577" spans="1:12" x14ac:dyDescent="0.35">
      <c r="A6577" s="164" t="s">
        <v>23666</v>
      </c>
      <c r="B6577" t="s">
        <v>23667</v>
      </c>
      <c r="C6577" t="s">
        <v>23668</v>
      </c>
      <c r="D6577" t="s">
        <v>4075</v>
      </c>
      <c r="E6577" t="s">
        <v>3258</v>
      </c>
      <c r="F6577">
        <v>16</v>
      </c>
      <c r="G6577" t="s">
        <v>8234</v>
      </c>
      <c r="H6577" t="s">
        <v>8213</v>
      </c>
      <c r="I6577" t="s">
        <v>8214</v>
      </c>
      <c r="J6577" t="s">
        <v>8215</v>
      </c>
      <c r="K6577" t="s">
        <v>8224</v>
      </c>
      <c r="L6577" t="s">
        <v>8216</v>
      </c>
    </row>
    <row r="6578" spans="1:12" x14ac:dyDescent="0.35">
      <c r="A6578" s="164" t="s">
        <v>15454</v>
      </c>
      <c r="B6578" t="s">
        <v>15455</v>
      </c>
      <c r="C6578" t="s">
        <v>15456</v>
      </c>
      <c r="D6578" t="s">
        <v>15457</v>
      </c>
      <c r="E6578" t="s">
        <v>3258</v>
      </c>
      <c r="F6578">
        <v>40</v>
      </c>
      <c r="G6578" t="s">
        <v>8234</v>
      </c>
      <c r="H6578" t="s">
        <v>8213</v>
      </c>
      <c r="I6578" t="s">
        <v>8214</v>
      </c>
      <c r="J6578" t="s">
        <v>8215</v>
      </c>
      <c r="K6578" t="s">
        <v>8224</v>
      </c>
      <c r="L6578" t="s">
        <v>8216</v>
      </c>
    </row>
    <row r="6579" spans="1:12" x14ac:dyDescent="0.35">
      <c r="A6579" s="164" t="s">
        <v>11486</v>
      </c>
      <c r="B6579" t="s">
        <v>11487</v>
      </c>
      <c r="C6579" t="s">
        <v>11488</v>
      </c>
      <c r="D6579" t="s">
        <v>1119</v>
      </c>
      <c r="E6579" t="s">
        <v>3258</v>
      </c>
      <c r="F6579">
        <v>0</v>
      </c>
      <c r="G6579" t="s">
        <v>8234</v>
      </c>
      <c r="H6579" t="s">
        <v>8213</v>
      </c>
      <c r="I6579" t="s">
        <v>8214</v>
      </c>
      <c r="J6579" t="s">
        <v>8215</v>
      </c>
      <c r="K6579" t="s">
        <v>8224</v>
      </c>
      <c r="L6579" t="s">
        <v>8216</v>
      </c>
    </row>
    <row r="6580" spans="1:12" x14ac:dyDescent="0.35">
      <c r="A6580" s="164" t="s">
        <v>28995</v>
      </c>
      <c r="B6580" t="s">
        <v>28996</v>
      </c>
      <c r="C6580" t="s">
        <v>28997</v>
      </c>
      <c r="D6580" t="s">
        <v>3310</v>
      </c>
      <c r="E6580" t="s">
        <v>3258</v>
      </c>
      <c r="F6580">
        <v>77</v>
      </c>
      <c r="G6580" t="s">
        <v>8234</v>
      </c>
      <c r="H6580" t="s">
        <v>8213</v>
      </c>
      <c r="I6580" t="s">
        <v>8214</v>
      </c>
      <c r="J6580" t="s">
        <v>8215</v>
      </c>
      <c r="K6580" t="s">
        <v>8224</v>
      </c>
      <c r="L6580" t="s">
        <v>8216</v>
      </c>
    </row>
    <row r="6581" spans="1:12" x14ac:dyDescent="0.35">
      <c r="A6581" s="164" t="s">
        <v>31339</v>
      </c>
      <c r="B6581" t="s">
        <v>31340</v>
      </c>
      <c r="C6581" t="s">
        <v>19147</v>
      </c>
      <c r="D6581" t="s">
        <v>239</v>
      </c>
      <c r="E6581" t="s">
        <v>3258</v>
      </c>
      <c r="F6581">
        <v>48</v>
      </c>
      <c r="G6581" t="s">
        <v>8234</v>
      </c>
      <c r="H6581" t="s">
        <v>8213</v>
      </c>
      <c r="I6581" t="s">
        <v>8214</v>
      </c>
      <c r="J6581" t="s">
        <v>8215</v>
      </c>
      <c r="K6581" t="s">
        <v>8224</v>
      </c>
      <c r="L6581" t="s">
        <v>8216</v>
      </c>
    </row>
    <row r="6582" spans="1:12" x14ac:dyDescent="0.35">
      <c r="A6582" s="164" t="s">
        <v>28981</v>
      </c>
      <c r="B6582" t="s">
        <v>28982</v>
      </c>
      <c r="C6582" t="s">
        <v>28983</v>
      </c>
      <c r="D6582" t="s">
        <v>28984</v>
      </c>
      <c r="E6582" t="s">
        <v>3387</v>
      </c>
      <c r="F6582">
        <v>32</v>
      </c>
      <c r="G6582" t="s">
        <v>8234</v>
      </c>
      <c r="H6582" t="s">
        <v>8218</v>
      </c>
      <c r="I6582" t="s">
        <v>8219</v>
      </c>
      <c r="J6582" t="s">
        <v>8215</v>
      </c>
      <c r="K6582" t="s">
        <v>5808</v>
      </c>
      <c r="L6582" t="s">
        <v>8216</v>
      </c>
    </row>
    <row r="6583" spans="1:12" x14ac:dyDescent="0.35">
      <c r="A6583" s="164" t="s">
        <v>3385</v>
      </c>
      <c r="B6583" t="s">
        <v>6569</v>
      </c>
      <c r="C6583" t="s">
        <v>22584</v>
      </c>
      <c r="D6583" t="s">
        <v>3386</v>
      </c>
      <c r="E6583" t="s">
        <v>3387</v>
      </c>
      <c r="F6583">
        <v>181</v>
      </c>
      <c r="G6583" t="s">
        <v>8212</v>
      </c>
      <c r="H6583" t="s">
        <v>8218</v>
      </c>
      <c r="I6583" t="s">
        <v>8214</v>
      </c>
      <c r="J6583" t="s">
        <v>8215</v>
      </c>
      <c r="K6583" t="s">
        <v>8224</v>
      </c>
      <c r="L6583" t="s">
        <v>8267</v>
      </c>
    </row>
    <row r="6584" spans="1:12" x14ac:dyDescent="0.35">
      <c r="A6584" s="164" t="s">
        <v>14363</v>
      </c>
      <c r="B6584" t="s">
        <v>14364</v>
      </c>
      <c r="C6584" t="s">
        <v>14365</v>
      </c>
      <c r="D6584" t="s">
        <v>14366</v>
      </c>
      <c r="E6584" t="s">
        <v>3387</v>
      </c>
      <c r="F6584">
        <v>49</v>
      </c>
      <c r="G6584" t="s">
        <v>8234</v>
      </c>
      <c r="H6584" t="s">
        <v>8218</v>
      </c>
      <c r="I6584" t="s">
        <v>8219</v>
      </c>
      <c r="J6584" t="s">
        <v>8215</v>
      </c>
      <c r="K6584" t="s">
        <v>8224</v>
      </c>
      <c r="L6584" t="s">
        <v>8216</v>
      </c>
    </row>
    <row r="6585" spans="1:12" x14ac:dyDescent="0.35">
      <c r="A6585" s="164" t="s">
        <v>15473</v>
      </c>
      <c r="B6585" t="s">
        <v>15474</v>
      </c>
      <c r="C6585" t="s">
        <v>15475</v>
      </c>
      <c r="D6585" t="s">
        <v>3391</v>
      </c>
      <c r="E6585" t="s">
        <v>3387</v>
      </c>
      <c r="F6585">
        <v>113</v>
      </c>
      <c r="G6585" t="s">
        <v>8212</v>
      </c>
      <c r="H6585" t="s">
        <v>8218</v>
      </c>
      <c r="I6585" t="s">
        <v>8214</v>
      </c>
      <c r="J6585" t="s">
        <v>8215</v>
      </c>
      <c r="K6585" t="s">
        <v>8224</v>
      </c>
      <c r="L6585" t="s">
        <v>8267</v>
      </c>
    </row>
    <row r="6586" spans="1:12" x14ac:dyDescent="0.35">
      <c r="A6586" s="164" t="s">
        <v>9856</v>
      </c>
      <c r="B6586" t="s">
        <v>9857</v>
      </c>
      <c r="C6586" t="s">
        <v>9858</v>
      </c>
      <c r="D6586" t="s">
        <v>9859</v>
      </c>
      <c r="E6586" t="s">
        <v>3387</v>
      </c>
      <c r="F6586">
        <v>25</v>
      </c>
      <c r="G6586" t="s">
        <v>8234</v>
      </c>
      <c r="H6586" t="s">
        <v>8218</v>
      </c>
      <c r="I6586" t="s">
        <v>8219</v>
      </c>
      <c r="J6586" t="s">
        <v>8215</v>
      </c>
      <c r="K6586" t="s">
        <v>5808</v>
      </c>
      <c r="L6586" t="s">
        <v>8216</v>
      </c>
    </row>
    <row r="6587" spans="1:12" x14ac:dyDescent="0.35">
      <c r="A6587" s="164" t="s">
        <v>3388</v>
      </c>
      <c r="B6587" t="s">
        <v>6571</v>
      </c>
      <c r="C6587" t="s">
        <v>23771</v>
      </c>
      <c r="D6587" t="s">
        <v>3389</v>
      </c>
      <c r="E6587" t="s">
        <v>3387</v>
      </c>
      <c r="F6587">
        <v>152</v>
      </c>
      <c r="G6587" t="s">
        <v>8212</v>
      </c>
      <c r="H6587" t="s">
        <v>8218</v>
      </c>
      <c r="I6587" t="s">
        <v>8219</v>
      </c>
      <c r="J6587" t="s">
        <v>8215</v>
      </c>
      <c r="K6587" t="s">
        <v>8224</v>
      </c>
      <c r="L6587" t="s">
        <v>8267</v>
      </c>
    </row>
    <row r="6588" spans="1:12" x14ac:dyDescent="0.35">
      <c r="A6588" s="164" t="s">
        <v>31855</v>
      </c>
      <c r="B6588" t="s">
        <v>24050</v>
      </c>
      <c r="C6588" t="s">
        <v>24051</v>
      </c>
      <c r="D6588" t="s">
        <v>24052</v>
      </c>
      <c r="E6588" t="s">
        <v>3387</v>
      </c>
      <c r="F6588">
        <v>35</v>
      </c>
      <c r="G6588" t="s">
        <v>8234</v>
      </c>
      <c r="H6588" t="s">
        <v>8218</v>
      </c>
      <c r="I6588" t="s">
        <v>8219</v>
      </c>
      <c r="J6588" t="s">
        <v>8215</v>
      </c>
      <c r="K6588" t="s">
        <v>8224</v>
      </c>
      <c r="L6588" t="s">
        <v>8216</v>
      </c>
    </row>
    <row r="6589" spans="1:12" x14ac:dyDescent="0.35">
      <c r="A6589" s="164" t="s">
        <v>18468</v>
      </c>
      <c r="B6589" t="s">
        <v>18469</v>
      </c>
      <c r="C6589" t="s">
        <v>14432</v>
      </c>
      <c r="D6589" t="s">
        <v>14433</v>
      </c>
      <c r="E6589" t="s">
        <v>3387</v>
      </c>
      <c r="F6589">
        <v>30</v>
      </c>
      <c r="G6589" t="s">
        <v>8234</v>
      </c>
      <c r="H6589" t="s">
        <v>8218</v>
      </c>
      <c r="I6589" t="s">
        <v>8219</v>
      </c>
      <c r="J6589" t="s">
        <v>8215</v>
      </c>
      <c r="K6589" t="s">
        <v>8224</v>
      </c>
      <c r="L6589" t="s">
        <v>8216</v>
      </c>
    </row>
    <row r="6590" spans="1:12" x14ac:dyDescent="0.35">
      <c r="A6590" s="164" t="s">
        <v>10515</v>
      </c>
      <c r="B6590" t="s">
        <v>10516</v>
      </c>
      <c r="C6590" t="s">
        <v>10517</v>
      </c>
      <c r="D6590" t="s">
        <v>3207</v>
      </c>
      <c r="E6590" t="s">
        <v>3387</v>
      </c>
      <c r="F6590">
        <v>56</v>
      </c>
      <c r="G6590" t="s">
        <v>8234</v>
      </c>
      <c r="H6590" t="s">
        <v>8218</v>
      </c>
      <c r="I6590" t="s">
        <v>8219</v>
      </c>
      <c r="J6590" t="s">
        <v>8215</v>
      </c>
      <c r="K6590" t="s">
        <v>5808</v>
      </c>
      <c r="L6590" t="s">
        <v>8216</v>
      </c>
    </row>
    <row r="6591" spans="1:12" x14ac:dyDescent="0.35">
      <c r="A6591" s="164" t="s">
        <v>24110</v>
      </c>
      <c r="B6591" t="s">
        <v>21537</v>
      </c>
      <c r="C6591" t="s">
        <v>21538</v>
      </c>
      <c r="D6591" t="s">
        <v>21539</v>
      </c>
      <c r="E6591" t="s">
        <v>3387</v>
      </c>
      <c r="F6591">
        <v>38</v>
      </c>
      <c r="G6591" t="s">
        <v>8234</v>
      </c>
      <c r="H6591" t="s">
        <v>8218</v>
      </c>
      <c r="I6591" t="s">
        <v>8219</v>
      </c>
      <c r="J6591" t="s">
        <v>8215</v>
      </c>
      <c r="K6591" t="s">
        <v>5808</v>
      </c>
      <c r="L6591" t="s">
        <v>8216</v>
      </c>
    </row>
    <row r="6592" spans="1:12" x14ac:dyDescent="0.35">
      <c r="A6592" s="164" t="s">
        <v>3390</v>
      </c>
      <c r="B6592" t="s">
        <v>6566</v>
      </c>
      <c r="C6592" t="s">
        <v>17717</v>
      </c>
      <c r="D6592" t="s">
        <v>3391</v>
      </c>
      <c r="E6592" t="s">
        <v>3387</v>
      </c>
      <c r="F6592">
        <v>468</v>
      </c>
      <c r="G6592" t="s">
        <v>8307</v>
      </c>
      <c r="H6592" t="s">
        <v>8218</v>
      </c>
      <c r="I6592" t="s">
        <v>8214</v>
      </c>
      <c r="J6592" t="s">
        <v>8215</v>
      </c>
      <c r="K6592" t="s">
        <v>8224</v>
      </c>
      <c r="L6592" t="s">
        <v>8267</v>
      </c>
    </row>
    <row r="6593" spans="1:12" x14ac:dyDescent="0.35">
      <c r="A6593" s="164" t="s">
        <v>33286</v>
      </c>
      <c r="B6593" t="s">
        <v>33287</v>
      </c>
      <c r="C6593" t="s">
        <v>33288</v>
      </c>
      <c r="D6593" t="s">
        <v>11748</v>
      </c>
      <c r="E6593" t="s">
        <v>3387</v>
      </c>
      <c r="F6593">
        <v>25</v>
      </c>
      <c r="G6593" t="s">
        <v>8234</v>
      </c>
      <c r="H6593" t="s">
        <v>8218</v>
      </c>
      <c r="I6593" t="s">
        <v>8219</v>
      </c>
      <c r="J6593" t="s">
        <v>8215</v>
      </c>
      <c r="K6593" t="s">
        <v>8224</v>
      </c>
      <c r="L6593" t="s">
        <v>8216</v>
      </c>
    </row>
    <row r="6594" spans="1:12" x14ac:dyDescent="0.35">
      <c r="A6594" s="164" t="s">
        <v>15127</v>
      </c>
      <c r="B6594" t="s">
        <v>6710</v>
      </c>
      <c r="C6594" t="s">
        <v>10055</v>
      </c>
      <c r="D6594" t="s">
        <v>10056</v>
      </c>
      <c r="E6594" t="s">
        <v>3387</v>
      </c>
      <c r="F6594">
        <v>74</v>
      </c>
      <c r="G6594" t="s">
        <v>8234</v>
      </c>
      <c r="H6594" t="s">
        <v>8218</v>
      </c>
      <c r="I6594" t="s">
        <v>8219</v>
      </c>
      <c r="J6594" t="s">
        <v>8215</v>
      </c>
      <c r="K6594" t="s">
        <v>8224</v>
      </c>
      <c r="L6594" t="s">
        <v>8216</v>
      </c>
    </row>
    <row r="6595" spans="1:12" x14ac:dyDescent="0.35">
      <c r="A6595" s="164" t="s">
        <v>16053</v>
      </c>
      <c r="B6595" t="s">
        <v>16054</v>
      </c>
      <c r="C6595" t="s">
        <v>16055</v>
      </c>
      <c r="D6595" t="s">
        <v>16056</v>
      </c>
      <c r="E6595" t="s">
        <v>3387</v>
      </c>
      <c r="F6595">
        <v>20</v>
      </c>
      <c r="G6595" t="s">
        <v>8234</v>
      </c>
      <c r="H6595" t="s">
        <v>8218</v>
      </c>
      <c r="I6595" t="s">
        <v>8219</v>
      </c>
      <c r="J6595" t="s">
        <v>8215</v>
      </c>
      <c r="K6595" t="s">
        <v>8224</v>
      </c>
      <c r="L6595" t="s">
        <v>8216</v>
      </c>
    </row>
    <row r="6596" spans="1:12" x14ac:dyDescent="0.35">
      <c r="A6596" s="164" t="s">
        <v>3392</v>
      </c>
      <c r="B6596" t="s">
        <v>6570</v>
      </c>
      <c r="C6596" t="s">
        <v>9753</v>
      </c>
      <c r="D6596" t="s">
        <v>3386</v>
      </c>
      <c r="E6596" t="s">
        <v>3387</v>
      </c>
      <c r="F6596">
        <v>207</v>
      </c>
      <c r="G6596" t="s">
        <v>8223</v>
      </c>
      <c r="H6596" t="s">
        <v>8218</v>
      </c>
      <c r="I6596" t="s">
        <v>8214</v>
      </c>
      <c r="J6596" t="s">
        <v>8215</v>
      </c>
      <c r="K6596" t="s">
        <v>8224</v>
      </c>
      <c r="L6596" t="s">
        <v>8267</v>
      </c>
    </row>
    <row r="6597" spans="1:12" x14ac:dyDescent="0.35">
      <c r="A6597" s="164" t="s">
        <v>16604</v>
      </c>
      <c r="B6597" t="s">
        <v>16605</v>
      </c>
      <c r="C6597" t="s">
        <v>16606</v>
      </c>
      <c r="D6597" t="s">
        <v>16607</v>
      </c>
      <c r="E6597" t="s">
        <v>3387</v>
      </c>
      <c r="F6597">
        <v>54</v>
      </c>
      <c r="G6597" t="s">
        <v>8234</v>
      </c>
      <c r="H6597" t="s">
        <v>8218</v>
      </c>
      <c r="I6597" t="s">
        <v>8214</v>
      </c>
      <c r="J6597" t="s">
        <v>8215</v>
      </c>
      <c r="K6597" t="s">
        <v>5808</v>
      </c>
      <c r="L6597" t="s">
        <v>8216</v>
      </c>
    </row>
    <row r="6598" spans="1:12" x14ac:dyDescent="0.35">
      <c r="A6598" s="164" t="s">
        <v>12779</v>
      </c>
      <c r="B6598" t="s">
        <v>5008</v>
      </c>
      <c r="C6598" t="s">
        <v>12780</v>
      </c>
      <c r="D6598" t="s">
        <v>12781</v>
      </c>
      <c r="E6598" t="s">
        <v>3387</v>
      </c>
      <c r="F6598">
        <v>25</v>
      </c>
      <c r="G6598" t="s">
        <v>8234</v>
      </c>
      <c r="H6598" t="s">
        <v>8218</v>
      </c>
      <c r="I6598" t="s">
        <v>8219</v>
      </c>
      <c r="J6598" t="s">
        <v>8215</v>
      </c>
      <c r="K6598" t="s">
        <v>8224</v>
      </c>
      <c r="L6598" t="s">
        <v>8216</v>
      </c>
    </row>
    <row r="6599" spans="1:12" x14ac:dyDescent="0.35">
      <c r="A6599" s="164" t="s">
        <v>21708</v>
      </c>
      <c r="B6599" t="s">
        <v>21709</v>
      </c>
      <c r="C6599" t="s">
        <v>21710</v>
      </c>
      <c r="D6599" t="s">
        <v>1698</v>
      </c>
      <c r="E6599" t="s">
        <v>3387</v>
      </c>
      <c r="F6599">
        <v>49</v>
      </c>
      <c r="G6599" t="s">
        <v>8234</v>
      </c>
      <c r="H6599" t="s">
        <v>8218</v>
      </c>
      <c r="I6599" t="s">
        <v>8219</v>
      </c>
      <c r="J6599" t="s">
        <v>8215</v>
      </c>
      <c r="K6599" t="s">
        <v>8224</v>
      </c>
      <c r="L6599" t="s">
        <v>8216</v>
      </c>
    </row>
    <row r="6600" spans="1:12" x14ac:dyDescent="0.35">
      <c r="A6600" s="164" t="s">
        <v>3393</v>
      </c>
      <c r="B6600" t="s">
        <v>6567</v>
      </c>
      <c r="C6600" t="s">
        <v>25662</v>
      </c>
      <c r="D6600" t="s">
        <v>3394</v>
      </c>
      <c r="E6600" t="s">
        <v>3387</v>
      </c>
      <c r="F6600">
        <v>271</v>
      </c>
      <c r="G6600" t="s">
        <v>8223</v>
      </c>
      <c r="H6600" t="s">
        <v>8218</v>
      </c>
      <c r="I6600" t="s">
        <v>8214</v>
      </c>
      <c r="J6600" t="s">
        <v>8215</v>
      </c>
      <c r="K6600" t="s">
        <v>8224</v>
      </c>
      <c r="L6600" t="s">
        <v>8267</v>
      </c>
    </row>
    <row r="6601" spans="1:12" x14ac:dyDescent="0.35">
      <c r="A6601" s="164" t="s">
        <v>16305</v>
      </c>
      <c r="B6601" t="s">
        <v>16306</v>
      </c>
      <c r="C6601" t="s">
        <v>16307</v>
      </c>
      <c r="D6601" t="s">
        <v>16308</v>
      </c>
      <c r="E6601" t="s">
        <v>3387</v>
      </c>
      <c r="H6601" t="s">
        <v>8218</v>
      </c>
      <c r="I6601" t="s">
        <v>8214</v>
      </c>
      <c r="J6601" t="s">
        <v>8215</v>
      </c>
      <c r="K6601" t="s">
        <v>8224</v>
      </c>
      <c r="L6601" t="s">
        <v>8216</v>
      </c>
    </row>
    <row r="6602" spans="1:12" x14ac:dyDescent="0.35">
      <c r="A6602" s="164" t="s">
        <v>26507</v>
      </c>
      <c r="B6602" t="s">
        <v>6317</v>
      </c>
      <c r="C6602" t="s">
        <v>26508</v>
      </c>
      <c r="D6602" t="s">
        <v>26509</v>
      </c>
      <c r="E6602" t="s">
        <v>3387</v>
      </c>
      <c r="F6602">
        <v>29</v>
      </c>
      <c r="G6602" t="s">
        <v>8234</v>
      </c>
      <c r="H6602" t="s">
        <v>8218</v>
      </c>
      <c r="I6602" t="s">
        <v>8219</v>
      </c>
      <c r="J6602" t="s">
        <v>8215</v>
      </c>
      <c r="K6602" t="s">
        <v>5808</v>
      </c>
      <c r="L6602" t="s">
        <v>8216</v>
      </c>
    </row>
    <row r="6603" spans="1:12" x14ac:dyDescent="0.35">
      <c r="A6603" s="164" t="s">
        <v>32511</v>
      </c>
      <c r="B6603" t="s">
        <v>32512</v>
      </c>
      <c r="C6603" t="s">
        <v>32513</v>
      </c>
      <c r="D6603" t="s">
        <v>32514</v>
      </c>
      <c r="E6603" t="s">
        <v>3387</v>
      </c>
      <c r="F6603">
        <v>32</v>
      </c>
      <c r="G6603" t="s">
        <v>8234</v>
      </c>
      <c r="H6603" t="s">
        <v>8218</v>
      </c>
      <c r="I6603" t="s">
        <v>8219</v>
      </c>
      <c r="J6603" t="s">
        <v>8215</v>
      </c>
      <c r="K6603" t="s">
        <v>5808</v>
      </c>
      <c r="L6603" t="s">
        <v>8216</v>
      </c>
    </row>
    <row r="6604" spans="1:12" x14ac:dyDescent="0.35">
      <c r="A6604" s="164" t="s">
        <v>11331</v>
      </c>
      <c r="B6604" t="s">
        <v>11332</v>
      </c>
      <c r="C6604" t="s">
        <v>11333</v>
      </c>
      <c r="D6604" t="s">
        <v>2697</v>
      </c>
      <c r="E6604" t="s">
        <v>3387</v>
      </c>
      <c r="F6604">
        <v>25</v>
      </c>
      <c r="G6604" t="s">
        <v>8234</v>
      </c>
      <c r="H6604" t="s">
        <v>8218</v>
      </c>
      <c r="I6604" t="s">
        <v>8219</v>
      </c>
      <c r="J6604" t="s">
        <v>8215</v>
      </c>
      <c r="K6604" t="s">
        <v>8224</v>
      </c>
      <c r="L6604" t="s">
        <v>8216</v>
      </c>
    </row>
    <row r="6605" spans="1:12" x14ac:dyDescent="0.35">
      <c r="A6605" s="164" t="s">
        <v>19129</v>
      </c>
      <c r="B6605" t="s">
        <v>19130</v>
      </c>
      <c r="C6605" t="s">
        <v>19131</v>
      </c>
      <c r="D6605" t="s">
        <v>19132</v>
      </c>
      <c r="E6605" t="s">
        <v>3387</v>
      </c>
      <c r="F6605">
        <v>24</v>
      </c>
      <c r="G6605" t="s">
        <v>8234</v>
      </c>
      <c r="H6605" t="s">
        <v>8218</v>
      </c>
      <c r="I6605" t="s">
        <v>8219</v>
      </c>
      <c r="J6605" t="s">
        <v>8215</v>
      </c>
      <c r="K6605" t="s">
        <v>8224</v>
      </c>
      <c r="L6605" t="s">
        <v>8216</v>
      </c>
    </row>
    <row r="6606" spans="1:12" x14ac:dyDescent="0.35">
      <c r="A6606" s="164" t="s">
        <v>19406</v>
      </c>
      <c r="B6606" t="s">
        <v>19407</v>
      </c>
      <c r="C6606" t="s">
        <v>19408</v>
      </c>
      <c r="D6606" t="s">
        <v>3697</v>
      </c>
      <c r="E6606" t="s">
        <v>3387</v>
      </c>
      <c r="F6606">
        <v>20</v>
      </c>
      <c r="G6606" t="s">
        <v>8234</v>
      </c>
      <c r="H6606" t="s">
        <v>8218</v>
      </c>
      <c r="I6606" t="s">
        <v>8219</v>
      </c>
      <c r="J6606" t="s">
        <v>8215</v>
      </c>
      <c r="K6606" t="s">
        <v>8224</v>
      </c>
      <c r="L6606" t="s">
        <v>8216</v>
      </c>
    </row>
    <row r="6607" spans="1:12" x14ac:dyDescent="0.35">
      <c r="A6607" s="164" t="s">
        <v>17285</v>
      </c>
      <c r="B6607" t="s">
        <v>17286</v>
      </c>
      <c r="C6607" t="s">
        <v>17287</v>
      </c>
      <c r="D6607" t="s">
        <v>14402</v>
      </c>
      <c r="E6607" t="s">
        <v>3387</v>
      </c>
      <c r="F6607">
        <v>25</v>
      </c>
      <c r="G6607" t="s">
        <v>8234</v>
      </c>
      <c r="H6607" t="s">
        <v>8218</v>
      </c>
      <c r="I6607" t="s">
        <v>8219</v>
      </c>
      <c r="J6607" t="s">
        <v>8215</v>
      </c>
      <c r="K6607" t="s">
        <v>5808</v>
      </c>
      <c r="L6607" t="s">
        <v>8216</v>
      </c>
    </row>
    <row r="6608" spans="1:12" x14ac:dyDescent="0.35">
      <c r="A6608" s="164" t="s">
        <v>9302</v>
      </c>
      <c r="B6608" t="s">
        <v>6710</v>
      </c>
      <c r="C6608" t="s">
        <v>9303</v>
      </c>
      <c r="D6608" t="s">
        <v>9304</v>
      </c>
      <c r="E6608" t="s">
        <v>3387</v>
      </c>
      <c r="F6608">
        <v>35</v>
      </c>
      <c r="G6608" t="s">
        <v>8234</v>
      </c>
      <c r="H6608" t="s">
        <v>8218</v>
      </c>
      <c r="I6608" t="s">
        <v>8219</v>
      </c>
      <c r="J6608" t="s">
        <v>8215</v>
      </c>
      <c r="K6608" t="s">
        <v>8224</v>
      </c>
      <c r="L6608" t="s">
        <v>8216</v>
      </c>
    </row>
    <row r="6609" spans="1:12" x14ac:dyDescent="0.35">
      <c r="A6609" s="164" t="s">
        <v>8836</v>
      </c>
      <c r="B6609" t="s">
        <v>8837</v>
      </c>
      <c r="C6609" t="s">
        <v>8838</v>
      </c>
      <c r="D6609" t="s">
        <v>8839</v>
      </c>
      <c r="E6609" t="s">
        <v>3387</v>
      </c>
      <c r="H6609" t="s">
        <v>8218</v>
      </c>
      <c r="I6609" t="s">
        <v>8219</v>
      </c>
      <c r="J6609" t="s">
        <v>8215</v>
      </c>
      <c r="K6609" t="s">
        <v>8224</v>
      </c>
      <c r="L6609" t="s">
        <v>8216</v>
      </c>
    </row>
    <row r="6610" spans="1:12" x14ac:dyDescent="0.35">
      <c r="A6610" s="164" t="s">
        <v>16034</v>
      </c>
      <c r="B6610" t="s">
        <v>16035</v>
      </c>
      <c r="C6610" t="s">
        <v>16036</v>
      </c>
      <c r="D6610" t="s">
        <v>16037</v>
      </c>
      <c r="E6610" t="s">
        <v>3387</v>
      </c>
      <c r="H6610" t="s">
        <v>8218</v>
      </c>
      <c r="I6610" t="s">
        <v>8219</v>
      </c>
      <c r="J6610" t="s">
        <v>8215</v>
      </c>
      <c r="K6610" t="s">
        <v>8224</v>
      </c>
      <c r="L6610" t="s">
        <v>8216</v>
      </c>
    </row>
    <row r="6611" spans="1:12" x14ac:dyDescent="0.35">
      <c r="A6611" s="164" t="s">
        <v>8515</v>
      </c>
      <c r="B6611" t="s">
        <v>6012</v>
      </c>
      <c r="C6611" t="s">
        <v>8516</v>
      </c>
      <c r="D6611" t="s">
        <v>8517</v>
      </c>
      <c r="E6611" t="s">
        <v>3387</v>
      </c>
      <c r="F6611">
        <v>30</v>
      </c>
      <c r="G6611" t="s">
        <v>8234</v>
      </c>
      <c r="H6611" t="s">
        <v>8218</v>
      </c>
      <c r="I6611" t="s">
        <v>8219</v>
      </c>
      <c r="J6611" t="s">
        <v>8215</v>
      </c>
      <c r="K6611" t="s">
        <v>5808</v>
      </c>
      <c r="L6611" t="s">
        <v>8216</v>
      </c>
    </row>
    <row r="6612" spans="1:12" x14ac:dyDescent="0.35">
      <c r="A6612" s="164" t="s">
        <v>19058</v>
      </c>
      <c r="B6612" t="s">
        <v>19059</v>
      </c>
      <c r="C6612" t="s">
        <v>19060</v>
      </c>
      <c r="D6612" t="s">
        <v>19061</v>
      </c>
      <c r="E6612" t="s">
        <v>3387</v>
      </c>
      <c r="F6612">
        <v>25</v>
      </c>
      <c r="G6612" t="s">
        <v>8234</v>
      </c>
      <c r="H6612" t="s">
        <v>8218</v>
      </c>
      <c r="I6612" t="s">
        <v>8219</v>
      </c>
      <c r="J6612" t="s">
        <v>8215</v>
      </c>
      <c r="K6612" t="s">
        <v>5808</v>
      </c>
      <c r="L6612" t="s">
        <v>8216</v>
      </c>
    </row>
    <row r="6613" spans="1:12" x14ac:dyDescent="0.35">
      <c r="A6613" s="164" t="s">
        <v>11741</v>
      </c>
      <c r="B6613" t="s">
        <v>11742</v>
      </c>
      <c r="C6613" t="s">
        <v>11743</v>
      </c>
      <c r="D6613" t="s">
        <v>11744</v>
      </c>
      <c r="E6613" t="s">
        <v>3387</v>
      </c>
      <c r="F6613">
        <v>42</v>
      </c>
      <c r="G6613" t="s">
        <v>8234</v>
      </c>
      <c r="H6613" t="s">
        <v>8218</v>
      </c>
      <c r="I6613" t="s">
        <v>8219</v>
      </c>
      <c r="J6613" t="s">
        <v>8215</v>
      </c>
      <c r="K6613" t="s">
        <v>5808</v>
      </c>
      <c r="L6613" t="s">
        <v>8216</v>
      </c>
    </row>
    <row r="6614" spans="1:12" x14ac:dyDescent="0.35">
      <c r="A6614" s="164" t="s">
        <v>17307</v>
      </c>
      <c r="B6614" t="s">
        <v>17308</v>
      </c>
      <c r="C6614" t="s">
        <v>17309</v>
      </c>
      <c r="D6614" t="s">
        <v>17310</v>
      </c>
      <c r="E6614" t="s">
        <v>3387</v>
      </c>
      <c r="H6614" t="s">
        <v>8218</v>
      </c>
      <c r="I6614" t="s">
        <v>8219</v>
      </c>
      <c r="J6614" t="s">
        <v>8215</v>
      </c>
      <c r="K6614" t="s">
        <v>8224</v>
      </c>
      <c r="L6614" t="s">
        <v>8216</v>
      </c>
    </row>
    <row r="6615" spans="1:12" x14ac:dyDescent="0.35">
      <c r="A6615" s="164" t="s">
        <v>10273</v>
      </c>
      <c r="B6615" t="s">
        <v>10274</v>
      </c>
      <c r="C6615" t="s">
        <v>10275</v>
      </c>
      <c r="D6615" t="s">
        <v>10276</v>
      </c>
      <c r="E6615" t="s">
        <v>3387</v>
      </c>
      <c r="F6615">
        <v>42</v>
      </c>
      <c r="G6615" t="s">
        <v>8234</v>
      </c>
      <c r="H6615" t="s">
        <v>8218</v>
      </c>
      <c r="I6615" t="s">
        <v>8219</v>
      </c>
      <c r="J6615" t="s">
        <v>8215</v>
      </c>
      <c r="K6615" t="s">
        <v>5808</v>
      </c>
      <c r="L6615" t="s">
        <v>8216</v>
      </c>
    </row>
    <row r="6616" spans="1:12" x14ac:dyDescent="0.35">
      <c r="A6616" s="164" t="s">
        <v>19773</v>
      </c>
      <c r="B6616" t="s">
        <v>19774</v>
      </c>
      <c r="C6616" t="s">
        <v>19775</v>
      </c>
      <c r="D6616" t="s">
        <v>19776</v>
      </c>
      <c r="E6616" t="s">
        <v>3387</v>
      </c>
      <c r="F6616">
        <v>29</v>
      </c>
      <c r="G6616" t="s">
        <v>8234</v>
      </c>
      <c r="H6616" t="s">
        <v>8218</v>
      </c>
      <c r="I6616" t="s">
        <v>8219</v>
      </c>
      <c r="J6616" t="s">
        <v>8215</v>
      </c>
      <c r="K6616" t="s">
        <v>5808</v>
      </c>
      <c r="L6616" t="s">
        <v>8216</v>
      </c>
    </row>
    <row r="6617" spans="1:12" x14ac:dyDescent="0.35">
      <c r="A6617" s="164" t="s">
        <v>29910</v>
      </c>
      <c r="B6617" t="s">
        <v>29911</v>
      </c>
      <c r="C6617" t="s">
        <v>29912</v>
      </c>
      <c r="D6617" t="s">
        <v>29913</v>
      </c>
      <c r="E6617" t="s">
        <v>3387</v>
      </c>
      <c r="F6617">
        <v>19</v>
      </c>
      <c r="G6617" t="s">
        <v>8234</v>
      </c>
      <c r="H6617" t="s">
        <v>8218</v>
      </c>
      <c r="I6617" t="s">
        <v>8219</v>
      </c>
      <c r="J6617" t="s">
        <v>8215</v>
      </c>
      <c r="K6617" t="s">
        <v>8224</v>
      </c>
      <c r="L6617" t="s">
        <v>8216</v>
      </c>
    </row>
    <row r="6618" spans="1:12" x14ac:dyDescent="0.35">
      <c r="A6618" s="164" t="s">
        <v>24980</v>
      </c>
      <c r="B6618" t="s">
        <v>8411</v>
      </c>
      <c r="C6618" t="s">
        <v>8412</v>
      </c>
      <c r="D6618" t="s">
        <v>8413</v>
      </c>
      <c r="E6618" t="s">
        <v>3387</v>
      </c>
      <c r="F6618">
        <v>12</v>
      </c>
      <c r="G6618" t="s">
        <v>8234</v>
      </c>
      <c r="H6618" t="s">
        <v>8218</v>
      </c>
      <c r="I6618" t="s">
        <v>8214</v>
      </c>
      <c r="J6618" t="s">
        <v>8215</v>
      </c>
      <c r="K6618" t="s">
        <v>8224</v>
      </c>
      <c r="L6618" t="s">
        <v>8216</v>
      </c>
    </row>
    <row r="6619" spans="1:12" x14ac:dyDescent="0.35">
      <c r="A6619" s="164" t="s">
        <v>25559</v>
      </c>
      <c r="B6619" t="s">
        <v>25560</v>
      </c>
      <c r="C6619" t="s">
        <v>23771</v>
      </c>
      <c r="D6619" t="s">
        <v>3389</v>
      </c>
      <c r="E6619" t="s">
        <v>3387</v>
      </c>
      <c r="F6619">
        <v>180</v>
      </c>
      <c r="G6619" t="s">
        <v>8212</v>
      </c>
      <c r="H6619" t="s">
        <v>8218</v>
      </c>
      <c r="I6619" t="s">
        <v>8219</v>
      </c>
      <c r="J6619" t="s">
        <v>8215</v>
      </c>
      <c r="K6619" t="s">
        <v>5808</v>
      </c>
      <c r="L6619" t="s">
        <v>8267</v>
      </c>
    </row>
    <row r="6620" spans="1:12" x14ac:dyDescent="0.35">
      <c r="A6620" s="164" t="s">
        <v>25681</v>
      </c>
      <c r="B6620" t="s">
        <v>25682</v>
      </c>
      <c r="C6620" t="s">
        <v>25683</v>
      </c>
      <c r="D6620" t="s">
        <v>11828</v>
      </c>
      <c r="E6620" t="s">
        <v>3387</v>
      </c>
      <c r="F6620">
        <v>21</v>
      </c>
      <c r="G6620" t="s">
        <v>8234</v>
      </c>
      <c r="H6620" t="s">
        <v>8218</v>
      </c>
      <c r="I6620" t="s">
        <v>8219</v>
      </c>
      <c r="J6620" t="s">
        <v>8215</v>
      </c>
      <c r="K6620" t="s">
        <v>8224</v>
      </c>
      <c r="L6620" t="s">
        <v>8216</v>
      </c>
    </row>
    <row r="6621" spans="1:12" x14ac:dyDescent="0.35">
      <c r="A6621" s="164" t="s">
        <v>23601</v>
      </c>
      <c r="B6621" t="s">
        <v>23602</v>
      </c>
      <c r="C6621" t="s">
        <v>23603</v>
      </c>
      <c r="D6621" t="s">
        <v>23603</v>
      </c>
      <c r="E6621" t="s">
        <v>3387</v>
      </c>
      <c r="H6621" t="s">
        <v>8218</v>
      </c>
      <c r="I6621" t="s">
        <v>8219</v>
      </c>
      <c r="J6621" t="s">
        <v>8215</v>
      </c>
      <c r="K6621" t="s">
        <v>8224</v>
      </c>
      <c r="L6621" t="s">
        <v>8216</v>
      </c>
    </row>
    <row r="6622" spans="1:12" x14ac:dyDescent="0.35">
      <c r="A6622" s="164" t="s">
        <v>22743</v>
      </c>
      <c r="B6622" t="s">
        <v>22744</v>
      </c>
      <c r="C6622" t="s">
        <v>22745</v>
      </c>
      <c r="D6622" t="s">
        <v>2865</v>
      </c>
      <c r="E6622" t="s">
        <v>3387</v>
      </c>
      <c r="F6622">
        <v>17</v>
      </c>
      <c r="G6622" t="s">
        <v>8234</v>
      </c>
      <c r="H6622" t="s">
        <v>8218</v>
      </c>
      <c r="I6622" t="s">
        <v>8219</v>
      </c>
      <c r="J6622" t="s">
        <v>8215</v>
      </c>
      <c r="K6622" t="s">
        <v>8224</v>
      </c>
      <c r="L6622" t="s">
        <v>8216</v>
      </c>
    </row>
    <row r="6623" spans="1:12" x14ac:dyDescent="0.35">
      <c r="A6623" s="164" t="s">
        <v>24513</v>
      </c>
      <c r="B6623" t="s">
        <v>24514</v>
      </c>
      <c r="C6623" t="s">
        <v>24515</v>
      </c>
      <c r="D6623" t="s">
        <v>24516</v>
      </c>
      <c r="E6623" t="s">
        <v>3387</v>
      </c>
      <c r="H6623" t="s">
        <v>8218</v>
      </c>
      <c r="I6623" t="s">
        <v>8219</v>
      </c>
      <c r="J6623" t="s">
        <v>8215</v>
      </c>
      <c r="K6623" t="s">
        <v>8224</v>
      </c>
      <c r="L6623" t="s">
        <v>8216</v>
      </c>
    </row>
    <row r="6624" spans="1:12" x14ac:dyDescent="0.35">
      <c r="A6624" s="164" t="s">
        <v>9144</v>
      </c>
      <c r="B6624" t="s">
        <v>9145</v>
      </c>
      <c r="C6624" t="s">
        <v>9146</v>
      </c>
      <c r="D6624" t="s">
        <v>9147</v>
      </c>
      <c r="E6624" t="s">
        <v>3387</v>
      </c>
      <c r="F6624">
        <v>26</v>
      </c>
      <c r="G6624" t="s">
        <v>8234</v>
      </c>
      <c r="H6624" t="s">
        <v>8218</v>
      </c>
      <c r="I6624" t="s">
        <v>8219</v>
      </c>
      <c r="J6624" t="s">
        <v>8215</v>
      </c>
      <c r="K6624" t="s">
        <v>5808</v>
      </c>
      <c r="L6624" t="s">
        <v>8216</v>
      </c>
    </row>
    <row r="6625" spans="1:12" x14ac:dyDescent="0.35">
      <c r="A6625" s="164" t="s">
        <v>26035</v>
      </c>
      <c r="B6625" t="s">
        <v>7498</v>
      </c>
      <c r="C6625" t="s">
        <v>26036</v>
      </c>
      <c r="D6625" t="s">
        <v>26037</v>
      </c>
      <c r="E6625" t="s">
        <v>3387</v>
      </c>
      <c r="F6625">
        <v>35</v>
      </c>
      <c r="G6625" t="s">
        <v>8234</v>
      </c>
      <c r="H6625" t="s">
        <v>8218</v>
      </c>
      <c r="I6625" t="s">
        <v>8219</v>
      </c>
      <c r="J6625" t="s">
        <v>8215</v>
      </c>
      <c r="K6625" t="s">
        <v>5808</v>
      </c>
      <c r="L6625" t="s">
        <v>8216</v>
      </c>
    </row>
    <row r="6626" spans="1:12" x14ac:dyDescent="0.35">
      <c r="A6626" s="164" t="s">
        <v>31547</v>
      </c>
      <c r="B6626" t="s">
        <v>31548</v>
      </c>
      <c r="C6626" t="s">
        <v>19158</v>
      </c>
      <c r="D6626" t="s">
        <v>19159</v>
      </c>
      <c r="E6626" t="s">
        <v>3387</v>
      </c>
      <c r="F6626">
        <v>20</v>
      </c>
      <c r="G6626" t="s">
        <v>8234</v>
      </c>
      <c r="H6626" t="s">
        <v>8218</v>
      </c>
      <c r="I6626" t="s">
        <v>8219</v>
      </c>
      <c r="J6626" t="s">
        <v>8215</v>
      </c>
      <c r="K6626" t="s">
        <v>8224</v>
      </c>
      <c r="L6626" t="s">
        <v>8216</v>
      </c>
    </row>
    <row r="6627" spans="1:12" x14ac:dyDescent="0.35">
      <c r="A6627" s="164" t="s">
        <v>18686</v>
      </c>
      <c r="B6627" t="s">
        <v>18687</v>
      </c>
      <c r="C6627" t="s">
        <v>18688</v>
      </c>
      <c r="D6627" t="s">
        <v>18689</v>
      </c>
      <c r="E6627" t="s">
        <v>3387</v>
      </c>
      <c r="F6627">
        <v>12</v>
      </c>
      <c r="G6627" t="s">
        <v>8234</v>
      </c>
      <c r="H6627" t="s">
        <v>8218</v>
      </c>
      <c r="I6627" t="s">
        <v>8219</v>
      </c>
      <c r="J6627" t="s">
        <v>8215</v>
      </c>
      <c r="K6627" t="s">
        <v>8224</v>
      </c>
      <c r="L6627" t="s">
        <v>8216</v>
      </c>
    </row>
    <row r="6628" spans="1:12" x14ac:dyDescent="0.35">
      <c r="A6628" s="164" t="s">
        <v>26122</v>
      </c>
      <c r="B6628" t="s">
        <v>19614</v>
      </c>
      <c r="C6628" t="s">
        <v>26123</v>
      </c>
      <c r="D6628" t="s">
        <v>26124</v>
      </c>
      <c r="E6628" t="s">
        <v>3387</v>
      </c>
      <c r="F6628">
        <v>19</v>
      </c>
      <c r="G6628" t="s">
        <v>8234</v>
      </c>
      <c r="H6628" t="s">
        <v>8218</v>
      </c>
      <c r="I6628" t="s">
        <v>8219</v>
      </c>
      <c r="J6628" t="s">
        <v>8215</v>
      </c>
      <c r="K6628" t="s">
        <v>8224</v>
      </c>
      <c r="L6628" t="s">
        <v>8216</v>
      </c>
    </row>
    <row r="6629" spans="1:12" x14ac:dyDescent="0.35">
      <c r="A6629" s="164" t="s">
        <v>26346</v>
      </c>
      <c r="B6629" t="s">
        <v>12981</v>
      </c>
      <c r="C6629" t="s">
        <v>12982</v>
      </c>
      <c r="D6629" t="s">
        <v>12983</v>
      </c>
      <c r="E6629" t="s">
        <v>3387</v>
      </c>
      <c r="F6629">
        <v>38</v>
      </c>
      <c r="G6629" t="s">
        <v>8234</v>
      </c>
      <c r="H6629" t="s">
        <v>8218</v>
      </c>
      <c r="I6629" t="s">
        <v>8219</v>
      </c>
      <c r="J6629" t="s">
        <v>8215</v>
      </c>
      <c r="K6629" t="s">
        <v>5808</v>
      </c>
      <c r="L6629" t="s">
        <v>8216</v>
      </c>
    </row>
    <row r="6630" spans="1:12" x14ac:dyDescent="0.35">
      <c r="A6630" s="164" t="s">
        <v>27614</v>
      </c>
      <c r="B6630" t="s">
        <v>27615</v>
      </c>
      <c r="C6630" t="s">
        <v>27616</v>
      </c>
      <c r="D6630" t="s">
        <v>27617</v>
      </c>
      <c r="E6630" t="s">
        <v>3387</v>
      </c>
      <c r="F6630">
        <v>25</v>
      </c>
      <c r="G6630" t="s">
        <v>8234</v>
      </c>
      <c r="H6630" t="s">
        <v>8218</v>
      </c>
      <c r="I6630" t="s">
        <v>8219</v>
      </c>
      <c r="J6630" t="s">
        <v>8215</v>
      </c>
      <c r="K6630" t="s">
        <v>5808</v>
      </c>
      <c r="L6630" t="s">
        <v>8216</v>
      </c>
    </row>
    <row r="6631" spans="1:12" x14ac:dyDescent="0.35">
      <c r="A6631" s="164" t="s">
        <v>9366</v>
      </c>
      <c r="B6631" t="s">
        <v>9367</v>
      </c>
      <c r="C6631" t="s">
        <v>9368</v>
      </c>
      <c r="D6631" t="s">
        <v>9369</v>
      </c>
      <c r="E6631" t="s">
        <v>3387</v>
      </c>
      <c r="F6631">
        <v>25</v>
      </c>
      <c r="G6631" t="s">
        <v>8234</v>
      </c>
      <c r="H6631" t="s">
        <v>8218</v>
      </c>
      <c r="I6631" t="s">
        <v>8219</v>
      </c>
      <c r="J6631" t="s">
        <v>8215</v>
      </c>
      <c r="K6631" t="s">
        <v>5808</v>
      </c>
      <c r="L6631" t="s">
        <v>8216</v>
      </c>
    </row>
    <row r="6632" spans="1:12" x14ac:dyDescent="0.35">
      <c r="A6632" s="164" t="s">
        <v>25926</v>
      </c>
      <c r="B6632" t="s">
        <v>11441</v>
      </c>
      <c r="C6632" t="s">
        <v>11442</v>
      </c>
      <c r="D6632" t="s">
        <v>11443</v>
      </c>
      <c r="E6632" t="s">
        <v>3387</v>
      </c>
      <c r="F6632">
        <v>46</v>
      </c>
      <c r="G6632" t="s">
        <v>8234</v>
      </c>
      <c r="H6632" t="s">
        <v>8218</v>
      </c>
      <c r="I6632" t="s">
        <v>8219</v>
      </c>
      <c r="J6632" t="s">
        <v>8215</v>
      </c>
      <c r="K6632" t="s">
        <v>5808</v>
      </c>
      <c r="L6632" t="s">
        <v>8216</v>
      </c>
    </row>
    <row r="6633" spans="1:12" x14ac:dyDescent="0.35">
      <c r="A6633" s="164" t="s">
        <v>3395</v>
      </c>
      <c r="B6633" t="s">
        <v>6568</v>
      </c>
      <c r="C6633" t="s">
        <v>30299</v>
      </c>
      <c r="D6633" t="s">
        <v>3396</v>
      </c>
      <c r="E6633" t="s">
        <v>3387</v>
      </c>
      <c r="F6633">
        <v>27</v>
      </c>
      <c r="G6633" t="s">
        <v>8234</v>
      </c>
      <c r="H6633" t="s">
        <v>8218</v>
      </c>
      <c r="I6633" t="s">
        <v>8219</v>
      </c>
      <c r="J6633" t="s">
        <v>8215</v>
      </c>
      <c r="K6633" t="s">
        <v>8224</v>
      </c>
      <c r="L6633" t="s">
        <v>8216</v>
      </c>
    </row>
    <row r="6634" spans="1:12" x14ac:dyDescent="0.35">
      <c r="A6634" s="164" t="s">
        <v>29257</v>
      </c>
      <c r="B6634" t="s">
        <v>29258</v>
      </c>
      <c r="C6634" t="s">
        <v>29259</v>
      </c>
      <c r="D6634" t="s">
        <v>29260</v>
      </c>
      <c r="E6634" t="s">
        <v>3387</v>
      </c>
      <c r="F6634">
        <v>12</v>
      </c>
      <c r="G6634" t="s">
        <v>8234</v>
      </c>
      <c r="H6634" t="s">
        <v>8218</v>
      </c>
      <c r="I6634" t="s">
        <v>8219</v>
      </c>
      <c r="J6634" t="s">
        <v>8215</v>
      </c>
      <c r="K6634" t="s">
        <v>8224</v>
      </c>
      <c r="L6634" t="s">
        <v>8216</v>
      </c>
    </row>
    <row r="6635" spans="1:12" x14ac:dyDescent="0.35">
      <c r="A6635" s="164" t="s">
        <v>11465</v>
      </c>
      <c r="B6635" t="s">
        <v>11466</v>
      </c>
      <c r="C6635" t="s">
        <v>11467</v>
      </c>
      <c r="D6635" t="s">
        <v>11468</v>
      </c>
      <c r="E6635" t="s">
        <v>3387</v>
      </c>
      <c r="H6635" t="s">
        <v>8218</v>
      </c>
      <c r="I6635" t="s">
        <v>8219</v>
      </c>
      <c r="J6635" t="s">
        <v>8215</v>
      </c>
      <c r="K6635" t="s">
        <v>8224</v>
      </c>
      <c r="L6635" t="s">
        <v>8216</v>
      </c>
    </row>
    <row r="6636" spans="1:12" x14ac:dyDescent="0.35">
      <c r="A6636" s="164" t="s">
        <v>14495</v>
      </c>
      <c r="B6636" t="s">
        <v>14496</v>
      </c>
      <c r="C6636" t="s">
        <v>14497</v>
      </c>
      <c r="D6636" t="s">
        <v>14498</v>
      </c>
      <c r="E6636" t="s">
        <v>3387</v>
      </c>
      <c r="H6636" t="s">
        <v>8218</v>
      </c>
      <c r="I6636" t="s">
        <v>8214</v>
      </c>
      <c r="J6636" t="s">
        <v>8215</v>
      </c>
      <c r="K6636" t="s">
        <v>8224</v>
      </c>
      <c r="L6636" t="s">
        <v>8216</v>
      </c>
    </row>
    <row r="6637" spans="1:12" x14ac:dyDescent="0.35">
      <c r="A6637" s="164" t="s">
        <v>24863</v>
      </c>
      <c r="B6637" t="s">
        <v>23602</v>
      </c>
      <c r="C6637" t="s">
        <v>24864</v>
      </c>
      <c r="D6637" t="s">
        <v>23603</v>
      </c>
      <c r="E6637" t="s">
        <v>3387</v>
      </c>
      <c r="H6637" t="s">
        <v>8218</v>
      </c>
      <c r="I6637" t="s">
        <v>8219</v>
      </c>
      <c r="J6637" t="s">
        <v>8215</v>
      </c>
      <c r="K6637" t="s">
        <v>8224</v>
      </c>
      <c r="L6637" t="s">
        <v>8216</v>
      </c>
    </row>
    <row r="6638" spans="1:12" x14ac:dyDescent="0.35">
      <c r="A6638" s="164" t="s">
        <v>32229</v>
      </c>
      <c r="B6638" t="s">
        <v>32230</v>
      </c>
      <c r="C6638" t="s">
        <v>32231</v>
      </c>
      <c r="D6638" t="s">
        <v>14498</v>
      </c>
      <c r="E6638" t="s">
        <v>3387</v>
      </c>
      <c r="F6638">
        <v>10</v>
      </c>
      <c r="G6638" t="s">
        <v>8234</v>
      </c>
      <c r="H6638" t="s">
        <v>8218</v>
      </c>
      <c r="I6638" t="s">
        <v>8214</v>
      </c>
      <c r="J6638" t="s">
        <v>8215</v>
      </c>
      <c r="K6638" t="s">
        <v>8224</v>
      </c>
      <c r="L6638" t="s">
        <v>8216</v>
      </c>
    </row>
    <row r="6639" spans="1:12" x14ac:dyDescent="0.35">
      <c r="A6639" s="164" t="s">
        <v>17146</v>
      </c>
      <c r="B6639" t="s">
        <v>17147</v>
      </c>
      <c r="C6639" t="s">
        <v>17148</v>
      </c>
      <c r="D6639" t="s">
        <v>3391</v>
      </c>
      <c r="E6639" t="s">
        <v>3387</v>
      </c>
      <c r="F6639">
        <v>9</v>
      </c>
      <c r="G6639" t="s">
        <v>8234</v>
      </c>
      <c r="H6639" t="s">
        <v>8218</v>
      </c>
      <c r="I6639" t="s">
        <v>8214</v>
      </c>
      <c r="J6639" t="s">
        <v>8215</v>
      </c>
      <c r="K6639" t="s">
        <v>8224</v>
      </c>
      <c r="L6639" t="s">
        <v>8216</v>
      </c>
    </row>
    <row r="6640" spans="1:12" x14ac:dyDescent="0.35">
      <c r="A6640" s="164" t="s">
        <v>3397</v>
      </c>
      <c r="B6640" t="s">
        <v>6565</v>
      </c>
      <c r="C6640" t="s">
        <v>16884</v>
      </c>
      <c r="D6640" t="s">
        <v>3391</v>
      </c>
      <c r="E6640" t="s">
        <v>3387</v>
      </c>
      <c r="F6640">
        <v>133</v>
      </c>
      <c r="G6640" t="s">
        <v>8212</v>
      </c>
      <c r="H6640" t="s">
        <v>8218</v>
      </c>
      <c r="I6640" t="s">
        <v>8214</v>
      </c>
      <c r="J6640" t="s">
        <v>8215</v>
      </c>
      <c r="K6640" t="s">
        <v>8224</v>
      </c>
      <c r="L6640" t="s">
        <v>8216</v>
      </c>
    </row>
    <row r="6641" spans="1:12" x14ac:dyDescent="0.35">
      <c r="A6641" s="164" t="s">
        <v>11880</v>
      </c>
      <c r="B6641" t="s">
        <v>11881</v>
      </c>
      <c r="C6641" t="s">
        <v>11882</v>
      </c>
      <c r="D6641" t="s">
        <v>11883</v>
      </c>
      <c r="E6641" t="s">
        <v>3387</v>
      </c>
      <c r="F6641">
        <v>25</v>
      </c>
      <c r="G6641" t="s">
        <v>8234</v>
      </c>
      <c r="H6641" t="s">
        <v>8218</v>
      </c>
      <c r="I6641" t="s">
        <v>8219</v>
      </c>
      <c r="J6641" t="s">
        <v>8272</v>
      </c>
      <c r="K6641" t="s">
        <v>5808</v>
      </c>
      <c r="L6641" t="s">
        <v>8216</v>
      </c>
    </row>
    <row r="6642" spans="1:12" x14ac:dyDescent="0.35">
      <c r="A6642" s="164" t="s">
        <v>19993</v>
      </c>
      <c r="B6642" t="s">
        <v>19994</v>
      </c>
      <c r="C6642" t="s">
        <v>19995</v>
      </c>
      <c r="D6642" t="s">
        <v>14402</v>
      </c>
      <c r="E6642" t="s">
        <v>3387</v>
      </c>
      <c r="F6642">
        <v>11</v>
      </c>
      <c r="G6642" t="s">
        <v>8234</v>
      </c>
      <c r="H6642" t="s">
        <v>8218</v>
      </c>
      <c r="I6642" t="s">
        <v>8219</v>
      </c>
      <c r="J6642" t="s">
        <v>8272</v>
      </c>
      <c r="K6642" t="s">
        <v>8224</v>
      </c>
      <c r="L6642" t="s">
        <v>8216</v>
      </c>
    </row>
    <row r="6643" spans="1:12" x14ac:dyDescent="0.35">
      <c r="A6643" s="164" t="s">
        <v>23394</v>
      </c>
      <c r="B6643" t="s">
        <v>23395</v>
      </c>
      <c r="C6643" t="s">
        <v>23396</v>
      </c>
      <c r="D6643" t="s">
        <v>23397</v>
      </c>
      <c r="E6643" t="s">
        <v>3387</v>
      </c>
      <c r="F6643">
        <v>24</v>
      </c>
      <c r="G6643" t="s">
        <v>8234</v>
      </c>
      <c r="H6643" t="s">
        <v>8218</v>
      </c>
      <c r="I6643" t="s">
        <v>8219</v>
      </c>
      <c r="J6643" t="s">
        <v>8272</v>
      </c>
      <c r="K6643" t="s">
        <v>8224</v>
      </c>
      <c r="L6643" t="s">
        <v>8216</v>
      </c>
    </row>
    <row r="6644" spans="1:12" x14ac:dyDescent="0.35">
      <c r="A6644" s="164" t="s">
        <v>17029</v>
      </c>
      <c r="B6644" t="s">
        <v>17030</v>
      </c>
      <c r="C6644" t="s">
        <v>17031</v>
      </c>
      <c r="D6644" t="s">
        <v>17032</v>
      </c>
      <c r="E6644" t="s">
        <v>3387</v>
      </c>
      <c r="F6644">
        <v>22</v>
      </c>
      <c r="G6644" t="s">
        <v>8234</v>
      </c>
      <c r="H6644" t="s">
        <v>8218</v>
      </c>
      <c r="I6644" t="s">
        <v>8219</v>
      </c>
      <c r="J6644" t="s">
        <v>8272</v>
      </c>
      <c r="K6644" t="s">
        <v>8224</v>
      </c>
      <c r="L6644" t="s">
        <v>8216</v>
      </c>
    </row>
    <row r="6645" spans="1:12" x14ac:dyDescent="0.35">
      <c r="A6645" s="164" t="s">
        <v>30236</v>
      </c>
      <c r="B6645" t="s">
        <v>30237</v>
      </c>
      <c r="C6645" t="s">
        <v>26036</v>
      </c>
      <c r="D6645" t="s">
        <v>26037</v>
      </c>
      <c r="E6645" t="s">
        <v>3387</v>
      </c>
      <c r="F6645">
        <v>25</v>
      </c>
      <c r="G6645" t="s">
        <v>8234</v>
      </c>
      <c r="H6645" t="s">
        <v>8218</v>
      </c>
      <c r="I6645" t="s">
        <v>8219</v>
      </c>
      <c r="J6645" t="s">
        <v>8272</v>
      </c>
      <c r="K6645" t="s">
        <v>5808</v>
      </c>
      <c r="L6645" t="s">
        <v>8216</v>
      </c>
    </row>
    <row r="6646" spans="1:12" x14ac:dyDescent="0.35">
      <c r="A6646" s="164" t="s">
        <v>8562</v>
      </c>
      <c r="B6646" t="s">
        <v>8563</v>
      </c>
      <c r="C6646" t="s">
        <v>8564</v>
      </c>
      <c r="D6646" t="s">
        <v>8565</v>
      </c>
      <c r="E6646" t="s">
        <v>3387</v>
      </c>
      <c r="F6646">
        <v>25</v>
      </c>
      <c r="G6646" t="s">
        <v>8234</v>
      </c>
      <c r="H6646" t="s">
        <v>8218</v>
      </c>
      <c r="I6646" t="s">
        <v>8219</v>
      </c>
      <c r="J6646" t="s">
        <v>8272</v>
      </c>
      <c r="K6646" t="s">
        <v>8224</v>
      </c>
      <c r="L6646" t="s">
        <v>8216</v>
      </c>
    </row>
    <row r="6647" spans="1:12" x14ac:dyDescent="0.35">
      <c r="A6647" s="164" t="s">
        <v>9787</v>
      </c>
      <c r="B6647" t="s">
        <v>9788</v>
      </c>
      <c r="C6647" t="s">
        <v>9789</v>
      </c>
      <c r="D6647" t="s">
        <v>3129</v>
      </c>
      <c r="E6647" t="s">
        <v>3387</v>
      </c>
      <c r="F6647">
        <v>18</v>
      </c>
      <c r="G6647" t="s">
        <v>8234</v>
      </c>
      <c r="H6647" t="s">
        <v>8218</v>
      </c>
      <c r="I6647" t="s">
        <v>8219</v>
      </c>
      <c r="J6647" t="s">
        <v>8272</v>
      </c>
      <c r="K6647" t="s">
        <v>8224</v>
      </c>
      <c r="L6647" t="s">
        <v>8216</v>
      </c>
    </row>
    <row r="6648" spans="1:12" x14ac:dyDescent="0.35">
      <c r="A6648" s="164" t="s">
        <v>24049</v>
      </c>
      <c r="B6648" t="s">
        <v>24050</v>
      </c>
      <c r="C6648" t="s">
        <v>24051</v>
      </c>
      <c r="D6648" t="s">
        <v>24052</v>
      </c>
      <c r="E6648" t="s">
        <v>3387</v>
      </c>
      <c r="F6648">
        <v>25</v>
      </c>
      <c r="G6648" t="s">
        <v>8234</v>
      </c>
      <c r="H6648" t="s">
        <v>8218</v>
      </c>
      <c r="I6648" t="s">
        <v>8219</v>
      </c>
      <c r="J6648" t="s">
        <v>8272</v>
      </c>
      <c r="K6648" t="s">
        <v>8224</v>
      </c>
      <c r="L6648" t="s">
        <v>8216</v>
      </c>
    </row>
    <row r="6649" spans="1:12" x14ac:dyDescent="0.35">
      <c r="A6649" s="164" t="s">
        <v>19613</v>
      </c>
      <c r="B6649" t="s">
        <v>19614</v>
      </c>
      <c r="C6649" t="s">
        <v>19615</v>
      </c>
      <c r="D6649" t="s">
        <v>19616</v>
      </c>
      <c r="E6649" t="s">
        <v>3387</v>
      </c>
      <c r="F6649">
        <v>19</v>
      </c>
      <c r="G6649" t="s">
        <v>8234</v>
      </c>
      <c r="H6649" t="s">
        <v>8218</v>
      </c>
      <c r="I6649" t="s">
        <v>8219</v>
      </c>
      <c r="J6649" t="s">
        <v>8272</v>
      </c>
      <c r="K6649" t="s">
        <v>8224</v>
      </c>
      <c r="L6649" t="s">
        <v>8216</v>
      </c>
    </row>
    <row r="6650" spans="1:12" x14ac:dyDescent="0.35">
      <c r="A6650" s="164" t="s">
        <v>28113</v>
      </c>
      <c r="B6650" t="s">
        <v>28114</v>
      </c>
      <c r="C6650" t="s">
        <v>8516</v>
      </c>
      <c r="D6650" t="s">
        <v>8517</v>
      </c>
      <c r="E6650" t="s">
        <v>3387</v>
      </c>
      <c r="F6650">
        <v>25</v>
      </c>
      <c r="G6650" t="s">
        <v>8234</v>
      </c>
      <c r="H6650" t="s">
        <v>8218</v>
      </c>
      <c r="I6650" t="s">
        <v>8219</v>
      </c>
      <c r="J6650" t="s">
        <v>8272</v>
      </c>
      <c r="K6650" t="s">
        <v>8224</v>
      </c>
      <c r="L6650" t="s">
        <v>8216</v>
      </c>
    </row>
    <row r="6651" spans="1:12" x14ac:dyDescent="0.35">
      <c r="A6651" s="164" t="s">
        <v>29001</v>
      </c>
      <c r="B6651" t="s">
        <v>19774</v>
      </c>
      <c r="C6651" t="s">
        <v>19775</v>
      </c>
      <c r="D6651" t="s">
        <v>19776</v>
      </c>
      <c r="E6651" t="s">
        <v>3387</v>
      </c>
      <c r="F6651">
        <v>13</v>
      </c>
      <c r="G6651" t="s">
        <v>8234</v>
      </c>
      <c r="H6651" t="s">
        <v>8218</v>
      </c>
      <c r="I6651" t="s">
        <v>8219</v>
      </c>
      <c r="J6651" t="s">
        <v>8272</v>
      </c>
      <c r="K6651" t="s">
        <v>8224</v>
      </c>
      <c r="L6651" t="s">
        <v>8216</v>
      </c>
    </row>
    <row r="6652" spans="1:12" x14ac:dyDescent="0.35">
      <c r="A6652" s="164" t="s">
        <v>17507</v>
      </c>
      <c r="B6652" t="s">
        <v>17508</v>
      </c>
      <c r="C6652" t="s">
        <v>17509</v>
      </c>
      <c r="D6652" t="s">
        <v>17510</v>
      </c>
      <c r="E6652" t="s">
        <v>3387</v>
      </c>
      <c r="F6652">
        <v>25</v>
      </c>
      <c r="G6652" t="s">
        <v>8234</v>
      </c>
      <c r="H6652" t="s">
        <v>8218</v>
      </c>
      <c r="I6652" t="s">
        <v>8219</v>
      </c>
      <c r="J6652" t="s">
        <v>8272</v>
      </c>
      <c r="K6652" t="s">
        <v>8224</v>
      </c>
      <c r="L6652" t="s">
        <v>8216</v>
      </c>
    </row>
    <row r="6653" spans="1:12" x14ac:dyDescent="0.35">
      <c r="A6653" s="164" t="s">
        <v>8410</v>
      </c>
      <c r="B6653" t="s">
        <v>8411</v>
      </c>
      <c r="C6653" t="s">
        <v>8412</v>
      </c>
      <c r="D6653" t="s">
        <v>8413</v>
      </c>
      <c r="E6653" t="s">
        <v>3387</v>
      </c>
      <c r="F6653">
        <v>12</v>
      </c>
      <c r="G6653" t="s">
        <v>8234</v>
      </c>
      <c r="H6653" t="s">
        <v>8218</v>
      </c>
      <c r="I6653" t="s">
        <v>8214</v>
      </c>
      <c r="J6653" t="s">
        <v>8272</v>
      </c>
      <c r="K6653" t="s">
        <v>8224</v>
      </c>
      <c r="L6653" t="s">
        <v>8216</v>
      </c>
    </row>
    <row r="6654" spans="1:12" x14ac:dyDescent="0.35">
      <c r="A6654" s="164" t="s">
        <v>23270</v>
      </c>
      <c r="B6654" t="s">
        <v>23271</v>
      </c>
      <c r="C6654" t="s">
        <v>23272</v>
      </c>
      <c r="D6654" t="s">
        <v>23273</v>
      </c>
      <c r="E6654" t="s">
        <v>3387</v>
      </c>
      <c r="F6654">
        <v>23</v>
      </c>
      <c r="G6654" t="s">
        <v>8234</v>
      </c>
      <c r="H6654" t="s">
        <v>8218</v>
      </c>
      <c r="I6654" t="s">
        <v>8219</v>
      </c>
      <c r="J6654" t="s">
        <v>8272</v>
      </c>
      <c r="K6654" t="s">
        <v>8224</v>
      </c>
      <c r="L6654" t="s">
        <v>8216</v>
      </c>
    </row>
    <row r="6655" spans="1:12" x14ac:dyDescent="0.35">
      <c r="A6655" s="164" t="s">
        <v>14541</v>
      </c>
      <c r="B6655" t="s">
        <v>14542</v>
      </c>
      <c r="C6655" t="s">
        <v>14543</v>
      </c>
      <c r="D6655" t="s">
        <v>1584</v>
      </c>
      <c r="E6655" t="s">
        <v>3387</v>
      </c>
      <c r="F6655">
        <v>30</v>
      </c>
      <c r="G6655" t="s">
        <v>8234</v>
      </c>
      <c r="H6655" t="s">
        <v>8218</v>
      </c>
      <c r="I6655" t="s">
        <v>8219</v>
      </c>
      <c r="J6655" t="s">
        <v>8272</v>
      </c>
      <c r="K6655" t="s">
        <v>5808</v>
      </c>
      <c r="L6655" t="s">
        <v>8216</v>
      </c>
    </row>
    <row r="6656" spans="1:12" x14ac:dyDescent="0.35">
      <c r="A6656" s="164" t="s">
        <v>11746</v>
      </c>
      <c r="B6656" t="s">
        <v>11747</v>
      </c>
      <c r="C6656" t="s">
        <v>10529</v>
      </c>
      <c r="D6656" t="s">
        <v>11748</v>
      </c>
      <c r="E6656" t="s">
        <v>3387</v>
      </c>
      <c r="F6656">
        <v>20</v>
      </c>
      <c r="G6656" t="s">
        <v>8234</v>
      </c>
      <c r="H6656" t="s">
        <v>8218</v>
      </c>
      <c r="I6656" t="s">
        <v>8219</v>
      </c>
      <c r="J6656" t="s">
        <v>8272</v>
      </c>
      <c r="K6656" t="s">
        <v>8224</v>
      </c>
      <c r="L6656" t="s">
        <v>8216</v>
      </c>
    </row>
    <row r="6657" spans="1:12" x14ac:dyDescent="0.35">
      <c r="A6657" s="164" t="s">
        <v>28033</v>
      </c>
      <c r="B6657" t="s">
        <v>11332</v>
      </c>
      <c r="C6657" t="s">
        <v>11333</v>
      </c>
      <c r="D6657" t="s">
        <v>2697</v>
      </c>
      <c r="E6657" t="s">
        <v>3387</v>
      </c>
      <c r="F6657">
        <v>25</v>
      </c>
      <c r="G6657" t="s">
        <v>8234</v>
      </c>
      <c r="H6657" t="s">
        <v>8218</v>
      </c>
      <c r="I6657" t="s">
        <v>8219</v>
      </c>
      <c r="J6657" t="s">
        <v>8272</v>
      </c>
      <c r="K6657" t="s">
        <v>8224</v>
      </c>
      <c r="L6657" t="s">
        <v>8216</v>
      </c>
    </row>
    <row r="6658" spans="1:12" x14ac:dyDescent="0.35">
      <c r="A6658" s="164" t="s">
        <v>30667</v>
      </c>
      <c r="B6658" t="s">
        <v>30668</v>
      </c>
      <c r="C6658" t="s">
        <v>30669</v>
      </c>
      <c r="D6658" t="s">
        <v>30670</v>
      </c>
      <c r="E6658" t="s">
        <v>3387</v>
      </c>
      <c r="F6658">
        <v>25</v>
      </c>
      <c r="G6658" t="s">
        <v>8234</v>
      </c>
      <c r="H6658" t="s">
        <v>8218</v>
      </c>
      <c r="I6658" t="s">
        <v>8219</v>
      </c>
      <c r="J6658" t="s">
        <v>8272</v>
      </c>
      <c r="K6658" t="s">
        <v>5808</v>
      </c>
      <c r="L6658" t="s">
        <v>8216</v>
      </c>
    </row>
    <row r="6659" spans="1:12" x14ac:dyDescent="0.35">
      <c r="A6659" s="164" t="s">
        <v>14430</v>
      </c>
      <c r="B6659" t="s">
        <v>14431</v>
      </c>
      <c r="C6659" t="s">
        <v>14432</v>
      </c>
      <c r="D6659" t="s">
        <v>14433</v>
      </c>
      <c r="E6659" t="s">
        <v>3387</v>
      </c>
      <c r="F6659">
        <v>25</v>
      </c>
      <c r="G6659" t="s">
        <v>8234</v>
      </c>
      <c r="H6659" t="s">
        <v>8218</v>
      </c>
      <c r="I6659" t="s">
        <v>8219</v>
      </c>
      <c r="J6659" t="s">
        <v>8272</v>
      </c>
      <c r="K6659" t="s">
        <v>8224</v>
      </c>
      <c r="L6659" t="s">
        <v>8216</v>
      </c>
    </row>
    <row r="6660" spans="1:12" x14ac:dyDescent="0.35">
      <c r="A6660" s="164" t="s">
        <v>17010</v>
      </c>
      <c r="B6660" t="s">
        <v>10274</v>
      </c>
      <c r="C6660" t="s">
        <v>10275</v>
      </c>
      <c r="D6660" t="s">
        <v>10276</v>
      </c>
      <c r="E6660" t="s">
        <v>3387</v>
      </c>
      <c r="F6660">
        <v>20</v>
      </c>
      <c r="G6660" t="s">
        <v>8234</v>
      </c>
      <c r="H6660" t="s">
        <v>8218</v>
      </c>
      <c r="I6660" t="s">
        <v>8219</v>
      </c>
      <c r="J6660" t="s">
        <v>8272</v>
      </c>
      <c r="K6660" t="s">
        <v>8224</v>
      </c>
      <c r="L6660" t="s">
        <v>8216</v>
      </c>
    </row>
    <row r="6661" spans="1:12" x14ac:dyDescent="0.35">
      <c r="A6661" s="164" t="s">
        <v>11606</v>
      </c>
      <c r="B6661" t="s">
        <v>6002</v>
      </c>
      <c r="C6661" t="s">
        <v>11607</v>
      </c>
      <c r="D6661" t="s">
        <v>2865</v>
      </c>
      <c r="E6661" t="s">
        <v>3387</v>
      </c>
      <c r="F6661">
        <v>14</v>
      </c>
      <c r="G6661" t="s">
        <v>8234</v>
      </c>
      <c r="H6661" t="s">
        <v>8218</v>
      </c>
      <c r="I6661" t="s">
        <v>8219</v>
      </c>
      <c r="J6661" t="s">
        <v>8272</v>
      </c>
      <c r="K6661" t="s">
        <v>8224</v>
      </c>
      <c r="L6661" t="s">
        <v>8216</v>
      </c>
    </row>
    <row r="6662" spans="1:12" x14ac:dyDescent="0.35">
      <c r="A6662" s="164" t="s">
        <v>19156</v>
      </c>
      <c r="B6662" t="s">
        <v>19157</v>
      </c>
      <c r="C6662" t="s">
        <v>19158</v>
      </c>
      <c r="D6662" t="s">
        <v>19159</v>
      </c>
      <c r="E6662" t="s">
        <v>3387</v>
      </c>
      <c r="F6662">
        <v>24</v>
      </c>
      <c r="G6662" t="s">
        <v>8234</v>
      </c>
      <c r="H6662" t="s">
        <v>8218</v>
      </c>
      <c r="I6662" t="s">
        <v>8219</v>
      </c>
      <c r="J6662" t="s">
        <v>8272</v>
      </c>
      <c r="K6662" t="s">
        <v>8224</v>
      </c>
      <c r="L6662" t="s">
        <v>8216</v>
      </c>
    </row>
    <row r="6663" spans="1:12" x14ac:dyDescent="0.35">
      <c r="A6663" s="164" t="s">
        <v>28488</v>
      </c>
      <c r="B6663" t="s">
        <v>9145</v>
      </c>
      <c r="C6663" t="s">
        <v>9146</v>
      </c>
      <c r="D6663" t="s">
        <v>9147</v>
      </c>
      <c r="E6663" t="s">
        <v>3387</v>
      </c>
      <c r="F6663">
        <v>20</v>
      </c>
      <c r="G6663" t="s">
        <v>8234</v>
      </c>
      <c r="H6663" t="s">
        <v>8218</v>
      </c>
      <c r="I6663" t="s">
        <v>8219</v>
      </c>
      <c r="J6663" t="s">
        <v>8272</v>
      </c>
      <c r="K6663" t="s">
        <v>8224</v>
      </c>
      <c r="L6663" t="s">
        <v>8216</v>
      </c>
    </row>
    <row r="6664" spans="1:12" x14ac:dyDescent="0.35">
      <c r="A6664" s="164" t="s">
        <v>12980</v>
      </c>
      <c r="B6664" t="s">
        <v>12981</v>
      </c>
      <c r="C6664" t="s">
        <v>12982</v>
      </c>
      <c r="D6664" t="s">
        <v>12983</v>
      </c>
      <c r="E6664" t="s">
        <v>3387</v>
      </c>
      <c r="F6664">
        <v>20</v>
      </c>
      <c r="G6664" t="s">
        <v>8234</v>
      </c>
      <c r="H6664" t="s">
        <v>8218</v>
      </c>
      <c r="I6664" t="s">
        <v>8219</v>
      </c>
      <c r="J6664" t="s">
        <v>8272</v>
      </c>
      <c r="K6664" t="s">
        <v>8224</v>
      </c>
      <c r="L6664" t="s">
        <v>8216</v>
      </c>
    </row>
    <row r="6665" spans="1:12" x14ac:dyDescent="0.35">
      <c r="A6665" s="164" t="s">
        <v>10053</v>
      </c>
      <c r="B6665" t="s">
        <v>10054</v>
      </c>
      <c r="C6665" t="s">
        <v>10055</v>
      </c>
      <c r="D6665" t="s">
        <v>10056</v>
      </c>
      <c r="E6665" t="s">
        <v>3387</v>
      </c>
      <c r="F6665">
        <v>25</v>
      </c>
      <c r="G6665" t="s">
        <v>8234</v>
      </c>
      <c r="H6665" t="s">
        <v>8218</v>
      </c>
      <c r="I6665" t="s">
        <v>8219</v>
      </c>
      <c r="J6665" t="s">
        <v>8272</v>
      </c>
      <c r="K6665" t="s">
        <v>8224</v>
      </c>
      <c r="L6665" t="s">
        <v>8216</v>
      </c>
    </row>
    <row r="6666" spans="1:12" x14ac:dyDescent="0.35">
      <c r="A6666" s="164" t="s">
        <v>17582</v>
      </c>
      <c r="B6666" t="s">
        <v>7669</v>
      </c>
      <c r="C6666" t="s">
        <v>17583</v>
      </c>
      <c r="D6666" t="s">
        <v>10591</v>
      </c>
      <c r="E6666" t="s">
        <v>3387</v>
      </c>
      <c r="F6666">
        <v>15</v>
      </c>
      <c r="G6666" t="s">
        <v>8234</v>
      </c>
      <c r="H6666" t="s">
        <v>8218</v>
      </c>
      <c r="I6666" t="s">
        <v>8219</v>
      </c>
      <c r="J6666" t="s">
        <v>8272</v>
      </c>
      <c r="K6666" t="s">
        <v>8224</v>
      </c>
      <c r="L6666" t="s">
        <v>8216</v>
      </c>
    </row>
    <row r="6667" spans="1:12" x14ac:dyDescent="0.35">
      <c r="A6667" s="164" t="s">
        <v>27784</v>
      </c>
      <c r="B6667" t="s">
        <v>9857</v>
      </c>
      <c r="C6667" t="s">
        <v>9858</v>
      </c>
      <c r="D6667" t="s">
        <v>9859</v>
      </c>
      <c r="E6667" t="s">
        <v>3387</v>
      </c>
      <c r="F6667">
        <v>14</v>
      </c>
      <c r="G6667" t="s">
        <v>8234</v>
      </c>
      <c r="H6667" t="s">
        <v>8218</v>
      </c>
      <c r="I6667" t="s">
        <v>8219</v>
      </c>
      <c r="J6667" t="s">
        <v>8272</v>
      </c>
      <c r="K6667" t="s">
        <v>8224</v>
      </c>
      <c r="L6667" t="s">
        <v>8216</v>
      </c>
    </row>
    <row r="6668" spans="1:12" x14ac:dyDescent="0.35">
      <c r="A6668" s="164" t="s">
        <v>27756</v>
      </c>
      <c r="B6668" t="s">
        <v>21709</v>
      </c>
      <c r="C6668" t="s">
        <v>21710</v>
      </c>
      <c r="D6668" t="s">
        <v>1698</v>
      </c>
      <c r="E6668" t="s">
        <v>3387</v>
      </c>
      <c r="F6668">
        <v>25</v>
      </c>
      <c r="G6668" t="s">
        <v>8234</v>
      </c>
      <c r="H6668" t="s">
        <v>8218</v>
      </c>
      <c r="I6668" t="s">
        <v>8219</v>
      </c>
      <c r="J6668" t="s">
        <v>8272</v>
      </c>
      <c r="K6668" t="s">
        <v>8224</v>
      </c>
      <c r="L6668" t="s">
        <v>8216</v>
      </c>
    </row>
    <row r="6669" spans="1:12" x14ac:dyDescent="0.35">
      <c r="A6669" s="164" t="s">
        <v>30496</v>
      </c>
      <c r="B6669" t="s">
        <v>30497</v>
      </c>
      <c r="C6669" t="s">
        <v>30498</v>
      </c>
      <c r="D6669" t="s">
        <v>18435</v>
      </c>
      <c r="E6669" t="s">
        <v>3387</v>
      </c>
      <c r="F6669">
        <v>14</v>
      </c>
      <c r="G6669" t="s">
        <v>8234</v>
      </c>
      <c r="H6669" t="s">
        <v>8218</v>
      </c>
      <c r="I6669" t="s">
        <v>8219</v>
      </c>
      <c r="J6669" t="s">
        <v>8272</v>
      </c>
      <c r="K6669" t="s">
        <v>8224</v>
      </c>
      <c r="L6669" t="s">
        <v>8216</v>
      </c>
    </row>
    <row r="6670" spans="1:12" x14ac:dyDescent="0.35">
      <c r="A6670" s="164" t="s">
        <v>32867</v>
      </c>
      <c r="B6670" t="s">
        <v>32868</v>
      </c>
      <c r="C6670" t="s">
        <v>19408</v>
      </c>
      <c r="D6670" t="s">
        <v>3697</v>
      </c>
      <c r="E6670" t="s">
        <v>3387</v>
      </c>
      <c r="F6670">
        <v>16</v>
      </c>
      <c r="G6670" t="s">
        <v>8234</v>
      </c>
      <c r="H6670" t="s">
        <v>8218</v>
      </c>
      <c r="I6670" t="s">
        <v>8219</v>
      </c>
      <c r="J6670" t="s">
        <v>8272</v>
      </c>
      <c r="K6670" t="s">
        <v>8224</v>
      </c>
      <c r="L6670" t="s">
        <v>8216</v>
      </c>
    </row>
    <row r="6671" spans="1:12" x14ac:dyDescent="0.35">
      <c r="A6671" s="164" t="s">
        <v>11440</v>
      </c>
      <c r="B6671" t="s">
        <v>11441</v>
      </c>
      <c r="C6671" t="s">
        <v>11442</v>
      </c>
      <c r="D6671" t="s">
        <v>11443</v>
      </c>
      <c r="E6671" t="s">
        <v>3387</v>
      </c>
      <c r="F6671">
        <v>25</v>
      </c>
      <c r="G6671" t="s">
        <v>8234</v>
      </c>
      <c r="H6671" t="s">
        <v>8218</v>
      </c>
      <c r="I6671" t="s">
        <v>8219</v>
      </c>
      <c r="J6671" t="s">
        <v>8272</v>
      </c>
      <c r="K6671" t="s">
        <v>5808</v>
      </c>
      <c r="L6671" t="s">
        <v>8267</v>
      </c>
    </row>
    <row r="6672" spans="1:12" x14ac:dyDescent="0.35">
      <c r="A6672" s="164" t="s">
        <v>26964</v>
      </c>
      <c r="B6672" t="s">
        <v>16054</v>
      </c>
      <c r="C6672" t="s">
        <v>16055</v>
      </c>
      <c r="D6672" t="s">
        <v>16056</v>
      </c>
      <c r="E6672" t="s">
        <v>3387</v>
      </c>
      <c r="F6672">
        <v>20</v>
      </c>
      <c r="G6672" t="s">
        <v>8234</v>
      </c>
      <c r="H6672" t="s">
        <v>8218</v>
      </c>
      <c r="I6672" t="s">
        <v>8219</v>
      </c>
      <c r="J6672" t="s">
        <v>8272</v>
      </c>
      <c r="K6672" t="s">
        <v>8224</v>
      </c>
      <c r="L6672" t="s">
        <v>8216</v>
      </c>
    </row>
    <row r="6673" spans="1:12" x14ac:dyDescent="0.35">
      <c r="A6673" s="164" t="s">
        <v>21536</v>
      </c>
      <c r="B6673" t="s">
        <v>21537</v>
      </c>
      <c r="C6673" t="s">
        <v>21538</v>
      </c>
      <c r="D6673" t="s">
        <v>21539</v>
      </c>
      <c r="E6673" t="s">
        <v>3387</v>
      </c>
      <c r="F6673">
        <v>25</v>
      </c>
      <c r="G6673" t="s">
        <v>8234</v>
      </c>
      <c r="H6673" t="s">
        <v>8218</v>
      </c>
      <c r="I6673" t="s">
        <v>8219</v>
      </c>
      <c r="J6673" t="s">
        <v>8272</v>
      </c>
      <c r="K6673" t="s">
        <v>5808</v>
      </c>
      <c r="L6673" t="s">
        <v>8216</v>
      </c>
    </row>
    <row r="6674" spans="1:12" x14ac:dyDescent="0.35">
      <c r="A6674" s="164" t="s">
        <v>19552</v>
      </c>
      <c r="B6674" t="s">
        <v>19553</v>
      </c>
      <c r="C6674" t="s">
        <v>9303</v>
      </c>
      <c r="D6674" t="s">
        <v>9304</v>
      </c>
      <c r="E6674" t="s">
        <v>3387</v>
      </c>
      <c r="F6674">
        <v>25</v>
      </c>
      <c r="G6674" t="s">
        <v>8234</v>
      </c>
      <c r="H6674" t="s">
        <v>8218</v>
      </c>
      <c r="I6674" t="s">
        <v>8219</v>
      </c>
      <c r="J6674" t="s">
        <v>8272</v>
      </c>
      <c r="K6674" t="s">
        <v>8224</v>
      </c>
      <c r="L6674" t="s">
        <v>8216</v>
      </c>
    </row>
    <row r="6675" spans="1:12" x14ac:dyDescent="0.35">
      <c r="A6675" s="164" t="s">
        <v>24108</v>
      </c>
      <c r="B6675" t="s">
        <v>24109</v>
      </c>
      <c r="C6675" t="s">
        <v>12780</v>
      </c>
      <c r="D6675" t="s">
        <v>12781</v>
      </c>
      <c r="E6675" t="s">
        <v>3387</v>
      </c>
      <c r="F6675">
        <v>25</v>
      </c>
      <c r="G6675" t="s">
        <v>8234</v>
      </c>
      <c r="H6675" t="s">
        <v>8218</v>
      </c>
      <c r="I6675" t="s">
        <v>8219</v>
      </c>
      <c r="J6675" t="s">
        <v>8272</v>
      </c>
      <c r="K6675" t="s">
        <v>8224</v>
      </c>
      <c r="L6675" t="s">
        <v>8216</v>
      </c>
    </row>
    <row r="6676" spans="1:12" x14ac:dyDescent="0.35">
      <c r="A6676" s="164" t="s">
        <v>20847</v>
      </c>
      <c r="B6676" t="s">
        <v>20848</v>
      </c>
      <c r="C6676" t="s">
        <v>20849</v>
      </c>
      <c r="D6676" t="s">
        <v>3207</v>
      </c>
      <c r="E6676" t="s">
        <v>3387</v>
      </c>
      <c r="F6676">
        <v>25</v>
      </c>
      <c r="G6676" t="s">
        <v>8234</v>
      </c>
      <c r="H6676" t="s">
        <v>8218</v>
      </c>
      <c r="I6676" t="s">
        <v>8219</v>
      </c>
      <c r="J6676" t="s">
        <v>8272</v>
      </c>
      <c r="K6676" t="s">
        <v>5808</v>
      </c>
      <c r="L6676" t="s">
        <v>8216</v>
      </c>
    </row>
    <row r="6677" spans="1:12" x14ac:dyDescent="0.35">
      <c r="A6677" s="164" t="s">
        <v>25977</v>
      </c>
      <c r="B6677" t="s">
        <v>25978</v>
      </c>
      <c r="C6677" t="s">
        <v>25979</v>
      </c>
      <c r="D6677" t="s">
        <v>14366</v>
      </c>
      <c r="E6677" t="s">
        <v>3387</v>
      </c>
      <c r="F6677">
        <v>25</v>
      </c>
      <c r="G6677" t="s">
        <v>8234</v>
      </c>
      <c r="H6677" t="s">
        <v>8218</v>
      </c>
      <c r="I6677" t="s">
        <v>8219</v>
      </c>
      <c r="J6677" t="s">
        <v>8272</v>
      </c>
      <c r="K6677" t="s">
        <v>8224</v>
      </c>
      <c r="L6677" t="s">
        <v>8216</v>
      </c>
    </row>
    <row r="6678" spans="1:12" x14ac:dyDescent="0.35">
      <c r="A6678" s="164" t="s">
        <v>32650</v>
      </c>
      <c r="B6678" t="s">
        <v>32651</v>
      </c>
      <c r="C6678" t="s">
        <v>32652</v>
      </c>
      <c r="D6678" t="s">
        <v>19431</v>
      </c>
      <c r="E6678" t="s">
        <v>3387</v>
      </c>
      <c r="H6678" t="s">
        <v>8218</v>
      </c>
      <c r="I6678" t="s">
        <v>8219</v>
      </c>
      <c r="J6678" t="s">
        <v>8215</v>
      </c>
      <c r="K6678" t="s">
        <v>8224</v>
      </c>
      <c r="L6678" t="s">
        <v>8216</v>
      </c>
    </row>
    <row r="6679" spans="1:12" x14ac:dyDescent="0.35">
      <c r="A6679" s="164" t="s">
        <v>19568</v>
      </c>
      <c r="B6679" t="s">
        <v>19569</v>
      </c>
      <c r="C6679" t="s">
        <v>19570</v>
      </c>
      <c r="D6679" t="s">
        <v>3207</v>
      </c>
      <c r="E6679" t="s">
        <v>3387</v>
      </c>
      <c r="F6679">
        <v>108</v>
      </c>
      <c r="G6679" t="s">
        <v>8212</v>
      </c>
      <c r="H6679" t="s">
        <v>8218</v>
      </c>
      <c r="I6679" t="s">
        <v>8219</v>
      </c>
      <c r="J6679" t="s">
        <v>8215</v>
      </c>
      <c r="K6679" t="s">
        <v>8224</v>
      </c>
      <c r="L6679" t="s">
        <v>8216</v>
      </c>
    </row>
    <row r="6680" spans="1:12" x14ac:dyDescent="0.35">
      <c r="A6680" s="164" t="s">
        <v>10159</v>
      </c>
      <c r="B6680" t="s">
        <v>10160</v>
      </c>
      <c r="C6680" t="s">
        <v>10161</v>
      </c>
      <c r="D6680" t="s">
        <v>3391</v>
      </c>
      <c r="E6680" t="s">
        <v>3387</v>
      </c>
      <c r="F6680">
        <v>110</v>
      </c>
      <c r="G6680" t="s">
        <v>8212</v>
      </c>
      <c r="H6680" t="s">
        <v>8218</v>
      </c>
      <c r="I6680" t="s">
        <v>8214</v>
      </c>
      <c r="J6680" t="s">
        <v>8215</v>
      </c>
      <c r="K6680" t="s">
        <v>8224</v>
      </c>
      <c r="L6680" t="s">
        <v>8216</v>
      </c>
    </row>
    <row r="6681" spans="1:12" x14ac:dyDescent="0.35">
      <c r="A6681" s="164" t="s">
        <v>16182</v>
      </c>
      <c r="B6681" t="s">
        <v>16183</v>
      </c>
      <c r="C6681" t="s">
        <v>16184</v>
      </c>
      <c r="D6681" t="s">
        <v>3394</v>
      </c>
      <c r="E6681" t="s">
        <v>3387</v>
      </c>
      <c r="F6681">
        <v>70</v>
      </c>
      <c r="G6681" t="s">
        <v>8234</v>
      </c>
      <c r="H6681" t="s">
        <v>8218</v>
      </c>
      <c r="I6681" t="s">
        <v>8214</v>
      </c>
      <c r="J6681" t="s">
        <v>8215</v>
      </c>
      <c r="K6681" t="s">
        <v>8224</v>
      </c>
      <c r="L6681" t="s">
        <v>8216</v>
      </c>
    </row>
    <row r="6682" spans="1:12" x14ac:dyDescent="0.35">
      <c r="A6682" s="164" t="s">
        <v>3398</v>
      </c>
      <c r="B6682" t="s">
        <v>6060</v>
      </c>
      <c r="C6682" t="s">
        <v>11839</v>
      </c>
      <c r="D6682" t="s">
        <v>3399</v>
      </c>
      <c r="E6682" t="s">
        <v>3400</v>
      </c>
      <c r="F6682">
        <v>257</v>
      </c>
      <c r="G6682" t="s">
        <v>8223</v>
      </c>
      <c r="H6682" t="s">
        <v>8218</v>
      </c>
      <c r="I6682" t="s">
        <v>8214</v>
      </c>
      <c r="J6682" t="s">
        <v>8215</v>
      </c>
      <c r="K6682" t="s">
        <v>8224</v>
      </c>
      <c r="L6682" t="s">
        <v>8216</v>
      </c>
    </row>
    <row r="6683" spans="1:12" x14ac:dyDescent="0.35">
      <c r="A6683" s="164" t="s">
        <v>3401</v>
      </c>
      <c r="B6683" t="s">
        <v>6038</v>
      </c>
      <c r="C6683" t="s">
        <v>29369</v>
      </c>
      <c r="D6683" t="s">
        <v>168</v>
      </c>
      <c r="E6683" t="s">
        <v>3400</v>
      </c>
      <c r="F6683">
        <v>39</v>
      </c>
      <c r="G6683" t="s">
        <v>8234</v>
      </c>
      <c r="H6683" t="s">
        <v>8218</v>
      </c>
      <c r="I6683" t="s">
        <v>8219</v>
      </c>
      <c r="J6683" t="s">
        <v>8215</v>
      </c>
      <c r="K6683" t="s">
        <v>8224</v>
      </c>
      <c r="L6683" t="s">
        <v>8216</v>
      </c>
    </row>
    <row r="6684" spans="1:12" x14ac:dyDescent="0.35">
      <c r="A6684" s="164" t="s">
        <v>3402</v>
      </c>
      <c r="B6684" t="s">
        <v>6055</v>
      </c>
      <c r="C6684" t="s">
        <v>32069</v>
      </c>
      <c r="D6684" t="s">
        <v>3399</v>
      </c>
      <c r="E6684" t="s">
        <v>3400</v>
      </c>
      <c r="F6684">
        <v>515</v>
      </c>
      <c r="G6684" t="s">
        <v>8490</v>
      </c>
      <c r="H6684" t="s">
        <v>8218</v>
      </c>
      <c r="I6684" t="s">
        <v>8214</v>
      </c>
      <c r="J6684" t="s">
        <v>8215</v>
      </c>
      <c r="K6684" t="s">
        <v>8224</v>
      </c>
      <c r="L6684" t="s">
        <v>8267</v>
      </c>
    </row>
    <row r="6685" spans="1:12" x14ac:dyDescent="0.35">
      <c r="A6685" s="164" t="s">
        <v>21589</v>
      </c>
      <c r="B6685" t="s">
        <v>21590</v>
      </c>
      <c r="C6685" t="s">
        <v>21591</v>
      </c>
      <c r="D6685" t="s">
        <v>10990</v>
      </c>
      <c r="E6685" t="s">
        <v>3400</v>
      </c>
      <c r="H6685" t="s">
        <v>8218</v>
      </c>
      <c r="I6685" t="s">
        <v>8214</v>
      </c>
      <c r="J6685" t="s">
        <v>8215</v>
      </c>
      <c r="K6685" t="s">
        <v>8224</v>
      </c>
      <c r="L6685" t="s">
        <v>8216</v>
      </c>
    </row>
    <row r="6686" spans="1:12" x14ac:dyDescent="0.35">
      <c r="A6686" s="164" t="s">
        <v>3403</v>
      </c>
      <c r="B6686" t="s">
        <v>6308</v>
      </c>
      <c r="C6686" t="s">
        <v>16574</v>
      </c>
      <c r="D6686" t="s">
        <v>1410</v>
      </c>
      <c r="E6686" t="s">
        <v>3400</v>
      </c>
      <c r="F6686">
        <v>695</v>
      </c>
      <c r="G6686" t="s">
        <v>8490</v>
      </c>
      <c r="H6686" t="s">
        <v>8218</v>
      </c>
      <c r="I6686" t="s">
        <v>8214</v>
      </c>
      <c r="J6686" t="s">
        <v>8215</v>
      </c>
      <c r="K6686" t="s">
        <v>8224</v>
      </c>
      <c r="L6686" t="s">
        <v>8267</v>
      </c>
    </row>
    <row r="6687" spans="1:12" x14ac:dyDescent="0.35">
      <c r="A6687" s="164" t="s">
        <v>14203</v>
      </c>
      <c r="B6687" t="s">
        <v>14204</v>
      </c>
      <c r="C6687" t="s">
        <v>14205</v>
      </c>
      <c r="D6687" t="s">
        <v>14206</v>
      </c>
      <c r="E6687" t="s">
        <v>3400</v>
      </c>
      <c r="F6687">
        <v>105</v>
      </c>
      <c r="G6687" t="s">
        <v>8212</v>
      </c>
      <c r="H6687" t="s">
        <v>8218</v>
      </c>
      <c r="I6687" t="s">
        <v>8214</v>
      </c>
      <c r="J6687" t="s">
        <v>8215</v>
      </c>
      <c r="K6687" t="s">
        <v>5808</v>
      </c>
      <c r="L6687" t="s">
        <v>8216</v>
      </c>
    </row>
    <row r="6688" spans="1:12" x14ac:dyDescent="0.35">
      <c r="A6688" s="164" t="s">
        <v>3404</v>
      </c>
      <c r="B6688" t="s">
        <v>6074</v>
      </c>
      <c r="C6688" t="s">
        <v>11678</v>
      </c>
      <c r="D6688" t="s">
        <v>2881</v>
      </c>
      <c r="E6688" t="s">
        <v>3400</v>
      </c>
      <c r="F6688">
        <v>192</v>
      </c>
      <c r="G6688" t="s">
        <v>8212</v>
      </c>
      <c r="H6688" t="s">
        <v>8218</v>
      </c>
      <c r="I6688" t="s">
        <v>8219</v>
      </c>
      <c r="J6688" t="s">
        <v>8215</v>
      </c>
      <c r="K6688" t="s">
        <v>5808</v>
      </c>
      <c r="L6688" t="s">
        <v>8267</v>
      </c>
    </row>
    <row r="6689" spans="1:12" x14ac:dyDescent="0.35">
      <c r="A6689" s="164" t="s">
        <v>3405</v>
      </c>
      <c r="B6689" t="s">
        <v>6079</v>
      </c>
      <c r="C6689" t="s">
        <v>27912</v>
      </c>
      <c r="D6689" t="s">
        <v>3406</v>
      </c>
      <c r="E6689" t="s">
        <v>3400</v>
      </c>
      <c r="F6689">
        <v>95</v>
      </c>
      <c r="G6689" t="s">
        <v>8234</v>
      </c>
      <c r="H6689" t="s">
        <v>8218</v>
      </c>
      <c r="I6689" t="s">
        <v>8214</v>
      </c>
      <c r="J6689" t="s">
        <v>8215</v>
      </c>
      <c r="K6689" t="s">
        <v>5808</v>
      </c>
      <c r="L6689" t="s">
        <v>8216</v>
      </c>
    </row>
    <row r="6690" spans="1:12" x14ac:dyDescent="0.35">
      <c r="A6690" s="164" t="s">
        <v>3407</v>
      </c>
      <c r="B6690" t="s">
        <v>6034</v>
      </c>
      <c r="C6690" t="s">
        <v>29145</v>
      </c>
      <c r="D6690" t="s">
        <v>1055</v>
      </c>
      <c r="E6690" t="s">
        <v>3400</v>
      </c>
      <c r="F6690">
        <v>128</v>
      </c>
      <c r="G6690" t="s">
        <v>8212</v>
      </c>
      <c r="H6690" t="s">
        <v>8218</v>
      </c>
      <c r="I6690" t="s">
        <v>8219</v>
      </c>
      <c r="J6690" t="s">
        <v>8215</v>
      </c>
      <c r="K6690" t="s">
        <v>8224</v>
      </c>
      <c r="L6690" t="s">
        <v>8216</v>
      </c>
    </row>
    <row r="6691" spans="1:12" x14ac:dyDescent="0.35">
      <c r="A6691" s="164" t="s">
        <v>3408</v>
      </c>
      <c r="B6691" t="s">
        <v>6311</v>
      </c>
      <c r="C6691" t="s">
        <v>18696</v>
      </c>
      <c r="D6691" t="s">
        <v>140</v>
      </c>
      <c r="E6691" t="s">
        <v>3400</v>
      </c>
      <c r="F6691">
        <v>174</v>
      </c>
      <c r="G6691" t="s">
        <v>8212</v>
      </c>
      <c r="H6691" t="s">
        <v>8218</v>
      </c>
      <c r="I6691" t="s">
        <v>8219</v>
      </c>
      <c r="J6691" t="s">
        <v>8215</v>
      </c>
      <c r="K6691" t="s">
        <v>8224</v>
      </c>
      <c r="L6691" t="s">
        <v>8216</v>
      </c>
    </row>
    <row r="6692" spans="1:12" x14ac:dyDescent="0.35">
      <c r="A6692" s="164" t="s">
        <v>3409</v>
      </c>
      <c r="B6692" t="s">
        <v>6301</v>
      </c>
      <c r="C6692" t="s">
        <v>18398</v>
      </c>
      <c r="D6692" t="s">
        <v>3410</v>
      </c>
      <c r="E6692" t="s">
        <v>3400</v>
      </c>
      <c r="F6692">
        <v>284</v>
      </c>
      <c r="G6692" t="s">
        <v>8223</v>
      </c>
      <c r="H6692" t="s">
        <v>8218</v>
      </c>
      <c r="I6692" t="s">
        <v>8214</v>
      </c>
      <c r="J6692" t="s">
        <v>8215</v>
      </c>
      <c r="K6692" t="s">
        <v>8224</v>
      </c>
      <c r="L6692" t="s">
        <v>8267</v>
      </c>
    </row>
    <row r="6693" spans="1:12" x14ac:dyDescent="0.35">
      <c r="A6693" s="164" t="s">
        <v>3411</v>
      </c>
      <c r="B6693" t="s">
        <v>6063</v>
      </c>
      <c r="C6693" t="s">
        <v>10105</v>
      </c>
      <c r="D6693" t="s">
        <v>3412</v>
      </c>
      <c r="E6693" t="s">
        <v>3400</v>
      </c>
      <c r="F6693">
        <v>61</v>
      </c>
      <c r="G6693" t="s">
        <v>8234</v>
      </c>
      <c r="H6693" t="s">
        <v>8218</v>
      </c>
      <c r="I6693" t="s">
        <v>8219</v>
      </c>
      <c r="J6693" t="s">
        <v>8215</v>
      </c>
      <c r="K6693" t="s">
        <v>5808</v>
      </c>
      <c r="L6693" t="s">
        <v>8216</v>
      </c>
    </row>
    <row r="6694" spans="1:12" x14ac:dyDescent="0.35">
      <c r="A6694" s="164" t="s">
        <v>3413</v>
      </c>
      <c r="B6694" t="s">
        <v>6076</v>
      </c>
      <c r="C6694" t="s">
        <v>20365</v>
      </c>
      <c r="D6694" t="s">
        <v>171</v>
      </c>
      <c r="E6694" t="s">
        <v>3400</v>
      </c>
      <c r="F6694">
        <v>64</v>
      </c>
      <c r="G6694" t="s">
        <v>8234</v>
      </c>
      <c r="H6694" t="s">
        <v>8218</v>
      </c>
      <c r="I6694" t="s">
        <v>8219</v>
      </c>
      <c r="J6694" t="s">
        <v>8215</v>
      </c>
      <c r="K6694" t="s">
        <v>8224</v>
      </c>
      <c r="L6694" t="s">
        <v>8267</v>
      </c>
    </row>
    <row r="6695" spans="1:12" x14ac:dyDescent="0.35">
      <c r="A6695" s="164" t="s">
        <v>10987</v>
      </c>
      <c r="B6695" t="s">
        <v>10988</v>
      </c>
      <c r="C6695" t="s">
        <v>10989</v>
      </c>
      <c r="D6695" t="s">
        <v>10990</v>
      </c>
      <c r="E6695" t="s">
        <v>3400</v>
      </c>
      <c r="H6695" t="s">
        <v>8218</v>
      </c>
      <c r="I6695" t="s">
        <v>8214</v>
      </c>
      <c r="J6695" t="s">
        <v>8215</v>
      </c>
      <c r="K6695" t="s">
        <v>8224</v>
      </c>
      <c r="L6695" t="s">
        <v>8216</v>
      </c>
    </row>
    <row r="6696" spans="1:12" x14ac:dyDescent="0.35">
      <c r="A6696" s="164" t="s">
        <v>3414</v>
      </c>
      <c r="B6696" t="s">
        <v>6056</v>
      </c>
      <c r="C6696" t="s">
        <v>16785</v>
      </c>
      <c r="D6696" t="s">
        <v>3399</v>
      </c>
      <c r="E6696" t="s">
        <v>3400</v>
      </c>
      <c r="F6696">
        <v>172</v>
      </c>
      <c r="G6696" t="s">
        <v>8212</v>
      </c>
      <c r="H6696" t="s">
        <v>8218</v>
      </c>
      <c r="I6696" t="s">
        <v>8214</v>
      </c>
      <c r="J6696" t="s">
        <v>8215</v>
      </c>
      <c r="K6696" t="s">
        <v>8224</v>
      </c>
      <c r="L6696" t="s">
        <v>8267</v>
      </c>
    </row>
    <row r="6697" spans="1:12" x14ac:dyDescent="0.35">
      <c r="A6697" s="164" t="s">
        <v>3415</v>
      </c>
      <c r="B6697" t="s">
        <v>6309</v>
      </c>
      <c r="C6697" t="s">
        <v>28530</v>
      </c>
      <c r="D6697" t="s">
        <v>1410</v>
      </c>
      <c r="E6697" t="s">
        <v>3400</v>
      </c>
      <c r="F6697">
        <v>434</v>
      </c>
      <c r="G6697" t="s">
        <v>8307</v>
      </c>
      <c r="H6697" t="s">
        <v>8218</v>
      </c>
      <c r="I6697" t="s">
        <v>8214</v>
      </c>
      <c r="J6697" t="s">
        <v>8215</v>
      </c>
      <c r="K6697" t="s">
        <v>8224</v>
      </c>
      <c r="L6697" t="s">
        <v>8267</v>
      </c>
    </row>
    <row r="6698" spans="1:12" x14ac:dyDescent="0.35">
      <c r="A6698" s="164" t="s">
        <v>14380</v>
      </c>
      <c r="B6698" t="s">
        <v>14381</v>
      </c>
      <c r="C6698" t="s">
        <v>14382</v>
      </c>
      <c r="D6698" t="s">
        <v>12315</v>
      </c>
      <c r="E6698" t="s">
        <v>3400</v>
      </c>
      <c r="F6698">
        <v>211</v>
      </c>
      <c r="G6698" t="s">
        <v>8223</v>
      </c>
      <c r="H6698" t="s">
        <v>8218</v>
      </c>
      <c r="I6698" t="s">
        <v>8214</v>
      </c>
      <c r="J6698" t="s">
        <v>8215</v>
      </c>
      <c r="K6698" t="s">
        <v>5808</v>
      </c>
      <c r="L6698" t="s">
        <v>8267</v>
      </c>
    </row>
    <row r="6699" spans="1:12" x14ac:dyDescent="0.35">
      <c r="A6699" s="164" t="s">
        <v>29905</v>
      </c>
      <c r="B6699" t="s">
        <v>29906</v>
      </c>
      <c r="C6699" t="s">
        <v>29907</v>
      </c>
      <c r="D6699" t="s">
        <v>29908</v>
      </c>
      <c r="E6699" t="s">
        <v>3400</v>
      </c>
      <c r="F6699">
        <v>158</v>
      </c>
      <c r="G6699" t="s">
        <v>8212</v>
      </c>
      <c r="H6699" t="s">
        <v>8218</v>
      </c>
      <c r="I6699" t="s">
        <v>8214</v>
      </c>
      <c r="J6699" t="s">
        <v>8215</v>
      </c>
      <c r="K6699" t="s">
        <v>8224</v>
      </c>
      <c r="L6699" t="s">
        <v>8267</v>
      </c>
    </row>
    <row r="6700" spans="1:12" x14ac:dyDescent="0.35">
      <c r="A6700" s="164" t="s">
        <v>3416</v>
      </c>
      <c r="B6700" t="s">
        <v>6353</v>
      </c>
      <c r="C6700" t="s">
        <v>20523</v>
      </c>
      <c r="D6700" t="s">
        <v>3417</v>
      </c>
      <c r="E6700" t="s">
        <v>3400</v>
      </c>
      <c r="F6700">
        <v>584</v>
      </c>
      <c r="G6700" t="s">
        <v>8490</v>
      </c>
      <c r="H6700" t="s">
        <v>8218</v>
      </c>
      <c r="I6700" t="s">
        <v>8214</v>
      </c>
      <c r="J6700" t="s">
        <v>8215</v>
      </c>
      <c r="K6700" t="s">
        <v>8224</v>
      </c>
      <c r="L6700" t="s">
        <v>8267</v>
      </c>
    </row>
    <row r="6701" spans="1:12" x14ac:dyDescent="0.35">
      <c r="A6701" s="164" t="s">
        <v>23180</v>
      </c>
      <c r="B6701" t="s">
        <v>23181</v>
      </c>
      <c r="C6701" t="s">
        <v>23182</v>
      </c>
      <c r="D6701" t="s">
        <v>10068</v>
      </c>
      <c r="E6701" t="s">
        <v>3400</v>
      </c>
      <c r="H6701" t="s">
        <v>8218</v>
      </c>
      <c r="I6701" t="s">
        <v>8214</v>
      </c>
      <c r="J6701" t="s">
        <v>8215</v>
      </c>
      <c r="K6701" t="s">
        <v>8224</v>
      </c>
      <c r="L6701" t="s">
        <v>8216</v>
      </c>
    </row>
    <row r="6702" spans="1:12" x14ac:dyDescent="0.35">
      <c r="A6702" s="164" t="s">
        <v>9723</v>
      </c>
      <c r="B6702" t="s">
        <v>9724</v>
      </c>
      <c r="C6702" t="s">
        <v>9725</v>
      </c>
      <c r="D6702" t="s">
        <v>9726</v>
      </c>
      <c r="E6702" t="s">
        <v>3400</v>
      </c>
      <c r="H6702" t="s">
        <v>8218</v>
      </c>
      <c r="I6702" t="s">
        <v>8219</v>
      </c>
      <c r="J6702" t="s">
        <v>8215</v>
      </c>
      <c r="K6702" t="s">
        <v>8224</v>
      </c>
      <c r="L6702" t="s">
        <v>8216</v>
      </c>
    </row>
    <row r="6703" spans="1:12" x14ac:dyDescent="0.35">
      <c r="A6703" s="164" t="s">
        <v>23096</v>
      </c>
      <c r="B6703" t="s">
        <v>23097</v>
      </c>
      <c r="C6703" t="s">
        <v>23098</v>
      </c>
      <c r="D6703" t="s">
        <v>3419</v>
      </c>
      <c r="E6703" t="s">
        <v>3400</v>
      </c>
      <c r="F6703">
        <v>102</v>
      </c>
      <c r="G6703" t="s">
        <v>8212</v>
      </c>
      <c r="H6703" t="s">
        <v>8218</v>
      </c>
      <c r="I6703" t="s">
        <v>8219</v>
      </c>
      <c r="J6703" t="s">
        <v>8215</v>
      </c>
      <c r="K6703" t="s">
        <v>5808</v>
      </c>
      <c r="L6703" t="s">
        <v>8267</v>
      </c>
    </row>
    <row r="6704" spans="1:12" x14ac:dyDescent="0.35">
      <c r="A6704" s="164" t="s">
        <v>3418</v>
      </c>
      <c r="B6704" t="s">
        <v>6041</v>
      </c>
      <c r="C6704" t="s">
        <v>20711</v>
      </c>
      <c r="D6704" t="s">
        <v>3419</v>
      </c>
      <c r="E6704" t="s">
        <v>3400</v>
      </c>
      <c r="F6704">
        <v>183</v>
      </c>
      <c r="G6704" t="s">
        <v>8212</v>
      </c>
      <c r="H6704" t="s">
        <v>8218</v>
      </c>
      <c r="I6704" t="s">
        <v>8219</v>
      </c>
      <c r="J6704" t="s">
        <v>8215</v>
      </c>
      <c r="K6704" t="s">
        <v>8224</v>
      </c>
      <c r="L6704" t="s">
        <v>8267</v>
      </c>
    </row>
    <row r="6705" spans="1:12" x14ac:dyDescent="0.35">
      <c r="A6705" s="164" t="s">
        <v>3420</v>
      </c>
      <c r="B6705" t="s">
        <v>6065</v>
      </c>
      <c r="C6705" t="s">
        <v>22032</v>
      </c>
      <c r="D6705" t="s">
        <v>3421</v>
      </c>
      <c r="E6705" t="s">
        <v>3400</v>
      </c>
      <c r="F6705">
        <v>49</v>
      </c>
      <c r="G6705" t="s">
        <v>8234</v>
      </c>
      <c r="H6705" t="s">
        <v>8218</v>
      </c>
      <c r="I6705" t="s">
        <v>8214</v>
      </c>
      <c r="J6705" t="s">
        <v>8215</v>
      </c>
      <c r="K6705" t="s">
        <v>8224</v>
      </c>
      <c r="L6705" t="s">
        <v>8216</v>
      </c>
    </row>
    <row r="6706" spans="1:12" x14ac:dyDescent="0.35">
      <c r="A6706" s="164" t="s">
        <v>3422</v>
      </c>
      <c r="B6706" t="s">
        <v>6354</v>
      </c>
      <c r="C6706" t="s">
        <v>13787</v>
      </c>
      <c r="D6706" t="s">
        <v>3417</v>
      </c>
      <c r="E6706" t="s">
        <v>3400</v>
      </c>
      <c r="F6706">
        <v>383</v>
      </c>
      <c r="G6706" t="s">
        <v>8556</v>
      </c>
      <c r="H6706" t="s">
        <v>8218</v>
      </c>
      <c r="I6706" t="s">
        <v>8214</v>
      </c>
      <c r="J6706" t="s">
        <v>8215</v>
      </c>
      <c r="K6706" t="s">
        <v>8224</v>
      </c>
      <c r="L6706" t="s">
        <v>8267</v>
      </c>
    </row>
    <row r="6707" spans="1:12" x14ac:dyDescent="0.35">
      <c r="A6707" s="164" t="s">
        <v>26068</v>
      </c>
      <c r="B6707" t="s">
        <v>26069</v>
      </c>
      <c r="C6707" t="s">
        <v>26070</v>
      </c>
      <c r="D6707" t="s">
        <v>140</v>
      </c>
      <c r="E6707" t="s">
        <v>3400</v>
      </c>
      <c r="F6707">
        <v>142</v>
      </c>
      <c r="G6707" t="s">
        <v>8212</v>
      </c>
      <c r="H6707" t="s">
        <v>8218</v>
      </c>
      <c r="I6707" t="s">
        <v>8219</v>
      </c>
      <c r="J6707" t="s">
        <v>8215</v>
      </c>
      <c r="K6707" t="s">
        <v>5808</v>
      </c>
      <c r="L6707" t="s">
        <v>8216</v>
      </c>
    </row>
    <row r="6708" spans="1:12" x14ac:dyDescent="0.35">
      <c r="A6708" s="164" t="s">
        <v>3423</v>
      </c>
      <c r="B6708" t="s">
        <v>6313</v>
      </c>
      <c r="C6708" t="s">
        <v>26044</v>
      </c>
      <c r="D6708" t="s">
        <v>2036</v>
      </c>
      <c r="E6708" t="s">
        <v>3400</v>
      </c>
      <c r="F6708">
        <v>103</v>
      </c>
      <c r="G6708" t="s">
        <v>8212</v>
      </c>
      <c r="H6708" t="s">
        <v>8218</v>
      </c>
      <c r="I6708" t="s">
        <v>8214</v>
      </c>
      <c r="J6708" t="s">
        <v>8215</v>
      </c>
      <c r="K6708" t="s">
        <v>5808</v>
      </c>
      <c r="L6708" t="s">
        <v>8216</v>
      </c>
    </row>
    <row r="6709" spans="1:12" x14ac:dyDescent="0.35">
      <c r="A6709" s="164" t="s">
        <v>16471</v>
      </c>
      <c r="B6709" t="s">
        <v>16472</v>
      </c>
      <c r="C6709" t="s">
        <v>16473</v>
      </c>
      <c r="D6709" t="s">
        <v>16474</v>
      </c>
      <c r="E6709" t="s">
        <v>3400</v>
      </c>
      <c r="F6709">
        <v>55</v>
      </c>
      <c r="G6709" t="s">
        <v>8234</v>
      </c>
      <c r="H6709" t="s">
        <v>8218</v>
      </c>
      <c r="I6709" t="s">
        <v>8219</v>
      </c>
      <c r="J6709" t="s">
        <v>8215</v>
      </c>
      <c r="K6709" t="s">
        <v>5808</v>
      </c>
      <c r="L6709" t="s">
        <v>8216</v>
      </c>
    </row>
    <row r="6710" spans="1:12" x14ac:dyDescent="0.35">
      <c r="A6710" s="164" t="s">
        <v>33300</v>
      </c>
      <c r="B6710" t="s">
        <v>7887</v>
      </c>
      <c r="C6710" t="s">
        <v>15006</v>
      </c>
      <c r="D6710" t="s">
        <v>1410</v>
      </c>
      <c r="E6710" t="s">
        <v>3400</v>
      </c>
      <c r="F6710">
        <v>106</v>
      </c>
      <c r="G6710" t="s">
        <v>8212</v>
      </c>
      <c r="H6710" t="s">
        <v>8218</v>
      </c>
      <c r="I6710" t="s">
        <v>8214</v>
      </c>
      <c r="J6710" t="s">
        <v>8215</v>
      </c>
      <c r="K6710" t="s">
        <v>5808</v>
      </c>
      <c r="L6710" t="s">
        <v>8216</v>
      </c>
    </row>
    <row r="6711" spans="1:12" x14ac:dyDescent="0.35">
      <c r="A6711" s="164" t="s">
        <v>3424</v>
      </c>
      <c r="B6711" t="s">
        <v>6083</v>
      </c>
      <c r="C6711" t="s">
        <v>26523</v>
      </c>
      <c r="D6711" t="s">
        <v>1476</v>
      </c>
      <c r="E6711" t="s">
        <v>3400</v>
      </c>
      <c r="F6711">
        <v>36</v>
      </c>
      <c r="G6711" t="s">
        <v>8234</v>
      </c>
      <c r="H6711" t="s">
        <v>8218</v>
      </c>
      <c r="I6711" t="s">
        <v>8219</v>
      </c>
      <c r="J6711" t="s">
        <v>8215</v>
      </c>
      <c r="K6711" t="s">
        <v>5808</v>
      </c>
      <c r="L6711" t="s">
        <v>8216</v>
      </c>
    </row>
    <row r="6712" spans="1:12" x14ac:dyDescent="0.35">
      <c r="A6712" s="164" t="s">
        <v>10486</v>
      </c>
      <c r="B6712" t="s">
        <v>10487</v>
      </c>
      <c r="C6712" t="s">
        <v>10488</v>
      </c>
      <c r="D6712" t="s">
        <v>10489</v>
      </c>
      <c r="E6712" t="s">
        <v>3400</v>
      </c>
      <c r="F6712">
        <v>38</v>
      </c>
      <c r="G6712" t="s">
        <v>8234</v>
      </c>
      <c r="H6712" t="s">
        <v>8218</v>
      </c>
      <c r="I6712" t="s">
        <v>8219</v>
      </c>
      <c r="J6712" t="s">
        <v>8215</v>
      </c>
      <c r="K6712" t="s">
        <v>5808</v>
      </c>
      <c r="L6712" t="s">
        <v>8267</v>
      </c>
    </row>
    <row r="6713" spans="1:12" x14ac:dyDescent="0.35">
      <c r="A6713" s="164" t="s">
        <v>3425</v>
      </c>
      <c r="B6713" t="s">
        <v>6307</v>
      </c>
      <c r="C6713" t="s">
        <v>8638</v>
      </c>
      <c r="D6713" t="s">
        <v>1410</v>
      </c>
      <c r="E6713" t="s">
        <v>3400</v>
      </c>
      <c r="F6713">
        <v>571</v>
      </c>
      <c r="G6713" t="s">
        <v>8490</v>
      </c>
      <c r="H6713" t="s">
        <v>8218</v>
      </c>
      <c r="I6713" t="s">
        <v>8214</v>
      </c>
      <c r="J6713" t="s">
        <v>8215</v>
      </c>
      <c r="K6713" t="s">
        <v>8224</v>
      </c>
      <c r="L6713" t="s">
        <v>8267</v>
      </c>
    </row>
    <row r="6714" spans="1:12" x14ac:dyDescent="0.35">
      <c r="A6714" s="164" t="s">
        <v>3426</v>
      </c>
      <c r="B6714" t="s">
        <v>6036</v>
      </c>
      <c r="C6714" t="s">
        <v>24411</v>
      </c>
      <c r="D6714" t="s">
        <v>3427</v>
      </c>
      <c r="E6714" t="s">
        <v>3400</v>
      </c>
      <c r="F6714">
        <v>104</v>
      </c>
      <c r="G6714" t="s">
        <v>8212</v>
      </c>
      <c r="H6714" t="s">
        <v>8218</v>
      </c>
      <c r="I6714" t="s">
        <v>8219</v>
      </c>
      <c r="J6714" t="s">
        <v>8215</v>
      </c>
      <c r="K6714" t="s">
        <v>5808</v>
      </c>
      <c r="L6714" t="s">
        <v>8216</v>
      </c>
    </row>
    <row r="6715" spans="1:12" x14ac:dyDescent="0.35">
      <c r="A6715" s="164" t="s">
        <v>3428</v>
      </c>
      <c r="B6715" t="s">
        <v>6340</v>
      </c>
      <c r="C6715" t="s">
        <v>12303</v>
      </c>
      <c r="D6715" t="s">
        <v>2652</v>
      </c>
      <c r="E6715" t="s">
        <v>3400</v>
      </c>
      <c r="F6715">
        <v>126</v>
      </c>
      <c r="G6715" t="s">
        <v>8212</v>
      </c>
      <c r="H6715" t="s">
        <v>8218</v>
      </c>
      <c r="I6715" t="s">
        <v>8214</v>
      </c>
      <c r="J6715" t="s">
        <v>8215</v>
      </c>
      <c r="K6715" t="s">
        <v>8224</v>
      </c>
      <c r="L6715" t="s">
        <v>8267</v>
      </c>
    </row>
    <row r="6716" spans="1:12" x14ac:dyDescent="0.35">
      <c r="A6716" s="164" t="s">
        <v>25588</v>
      </c>
      <c r="B6716" t="s">
        <v>14603</v>
      </c>
      <c r="C6716" t="s">
        <v>17845</v>
      </c>
      <c r="D6716" t="s">
        <v>3399</v>
      </c>
      <c r="E6716" t="s">
        <v>3400</v>
      </c>
      <c r="F6716">
        <v>20</v>
      </c>
      <c r="G6716" t="s">
        <v>8234</v>
      </c>
      <c r="H6716" t="s">
        <v>8218</v>
      </c>
      <c r="I6716" t="s">
        <v>8214</v>
      </c>
      <c r="J6716" t="s">
        <v>8215</v>
      </c>
      <c r="K6716" t="s">
        <v>8224</v>
      </c>
      <c r="L6716" t="s">
        <v>8216</v>
      </c>
    </row>
    <row r="6717" spans="1:12" x14ac:dyDescent="0.35">
      <c r="A6717" s="164" t="s">
        <v>3429</v>
      </c>
      <c r="B6717" t="s">
        <v>6324</v>
      </c>
      <c r="C6717" t="s">
        <v>18554</v>
      </c>
      <c r="D6717" t="s">
        <v>3430</v>
      </c>
      <c r="E6717" t="s">
        <v>3400</v>
      </c>
      <c r="F6717">
        <v>282</v>
      </c>
      <c r="G6717" t="s">
        <v>8223</v>
      </c>
      <c r="H6717" t="s">
        <v>8218</v>
      </c>
      <c r="I6717" t="s">
        <v>8219</v>
      </c>
      <c r="J6717" t="s">
        <v>8215</v>
      </c>
      <c r="K6717" t="s">
        <v>5808</v>
      </c>
      <c r="L6717" t="s">
        <v>8216</v>
      </c>
    </row>
    <row r="6718" spans="1:12" x14ac:dyDescent="0.35">
      <c r="A6718" s="164" t="s">
        <v>3431</v>
      </c>
      <c r="B6718" t="s">
        <v>6298</v>
      </c>
      <c r="C6718" t="s">
        <v>32203</v>
      </c>
      <c r="D6718" t="s">
        <v>1595</v>
      </c>
      <c r="E6718" t="s">
        <v>3400</v>
      </c>
      <c r="F6718">
        <v>65</v>
      </c>
      <c r="G6718" t="s">
        <v>8234</v>
      </c>
      <c r="H6718" t="s">
        <v>8218</v>
      </c>
      <c r="I6718" t="s">
        <v>8219</v>
      </c>
      <c r="J6718" t="s">
        <v>8215</v>
      </c>
      <c r="K6718" t="s">
        <v>5808</v>
      </c>
      <c r="L6718" t="s">
        <v>8216</v>
      </c>
    </row>
    <row r="6719" spans="1:12" x14ac:dyDescent="0.35">
      <c r="A6719" s="164" t="s">
        <v>3432</v>
      </c>
      <c r="B6719" t="s">
        <v>6346</v>
      </c>
      <c r="C6719" t="s">
        <v>27940</v>
      </c>
      <c r="D6719" t="s">
        <v>3433</v>
      </c>
      <c r="E6719" t="s">
        <v>3400</v>
      </c>
      <c r="F6719">
        <v>230</v>
      </c>
      <c r="G6719" t="s">
        <v>8223</v>
      </c>
      <c r="H6719" t="s">
        <v>8218</v>
      </c>
      <c r="I6719" t="s">
        <v>8214</v>
      </c>
      <c r="J6719" t="s">
        <v>8215</v>
      </c>
      <c r="K6719" t="s">
        <v>8224</v>
      </c>
      <c r="L6719" t="s">
        <v>8267</v>
      </c>
    </row>
    <row r="6720" spans="1:12" x14ac:dyDescent="0.35">
      <c r="A6720" s="164" t="s">
        <v>14252</v>
      </c>
      <c r="B6720" t="s">
        <v>14253</v>
      </c>
      <c r="C6720" t="s">
        <v>14254</v>
      </c>
      <c r="D6720" t="s">
        <v>14255</v>
      </c>
      <c r="E6720" t="s">
        <v>3400</v>
      </c>
      <c r="F6720">
        <v>60</v>
      </c>
      <c r="G6720" t="s">
        <v>8234</v>
      </c>
      <c r="H6720" t="s">
        <v>8218</v>
      </c>
      <c r="I6720" t="s">
        <v>8219</v>
      </c>
      <c r="J6720" t="s">
        <v>8215</v>
      </c>
      <c r="K6720" t="s">
        <v>8224</v>
      </c>
      <c r="L6720" t="s">
        <v>8216</v>
      </c>
    </row>
    <row r="6721" spans="1:12" x14ac:dyDescent="0.35">
      <c r="A6721" s="164" t="s">
        <v>3434</v>
      </c>
      <c r="B6721" t="s">
        <v>6061</v>
      </c>
      <c r="C6721" t="s">
        <v>31013</v>
      </c>
      <c r="D6721" t="s">
        <v>239</v>
      </c>
      <c r="E6721" t="s">
        <v>3400</v>
      </c>
      <c r="F6721">
        <v>40</v>
      </c>
      <c r="G6721" t="s">
        <v>8234</v>
      </c>
      <c r="H6721" t="s">
        <v>8218</v>
      </c>
      <c r="I6721" t="s">
        <v>8219</v>
      </c>
      <c r="J6721" t="s">
        <v>8215</v>
      </c>
      <c r="K6721" t="s">
        <v>5808</v>
      </c>
      <c r="L6721" t="s">
        <v>8216</v>
      </c>
    </row>
    <row r="6722" spans="1:12" x14ac:dyDescent="0.35">
      <c r="A6722" s="164" t="s">
        <v>27491</v>
      </c>
      <c r="B6722" t="s">
        <v>7669</v>
      </c>
      <c r="C6722" t="s">
        <v>27492</v>
      </c>
      <c r="D6722" t="s">
        <v>2652</v>
      </c>
      <c r="E6722" t="s">
        <v>3400</v>
      </c>
      <c r="F6722">
        <v>167</v>
      </c>
      <c r="G6722" t="s">
        <v>8212</v>
      </c>
      <c r="H6722" t="s">
        <v>8218</v>
      </c>
      <c r="I6722" t="s">
        <v>8214</v>
      </c>
      <c r="J6722" t="s">
        <v>8215</v>
      </c>
      <c r="K6722" t="s">
        <v>8224</v>
      </c>
      <c r="L6722" t="s">
        <v>8267</v>
      </c>
    </row>
    <row r="6723" spans="1:12" x14ac:dyDescent="0.35">
      <c r="A6723" s="164" t="s">
        <v>3435</v>
      </c>
      <c r="B6723" t="s">
        <v>6049</v>
      </c>
      <c r="C6723" t="s">
        <v>17444</v>
      </c>
      <c r="D6723" t="s">
        <v>2617</v>
      </c>
      <c r="E6723" t="s">
        <v>3400</v>
      </c>
      <c r="F6723">
        <v>45</v>
      </c>
      <c r="G6723" t="s">
        <v>8234</v>
      </c>
      <c r="H6723" t="s">
        <v>8218</v>
      </c>
      <c r="I6723" t="s">
        <v>8214</v>
      </c>
      <c r="J6723" t="s">
        <v>8215</v>
      </c>
      <c r="K6723" t="s">
        <v>8224</v>
      </c>
      <c r="L6723" t="s">
        <v>8216</v>
      </c>
    </row>
    <row r="6724" spans="1:12" x14ac:dyDescent="0.35">
      <c r="A6724" s="164" t="s">
        <v>23456</v>
      </c>
      <c r="B6724" t="s">
        <v>23457</v>
      </c>
      <c r="C6724" t="s">
        <v>23458</v>
      </c>
      <c r="D6724" t="s">
        <v>14457</v>
      </c>
      <c r="E6724" t="s">
        <v>3400</v>
      </c>
      <c r="F6724">
        <v>33</v>
      </c>
      <c r="G6724" t="s">
        <v>8234</v>
      </c>
      <c r="H6724" t="s">
        <v>8218</v>
      </c>
      <c r="I6724" t="s">
        <v>8219</v>
      </c>
      <c r="J6724" t="s">
        <v>8215</v>
      </c>
      <c r="K6724" t="s">
        <v>5808</v>
      </c>
      <c r="L6724" t="s">
        <v>8216</v>
      </c>
    </row>
    <row r="6725" spans="1:12" x14ac:dyDescent="0.35">
      <c r="A6725" s="164" t="s">
        <v>3436</v>
      </c>
      <c r="B6725" t="s">
        <v>6320</v>
      </c>
      <c r="C6725" t="s">
        <v>10799</v>
      </c>
      <c r="D6725" t="s">
        <v>3437</v>
      </c>
      <c r="E6725" t="s">
        <v>3400</v>
      </c>
      <c r="F6725">
        <v>194</v>
      </c>
      <c r="G6725" t="s">
        <v>8212</v>
      </c>
      <c r="H6725" t="s">
        <v>8218</v>
      </c>
      <c r="I6725" t="s">
        <v>8214</v>
      </c>
      <c r="J6725" t="s">
        <v>8215</v>
      </c>
      <c r="K6725" t="s">
        <v>5808</v>
      </c>
      <c r="L6725" t="s">
        <v>8267</v>
      </c>
    </row>
    <row r="6726" spans="1:12" x14ac:dyDescent="0.35">
      <c r="A6726" s="164" t="s">
        <v>26459</v>
      </c>
      <c r="B6726" t="s">
        <v>26460</v>
      </c>
      <c r="C6726" t="s">
        <v>26461</v>
      </c>
      <c r="D6726" t="s">
        <v>11893</v>
      </c>
      <c r="E6726" t="s">
        <v>3400</v>
      </c>
      <c r="F6726">
        <v>108</v>
      </c>
      <c r="G6726" t="s">
        <v>8212</v>
      </c>
      <c r="H6726" t="s">
        <v>8218</v>
      </c>
      <c r="I6726" t="s">
        <v>8214</v>
      </c>
      <c r="J6726" t="s">
        <v>8215</v>
      </c>
      <c r="K6726" t="s">
        <v>5808</v>
      </c>
      <c r="L6726" t="s">
        <v>8267</v>
      </c>
    </row>
    <row r="6727" spans="1:12" x14ac:dyDescent="0.35">
      <c r="A6727" s="164" t="s">
        <v>17769</v>
      </c>
      <c r="B6727" t="s">
        <v>17770</v>
      </c>
      <c r="C6727" t="s">
        <v>17771</v>
      </c>
      <c r="D6727" t="s">
        <v>17772</v>
      </c>
      <c r="E6727" t="s">
        <v>3400</v>
      </c>
      <c r="F6727">
        <v>20</v>
      </c>
      <c r="G6727" t="s">
        <v>8234</v>
      </c>
      <c r="H6727" t="s">
        <v>8218</v>
      </c>
      <c r="I6727" t="s">
        <v>8219</v>
      </c>
      <c r="J6727" t="s">
        <v>8215</v>
      </c>
      <c r="K6727" t="s">
        <v>8224</v>
      </c>
      <c r="L6727" t="s">
        <v>8216</v>
      </c>
    </row>
    <row r="6728" spans="1:12" x14ac:dyDescent="0.35">
      <c r="A6728" s="164" t="s">
        <v>3438</v>
      </c>
      <c r="B6728" t="s">
        <v>6066</v>
      </c>
      <c r="C6728" t="s">
        <v>20986</v>
      </c>
      <c r="D6728" t="s">
        <v>3439</v>
      </c>
      <c r="E6728" t="s">
        <v>3400</v>
      </c>
      <c r="F6728">
        <v>753</v>
      </c>
      <c r="G6728" t="s">
        <v>8490</v>
      </c>
      <c r="H6728" t="s">
        <v>8218</v>
      </c>
      <c r="I6728" t="s">
        <v>8214</v>
      </c>
      <c r="J6728" t="s">
        <v>8215</v>
      </c>
      <c r="K6728" t="s">
        <v>8224</v>
      </c>
      <c r="L6728" t="s">
        <v>8267</v>
      </c>
    </row>
    <row r="6729" spans="1:12" x14ac:dyDescent="0.35">
      <c r="A6729" s="164" t="s">
        <v>21071</v>
      </c>
      <c r="B6729" t="s">
        <v>5625</v>
      </c>
      <c r="C6729" t="s">
        <v>17738</v>
      </c>
      <c r="D6729" t="s">
        <v>3439</v>
      </c>
      <c r="E6729" t="s">
        <v>3400</v>
      </c>
      <c r="F6729">
        <v>248</v>
      </c>
      <c r="G6729" t="s">
        <v>8223</v>
      </c>
      <c r="H6729" t="s">
        <v>8218</v>
      </c>
      <c r="I6729" t="s">
        <v>8214</v>
      </c>
      <c r="J6729" t="s">
        <v>8215</v>
      </c>
      <c r="K6729" t="s">
        <v>8224</v>
      </c>
      <c r="L6729" t="s">
        <v>8267</v>
      </c>
    </row>
    <row r="6730" spans="1:12" x14ac:dyDescent="0.35">
      <c r="A6730" s="164" t="s">
        <v>31057</v>
      </c>
      <c r="B6730" t="s">
        <v>31058</v>
      </c>
      <c r="C6730" t="s">
        <v>31059</v>
      </c>
      <c r="D6730" t="s">
        <v>11893</v>
      </c>
      <c r="E6730" t="s">
        <v>3400</v>
      </c>
      <c r="H6730" t="s">
        <v>8218</v>
      </c>
      <c r="I6730" t="s">
        <v>8214</v>
      </c>
      <c r="J6730" t="s">
        <v>8215</v>
      </c>
      <c r="K6730" t="s">
        <v>8224</v>
      </c>
      <c r="L6730" t="s">
        <v>8216</v>
      </c>
    </row>
    <row r="6731" spans="1:12" x14ac:dyDescent="0.35">
      <c r="A6731" s="164" t="s">
        <v>3440</v>
      </c>
      <c r="B6731" t="s">
        <v>6073</v>
      </c>
      <c r="C6731" t="s">
        <v>24023</v>
      </c>
      <c r="D6731" t="s">
        <v>3441</v>
      </c>
      <c r="E6731" t="s">
        <v>3400</v>
      </c>
      <c r="F6731">
        <v>157</v>
      </c>
      <c r="G6731" t="s">
        <v>8212</v>
      </c>
      <c r="H6731" t="s">
        <v>8218</v>
      </c>
      <c r="I6731" t="s">
        <v>8219</v>
      </c>
      <c r="J6731" t="s">
        <v>8215</v>
      </c>
      <c r="K6731" t="s">
        <v>8224</v>
      </c>
      <c r="L6731" t="s">
        <v>8267</v>
      </c>
    </row>
    <row r="6732" spans="1:12" x14ac:dyDescent="0.35">
      <c r="A6732" s="164" t="s">
        <v>3442</v>
      </c>
      <c r="B6732" t="s">
        <v>8091</v>
      </c>
      <c r="C6732" t="s">
        <v>20038</v>
      </c>
      <c r="D6732" t="s">
        <v>2037</v>
      </c>
      <c r="E6732" t="s">
        <v>3400</v>
      </c>
      <c r="F6732">
        <v>203</v>
      </c>
      <c r="G6732" t="s">
        <v>8223</v>
      </c>
      <c r="H6732" t="s">
        <v>8218</v>
      </c>
      <c r="I6732" t="s">
        <v>8214</v>
      </c>
      <c r="J6732" t="s">
        <v>8215</v>
      </c>
      <c r="K6732" t="s">
        <v>8224</v>
      </c>
      <c r="L6732" t="s">
        <v>8267</v>
      </c>
    </row>
    <row r="6733" spans="1:12" x14ac:dyDescent="0.35">
      <c r="A6733" s="164" t="s">
        <v>3443</v>
      </c>
      <c r="B6733" t="s">
        <v>6048</v>
      </c>
      <c r="C6733" t="s">
        <v>10543</v>
      </c>
      <c r="D6733" t="s">
        <v>720</v>
      </c>
      <c r="E6733" t="s">
        <v>3400</v>
      </c>
      <c r="F6733">
        <v>199</v>
      </c>
      <c r="G6733" t="s">
        <v>8212</v>
      </c>
      <c r="H6733" t="s">
        <v>8218</v>
      </c>
      <c r="I6733" t="s">
        <v>8214</v>
      </c>
      <c r="J6733" t="s">
        <v>8215</v>
      </c>
      <c r="K6733" t="s">
        <v>8224</v>
      </c>
      <c r="L6733" t="s">
        <v>8216</v>
      </c>
    </row>
    <row r="6734" spans="1:12" x14ac:dyDescent="0.35">
      <c r="A6734" s="164" t="s">
        <v>31985</v>
      </c>
      <c r="B6734" t="s">
        <v>31986</v>
      </c>
      <c r="C6734" t="s">
        <v>22905</v>
      </c>
      <c r="D6734" t="s">
        <v>22906</v>
      </c>
      <c r="E6734" t="s">
        <v>3400</v>
      </c>
      <c r="F6734">
        <v>53</v>
      </c>
      <c r="G6734" t="s">
        <v>8234</v>
      </c>
      <c r="H6734" t="s">
        <v>8218</v>
      </c>
      <c r="I6734" t="s">
        <v>8219</v>
      </c>
      <c r="J6734" t="s">
        <v>8215</v>
      </c>
      <c r="K6734" t="s">
        <v>5808</v>
      </c>
      <c r="L6734" t="s">
        <v>8216</v>
      </c>
    </row>
    <row r="6735" spans="1:12" x14ac:dyDescent="0.35">
      <c r="A6735" s="164" t="s">
        <v>3444</v>
      </c>
      <c r="B6735" t="s">
        <v>6081</v>
      </c>
      <c r="C6735" t="s">
        <v>16603</v>
      </c>
      <c r="D6735" t="s">
        <v>2379</v>
      </c>
      <c r="E6735" t="s">
        <v>3400</v>
      </c>
      <c r="F6735">
        <v>42</v>
      </c>
      <c r="G6735" t="s">
        <v>8234</v>
      </c>
      <c r="H6735" t="s">
        <v>8218</v>
      </c>
      <c r="I6735" t="s">
        <v>8219</v>
      </c>
      <c r="J6735" t="s">
        <v>8215</v>
      </c>
      <c r="K6735" t="s">
        <v>5808</v>
      </c>
      <c r="L6735" t="s">
        <v>8216</v>
      </c>
    </row>
    <row r="6736" spans="1:12" x14ac:dyDescent="0.35">
      <c r="A6736" s="164" t="s">
        <v>3445</v>
      </c>
      <c r="B6736" t="s">
        <v>6337</v>
      </c>
      <c r="C6736" t="s">
        <v>16288</v>
      </c>
      <c r="D6736" t="s">
        <v>2652</v>
      </c>
      <c r="E6736" t="s">
        <v>3400</v>
      </c>
      <c r="F6736">
        <v>528</v>
      </c>
      <c r="G6736" t="s">
        <v>8490</v>
      </c>
      <c r="H6736" t="s">
        <v>8218</v>
      </c>
      <c r="I6736" t="s">
        <v>8214</v>
      </c>
      <c r="J6736" t="s">
        <v>8215</v>
      </c>
      <c r="K6736" t="s">
        <v>8224</v>
      </c>
      <c r="L6736" t="s">
        <v>8267</v>
      </c>
    </row>
    <row r="6737" spans="1:12" x14ac:dyDescent="0.35">
      <c r="A6737" s="164" t="s">
        <v>26318</v>
      </c>
      <c r="B6737" t="s">
        <v>26319</v>
      </c>
      <c r="C6737" t="s">
        <v>26320</v>
      </c>
      <c r="D6737" t="s">
        <v>26321</v>
      </c>
      <c r="E6737" t="s">
        <v>3400</v>
      </c>
      <c r="H6737" t="s">
        <v>8218</v>
      </c>
      <c r="I6737" t="s">
        <v>8219</v>
      </c>
      <c r="J6737" t="s">
        <v>8215</v>
      </c>
      <c r="K6737" t="s">
        <v>8224</v>
      </c>
      <c r="L6737" t="s">
        <v>8216</v>
      </c>
    </row>
    <row r="6738" spans="1:12" x14ac:dyDescent="0.35">
      <c r="A6738" s="164" t="s">
        <v>11890</v>
      </c>
      <c r="B6738" t="s">
        <v>11891</v>
      </c>
      <c r="C6738" t="s">
        <v>11892</v>
      </c>
      <c r="D6738" t="s">
        <v>11893</v>
      </c>
      <c r="E6738" t="s">
        <v>3400</v>
      </c>
      <c r="H6738" t="s">
        <v>8218</v>
      </c>
      <c r="I6738" t="s">
        <v>8214</v>
      </c>
      <c r="J6738" t="s">
        <v>8215</v>
      </c>
      <c r="K6738" t="s">
        <v>8224</v>
      </c>
      <c r="L6738" t="s">
        <v>8216</v>
      </c>
    </row>
    <row r="6739" spans="1:12" x14ac:dyDescent="0.35">
      <c r="A6739" s="164" t="s">
        <v>17275</v>
      </c>
      <c r="B6739" t="s">
        <v>17276</v>
      </c>
      <c r="C6739" t="s">
        <v>17277</v>
      </c>
      <c r="D6739" t="s">
        <v>1410</v>
      </c>
      <c r="E6739" t="s">
        <v>3400</v>
      </c>
      <c r="F6739">
        <v>174</v>
      </c>
      <c r="G6739" t="s">
        <v>8212</v>
      </c>
      <c r="H6739" t="s">
        <v>8218</v>
      </c>
      <c r="I6739" t="s">
        <v>8214</v>
      </c>
      <c r="J6739" t="s">
        <v>8215</v>
      </c>
      <c r="K6739" t="s">
        <v>8224</v>
      </c>
      <c r="L6739" t="s">
        <v>8267</v>
      </c>
    </row>
    <row r="6740" spans="1:12" x14ac:dyDescent="0.35">
      <c r="A6740" s="164" t="s">
        <v>23504</v>
      </c>
      <c r="B6740" t="s">
        <v>23505</v>
      </c>
      <c r="C6740" t="s">
        <v>23506</v>
      </c>
      <c r="D6740" t="s">
        <v>23507</v>
      </c>
      <c r="E6740" t="s">
        <v>3400</v>
      </c>
      <c r="F6740">
        <v>63</v>
      </c>
      <c r="G6740" t="s">
        <v>8234</v>
      </c>
      <c r="H6740" t="s">
        <v>8218</v>
      </c>
      <c r="I6740" t="s">
        <v>8219</v>
      </c>
      <c r="J6740" t="s">
        <v>8215</v>
      </c>
      <c r="K6740" t="s">
        <v>8224</v>
      </c>
      <c r="L6740" t="s">
        <v>8216</v>
      </c>
    </row>
    <row r="6741" spans="1:12" x14ac:dyDescent="0.35">
      <c r="A6741" s="164" t="s">
        <v>3446</v>
      </c>
      <c r="B6741" t="s">
        <v>7968</v>
      </c>
      <c r="C6741" t="s">
        <v>28023</v>
      </c>
      <c r="D6741" t="s">
        <v>3447</v>
      </c>
      <c r="E6741" t="s">
        <v>3400</v>
      </c>
      <c r="F6741">
        <v>300</v>
      </c>
      <c r="G6741" t="s">
        <v>8223</v>
      </c>
      <c r="H6741" t="s">
        <v>8218</v>
      </c>
      <c r="I6741" t="s">
        <v>8214</v>
      </c>
      <c r="J6741" t="s">
        <v>8215</v>
      </c>
      <c r="K6741" t="s">
        <v>8224</v>
      </c>
      <c r="L6741" t="s">
        <v>8267</v>
      </c>
    </row>
    <row r="6742" spans="1:12" x14ac:dyDescent="0.35">
      <c r="A6742" s="164" t="s">
        <v>3448</v>
      </c>
      <c r="B6742" t="s">
        <v>6040</v>
      </c>
      <c r="C6742" t="s">
        <v>10266</v>
      </c>
      <c r="D6742" t="s">
        <v>905</v>
      </c>
      <c r="E6742" t="s">
        <v>3400</v>
      </c>
      <c r="F6742">
        <v>78</v>
      </c>
      <c r="G6742" t="s">
        <v>8234</v>
      </c>
      <c r="H6742" t="s">
        <v>8218</v>
      </c>
      <c r="I6742" t="s">
        <v>8219</v>
      </c>
      <c r="J6742" t="s">
        <v>8215</v>
      </c>
      <c r="K6742" t="s">
        <v>5808</v>
      </c>
      <c r="L6742" t="s">
        <v>8216</v>
      </c>
    </row>
    <row r="6743" spans="1:12" x14ac:dyDescent="0.35">
      <c r="A6743" s="164" t="s">
        <v>3449</v>
      </c>
      <c r="B6743" t="s">
        <v>6078</v>
      </c>
      <c r="C6743" t="s">
        <v>10322</v>
      </c>
      <c r="D6743" t="s">
        <v>3406</v>
      </c>
      <c r="E6743" t="s">
        <v>3400</v>
      </c>
      <c r="F6743">
        <v>311</v>
      </c>
      <c r="G6743" t="s">
        <v>8556</v>
      </c>
      <c r="H6743" t="s">
        <v>8218</v>
      </c>
      <c r="I6743" t="s">
        <v>8214</v>
      </c>
      <c r="J6743" t="s">
        <v>8215</v>
      </c>
      <c r="K6743" t="s">
        <v>8224</v>
      </c>
      <c r="L6743" t="s">
        <v>8267</v>
      </c>
    </row>
    <row r="6744" spans="1:12" x14ac:dyDescent="0.35">
      <c r="A6744" s="164" t="s">
        <v>15811</v>
      </c>
      <c r="B6744" t="s">
        <v>15812</v>
      </c>
      <c r="C6744" t="s">
        <v>15813</v>
      </c>
      <c r="D6744" t="s">
        <v>15814</v>
      </c>
      <c r="E6744" t="s">
        <v>3400</v>
      </c>
      <c r="F6744">
        <v>42</v>
      </c>
      <c r="G6744" t="s">
        <v>8234</v>
      </c>
      <c r="H6744" t="s">
        <v>8218</v>
      </c>
      <c r="I6744" t="s">
        <v>8219</v>
      </c>
      <c r="J6744" t="s">
        <v>8215</v>
      </c>
      <c r="K6744" t="s">
        <v>8224</v>
      </c>
      <c r="L6744" t="s">
        <v>8267</v>
      </c>
    </row>
    <row r="6745" spans="1:12" x14ac:dyDescent="0.35">
      <c r="A6745" s="164" t="s">
        <v>3450</v>
      </c>
      <c r="B6745" t="s">
        <v>6318</v>
      </c>
      <c r="C6745" t="s">
        <v>28417</v>
      </c>
      <c r="D6745" t="s">
        <v>3437</v>
      </c>
      <c r="E6745" t="s">
        <v>3400</v>
      </c>
      <c r="F6745">
        <v>738</v>
      </c>
      <c r="G6745" t="s">
        <v>8490</v>
      </c>
      <c r="H6745" t="s">
        <v>8218</v>
      </c>
      <c r="I6745" t="s">
        <v>8214</v>
      </c>
      <c r="J6745" t="s">
        <v>8215</v>
      </c>
      <c r="K6745" t="s">
        <v>8224</v>
      </c>
      <c r="L6745" t="s">
        <v>8267</v>
      </c>
    </row>
    <row r="6746" spans="1:12" x14ac:dyDescent="0.35">
      <c r="A6746" s="164" t="s">
        <v>15082</v>
      </c>
      <c r="B6746" t="s">
        <v>15083</v>
      </c>
      <c r="C6746" t="s">
        <v>15084</v>
      </c>
      <c r="D6746" t="s">
        <v>15085</v>
      </c>
      <c r="E6746" t="s">
        <v>3400</v>
      </c>
      <c r="F6746">
        <v>52</v>
      </c>
      <c r="G6746" t="s">
        <v>8234</v>
      </c>
      <c r="H6746" t="s">
        <v>8218</v>
      </c>
      <c r="I6746" t="s">
        <v>8214</v>
      </c>
      <c r="J6746" t="s">
        <v>8215</v>
      </c>
      <c r="K6746" t="s">
        <v>5808</v>
      </c>
      <c r="L6746" t="s">
        <v>8216</v>
      </c>
    </row>
    <row r="6747" spans="1:12" x14ac:dyDescent="0.35">
      <c r="A6747" s="164" t="s">
        <v>3451</v>
      </c>
      <c r="B6747" t="s">
        <v>5008</v>
      </c>
      <c r="C6747" t="s">
        <v>29411</v>
      </c>
      <c r="D6747" t="s">
        <v>1357</v>
      </c>
      <c r="E6747" t="s">
        <v>3400</v>
      </c>
      <c r="F6747">
        <v>317</v>
      </c>
      <c r="G6747" t="s">
        <v>8556</v>
      </c>
      <c r="H6747" t="s">
        <v>8218</v>
      </c>
      <c r="I6747" t="s">
        <v>8214</v>
      </c>
      <c r="J6747" t="s">
        <v>8215</v>
      </c>
      <c r="K6747" t="s">
        <v>8224</v>
      </c>
      <c r="L6747" t="s">
        <v>8267</v>
      </c>
    </row>
    <row r="6748" spans="1:12" x14ac:dyDescent="0.35">
      <c r="A6748" s="164" t="s">
        <v>3452</v>
      </c>
      <c r="B6748" t="s">
        <v>6084</v>
      </c>
      <c r="C6748" t="s">
        <v>20642</v>
      </c>
      <c r="D6748" t="s">
        <v>3453</v>
      </c>
      <c r="E6748" t="s">
        <v>3400</v>
      </c>
      <c r="F6748">
        <v>61</v>
      </c>
      <c r="G6748" t="s">
        <v>8234</v>
      </c>
      <c r="H6748" t="s">
        <v>8218</v>
      </c>
      <c r="I6748" t="s">
        <v>8219</v>
      </c>
      <c r="J6748" t="s">
        <v>8215</v>
      </c>
      <c r="K6748" t="s">
        <v>5808</v>
      </c>
      <c r="L6748" t="s">
        <v>8216</v>
      </c>
    </row>
    <row r="6749" spans="1:12" x14ac:dyDescent="0.35">
      <c r="A6749" s="164" t="s">
        <v>3454</v>
      </c>
      <c r="B6749" t="s">
        <v>6304</v>
      </c>
      <c r="C6749" t="s">
        <v>29439</v>
      </c>
      <c r="D6749" t="s">
        <v>491</v>
      </c>
      <c r="E6749" t="s">
        <v>3400</v>
      </c>
      <c r="F6749">
        <v>213</v>
      </c>
      <c r="G6749" t="s">
        <v>8223</v>
      </c>
      <c r="H6749" t="s">
        <v>8218</v>
      </c>
      <c r="I6749" t="s">
        <v>8214</v>
      </c>
      <c r="J6749" t="s">
        <v>8215</v>
      </c>
      <c r="K6749" t="s">
        <v>5808</v>
      </c>
      <c r="L6749" t="s">
        <v>8267</v>
      </c>
    </row>
    <row r="6750" spans="1:12" x14ac:dyDescent="0.35">
      <c r="A6750" s="164" t="s">
        <v>18273</v>
      </c>
      <c r="B6750" t="s">
        <v>18274</v>
      </c>
      <c r="C6750" t="s">
        <v>18275</v>
      </c>
      <c r="D6750" t="s">
        <v>13388</v>
      </c>
      <c r="E6750" t="s">
        <v>3400</v>
      </c>
      <c r="F6750">
        <v>127</v>
      </c>
      <c r="G6750" t="s">
        <v>8212</v>
      </c>
      <c r="H6750" t="s">
        <v>8218</v>
      </c>
      <c r="I6750" t="s">
        <v>8214</v>
      </c>
      <c r="J6750" t="s">
        <v>8215</v>
      </c>
      <c r="K6750" t="s">
        <v>8224</v>
      </c>
      <c r="L6750" t="s">
        <v>8267</v>
      </c>
    </row>
    <row r="6751" spans="1:12" x14ac:dyDescent="0.35">
      <c r="A6751" s="164" t="s">
        <v>3455</v>
      </c>
      <c r="B6751" t="s">
        <v>6348</v>
      </c>
      <c r="C6751" t="s">
        <v>26168</v>
      </c>
      <c r="D6751" t="s">
        <v>2733</v>
      </c>
      <c r="E6751" t="s">
        <v>3400</v>
      </c>
      <c r="F6751">
        <v>101</v>
      </c>
      <c r="G6751" t="s">
        <v>8212</v>
      </c>
      <c r="H6751" t="s">
        <v>8218</v>
      </c>
      <c r="I6751" t="s">
        <v>8214</v>
      </c>
      <c r="J6751" t="s">
        <v>8215</v>
      </c>
      <c r="K6751" t="s">
        <v>8224</v>
      </c>
      <c r="L6751" t="s">
        <v>8267</v>
      </c>
    </row>
    <row r="6752" spans="1:12" x14ac:dyDescent="0.35">
      <c r="A6752" s="164" t="s">
        <v>3456</v>
      </c>
      <c r="B6752" t="s">
        <v>6046</v>
      </c>
      <c r="C6752" t="s">
        <v>9729</v>
      </c>
      <c r="D6752" t="s">
        <v>1023</v>
      </c>
      <c r="E6752" t="s">
        <v>3400</v>
      </c>
      <c r="F6752">
        <v>217</v>
      </c>
      <c r="G6752" t="s">
        <v>8223</v>
      </c>
      <c r="H6752" t="s">
        <v>8218</v>
      </c>
      <c r="I6752" t="s">
        <v>8214</v>
      </c>
      <c r="J6752" t="s">
        <v>8215</v>
      </c>
      <c r="K6752" t="s">
        <v>8224</v>
      </c>
      <c r="L6752" t="s">
        <v>8216</v>
      </c>
    </row>
    <row r="6753" spans="1:12" x14ac:dyDescent="0.35">
      <c r="A6753" s="164" t="s">
        <v>3457</v>
      </c>
      <c r="B6753" t="s">
        <v>6338</v>
      </c>
      <c r="C6753" t="s">
        <v>13514</v>
      </c>
      <c r="D6753" t="s">
        <v>2652</v>
      </c>
      <c r="E6753" t="s">
        <v>3400</v>
      </c>
      <c r="F6753">
        <v>435</v>
      </c>
      <c r="G6753" t="s">
        <v>8307</v>
      </c>
      <c r="H6753" t="s">
        <v>8218</v>
      </c>
      <c r="I6753" t="s">
        <v>8214</v>
      </c>
      <c r="J6753" t="s">
        <v>8215</v>
      </c>
      <c r="K6753" t="s">
        <v>8224</v>
      </c>
      <c r="L6753" t="s">
        <v>8267</v>
      </c>
    </row>
    <row r="6754" spans="1:12" x14ac:dyDescent="0.35">
      <c r="A6754" s="164" t="s">
        <v>3458</v>
      </c>
      <c r="B6754" t="s">
        <v>6352</v>
      </c>
      <c r="C6754" t="s">
        <v>23499</v>
      </c>
      <c r="D6754" t="s">
        <v>3459</v>
      </c>
      <c r="E6754" t="s">
        <v>3400</v>
      </c>
      <c r="F6754">
        <v>191</v>
      </c>
      <c r="G6754" t="s">
        <v>8212</v>
      </c>
      <c r="H6754" t="s">
        <v>8218</v>
      </c>
      <c r="I6754" t="s">
        <v>8214</v>
      </c>
      <c r="J6754" t="s">
        <v>8215</v>
      </c>
      <c r="K6754" t="s">
        <v>8224</v>
      </c>
      <c r="L6754" t="s">
        <v>8267</v>
      </c>
    </row>
    <row r="6755" spans="1:12" x14ac:dyDescent="0.35">
      <c r="A6755" s="164" t="s">
        <v>3461</v>
      </c>
      <c r="B6755" t="s">
        <v>6067</v>
      </c>
      <c r="C6755" t="s">
        <v>11695</v>
      </c>
      <c r="D6755" t="s">
        <v>3462</v>
      </c>
      <c r="E6755" t="s">
        <v>3400</v>
      </c>
      <c r="F6755">
        <v>367</v>
      </c>
      <c r="G6755" t="s">
        <v>8556</v>
      </c>
      <c r="H6755" t="s">
        <v>8218</v>
      </c>
      <c r="I6755" t="s">
        <v>8214</v>
      </c>
      <c r="J6755" t="s">
        <v>8215</v>
      </c>
      <c r="K6755" t="s">
        <v>8224</v>
      </c>
      <c r="L6755" t="s">
        <v>8267</v>
      </c>
    </row>
    <row r="6756" spans="1:12" x14ac:dyDescent="0.35">
      <c r="A6756" s="164" t="s">
        <v>32376</v>
      </c>
      <c r="B6756" t="s">
        <v>32377</v>
      </c>
      <c r="C6756" t="s">
        <v>32378</v>
      </c>
      <c r="D6756" t="s">
        <v>32379</v>
      </c>
      <c r="E6756" t="s">
        <v>3400</v>
      </c>
      <c r="F6756">
        <v>84</v>
      </c>
      <c r="G6756" t="s">
        <v>8234</v>
      </c>
      <c r="H6756" t="s">
        <v>8218</v>
      </c>
      <c r="I6756" t="s">
        <v>8214</v>
      </c>
      <c r="J6756" t="s">
        <v>8215</v>
      </c>
      <c r="K6756" t="s">
        <v>8224</v>
      </c>
      <c r="L6756" t="s">
        <v>8216</v>
      </c>
    </row>
    <row r="6757" spans="1:12" x14ac:dyDescent="0.35">
      <c r="A6757" s="164" t="s">
        <v>3463</v>
      </c>
      <c r="B6757" t="s">
        <v>6321</v>
      </c>
      <c r="C6757" t="s">
        <v>18581</v>
      </c>
      <c r="D6757" t="s">
        <v>3464</v>
      </c>
      <c r="E6757" t="s">
        <v>3400</v>
      </c>
      <c r="F6757">
        <v>125</v>
      </c>
      <c r="G6757" t="s">
        <v>8212</v>
      </c>
      <c r="H6757" t="s">
        <v>8218</v>
      </c>
      <c r="I6757" t="s">
        <v>8214</v>
      </c>
      <c r="J6757" t="s">
        <v>8215</v>
      </c>
      <c r="K6757" t="s">
        <v>8224</v>
      </c>
      <c r="L6757" t="s">
        <v>8267</v>
      </c>
    </row>
    <row r="6758" spans="1:12" x14ac:dyDescent="0.35">
      <c r="A6758" s="164" t="s">
        <v>3465</v>
      </c>
      <c r="B6758" t="s">
        <v>6341</v>
      </c>
      <c r="C6758" t="s">
        <v>13774</v>
      </c>
      <c r="D6758" t="s">
        <v>3466</v>
      </c>
      <c r="E6758" t="s">
        <v>3400</v>
      </c>
      <c r="F6758">
        <v>110</v>
      </c>
      <c r="G6758" t="s">
        <v>8212</v>
      </c>
      <c r="H6758" t="s">
        <v>8218</v>
      </c>
      <c r="I6758" t="s">
        <v>8214</v>
      </c>
      <c r="J6758" t="s">
        <v>8215</v>
      </c>
      <c r="K6758" t="s">
        <v>8224</v>
      </c>
      <c r="L6758" t="s">
        <v>8216</v>
      </c>
    </row>
    <row r="6759" spans="1:12" x14ac:dyDescent="0.35">
      <c r="A6759" s="164" t="s">
        <v>31936</v>
      </c>
      <c r="B6759" t="s">
        <v>31937</v>
      </c>
      <c r="C6759" t="s">
        <v>31938</v>
      </c>
      <c r="D6759" t="s">
        <v>31939</v>
      </c>
      <c r="E6759" t="s">
        <v>3400</v>
      </c>
      <c r="H6759" t="s">
        <v>8218</v>
      </c>
      <c r="I6759" t="s">
        <v>8214</v>
      </c>
      <c r="J6759" t="s">
        <v>8215</v>
      </c>
      <c r="K6759" t="s">
        <v>8224</v>
      </c>
      <c r="L6759" t="s">
        <v>8216</v>
      </c>
    </row>
    <row r="6760" spans="1:12" x14ac:dyDescent="0.35">
      <c r="A6760" s="164" t="s">
        <v>3467</v>
      </c>
      <c r="B6760" t="s">
        <v>6037</v>
      </c>
      <c r="C6760" t="s">
        <v>16068</v>
      </c>
      <c r="D6760" t="s">
        <v>1357</v>
      </c>
      <c r="E6760" t="s">
        <v>3400</v>
      </c>
      <c r="F6760">
        <v>422</v>
      </c>
      <c r="G6760" t="s">
        <v>8307</v>
      </c>
      <c r="H6760" t="s">
        <v>8218</v>
      </c>
      <c r="I6760" t="s">
        <v>8214</v>
      </c>
      <c r="J6760" t="s">
        <v>8215</v>
      </c>
      <c r="K6760" t="s">
        <v>8224</v>
      </c>
      <c r="L6760" t="s">
        <v>8267</v>
      </c>
    </row>
    <row r="6761" spans="1:12" x14ac:dyDescent="0.35">
      <c r="A6761" s="164" t="s">
        <v>3468</v>
      </c>
      <c r="B6761" t="s">
        <v>6306</v>
      </c>
      <c r="C6761" t="s">
        <v>13479</v>
      </c>
      <c r="D6761" t="s">
        <v>1410</v>
      </c>
      <c r="E6761" t="s">
        <v>3400</v>
      </c>
      <c r="F6761">
        <v>982</v>
      </c>
      <c r="G6761" t="s">
        <v>8490</v>
      </c>
      <c r="H6761" t="s">
        <v>8218</v>
      </c>
      <c r="I6761" t="s">
        <v>8214</v>
      </c>
      <c r="J6761" t="s">
        <v>8215</v>
      </c>
      <c r="K6761" t="s">
        <v>8224</v>
      </c>
      <c r="L6761" t="s">
        <v>8267</v>
      </c>
    </row>
    <row r="6762" spans="1:12" x14ac:dyDescent="0.35">
      <c r="A6762" s="164" t="s">
        <v>3469</v>
      </c>
      <c r="B6762" t="s">
        <v>6071</v>
      </c>
      <c r="C6762" t="s">
        <v>8623</v>
      </c>
      <c r="D6762" t="s">
        <v>1601</v>
      </c>
      <c r="E6762" t="s">
        <v>3400</v>
      </c>
      <c r="F6762">
        <v>230</v>
      </c>
      <c r="G6762" t="s">
        <v>8223</v>
      </c>
      <c r="H6762" t="s">
        <v>8218</v>
      </c>
      <c r="I6762" t="s">
        <v>8214</v>
      </c>
      <c r="J6762" t="s">
        <v>8215</v>
      </c>
      <c r="K6762" t="s">
        <v>8224</v>
      </c>
      <c r="L6762" t="s">
        <v>8216</v>
      </c>
    </row>
    <row r="6763" spans="1:12" x14ac:dyDescent="0.35">
      <c r="A6763" s="164" t="s">
        <v>3470</v>
      </c>
      <c r="B6763" t="s">
        <v>6339</v>
      </c>
      <c r="C6763" t="s">
        <v>30170</v>
      </c>
      <c r="D6763" t="s">
        <v>2652</v>
      </c>
      <c r="E6763" t="s">
        <v>3400</v>
      </c>
      <c r="F6763">
        <v>119</v>
      </c>
      <c r="G6763" t="s">
        <v>8212</v>
      </c>
      <c r="H6763" t="s">
        <v>8218</v>
      </c>
      <c r="I6763" t="s">
        <v>8214</v>
      </c>
      <c r="J6763" t="s">
        <v>8215</v>
      </c>
      <c r="K6763" t="s">
        <v>8224</v>
      </c>
      <c r="L6763" t="s">
        <v>8267</v>
      </c>
    </row>
    <row r="6764" spans="1:12" x14ac:dyDescent="0.35">
      <c r="A6764" s="164" t="s">
        <v>9931</v>
      </c>
      <c r="B6764" t="s">
        <v>9932</v>
      </c>
      <c r="C6764" t="s">
        <v>9933</v>
      </c>
      <c r="D6764" t="s">
        <v>1624</v>
      </c>
      <c r="E6764" t="s">
        <v>3400</v>
      </c>
      <c r="F6764">
        <v>73</v>
      </c>
      <c r="G6764" t="s">
        <v>8234</v>
      </c>
      <c r="H6764" t="s">
        <v>8218</v>
      </c>
      <c r="I6764" t="s">
        <v>8219</v>
      </c>
      <c r="J6764" t="s">
        <v>8215</v>
      </c>
      <c r="K6764" t="s">
        <v>8224</v>
      </c>
      <c r="L6764" t="s">
        <v>8216</v>
      </c>
    </row>
    <row r="6765" spans="1:12" x14ac:dyDescent="0.35">
      <c r="A6765" s="164" t="s">
        <v>3471</v>
      </c>
      <c r="B6765" t="s">
        <v>6042</v>
      </c>
      <c r="C6765" t="s">
        <v>9715</v>
      </c>
      <c r="D6765" t="s">
        <v>3472</v>
      </c>
      <c r="E6765" t="s">
        <v>3400</v>
      </c>
      <c r="F6765">
        <v>45</v>
      </c>
      <c r="G6765" t="s">
        <v>8234</v>
      </c>
      <c r="H6765" t="s">
        <v>8218</v>
      </c>
      <c r="I6765" t="s">
        <v>8219</v>
      </c>
      <c r="J6765" t="s">
        <v>8215</v>
      </c>
      <c r="K6765" t="s">
        <v>8224</v>
      </c>
      <c r="L6765" t="s">
        <v>8216</v>
      </c>
    </row>
    <row r="6766" spans="1:12" x14ac:dyDescent="0.35">
      <c r="A6766" s="164" t="s">
        <v>3474</v>
      </c>
      <c r="B6766" t="s">
        <v>6317</v>
      </c>
      <c r="C6766" t="s">
        <v>18236</v>
      </c>
      <c r="D6766" t="s">
        <v>3475</v>
      </c>
      <c r="E6766" t="s">
        <v>3400</v>
      </c>
      <c r="F6766">
        <v>166</v>
      </c>
      <c r="G6766" t="s">
        <v>8212</v>
      </c>
      <c r="H6766" t="s">
        <v>8218</v>
      </c>
      <c r="I6766" t="s">
        <v>8214</v>
      </c>
      <c r="J6766" t="s">
        <v>8215</v>
      </c>
      <c r="K6766" t="s">
        <v>5808</v>
      </c>
      <c r="L6766" t="s">
        <v>8267</v>
      </c>
    </row>
    <row r="6767" spans="1:12" x14ac:dyDescent="0.35">
      <c r="A6767" s="164" t="s">
        <v>3476</v>
      </c>
      <c r="B6767" t="s">
        <v>6351</v>
      </c>
      <c r="C6767" t="s">
        <v>16966</v>
      </c>
      <c r="D6767" t="s">
        <v>3477</v>
      </c>
      <c r="E6767" t="s">
        <v>3400</v>
      </c>
      <c r="F6767">
        <v>130</v>
      </c>
      <c r="G6767" t="s">
        <v>8212</v>
      </c>
      <c r="H6767" t="s">
        <v>8218</v>
      </c>
      <c r="I6767" t="s">
        <v>8214</v>
      </c>
      <c r="J6767" t="s">
        <v>8215</v>
      </c>
      <c r="K6767" t="s">
        <v>8224</v>
      </c>
      <c r="L6767" t="s">
        <v>8216</v>
      </c>
    </row>
    <row r="6768" spans="1:12" x14ac:dyDescent="0.35">
      <c r="A6768" s="164" t="s">
        <v>3478</v>
      </c>
      <c r="B6768" t="s">
        <v>5686</v>
      </c>
      <c r="C6768" t="s">
        <v>17398</v>
      </c>
      <c r="D6768" t="s">
        <v>569</v>
      </c>
      <c r="E6768" t="s">
        <v>3400</v>
      </c>
      <c r="F6768">
        <v>60</v>
      </c>
      <c r="G6768" t="s">
        <v>8234</v>
      </c>
      <c r="H6768" t="s">
        <v>8218</v>
      </c>
      <c r="I6768" t="s">
        <v>8214</v>
      </c>
      <c r="J6768" t="s">
        <v>8215</v>
      </c>
      <c r="K6768" t="s">
        <v>5808</v>
      </c>
      <c r="L6768" t="s">
        <v>8216</v>
      </c>
    </row>
    <row r="6769" spans="1:12" x14ac:dyDescent="0.35">
      <c r="A6769" s="164" t="s">
        <v>12096</v>
      </c>
      <c r="B6769" t="s">
        <v>12097</v>
      </c>
      <c r="C6769" t="s">
        <v>12098</v>
      </c>
      <c r="D6769" t="s">
        <v>3550</v>
      </c>
      <c r="E6769" t="s">
        <v>3400</v>
      </c>
      <c r="F6769">
        <v>48</v>
      </c>
      <c r="G6769" t="s">
        <v>8234</v>
      </c>
      <c r="H6769" t="s">
        <v>8218</v>
      </c>
      <c r="I6769" t="s">
        <v>8219</v>
      </c>
      <c r="J6769" t="s">
        <v>8215</v>
      </c>
      <c r="K6769" t="s">
        <v>8224</v>
      </c>
      <c r="L6769" t="s">
        <v>8216</v>
      </c>
    </row>
    <row r="6770" spans="1:12" x14ac:dyDescent="0.35">
      <c r="A6770" s="164" t="s">
        <v>26584</v>
      </c>
      <c r="B6770" t="s">
        <v>26585</v>
      </c>
      <c r="C6770" t="s">
        <v>26586</v>
      </c>
      <c r="D6770" t="s">
        <v>3437</v>
      </c>
      <c r="E6770" t="s">
        <v>3400</v>
      </c>
      <c r="F6770">
        <v>212</v>
      </c>
      <c r="G6770" t="s">
        <v>8223</v>
      </c>
      <c r="H6770" t="s">
        <v>8218</v>
      </c>
      <c r="I6770" t="s">
        <v>8214</v>
      </c>
      <c r="J6770" t="s">
        <v>8215</v>
      </c>
      <c r="K6770" t="s">
        <v>8224</v>
      </c>
      <c r="L6770" t="s">
        <v>8267</v>
      </c>
    </row>
    <row r="6771" spans="1:12" x14ac:dyDescent="0.35">
      <c r="A6771" s="164" t="s">
        <v>3479</v>
      </c>
      <c r="B6771" t="s">
        <v>6082</v>
      </c>
      <c r="C6771" t="s">
        <v>19432</v>
      </c>
      <c r="D6771" t="s">
        <v>3480</v>
      </c>
      <c r="E6771" t="s">
        <v>3400</v>
      </c>
      <c r="F6771">
        <v>141</v>
      </c>
      <c r="G6771" t="s">
        <v>8212</v>
      </c>
      <c r="H6771" t="s">
        <v>8218</v>
      </c>
      <c r="I6771" t="s">
        <v>8219</v>
      </c>
      <c r="J6771" t="s">
        <v>8215</v>
      </c>
      <c r="K6771" t="s">
        <v>8224</v>
      </c>
      <c r="L6771" t="s">
        <v>8216</v>
      </c>
    </row>
    <row r="6772" spans="1:12" x14ac:dyDescent="0.35">
      <c r="A6772" s="164" t="s">
        <v>3481</v>
      </c>
      <c r="B6772" t="s">
        <v>6327</v>
      </c>
      <c r="C6772" t="s">
        <v>10752</v>
      </c>
      <c r="D6772" t="s">
        <v>3482</v>
      </c>
      <c r="E6772" t="s">
        <v>3400</v>
      </c>
      <c r="F6772">
        <v>132</v>
      </c>
      <c r="G6772" t="s">
        <v>8212</v>
      </c>
      <c r="H6772" t="s">
        <v>8218</v>
      </c>
      <c r="I6772" t="s">
        <v>8219</v>
      </c>
      <c r="J6772" t="s">
        <v>8215</v>
      </c>
      <c r="K6772" t="s">
        <v>8224</v>
      </c>
      <c r="L6772" t="s">
        <v>8267</v>
      </c>
    </row>
    <row r="6773" spans="1:12" x14ac:dyDescent="0.35">
      <c r="A6773" s="164" t="s">
        <v>3483</v>
      </c>
      <c r="B6773" t="s">
        <v>6335</v>
      </c>
      <c r="C6773" t="s">
        <v>29820</v>
      </c>
      <c r="D6773" t="s">
        <v>770</v>
      </c>
      <c r="E6773" t="s">
        <v>3400</v>
      </c>
      <c r="F6773">
        <v>312</v>
      </c>
      <c r="G6773" t="s">
        <v>8556</v>
      </c>
      <c r="H6773" t="s">
        <v>8218</v>
      </c>
      <c r="I6773" t="s">
        <v>8214</v>
      </c>
      <c r="J6773" t="s">
        <v>8215</v>
      </c>
      <c r="K6773" t="s">
        <v>8224</v>
      </c>
      <c r="L6773" t="s">
        <v>8216</v>
      </c>
    </row>
    <row r="6774" spans="1:12" x14ac:dyDescent="0.35">
      <c r="A6774" s="164" t="s">
        <v>19282</v>
      </c>
      <c r="B6774" t="s">
        <v>19283</v>
      </c>
      <c r="C6774" t="s">
        <v>15293</v>
      </c>
      <c r="D6774" t="s">
        <v>15294</v>
      </c>
      <c r="E6774" t="s">
        <v>3400</v>
      </c>
      <c r="F6774">
        <v>66</v>
      </c>
      <c r="G6774" t="s">
        <v>8234</v>
      </c>
      <c r="H6774" t="s">
        <v>8218</v>
      </c>
      <c r="I6774" t="s">
        <v>8219</v>
      </c>
      <c r="J6774" t="s">
        <v>8215</v>
      </c>
      <c r="K6774" t="s">
        <v>8224</v>
      </c>
      <c r="L6774" t="s">
        <v>8216</v>
      </c>
    </row>
    <row r="6775" spans="1:12" x14ac:dyDescent="0.35">
      <c r="A6775" s="164" t="s">
        <v>20445</v>
      </c>
      <c r="B6775" t="s">
        <v>20446</v>
      </c>
      <c r="C6775" t="s">
        <v>20447</v>
      </c>
      <c r="D6775" t="s">
        <v>20448</v>
      </c>
      <c r="E6775" t="s">
        <v>3400</v>
      </c>
      <c r="F6775">
        <v>70</v>
      </c>
      <c r="G6775" t="s">
        <v>8234</v>
      </c>
      <c r="H6775" t="s">
        <v>8218</v>
      </c>
      <c r="I6775" t="s">
        <v>8214</v>
      </c>
      <c r="J6775" t="s">
        <v>8215</v>
      </c>
      <c r="K6775" t="s">
        <v>8224</v>
      </c>
      <c r="L6775" t="s">
        <v>8216</v>
      </c>
    </row>
    <row r="6776" spans="1:12" x14ac:dyDescent="0.35">
      <c r="A6776" s="164" t="s">
        <v>10795</v>
      </c>
      <c r="B6776" t="s">
        <v>10796</v>
      </c>
      <c r="C6776" t="s">
        <v>10797</v>
      </c>
      <c r="D6776" t="s">
        <v>10798</v>
      </c>
      <c r="E6776" t="s">
        <v>3400</v>
      </c>
      <c r="F6776">
        <v>108</v>
      </c>
      <c r="G6776" t="s">
        <v>8212</v>
      </c>
      <c r="H6776" t="s">
        <v>8218</v>
      </c>
      <c r="I6776" t="s">
        <v>8214</v>
      </c>
      <c r="J6776" t="s">
        <v>8215</v>
      </c>
      <c r="K6776" t="s">
        <v>8224</v>
      </c>
      <c r="L6776" t="s">
        <v>8267</v>
      </c>
    </row>
    <row r="6777" spans="1:12" x14ac:dyDescent="0.35">
      <c r="A6777" s="164" t="s">
        <v>14602</v>
      </c>
      <c r="B6777" t="s">
        <v>14603</v>
      </c>
      <c r="C6777" t="s">
        <v>14604</v>
      </c>
      <c r="D6777" t="s">
        <v>2652</v>
      </c>
      <c r="E6777" t="s">
        <v>3400</v>
      </c>
      <c r="F6777">
        <v>97</v>
      </c>
      <c r="G6777" t="s">
        <v>8234</v>
      </c>
      <c r="H6777" t="s">
        <v>8218</v>
      </c>
      <c r="I6777" t="s">
        <v>8214</v>
      </c>
      <c r="J6777" t="s">
        <v>8215</v>
      </c>
      <c r="K6777" t="s">
        <v>5808</v>
      </c>
      <c r="L6777" t="s">
        <v>8216</v>
      </c>
    </row>
    <row r="6778" spans="1:12" x14ac:dyDescent="0.35">
      <c r="A6778" s="164" t="s">
        <v>20198</v>
      </c>
      <c r="B6778" t="s">
        <v>6710</v>
      </c>
      <c r="C6778" t="s">
        <v>20199</v>
      </c>
      <c r="D6778" t="s">
        <v>3437</v>
      </c>
      <c r="E6778" t="s">
        <v>3400</v>
      </c>
      <c r="F6778">
        <v>168</v>
      </c>
      <c r="G6778" t="s">
        <v>8212</v>
      </c>
      <c r="H6778" t="s">
        <v>8218</v>
      </c>
      <c r="I6778" t="s">
        <v>8214</v>
      </c>
      <c r="J6778" t="s">
        <v>8215</v>
      </c>
      <c r="K6778" t="s">
        <v>5808</v>
      </c>
      <c r="L6778" t="s">
        <v>8267</v>
      </c>
    </row>
    <row r="6779" spans="1:12" x14ac:dyDescent="0.35">
      <c r="A6779" s="164" t="s">
        <v>12723</v>
      </c>
      <c r="B6779" t="s">
        <v>12724</v>
      </c>
      <c r="C6779" t="s">
        <v>12725</v>
      </c>
      <c r="D6779" t="s">
        <v>11893</v>
      </c>
      <c r="E6779" t="s">
        <v>3400</v>
      </c>
      <c r="H6779" t="s">
        <v>8218</v>
      </c>
      <c r="I6779" t="s">
        <v>8214</v>
      </c>
      <c r="J6779" t="s">
        <v>8215</v>
      </c>
      <c r="K6779" t="s">
        <v>8224</v>
      </c>
      <c r="L6779" t="s">
        <v>8216</v>
      </c>
    </row>
    <row r="6780" spans="1:12" x14ac:dyDescent="0.35">
      <c r="A6780" s="164" t="s">
        <v>18175</v>
      </c>
      <c r="B6780" t="s">
        <v>18176</v>
      </c>
      <c r="C6780" t="s">
        <v>18177</v>
      </c>
      <c r="D6780" t="s">
        <v>968</v>
      </c>
      <c r="E6780" t="s">
        <v>3400</v>
      </c>
      <c r="F6780">
        <v>67</v>
      </c>
      <c r="G6780" t="s">
        <v>8234</v>
      </c>
      <c r="H6780" t="s">
        <v>8218</v>
      </c>
      <c r="I6780" t="s">
        <v>8214</v>
      </c>
      <c r="J6780" t="s">
        <v>8215</v>
      </c>
      <c r="K6780" t="s">
        <v>5808</v>
      </c>
      <c r="L6780" t="s">
        <v>8216</v>
      </c>
    </row>
    <row r="6781" spans="1:12" x14ac:dyDescent="0.35">
      <c r="A6781" s="164" t="s">
        <v>3484</v>
      </c>
      <c r="B6781" t="s">
        <v>6039</v>
      </c>
      <c r="C6781" t="s">
        <v>9993</v>
      </c>
      <c r="D6781" t="s">
        <v>2835</v>
      </c>
      <c r="E6781" t="s">
        <v>3400</v>
      </c>
      <c r="F6781">
        <v>50</v>
      </c>
      <c r="G6781" t="s">
        <v>8234</v>
      </c>
      <c r="H6781" t="s">
        <v>8218</v>
      </c>
      <c r="I6781" t="s">
        <v>8219</v>
      </c>
      <c r="J6781" t="s">
        <v>8215</v>
      </c>
      <c r="K6781" t="s">
        <v>5808</v>
      </c>
      <c r="L6781" t="s">
        <v>8216</v>
      </c>
    </row>
    <row r="6782" spans="1:12" x14ac:dyDescent="0.35">
      <c r="A6782" s="164" t="s">
        <v>14670</v>
      </c>
      <c r="B6782" t="s">
        <v>14671</v>
      </c>
      <c r="C6782" t="s">
        <v>14672</v>
      </c>
      <c r="D6782" t="s">
        <v>14673</v>
      </c>
      <c r="E6782" t="s">
        <v>3400</v>
      </c>
      <c r="F6782">
        <v>55</v>
      </c>
      <c r="G6782" t="s">
        <v>8234</v>
      </c>
      <c r="H6782" t="s">
        <v>8218</v>
      </c>
      <c r="I6782" t="s">
        <v>8214</v>
      </c>
      <c r="J6782" t="s">
        <v>8215</v>
      </c>
      <c r="K6782" t="s">
        <v>5808</v>
      </c>
      <c r="L6782" t="s">
        <v>8216</v>
      </c>
    </row>
    <row r="6783" spans="1:12" x14ac:dyDescent="0.35">
      <c r="A6783" s="164" t="s">
        <v>3485</v>
      </c>
      <c r="B6783" t="s">
        <v>6326</v>
      </c>
      <c r="C6783" t="s">
        <v>14398</v>
      </c>
      <c r="D6783" t="s">
        <v>3486</v>
      </c>
      <c r="E6783" t="s">
        <v>3400</v>
      </c>
      <c r="F6783">
        <v>56</v>
      </c>
      <c r="G6783" t="s">
        <v>8234</v>
      </c>
      <c r="H6783" t="s">
        <v>8218</v>
      </c>
      <c r="I6783" t="s">
        <v>8219</v>
      </c>
      <c r="J6783" t="s">
        <v>8215</v>
      </c>
      <c r="K6783" t="s">
        <v>8224</v>
      </c>
      <c r="L6783" t="s">
        <v>8216</v>
      </c>
    </row>
    <row r="6784" spans="1:12" x14ac:dyDescent="0.35">
      <c r="A6784" s="164" t="s">
        <v>18483</v>
      </c>
      <c r="B6784" t="s">
        <v>18484</v>
      </c>
      <c r="C6784" t="s">
        <v>18485</v>
      </c>
      <c r="D6784" t="s">
        <v>18486</v>
      </c>
      <c r="E6784" t="s">
        <v>3400</v>
      </c>
      <c r="H6784" t="s">
        <v>8218</v>
      </c>
      <c r="I6784" t="s">
        <v>8219</v>
      </c>
      <c r="J6784" t="s">
        <v>8215</v>
      </c>
      <c r="K6784" t="s">
        <v>8224</v>
      </c>
      <c r="L6784" t="s">
        <v>8216</v>
      </c>
    </row>
    <row r="6785" spans="1:12" x14ac:dyDescent="0.35">
      <c r="A6785" s="164" t="s">
        <v>3487</v>
      </c>
      <c r="B6785" t="s">
        <v>6319</v>
      </c>
      <c r="C6785" t="s">
        <v>13384</v>
      </c>
      <c r="D6785" t="s">
        <v>3437</v>
      </c>
      <c r="E6785" t="s">
        <v>3400</v>
      </c>
      <c r="F6785">
        <v>313</v>
      </c>
      <c r="G6785" t="s">
        <v>8556</v>
      </c>
      <c r="H6785" t="s">
        <v>8218</v>
      </c>
      <c r="I6785" t="s">
        <v>8214</v>
      </c>
      <c r="J6785" t="s">
        <v>8215</v>
      </c>
      <c r="K6785" t="s">
        <v>8224</v>
      </c>
      <c r="L6785" t="s">
        <v>8267</v>
      </c>
    </row>
    <row r="6786" spans="1:12" x14ac:dyDescent="0.35">
      <c r="A6786" s="164" t="s">
        <v>18454</v>
      </c>
      <c r="B6786" t="s">
        <v>18455</v>
      </c>
      <c r="C6786" t="s">
        <v>18456</v>
      </c>
      <c r="D6786" t="s">
        <v>3399</v>
      </c>
      <c r="E6786" t="s">
        <v>3400</v>
      </c>
      <c r="F6786">
        <v>146</v>
      </c>
      <c r="G6786" t="s">
        <v>8212</v>
      </c>
      <c r="H6786" t="s">
        <v>8218</v>
      </c>
      <c r="I6786" t="s">
        <v>8214</v>
      </c>
      <c r="J6786" t="s">
        <v>8215</v>
      </c>
      <c r="K6786" t="s">
        <v>8224</v>
      </c>
      <c r="L6786" t="s">
        <v>8216</v>
      </c>
    </row>
    <row r="6787" spans="1:12" x14ac:dyDescent="0.35">
      <c r="A6787" s="164" t="s">
        <v>26732</v>
      </c>
      <c r="B6787" t="s">
        <v>26733</v>
      </c>
      <c r="C6787" t="s">
        <v>26734</v>
      </c>
      <c r="D6787" t="s">
        <v>26735</v>
      </c>
      <c r="E6787" t="s">
        <v>3400</v>
      </c>
      <c r="F6787">
        <v>33</v>
      </c>
      <c r="G6787" t="s">
        <v>8234</v>
      </c>
      <c r="H6787" t="s">
        <v>8218</v>
      </c>
      <c r="I6787" t="s">
        <v>8214</v>
      </c>
      <c r="J6787" t="s">
        <v>8215</v>
      </c>
      <c r="K6787" t="s">
        <v>5808</v>
      </c>
      <c r="L6787" t="s">
        <v>8216</v>
      </c>
    </row>
    <row r="6788" spans="1:12" x14ac:dyDescent="0.35">
      <c r="A6788" s="164" t="s">
        <v>32846</v>
      </c>
      <c r="B6788" t="s">
        <v>32847</v>
      </c>
      <c r="C6788" t="s">
        <v>32848</v>
      </c>
      <c r="D6788" t="s">
        <v>3838</v>
      </c>
      <c r="E6788" t="s">
        <v>3400</v>
      </c>
      <c r="F6788">
        <v>77</v>
      </c>
      <c r="G6788" t="s">
        <v>8234</v>
      </c>
      <c r="H6788" t="s">
        <v>8218</v>
      </c>
      <c r="I6788" t="s">
        <v>8214</v>
      </c>
      <c r="J6788" t="s">
        <v>8215</v>
      </c>
      <c r="K6788" t="s">
        <v>8224</v>
      </c>
      <c r="L6788" t="s">
        <v>8267</v>
      </c>
    </row>
    <row r="6789" spans="1:12" x14ac:dyDescent="0.35">
      <c r="A6789" s="164" t="s">
        <v>18559</v>
      </c>
      <c r="B6789" t="s">
        <v>18560</v>
      </c>
      <c r="C6789" t="s">
        <v>18561</v>
      </c>
      <c r="D6789" t="s">
        <v>2096</v>
      </c>
      <c r="E6789" t="s">
        <v>3400</v>
      </c>
      <c r="F6789">
        <v>47</v>
      </c>
      <c r="G6789" t="s">
        <v>8234</v>
      </c>
      <c r="H6789" t="s">
        <v>8218</v>
      </c>
      <c r="I6789" t="s">
        <v>8214</v>
      </c>
      <c r="J6789" t="s">
        <v>8215</v>
      </c>
      <c r="K6789" t="s">
        <v>5808</v>
      </c>
      <c r="L6789" t="s">
        <v>8216</v>
      </c>
    </row>
    <row r="6790" spans="1:12" x14ac:dyDescent="0.35">
      <c r="A6790" s="164" t="s">
        <v>3488</v>
      </c>
      <c r="B6790" t="s">
        <v>6043</v>
      </c>
      <c r="C6790" t="s">
        <v>11955</v>
      </c>
      <c r="D6790" t="s">
        <v>2192</v>
      </c>
      <c r="E6790" t="s">
        <v>3400</v>
      </c>
      <c r="F6790">
        <v>228</v>
      </c>
      <c r="G6790" t="s">
        <v>8223</v>
      </c>
      <c r="H6790" t="s">
        <v>8218</v>
      </c>
      <c r="I6790" t="s">
        <v>8214</v>
      </c>
      <c r="J6790" t="s">
        <v>8215</v>
      </c>
      <c r="K6790" t="s">
        <v>8224</v>
      </c>
      <c r="L6790" t="s">
        <v>8216</v>
      </c>
    </row>
    <row r="6791" spans="1:12" x14ac:dyDescent="0.35">
      <c r="A6791" s="164" t="s">
        <v>16069</v>
      </c>
      <c r="B6791" t="s">
        <v>16070</v>
      </c>
      <c r="C6791" t="s">
        <v>16071</v>
      </c>
      <c r="D6791" t="s">
        <v>16072</v>
      </c>
      <c r="E6791" t="s">
        <v>3400</v>
      </c>
      <c r="H6791" t="s">
        <v>8218</v>
      </c>
      <c r="I6791" t="s">
        <v>8214</v>
      </c>
      <c r="J6791" t="s">
        <v>8215</v>
      </c>
      <c r="K6791" t="s">
        <v>8224</v>
      </c>
      <c r="L6791" t="s">
        <v>8216</v>
      </c>
    </row>
    <row r="6792" spans="1:12" x14ac:dyDescent="0.35">
      <c r="A6792" s="164" t="s">
        <v>13623</v>
      </c>
      <c r="B6792" t="s">
        <v>13624</v>
      </c>
      <c r="C6792" t="s">
        <v>13625</v>
      </c>
      <c r="D6792" t="s">
        <v>13626</v>
      </c>
      <c r="E6792" t="s">
        <v>3400</v>
      </c>
      <c r="H6792" t="s">
        <v>8218</v>
      </c>
      <c r="I6792" t="s">
        <v>8219</v>
      </c>
      <c r="J6792" t="s">
        <v>8215</v>
      </c>
      <c r="K6792" t="s">
        <v>8224</v>
      </c>
      <c r="L6792" t="s">
        <v>8216</v>
      </c>
    </row>
    <row r="6793" spans="1:12" x14ac:dyDescent="0.35">
      <c r="A6793" s="164" t="s">
        <v>3489</v>
      </c>
      <c r="B6793" t="s">
        <v>6315</v>
      </c>
      <c r="C6793" t="s">
        <v>22062</v>
      </c>
      <c r="D6793" t="s">
        <v>3490</v>
      </c>
      <c r="E6793" t="s">
        <v>3400</v>
      </c>
      <c r="F6793">
        <v>75</v>
      </c>
      <c r="G6793" t="s">
        <v>8234</v>
      </c>
      <c r="H6793" t="s">
        <v>8218</v>
      </c>
      <c r="I6793" t="s">
        <v>8219</v>
      </c>
      <c r="J6793" t="s">
        <v>8215</v>
      </c>
      <c r="K6793" t="s">
        <v>8224</v>
      </c>
      <c r="L6793" t="s">
        <v>8216</v>
      </c>
    </row>
    <row r="6794" spans="1:12" x14ac:dyDescent="0.35">
      <c r="A6794" s="164" t="s">
        <v>22442</v>
      </c>
      <c r="B6794" t="s">
        <v>22443</v>
      </c>
      <c r="C6794" t="s">
        <v>22444</v>
      </c>
      <c r="D6794" t="s">
        <v>22445</v>
      </c>
      <c r="E6794" t="s">
        <v>3400</v>
      </c>
      <c r="H6794" t="s">
        <v>8218</v>
      </c>
      <c r="I6794" t="s">
        <v>8214</v>
      </c>
      <c r="J6794" t="s">
        <v>8215</v>
      </c>
      <c r="K6794" t="s">
        <v>8224</v>
      </c>
      <c r="L6794" t="s">
        <v>8216</v>
      </c>
    </row>
    <row r="6795" spans="1:12" x14ac:dyDescent="0.35">
      <c r="A6795" s="164" t="s">
        <v>3491</v>
      </c>
      <c r="B6795" t="s">
        <v>6349</v>
      </c>
      <c r="C6795" t="s">
        <v>32470</v>
      </c>
      <c r="D6795" t="s">
        <v>3492</v>
      </c>
      <c r="E6795" t="s">
        <v>3400</v>
      </c>
      <c r="F6795">
        <v>170</v>
      </c>
      <c r="G6795" t="s">
        <v>8212</v>
      </c>
      <c r="H6795" t="s">
        <v>8218</v>
      </c>
      <c r="I6795" t="s">
        <v>8214</v>
      </c>
      <c r="J6795" t="s">
        <v>8215</v>
      </c>
      <c r="K6795" t="s">
        <v>8224</v>
      </c>
      <c r="L6795" t="s">
        <v>8267</v>
      </c>
    </row>
    <row r="6796" spans="1:12" x14ac:dyDescent="0.35">
      <c r="A6796" s="164" t="s">
        <v>26547</v>
      </c>
      <c r="B6796" t="s">
        <v>26548</v>
      </c>
      <c r="C6796" t="s">
        <v>26549</v>
      </c>
      <c r="D6796" t="s">
        <v>8651</v>
      </c>
      <c r="E6796" t="s">
        <v>3400</v>
      </c>
      <c r="H6796" t="s">
        <v>8218</v>
      </c>
      <c r="I6796" t="s">
        <v>8214</v>
      </c>
      <c r="J6796" t="s">
        <v>8215</v>
      </c>
      <c r="K6796" t="s">
        <v>8224</v>
      </c>
      <c r="L6796" t="s">
        <v>8216</v>
      </c>
    </row>
    <row r="6797" spans="1:12" x14ac:dyDescent="0.35">
      <c r="A6797" s="164" t="s">
        <v>3493</v>
      </c>
      <c r="B6797" t="s">
        <v>6329</v>
      </c>
      <c r="C6797" t="s">
        <v>14791</v>
      </c>
      <c r="D6797" t="s">
        <v>3494</v>
      </c>
      <c r="E6797" t="s">
        <v>3400</v>
      </c>
      <c r="F6797">
        <v>104</v>
      </c>
      <c r="G6797" t="s">
        <v>8212</v>
      </c>
      <c r="H6797" t="s">
        <v>8218</v>
      </c>
      <c r="I6797" t="s">
        <v>8219</v>
      </c>
      <c r="J6797" t="s">
        <v>8215</v>
      </c>
      <c r="K6797" t="s">
        <v>5808</v>
      </c>
      <c r="L6797" t="s">
        <v>8216</v>
      </c>
    </row>
    <row r="6798" spans="1:12" x14ac:dyDescent="0.35">
      <c r="A6798" s="164" t="s">
        <v>22908</v>
      </c>
      <c r="B6798" t="s">
        <v>22909</v>
      </c>
      <c r="C6798" t="s">
        <v>22910</v>
      </c>
      <c r="D6798" t="s">
        <v>3447</v>
      </c>
      <c r="E6798" t="s">
        <v>3400</v>
      </c>
      <c r="F6798">
        <v>98</v>
      </c>
      <c r="G6798" t="s">
        <v>8234</v>
      </c>
      <c r="H6798" t="s">
        <v>8218</v>
      </c>
      <c r="I6798" t="s">
        <v>8214</v>
      </c>
      <c r="J6798" t="s">
        <v>8215</v>
      </c>
      <c r="K6798" t="s">
        <v>5808</v>
      </c>
      <c r="L6798" t="s">
        <v>8267</v>
      </c>
    </row>
    <row r="6799" spans="1:12" x14ac:dyDescent="0.35">
      <c r="A6799" s="164" t="s">
        <v>31025</v>
      </c>
      <c r="B6799" t="s">
        <v>31026</v>
      </c>
      <c r="C6799" t="s">
        <v>22995</v>
      </c>
      <c r="D6799" t="s">
        <v>162</v>
      </c>
      <c r="E6799" t="s">
        <v>3400</v>
      </c>
      <c r="F6799">
        <v>46</v>
      </c>
      <c r="G6799" t="s">
        <v>8234</v>
      </c>
      <c r="H6799" t="s">
        <v>8218</v>
      </c>
      <c r="I6799" t="s">
        <v>8219</v>
      </c>
      <c r="J6799" t="s">
        <v>8215</v>
      </c>
      <c r="K6799" t="s">
        <v>8224</v>
      </c>
      <c r="L6799" t="s">
        <v>8216</v>
      </c>
    </row>
    <row r="6800" spans="1:12" x14ac:dyDescent="0.35">
      <c r="A6800" s="164" t="s">
        <v>26539</v>
      </c>
      <c r="B6800" t="s">
        <v>12041</v>
      </c>
      <c r="C6800" t="s">
        <v>12042</v>
      </c>
      <c r="D6800" t="s">
        <v>12043</v>
      </c>
      <c r="E6800" t="s">
        <v>3400</v>
      </c>
      <c r="F6800">
        <v>31</v>
      </c>
      <c r="G6800" t="s">
        <v>8234</v>
      </c>
      <c r="H6800" t="s">
        <v>8218</v>
      </c>
      <c r="I6800" t="s">
        <v>8219</v>
      </c>
      <c r="J6800" t="s">
        <v>8215</v>
      </c>
      <c r="K6800" t="s">
        <v>5808</v>
      </c>
      <c r="L6800" t="s">
        <v>8216</v>
      </c>
    </row>
    <row r="6801" spans="1:12" x14ac:dyDescent="0.35">
      <c r="A6801" s="164" t="s">
        <v>23474</v>
      </c>
      <c r="B6801" t="s">
        <v>23475</v>
      </c>
      <c r="C6801" t="s">
        <v>23476</v>
      </c>
      <c r="D6801" t="s">
        <v>9867</v>
      </c>
      <c r="E6801" t="s">
        <v>3400</v>
      </c>
      <c r="F6801">
        <v>46</v>
      </c>
      <c r="G6801" t="s">
        <v>8234</v>
      </c>
      <c r="H6801" t="s">
        <v>8218</v>
      </c>
      <c r="I6801" t="s">
        <v>8219</v>
      </c>
      <c r="J6801" t="s">
        <v>8215</v>
      </c>
      <c r="K6801" t="s">
        <v>5808</v>
      </c>
      <c r="L6801" t="s">
        <v>8216</v>
      </c>
    </row>
    <row r="6802" spans="1:12" x14ac:dyDescent="0.35">
      <c r="A6802" s="164" t="s">
        <v>8632</v>
      </c>
      <c r="B6802" t="s">
        <v>8633</v>
      </c>
      <c r="C6802" t="s">
        <v>8634</v>
      </c>
      <c r="D6802" t="s">
        <v>8635</v>
      </c>
      <c r="E6802" t="s">
        <v>3400</v>
      </c>
      <c r="F6802">
        <v>60</v>
      </c>
      <c r="G6802" t="s">
        <v>8234</v>
      </c>
      <c r="H6802" t="s">
        <v>8218</v>
      </c>
      <c r="I6802" t="s">
        <v>8214</v>
      </c>
      <c r="J6802" t="s">
        <v>8215</v>
      </c>
      <c r="K6802" t="s">
        <v>5808</v>
      </c>
      <c r="L6802" t="s">
        <v>8216</v>
      </c>
    </row>
    <row r="6803" spans="1:12" x14ac:dyDescent="0.35">
      <c r="A6803" s="164" t="s">
        <v>3495</v>
      </c>
      <c r="B6803" t="s">
        <v>6033</v>
      </c>
      <c r="C6803" t="s">
        <v>30384</v>
      </c>
      <c r="D6803" t="s">
        <v>3496</v>
      </c>
      <c r="E6803" t="s">
        <v>3400</v>
      </c>
      <c r="F6803">
        <v>55</v>
      </c>
      <c r="G6803" t="s">
        <v>8234</v>
      </c>
      <c r="H6803" t="s">
        <v>8218</v>
      </c>
      <c r="I6803" t="s">
        <v>8214</v>
      </c>
      <c r="J6803" t="s">
        <v>8215</v>
      </c>
      <c r="K6803" t="s">
        <v>5808</v>
      </c>
      <c r="L6803" t="s">
        <v>8267</v>
      </c>
    </row>
    <row r="6804" spans="1:12" x14ac:dyDescent="0.35">
      <c r="A6804" s="164" t="s">
        <v>3497</v>
      </c>
      <c r="B6804" t="s">
        <v>6047</v>
      </c>
      <c r="C6804" t="s">
        <v>19576</v>
      </c>
      <c r="D6804" t="s">
        <v>139</v>
      </c>
      <c r="E6804" t="s">
        <v>3400</v>
      </c>
      <c r="F6804">
        <v>138</v>
      </c>
      <c r="G6804" t="s">
        <v>8212</v>
      </c>
      <c r="H6804" t="s">
        <v>8218</v>
      </c>
      <c r="I6804" t="s">
        <v>8214</v>
      </c>
      <c r="J6804" t="s">
        <v>8215</v>
      </c>
      <c r="K6804" t="s">
        <v>8224</v>
      </c>
      <c r="L6804" t="s">
        <v>8216</v>
      </c>
    </row>
    <row r="6805" spans="1:12" x14ac:dyDescent="0.35">
      <c r="A6805" s="164" t="s">
        <v>3498</v>
      </c>
      <c r="B6805" t="s">
        <v>5781</v>
      </c>
      <c r="C6805" t="s">
        <v>29384</v>
      </c>
      <c r="D6805" t="s">
        <v>3439</v>
      </c>
      <c r="E6805" t="s">
        <v>3400</v>
      </c>
      <c r="F6805">
        <v>287</v>
      </c>
      <c r="G6805" t="s">
        <v>8223</v>
      </c>
      <c r="H6805" t="s">
        <v>8218</v>
      </c>
      <c r="I6805" t="s">
        <v>8214</v>
      </c>
      <c r="J6805" t="s">
        <v>8215</v>
      </c>
      <c r="K6805" t="s">
        <v>8224</v>
      </c>
      <c r="L6805" t="s">
        <v>8267</v>
      </c>
    </row>
    <row r="6806" spans="1:12" x14ac:dyDescent="0.35">
      <c r="A6806" s="164" t="s">
        <v>3499</v>
      </c>
      <c r="B6806" t="s">
        <v>5625</v>
      </c>
      <c r="C6806" t="s">
        <v>29803</v>
      </c>
      <c r="D6806" t="s">
        <v>3399</v>
      </c>
      <c r="E6806" t="s">
        <v>3400</v>
      </c>
      <c r="F6806">
        <v>365</v>
      </c>
      <c r="G6806" t="s">
        <v>8556</v>
      </c>
      <c r="H6806" t="s">
        <v>8218</v>
      </c>
      <c r="I6806" t="s">
        <v>8214</v>
      </c>
      <c r="J6806" t="s">
        <v>8215</v>
      </c>
      <c r="K6806" t="s">
        <v>8224</v>
      </c>
      <c r="L6806" t="s">
        <v>8267</v>
      </c>
    </row>
    <row r="6807" spans="1:12" x14ac:dyDescent="0.35">
      <c r="A6807" s="164" t="s">
        <v>32538</v>
      </c>
      <c r="B6807" t="s">
        <v>32539</v>
      </c>
      <c r="C6807" t="s">
        <v>32540</v>
      </c>
      <c r="D6807" t="s">
        <v>16889</v>
      </c>
      <c r="E6807" t="s">
        <v>3400</v>
      </c>
      <c r="H6807" t="s">
        <v>8218</v>
      </c>
      <c r="I6807" t="s">
        <v>8214</v>
      </c>
      <c r="J6807" t="s">
        <v>8215</v>
      </c>
      <c r="K6807" t="s">
        <v>8224</v>
      </c>
      <c r="L6807" t="s">
        <v>8216</v>
      </c>
    </row>
    <row r="6808" spans="1:12" x14ac:dyDescent="0.35">
      <c r="A6808" s="164" t="s">
        <v>19670</v>
      </c>
      <c r="B6808" t="s">
        <v>19191</v>
      </c>
      <c r="C6808" t="s">
        <v>19192</v>
      </c>
      <c r="D6808" t="s">
        <v>19193</v>
      </c>
      <c r="E6808" t="s">
        <v>3400</v>
      </c>
      <c r="F6808">
        <v>57</v>
      </c>
      <c r="G6808" t="s">
        <v>8234</v>
      </c>
      <c r="H6808" t="s">
        <v>8218</v>
      </c>
      <c r="I6808" t="s">
        <v>8219</v>
      </c>
      <c r="J6808" t="s">
        <v>8215</v>
      </c>
      <c r="K6808" t="s">
        <v>5808</v>
      </c>
      <c r="L6808" t="s">
        <v>8216</v>
      </c>
    </row>
    <row r="6809" spans="1:12" x14ac:dyDescent="0.35">
      <c r="A6809" s="164" t="s">
        <v>3500</v>
      </c>
      <c r="B6809" t="s">
        <v>6336</v>
      </c>
      <c r="C6809" t="s">
        <v>11265</v>
      </c>
      <c r="D6809" t="s">
        <v>2652</v>
      </c>
      <c r="E6809" t="s">
        <v>3400</v>
      </c>
      <c r="F6809">
        <v>585</v>
      </c>
      <c r="G6809" t="s">
        <v>8490</v>
      </c>
      <c r="H6809" t="s">
        <v>8218</v>
      </c>
      <c r="I6809" t="s">
        <v>8214</v>
      </c>
      <c r="J6809" t="s">
        <v>8215</v>
      </c>
      <c r="K6809" t="s">
        <v>8224</v>
      </c>
      <c r="L6809" t="s">
        <v>8267</v>
      </c>
    </row>
    <row r="6810" spans="1:12" x14ac:dyDescent="0.35">
      <c r="A6810" s="164" t="s">
        <v>17479</v>
      </c>
      <c r="B6810" t="s">
        <v>17480</v>
      </c>
      <c r="C6810" t="s">
        <v>17481</v>
      </c>
      <c r="D6810" t="s">
        <v>17482</v>
      </c>
      <c r="E6810" t="s">
        <v>3400</v>
      </c>
      <c r="H6810" t="s">
        <v>8218</v>
      </c>
      <c r="I6810" t="s">
        <v>8219</v>
      </c>
      <c r="J6810" t="s">
        <v>8215</v>
      </c>
      <c r="K6810" t="s">
        <v>8224</v>
      </c>
      <c r="L6810" t="s">
        <v>8216</v>
      </c>
    </row>
    <row r="6811" spans="1:12" x14ac:dyDescent="0.35">
      <c r="A6811" s="164" t="s">
        <v>13322</v>
      </c>
      <c r="B6811" t="s">
        <v>7498</v>
      </c>
      <c r="C6811" t="s">
        <v>13323</v>
      </c>
      <c r="D6811" t="s">
        <v>13324</v>
      </c>
      <c r="E6811" t="s">
        <v>3400</v>
      </c>
      <c r="F6811">
        <v>28</v>
      </c>
      <c r="G6811" t="s">
        <v>8234</v>
      </c>
      <c r="H6811" t="s">
        <v>8218</v>
      </c>
      <c r="I6811" t="s">
        <v>8219</v>
      </c>
      <c r="J6811" t="s">
        <v>8215</v>
      </c>
      <c r="K6811" t="s">
        <v>5808</v>
      </c>
      <c r="L6811" t="s">
        <v>8216</v>
      </c>
    </row>
    <row r="6812" spans="1:12" x14ac:dyDescent="0.35">
      <c r="A6812" s="164" t="s">
        <v>25510</v>
      </c>
      <c r="B6812" t="s">
        <v>25511</v>
      </c>
      <c r="C6812" t="s">
        <v>25512</v>
      </c>
      <c r="D6812" t="s">
        <v>3447</v>
      </c>
      <c r="E6812" t="s">
        <v>3400</v>
      </c>
      <c r="F6812">
        <v>84</v>
      </c>
      <c r="G6812" t="s">
        <v>8234</v>
      </c>
      <c r="H6812" t="s">
        <v>8218</v>
      </c>
      <c r="I6812" t="s">
        <v>8214</v>
      </c>
      <c r="J6812" t="s">
        <v>8215</v>
      </c>
      <c r="K6812" t="s">
        <v>8224</v>
      </c>
      <c r="L6812" t="s">
        <v>8267</v>
      </c>
    </row>
    <row r="6813" spans="1:12" x14ac:dyDescent="0.35">
      <c r="A6813" s="164" t="s">
        <v>26597</v>
      </c>
      <c r="B6813" t="s">
        <v>26598</v>
      </c>
      <c r="C6813" t="s">
        <v>26599</v>
      </c>
      <c r="D6813" t="s">
        <v>3697</v>
      </c>
      <c r="E6813" t="s">
        <v>3400</v>
      </c>
      <c r="F6813">
        <v>25</v>
      </c>
      <c r="G6813" t="s">
        <v>8234</v>
      </c>
      <c r="H6813" t="s">
        <v>8218</v>
      </c>
      <c r="I6813" t="s">
        <v>8219</v>
      </c>
      <c r="J6813" t="s">
        <v>8215</v>
      </c>
      <c r="K6813" t="s">
        <v>5808</v>
      </c>
      <c r="L6813" t="s">
        <v>8216</v>
      </c>
    </row>
    <row r="6814" spans="1:12" x14ac:dyDescent="0.35">
      <c r="A6814" s="164" t="s">
        <v>3501</v>
      </c>
      <c r="B6814" t="s">
        <v>6345</v>
      </c>
      <c r="C6814" t="s">
        <v>9234</v>
      </c>
      <c r="D6814" t="s">
        <v>3502</v>
      </c>
      <c r="E6814" t="s">
        <v>3400</v>
      </c>
      <c r="F6814">
        <v>221</v>
      </c>
      <c r="G6814" t="s">
        <v>8223</v>
      </c>
      <c r="H6814" t="s">
        <v>8218</v>
      </c>
      <c r="I6814" t="s">
        <v>8214</v>
      </c>
      <c r="J6814" t="s">
        <v>8215</v>
      </c>
      <c r="K6814" t="s">
        <v>8224</v>
      </c>
      <c r="L6814" t="s">
        <v>8216</v>
      </c>
    </row>
    <row r="6815" spans="1:12" x14ac:dyDescent="0.35">
      <c r="A6815" s="164" t="s">
        <v>3503</v>
      </c>
      <c r="B6815" t="s">
        <v>6342</v>
      </c>
      <c r="C6815" t="s">
        <v>16536</v>
      </c>
      <c r="D6815" t="s">
        <v>3504</v>
      </c>
      <c r="E6815" t="s">
        <v>3400</v>
      </c>
      <c r="F6815">
        <v>131</v>
      </c>
      <c r="G6815" t="s">
        <v>8212</v>
      </c>
      <c r="H6815" t="s">
        <v>8218</v>
      </c>
      <c r="I6815" t="s">
        <v>8214</v>
      </c>
      <c r="J6815" t="s">
        <v>8215</v>
      </c>
      <c r="K6815" t="s">
        <v>8224</v>
      </c>
      <c r="L6815" t="s">
        <v>8267</v>
      </c>
    </row>
    <row r="6816" spans="1:12" x14ac:dyDescent="0.35">
      <c r="A6816" s="164" t="s">
        <v>3505</v>
      </c>
      <c r="B6816" t="s">
        <v>6333</v>
      </c>
      <c r="C6816" t="s">
        <v>16244</v>
      </c>
      <c r="D6816" t="s">
        <v>3506</v>
      </c>
      <c r="E6816" t="s">
        <v>3400</v>
      </c>
      <c r="F6816">
        <v>206</v>
      </c>
      <c r="G6816" t="s">
        <v>8223</v>
      </c>
      <c r="H6816" t="s">
        <v>8218</v>
      </c>
      <c r="I6816" t="s">
        <v>8214</v>
      </c>
      <c r="J6816" t="s">
        <v>8215</v>
      </c>
      <c r="K6816" t="s">
        <v>8224</v>
      </c>
      <c r="L6816" t="s">
        <v>8216</v>
      </c>
    </row>
    <row r="6817" spans="1:12" x14ac:dyDescent="0.35">
      <c r="A6817" s="164" t="s">
        <v>3508</v>
      </c>
      <c r="B6817" t="s">
        <v>6077</v>
      </c>
      <c r="C6817" t="s">
        <v>13423</v>
      </c>
      <c r="D6817" t="s">
        <v>1386</v>
      </c>
      <c r="E6817" t="s">
        <v>3400</v>
      </c>
      <c r="F6817">
        <v>188</v>
      </c>
      <c r="G6817" t="s">
        <v>8212</v>
      </c>
      <c r="H6817" t="s">
        <v>8218</v>
      </c>
      <c r="I6817" t="s">
        <v>8219</v>
      </c>
      <c r="J6817" t="s">
        <v>8215</v>
      </c>
      <c r="K6817" t="s">
        <v>8224</v>
      </c>
      <c r="L6817" t="s">
        <v>8267</v>
      </c>
    </row>
    <row r="6818" spans="1:12" x14ac:dyDescent="0.35">
      <c r="A6818" s="164" t="s">
        <v>3509</v>
      </c>
      <c r="B6818" t="s">
        <v>6035</v>
      </c>
      <c r="C6818" t="s">
        <v>12835</v>
      </c>
      <c r="D6818" t="s">
        <v>3510</v>
      </c>
      <c r="E6818" t="s">
        <v>3400</v>
      </c>
      <c r="F6818">
        <v>41</v>
      </c>
      <c r="G6818" t="s">
        <v>8234</v>
      </c>
      <c r="H6818" t="s">
        <v>8218</v>
      </c>
      <c r="I6818" t="s">
        <v>8219</v>
      </c>
      <c r="J6818" t="s">
        <v>8215</v>
      </c>
      <c r="K6818" t="s">
        <v>5808</v>
      </c>
      <c r="L6818" t="s">
        <v>8216</v>
      </c>
    </row>
    <row r="6819" spans="1:12" x14ac:dyDescent="0.35">
      <c r="A6819" s="164" t="s">
        <v>31361</v>
      </c>
      <c r="B6819" t="s">
        <v>31362</v>
      </c>
      <c r="C6819" t="s">
        <v>31363</v>
      </c>
      <c r="D6819" t="s">
        <v>31364</v>
      </c>
      <c r="E6819" t="s">
        <v>3400</v>
      </c>
      <c r="F6819">
        <v>149</v>
      </c>
      <c r="G6819" t="s">
        <v>8212</v>
      </c>
      <c r="H6819" t="s">
        <v>8218</v>
      </c>
      <c r="I6819" t="s">
        <v>8214</v>
      </c>
      <c r="J6819" t="s">
        <v>8215</v>
      </c>
      <c r="K6819" t="s">
        <v>5808</v>
      </c>
      <c r="L6819" t="s">
        <v>8216</v>
      </c>
    </row>
    <row r="6820" spans="1:12" x14ac:dyDescent="0.35">
      <c r="A6820" s="164" t="s">
        <v>3511</v>
      </c>
      <c r="B6820" t="s">
        <v>6350</v>
      </c>
      <c r="C6820" t="s">
        <v>15031</v>
      </c>
      <c r="D6820" t="s">
        <v>3512</v>
      </c>
      <c r="E6820" t="s">
        <v>3400</v>
      </c>
      <c r="F6820">
        <v>83</v>
      </c>
      <c r="G6820" t="s">
        <v>8234</v>
      </c>
      <c r="H6820" t="s">
        <v>8218</v>
      </c>
      <c r="I6820" t="s">
        <v>8214</v>
      </c>
      <c r="J6820" t="s">
        <v>8215</v>
      </c>
      <c r="K6820" t="s">
        <v>5808</v>
      </c>
      <c r="L6820" t="s">
        <v>8267</v>
      </c>
    </row>
    <row r="6821" spans="1:12" x14ac:dyDescent="0.35">
      <c r="A6821" s="164" t="s">
        <v>27396</v>
      </c>
      <c r="B6821" t="s">
        <v>20446</v>
      </c>
      <c r="C6821" t="s">
        <v>20447</v>
      </c>
      <c r="D6821" t="s">
        <v>20448</v>
      </c>
      <c r="E6821" t="s">
        <v>3400</v>
      </c>
      <c r="F6821">
        <v>107</v>
      </c>
      <c r="G6821" t="s">
        <v>8212</v>
      </c>
      <c r="H6821" t="s">
        <v>8218</v>
      </c>
      <c r="I6821" t="s">
        <v>8214</v>
      </c>
      <c r="J6821" t="s">
        <v>8215</v>
      </c>
      <c r="K6821" t="s">
        <v>5808</v>
      </c>
      <c r="L6821" t="s">
        <v>8267</v>
      </c>
    </row>
    <row r="6822" spans="1:12" x14ac:dyDescent="0.35">
      <c r="A6822" s="164" t="s">
        <v>3513</v>
      </c>
      <c r="B6822" t="s">
        <v>6310</v>
      </c>
      <c r="C6822" t="s">
        <v>8341</v>
      </c>
      <c r="D6822" t="s">
        <v>1410</v>
      </c>
      <c r="E6822" t="s">
        <v>3400</v>
      </c>
      <c r="F6822">
        <v>172</v>
      </c>
      <c r="G6822" t="s">
        <v>8212</v>
      </c>
      <c r="H6822" t="s">
        <v>8218</v>
      </c>
      <c r="I6822" t="s">
        <v>8214</v>
      </c>
      <c r="J6822" t="s">
        <v>8215</v>
      </c>
      <c r="K6822" t="s">
        <v>8224</v>
      </c>
      <c r="L6822" t="s">
        <v>8267</v>
      </c>
    </row>
    <row r="6823" spans="1:12" x14ac:dyDescent="0.35">
      <c r="A6823" s="164" t="s">
        <v>12329</v>
      </c>
      <c r="B6823" t="s">
        <v>12330</v>
      </c>
      <c r="C6823" t="s">
        <v>12331</v>
      </c>
      <c r="D6823" t="s">
        <v>12332</v>
      </c>
      <c r="E6823" t="s">
        <v>3400</v>
      </c>
      <c r="F6823">
        <v>2</v>
      </c>
      <c r="G6823" t="s">
        <v>8234</v>
      </c>
      <c r="H6823" t="s">
        <v>8218</v>
      </c>
      <c r="I6823" t="s">
        <v>8214</v>
      </c>
      <c r="J6823" t="s">
        <v>8215</v>
      </c>
      <c r="K6823" t="s">
        <v>8224</v>
      </c>
      <c r="L6823" t="s">
        <v>8216</v>
      </c>
    </row>
    <row r="6824" spans="1:12" x14ac:dyDescent="0.35">
      <c r="A6824" s="164" t="s">
        <v>26260</v>
      </c>
      <c r="B6824" t="s">
        <v>26261</v>
      </c>
      <c r="C6824" t="s">
        <v>26262</v>
      </c>
      <c r="D6824" t="s">
        <v>26263</v>
      </c>
      <c r="E6824" t="s">
        <v>3400</v>
      </c>
      <c r="F6824">
        <v>35</v>
      </c>
      <c r="G6824" t="s">
        <v>8234</v>
      </c>
      <c r="H6824" t="s">
        <v>8218</v>
      </c>
      <c r="I6824" t="s">
        <v>8214</v>
      </c>
      <c r="J6824" t="s">
        <v>8215</v>
      </c>
      <c r="K6824" t="s">
        <v>5808</v>
      </c>
      <c r="L6824" t="s">
        <v>8216</v>
      </c>
    </row>
    <row r="6825" spans="1:12" x14ac:dyDescent="0.35">
      <c r="A6825" s="164" t="s">
        <v>3514</v>
      </c>
      <c r="B6825" t="s">
        <v>6347</v>
      </c>
      <c r="C6825" t="s">
        <v>11538</v>
      </c>
      <c r="D6825" t="s">
        <v>3515</v>
      </c>
      <c r="E6825" t="s">
        <v>3400</v>
      </c>
      <c r="F6825">
        <v>197</v>
      </c>
      <c r="G6825" t="s">
        <v>8212</v>
      </c>
      <c r="H6825" t="s">
        <v>8218</v>
      </c>
      <c r="I6825" t="s">
        <v>8214</v>
      </c>
      <c r="J6825" t="s">
        <v>8215</v>
      </c>
      <c r="K6825" t="s">
        <v>5808</v>
      </c>
      <c r="L6825" t="s">
        <v>8216</v>
      </c>
    </row>
    <row r="6826" spans="1:12" x14ac:dyDescent="0.35">
      <c r="A6826" s="164" t="s">
        <v>3516</v>
      </c>
      <c r="B6826" t="s">
        <v>6314</v>
      </c>
      <c r="C6826" t="s">
        <v>18467</v>
      </c>
      <c r="D6826" t="s">
        <v>612</v>
      </c>
      <c r="E6826" t="s">
        <v>3400</v>
      </c>
      <c r="F6826">
        <v>102</v>
      </c>
      <c r="G6826" t="s">
        <v>8212</v>
      </c>
      <c r="H6826" t="s">
        <v>8218</v>
      </c>
      <c r="I6826" t="s">
        <v>8219</v>
      </c>
      <c r="J6826" t="s">
        <v>8215</v>
      </c>
      <c r="K6826" t="s">
        <v>8224</v>
      </c>
      <c r="L6826" t="s">
        <v>8216</v>
      </c>
    </row>
    <row r="6827" spans="1:12" x14ac:dyDescent="0.35">
      <c r="A6827" s="164" t="s">
        <v>3517</v>
      </c>
      <c r="B6827" t="s">
        <v>6072</v>
      </c>
      <c r="C6827" t="s">
        <v>16900</v>
      </c>
      <c r="D6827" t="s">
        <v>3518</v>
      </c>
      <c r="E6827" t="s">
        <v>3400</v>
      </c>
      <c r="F6827">
        <v>189</v>
      </c>
      <c r="G6827" t="s">
        <v>8212</v>
      </c>
      <c r="H6827" t="s">
        <v>8218</v>
      </c>
      <c r="I6827" t="s">
        <v>8219</v>
      </c>
      <c r="J6827" t="s">
        <v>8215</v>
      </c>
      <c r="K6827" t="s">
        <v>8224</v>
      </c>
      <c r="L6827" t="s">
        <v>8267</v>
      </c>
    </row>
    <row r="6828" spans="1:12" x14ac:dyDescent="0.35">
      <c r="A6828" s="164" t="s">
        <v>3519</v>
      </c>
      <c r="B6828" t="s">
        <v>6030</v>
      </c>
      <c r="C6828" t="s">
        <v>32815</v>
      </c>
      <c r="D6828" t="s">
        <v>2037</v>
      </c>
      <c r="E6828" t="s">
        <v>3400</v>
      </c>
      <c r="F6828">
        <v>127</v>
      </c>
      <c r="G6828" t="s">
        <v>8212</v>
      </c>
      <c r="H6828" t="s">
        <v>8218</v>
      </c>
      <c r="I6828" t="s">
        <v>8214</v>
      </c>
      <c r="J6828" t="s">
        <v>8215</v>
      </c>
      <c r="K6828" t="s">
        <v>8224</v>
      </c>
      <c r="L6828" t="s">
        <v>8267</v>
      </c>
    </row>
    <row r="6829" spans="1:12" x14ac:dyDescent="0.35">
      <c r="A6829" s="164" t="s">
        <v>31139</v>
      </c>
      <c r="B6829" t="s">
        <v>31140</v>
      </c>
      <c r="C6829" t="s">
        <v>31141</v>
      </c>
      <c r="D6829" t="s">
        <v>21075</v>
      </c>
      <c r="E6829" t="s">
        <v>3400</v>
      </c>
      <c r="H6829" t="s">
        <v>8218</v>
      </c>
      <c r="I6829" t="s">
        <v>8214</v>
      </c>
      <c r="J6829" t="s">
        <v>8215</v>
      </c>
      <c r="K6829" t="s">
        <v>8224</v>
      </c>
      <c r="L6829" t="s">
        <v>8216</v>
      </c>
    </row>
    <row r="6830" spans="1:12" x14ac:dyDescent="0.35">
      <c r="A6830" s="164" t="s">
        <v>3520</v>
      </c>
      <c r="B6830" t="s">
        <v>6054</v>
      </c>
      <c r="C6830" t="s">
        <v>10544</v>
      </c>
      <c r="D6830" t="s">
        <v>3399</v>
      </c>
      <c r="E6830" t="s">
        <v>3400</v>
      </c>
      <c r="F6830">
        <v>452</v>
      </c>
      <c r="G6830" t="s">
        <v>8307</v>
      </c>
      <c r="H6830" t="s">
        <v>8218</v>
      </c>
      <c r="I6830" t="s">
        <v>8214</v>
      </c>
      <c r="J6830" t="s">
        <v>8215</v>
      </c>
      <c r="K6830" t="s">
        <v>8224</v>
      </c>
      <c r="L6830" t="s">
        <v>8267</v>
      </c>
    </row>
    <row r="6831" spans="1:12" x14ac:dyDescent="0.35">
      <c r="A6831" s="164" t="s">
        <v>8295</v>
      </c>
      <c r="B6831" t="s">
        <v>8296</v>
      </c>
      <c r="C6831" t="s">
        <v>8297</v>
      </c>
      <c r="D6831" t="s">
        <v>8298</v>
      </c>
      <c r="E6831" t="s">
        <v>3400</v>
      </c>
      <c r="F6831">
        <v>20</v>
      </c>
      <c r="G6831" t="s">
        <v>8234</v>
      </c>
      <c r="H6831" t="s">
        <v>8218</v>
      </c>
      <c r="I6831" t="s">
        <v>8219</v>
      </c>
      <c r="J6831" t="s">
        <v>8215</v>
      </c>
      <c r="K6831" t="s">
        <v>8224</v>
      </c>
      <c r="L6831" t="s">
        <v>8216</v>
      </c>
    </row>
    <row r="6832" spans="1:12" x14ac:dyDescent="0.35">
      <c r="A6832" s="164" t="s">
        <v>14464</v>
      </c>
      <c r="B6832" t="s">
        <v>14465</v>
      </c>
      <c r="C6832" t="s">
        <v>14466</v>
      </c>
      <c r="D6832" t="s">
        <v>14467</v>
      </c>
      <c r="E6832" t="s">
        <v>3400</v>
      </c>
      <c r="F6832">
        <v>44</v>
      </c>
      <c r="G6832" t="s">
        <v>8234</v>
      </c>
      <c r="H6832" t="s">
        <v>8218</v>
      </c>
      <c r="I6832" t="s">
        <v>8219</v>
      </c>
      <c r="J6832" t="s">
        <v>8215</v>
      </c>
      <c r="K6832" t="s">
        <v>5808</v>
      </c>
      <c r="L6832" t="s">
        <v>8216</v>
      </c>
    </row>
    <row r="6833" spans="1:12" x14ac:dyDescent="0.35">
      <c r="A6833" s="164" t="s">
        <v>19394</v>
      </c>
      <c r="B6833" t="s">
        <v>19395</v>
      </c>
      <c r="C6833" t="s">
        <v>19396</v>
      </c>
      <c r="D6833" t="s">
        <v>15302</v>
      </c>
      <c r="E6833" t="s">
        <v>3400</v>
      </c>
      <c r="F6833">
        <v>46</v>
      </c>
      <c r="G6833" t="s">
        <v>8234</v>
      </c>
      <c r="H6833" t="s">
        <v>8218</v>
      </c>
      <c r="I6833" t="s">
        <v>8214</v>
      </c>
      <c r="J6833" t="s">
        <v>8215</v>
      </c>
      <c r="K6833" t="s">
        <v>5808</v>
      </c>
      <c r="L6833" t="s">
        <v>8216</v>
      </c>
    </row>
    <row r="6834" spans="1:12" x14ac:dyDescent="0.35">
      <c r="A6834" s="164" t="s">
        <v>17650</v>
      </c>
      <c r="B6834" t="s">
        <v>17651</v>
      </c>
      <c r="C6834" t="s">
        <v>17652</v>
      </c>
      <c r="D6834" t="s">
        <v>9726</v>
      </c>
      <c r="E6834" t="s">
        <v>3400</v>
      </c>
      <c r="H6834" t="s">
        <v>8218</v>
      </c>
      <c r="I6834" t="s">
        <v>8219</v>
      </c>
      <c r="J6834" t="s">
        <v>8215</v>
      </c>
      <c r="K6834" t="s">
        <v>8224</v>
      </c>
      <c r="L6834" t="s">
        <v>8216</v>
      </c>
    </row>
    <row r="6835" spans="1:12" x14ac:dyDescent="0.35">
      <c r="A6835" s="164" t="s">
        <v>13727</v>
      </c>
      <c r="B6835" t="s">
        <v>13728</v>
      </c>
      <c r="C6835" t="s">
        <v>13729</v>
      </c>
      <c r="D6835" t="s">
        <v>13730</v>
      </c>
      <c r="E6835" t="s">
        <v>3400</v>
      </c>
      <c r="H6835" t="s">
        <v>8218</v>
      </c>
      <c r="I6835" t="s">
        <v>8214</v>
      </c>
      <c r="J6835" t="s">
        <v>8215</v>
      </c>
      <c r="K6835" t="s">
        <v>8224</v>
      </c>
      <c r="L6835" t="s">
        <v>8216</v>
      </c>
    </row>
    <row r="6836" spans="1:12" x14ac:dyDescent="0.35">
      <c r="A6836" s="164" t="s">
        <v>26682</v>
      </c>
      <c r="B6836" t="s">
        <v>26683</v>
      </c>
      <c r="C6836" t="s">
        <v>26684</v>
      </c>
      <c r="D6836" t="s">
        <v>26685</v>
      </c>
      <c r="E6836" t="s">
        <v>3400</v>
      </c>
      <c r="H6836" t="s">
        <v>8218</v>
      </c>
      <c r="I6836" t="s">
        <v>8214</v>
      </c>
      <c r="J6836" t="s">
        <v>8215</v>
      </c>
      <c r="K6836" t="s">
        <v>8224</v>
      </c>
      <c r="L6836" t="s">
        <v>8216</v>
      </c>
    </row>
    <row r="6837" spans="1:12" x14ac:dyDescent="0.35">
      <c r="A6837" s="164" t="s">
        <v>3521</v>
      </c>
      <c r="B6837" t="s">
        <v>6303</v>
      </c>
      <c r="C6837" t="s">
        <v>30120</v>
      </c>
      <c r="D6837" t="s">
        <v>3522</v>
      </c>
      <c r="E6837" t="s">
        <v>3400</v>
      </c>
      <c r="F6837">
        <v>83</v>
      </c>
      <c r="G6837" t="s">
        <v>8234</v>
      </c>
      <c r="H6837" t="s">
        <v>8218</v>
      </c>
      <c r="I6837" t="s">
        <v>8214</v>
      </c>
      <c r="J6837" t="s">
        <v>8215</v>
      </c>
      <c r="K6837" t="s">
        <v>8224</v>
      </c>
      <c r="L6837" t="s">
        <v>8216</v>
      </c>
    </row>
    <row r="6838" spans="1:12" x14ac:dyDescent="0.35">
      <c r="A6838" s="164" t="s">
        <v>31848</v>
      </c>
      <c r="B6838" t="s">
        <v>31849</v>
      </c>
      <c r="C6838" t="s">
        <v>31850</v>
      </c>
      <c r="D6838" t="s">
        <v>14840</v>
      </c>
      <c r="E6838" t="s">
        <v>3400</v>
      </c>
      <c r="H6838" t="s">
        <v>8218</v>
      </c>
      <c r="I6838" t="s">
        <v>8214</v>
      </c>
      <c r="J6838" t="s">
        <v>8215</v>
      </c>
      <c r="K6838" t="s">
        <v>8224</v>
      </c>
      <c r="L6838" t="s">
        <v>8216</v>
      </c>
    </row>
    <row r="6839" spans="1:12" x14ac:dyDescent="0.35">
      <c r="A6839" s="164" t="s">
        <v>3523</v>
      </c>
      <c r="B6839" t="s">
        <v>6334</v>
      </c>
      <c r="C6839" t="s">
        <v>10395</v>
      </c>
      <c r="D6839" t="s">
        <v>3507</v>
      </c>
      <c r="E6839" t="s">
        <v>3400</v>
      </c>
      <c r="F6839">
        <v>171</v>
      </c>
      <c r="G6839" t="s">
        <v>8212</v>
      </c>
      <c r="H6839" t="s">
        <v>8218</v>
      </c>
      <c r="I6839" t="s">
        <v>8214</v>
      </c>
      <c r="J6839" t="s">
        <v>8215</v>
      </c>
      <c r="K6839" t="s">
        <v>8224</v>
      </c>
      <c r="L6839" t="s">
        <v>8267</v>
      </c>
    </row>
    <row r="6840" spans="1:12" x14ac:dyDescent="0.35">
      <c r="A6840" s="164" t="s">
        <v>3524</v>
      </c>
      <c r="B6840" t="s">
        <v>6064</v>
      </c>
      <c r="C6840" t="s">
        <v>17139</v>
      </c>
      <c r="D6840" t="s">
        <v>222</v>
      </c>
      <c r="E6840" t="s">
        <v>3400</v>
      </c>
      <c r="F6840">
        <v>119</v>
      </c>
      <c r="G6840" t="s">
        <v>8212</v>
      </c>
      <c r="H6840" t="s">
        <v>8218</v>
      </c>
      <c r="I6840" t="s">
        <v>8214</v>
      </c>
      <c r="J6840" t="s">
        <v>8215</v>
      </c>
      <c r="K6840" t="s">
        <v>8224</v>
      </c>
      <c r="L6840" t="s">
        <v>8216</v>
      </c>
    </row>
    <row r="6841" spans="1:12" x14ac:dyDescent="0.35">
      <c r="A6841" s="164" t="s">
        <v>3525</v>
      </c>
      <c r="B6841" t="s">
        <v>6052</v>
      </c>
      <c r="C6841" t="s">
        <v>23085</v>
      </c>
      <c r="D6841" t="s">
        <v>1053</v>
      </c>
      <c r="E6841" t="s">
        <v>3400</v>
      </c>
      <c r="F6841">
        <v>75</v>
      </c>
      <c r="G6841" t="s">
        <v>8234</v>
      </c>
      <c r="H6841" t="s">
        <v>8218</v>
      </c>
      <c r="I6841" t="s">
        <v>8219</v>
      </c>
      <c r="J6841" t="s">
        <v>8215</v>
      </c>
      <c r="K6841" t="s">
        <v>8224</v>
      </c>
      <c r="L6841" t="s">
        <v>8216</v>
      </c>
    </row>
    <row r="6842" spans="1:12" x14ac:dyDescent="0.35">
      <c r="A6842" s="164" t="s">
        <v>9395</v>
      </c>
      <c r="B6842" t="s">
        <v>9396</v>
      </c>
      <c r="C6842" t="s">
        <v>9397</v>
      </c>
      <c r="D6842" t="s">
        <v>9398</v>
      </c>
      <c r="E6842" t="s">
        <v>3400</v>
      </c>
      <c r="F6842">
        <v>51</v>
      </c>
      <c r="G6842" t="s">
        <v>8234</v>
      </c>
      <c r="H6842" t="s">
        <v>8218</v>
      </c>
      <c r="I6842" t="s">
        <v>8219</v>
      </c>
      <c r="J6842" t="s">
        <v>8215</v>
      </c>
      <c r="K6842" t="s">
        <v>8224</v>
      </c>
      <c r="L6842" t="s">
        <v>8216</v>
      </c>
    </row>
    <row r="6843" spans="1:12" x14ac:dyDescent="0.35">
      <c r="A6843" s="164" t="s">
        <v>31830</v>
      </c>
      <c r="B6843" t="s">
        <v>16560</v>
      </c>
      <c r="C6843" t="s">
        <v>16561</v>
      </c>
      <c r="D6843" t="s">
        <v>16562</v>
      </c>
      <c r="E6843" t="s">
        <v>3400</v>
      </c>
      <c r="F6843">
        <v>33</v>
      </c>
      <c r="G6843" t="s">
        <v>8234</v>
      </c>
      <c r="H6843" t="s">
        <v>8218</v>
      </c>
      <c r="I6843" t="s">
        <v>8219</v>
      </c>
      <c r="J6843" t="s">
        <v>8215</v>
      </c>
      <c r="K6843" t="s">
        <v>5808</v>
      </c>
      <c r="L6843" t="s">
        <v>8216</v>
      </c>
    </row>
    <row r="6844" spans="1:12" x14ac:dyDescent="0.35">
      <c r="A6844" s="164" t="s">
        <v>20213</v>
      </c>
      <c r="B6844" t="s">
        <v>20214</v>
      </c>
      <c r="C6844" t="s">
        <v>20215</v>
      </c>
      <c r="D6844" t="s">
        <v>1386</v>
      </c>
      <c r="E6844" t="s">
        <v>3400</v>
      </c>
      <c r="F6844">
        <v>39</v>
      </c>
      <c r="G6844" t="s">
        <v>8234</v>
      </c>
      <c r="H6844" t="s">
        <v>8218</v>
      </c>
      <c r="I6844" t="s">
        <v>8219</v>
      </c>
      <c r="J6844" t="s">
        <v>8215</v>
      </c>
      <c r="K6844" t="s">
        <v>5808</v>
      </c>
      <c r="L6844" t="s">
        <v>8267</v>
      </c>
    </row>
    <row r="6845" spans="1:12" x14ac:dyDescent="0.35">
      <c r="A6845" s="164" t="s">
        <v>3526</v>
      </c>
      <c r="B6845" t="s">
        <v>6059</v>
      </c>
      <c r="C6845" t="s">
        <v>24935</v>
      </c>
      <c r="D6845" t="s">
        <v>3399</v>
      </c>
      <c r="E6845" t="s">
        <v>3400</v>
      </c>
      <c r="F6845">
        <v>365</v>
      </c>
      <c r="G6845" t="s">
        <v>8556</v>
      </c>
      <c r="H6845" t="s">
        <v>8218</v>
      </c>
      <c r="I6845" t="s">
        <v>8214</v>
      </c>
      <c r="J6845" t="s">
        <v>8215</v>
      </c>
      <c r="K6845" t="s">
        <v>8224</v>
      </c>
      <c r="L6845" t="s">
        <v>8267</v>
      </c>
    </row>
    <row r="6846" spans="1:12" x14ac:dyDescent="0.35">
      <c r="A6846" s="164" t="s">
        <v>3527</v>
      </c>
      <c r="B6846" t="s">
        <v>7981</v>
      </c>
      <c r="C6846" t="s">
        <v>24381</v>
      </c>
      <c r="D6846" t="s">
        <v>2652</v>
      </c>
      <c r="E6846" t="s">
        <v>3400</v>
      </c>
      <c r="F6846">
        <v>1285</v>
      </c>
      <c r="G6846" t="s">
        <v>8490</v>
      </c>
      <c r="H6846" t="s">
        <v>8218</v>
      </c>
      <c r="I6846" t="s">
        <v>8214</v>
      </c>
      <c r="J6846" t="s">
        <v>8215</v>
      </c>
      <c r="K6846" t="s">
        <v>8224</v>
      </c>
      <c r="L6846" t="s">
        <v>8267</v>
      </c>
    </row>
    <row r="6847" spans="1:12" x14ac:dyDescent="0.35">
      <c r="A6847" s="164" t="s">
        <v>8791</v>
      </c>
      <c r="B6847" t="s">
        <v>8792</v>
      </c>
      <c r="C6847" t="s">
        <v>8793</v>
      </c>
      <c r="D6847" t="s">
        <v>8794</v>
      </c>
      <c r="E6847" t="s">
        <v>3400</v>
      </c>
      <c r="F6847">
        <v>54</v>
      </c>
      <c r="G6847" t="s">
        <v>8234</v>
      </c>
      <c r="H6847" t="s">
        <v>8218</v>
      </c>
      <c r="I6847" t="s">
        <v>8214</v>
      </c>
      <c r="J6847" t="s">
        <v>8215</v>
      </c>
      <c r="K6847" t="s">
        <v>5808</v>
      </c>
      <c r="L6847" t="s">
        <v>8216</v>
      </c>
    </row>
    <row r="6848" spans="1:12" x14ac:dyDescent="0.35">
      <c r="A6848" s="164" t="s">
        <v>3528</v>
      </c>
      <c r="B6848" t="s">
        <v>6029</v>
      </c>
      <c r="C6848" t="s">
        <v>17476</v>
      </c>
      <c r="D6848" t="s">
        <v>2307</v>
      </c>
      <c r="E6848" t="s">
        <v>3400</v>
      </c>
      <c r="F6848">
        <v>87</v>
      </c>
      <c r="G6848" t="s">
        <v>8234</v>
      </c>
      <c r="H6848" t="s">
        <v>8218</v>
      </c>
      <c r="I6848" t="s">
        <v>8219</v>
      </c>
      <c r="J6848" t="s">
        <v>8215</v>
      </c>
      <c r="K6848" t="s">
        <v>5808</v>
      </c>
      <c r="L6848" t="s">
        <v>8216</v>
      </c>
    </row>
    <row r="6849" spans="1:12" x14ac:dyDescent="0.35">
      <c r="A6849" s="164" t="s">
        <v>29882</v>
      </c>
      <c r="B6849" t="s">
        <v>29883</v>
      </c>
      <c r="C6849" t="s">
        <v>19588</v>
      </c>
      <c r="D6849" t="s">
        <v>1797</v>
      </c>
      <c r="E6849" t="s">
        <v>3400</v>
      </c>
      <c r="F6849">
        <v>20</v>
      </c>
      <c r="G6849" t="s">
        <v>8234</v>
      </c>
      <c r="H6849" t="s">
        <v>8218</v>
      </c>
      <c r="I6849" t="s">
        <v>8219</v>
      </c>
      <c r="J6849" t="s">
        <v>8215</v>
      </c>
      <c r="K6849" t="s">
        <v>8224</v>
      </c>
      <c r="L6849" t="s">
        <v>8216</v>
      </c>
    </row>
    <row r="6850" spans="1:12" x14ac:dyDescent="0.35">
      <c r="A6850" s="164" t="s">
        <v>30038</v>
      </c>
      <c r="B6850" t="s">
        <v>30039</v>
      </c>
      <c r="C6850" t="s">
        <v>30040</v>
      </c>
      <c r="D6850" t="s">
        <v>1601</v>
      </c>
      <c r="E6850" t="s">
        <v>3400</v>
      </c>
      <c r="F6850">
        <v>160</v>
      </c>
      <c r="G6850" t="s">
        <v>8212</v>
      </c>
      <c r="H6850" t="s">
        <v>8218</v>
      </c>
      <c r="I6850" t="s">
        <v>8214</v>
      </c>
      <c r="J6850" t="s">
        <v>8215</v>
      </c>
      <c r="K6850" t="s">
        <v>5808</v>
      </c>
      <c r="L6850" t="s">
        <v>8216</v>
      </c>
    </row>
    <row r="6851" spans="1:12" x14ac:dyDescent="0.35">
      <c r="A6851" s="164" t="s">
        <v>24717</v>
      </c>
      <c r="B6851" t="s">
        <v>24718</v>
      </c>
      <c r="C6851" t="s">
        <v>16553</v>
      </c>
      <c r="D6851" t="s">
        <v>705</v>
      </c>
      <c r="E6851" t="s">
        <v>3400</v>
      </c>
      <c r="F6851">
        <v>14</v>
      </c>
      <c r="G6851" t="s">
        <v>8234</v>
      </c>
      <c r="H6851" t="s">
        <v>8218</v>
      </c>
      <c r="I6851" t="s">
        <v>8214</v>
      </c>
      <c r="J6851" t="s">
        <v>8215</v>
      </c>
      <c r="K6851" t="s">
        <v>8224</v>
      </c>
      <c r="L6851" t="s">
        <v>8216</v>
      </c>
    </row>
    <row r="6852" spans="1:12" x14ac:dyDescent="0.35">
      <c r="A6852" s="164" t="s">
        <v>3529</v>
      </c>
      <c r="B6852" t="s">
        <v>6305</v>
      </c>
      <c r="C6852" t="s">
        <v>23945</v>
      </c>
      <c r="D6852" t="s">
        <v>2031</v>
      </c>
      <c r="E6852" t="s">
        <v>3400</v>
      </c>
      <c r="F6852">
        <v>45</v>
      </c>
      <c r="G6852" t="s">
        <v>8234</v>
      </c>
      <c r="H6852" t="s">
        <v>8218</v>
      </c>
      <c r="I6852" t="s">
        <v>8214</v>
      </c>
      <c r="J6852" t="s">
        <v>8215</v>
      </c>
      <c r="K6852" t="s">
        <v>5808</v>
      </c>
      <c r="L6852" t="s">
        <v>8216</v>
      </c>
    </row>
    <row r="6853" spans="1:12" x14ac:dyDescent="0.35">
      <c r="A6853" s="164" t="s">
        <v>29689</v>
      </c>
      <c r="B6853" t="s">
        <v>29690</v>
      </c>
      <c r="C6853" t="s">
        <v>29691</v>
      </c>
      <c r="D6853" t="s">
        <v>8651</v>
      </c>
      <c r="E6853" t="s">
        <v>3400</v>
      </c>
      <c r="H6853" t="s">
        <v>8218</v>
      </c>
      <c r="I6853" t="s">
        <v>8214</v>
      </c>
      <c r="J6853" t="s">
        <v>8215</v>
      </c>
      <c r="K6853" t="s">
        <v>8224</v>
      </c>
      <c r="L6853" t="s">
        <v>8216</v>
      </c>
    </row>
    <row r="6854" spans="1:12" x14ac:dyDescent="0.35">
      <c r="A6854" s="164" t="s">
        <v>3530</v>
      </c>
      <c r="B6854" t="s">
        <v>6332</v>
      </c>
      <c r="C6854" t="s">
        <v>16063</v>
      </c>
      <c r="D6854" t="s">
        <v>3531</v>
      </c>
      <c r="E6854" t="s">
        <v>3400</v>
      </c>
      <c r="F6854">
        <v>124</v>
      </c>
      <c r="G6854" t="s">
        <v>8212</v>
      </c>
      <c r="H6854" t="s">
        <v>8218</v>
      </c>
      <c r="I6854" t="s">
        <v>8214</v>
      </c>
      <c r="J6854" t="s">
        <v>8215</v>
      </c>
      <c r="K6854" t="s">
        <v>8224</v>
      </c>
      <c r="L6854" t="s">
        <v>8267</v>
      </c>
    </row>
    <row r="6855" spans="1:12" x14ac:dyDescent="0.35">
      <c r="A6855" s="164" t="s">
        <v>18552</v>
      </c>
      <c r="B6855" t="s">
        <v>18553</v>
      </c>
      <c r="C6855" t="s">
        <v>18554</v>
      </c>
      <c r="D6855" t="s">
        <v>3430</v>
      </c>
      <c r="E6855" t="s">
        <v>3400</v>
      </c>
      <c r="F6855">
        <v>134</v>
      </c>
      <c r="G6855" t="s">
        <v>8212</v>
      </c>
      <c r="H6855" t="s">
        <v>8218</v>
      </c>
      <c r="I6855" t="s">
        <v>8219</v>
      </c>
      <c r="J6855" t="s">
        <v>8215</v>
      </c>
      <c r="K6855" t="s">
        <v>8224</v>
      </c>
      <c r="L6855" t="s">
        <v>8216</v>
      </c>
    </row>
    <row r="6856" spans="1:12" x14ac:dyDescent="0.35">
      <c r="A6856" s="164" t="s">
        <v>23004</v>
      </c>
      <c r="B6856" t="s">
        <v>15304</v>
      </c>
      <c r="C6856" t="s">
        <v>15305</v>
      </c>
      <c r="D6856" t="s">
        <v>15306</v>
      </c>
      <c r="E6856" t="s">
        <v>3400</v>
      </c>
      <c r="F6856">
        <v>79</v>
      </c>
      <c r="G6856" t="s">
        <v>8234</v>
      </c>
      <c r="H6856" t="s">
        <v>8218</v>
      </c>
      <c r="I6856" t="s">
        <v>8219</v>
      </c>
      <c r="J6856" t="s">
        <v>8215</v>
      </c>
      <c r="K6856" t="s">
        <v>5808</v>
      </c>
      <c r="L6856" t="s">
        <v>8216</v>
      </c>
    </row>
    <row r="6857" spans="1:12" x14ac:dyDescent="0.35">
      <c r="A6857" s="164" t="s">
        <v>8325</v>
      </c>
      <c r="B6857" t="s">
        <v>8326</v>
      </c>
      <c r="C6857" t="s">
        <v>8327</v>
      </c>
      <c r="D6857" t="s">
        <v>8328</v>
      </c>
      <c r="E6857" t="s">
        <v>3400</v>
      </c>
      <c r="F6857">
        <v>50</v>
      </c>
      <c r="G6857" t="s">
        <v>8234</v>
      </c>
      <c r="H6857" t="s">
        <v>8218</v>
      </c>
      <c r="I6857" t="s">
        <v>8214</v>
      </c>
      <c r="J6857" t="s">
        <v>8215</v>
      </c>
      <c r="K6857" t="s">
        <v>8224</v>
      </c>
      <c r="L6857" t="s">
        <v>8216</v>
      </c>
    </row>
    <row r="6858" spans="1:12" x14ac:dyDescent="0.35">
      <c r="A6858" s="164" t="s">
        <v>3532</v>
      </c>
      <c r="B6858" t="s">
        <v>6312</v>
      </c>
      <c r="C6858" t="s">
        <v>20973</v>
      </c>
      <c r="D6858" t="s">
        <v>3533</v>
      </c>
      <c r="E6858" t="s">
        <v>3400</v>
      </c>
      <c r="F6858">
        <v>39</v>
      </c>
      <c r="G6858" t="s">
        <v>8234</v>
      </c>
      <c r="H6858" t="s">
        <v>8218</v>
      </c>
      <c r="I6858" t="s">
        <v>8219</v>
      </c>
      <c r="J6858" t="s">
        <v>8215</v>
      </c>
      <c r="K6858" t="s">
        <v>5808</v>
      </c>
      <c r="L6858" t="s">
        <v>8216</v>
      </c>
    </row>
    <row r="6859" spans="1:12" x14ac:dyDescent="0.35">
      <c r="A6859" s="164" t="s">
        <v>21907</v>
      </c>
      <c r="B6859" t="s">
        <v>21908</v>
      </c>
      <c r="C6859" t="s">
        <v>21909</v>
      </c>
      <c r="D6859" t="s">
        <v>21910</v>
      </c>
      <c r="E6859" t="s">
        <v>3400</v>
      </c>
      <c r="F6859">
        <v>0</v>
      </c>
      <c r="G6859" t="s">
        <v>8234</v>
      </c>
      <c r="H6859" t="s">
        <v>8218</v>
      </c>
      <c r="I6859" t="s">
        <v>8219</v>
      </c>
      <c r="J6859" t="s">
        <v>8215</v>
      </c>
      <c r="K6859" t="s">
        <v>8224</v>
      </c>
      <c r="L6859" t="s">
        <v>8216</v>
      </c>
    </row>
    <row r="6860" spans="1:12" x14ac:dyDescent="0.35">
      <c r="A6860" s="164" t="s">
        <v>3534</v>
      </c>
      <c r="B6860" t="s">
        <v>6325</v>
      </c>
      <c r="C6860" t="s">
        <v>32150</v>
      </c>
      <c r="D6860" t="s">
        <v>2281</v>
      </c>
      <c r="E6860" t="s">
        <v>3400</v>
      </c>
      <c r="F6860">
        <v>90</v>
      </c>
      <c r="G6860" t="s">
        <v>8234</v>
      </c>
      <c r="H6860" t="s">
        <v>8218</v>
      </c>
      <c r="I6860" t="s">
        <v>8219</v>
      </c>
      <c r="J6860" t="s">
        <v>8215</v>
      </c>
      <c r="K6860" t="s">
        <v>5808</v>
      </c>
      <c r="L6860" t="s">
        <v>8216</v>
      </c>
    </row>
    <row r="6861" spans="1:12" x14ac:dyDescent="0.35">
      <c r="A6861" s="164" t="s">
        <v>15434</v>
      </c>
      <c r="B6861" t="s">
        <v>15435</v>
      </c>
      <c r="C6861" t="s">
        <v>15436</v>
      </c>
      <c r="D6861" t="s">
        <v>15437</v>
      </c>
      <c r="E6861" t="s">
        <v>3400</v>
      </c>
      <c r="F6861">
        <v>230</v>
      </c>
      <c r="G6861" t="s">
        <v>8223</v>
      </c>
      <c r="H6861" t="s">
        <v>8218</v>
      </c>
      <c r="I6861" t="s">
        <v>8214</v>
      </c>
      <c r="J6861" t="s">
        <v>8215</v>
      </c>
      <c r="K6861" t="s">
        <v>5808</v>
      </c>
      <c r="L6861" t="s">
        <v>8216</v>
      </c>
    </row>
    <row r="6862" spans="1:12" x14ac:dyDescent="0.35">
      <c r="A6862" s="164" t="s">
        <v>3535</v>
      </c>
      <c r="B6862" t="s">
        <v>6296</v>
      </c>
      <c r="C6862" t="s">
        <v>9362</v>
      </c>
      <c r="D6862" t="s">
        <v>1836</v>
      </c>
      <c r="E6862" t="s">
        <v>3400</v>
      </c>
      <c r="F6862">
        <v>64</v>
      </c>
      <c r="G6862" t="s">
        <v>8234</v>
      </c>
      <c r="H6862" t="s">
        <v>8218</v>
      </c>
      <c r="I6862" t="s">
        <v>8214</v>
      </c>
      <c r="J6862" t="s">
        <v>8215</v>
      </c>
      <c r="K6862" t="s">
        <v>8224</v>
      </c>
      <c r="L6862" t="s">
        <v>8216</v>
      </c>
    </row>
    <row r="6863" spans="1:12" x14ac:dyDescent="0.35">
      <c r="A6863" s="164" t="s">
        <v>3536</v>
      </c>
      <c r="B6863" t="s">
        <v>6328</v>
      </c>
      <c r="C6863" t="s">
        <v>23994</v>
      </c>
      <c r="D6863" t="s">
        <v>3537</v>
      </c>
      <c r="E6863" t="s">
        <v>3400</v>
      </c>
      <c r="F6863">
        <v>171</v>
      </c>
      <c r="G6863" t="s">
        <v>8212</v>
      </c>
      <c r="H6863" t="s">
        <v>8218</v>
      </c>
      <c r="I6863" t="s">
        <v>8214</v>
      </c>
      <c r="J6863" t="s">
        <v>8215</v>
      </c>
      <c r="K6863" t="s">
        <v>8224</v>
      </c>
      <c r="L6863" t="s">
        <v>8216</v>
      </c>
    </row>
    <row r="6864" spans="1:12" x14ac:dyDescent="0.35">
      <c r="A6864" s="164" t="s">
        <v>18828</v>
      </c>
      <c r="B6864" t="s">
        <v>18829</v>
      </c>
      <c r="C6864" t="s">
        <v>18830</v>
      </c>
      <c r="D6864" t="s">
        <v>819</v>
      </c>
      <c r="E6864" t="s">
        <v>3400</v>
      </c>
      <c r="F6864">
        <v>144</v>
      </c>
      <c r="G6864" t="s">
        <v>8212</v>
      </c>
      <c r="H6864" t="s">
        <v>8218</v>
      </c>
      <c r="I6864" t="s">
        <v>8214</v>
      </c>
      <c r="J6864" t="s">
        <v>8215</v>
      </c>
      <c r="K6864" t="s">
        <v>8224</v>
      </c>
      <c r="L6864" t="s">
        <v>8216</v>
      </c>
    </row>
    <row r="6865" spans="1:12" x14ac:dyDescent="0.35">
      <c r="A6865" s="164" t="s">
        <v>29247</v>
      </c>
      <c r="B6865" t="s">
        <v>29248</v>
      </c>
      <c r="C6865" t="s">
        <v>28676</v>
      </c>
      <c r="D6865" t="s">
        <v>15959</v>
      </c>
      <c r="E6865" t="s">
        <v>3400</v>
      </c>
      <c r="F6865">
        <v>75</v>
      </c>
      <c r="G6865" t="s">
        <v>8234</v>
      </c>
      <c r="H6865" t="s">
        <v>8218</v>
      </c>
      <c r="I6865" t="s">
        <v>8214</v>
      </c>
      <c r="J6865" t="s">
        <v>8215</v>
      </c>
      <c r="K6865" t="s">
        <v>5808</v>
      </c>
      <c r="L6865" t="s">
        <v>8216</v>
      </c>
    </row>
    <row r="6866" spans="1:12" x14ac:dyDescent="0.35">
      <c r="A6866" s="164" t="s">
        <v>3538</v>
      </c>
      <c r="B6866" t="s">
        <v>6300</v>
      </c>
      <c r="C6866" t="s">
        <v>25948</v>
      </c>
      <c r="D6866" t="s">
        <v>1049</v>
      </c>
      <c r="E6866" t="s">
        <v>3400</v>
      </c>
      <c r="F6866">
        <v>219</v>
      </c>
      <c r="G6866" t="s">
        <v>8223</v>
      </c>
      <c r="H6866" t="s">
        <v>8218</v>
      </c>
      <c r="I6866" t="s">
        <v>8214</v>
      </c>
      <c r="J6866" t="s">
        <v>8215</v>
      </c>
      <c r="K6866" t="s">
        <v>5808</v>
      </c>
      <c r="L6866" t="s">
        <v>8216</v>
      </c>
    </row>
    <row r="6867" spans="1:12" x14ac:dyDescent="0.35">
      <c r="A6867" s="164" t="s">
        <v>8648</v>
      </c>
      <c r="B6867" t="s">
        <v>8649</v>
      </c>
      <c r="C6867" t="s">
        <v>8650</v>
      </c>
      <c r="D6867" t="s">
        <v>8651</v>
      </c>
      <c r="E6867" t="s">
        <v>3400</v>
      </c>
      <c r="H6867" t="s">
        <v>8218</v>
      </c>
      <c r="I6867" t="s">
        <v>8214</v>
      </c>
      <c r="J6867" t="s">
        <v>8215</v>
      </c>
      <c r="K6867" t="s">
        <v>8224</v>
      </c>
      <c r="L6867" t="s">
        <v>8216</v>
      </c>
    </row>
    <row r="6868" spans="1:12" x14ac:dyDescent="0.35">
      <c r="A6868" s="164" t="s">
        <v>3539</v>
      </c>
      <c r="B6868" t="s">
        <v>6344</v>
      </c>
      <c r="C6868" t="s">
        <v>19630</v>
      </c>
      <c r="D6868" t="s">
        <v>3540</v>
      </c>
      <c r="E6868" t="s">
        <v>3400</v>
      </c>
      <c r="F6868">
        <v>372</v>
      </c>
      <c r="G6868" t="s">
        <v>8556</v>
      </c>
      <c r="H6868" t="s">
        <v>8218</v>
      </c>
      <c r="I6868" t="s">
        <v>8214</v>
      </c>
      <c r="J6868" t="s">
        <v>8215</v>
      </c>
      <c r="K6868" t="s">
        <v>8224</v>
      </c>
      <c r="L6868" t="s">
        <v>8267</v>
      </c>
    </row>
    <row r="6869" spans="1:12" x14ac:dyDescent="0.35">
      <c r="A6869" s="164" t="s">
        <v>15330</v>
      </c>
      <c r="B6869" t="s">
        <v>15331</v>
      </c>
      <c r="C6869" t="s">
        <v>15332</v>
      </c>
      <c r="D6869" t="s">
        <v>15333</v>
      </c>
      <c r="E6869" t="s">
        <v>3400</v>
      </c>
      <c r="F6869">
        <v>48</v>
      </c>
      <c r="G6869" t="s">
        <v>8234</v>
      </c>
      <c r="H6869" t="s">
        <v>8218</v>
      </c>
      <c r="I6869" t="s">
        <v>8219</v>
      </c>
      <c r="J6869" t="s">
        <v>8215</v>
      </c>
      <c r="K6869" t="s">
        <v>5808</v>
      </c>
      <c r="L6869" t="s">
        <v>8216</v>
      </c>
    </row>
    <row r="6870" spans="1:12" x14ac:dyDescent="0.35">
      <c r="A6870" s="164" t="s">
        <v>21657</v>
      </c>
      <c r="B6870" t="s">
        <v>21658</v>
      </c>
      <c r="C6870" t="s">
        <v>21659</v>
      </c>
      <c r="D6870" t="s">
        <v>21660</v>
      </c>
      <c r="E6870" t="s">
        <v>3400</v>
      </c>
      <c r="H6870" t="s">
        <v>8218</v>
      </c>
      <c r="I6870" t="s">
        <v>8214</v>
      </c>
      <c r="J6870" t="s">
        <v>8215</v>
      </c>
      <c r="K6870" t="s">
        <v>8224</v>
      </c>
      <c r="L6870" t="s">
        <v>8216</v>
      </c>
    </row>
    <row r="6871" spans="1:12" x14ac:dyDescent="0.35">
      <c r="A6871" s="164" t="s">
        <v>3541</v>
      </c>
      <c r="B6871" t="s">
        <v>6053</v>
      </c>
      <c r="C6871" t="s">
        <v>14246</v>
      </c>
      <c r="D6871" t="s">
        <v>3399</v>
      </c>
      <c r="E6871" t="s">
        <v>3400</v>
      </c>
      <c r="F6871">
        <v>197</v>
      </c>
      <c r="G6871" t="s">
        <v>8212</v>
      </c>
      <c r="H6871" t="s">
        <v>8218</v>
      </c>
      <c r="I6871" t="s">
        <v>8214</v>
      </c>
      <c r="J6871" t="s">
        <v>8215</v>
      </c>
      <c r="K6871" t="s">
        <v>8224</v>
      </c>
      <c r="L6871" t="s">
        <v>8267</v>
      </c>
    </row>
    <row r="6872" spans="1:12" x14ac:dyDescent="0.35">
      <c r="A6872" s="164" t="s">
        <v>3542</v>
      </c>
      <c r="B6872" t="s">
        <v>6051</v>
      </c>
      <c r="C6872" t="s">
        <v>18127</v>
      </c>
      <c r="D6872" t="s">
        <v>3088</v>
      </c>
      <c r="E6872" t="s">
        <v>3400</v>
      </c>
      <c r="F6872">
        <v>147</v>
      </c>
      <c r="G6872" t="s">
        <v>8212</v>
      </c>
      <c r="H6872" t="s">
        <v>8218</v>
      </c>
      <c r="I6872" t="s">
        <v>8214</v>
      </c>
      <c r="J6872" t="s">
        <v>8215</v>
      </c>
      <c r="K6872" t="s">
        <v>8224</v>
      </c>
      <c r="L6872" t="s">
        <v>8216</v>
      </c>
    </row>
    <row r="6873" spans="1:12" x14ac:dyDescent="0.35">
      <c r="A6873" s="164" t="s">
        <v>17271</v>
      </c>
      <c r="B6873" t="s">
        <v>17272</v>
      </c>
      <c r="C6873" t="s">
        <v>17273</v>
      </c>
      <c r="D6873" t="s">
        <v>17274</v>
      </c>
      <c r="E6873" t="s">
        <v>3400</v>
      </c>
      <c r="H6873" t="s">
        <v>8218</v>
      </c>
      <c r="I6873" t="s">
        <v>8219</v>
      </c>
      <c r="J6873" t="s">
        <v>8215</v>
      </c>
      <c r="K6873" t="s">
        <v>8224</v>
      </c>
      <c r="L6873" t="s">
        <v>8216</v>
      </c>
    </row>
    <row r="6874" spans="1:12" x14ac:dyDescent="0.35">
      <c r="A6874" s="164" t="s">
        <v>3543</v>
      </c>
      <c r="B6874" t="s">
        <v>6062</v>
      </c>
      <c r="C6874" t="s">
        <v>8507</v>
      </c>
      <c r="D6874" t="s">
        <v>3544</v>
      </c>
      <c r="E6874" t="s">
        <v>3400</v>
      </c>
      <c r="F6874">
        <v>168</v>
      </c>
      <c r="G6874" t="s">
        <v>8212</v>
      </c>
      <c r="H6874" t="s">
        <v>8218</v>
      </c>
      <c r="I6874" t="s">
        <v>8214</v>
      </c>
      <c r="J6874" t="s">
        <v>8215</v>
      </c>
      <c r="K6874" t="s">
        <v>8224</v>
      </c>
      <c r="L6874" t="s">
        <v>8267</v>
      </c>
    </row>
    <row r="6875" spans="1:12" x14ac:dyDescent="0.35">
      <c r="A6875" s="164" t="s">
        <v>29228</v>
      </c>
      <c r="B6875" t="s">
        <v>29229</v>
      </c>
      <c r="C6875" t="s">
        <v>29230</v>
      </c>
      <c r="D6875" t="s">
        <v>13354</v>
      </c>
      <c r="E6875" t="s">
        <v>3400</v>
      </c>
      <c r="H6875" t="s">
        <v>8218</v>
      </c>
      <c r="I6875" t="s">
        <v>8214</v>
      </c>
      <c r="J6875" t="s">
        <v>8215</v>
      </c>
      <c r="K6875" t="s">
        <v>8224</v>
      </c>
      <c r="L6875" t="s">
        <v>8216</v>
      </c>
    </row>
    <row r="6876" spans="1:12" x14ac:dyDescent="0.35">
      <c r="A6876" s="164" t="s">
        <v>29424</v>
      </c>
      <c r="B6876" t="s">
        <v>29425</v>
      </c>
      <c r="C6876" t="s">
        <v>29426</v>
      </c>
      <c r="D6876" t="s">
        <v>29427</v>
      </c>
      <c r="E6876" t="s">
        <v>3400</v>
      </c>
      <c r="F6876">
        <v>0</v>
      </c>
      <c r="G6876" t="s">
        <v>8234</v>
      </c>
      <c r="H6876" t="s">
        <v>8218</v>
      </c>
      <c r="I6876" t="s">
        <v>8214</v>
      </c>
      <c r="J6876" t="s">
        <v>8215</v>
      </c>
      <c r="K6876" t="s">
        <v>8224</v>
      </c>
      <c r="L6876" t="s">
        <v>8216</v>
      </c>
    </row>
    <row r="6877" spans="1:12" x14ac:dyDescent="0.35">
      <c r="A6877" s="164" t="s">
        <v>24111</v>
      </c>
      <c r="B6877" t="s">
        <v>24112</v>
      </c>
      <c r="C6877" t="s">
        <v>24113</v>
      </c>
      <c r="D6877" t="s">
        <v>1410</v>
      </c>
      <c r="E6877" t="s">
        <v>3400</v>
      </c>
      <c r="F6877">
        <v>344</v>
      </c>
      <c r="G6877" t="s">
        <v>8556</v>
      </c>
      <c r="H6877" t="s">
        <v>8218</v>
      </c>
      <c r="I6877" t="s">
        <v>8214</v>
      </c>
      <c r="J6877" t="s">
        <v>8215</v>
      </c>
      <c r="K6877" t="s">
        <v>8224</v>
      </c>
      <c r="L6877" t="s">
        <v>8267</v>
      </c>
    </row>
    <row r="6878" spans="1:12" x14ac:dyDescent="0.35">
      <c r="A6878" s="164" t="s">
        <v>31950</v>
      </c>
      <c r="B6878" t="s">
        <v>31951</v>
      </c>
      <c r="C6878" t="s">
        <v>31952</v>
      </c>
      <c r="D6878" t="s">
        <v>11893</v>
      </c>
      <c r="E6878" t="s">
        <v>3400</v>
      </c>
      <c r="F6878">
        <v>0</v>
      </c>
      <c r="G6878" t="s">
        <v>8234</v>
      </c>
      <c r="H6878" t="s">
        <v>8218</v>
      </c>
      <c r="I6878" t="s">
        <v>8214</v>
      </c>
      <c r="J6878" t="s">
        <v>8215</v>
      </c>
      <c r="K6878" t="s">
        <v>8224</v>
      </c>
      <c r="L6878" t="s">
        <v>8216</v>
      </c>
    </row>
    <row r="6879" spans="1:12" x14ac:dyDescent="0.35">
      <c r="A6879" s="164" t="s">
        <v>21602</v>
      </c>
      <c r="B6879" t="s">
        <v>21603</v>
      </c>
      <c r="C6879" t="s">
        <v>21604</v>
      </c>
      <c r="D6879" t="s">
        <v>8651</v>
      </c>
      <c r="E6879" t="s">
        <v>3400</v>
      </c>
      <c r="H6879" t="s">
        <v>8218</v>
      </c>
      <c r="I6879" t="s">
        <v>8214</v>
      </c>
      <c r="J6879" t="s">
        <v>8215</v>
      </c>
      <c r="K6879" t="s">
        <v>8224</v>
      </c>
      <c r="L6879" t="s">
        <v>8216</v>
      </c>
    </row>
    <row r="6880" spans="1:12" x14ac:dyDescent="0.35">
      <c r="A6880" s="164" t="s">
        <v>27334</v>
      </c>
      <c r="B6880" t="s">
        <v>27335</v>
      </c>
      <c r="C6880" t="s">
        <v>27336</v>
      </c>
      <c r="D6880" t="s">
        <v>27337</v>
      </c>
      <c r="E6880" t="s">
        <v>3400</v>
      </c>
      <c r="F6880">
        <v>114</v>
      </c>
      <c r="G6880" t="s">
        <v>8212</v>
      </c>
      <c r="H6880" t="s">
        <v>8218</v>
      </c>
      <c r="I6880" t="s">
        <v>8219</v>
      </c>
      <c r="J6880" t="s">
        <v>8215</v>
      </c>
      <c r="K6880" t="s">
        <v>8224</v>
      </c>
      <c r="L6880" t="s">
        <v>8216</v>
      </c>
    </row>
    <row r="6881" spans="1:12" x14ac:dyDescent="0.35">
      <c r="A6881" s="164" t="s">
        <v>14775</v>
      </c>
      <c r="B6881" t="s">
        <v>14776</v>
      </c>
      <c r="C6881" t="s">
        <v>14777</v>
      </c>
      <c r="D6881" t="s">
        <v>14778</v>
      </c>
      <c r="E6881" t="s">
        <v>3400</v>
      </c>
      <c r="H6881" t="s">
        <v>8218</v>
      </c>
      <c r="I6881" t="s">
        <v>8214</v>
      </c>
      <c r="J6881" t="s">
        <v>8215</v>
      </c>
      <c r="K6881" t="s">
        <v>8224</v>
      </c>
      <c r="L6881" t="s">
        <v>8216</v>
      </c>
    </row>
    <row r="6882" spans="1:12" x14ac:dyDescent="0.35">
      <c r="A6882" s="164" t="s">
        <v>29598</v>
      </c>
      <c r="B6882" t="s">
        <v>29599</v>
      </c>
      <c r="C6882" t="s">
        <v>29600</v>
      </c>
      <c r="D6882" t="s">
        <v>29601</v>
      </c>
      <c r="E6882" t="s">
        <v>3400</v>
      </c>
      <c r="F6882">
        <v>12</v>
      </c>
      <c r="G6882" t="s">
        <v>8234</v>
      </c>
      <c r="H6882" t="s">
        <v>8218</v>
      </c>
      <c r="I6882" t="s">
        <v>8214</v>
      </c>
      <c r="J6882" t="s">
        <v>8215</v>
      </c>
      <c r="K6882" t="s">
        <v>8224</v>
      </c>
      <c r="L6882" t="s">
        <v>8216</v>
      </c>
    </row>
    <row r="6883" spans="1:12" x14ac:dyDescent="0.35">
      <c r="A6883" s="164" t="s">
        <v>17578</v>
      </c>
      <c r="B6883" t="s">
        <v>17579</v>
      </c>
      <c r="C6883" t="s">
        <v>17580</v>
      </c>
      <c r="D6883" t="s">
        <v>15854</v>
      </c>
      <c r="E6883" t="s">
        <v>3400</v>
      </c>
      <c r="F6883">
        <v>44</v>
      </c>
      <c r="G6883" t="s">
        <v>8234</v>
      </c>
      <c r="H6883" t="s">
        <v>8218</v>
      </c>
      <c r="I6883" t="s">
        <v>8214</v>
      </c>
      <c r="J6883" t="s">
        <v>8215</v>
      </c>
      <c r="K6883" t="s">
        <v>5808</v>
      </c>
      <c r="L6883" t="s">
        <v>8216</v>
      </c>
    </row>
    <row r="6884" spans="1:12" x14ac:dyDescent="0.35">
      <c r="A6884" s="164" t="s">
        <v>32487</v>
      </c>
      <c r="B6884" t="s">
        <v>32488</v>
      </c>
      <c r="C6884" t="s">
        <v>32489</v>
      </c>
      <c r="D6884" t="s">
        <v>8651</v>
      </c>
      <c r="E6884" t="s">
        <v>3400</v>
      </c>
      <c r="F6884">
        <v>36</v>
      </c>
      <c r="G6884" t="s">
        <v>8234</v>
      </c>
      <c r="H6884" t="s">
        <v>8218</v>
      </c>
      <c r="I6884" t="s">
        <v>8214</v>
      </c>
      <c r="J6884" t="s">
        <v>8215</v>
      </c>
      <c r="K6884" t="s">
        <v>5808</v>
      </c>
      <c r="L6884" t="s">
        <v>8216</v>
      </c>
    </row>
    <row r="6885" spans="1:12" x14ac:dyDescent="0.35">
      <c r="A6885" s="164" t="s">
        <v>23344</v>
      </c>
      <c r="B6885" t="s">
        <v>23345</v>
      </c>
      <c r="C6885" t="s">
        <v>23346</v>
      </c>
      <c r="D6885" t="s">
        <v>15854</v>
      </c>
      <c r="E6885" t="s">
        <v>3400</v>
      </c>
      <c r="F6885">
        <v>37</v>
      </c>
      <c r="G6885" t="s">
        <v>8234</v>
      </c>
      <c r="H6885" t="s">
        <v>8218</v>
      </c>
      <c r="I6885" t="s">
        <v>8214</v>
      </c>
      <c r="J6885" t="s">
        <v>8215</v>
      </c>
      <c r="K6885" t="s">
        <v>5808</v>
      </c>
      <c r="L6885" t="s">
        <v>8216</v>
      </c>
    </row>
    <row r="6886" spans="1:12" x14ac:dyDescent="0.35">
      <c r="A6886" s="164" t="s">
        <v>32317</v>
      </c>
      <c r="B6886" t="s">
        <v>32318</v>
      </c>
      <c r="C6886" t="s">
        <v>32319</v>
      </c>
      <c r="D6886" t="s">
        <v>9312</v>
      </c>
      <c r="E6886" t="s">
        <v>3400</v>
      </c>
      <c r="F6886">
        <v>31</v>
      </c>
      <c r="G6886" t="s">
        <v>8234</v>
      </c>
      <c r="H6886" t="s">
        <v>8218</v>
      </c>
      <c r="I6886" t="s">
        <v>8214</v>
      </c>
      <c r="J6886" t="s">
        <v>8215</v>
      </c>
      <c r="K6886" t="s">
        <v>8224</v>
      </c>
      <c r="L6886" t="s">
        <v>8216</v>
      </c>
    </row>
    <row r="6887" spans="1:12" x14ac:dyDescent="0.35">
      <c r="A6887" s="164" t="s">
        <v>24441</v>
      </c>
      <c r="B6887" t="s">
        <v>24442</v>
      </c>
      <c r="C6887" t="s">
        <v>24443</v>
      </c>
      <c r="D6887" t="s">
        <v>9312</v>
      </c>
      <c r="E6887" t="s">
        <v>3400</v>
      </c>
      <c r="F6887">
        <v>33</v>
      </c>
      <c r="G6887" t="s">
        <v>8234</v>
      </c>
      <c r="H6887" t="s">
        <v>8218</v>
      </c>
      <c r="I6887" t="s">
        <v>8214</v>
      </c>
      <c r="J6887" t="s">
        <v>8215</v>
      </c>
      <c r="K6887" t="s">
        <v>5808</v>
      </c>
      <c r="L6887" t="s">
        <v>8216</v>
      </c>
    </row>
    <row r="6888" spans="1:12" x14ac:dyDescent="0.35">
      <c r="A6888" s="164" t="s">
        <v>17736</v>
      </c>
      <c r="B6888" t="s">
        <v>17737</v>
      </c>
      <c r="C6888" t="s">
        <v>17738</v>
      </c>
      <c r="D6888" t="s">
        <v>3439</v>
      </c>
      <c r="E6888" t="s">
        <v>3400</v>
      </c>
      <c r="F6888">
        <v>47</v>
      </c>
      <c r="G6888" t="s">
        <v>8234</v>
      </c>
      <c r="H6888" t="s">
        <v>8218</v>
      </c>
      <c r="I6888" t="s">
        <v>8214</v>
      </c>
      <c r="J6888" t="s">
        <v>8215</v>
      </c>
      <c r="K6888" t="s">
        <v>8224</v>
      </c>
      <c r="L6888" t="s">
        <v>8216</v>
      </c>
    </row>
    <row r="6889" spans="1:12" x14ac:dyDescent="0.35">
      <c r="A6889" s="164" t="s">
        <v>26922</v>
      </c>
      <c r="B6889" t="s">
        <v>26923</v>
      </c>
      <c r="C6889" t="s">
        <v>26924</v>
      </c>
      <c r="D6889" t="s">
        <v>3507</v>
      </c>
      <c r="E6889" t="s">
        <v>3400</v>
      </c>
      <c r="F6889">
        <v>30</v>
      </c>
      <c r="G6889" t="s">
        <v>8234</v>
      </c>
      <c r="H6889" t="s">
        <v>8218</v>
      </c>
      <c r="I6889" t="s">
        <v>8214</v>
      </c>
      <c r="J6889" t="s">
        <v>8215</v>
      </c>
      <c r="K6889" t="s">
        <v>5808</v>
      </c>
      <c r="L6889" t="s">
        <v>8216</v>
      </c>
    </row>
    <row r="6890" spans="1:12" x14ac:dyDescent="0.35">
      <c r="A6890" s="164" t="s">
        <v>27169</v>
      </c>
      <c r="B6890" t="s">
        <v>27170</v>
      </c>
      <c r="C6890" t="s">
        <v>27171</v>
      </c>
      <c r="D6890" t="s">
        <v>11893</v>
      </c>
      <c r="E6890" t="s">
        <v>3400</v>
      </c>
      <c r="F6890">
        <v>32</v>
      </c>
      <c r="G6890" t="s">
        <v>8234</v>
      </c>
      <c r="H6890" t="s">
        <v>8218</v>
      </c>
      <c r="I6890" t="s">
        <v>8214</v>
      </c>
      <c r="J6890" t="s">
        <v>8215</v>
      </c>
      <c r="K6890" t="s">
        <v>5808</v>
      </c>
      <c r="L6890" t="s">
        <v>8216</v>
      </c>
    </row>
    <row r="6891" spans="1:12" x14ac:dyDescent="0.35">
      <c r="A6891" s="164" t="s">
        <v>22814</v>
      </c>
      <c r="B6891" t="s">
        <v>22815</v>
      </c>
      <c r="C6891" t="s">
        <v>22816</v>
      </c>
      <c r="D6891" t="s">
        <v>3417</v>
      </c>
      <c r="E6891" t="s">
        <v>3400</v>
      </c>
      <c r="F6891">
        <v>34</v>
      </c>
      <c r="G6891" t="s">
        <v>8234</v>
      </c>
      <c r="H6891" t="s">
        <v>8218</v>
      </c>
      <c r="I6891" t="s">
        <v>8214</v>
      </c>
      <c r="J6891" t="s">
        <v>8215</v>
      </c>
      <c r="K6891" t="s">
        <v>5808</v>
      </c>
      <c r="L6891" t="s">
        <v>8216</v>
      </c>
    </row>
    <row r="6892" spans="1:12" x14ac:dyDescent="0.35">
      <c r="A6892" s="164" t="s">
        <v>12445</v>
      </c>
      <c r="B6892" t="s">
        <v>12446</v>
      </c>
      <c r="C6892" t="s">
        <v>12447</v>
      </c>
      <c r="D6892" t="s">
        <v>160</v>
      </c>
      <c r="E6892" t="s">
        <v>3400</v>
      </c>
      <c r="F6892">
        <v>29</v>
      </c>
      <c r="G6892" t="s">
        <v>8234</v>
      </c>
      <c r="H6892" t="s">
        <v>8218</v>
      </c>
      <c r="I6892" t="s">
        <v>8219</v>
      </c>
      <c r="J6892" t="s">
        <v>8215</v>
      </c>
      <c r="K6892" t="s">
        <v>5808</v>
      </c>
      <c r="L6892" t="s">
        <v>8216</v>
      </c>
    </row>
    <row r="6893" spans="1:12" x14ac:dyDescent="0.35">
      <c r="A6893" s="164" t="s">
        <v>23100</v>
      </c>
      <c r="B6893" t="s">
        <v>23101</v>
      </c>
      <c r="C6893" t="s">
        <v>23102</v>
      </c>
      <c r="D6893" t="s">
        <v>23103</v>
      </c>
      <c r="E6893" t="s">
        <v>3400</v>
      </c>
      <c r="F6893">
        <v>0</v>
      </c>
      <c r="G6893" t="s">
        <v>8234</v>
      </c>
      <c r="H6893" t="s">
        <v>8218</v>
      </c>
      <c r="I6893" t="s">
        <v>8214</v>
      </c>
      <c r="J6893" t="s">
        <v>8215</v>
      </c>
      <c r="K6893" t="s">
        <v>8224</v>
      </c>
      <c r="L6893" t="s">
        <v>8216</v>
      </c>
    </row>
    <row r="6894" spans="1:12" x14ac:dyDescent="0.35">
      <c r="A6894" s="164" t="s">
        <v>3545</v>
      </c>
      <c r="B6894" t="s">
        <v>6322</v>
      </c>
      <c r="C6894" t="s">
        <v>28786</v>
      </c>
      <c r="D6894" t="s">
        <v>3464</v>
      </c>
      <c r="E6894" t="s">
        <v>3400</v>
      </c>
      <c r="F6894">
        <v>77</v>
      </c>
      <c r="G6894" t="s">
        <v>8234</v>
      </c>
      <c r="H6894" t="s">
        <v>8218</v>
      </c>
      <c r="I6894" t="s">
        <v>8214</v>
      </c>
      <c r="J6894" t="s">
        <v>8215</v>
      </c>
      <c r="K6894" t="s">
        <v>8224</v>
      </c>
      <c r="L6894" t="s">
        <v>8216</v>
      </c>
    </row>
    <row r="6895" spans="1:12" x14ac:dyDescent="0.35">
      <c r="A6895" s="164" t="s">
        <v>32326</v>
      </c>
      <c r="B6895" t="s">
        <v>32327</v>
      </c>
      <c r="C6895" t="s">
        <v>32328</v>
      </c>
      <c r="D6895" t="s">
        <v>32329</v>
      </c>
      <c r="E6895" t="s">
        <v>3400</v>
      </c>
      <c r="F6895">
        <v>36</v>
      </c>
      <c r="G6895" t="s">
        <v>8234</v>
      </c>
      <c r="H6895" t="s">
        <v>8218</v>
      </c>
      <c r="I6895" t="s">
        <v>8214</v>
      </c>
      <c r="J6895" t="s">
        <v>8215</v>
      </c>
      <c r="K6895" t="s">
        <v>5808</v>
      </c>
      <c r="L6895" t="s">
        <v>8216</v>
      </c>
    </row>
    <row r="6896" spans="1:12" x14ac:dyDescent="0.35">
      <c r="A6896" s="164" t="s">
        <v>28072</v>
      </c>
      <c r="B6896" t="s">
        <v>28073</v>
      </c>
      <c r="C6896" t="s">
        <v>28074</v>
      </c>
      <c r="D6896" t="s">
        <v>28075</v>
      </c>
      <c r="E6896" t="s">
        <v>3400</v>
      </c>
      <c r="F6896">
        <v>8</v>
      </c>
      <c r="G6896" t="s">
        <v>8234</v>
      </c>
      <c r="H6896" t="s">
        <v>8218</v>
      </c>
      <c r="I6896" t="s">
        <v>8214</v>
      </c>
      <c r="J6896" t="s">
        <v>8215</v>
      </c>
      <c r="K6896" t="s">
        <v>8224</v>
      </c>
      <c r="L6896" t="s">
        <v>8216</v>
      </c>
    </row>
    <row r="6897" spans="1:12" x14ac:dyDescent="0.35">
      <c r="A6897" s="164" t="s">
        <v>3546</v>
      </c>
      <c r="B6897" t="s">
        <v>6323</v>
      </c>
      <c r="C6897" t="s">
        <v>26586</v>
      </c>
      <c r="D6897" t="s">
        <v>3437</v>
      </c>
      <c r="E6897" t="s">
        <v>3400</v>
      </c>
      <c r="F6897">
        <v>123</v>
      </c>
      <c r="G6897" t="s">
        <v>8212</v>
      </c>
      <c r="H6897" t="s">
        <v>8218</v>
      </c>
      <c r="I6897" t="s">
        <v>8214</v>
      </c>
      <c r="J6897" t="s">
        <v>8215</v>
      </c>
      <c r="K6897" t="s">
        <v>8224</v>
      </c>
      <c r="L6897" t="s">
        <v>8267</v>
      </c>
    </row>
    <row r="6898" spans="1:12" x14ac:dyDescent="0.35">
      <c r="A6898" s="164" t="s">
        <v>3547</v>
      </c>
      <c r="B6898" t="s">
        <v>6080</v>
      </c>
      <c r="C6898" t="s">
        <v>30119</v>
      </c>
      <c r="D6898" t="s">
        <v>3406</v>
      </c>
      <c r="E6898" t="s">
        <v>3400</v>
      </c>
      <c r="F6898">
        <v>12</v>
      </c>
      <c r="G6898" t="s">
        <v>8234</v>
      </c>
      <c r="H6898" t="s">
        <v>8218</v>
      </c>
      <c r="I6898" t="s">
        <v>8214</v>
      </c>
      <c r="J6898" t="s">
        <v>8215</v>
      </c>
      <c r="K6898" t="s">
        <v>8224</v>
      </c>
      <c r="L6898" t="s">
        <v>8216</v>
      </c>
    </row>
    <row r="6899" spans="1:12" x14ac:dyDescent="0.35">
      <c r="A6899" s="164" t="s">
        <v>17765</v>
      </c>
      <c r="B6899" t="s">
        <v>17766</v>
      </c>
      <c r="C6899" t="s">
        <v>17767</v>
      </c>
      <c r="D6899" t="s">
        <v>3399</v>
      </c>
      <c r="E6899" t="s">
        <v>3400</v>
      </c>
      <c r="F6899">
        <v>30</v>
      </c>
      <c r="G6899" t="s">
        <v>8234</v>
      </c>
      <c r="H6899" t="s">
        <v>8218</v>
      </c>
      <c r="I6899" t="s">
        <v>8214</v>
      </c>
      <c r="J6899" t="s">
        <v>8215</v>
      </c>
      <c r="K6899" t="s">
        <v>5808</v>
      </c>
      <c r="L6899" t="s">
        <v>8216</v>
      </c>
    </row>
    <row r="6900" spans="1:12" x14ac:dyDescent="0.35">
      <c r="A6900" s="164" t="s">
        <v>11944</v>
      </c>
      <c r="B6900" t="s">
        <v>11945</v>
      </c>
      <c r="C6900" t="s">
        <v>11946</v>
      </c>
      <c r="D6900" t="s">
        <v>3430</v>
      </c>
      <c r="E6900" t="s">
        <v>3400</v>
      </c>
      <c r="F6900">
        <v>12</v>
      </c>
      <c r="G6900" t="s">
        <v>8234</v>
      </c>
      <c r="H6900" t="s">
        <v>8218</v>
      </c>
      <c r="I6900" t="s">
        <v>8219</v>
      </c>
      <c r="J6900" t="s">
        <v>8215</v>
      </c>
      <c r="K6900" t="s">
        <v>8224</v>
      </c>
      <c r="L6900" t="s">
        <v>8216</v>
      </c>
    </row>
    <row r="6901" spans="1:12" x14ac:dyDescent="0.35">
      <c r="A6901" s="164" t="s">
        <v>3548</v>
      </c>
      <c r="B6901" t="s">
        <v>6299</v>
      </c>
      <c r="C6901" t="s">
        <v>32864</v>
      </c>
      <c r="D6901" t="s">
        <v>1802</v>
      </c>
      <c r="E6901" t="s">
        <v>3400</v>
      </c>
      <c r="F6901">
        <v>60</v>
      </c>
      <c r="G6901" t="s">
        <v>8234</v>
      </c>
      <c r="H6901" t="s">
        <v>8218</v>
      </c>
      <c r="I6901" t="s">
        <v>8214</v>
      </c>
      <c r="J6901" t="s">
        <v>8215</v>
      </c>
      <c r="K6901" t="s">
        <v>8224</v>
      </c>
      <c r="L6901" t="s">
        <v>8216</v>
      </c>
    </row>
    <row r="6902" spans="1:12" x14ac:dyDescent="0.35">
      <c r="A6902" s="164" t="s">
        <v>21042</v>
      </c>
      <c r="B6902" t="s">
        <v>21043</v>
      </c>
      <c r="C6902" t="s">
        <v>21044</v>
      </c>
      <c r="D6902" t="s">
        <v>1357</v>
      </c>
      <c r="E6902" t="s">
        <v>3400</v>
      </c>
      <c r="F6902">
        <v>27</v>
      </c>
      <c r="G6902" t="s">
        <v>8234</v>
      </c>
      <c r="H6902" t="s">
        <v>8218</v>
      </c>
      <c r="I6902" t="s">
        <v>8214</v>
      </c>
      <c r="J6902" t="s">
        <v>8215</v>
      </c>
      <c r="K6902" t="s">
        <v>5808</v>
      </c>
      <c r="L6902" t="s">
        <v>8216</v>
      </c>
    </row>
    <row r="6903" spans="1:12" x14ac:dyDescent="0.35">
      <c r="A6903" s="164" t="s">
        <v>14207</v>
      </c>
      <c r="B6903" t="s">
        <v>14208</v>
      </c>
      <c r="C6903" t="s">
        <v>14209</v>
      </c>
      <c r="D6903" t="s">
        <v>3439</v>
      </c>
      <c r="E6903" t="s">
        <v>3400</v>
      </c>
      <c r="F6903">
        <v>68</v>
      </c>
      <c r="G6903" t="s">
        <v>8234</v>
      </c>
      <c r="H6903" t="s">
        <v>8218</v>
      </c>
      <c r="I6903" t="s">
        <v>8214</v>
      </c>
      <c r="J6903" t="s">
        <v>8215</v>
      </c>
      <c r="K6903" t="s">
        <v>8224</v>
      </c>
      <c r="L6903" t="s">
        <v>8216</v>
      </c>
    </row>
    <row r="6904" spans="1:12" x14ac:dyDescent="0.35">
      <c r="A6904" s="164" t="s">
        <v>26300</v>
      </c>
      <c r="B6904" t="s">
        <v>26301</v>
      </c>
      <c r="C6904" t="s">
        <v>26302</v>
      </c>
      <c r="D6904" t="s">
        <v>139</v>
      </c>
      <c r="E6904" t="s">
        <v>3400</v>
      </c>
      <c r="F6904">
        <v>10</v>
      </c>
      <c r="G6904" t="s">
        <v>8234</v>
      </c>
      <c r="H6904" t="s">
        <v>8218</v>
      </c>
      <c r="I6904" t="s">
        <v>8214</v>
      </c>
      <c r="J6904" t="s">
        <v>8215</v>
      </c>
      <c r="K6904" t="s">
        <v>8224</v>
      </c>
      <c r="L6904" t="s">
        <v>8216</v>
      </c>
    </row>
    <row r="6905" spans="1:12" x14ac:dyDescent="0.35">
      <c r="A6905" s="164" t="s">
        <v>3549</v>
      </c>
      <c r="B6905" t="s">
        <v>6316</v>
      </c>
      <c r="C6905" t="s">
        <v>21394</v>
      </c>
      <c r="D6905" t="s">
        <v>3550</v>
      </c>
      <c r="E6905" t="s">
        <v>3400</v>
      </c>
      <c r="F6905">
        <v>23</v>
      </c>
      <c r="G6905" t="s">
        <v>8234</v>
      </c>
      <c r="H6905" t="s">
        <v>8218</v>
      </c>
      <c r="I6905" t="s">
        <v>8219</v>
      </c>
      <c r="J6905" t="s">
        <v>8215</v>
      </c>
      <c r="K6905" t="s">
        <v>8224</v>
      </c>
      <c r="L6905" t="s">
        <v>8216</v>
      </c>
    </row>
    <row r="6906" spans="1:12" x14ac:dyDescent="0.35">
      <c r="A6906" s="164" t="s">
        <v>27458</v>
      </c>
      <c r="B6906" t="s">
        <v>27459</v>
      </c>
      <c r="C6906" t="s">
        <v>27460</v>
      </c>
      <c r="D6906" t="s">
        <v>3557</v>
      </c>
      <c r="E6906" t="s">
        <v>3400</v>
      </c>
      <c r="F6906">
        <v>8</v>
      </c>
      <c r="G6906" t="s">
        <v>8234</v>
      </c>
      <c r="H6906" t="s">
        <v>8218</v>
      </c>
      <c r="I6906" t="s">
        <v>8214</v>
      </c>
      <c r="J6906" t="s">
        <v>8215</v>
      </c>
      <c r="K6906" t="s">
        <v>8224</v>
      </c>
      <c r="L6906" t="s">
        <v>8216</v>
      </c>
    </row>
    <row r="6907" spans="1:12" x14ac:dyDescent="0.35">
      <c r="A6907" s="164" t="s">
        <v>17843</v>
      </c>
      <c r="B6907" t="s">
        <v>17844</v>
      </c>
      <c r="C6907" t="s">
        <v>17845</v>
      </c>
      <c r="D6907" t="s">
        <v>3399</v>
      </c>
      <c r="E6907" t="s">
        <v>3400</v>
      </c>
      <c r="F6907">
        <v>31</v>
      </c>
      <c r="G6907" t="s">
        <v>8234</v>
      </c>
      <c r="H6907" t="s">
        <v>8218</v>
      </c>
      <c r="I6907" t="s">
        <v>8214</v>
      </c>
      <c r="J6907" t="s">
        <v>8215</v>
      </c>
      <c r="K6907" t="s">
        <v>8224</v>
      </c>
      <c r="L6907" t="s">
        <v>8216</v>
      </c>
    </row>
    <row r="6908" spans="1:12" x14ac:dyDescent="0.35">
      <c r="A6908" s="164" t="s">
        <v>24129</v>
      </c>
      <c r="B6908" t="s">
        <v>24130</v>
      </c>
      <c r="C6908" t="s">
        <v>24131</v>
      </c>
      <c r="D6908" t="s">
        <v>3537</v>
      </c>
      <c r="E6908" t="s">
        <v>3400</v>
      </c>
      <c r="F6908">
        <v>16</v>
      </c>
      <c r="G6908" t="s">
        <v>8234</v>
      </c>
      <c r="H6908" t="s">
        <v>8218</v>
      </c>
      <c r="I6908" t="s">
        <v>8214</v>
      </c>
      <c r="J6908" t="s">
        <v>8215</v>
      </c>
      <c r="K6908" t="s">
        <v>8224</v>
      </c>
      <c r="L6908" t="s">
        <v>8216</v>
      </c>
    </row>
    <row r="6909" spans="1:12" x14ac:dyDescent="0.35">
      <c r="A6909" s="164" t="s">
        <v>28235</v>
      </c>
      <c r="B6909" t="s">
        <v>28236</v>
      </c>
      <c r="C6909" t="s">
        <v>14209</v>
      </c>
      <c r="D6909" t="s">
        <v>3439</v>
      </c>
      <c r="E6909" t="s">
        <v>3400</v>
      </c>
      <c r="F6909">
        <v>26</v>
      </c>
      <c r="G6909" t="s">
        <v>8234</v>
      </c>
      <c r="H6909" t="s">
        <v>8218</v>
      </c>
      <c r="I6909" t="s">
        <v>8214</v>
      </c>
      <c r="J6909" t="s">
        <v>8215</v>
      </c>
      <c r="K6909" t="s">
        <v>5808</v>
      </c>
      <c r="L6909" t="s">
        <v>8216</v>
      </c>
    </row>
    <row r="6910" spans="1:12" x14ac:dyDescent="0.35">
      <c r="A6910" s="164" t="s">
        <v>19232</v>
      </c>
      <c r="B6910" t="s">
        <v>19233</v>
      </c>
      <c r="C6910" t="s">
        <v>19234</v>
      </c>
      <c r="D6910" t="s">
        <v>13388</v>
      </c>
      <c r="E6910" t="s">
        <v>3400</v>
      </c>
      <c r="F6910">
        <v>41</v>
      </c>
      <c r="G6910" t="s">
        <v>8234</v>
      </c>
      <c r="H6910" t="s">
        <v>8218</v>
      </c>
      <c r="I6910" t="s">
        <v>8214</v>
      </c>
      <c r="J6910" t="s">
        <v>8215</v>
      </c>
      <c r="K6910" t="s">
        <v>8224</v>
      </c>
      <c r="L6910" t="s">
        <v>8216</v>
      </c>
    </row>
    <row r="6911" spans="1:12" x14ac:dyDescent="0.35">
      <c r="A6911" s="164" t="s">
        <v>3551</v>
      </c>
      <c r="B6911" t="s">
        <v>6032</v>
      </c>
      <c r="C6911" t="s">
        <v>20527</v>
      </c>
      <c r="D6911" t="s">
        <v>3552</v>
      </c>
      <c r="E6911" t="s">
        <v>3400</v>
      </c>
      <c r="F6911">
        <v>206</v>
      </c>
      <c r="G6911" t="s">
        <v>8223</v>
      </c>
      <c r="H6911" t="s">
        <v>8218</v>
      </c>
      <c r="I6911" t="s">
        <v>8214</v>
      </c>
      <c r="J6911" t="s">
        <v>8215</v>
      </c>
      <c r="K6911" t="s">
        <v>8224</v>
      </c>
      <c r="L6911" t="s">
        <v>8267</v>
      </c>
    </row>
    <row r="6912" spans="1:12" x14ac:dyDescent="0.35">
      <c r="A6912" s="164" t="s">
        <v>12418</v>
      </c>
      <c r="B6912" t="s">
        <v>12419</v>
      </c>
      <c r="C6912" t="s">
        <v>12420</v>
      </c>
      <c r="D6912" t="s">
        <v>11893</v>
      </c>
      <c r="E6912" t="s">
        <v>3400</v>
      </c>
      <c r="H6912" t="s">
        <v>8218</v>
      </c>
      <c r="I6912" t="s">
        <v>8214</v>
      </c>
      <c r="J6912" t="s">
        <v>8215</v>
      </c>
      <c r="K6912" t="s">
        <v>8224</v>
      </c>
      <c r="L6912" t="s">
        <v>8216</v>
      </c>
    </row>
    <row r="6913" spans="1:12" x14ac:dyDescent="0.35">
      <c r="A6913" s="164" t="s">
        <v>15004</v>
      </c>
      <c r="B6913" t="s">
        <v>15005</v>
      </c>
      <c r="C6913" t="s">
        <v>15006</v>
      </c>
      <c r="D6913" t="s">
        <v>1410</v>
      </c>
      <c r="E6913" t="s">
        <v>3400</v>
      </c>
      <c r="F6913">
        <v>43</v>
      </c>
      <c r="G6913" t="s">
        <v>8234</v>
      </c>
      <c r="H6913" t="s">
        <v>8218</v>
      </c>
      <c r="I6913" t="s">
        <v>8214</v>
      </c>
      <c r="J6913" t="s">
        <v>8215</v>
      </c>
      <c r="K6913" t="s">
        <v>8224</v>
      </c>
      <c r="L6913" t="s">
        <v>8216</v>
      </c>
    </row>
    <row r="6914" spans="1:12" x14ac:dyDescent="0.35">
      <c r="A6914" s="164" t="s">
        <v>22380</v>
      </c>
      <c r="B6914" t="s">
        <v>22381</v>
      </c>
      <c r="C6914" t="s">
        <v>22382</v>
      </c>
      <c r="D6914" t="s">
        <v>1049</v>
      </c>
      <c r="E6914" t="s">
        <v>3400</v>
      </c>
      <c r="F6914">
        <v>20</v>
      </c>
      <c r="G6914" t="s">
        <v>8234</v>
      </c>
      <c r="H6914" t="s">
        <v>8218</v>
      </c>
      <c r="I6914" t="s">
        <v>8214</v>
      </c>
      <c r="J6914" t="s">
        <v>8215</v>
      </c>
      <c r="K6914" t="s">
        <v>8224</v>
      </c>
      <c r="L6914" t="s">
        <v>8216</v>
      </c>
    </row>
    <row r="6915" spans="1:12" x14ac:dyDescent="0.35">
      <c r="A6915" s="164" t="s">
        <v>3553</v>
      </c>
      <c r="B6915" t="s">
        <v>6297</v>
      </c>
      <c r="C6915" t="s">
        <v>30230</v>
      </c>
      <c r="D6915" t="s">
        <v>1461</v>
      </c>
      <c r="E6915" t="s">
        <v>3400</v>
      </c>
      <c r="F6915">
        <v>102</v>
      </c>
      <c r="G6915" t="s">
        <v>8212</v>
      </c>
      <c r="H6915" t="s">
        <v>8218</v>
      </c>
      <c r="I6915" t="s">
        <v>8214</v>
      </c>
      <c r="J6915" t="s">
        <v>8215</v>
      </c>
      <c r="K6915" t="s">
        <v>8224</v>
      </c>
      <c r="L6915" t="s">
        <v>8267</v>
      </c>
    </row>
    <row r="6916" spans="1:12" x14ac:dyDescent="0.35">
      <c r="A6916" s="164" t="s">
        <v>14078</v>
      </c>
      <c r="B6916" t="s">
        <v>14079</v>
      </c>
      <c r="C6916" t="s">
        <v>14080</v>
      </c>
      <c r="D6916" t="s">
        <v>3437</v>
      </c>
      <c r="E6916" t="s">
        <v>3400</v>
      </c>
      <c r="F6916">
        <v>40</v>
      </c>
      <c r="G6916" t="s">
        <v>8234</v>
      </c>
      <c r="H6916" t="s">
        <v>8218</v>
      </c>
      <c r="I6916" t="s">
        <v>8214</v>
      </c>
      <c r="J6916" t="s">
        <v>8215</v>
      </c>
      <c r="K6916" t="s">
        <v>5808</v>
      </c>
      <c r="L6916" t="s">
        <v>8216</v>
      </c>
    </row>
    <row r="6917" spans="1:12" x14ac:dyDescent="0.35">
      <c r="A6917" s="164" t="s">
        <v>8984</v>
      </c>
      <c r="B6917" t="s">
        <v>6057</v>
      </c>
      <c r="C6917" t="s">
        <v>8985</v>
      </c>
      <c r="D6917" t="s">
        <v>3399</v>
      </c>
      <c r="E6917" t="s">
        <v>3400</v>
      </c>
      <c r="F6917">
        <v>29</v>
      </c>
      <c r="G6917" t="s">
        <v>8234</v>
      </c>
      <c r="H6917" t="s">
        <v>8218</v>
      </c>
      <c r="I6917" t="s">
        <v>8214</v>
      </c>
      <c r="J6917" t="s">
        <v>8215</v>
      </c>
      <c r="K6917" t="s">
        <v>8224</v>
      </c>
      <c r="L6917" t="s">
        <v>8216</v>
      </c>
    </row>
    <row r="6918" spans="1:12" x14ac:dyDescent="0.35">
      <c r="A6918" s="164" t="s">
        <v>3554</v>
      </c>
      <c r="B6918" t="s">
        <v>6355</v>
      </c>
      <c r="C6918" t="s">
        <v>29857</v>
      </c>
      <c r="D6918" t="s">
        <v>3417</v>
      </c>
      <c r="E6918" t="s">
        <v>3400</v>
      </c>
      <c r="F6918">
        <v>59</v>
      </c>
      <c r="G6918" t="s">
        <v>8234</v>
      </c>
      <c r="H6918" t="s">
        <v>8218</v>
      </c>
      <c r="I6918" t="s">
        <v>8214</v>
      </c>
      <c r="J6918" t="s">
        <v>8215</v>
      </c>
      <c r="K6918" t="s">
        <v>5808</v>
      </c>
      <c r="L6918" t="s">
        <v>8216</v>
      </c>
    </row>
    <row r="6919" spans="1:12" x14ac:dyDescent="0.35">
      <c r="A6919" s="164" t="s">
        <v>3555</v>
      </c>
      <c r="B6919" t="s">
        <v>6031</v>
      </c>
      <c r="C6919" t="s">
        <v>18338</v>
      </c>
      <c r="D6919" t="s">
        <v>3552</v>
      </c>
      <c r="E6919" t="s">
        <v>3400</v>
      </c>
      <c r="F6919">
        <v>24</v>
      </c>
      <c r="G6919" t="s">
        <v>8234</v>
      </c>
      <c r="H6919" t="s">
        <v>8218</v>
      </c>
      <c r="I6919" t="s">
        <v>8214</v>
      </c>
      <c r="J6919" t="s">
        <v>8215</v>
      </c>
      <c r="K6919" t="s">
        <v>8224</v>
      </c>
      <c r="L6919" t="s">
        <v>8216</v>
      </c>
    </row>
    <row r="6920" spans="1:12" x14ac:dyDescent="0.35">
      <c r="A6920" s="164" t="s">
        <v>3556</v>
      </c>
      <c r="B6920" t="s">
        <v>6050</v>
      </c>
      <c r="C6920" t="s">
        <v>19472</v>
      </c>
      <c r="D6920" t="s">
        <v>3557</v>
      </c>
      <c r="E6920" t="s">
        <v>3400</v>
      </c>
      <c r="F6920">
        <v>153</v>
      </c>
      <c r="G6920" t="s">
        <v>8212</v>
      </c>
      <c r="H6920" t="s">
        <v>8218</v>
      </c>
      <c r="I6920" t="s">
        <v>8214</v>
      </c>
      <c r="J6920" t="s">
        <v>8215</v>
      </c>
      <c r="K6920" t="s">
        <v>8224</v>
      </c>
      <c r="L6920" t="s">
        <v>8216</v>
      </c>
    </row>
    <row r="6921" spans="1:12" x14ac:dyDescent="0.35">
      <c r="A6921" s="164" t="s">
        <v>3558</v>
      </c>
      <c r="B6921" t="s">
        <v>6070</v>
      </c>
      <c r="C6921" t="s">
        <v>8605</v>
      </c>
      <c r="D6921" t="s">
        <v>1601</v>
      </c>
      <c r="E6921" t="s">
        <v>3400</v>
      </c>
      <c r="F6921">
        <v>24</v>
      </c>
      <c r="G6921" t="s">
        <v>8234</v>
      </c>
      <c r="H6921" t="s">
        <v>8218</v>
      </c>
      <c r="I6921" t="s">
        <v>8214</v>
      </c>
      <c r="J6921" t="s">
        <v>8215</v>
      </c>
      <c r="K6921" t="s">
        <v>8224</v>
      </c>
      <c r="L6921" t="s">
        <v>8216</v>
      </c>
    </row>
    <row r="6922" spans="1:12" x14ac:dyDescent="0.35">
      <c r="A6922" s="164" t="s">
        <v>17395</v>
      </c>
      <c r="B6922" t="s">
        <v>17396</v>
      </c>
      <c r="C6922" t="s">
        <v>17397</v>
      </c>
      <c r="D6922" t="s">
        <v>612</v>
      </c>
      <c r="E6922" t="s">
        <v>3400</v>
      </c>
      <c r="F6922">
        <v>8</v>
      </c>
      <c r="G6922" t="s">
        <v>8234</v>
      </c>
      <c r="H6922" t="s">
        <v>8218</v>
      </c>
      <c r="I6922" t="s">
        <v>8219</v>
      </c>
      <c r="J6922" t="s">
        <v>8215</v>
      </c>
      <c r="K6922" t="s">
        <v>8224</v>
      </c>
      <c r="L6922" t="s">
        <v>8216</v>
      </c>
    </row>
    <row r="6923" spans="1:12" x14ac:dyDescent="0.35">
      <c r="A6923" s="164" t="s">
        <v>23170</v>
      </c>
      <c r="B6923" t="s">
        <v>23171</v>
      </c>
      <c r="C6923" t="s">
        <v>23172</v>
      </c>
      <c r="D6923" t="s">
        <v>23173</v>
      </c>
      <c r="E6923" t="s">
        <v>3400</v>
      </c>
      <c r="F6923">
        <v>36</v>
      </c>
      <c r="G6923" t="s">
        <v>8234</v>
      </c>
      <c r="H6923" t="s">
        <v>8218</v>
      </c>
      <c r="I6923" t="s">
        <v>8214</v>
      </c>
      <c r="J6923" t="s">
        <v>8215</v>
      </c>
      <c r="K6923" t="s">
        <v>5808</v>
      </c>
      <c r="L6923" t="s">
        <v>8216</v>
      </c>
    </row>
    <row r="6924" spans="1:12" x14ac:dyDescent="0.35">
      <c r="A6924" s="164" t="s">
        <v>3559</v>
      </c>
      <c r="B6924" t="s">
        <v>6302</v>
      </c>
      <c r="C6924" t="s">
        <v>16340</v>
      </c>
      <c r="D6924" t="s">
        <v>3560</v>
      </c>
      <c r="E6924" t="s">
        <v>3400</v>
      </c>
      <c r="F6924">
        <v>10</v>
      </c>
      <c r="G6924" t="s">
        <v>8234</v>
      </c>
      <c r="H6924" t="s">
        <v>8218</v>
      </c>
      <c r="I6924" t="s">
        <v>8214</v>
      </c>
      <c r="J6924" t="s">
        <v>8215</v>
      </c>
      <c r="K6924" t="s">
        <v>8224</v>
      </c>
      <c r="L6924" t="s">
        <v>8216</v>
      </c>
    </row>
    <row r="6925" spans="1:12" x14ac:dyDescent="0.35">
      <c r="A6925" s="164" t="s">
        <v>3561</v>
      </c>
      <c r="B6925" t="s">
        <v>6343</v>
      </c>
      <c r="C6925" t="s">
        <v>26636</v>
      </c>
      <c r="D6925" t="s">
        <v>3562</v>
      </c>
      <c r="E6925" t="s">
        <v>3400</v>
      </c>
      <c r="F6925">
        <v>137</v>
      </c>
      <c r="G6925" t="s">
        <v>8212</v>
      </c>
      <c r="H6925" t="s">
        <v>8218</v>
      </c>
      <c r="I6925" t="s">
        <v>8214</v>
      </c>
      <c r="J6925" t="s">
        <v>8215</v>
      </c>
      <c r="K6925" t="s">
        <v>8224</v>
      </c>
      <c r="L6925" t="s">
        <v>8267</v>
      </c>
    </row>
    <row r="6926" spans="1:12" x14ac:dyDescent="0.35">
      <c r="A6926" s="164" t="s">
        <v>3563</v>
      </c>
      <c r="B6926" t="s">
        <v>6068</v>
      </c>
      <c r="C6926" t="s">
        <v>28053</v>
      </c>
      <c r="D6926" t="s">
        <v>6069</v>
      </c>
      <c r="E6926" t="s">
        <v>3400</v>
      </c>
      <c r="F6926">
        <v>129</v>
      </c>
      <c r="G6926" t="s">
        <v>8212</v>
      </c>
      <c r="H6926" t="s">
        <v>8218</v>
      </c>
      <c r="I6926" t="s">
        <v>8214</v>
      </c>
      <c r="J6926" t="s">
        <v>8215</v>
      </c>
      <c r="K6926" t="s">
        <v>8224</v>
      </c>
      <c r="L6926" t="s">
        <v>8267</v>
      </c>
    </row>
    <row r="6927" spans="1:12" x14ac:dyDescent="0.35">
      <c r="A6927" s="164" t="s">
        <v>3564</v>
      </c>
      <c r="B6927" t="s">
        <v>6075</v>
      </c>
      <c r="C6927" t="s">
        <v>16172</v>
      </c>
      <c r="D6927" t="s">
        <v>2881</v>
      </c>
      <c r="E6927" t="s">
        <v>3400</v>
      </c>
      <c r="F6927">
        <v>10</v>
      </c>
      <c r="G6927" t="s">
        <v>8234</v>
      </c>
      <c r="H6927" t="s">
        <v>8218</v>
      </c>
      <c r="I6927" t="s">
        <v>8219</v>
      </c>
      <c r="J6927" t="s">
        <v>8215</v>
      </c>
      <c r="K6927" t="s">
        <v>8224</v>
      </c>
      <c r="L6927" t="s">
        <v>8216</v>
      </c>
    </row>
    <row r="6928" spans="1:12" x14ac:dyDescent="0.35">
      <c r="A6928" s="164" t="s">
        <v>3565</v>
      </c>
      <c r="B6928" t="s">
        <v>6057</v>
      </c>
      <c r="C6928" t="s">
        <v>8985</v>
      </c>
      <c r="D6928" t="s">
        <v>6058</v>
      </c>
      <c r="E6928" t="s">
        <v>3400</v>
      </c>
      <c r="F6928">
        <v>29</v>
      </c>
      <c r="G6928" t="s">
        <v>8234</v>
      </c>
      <c r="H6928" t="s">
        <v>8218</v>
      </c>
      <c r="I6928" t="s">
        <v>8214</v>
      </c>
      <c r="J6928" t="s">
        <v>8215</v>
      </c>
      <c r="K6928" t="s">
        <v>8224</v>
      </c>
      <c r="L6928" t="s">
        <v>8216</v>
      </c>
    </row>
    <row r="6929" spans="1:12" x14ac:dyDescent="0.35">
      <c r="A6929" s="164" t="s">
        <v>9242</v>
      </c>
      <c r="B6929" t="s">
        <v>9243</v>
      </c>
      <c r="C6929" t="s">
        <v>9244</v>
      </c>
      <c r="D6929" t="s">
        <v>3447</v>
      </c>
      <c r="E6929" t="s">
        <v>3400</v>
      </c>
      <c r="F6929">
        <v>24</v>
      </c>
      <c r="G6929" t="s">
        <v>8234</v>
      </c>
      <c r="H6929" t="s">
        <v>8218</v>
      </c>
      <c r="I6929" t="s">
        <v>8214</v>
      </c>
      <c r="J6929" t="s">
        <v>8215</v>
      </c>
      <c r="K6929" t="s">
        <v>8224</v>
      </c>
      <c r="L6929" t="s">
        <v>8216</v>
      </c>
    </row>
    <row r="6930" spans="1:12" x14ac:dyDescent="0.35">
      <c r="A6930" s="164" t="s">
        <v>6330</v>
      </c>
      <c r="B6930" t="s">
        <v>6331</v>
      </c>
      <c r="C6930" t="s">
        <v>32440</v>
      </c>
      <c r="D6930" t="s">
        <v>1868</v>
      </c>
      <c r="E6930" t="s">
        <v>3400</v>
      </c>
      <c r="F6930">
        <v>126</v>
      </c>
      <c r="G6930" t="s">
        <v>8212</v>
      </c>
      <c r="H6930" t="s">
        <v>8218</v>
      </c>
      <c r="I6930" t="s">
        <v>8214</v>
      </c>
      <c r="J6930" t="s">
        <v>8215</v>
      </c>
      <c r="K6930" t="s">
        <v>8224</v>
      </c>
      <c r="L6930" t="s">
        <v>8216</v>
      </c>
    </row>
    <row r="6931" spans="1:12" x14ac:dyDescent="0.35">
      <c r="A6931" s="164" t="s">
        <v>6044</v>
      </c>
      <c r="B6931" t="s">
        <v>6045</v>
      </c>
      <c r="C6931" t="s">
        <v>22690</v>
      </c>
      <c r="D6931" t="s">
        <v>3083</v>
      </c>
      <c r="E6931" t="s">
        <v>3400</v>
      </c>
      <c r="F6931">
        <v>26</v>
      </c>
      <c r="G6931" t="s">
        <v>8234</v>
      </c>
      <c r="H6931" t="s">
        <v>8218</v>
      </c>
      <c r="I6931" t="s">
        <v>8214</v>
      </c>
      <c r="J6931" t="s">
        <v>8215</v>
      </c>
      <c r="K6931" t="s">
        <v>8224</v>
      </c>
      <c r="L6931" t="s">
        <v>8216</v>
      </c>
    </row>
    <row r="6932" spans="1:12" x14ac:dyDescent="0.35">
      <c r="A6932" s="164" t="s">
        <v>12312</v>
      </c>
      <c r="B6932" t="s">
        <v>12313</v>
      </c>
      <c r="C6932" t="s">
        <v>12314</v>
      </c>
      <c r="D6932" t="s">
        <v>12315</v>
      </c>
      <c r="E6932" t="s">
        <v>3400</v>
      </c>
      <c r="H6932" t="s">
        <v>8218</v>
      </c>
      <c r="I6932" t="s">
        <v>8214</v>
      </c>
      <c r="J6932" t="s">
        <v>8215</v>
      </c>
      <c r="K6932" t="s">
        <v>8224</v>
      </c>
      <c r="L6932" t="s">
        <v>8216</v>
      </c>
    </row>
    <row r="6933" spans="1:12" x14ac:dyDescent="0.35">
      <c r="A6933" s="164" t="s">
        <v>29667</v>
      </c>
      <c r="B6933" t="s">
        <v>29668</v>
      </c>
      <c r="C6933" t="s">
        <v>29669</v>
      </c>
      <c r="D6933" t="s">
        <v>3562</v>
      </c>
      <c r="E6933" t="s">
        <v>3400</v>
      </c>
      <c r="F6933">
        <v>24</v>
      </c>
      <c r="G6933" t="s">
        <v>8234</v>
      </c>
      <c r="H6933" t="s">
        <v>8218</v>
      </c>
      <c r="I6933" t="s">
        <v>8214</v>
      </c>
      <c r="J6933" t="s">
        <v>8215</v>
      </c>
      <c r="K6933" t="s">
        <v>8224</v>
      </c>
      <c r="L6933" t="s">
        <v>8216</v>
      </c>
    </row>
    <row r="6934" spans="1:12" x14ac:dyDescent="0.35">
      <c r="A6934" s="164" t="s">
        <v>28049</v>
      </c>
      <c r="B6934" t="s">
        <v>28050</v>
      </c>
      <c r="C6934" t="s">
        <v>28051</v>
      </c>
      <c r="D6934" t="s">
        <v>222</v>
      </c>
      <c r="E6934" t="s">
        <v>3400</v>
      </c>
      <c r="F6934">
        <v>0</v>
      </c>
      <c r="G6934" t="s">
        <v>8234</v>
      </c>
      <c r="H6934" t="s">
        <v>8218</v>
      </c>
      <c r="I6934" t="s">
        <v>8214</v>
      </c>
      <c r="J6934" t="s">
        <v>8215</v>
      </c>
      <c r="K6934" t="s">
        <v>8224</v>
      </c>
      <c r="L6934" t="s">
        <v>8216</v>
      </c>
    </row>
    <row r="6935" spans="1:12" x14ac:dyDescent="0.35">
      <c r="A6935" s="164" t="s">
        <v>12532</v>
      </c>
      <c r="B6935" t="s">
        <v>12533</v>
      </c>
      <c r="C6935" t="s">
        <v>12534</v>
      </c>
      <c r="D6935" t="s">
        <v>12535</v>
      </c>
      <c r="E6935" t="s">
        <v>3400</v>
      </c>
      <c r="H6935" t="s">
        <v>8218</v>
      </c>
      <c r="I6935" t="s">
        <v>8214</v>
      </c>
      <c r="J6935" t="s">
        <v>8215</v>
      </c>
      <c r="K6935" t="s">
        <v>8224</v>
      </c>
      <c r="L6935" t="s">
        <v>8216</v>
      </c>
    </row>
    <row r="6936" spans="1:12" x14ac:dyDescent="0.35">
      <c r="A6936" s="164" t="s">
        <v>26938</v>
      </c>
      <c r="B6936" t="s">
        <v>26939</v>
      </c>
      <c r="C6936" t="s">
        <v>26940</v>
      </c>
      <c r="D6936" t="s">
        <v>26941</v>
      </c>
      <c r="E6936" t="s">
        <v>3400</v>
      </c>
      <c r="H6936" t="s">
        <v>8218</v>
      </c>
      <c r="I6936" t="s">
        <v>8214</v>
      </c>
      <c r="J6936" t="s">
        <v>8215</v>
      </c>
      <c r="K6936" t="s">
        <v>8224</v>
      </c>
      <c r="L6936" t="s">
        <v>8216</v>
      </c>
    </row>
    <row r="6937" spans="1:12" x14ac:dyDescent="0.35">
      <c r="A6937" s="164" t="s">
        <v>24338</v>
      </c>
      <c r="B6937" t="s">
        <v>24339</v>
      </c>
      <c r="C6937" t="s">
        <v>24340</v>
      </c>
      <c r="D6937" t="s">
        <v>15854</v>
      </c>
      <c r="E6937" t="s">
        <v>3400</v>
      </c>
      <c r="H6937" t="s">
        <v>8218</v>
      </c>
      <c r="I6937" t="s">
        <v>8214</v>
      </c>
      <c r="J6937" t="s">
        <v>8215</v>
      </c>
      <c r="K6937" t="s">
        <v>8224</v>
      </c>
      <c r="L6937" t="s">
        <v>8216</v>
      </c>
    </row>
    <row r="6938" spans="1:12" x14ac:dyDescent="0.35">
      <c r="A6938" s="164" t="s">
        <v>19190</v>
      </c>
      <c r="B6938" t="s">
        <v>19191</v>
      </c>
      <c r="C6938" t="s">
        <v>19192</v>
      </c>
      <c r="D6938" t="s">
        <v>19193</v>
      </c>
      <c r="E6938" t="s">
        <v>3400</v>
      </c>
      <c r="F6938">
        <v>25</v>
      </c>
      <c r="G6938" t="s">
        <v>8234</v>
      </c>
      <c r="H6938" t="s">
        <v>8218</v>
      </c>
      <c r="I6938" t="s">
        <v>8219</v>
      </c>
      <c r="J6938" t="s">
        <v>8272</v>
      </c>
      <c r="K6938" t="s">
        <v>5808</v>
      </c>
      <c r="L6938" t="s">
        <v>8216</v>
      </c>
    </row>
    <row r="6939" spans="1:12" x14ac:dyDescent="0.35">
      <c r="A6939" s="164" t="s">
        <v>30076</v>
      </c>
      <c r="B6939" t="s">
        <v>7498</v>
      </c>
      <c r="C6939" t="s">
        <v>13323</v>
      </c>
      <c r="D6939" t="s">
        <v>13324</v>
      </c>
      <c r="E6939" t="s">
        <v>3400</v>
      </c>
      <c r="F6939">
        <v>25</v>
      </c>
      <c r="G6939" t="s">
        <v>8234</v>
      </c>
      <c r="H6939" t="s">
        <v>8218</v>
      </c>
      <c r="I6939" t="s">
        <v>8219</v>
      </c>
      <c r="J6939" t="s">
        <v>8272</v>
      </c>
      <c r="K6939" t="s">
        <v>5808</v>
      </c>
      <c r="L6939" t="s">
        <v>8216</v>
      </c>
    </row>
    <row r="6940" spans="1:12" x14ac:dyDescent="0.35">
      <c r="A6940" s="164" t="s">
        <v>22903</v>
      </c>
      <c r="B6940" t="s">
        <v>22904</v>
      </c>
      <c r="C6940" t="s">
        <v>22905</v>
      </c>
      <c r="D6940" t="s">
        <v>22906</v>
      </c>
      <c r="E6940" t="s">
        <v>3400</v>
      </c>
      <c r="F6940">
        <v>25</v>
      </c>
      <c r="G6940" t="s">
        <v>8234</v>
      </c>
      <c r="H6940" t="s">
        <v>8218</v>
      </c>
      <c r="I6940" t="s">
        <v>8219</v>
      </c>
      <c r="J6940" t="s">
        <v>8272</v>
      </c>
      <c r="K6940" t="s">
        <v>8224</v>
      </c>
      <c r="L6940" t="s">
        <v>8216</v>
      </c>
    </row>
    <row r="6941" spans="1:12" x14ac:dyDescent="0.35">
      <c r="A6941" s="164" t="s">
        <v>16551</v>
      </c>
      <c r="B6941" t="s">
        <v>16552</v>
      </c>
      <c r="C6941" t="s">
        <v>16553</v>
      </c>
      <c r="D6941" t="s">
        <v>705</v>
      </c>
      <c r="E6941" t="s">
        <v>3400</v>
      </c>
      <c r="F6941">
        <v>20</v>
      </c>
      <c r="G6941" t="s">
        <v>8234</v>
      </c>
      <c r="H6941" t="s">
        <v>8218</v>
      </c>
      <c r="I6941" t="s">
        <v>8214</v>
      </c>
      <c r="J6941" t="s">
        <v>8272</v>
      </c>
      <c r="K6941" t="s">
        <v>8224</v>
      </c>
      <c r="L6941" t="s">
        <v>8216</v>
      </c>
    </row>
    <row r="6942" spans="1:12" x14ac:dyDescent="0.35">
      <c r="A6942" s="164" t="s">
        <v>19586</v>
      </c>
      <c r="B6942" t="s">
        <v>19587</v>
      </c>
      <c r="C6942" t="s">
        <v>19588</v>
      </c>
      <c r="D6942" t="s">
        <v>1797</v>
      </c>
      <c r="E6942" t="s">
        <v>3400</v>
      </c>
      <c r="F6942">
        <v>25</v>
      </c>
      <c r="G6942" t="s">
        <v>8234</v>
      </c>
      <c r="H6942" t="s">
        <v>8218</v>
      </c>
      <c r="I6942" t="s">
        <v>8219</v>
      </c>
      <c r="J6942" t="s">
        <v>8272</v>
      </c>
      <c r="K6942" t="s">
        <v>8224</v>
      </c>
      <c r="L6942" t="s">
        <v>8216</v>
      </c>
    </row>
    <row r="6943" spans="1:12" x14ac:dyDescent="0.35">
      <c r="A6943" s="164" t="s">
        <v>20240</v>
      </c>
      <c r="B6943" t="s">
        <v>15812</v>
      </c>
      <c r="C6943" t="s">
        <v>15813</v>
      </c>
      <c r="D6943" t="s">
        <v>15814</v>
      </c>
      <c r="E6943" t="s">
        <v>3400</v>
      </c>
      <c r="F6943">
        <v>25</v>
      </c>
      <c r="G6943" t="s">
        <v>8234</v>
      </c>
      <c r="H6943" t="s">
        <v>8218</v>
      </c>
      <c r="I6943" t="s">
        <v>8219</v>
      </c>
      <c r="J6943" t="s">
        <v>8272</v>
      </c>
      <c r="K6943" t="s">
        <v>8224</v>
      </c>
      <c r="L6943" t="s">
        <v>8216</v>
      </c>
    </row>
    <row r="6944" spans="1:12" x14ac:dyDescent="0.35">
      <c r="A6944" s="164" t="s">
        <v>28674</v>
      </c>
      <c r="B6944" t="s">
        <v>28675</v>
      </c>
      <c r="C6944" t="s">
        <v>28676</v>
      </c>
      <c r="D6944" t="s">
        <v>15959</v>
      </c>
      <c r="E6944" t="s">
        <v>3400</v>
      </c>
      <c r="F6944">
        <v>25</v>
      </c>
      <c r="G6944" t="s">
        <v>8234</v>
      </c>
      <c r="H6944" t="s">
        <v>8218</v>
      </c>
      <c r="I6944" t="s">
        <v>8214</v>
      </c>
      <c r="J6944" t="s">
        <v>8272</v>
      </c>
      <c r="K6944" t="s">
        <v>8224</v>
      </c>
      <c r="L6944" t="s">
        <v>8216</v>
      </c>
    </row>
    <row r="6945" spans="1:12" x14ac:dyDescent="0.35">
      <c r="A6945" s="164" t="s">
        <v>22993</v>
      </c>
      <c r="B6945" t="s">
        <v>22994</v>
      </c>
      <c r="C6945" t="s">
        <v>22995</v>
      </c>
      <c r="D6945" t="s">
        <v>162</v>
      </c>
      <c r="E6945" t="s">
        <v>3400</v>
      </c>
      <c r="F6945">
        <v>25</v>
      </c>
      <c r="G6945" t="s">
        <v>8234</v>
      </c>
      <c r="H6945" t="s">
        <v>8218</v>
      </c>
      <c r="I6945" t="s">
        <v>8219</v>
      </c>
      <c r="J6945" t="s">
        <v>8272</v>
      </c>
      <c r="K6945" t="s">
        <v>8224</v>
      </c>
      <c r="L6945" t="s">
        <v>8267</v>
      </c>
    </row>
    <row r="6946" spans="1:12" x14ac:dyDescent="0.35">
      <c r="A6946" s="164" t="s">
        <v>33327</v>
      </c>
      <c r="B6946" t="s">
        <v>33328</v>
      </c>
      <c r="C6946" t="s">
        <v>14254</v>
      </c>
      <c r="D6946" t="s">
        <v>14255</v>
      </c>
      <c r="E6946" t="s">
        <v>3400</v>
      </c>
      <c r="F6946">
        <v>25</v>
      </c>
      <c r="G6946" t="s">
        <v>8234</v>
      </c>
      <c r="H6946" t="s">
        <v>8218</v>
      </c>
      <c r="I6946" t="s">
        <v>8219</v>
      </c>
      <c r="J6946" t="s">
        <v>8272</v>
      </c>
      <c r="K6946" t="s">
        <v>8224</v>
      </c>
      <c r="L6946" t="s">
        <v>8267</v>
      </c>
    </row>
    <row r="6947" spans="1:12" x14ac:dyDescent="0.35">
      <c r="A6947" s="164" t="s">
        <v>33350</v>
      </c>
      <c r="B6947" t="s">
        <v>14465</v>
      </c>
      <c r="C6947" t="s">
        <v>33351</v>
      </c>
      <c r="D6947" t="s">
        <v>33352</v>
      </c>
      <c r="E6947" t="s">
        <v>3400</v>
      </c>
      <c r="F6947">
        <v>25</v>
      </c>
      <c r="G6947" t="s">
        <v>8234</v>
      </c>
      <c r="H6947" t="s">
        <v>8218</v>
      </c>
      <c r="I6947" t="s">
        <v>8219</v>
      </c>
      <c r="J6947" t="s">
        <v>8272</v>
      </c>
      <c r="K6947" t="s">
        <v>5808</v>
      </c>
      <c r="L6947" t="s">
        <v>8216</v>
      </c>
    </row>
    <row r="6948" spans="1:12" x14ac:dyDescent="0.35">
      <c r="A6948" s="164" t="s">
        <v>24261</v>
      </c>
      <c r="B6948" t="s">
        <v>24262</v>
      </c>
      <c r="C6948" t="s">
        <v>24263</v>
      </c>
      <c r="D6948" t="s">
        <v>23507</v>
      </c>
      <c r="E6948" t="s">
        <v>3400</v>
      </c>
      <c r="F6948">
        <v>20</v>
      </c>
      <c r="G6948" t="s">
        <v>8234</v>
      </c>
      <c r="H6948" t="s">
        <v>8218</v>
      </c>
      <c r="I6948" t="s">
        <v>8219</v>
      </c>
      <c r="J6948" t="s">
        <v>8272</v>
      </c>
      <c r="K6948" t="s">
        <v>8224</v>
      </c>
      <c r="L6948" t="s">
        <v>8216</v>
      </c>
    </row>
    <row r="6949" spans="1:12" x14ac:dyDescent="0.35">
      <c r="A6949" s="164" t="s">
        <v>19276</v>
      </c>
      <c r="B6949" t="s">
        <v>15331</v>
      </c>
      <c r="C6949" t="s">
        <v>19277</v>
      </c>
      <c r="D6949" t="s">
        <v>15333</v>
      </c>
      <c r="E6949" t="s">
        <v>3400</v>
      </c>
      <c r="F6949">
        <v>25</v>
      </c>
      <c r="G6949" t="s">
        <v>8234</v>
      </c>
      <c r="H6949" t="s">
        <v>8218</v>
      </c>
      <c r="I6949" t="s">
        <v>8219</v>
      </c>
      <c r="J6949" t="s">
        <v>8272</v>
      </c>
      <c r="K6949" t="s">
        <v>8224</v>
      </c>
      <c r="L6949" t="s">
        <v>8216</v>
      </c>
    </row>
    <row r="6950" spans="1:12" x14ac:dyDescent="0.35">
      <c r="A6950" s="164" t="s">
        <v>16241</v>
      </c>
      <c r="B6950" t="s">
        <v>16242</v>
      </c>
      <c r="C6950" t="s">
        <v>9933</v>
      </c>
      <c r="D6950" t="s">
        <v>1624</v>
      </c>
      <c r="E6950" t="s">
        <v>3400</v>
      </c>
      <c r="F6950">
        <v>25</v>
      </c>
      <c r="G6950" t="s">
        <v>8234</v>
      </c>
      <c r="H6950" t="s">
        <v>8218</v>
      </c>
      <c r="I6950" t="s">
        <v>8219</v>
      </c>
      <c r="J6950" t="s">
        <v>8272</v>
      </c>
      <c r="K6950" t="s">
        <v>8224</v>
      </c>
      <c r="L6950" t="s">
        <v>8216</v>
      </c>
    </row>
    <row r="6951" spans="1:12" x14ac:dyDescent="0.35">
      <c r="A6951" s="164" t="s">
        <v>21414</v>
      </c>
      <c r="B6951" t="s">
        <v>14671</v>
      </c>
      <c r="C6951" t="s">
        <v>14672</v>
      </c>
      <c r="D6951" t="s">
        <v>14673</v>
      </c>
      <c r="E6951" t="s">
        <v>3400</v>
      </c>
      <c r="F6951">
        <v>23</v>
      </c>
      <c r="G6951" t="s">
        <v>8234</v>
      </c>
      <c r="H6951" t="s">
        <v>8218</v>
      </c>
      <c r="I6951" t="s">
        <v>8214</v>
      </c>
      <c r="J6951" t="s">
        <v>8272</v>
      </c>
      <c r="K6951" t="s">
        <v>8224</v>
      </c>
      <c r="L6951" t="s">
        <v>8216</v>
      </c>
    </row>
    <row r="6952" spans="1:12" x14ac:dyDescent="0.35">
      <c r="A6952" s="164" t="s">
        <v>29578</v>
      </c>
      <c r="B6952" t="s">
        <v>29579</v>
      </c>
      <c r="C6952" t="s">
        <v>26734</v>
      </c>
      <c r="D6952" t="s">
        <v>26735</v>
      </c>
      <c r="E6952" t="s">
        <v>3400</v>
      </c>
      <c r="F6952">
        <v>25</v>
      </c>
      <c r="G6952" t="s">
        <v>8234</v>
      </c>
      <c r="H6952" t="s">
        <v>8218</v>
      </c>
      <c r="I6952" t="s">
        <v>8214</v>
      </c>
      <c r="J6952" t="s">
        <v>8272</v>
      </c>
      <c r="K6952" t="s">
        <v>5808</v>
      </c>
      <c r="L6952" t="s">
        <v>8216</v>
      </c>
    </row>
    <row r="6953" spans="1:12" x14ac:dyDescent="0.35">
      <c r="A6953" s="164" t="s">
        <v>28301</v>
      </c>
      <c r="B6953" t="s">
        <v>28302</v>
      </c>
      <c r="C6953" t="s">
        <v>9397</v>
      </c>
      <c r="D6953" t="s">
        <v>9398</v>
      </c>
      <c r="E6953" t="s">
        <v>3400</v>
      </c>
      <c r="F6953">
        <v>25</v>
      </c>
      <c r="G6953" t="s">
        <v>8234</v>
      </c>
      <c r="H6953" t="s">
        <v>8218</v>
      </c>
      <c r="I6953" t="s">
        <v>8219</v>
      </c>
      <c r="J6953" t="s">
        <v>8272</v>
      </c>
      <c r="K6953" t="s">
        <v>8224</v>
      </c>
      <c r="L6953" t="s">
        <v>8216</v>
      </c>
    </row>
    <row r="6954" spans="1:12" x14ac:dyDescent="0.35">
      <c r="A6954" s="164" t="s">
        <v>27972</v>
      </c>
      <c r="B6954" t="s">
        <v>16472</v>
      </c>
      <c r="C6954" t="s">
        <v>16473</v>
      </c>
      <c r="D6954" t="s">
        <v>16474</v>
      </c>
      <c r="E6954" t="s">
        <v>3400</v>
      </c>
      <c r="F6954">
        <v>25</v>
      </c>
      <c r="G6954" t="s">
        <v>8234</v>
      </c>
      <c r="H6954" t="s">
        <v>8218</v>
      </c>
      <c r="I6954" t="s">
        <v>8219</v>
      </c>
      <c r="J6954" t="s">
        <v>8272</v>
      </c>
      <c r="K6954" t="s">
        <v>8224</v>
      </c>
      <c r="L6954" t="s">
        <v>8216</v>
      </c>
    </row>
    <row r="6955" spans="1:12" x14ac:dyDescent="0.35">
      <c r="A6955" s="164" t="s">
        <v>18399</v>
      </c>
      <c r="B6955" t="s">
        <v>8296</v>
      </c>
      <c r="C6955" t="s">
        <v>8297</v>
      </c>
      <c r="D6955" t="s">
        <v>8298</v>
      </c>
      <c r="E6955" t="s">
        <v>3400</v>
      </c>
      <c r="F6955">
        <v>25</v>
      </c>
      <c r="G6955" t="s">
        <v>8234</v>
      </c>
      <c r="H6955" t="s">
        <v>8218</v>
      </c>
      <c r="I6955" t="s">
        <v>8219</v>
      </c>
      <c r="J6955" t="s">
        <v>8272</v>
      </c>
      <c r="K6955" t="s">
        <v>5808</v>
      </c>
      <c r="L6955" t="s">
        <v>8216</v>
      </c>
    </row>
    <row r="6956" spans="1:12" x14ac:dyDescent="0.35">
      <c r="A6956" s="164" t="s">
        <v>15291</v>
      </c>
      <c r="B6956" t="s">
        <v>15292</v>
      </c>
      <c r="C6956" t="s">
        <v>15293</v>
      </c>
      <c r="D6956" t="s">
        <v>15294</v>
      </c>
      <c r="E6956" t="s">
        <v>3400</v>
      </c>
      <c r="F6956">
        <v>25</v>
      </c>
      <c r="G6956" t="s">
        <v>8234</v>
      </c>
      <c r="H6956" t="s">
        <v>8218</v>
      </c>
      <c r="I6956" t="s">
        <v>8219</v>
      </c>
      <c r="J6956" t="s">
        <v>8272</v>
      </c>
      <c r="K6956" t="s">
        <v>8224</v>
      </c>
      <c r="L6956" t="s">
        <v>8216</v>
      </c>
    </row>
    <row r="6957" spans="1:12" x14ac:dyDescent="0.35">
      <c r="A6957" s="164" t="s">
        <v>32614</v>
      </c>
      <c r="B6957" t="s">
        <v>20214</v>
      </c>
      <c r="C6957" t="s">
        <v>20215</v>
      </c>
      <c r="D6957" t="s">
        <v>1386</v>
      </c>
      <c r="E6957" t="s">
        <v>3400</v>
      </c>
      <c r="F6957">
        <v>25</v>
      </c>
      <c r="G6957" t="s">
        <v>8234</v>
      </c>
      <c r="H6957" t="s">
        <v>8218</v>
      </c>
      <c r="I6957" t="s">
        <v>8219</v>
      </c>
      <c r="J6957" t="s">
        <v>8272</v>
      </c>
      <c r="K6957" t="s">
        <v>8224</v>
      </c>
      <c r="L6957" t="s">
        <v>8216</v>
      </c>
    </row>
    <row r="6958" spans="1:12" x14ac:dyDescent="0.35">
      <c r="A6958" s="164" t="s">
        <v>25432</v>
      </c>
      <c r="B6958" t="s">
        <v>25433</v>
      </c>
      <c r="C6958" t="s">
        <v>12447</v>
      </c>
      <c r="D6958" t="s">
        <v>160</v>
      </c>
      <c r="E6958" t="s">
        <v>3400</v>
      </c>
      <c r="F6958">
        <v>24</v>
      </c>
      <c r="G6958" t="s">
        <v>8234</v>
      </c>
      <c r="H6958" t="s">
        <v>8218</v>
      </c>
      <c r="I6958" t="s">
        <v>8219</v>
      </c>
      <c r="J6958" t="s">
        <v>8272</v>
      </c>
      <c r="K6958" t="s">
        <v>8224</v>
      </c>
      <c r="L6958" t="s">
        <v>8216</v>
      </c>
    </row>
    <row r="6959" spans="1:12" x14ac:dyDescent="0.35">
      <c r="A6959" s="164" t="s">
        <v>28857</v>
      </c>
      <c r="B6959" t="s">
        <v>26261</v>
      </c>
      <c r="C6959" t="s">
        <v>26262</v>
      </c>
      <c r="D6959" t="s">
        <v>26263</v>
      </c>
      <c r="E6959" t="s">
        <v>3400</v>
      </c>
      <c r="F6959">
        <v>25</v>
      </c>
      <c r="G6959" t="s">
        <v>8234</v>
      </c>
      <c r="H6959" t="s">
        <v>8218</v>
      </c>
      <c r="I6959" t="s">
        <v>8214</v>
      </c>
      <c r="J6959" t="s">
        <v>8272</v>
      </c>
      <c r="K6959" t="s">
        <v>5808</v>
      </c>
      <c r="L6959" t="s">
        <v>8216</v>
      </c>
    </row>
    <row r="6960" spans="1:12" x14ac:dyDescent="0.35">
      <c r="A6960" s="164" t="s">
        <v>9261</v>
      </c>
      <c r="B6960" t="s">
        <v>9262</v>
      </c>
      <c r="C6960" t="s">
        <v>9263</v>
      </c>
      <c r="D6960" t="s">
        <v>1823</v>
      </c>
      <c r="E6960" t="s">
        <v>3400</v>
      </c>
      <c r="F6960">
        <v>25</v>
      </c>
      <c r="G6960" t="s">
        <v>8234</v>
      </c>
      <c r="H6960" t="s">
        <v>8218</v>
      </c>
      <c r="I6960" t="s">
        <v>8214</v>
      </c>
      <c r="J6960" t="s">
        <v>8272</v>
      </c>
      <c r="K6960" t="s">
        <v>8224</v>
      </c>
      <c r="L6960" t="s">
        <v>8216</v>
      </c>
    </row>
    <row r="6961" spans="1:12" x14ac:dyDescent="0.35">
      <c r="A6961" s="164" t="s">
        <v>11705</v>
      </c>
      <c r="B6961" t="s">
        <v>11706</v>
      </c>
      <c r="C6961" t="s">
        <v>11707</v>
      </c>
      <c r="D6961" t="s">
        <v>10489</v>
      </c>
      <c r="E6961" t="s">
        <v>3400</v>
      </c>
      <c r="F6961">
        <v>25</v>
      </c>
      <c r="G6961" t="s">
        <v>8234</v>
      </c>
      <c r="H6961" t="s">
        <v>8218</v>
      </c>
      <c r="I6961" t="s">
        <v>8219</v>
      </c>
      <c r="J6961" t="s">
        <v>8272</v>
      </c>
      <c r="K6961" t="s">
        <v>8224</v>
      </c>
      <c r="L6961" t="s">
        <v>8216</v>
      </c>
    </row>
    <row r="6962" spans="1:12" x14ac:dyDescent="0.35">
      <c r="A6962" s="164" t="s">
        <v>14226</v>
      </c>
      <c r="B6962" t="s">
        <v>14227</v>
      </c>
      <c r="C6962" t="s">
        <v>14228</v>
      </c>
      <c r="D6962" t="s">
        <v>110</v>
      </c>
      <c r="E6962" t="s">
        <v>3400</v>
      </c>
      <c r="F6962">
        <v>25</v>
      </c>
      <c r="G6962" t="s">
        <v>8234</v>
      </c>
      <c r="H6962" t="s">
        <v>8218</v>
      </c>
      <c r="I6962" t="s">
        <v>8214</v>
      </c>
      <c r="J6962" t="s">
        <v>8272</v>
      </c>
      <c r="K6962" t="s">
        <v>8224</v>
      </c>
      <c r="L6962" t="s">
        <v>8216</v>
      </c>
    </row>
    <row r="6963" spans="1:12" x14ac:dyDescent="0.35">
      <c r="A6963" s="164" t="s">
        <v>15303</v>
      </c>
      <c r="B6963" t="s">
        <v>15304</v>
      </c>
      <c r="C6963" t="s">
        <v>15305</v>
      </c>
      <c r="D6963" t="s">
        <v>15306</v>
      </c>
      <c r="E6963" t="s">
        <v>3400</v>
      </c>
      <c r="F6963">
        <v>25</v>
      </c>
      <c r="G6963" t="s">
        <v>8234</v>
      </c>
      <c r="H6963" t="s">
        <v>8218</v>
      </c>
      <c r="I6963" t="s">
        <v>8219</v>
      </c>
      <c r="J6963" t="s">
        <v>8272</v>
      </c>
      <c r="K6963" t="s">
        <v>8224</v>
      </c>
      <c r="L6963" t="s">
        <v>8216</v>
      </c>
    </row>
    <row r="6964" spans="1:12" x14ac:dyDescent="0.35">
      <c r="A6964" s="164" t="s">
        <v>31653</v>
      </c>
      <c r="B6964" t="s">
        <v>31654</v>
      </c>
      <c r="C6964" t="s">
        <v>31655</v>
      </c>
      <c r="D6964" t="s">
        <v>31656</v>
      </c>
      <c r="E6964" t="s">
        <v>3400</v>
      </c>
      <c r="F6964">
        <v>25</v>
      </c>
      <c r="G6964" t="s">
        <v>8234</v>
      </c>
      <c r="H6964" t="s">
        <v>8218</v>
      </c>
      <c r="I6964" t="s">
        <v>8219</v>
      </c>
      <c r="J6964" t="s">
        <v>8272</v>
      </c>
      <c r="K6964" t="s">
        <v>5808</v>
      </c>
      <c r="L6964" t="s">
        <v>8216</v>
      </c>
    </row>
    <row r="6965" spans="1:12" x14ac:dyDescent="0.35">
      <c r="A6965" s="164" t="s">
        <v>10583</v>
      </c>
      <c r="B6965" t="s">
        <v>10584</v>
      </c>
      <c r="C6965" t="s">
        <v>10585</v>
      </c>
      <c r="D6965" t="s">
        <v>10586</v>
      </c>
      <c r="E6965" t="s">
        <v>3400</v>
      </c>
      <c r="F6965">
        <v>25</v>
      </c>
      <c r="G6965" t="s">
        <v>8234</v>
      </c>
      <c r="H6965" t="s">
        <v>8218</v>
      </c>
      <c r="I6965" t="s">
        <v>8219</v>
      </c>
      <c r="J6965" t="s">
        <v>8272</v>
      </c>
      <c r="K6965" t="s">
        <v>8224</v>
      </c>
      <c r="L6965" t="s">
        <v>8216</v>
      </c>
    </row>
    <row r="6966" spans="1:12" x14ac:dyDescent="0.35">
      <c r="A6966" s="164" t="s">
        <v>31538</v>
      </c>
      <c r="B6966" t="s">
        <v>31539</v>
      </c>
      <c r="C6966" t="s">
        <v>12098</v>
      </c>
      <c r="D6966" t="s">
        <v>3550</v>
      </c>
      <c r="E6966" t="s">
        <v>3400</v>
      </c>
      <c r="F6966">
        <v>25</v>
      </c>
      <c r="G6966" t="s">
        <v>8234</v>
      </c>
      <c r="H6966" t="s">
        <v>8218</v>
      </c>
      <c r="I6966" t="s">
        <v>8219</v>
      </c>
      <c r="J6966" t="s">
        <v>8272</v>
      </c>
      <c r="K6966" t="s">
        <v>8224</v>
      </c>
      <c r="L6966" t="s">
        <v>8216</v>
      </c>
    </row>
    <row r="6967" spans="1:12" x14ac:dyDescent="0.35">
      <c r="A6967" s="164" t="s">
        <v>12040</v>
      </c>
      <c r="B6967" t="s">
        <v>12041</v>
      </c>
      <c r="C6967" t="s">
        <v>12042</v>
      </c>
      <c r="D6967" t="s">
        <v>12043</v>
      </c>
      <c r="E6967" t="s">
        <v>3400</v>
      </c>
      <c r="F6967">
        <v>24</v>
      </c>
      <c r="G6967" t="s">
        <v>8234</v>
      </c>
      <c r="H6967" t="s">
        <v>8218</v>
      </c>
      <c r="I6967" t="s">
        <v>8219</v>
      </c>
      <c r="J6967" t="s">
        <v>8272</v>
      </c>
      <c r="K6967" t="s">
        <v>8224</v>
      </c>
      <c r="L6967" t="s">
        <v>8216</v>
      </c>
    </row>
    <row r="6968" spans="1:12" x14ac:dyDescent="0.35">
      <c r="A6968" s="164" t="s">
        <v>28076</v>
      </c>
      <c r="B6968" t="s">
        <v>18176</v>
      </c>
      <c r="C6968" t="s">
        <v>18177</v>
      </c>
      <c r="D6968" t="s">
        <v>968</v>
      </c>
      <c r="E6968" t="s">
        <v>3400</v>
      </c>
      <c r="F6968">
        <v>25</v>
      </c>
      <c r="G6968" t="s">
        <v>8234</v>
      </c>
      <c r="H6968" t="s">
        <v>8218</v>
      </c>
      <c r="I6968" t="s">
        <v>8214</v>
      </c>
      <c r="J6968" t="s">
        <v>8272</v>
      </c>
      <c r="K6968" t="s">
        <v>5808</v>
      </c>
      <c r="L6968" t="s">
        <v>8216</v>
      </c>
    </row>
    <row r="6969" spans="1:12" x14ac:dyDescent="0.35">
      <c r="A6969" s="164" t="s">
        <v>16559</v>
      </c>
      <c r="B6969" t="s">
        <v>16560</v>
      </c>
      <c r="C6969" t="s">
        <v>16561</v>
      </c>
      <c r="D6969" t="s">
        <v>16562</v>
      </c>
      <c r="E6969" t="s">
        <v>3400</v>
      </c>
      <c r="F6969">
        <v>25</v>
      </c>
      <c r="G6969" t="s">
        <v>8234</v>
      </c>
      <c r="H6969" t="s">
        <v>8218</v>
      </c>
      <c r="I6969" t="s">
        <v>8219</v>
      </c>
      <c r="J6969" t="s">
        <v>8272</v>
      </c>
      <c r="K6969" t="s">
        <v>5808</v>
      </c>
      <c r="L6969" t="s">
        <v>8216</v>
      </c>
    </row>
    <row r="6970" spans="1:12" x14ac:dyDescent="0.35">
      <c r="A6970" s="164" t="s">
        <v>28891</v>
      </c>
      <c r="B6970" t="s">
        <v>26598</v>
      </c>
      <c r="C6970" t="s">
        <v>26599</v>
      </c>
      <c r="D6970" t="s">
        <v>3697</v>
      </c>
      <c r="E6970" t="s">
        <v>3400</v>
      </c>
      <c r="F6970">
        <v>25</v>
      </c>
      <c r="G6970" t="s">
        <v>8234</v>
      </c>
      <c r="H6970" t="s">
        <v>8218</v>
      </c>
      <c r="I6970" t="s">
        <v>8219</v>
      </c>
      <c r="J6970" t="s">
        <v>8272</v>
      </c>
      <c r="K6970" t="s">
        <v>5808</v>
      </c>
      <c r="L6970" t="s">
        <v>8216</v>
      </c>
    </row>
    <row r="6971" spans="1:12" x14ac:dyDescent="0.35">
      <c r="A6971" s="164" t="s">
        <v>22101</v>
      </c>
      <c r="B6971" t="s">
        <v>15083</v>
      </c>
      <c r="C6971" t="s">
        <v>22102</v>
      </c>
      <c r="D6971" t="s">
        <v>15085</v>
      </c>
      <c r="E6971" t="s">
        <v>3400</v>
      </c>
      <c r="F6971">
        <v>25</v>
      </c>
      <c r="G6971" t="s">
        <v>8234</v>
      </c>
      <c r="H6971" t="s">
        <v>8218</v>
      </c>
      <c r="I6971" t="s">
        <v>8214</v>
      </c>
      <c r="J6971" t="s">
        <v>8272</v>
      </c>
      <c r="K6971" t="s">
        <v>5808</v>
      </c>
      <c r="L6971" t="s">
        <v>8216</v>
      </c>
    </row>
    <row r="6972" spans="1:12" x14ac:dyDescent="0.35">
      <c r="A6972" s="164" t="s">
        <v>29679</v>
      </c>
      <c r="B6972" t="s">
        <v>29680</v>
      </c>
      <c r="C6972" t="s">
        <v>23458</v>
      </c>
      <c r="D6972" t="s">
        <v>14457</v>
      </c>
      <c r="E6972" t="s">
        <v>3400</v>
      </c>
      <c r="F6972">
        <v>25</v>
      </c>
      <c r="G6972" t="s">
        <v>8234</v>
      </c>
      <c r="H6972" t="s">
        <v>8218</v>
      </c>
      <c r="I6972" t="s">
        <v>8219</v>
      </c>
      <c r="J6972" t="s">
        <v>8272</v>
      </c>
      <c r="K6972" t="s">
        <v>8224</v>
      </c>
      <c r="L6972" t="s">
        <v>8216</v>
      </c>
    </row>
    <row r="6973" spans="1:12" x14ac:dyDescent="0.35">
      <c r="A6973" s="164" t="s">
        <v>25318</v>
      </c>
      <c r="B6973" t="s">
        <v>25319</v>
      </c>
      <c r="C6973" t="s">
        <v>25320</v>
      </c>
      <c r="D6973" t="s">
        <v>25321</v>
      </c>
      <c r="E6973" t="s">
        <v>3400</v>
      </c>
      <c r="H6973" t="s">
        <v>8218</v>
      </c>
      <c r="I6973" t="s">
        <v>8214</v>
      </c>
      <c r="J6973" t="s">
        <v>8215</v>
      </c>
      <c r="K6973" t="s">
        <v>8224</v>
      </c>
      <c r="L6973" t="s">
        <v>8216</v>
      </c>
    </row>
    <row r="6974" spans="1:12" x14ac:dyDescent="0.35">
      <c r="A6974" s="164" t="s">
        <v>25501</v>
      </c>
      <c r="B6974" t="s">
        <v>25502</v>
      </c>
      <c r="C6974" t="s">
        <v>25503</v>
      </c>
      <c r="D6974" t="s">
        <v>11893</v>
      </c>
      <c r="E6974" t="s">
        <v>3400</v>
      </c>
      <c r="H6974" t="s">
        <v>8218</v>
      </c>
      <c r="I6974" t="s">
        <v>8214</v>
      </c>
      <c r="J6974" t="s">
        <v>8215</v>
      </c>
      <c r="K6974" t="s">
        <v>8224</v>
      </c>
      <c r="L6974" t="s">
        <v>8216</v>
      </c>
    </row>
    <row r="6975" spans="1:12" x14ac:dyDescent="0.35">
      <c r="A6975" s="164" t="s">
        <v>14864</v>
      </c>
      <c r="B6975" t="s">
        <v>14865</v>
      </c>
      <c r="C6975" t="s">
        <v>14866</v>
      </c>
      <c r="D6975" t="s">
        <v>14867</v>
      </c>
      <c r="E6975" t="s">
        <v>3400</v>
      </c>
      <c r="F6975">
        <v>120</v>
      </c>
      <c r="G6975" t="s">
        <v>8212</v>
      </c>
      <c r="H6975" t="s">
        <v>8218</v>
      </c>
      <c r="I6975" t="s">
        <v>8214</v>
      </c>
      <c r="J6975" t="s">
        <v>8215</v>
      </c>
      <c r="K6975" t="s">
        <v>8224</v>
      </c>
      <c r="L6975" t="s">
        <v>8267</v>
      </c>
    </row>
    <row r="6976" spans="1:12" x14ac:dyDescent="0.35">
      <c r="A6976" s="164" t="s">
        <v>32336</v>
      </c>
      <c r="B6976" t="s">
        <v>32337</v>
      </c>
      <c r="C6976" t="s">
        <v>32338</v>
      </c>
      <c r="D6976" t="s">
        <v>1410</v>
      </c>
      <c r="E6976" t="s">
        <v>3400</v>
      </c>
      <c r="F6976">
        <v>232</v>
      </c>
      <c r="G6976" t="s">
        <v>8223</v>
      </c>
      <c r="H6976" t="s">
        <v>8218</v>
      </c>
      <c r="I6976" t="s">
        <v>8214</v>
      </c>
      <c r="J6976" t="s">
        <v>8215</v>
      </c>
      <c r="K6976" t="s">
        <v>8224</v>
      </c>
      <c r="L6976" t="s">
        <v>8216</v>
      </c>
    </row>
    <row r="6977" spans="1:12" x14ac:dyDescent="0.35">
      <c r="A6977" s="164" t="s">
        <v>9309</v>
      </c>
      <c r="B6977" t="s">
        <v>9310</v>
      </c>
      <c r="C6977" t="s">
        <v>9311</v>
      </c>
      <c r="D6977" t="s">
        <v>9312</v>
      </c>
      <c r="E6977" t="s">
        <v>3400</v>
      </c>
      <c r="H6977" t="s">
        <v>8218</v>
      </c>
      <c r="I6977" t="s">
        <v>8214</v>
      </c>
      <c r="J6977" t="s">
        <v>8215</v>
      </c>
      <c r="K6977" t="s">
        <v>8224</v>
      </c>
      <c r="L6977" t="s">
        <v>8216</v>
      </c>
    </row>
    <row r="6978" spans="1:12" x14ac:dyDescent="0.35">
      <c r="A6978" s="164" t="s">
        <v>20530</v>
      </c>
      <c r="B6978" t="s">
        <v>18312</v>
      </c>
      <c r="C6978" t="s">
        <v>20531</v>
      </c>
      <c r="D6978" t="s">
        <v>9726</v>
      </c>
      <c r="E6978" t="s">
        <v>3400</v>
      </c>
      <c r="H6978" t="s">
        <v>8218</v>
      </c>
      <c r="I6978" t="s">
        <v>8219</v>
      </c>
      <c r="J6978" t="s">
        <v>8215</v>
      </c>
      <c r="K6978" t="s">
        <v>8224</v>
      </c>
      <c r="L6978" t="s">
        <v>8216</v>
      </c>
    </row>
    <row r="6979" spans="1:12" x14ac:dyDescent="0.35">
      <c r="A6979" s="164" t="s">
        <v>17304</v>
      </c>
      <c r="B6979" t="s">
        <v>17305</v>
      </c>
      <c r="C6979" t="s">
        <v>17306</v>
      </c>
      <c r="D6979" t="s">
        <v>2520</v>
      </c>
      <c r="E6979" t="s">
        <v>3400</v>
      </c>
      <c r="F6979">
        <v>258</v>
      </c>
      <c r="G6979" t="s">
        <v>8223</v>
      </c>
      <c r="H6979" t="s">
        <v>8218</v>
      </c>
      <c r="I6979" t="s">
        <v>8214</v>
      </c>
      <c r="J6979" t="s">
        <v>8215</v>
      </c>
      <c r="K6979" t="s">
        <v>8224</v>
      </c>
      <c r="L6979" t="s">
        <v>8216</v>
      </c>
    </row>
    <row r="6980" spans="1:12" x14ac:dyDescent="0.35">
      <c r="A6980" s="164" t="s">
        <v>27344</v>
      </c>
      <c r="B6980" t="s">
        <v>27345</v>
      </c>
      <c r="C6980" t="s">
        <v>27346</v>
      </c>
      <c r="D6980" t="s">
        <v>3437</v>
      </c>
      <c r="E6980" t="s">
        <v>3400</v>
      </c>
      <c r="F6980">
        <v>114</v>
      </c>
      <c r="G6980" t="s">
        <v>8212</v>
      </c>
      <c r="H6980" t="s">
        <v>8218</v>
      </c>
      <c r="I6980" t="s">
        <v>8214</v>
      </c>
      <c r="J6980" t="s">
        <v>8215</v>
      </c>
      <c r="K6980" t="s">
        <v>8224</v>
      </c>
      <c r="L6980" t="s">
        <v>8216</v>
      </c>
    </row>
    <row r="6981" spans="1:12" x14ac:dyDescent="0.35">
      <c r="A6981" s="164" t="s">
        <v>28507</v>
      </c>
      <c r="B6981" t="s">
        <v>28508</v>
      </c>
      <c r="C6981" t="s">
        <v>8277</v>
      </c>
      <c r="D6981" t="s">
        <v>171</v>
      </c>
      <c r="E6981" t="s">
        <v>3400</v>
      </c>
      <c r="F6981">
        <v>92</v>
      </c>
      <c r="G6981" t="s">
        <v>8234</v>
      </c>
      <c r="H6981" t="s">
        <v>8218</v>
      </c>
      <c r="I6981" t="s">
        <v>8219</v>
      </c>
      <c r="J6981" t="s">
        <v>8215</v>
      </c>
      <c r="K6981" t="s">
        <v>8224</v>
      </c>
      <c r="L6981" t="s">
        <v>8216</v>
      </c>
    </row>
    <row r="6982" spans="1:12" x14ac:dyDescent="0.35">
      <c r="A6982" s="164" t="s">
        <v>14609</v>
      </c>
      <c r="B6982" t="s">
        <v>14610</v>
      </c>
      <c r="C6982" t="s">
        <v>14611</v>
      </c>
      <c r="D6982" t="s">
        <v>14612</v>
      </c>
      <c r="E6982" t="s">
        <v>3400</v>
      </c>
      <c r="F6982">
        <v>40</v>
      </c>
      <c r="G6982" t="s">
        <v>8234</v>
      </c>
      <c r="H6982" t="s">
        <v>8218</v>
      </c>
      <c r="I6982" t="s">
        <v>8214</v>
      </c>
      <c r="J6982" t="s">
        <v>8215</v>
      </c>
      <c r="K6982" t="s">
        <v>8224</v>
      </c>
      <c r="L6982" t="s">
        <v>8216</v>
      </c>
    </row>
    <row r="6983" spans="1:12" x14ac:dyDescent="0.35">
      <c r="A6983" s="164" t="s">
        <v>22868</v>
      </c>
      <c r="B6983" t="s">
        <v>22869</v>
      </c>
      <c r="C6983" t="s">
        <v>22870</v>
      </c>
      <c r="D6983" t="s">
        <v>8651</v>
      </c>
      <c r="E6983" t="s">
        <v>3400</v>
      </c>
      <c r="H6983" t="s">
        <v>8218</v>
      </c>
      <c r="I6983" t="s">
        <v>8214</v>
      </c>
      <c r="J6983" t="s">
        <v>8215</v>
      </c>
      <c r="K6983" t="s">
        <v>8224</v>
      </c>
      <c r="L6983" t="s">
        <v>8216</v>
      </c>
    </row>
    <row r="6984" spans="1:12" x14ac:dyDescent="0.35">
      <c r="A6984" s="164" t="s">
        <v>28823</v>
      </c>
      <c r="B6984" t="s">
        <v>28824</v>
      </c>
      <c r="C6984" t="s">
        <v>28825</v>
      </c>
      <c r="D6984" t="s">
        <v>8651</v>
      </c>
      <c r="E6984" t="s">
        <v>3400</v>
      </c>
      <c r="H6984" t="s">
        <v>8218</v>
      </c>
      <c r="I6984" t="s">
        <v>8214</v>
      </c>
      <c r="J6984" t="s">
        <v>8215</v>
      </c>
      <c r="K6984" t="s">
        <v>8224</v>
      </c>
      <c r="L6984" t="s">
        <v>8216</v>
      </c>
    </row>
    <row r="6985" spans="1:12" x14ac:dyDescent="0.35">
      <c r="A6985" s="164" t="s">
        <v>14461</v>
      </c>
      <c r="B6985" t="s">
        <v>14462</v>
      </c>
      <c r="C6985" t="s">
        <v>14463</v>
      </c>
      <c r="D6985" t="s">
        <v>3439</v>
      </c>
      <c r="E6985" t="s">
        <v>3400</v>
      </c>
      <c r="F6985">
        <v>1</v>
      </c>
      <c r="G6985" t="s">
        <v>8234</v>
      </c>
      <c r="H6985" t="s">
        <v>8218</v>
      </c>
      <c r="I6985" t="s">
        <v>8214</v>
      </c>
      <c r="J6985" t="s">
        <v>8215</v>
      </c>
      <c r="K6985" t="s">
        <v>8224</v>
      </c>
      <c r="L6985" t="s">
        <v>8216</v>
      </c>
    </row>
    <row r="6986" spans="1:12" x14ac:dyDescent="0.35">
      <c r="A6986" s="164" t="s">
        <v>26470</v>
      </c>
      <c r="B6986" t="s">
        <v>26471</v>
      </c>
      <c r="C6986" t="s">
        <v>26472</v>
      </c>
      <c r="D6986" t="s">
        <v>8651</v>
      </c>
      <c r="E6986" t="s">
        <v>3400</v>
      </c>
      <c r="H6986" t="s">
        <v>8218</v>
      </c>
      <c r="I6986" t="s">
        <v>8214</v>
      </c>
      <c r="J6986" t="s">
        <v>8215</v>
      </c>
      <c r="K6986" t="s">
        <v>8224</v>
      </c>
      <c r="L6986" t="s">
        <v>8216</v>
      </c>
    </row>
    <row r="6987" spans="1:12" x14ac:dyDescent="0.35">
      <c r="A6987" s="164" t="s">
        <v>21714</v>
      </c>
      <c r="B6987" t="s">
        <v>21715</v>
      </c>
      <c r="C6987" t="s">
        <v>21716</v>
      </c>
      <c r="D6987" t="s">
        <v>10720</v>
      </c>
      <c r="E6987" t="s">
        <v>3400</v>
      </c>
      <c r="F6987">
        <v>62</v>
      </c>
      <c r="G6987" t="s">
        <v>8234</v>
      </c>
      <c r="H6987" t="s">
        <v>8218</v>
      </c>
      <c r="I6987" t="s">
        <v>8214</v>
      </c>
      <c r="J6987" t="s">
        <v>8215</v>
      </c>
      <c r="K6987" t="s">
        <v>8224</v>
      </c>
      <c r="L6987" t="s">
        <v>8216</v>
      </c>
    </row>
    <row r="6988" spans="1:12" x14ac:dyDescent="0.35">
      <c r="A6988" s="164" t="s">
        <v>21513</v>
      </c>
      <c r="B6988" t="s">
        <v>21514</v>
      </c>
      <c r="C6988" t="s">
        <v>21515</v>
      </c>
      <c r="D6988" t="s">
        <v>2281</v>
      </c>
      <c r="E6988" t="s">
        <v>3400</v>
      </c>
      <c r="F6988">
        <v>66</v>
      </c>
      <c r="G6988" t="s">
        <v>8234</v>
      </c>
      <c r="H6988" t="s">
        <v>8218</v>
      </c>
      <c r="I6988" t="s">
        <v>8219</v>
      </c>
      <c r="J6988" t="s">
        <v>8215</v>
      </c>
      <c r="K6988" t="s">
        <v>8224</v>
      </c>
      <c r="L6988" t="s">
        <v>8216</v>
      </c>
    </row>
    <row r="6989" spans="1:12" x14ac:dyDescent="0.35">
      <c r="A6989" s="164" t="s">
        <v>23544</v>
      </c>
      <c r="B6989" t="s">
        <v>23545</v>
      </c>
      <c r="C6989" t="s">
        <v>23546</v>
      </c>
      <c r="D6989" t="s">
        <v>23547</v>
      </c>
      <c r="E6989" t="s">
        <v>3400</v>
      </c>
      <c r="H6989" t="s">
        <v>8218</v>
      </c>
      <c r="I6989" t="s">
        <v>8219</v>
      </c>
      <c r="J6989" t="s">
        <v>8215</v>
      </c>
      <c r="K6989" t="s">
        <v>8224</v>
      </c>
      <c r="L6989" t="s">
        <v>8216</v>
      </c>
    </row>
    <row r="6990" spans="1:12" x14ac:dyDescent="0.35">
      <c r="A6990" s="164" t="s">
        <v>9030</v>
      </c>
      <c r="B6990" t="s">
        <v>9031</v>
      </c>
      <c r="C6990" t="s">
        <v>9032</v>
      </c>
      <c r="D6990" t="s">
        <v>9033</v>
      </c>
      <c r="E6990" t="s">
        <v>3400</v>
      </c>
      <c r="F6990">
        <v>159</v>
      </c>
      <c r="G6990" t="s">
        <v>8212</v>
      </c>
      <c r="H6990" t="s">
        <v>8218</v>
      </c>
      <c r="I6990" t="s">
        <v>8214</v>
      </c>
      <c r="J6990" t="s">
        <v>8215</v>
      </c>
      <c r="K6990" t="s">
        <v>8224</v>
      </c>
      <c r="L6990" t="s">
        <v>8216</v>
      </c>
    </row>
    <row r="6991" spans="1:12" x14ac:dyDescent="0.35">
      <c r="A6991" s="164" t="s">
        <v>28127</v>
      </c>
      <c r="B6991" t="s">
        <v>28128</v>
      </c>
      <c r="C6991" t="s">
        <v>28129</v>
      </c>
      <c r="D6991" t="s">
        <v>11893</v>
      </c>
      <c r="E6991" t="s">
        <v>3400</v>
      </c>
      <c r="H6991" t="s">
        <v>8218</v>
      </c>
      <c r="I6991" t="s">
        <v>8214</v>
      </c>
      <c r="J6991" t="s">
        <v>8215</v>
      </c>
      <c r="K6991" t="s">
        <v>8224</v>
      </c>
      <c r="L6991" t="s">
        <v>8216</v>
      </c>
    </row>
    <row r="6992" spans="1:12" x14ac:dyDescent="0.35">
      <c r="A6992" s="164" t="s">
        <v>24962</v>
      </c>
      <c r="B6992" t="s">
        <v>24963</v>
      </c>
      <c r="C6992" t="s">
        <v>24964</v>
      </c>
      <c r="D6992" t="s">
        <v>20448</v>
      </c>
      <c r="E6992" t="s">
        <v>3400</v>
      </c>
      <c r="F6992">
        <v>152</v>
      </c>
      <c r="G6992" t="s">
        <v>8212</v>
      </c>
      <c r="H6992" t="s">
        <v>8218</v>
      </c>
      <c r="I6992" t="s">
        <v>8214</v>
      </c>
      <c r="J6992" t="s">
        <v>8215</v>
      </c>
      <c r="K6992" t="s">
        <v>8224</v>
      </c>
      <c r="L6992" t="s">
        <v>8216</v>
      </c>
    </row>
    <row r="6993" spans="1:12" x14ac:dyDescent="0.35">
      <c r="A6993" s="164" t="s">
        <v>14053</v>
      </c>
      <c r="B6993" t="s">
        <v>14054</v>
      </c>
      <c r="C6993" t="s">
        <v>14055</v>
      </c>
      <c r="D6993" t="s">
        <v>12315</v>
      </c>
      <c r="E6993" t="s">
        <v>3400</v>
      </c>
      <c r="F6993">
        <v>98</v>
      </c>
      <c r="G6993" t="s">
        <v>8234</v>
      </c>
      <c r="H6993" t="s">
        <v>8218</v>
      </c>
      <c r="I6993" t="s">
        <v>8214</v>
      </c>
      <c r="J6993" t="s">
        <v>8215</v>
      </c>
      <c r="K6993" t="s">
        <v>8224</v>
      </c>
      <c r="L6993" t="s">
        <v>8216</v>
      </c>
    </row>
    <row r="6994" spans="1:12" x14ac:dyDescent="0.35">
      <c r="A6994" s="164" t="s">
        <v>29639</v>
      </c>
      <c r="B6994" t="s">
        <v>29640</v>
      </c>
      <c r="C6994" t="s">
        <v>29641</v>
      </c>
      <c r="D6994" t="s">
        <v>29642</v>
      </c>
      <c r="E6994" t="s">
        <v>3400</v>
      </c>
      <c r="H6994" t="s">
        <v>8218</v>
      </c>
      <c r="I6994" t="s">
        <v>8214</v>
      </c>
      <c r="J6994" t="s">
        <v>8215</v>
      </c>
      <c r="K6994" t="s">
        <v>8224</v>
      </c>
      <c r="L6994" t="s">
        <v>8216</v>
      </c>
    </row>
    <row r="6995" spans="1:12" x14ac:dyDescent="0.35">
      <c r="A6995" s="164" t="s">
        <v>18311</v>
      </c>
      <c r="B6995" t="s">
        <v>18312</v>
      </c>
      <c r="C6995" t="s">
        <v>18313</v>
      </c>
      <c r="D6995" t="s">
        <v>9726</v>
      </c>
      <c r="E6995" t="s">
        <v>3400</v>
      </c>
      <c r="H6995" t="s">
        <v>8218</v>
      </c>
      <c r="I6995" t="s">
        <v>8219</v>
      </c>
      <c r="J6995" t="s">
        <v>8215</v>
      </c>
      <c r="K6995" t="s">
        <v>8224</v>
      </c>
      <c r="L6995" t="s">
        <v>8216</v>
      </c>
    </row>
    <row r="6996" spans="1:12" x14ac:dyDescent="0.35">
      <c r="A6996" s="164" t="s">
        <v>15582</v>
      </c>
      <c r="B6996" t="s">
        <v>15583</v>
      </c>
      <c r="C6996" t="s">
        <v>15584</v>
      </c>
      <c r="D6996" t="s">
        <v>3399</v>
      </c>
      <c r="E6996" t="s">
        <v>3400</v>
      </c>
      <c r="F6996">
        <v>291</v>
      </c>
      <c r="G6996" t="s">
        <v>8223</v>
      </c>
      <c r="H6996" t="s">
        <v>8218</v>
      </c>
      <c r="I6996" t="s">
        <v>8214</v>
      </c>
      <c r="J6996" t="s">
        <v>8215</v>
      </c>
      <c r="K6996" t="s">
        <v>8224</v>
      </c>
      <c r="L6996" t="s">
        <v>8216</v>
      </c>
    </row>
    <row r="6997" spans="1:12" x14ac:dyDescent="0.35">
      <c r="A6997" s="164" t="s">
        <v>14723</v>
      </c>
      <c r="B6997" t="s">
        <v>14724</v>
      </c>
      <c r="C6997" t="s">
        <v>14725</v>
      </c>
      <c r="D6997" t="s">
        <v>3475</v>
      </c>
      <c r="E6997" t="s">
        <v>3400</v>
      </c>
      <c r="F6997">
        <v>48</v>
      </c>
      <c r="G6997" t="s">
        <v>8234</v>
      </c>
      <c r="H6997" t="s">
        <v>8218</v>
      </c>
      <c r="I6997" t="s">
        <v>8214</v>
      </c>
      <c r="J6997" t="s">
        <v>8215</v>
      </c>
      <c r="K6997" t="s">
        <v>8224</v>
      </c>
      <c r="L6997" t="s">
        <v>8216</v>
      </c>
    </row>
    <row r="6998" spans="1:12" x14ac:dyDescent="0.35">
      <c r="A6998" s="164" t="s">
        <v>28259</v>
      </c>
      <c r="B6998" t="s">
        <v>28260</v>
      </c>
      <c r="C6998" t="s">
        <v>28261</v>
      </c>
      <c r="D6998" t="s">
        <v>28262</v>
      </c>
      <c r="E6998" t="s">
        <v>3400</v>
      </c>
      <c r="F6998">
        <v>0</v>
      </c>
      <c r="G6998" t="s">
        <v>8234</v>
      </c>
      <c r="H6998" t="s">
        <v>8218</v>
      </c>
      <c r="I6998" t="s">
        <v>8214</v>
      </c>
      <c r="J6998" t="s">
        <v>8215</v>
      </c>
      <c r="K6998" t="s">
        <v>8224</v>
      </c>
      <c r="L6998" t="s">
        <v>8216</v>
      </c>
    </row>
    <row r="6999" spans="1:12" x14ac:dyDescent="0.35">
      <c r="A6999" s="164" t="s">
        <v>18105</v>
      </c>
      <c r="B6999" t="s">
        <v>18106</v>
      </c>
      <c r="C6999" t="s">
        <v>18107</v>
      </c>
      <c r="D6999" t="s">
        <v>3447</v>
      </c>
      <c r="E6999" t="s">
        <v>3400</v>
      </c>
      <c r="F6999">
        <v>45</v>
      </c>
      <c r="G6999" t="s">
        <v>8234</v>
      </c>
      <c r="H6999" t="s">
        <v>8218</v>
      </c>
      <c r="I6999" t="s">
        <v>8214</v>
      </c>
      <c r="J6999" t="s">
        <v>8215</v>
      </c>
      <c r="K6999" t="s">
        <v>8224</v>
      </c>
      <c r="L6999" t="s">
        <v>8216</v>
      </c>
    </row>
    <row r="7000" spans="1:12" x14ac:dyDescent="0.35">
      <c r="A7000" s="164" t="s">
        <v>33253</v>
      </c>
      <c r="B7000" t="s">
        <v>33254</v>
      </c>
      <c r="C7000" t="s">
        <v>33255</v>
      </c>
      <c r="D7000" t="s">
        <v>9312</v>
      </c>
      <c r="E7000" t="s">
        <v>3400</v>
      </c>
      <c r="F7000">
        <v>30</v>
      </c>
      <c r="G7000" t="s">
        <v>8234</v>
      </c>
      <c r="H7000" t="s">
        <v>8218</v>
      </c>
      <c r="I7000" t="s">
        <v>8214</v>
      </c>
      <c r="J7000" t="s">
        <v>8215</v>
      </c>
      <c r="K7000" t="s">
        <v>8224</v>
      </c>
      <c r="L7000" t="s">
        <v>8216</v>
      </c>
    </row>
    <row r="7001" spans="1:12" x14ac:dyDescent="0.35">
      <c r="A7001" s="164" t="s">
        <v>10220</v>
      </c>
      <c r="B7001" t="s">
        <v>10221</v>
      </c>
      <c r="C7001" t="s">
        <v>10222</v>
      </c>
      <c r="D7001" t="s">
        <v>1601</v>
      </c>
      <c r="E7001" t="s">
        <v>3400</v>
      </c>
      <c r="F7001">
        <v>16</v>
      </c>
      <c r="G7001" t="s">
        <v>8234</v>
      </c>
      <c r="H7001" t="s">
        <v>8218</v>
      </c>
      <c r="I7001" t="s">
        <v>8214</v>
      </c>
      <c r="J7001" t="s">
        <v>8215</v>
      </c>
      <c r="K7001" t="s">
        <v>8224</v>
      </c>
      <c r="L7001" t="s">
        <v>8216</v>
      </c>
    </row>
    <row r="7002" spans="1:12" x14ac:dyDescent="0.35">
      <c r="A7002" s="164" t="s">
        <v>32056</v>
      </c>
      <c r="B7002" t="s">
        <v>32057</v>
      </c>
      <c r="C7002" t="s">
        <v>32058</v>
      </c>
      <c r="D7002" t="s">
        <v>1410</v>
      </c>
      <c r="E7002" t="s">
        <v>3400</v>
      </c>
      <c r="F7002">
        <v>130</v>
      </c>
      <c r="G7002" t="s">
        <v>8212</v>
      </c>
      <c r="H7002" t="s">
        <v>8218</v>
      </c>
      <c r="I7002" t="s">
        <v>8214</v>
      </c>
      <c r="J7002" t="s">
        <v>8215</v>
      </c>
      <c r="K7002" t="s">
        <v>8224</v>
      </c>
      <c r="L7002" t="s">
        <v>8216</v>
      </c>
    </row>
    <row r="7003" spans="1:12" x14ac:dyDescent="0.35">
      <c r="A7003" s="164" t="s">
        <v>32960</v>
      </c>
      <c r="B7003" t="s">
        <v>32961</v>
      </c>
      <c r="C7003" t="s">
        <v>32962</v>
      </c>
      <c r="D7003" t="s">
        <v>22906</v>
      </c>
      <c r="E7003" t="s">
        <v>3400</v>
      </c>
      <c r="F7003">
        <v>16</v>
      </c>
      <c r="G7003" t="s">
        <v>8234</v>
      </c>
      <c r="H7003" t="s">
        <v>8218</v>
      </c>
      <c r="I7003" t="s">
        <v>8219</v>
      </c>
      <c r="J7003" t="s">
        <v>8215</v>
      </c>
      <c r="K7003" t="s">
        <v>8224</v>
      </c>
      <c r="L7003" t="s">
        <v>8216</v>
      </c>
    </row>
    <row r="7004" spans="1:12" x14ac:dyDescent="0.35">
      <c r="A7004" s="164" t="s">
        <v>16148</v>
      </c>
      <c r="B7004" t="s">
        <v>16149</v>
      </c>
      <c r="C7004" t="s">
        <v>14931</v>
      </c>
      <c r="D7004" t="s">
        <v>16150</v>
      </c>
      <c r="E7004" t="s">
        <v>3400</v>
      </c>
      <c r="F7004">
        <v>0</v>
      </c>
      <c r="G7004" t="s">
        <v>8234</v>
      </c>
      <c r="H7004" t="s">
        <v>8218</v>
      </c>
      <c r="I7004" t="s">
        <v>8219</v>
      </c>
      <c r="J7004" t="s">
        <v>8215</v>
      </c>
      <c r="K7004" t="s">
        <v>8224</v>
      </c>
      <c r="L7004" t="s">
        <v>8216</v>
      </c>
    </row>
    <row r="7005" spans="1:12" x14ac:dyDescent="0.35">
      <c r="A7005" s="164" t="s">
        <v>24643</v>
      </c>
      <c r="B7005" t="s">
        <v>24644</v>
      </c>
      <c r="C7005" t="s">
        <v>24645</v>
      </c>
      <c r="D7005" t="s">
        <v>24646</v>
      </c>
      <c r="E7005" t="s">
        <v>3400</v>
      </c>
      <c r="F7005">
        <v>32</v>
      </c>
      <c r="G7005" t="s">
        <v>8234</v>
      </c>
      <c r="H7005" t="s">
        <v>8218</v>
      </c>
      <c r="I7005" t="s">
        <v>8214</v>
      </c>
      <c r="J7005" t="s">
        <v>8215</v>
      </c>
      <c r="K7005" t="s">
        <v>8224</v>
      </c>
      <c r="L7005" t="s">
        <v>8216</v>
      </c>
    </row>
    <row r="7006" spans="1:12" x14ac:dyDescent="0.35">
      <c r="A7006" s="164" t="s">
        <v>28152</v>
      </c>
      <c r="B7006" t="s">
        <v>28153</v>
      </c>
      <c r="C7006" t="s">
        <v>28154</v>
      </c>
      <c r="D7006" t="s">
        <v>1410</v>
      </c>
      <c r="E7006" t="s">
        <v>3400</v>
      </c>
      <c r="F7006">
        <v>0</v>
      </c>
      <c r="G7006" t="s">
        <v>8234</v>
      </c>
      <c r="H7006" t="s">
        <v>8218</v>
      </c>
      <c r="I7006" t="s">
        <v>8214</v>
      </c>
      <c r="J7006" t="s">
        <v>8215</v>
      </c>
      <c r="K7006" t="s">
        <v>8224</v>
      </c>
      <c r="L7006" t="s">
        <v>8216</v>
      </c>
    </row>
    <row r="7007" spans="1:12" x14ac:dyDescent="0.35">
      <c r="A7007" s="164" t="s">
        <v>11021</v>
      </c>
      <c r="B7007" t="s">
        <v>11022</v>
      </c>
      <c r="C7007" t="s">
        <v>11023</v>
      </c>
      <c r="D7007" t="s">
        <v>3399</v>
      </c>
      <c r="E7007" t="s">
        <v>3400</v>
      </c>
      <c r="F7007">
        <v>24</v>
      </c>
      <c r="G7007" t="s">
        <v>8234</v>
      </c>
      <c r="H7007" t="s">
        <v>8218</v>
      </c>
      <c r="I7007" t="s">
        <v>8214</v>
      </c>
      <c r="J7007" t="s">
        <v>8215</v>
      </c>
      <c r="K7007" t="s">
        <v>8224</v>
      </c>
      <c r="L7007" t="s">
        <v>8216</v>
      </c>
    </row>
    <row r="7008" spans="1:12" x14ac:dyDescent="0.35">
      <c r="A7008" s="164" t="s">
        <v>14929</v>
      </c>
      <c r="B7008" t="s">
        <v>14930</v>
      </c>
      <c r="C7008" t="s">
        <v>14931</v>
      </c>
      <c r="D7008" t="s">
        <v>14932</v>
      </c>
      <c r="E7008" t="s">
        <v>3400</v>
      </c>
      <c r="F7008">
        <v>84</v>
      </c>
      <c r="G7008" t="s">
        <v>8234</v>
      </c>
      <c r="H7008" t="s">
        <v>8218</v>
      </c>
      <c r="I7008" t="s">
        <v>8219</v>
      </c>
      <c r="J7008" t="s">
        <v>8215</v>
      </c>
      <c r="K7008" t="s">
        <v>8224</v>
      </c>
      <c r="L7008" t="s">
        <v>8216</v>
      </c>
    </row>
    <row r="7009" spans="1:12" x14ac:dyDescent="0.35">
      <c r="A7009" s="164" t="s">
        <v>9761</v>
      </c>
      <c r="B7009" t="s">
        <v>9762</v>
      </c>
      <c r="C7009" t="s">
        <v>9763</v>
      </c>
      <c r="D7009" t="s">
        <v>3439</v>
      </c>
      <c r="E7009" t="s">
        <v>3400</v>
      </c>
      <c r="F7009">
        <v>47</v>
      </c>
      <c r="G7009" t="s">
        <v>8234</v>
      </c>
      <c r="H7009" t="s">
        <v>8218</v>
      </c>
      <c r="I7009" t="s">
        <v>8214</v>
      </c>
      <c r="J7009" t="s">
        <v>8215</v>
      </c>
      <c r="K7009" t="s">
        <v>8224</v>
      </c>
      <c r="L7009" t="s">
        <v>8216</v>
      </c>
    </row>
    <row r="7010" spans="1:12" x14ac:dyDescent="0.35">
      <c r="A7010" s="164" t="s">
        <v>9363</v>
      </c>
      <c r="B7010" t="s">
        <v>9364</v>
      </c>
      <c r="C7010" t="s">
        <v>9365</v>
      </c>
      <c r="D7010" t="s">
        <v>1461</v>
      </c>
      <c r="E7010" t="s">
        <v>3400</v>
      </c>
      <c r="F7010">
        <v>144</v>
      </c>
      <c r="G7010" t="s">
        <v>8212</v>
      </c>
      <c r="H7010" t="s">
        <v>8218</v>
      </c>
      <c r="I7010" t="s">
        <v>8214</v>
      </c>
      <c r="J7010" t="s">
        <v>8215</v>
      </c>
      <c r="K7010" t="s">
        <v>8224</v>
      </c>
      <c r="L7010" t="s">
        <v>8216</v>
      </c>
    </row>
    <row r="7011" spans="1:12" x14ac:dyDescent="0.35">
      <c r="A7011" s="164" t="s">
        <v>28628</v>
      </c>
      <c r="B7011" t="s">
        <v>28629</v>
      </c>
      <c r="C7011" t="s">
        <v>14463</v>
      </c>
      <c r="D7011" t="s">
        <v>3439</v>
      </c>
      <c r="E7011" t="s">
        <v>3400</v>
      </c>
      <c r="F7011">
        <v>52</v>
      </c>
      <c r="G7011" t="s">
        <v>8234</v>
      </c>
      <c r="H7011" t="s">
        <v>8218</v>
      </c>
      <c r="I7011" t="s">
        <v>8214</v>
      </c>
      <c r="J7011" t="s">
        <v>8215</v>
      </c>
      <c r="K7011" t="s">
        <v>8224</v>
      </c>
      <c r="L7011" t="s">
        <v>8216</v>
      </c>
    </row>
    <row r="7012" spans="1:12" x14ac:dyDescent="0.35">
      <c r="A7012" s="164" t="s">
        <v>21079</v>
      </c>
      <c r="B7012" t="s">
        <v>21080</v>
      </c>
      <c r="C7012" t="s">
        <v>21081</v>
      </c>
      <c r="D7012" t="s">
        <v>3557</v>
      </c>
      <c r="E7012" t="s">
        <v>3400</v>
      </c>
      <c r="F7012">
        <v>96</v>
      </c>
      <c r="G7012" t="s">
        <v>8234</v>
      </c>
      <c r="H7012" t="s">
        <v>8218</v>
      </c>
      <c r="I7012" t="s">
        <v>8214</v>
      </c>
      <c r="J7012" t="s">
        <v>8215</v>
      </c>
      <c r="K7012" t="s">
        <v>8224</v>
      </c>
      <c r="L7012" t="s">
        <v>8216</v>
      </c>
    </row>
    <row r="7013" spans="1:12" x14ac:dyDescent="0.35">
      <c r="A7013" s="164" t="s">
        <v>29784</v>
      </c>
      <c r="B7013" t="s">
        <v>29785</v>
      </c>
      <c r="C7013" t="s">
        <v>29786</v>
      </c>
      <c r="D7013" t="s">
        <v>3507</v>
      </c>
      <c r="E7013" t="s">
        <v>3400</v>
      </c>
      <c r="F7013">
        <v>52</v>
      </c>
      <c r="G7013" t="s">
        <v>8234</v>
      </c>
      <c r="H7013" t="s">
        <v>8218</v>
      </c>
      <c r="I7013" t="s">
        <v>8214</v>
      </c>
      <c r="J7013" t="s">
        <v>8215</v>
      </c>
      <c r="K7013" t="s">
        <v>8224</v>
      </c>
      <c r="L7013" t="s">
        <v>8216</v>
      </c>
    </row>
    <row r="7014" spans="1:12" x14ac:dyDescent="0.35">
      <c r="A7014" s="164" t="s">
        <v>14746</v>
      </c>
      <c r="B7014" t="s">
        <v>14747</v>
      </c>
      <c r="C7014" t="s">
        <v>14748</v>
      </c>
      <c r="D7014" t="s">
        <v>14749</v>
      </c>
      <c r="E7014" t="s">
        <v>3400</v>
      </c>
      <c r="F7014">
        <v>72</v>
      </c>
      <c r="G7014" t="s">
        <v>8234</v>
      </c>
      <c r="H7014" t="s">
        <v>8218</v>
      </c>
      <c r="I7014" t="s">
        <v>8214</v>
      </c>
      <c r="J7014" t="s">
        <v>8215</v>
      </c>
      <c r="K7014" t="s">
        <v>8224</v>
      </c>
      <c r="L7014" t="s">
        <v>8216</v>
      </c>
    </row>
    <row r="7015" spans="1:12" x14ac:dyDescent="0.35">
      <c r="A7015" s="164" t="s">
        <v>16251</v>
      </c>
      <c r="B7015" t="s">
        <v>16252</v>
      </c>
      <c r="C7015" t="s">
        <v>16253</v>
      </c>
      <c r="D7015" t="s">
        <v>162</v>
      </c>
      <c r="E7015" t="s">
        <v>3400</v>
      </c>
      <c r="F7015">
        <v>18</v>
      </c>
      <c r="G7015" t="s">
        <v>8234</v>
      </c>
      <c r="H7015" t="s">
        <v>8218</v>
      </c>
      <c r="I7015" t="s">
        <v>8219</v>
      </c>
      <c r="J7015" t="s">
        <v>8215</v>
      </c>
      <c r="K7015" t="s">
        <v>8224</v>
      </c>
      <c r="L7015" t="s">
        <v>8216</v>
      </c>
    </row>
    <row r="7016" spans="1:12" x14ac:dyDescent="0.35">
      <c r="A7016" s="164" t="s">
        <v>23697</v>
      </c>
      <c r="B7016" t="s">
        <v>23698</v>
      </c>
      <c r="C7016" t="s">
        <v>23699</v>
      </c>
      <c r="D7016" t="s">
        <v>23700</v>
      </c>
      <c r="E7016" t="s">
        <v>3400</v>
      </c>
      <c r="F7016">
        <v>24</v>
      </c>
      <c r="G7016" t="s">
        <v>8234</v>
      </c>
      <c r="H7016" t="s">
        <v>8218</v>
      </c>
      <c r="I7016" t="s">
        <v>8219</v>
      </c>
      <c r="J7016" t="s">
        <v>8215</v>
      </c>
      <c r="K7016" t="s">
        <v>8224</v>
      </c>
      <c r="L7016" t="s">
        <v>8216</v>
      </c>
    </row>
    <row r="7017" spans="1:12" x14ac:dyDescent="0.35">
      <c r="A7017" s="164" t="s">
        <v>30392</v>
      </c>
      <c r="B7017" t="s">
        <v>30393</v>
      </c>
      <c r="C7017" t="s">
        <v>30394</v>
      </c>
      <c r="D7017" t="s">
        <v>3399</v>
      </c>
      <c r="E7017" t="s">
        <v>3400</v>
      </c>
      <c r="F7017">
        <v>42</v>
      </c>
      <c r="G7017" t="s">
        <v>8234</v>
      </c>
      <c r="H7017" t="s">
        <v>8218</v>
      </c>
      <c r="I7017" t="s">
        <v>8214</v>
      </c>
      <c r="J7017" t="s">
        <v>8215</v>
      </c>
      <c r="K7017" t="s">
        <v>8224</v>
      </c>
      <c r="L7017" t="s">
        <v>8216</v>
      </c>
    </row>
    <row r="7018" spans="1:12" x14ac:dyDescent="0.35">
      <c r="A7018" s="164" t="s">
        <v>10006</v>
      </c>
      <c r="B7018" t="s">
        <v>10007</v>
      </c>
      <c r="C7018" t="s">
        <v>10008</v>
      </c>
      <c r="D7018" t="s">
        <v>3399</v>
      </c>
      <c r="E7018" t="s">
        <v>3400</v>
      </c>
      <c r="F7018">
        <v>44</v>
      </c>
      <c r="G7018" t="s">
        <v>8234</v>
      </c>
      <c r="H7018" t="s">
        <v>8218</v>
      </c>
      <c r="I7018" t="s">
        <v>8214</v>
      </c>
      <c r="J7018" t="s">
        <v>8215</v>
      </c>
      <c r="K7018" t="s">
        <v>8224</v>
      </c>
      <c r="L7018" t="s">
        <v>8216</v>
      </c>
    </row>
    <row r="7019" spans="1:12" x14ac:dyDescent="0.35">
      <c r="A7019" s="164" t="s">
        <v>20831</v>
      </c>
      <c r="B7019" t="s">
        <v>20832</v>
      </c>
      <c r="C7019" t="s">
        <v>20833</v>
      </c>
      <c r="D7019" t="s">
        <v>1410</v>
      </c>
      <c r="E7019" t="s">
        <v>3400</v>
      </c>
      <c r="F7019">
        <v>108</v>
      </c>
      <c r="G7019" t="s">
        <v>8212</v>
      </c>
      <c r="H7019" t="s">
        <v>8218</v>
      </c>
      <c r="I7019" t="s">
        <v>8214</v>
      </c>
      <c r="J7019" t="s">
        <v>8215</v>
      </c>
      <c r="K7019" t="s">
        <v>8224</v>
      </c>
      <c r="L7019" t="s">
        <v>8216</v>
      </c>
    </row>
    <row r="7020" spans="1:12" x14ac:dyDescent="0.35">
      <c r="A7020" s="164" t="s">
        <v>14770</v>
      </c>
      <c r="B7020" t="s">
        <v>14771</v>
      </c>
      <c r="C7020" t="s">
        <v>14772</v>
      </c>
      <c r="D7020" t="s">
        <v>1291</v>
      </c>
      <c r="E7020" t="s">
        <v>3400</v>
      </c>
      <c r="F7020">
        <v>23</v>
      </c>
      <c r="G7020" t="s">
        <v>8234</v>
      </c>
      <c r="H7020" t="s">
        <v>8218</v>
      </c>
      <c r="I7020" t="s">
        <v>8214</v>
      </c>
      <c r="J7020" t="s">
        <v>8215</v>
      </c>
      <c r="K7020" t="s">
        <v>8224</v>
      </c>
      <c r="L7020" t="s">
        <v>8216</v>
      </c>
    </row>
    <row r="7021" spans="1:12" x14ac:dyDescent="0.35">
      <c r="A7021" s="164" t="s">
        <v>10362</v>
      </c>
      <c r="B7021" t="s">
        <v>10363</v>
      </c>
      <c r="C7021" t="s">
        <v>10364</v>
      </c>
      <c r="D7021" t="s">
        <v>3447</v>
      </c>
      <c r="E7021" t="s">
        <v>3400</v>
      </c>
      <c r="F7021">
        <v>76</v>
      </c>
      <c r="G7021" t="s">
        <v>8234</v>
      </c>
      <c r="H7021" t="s">
        <v>8218</v>
      </c>
      <c r="I7021" t="s">
        <v>8214</v>
      </c>
      <c r="J7021" t="s">
        <v>8215</v>
      </c>
      <c r="K7021" t="s">
        <v>8224</v>
      </c>
      <c r="L7021" t="s">
        <v>8216</v>
      </c>
    </row>
    <row r="7022" spans="1:12" x14ac:dyDescent="0.35">
      <c r="A7022" s="164" t="s">
        <v>13689</v>
      </c>
      <c r="B7022" t="s">
        <v>13690</v>
      </c>
      <c r="C7022" t="s">
        <v>13691</v>
      </c>
      <c r="D7022" t="s">
        <v>1410</v>
      </c>
      <c r="E7022" t="s">
        <v>3400</v>
      </c>
      <c r="F7022">
        <v>40</v>
      </c>
      <c r="G7022" t="s">
        <v>8234</v>
      </c>
      <c r="H7022" t="s">
        <v>8218</v>
      </c>
      <c r="I7022" t="s">
        <v>8214</v>
      </c>
      <c r="J7022" t="s">
        <v>8215</v>
      </c>
      <c r="K7022" t="s">
        <v>8224</v>
      </c>
      <c r="L7022" t="s">
        <v>8216</v>
      </c>
    </row>
    <row r="7023" spans="1:12" x14ac:dyDescent="0.35">
      <c r="A7023" s="164" t="s">
        <v>24837</v>
      </c>
      <c r="B7023" t="s">
        <v>24838</v>
      </c>
      <c r="C7023" t="s">
        <v>24839</v>
      </c>
      <c r="D7023" t="s">
        <v>1410</v>
      </c>
      <c r="E7023" t="s">
        <v>3400</v>
      </c>
      <c r="F7023">
        <v>68</v>
      </c>
      <c r="G7023" t="s">
        <v>8234</v>
      </c>
      <c r="H7023" t="s">
        <v>8218</v>
      </c>
      <c r="I7023" t="s">
        <v>8214</v>
      </c>
      <c r="J7023" t="s">
        <v>8215</v>
      </c>
      <c r="K7023" t="s">
        <v>8224</v>
      </c>
      <c r="L7023" t="s">
        <v>8216</v>
      </c>
    </row>
    <row r="7024" spans="1:12" x14ac:dyDescent="0.35">
      <c r="A7024" s="164" t="s">
        <v>14329</v>
      </c>
      <c r="B7024" t="s">
        <v>14330</v>
      </c>
      <c r="C7024" t="s">
        <v>14331</v>
      </c>
      <c r="D7024" t="s">
        <v>14332</v>
      </c>
      <c r="E7024" t="s">
        <v>3400</v>
      </c>
      <c r="H7024" t="s">
        <v>8218</v>
      </c>
      <c r="I7024" t="s">
        <v>8214</v>
      </c>
      <c r="J7024" t="s">
        <v>8215</v>
      </c>
      <c r="K7024" t="s">
        <v>8224</v>
      </c>
      <c r="L7024" t="s">
        <v>8216</v>
      </c>
    </row>
    <row r="7025" spans="1:12" x14ac:dyDescent="0.35">
      <c r="A7025" s="164" t="s">
        <v>3566</v>
      </c>
      <c r="B7025" t="s">
        <v>8001</v>
      </c>
      <c r="C7025" t="s">
        <v>11932</v>
      </c>
      <c r="D7025" t="s">
        <v>3567</v>
      </c>
      <c r="E7025" t="s">
        <v>3568</v>
      </c>
      <c r="F7025">
        <v>448</v>
      </c>
      <c r="G7025" t="s">
        <v>8307</v>
      </c>
      <c r="H7025" t="s">
        <v>8213</v>
      </c>
      <c r="I7025" t="s">
        <v>8214</v>
      </c>
      <c r="J7025" t="s">
        <v>8215</v>
      </c>
      <c r="K7025" t="s">
        <v>8224</v>
      </c>
      <c r="L7025" t="s">
        <v>8267</v>
      </c>
    </row>
    <row r="7026" spans="1:12" x14ac:dyDescent="0.35">
      <c r="A7026" s="164" t="s">
        <v>3569</v>
      </c>
      <c r="B7026" t="s">
        <v>6959</v>
      </c>
      <c r="C7026" t="s">
        <v>19476</v>
      </c>
      <c r="D7026" t="s">
        <v>3570</v>
      </c>
      <c r="E7026" t="s">
        <v>3568</v>
      </c>
      <c r="F7026">
        <v>40</v>
      </c>
      <c r="G7026" t="s">
        <v>8234</v>
      </c>
      <c r="H7026" t="s">
        <v>8213</v>
      </c>
      <c r="I7026" t="s">
        <v>8219</v>
      </c>
      <c r="J7026" t="s">
        <v>8215</v>
      </c>
      <c r="K7026" t="s">
        <v>8224</v>
      </c>
      <c r="L7026" t="s">
        <v>8216</v>
      </c>
    </row>
    <row r="7027" spans="1:12" x14ac:dyDescent="0.35">
      <c r="A7027" s="164" t="s">
        <v>3571</v>
      </c>
      <c r="B7027" t="s">
        <v>7992</v>
      </c>
      <c r="C7027" t="s">
        <v>30164</v>
      </c>
      <c r="D7027" t="s">
        <v>1076</v>
      </c>
      <c r="E7027" t="s">
        <v>3568</v>
      </c>
      <c r="F7027">
        <v>94</v>
      </c>
      <c r="G7027" t="s">
        <v>8234</v>
      </c>
      <c r="H7027" t="s">
        <v>8213</v>
      </c>
      <c r="I7027" t="s">
        <v>8219</v>
      </c>
      <c r="J7027" t="s">
        <v>8215</v>
      </c>
      <c r="K7027" t="s">
        <v>8224</v>
      </c>
      <c r="L7027" t="s">
        <v>8216</v>
      </c>
    </row>
    <row r="7028" spans="1:12" x14ac:dyDescent="0.35">
      <c r="A7028" s="164" t="s">
        <v>30542</v>
      </c>
      <c r="B7028" t="s">
        <v>30543</v>
      </c>
      <c r="C7028" t="s">
        <v>30544</v>
      </c>
      <c r="D7028" t="s">
        <v>30545</v>
      </c>
      <c r="E7028" t="s">
        <v>3568</v>
      </c>
      <c r="F7028">
        <v>35</v>
      </c>
      <c r="G7028" t="s">
        <v>8234</v>
      </c>
      <c r="H7028" t="s">
        <v>8213</v>
      </c>
      <c r="I7028" t="s">
        <v>8219</v>
      </c>
      <c r="J7028" t="s">
        <v>8215</v>
      </c>
      <c r="K7028" t="s">
        <v>5808</v>
      </c>
      <c r="L7028" t="s">
        <v>8216</v>
      </c>
    </row>
    <row r="7029" spans="1:12" x14ac:dyDescent="0.35">
      <c r="A7029" s="164" t="s">
        <v>3572</v>
      </c>
      <c r="B7029" t="s">
        <v>8039</v>
      </c>
      <c r="C7029" t="s">
        <v>11537</v>
      </c>
      <c r="D7029" t="s">
        <v>3573</v>
      </c>
      <c r="E7029" t="s">
        <v>3568</v>
      </c>
      <c r="F7029">
        <v>48</v>
      </c>
      <c r="G7029" t="s">
        <v>8234</v>
      </c>
      <c r="H7029" t="s">
        <v>8213</v>
      </c>
      <c r="I7029" t="s">
        <v>8219</v>
      </c>
      <c r="J7029" t="s">
        <v>8215</v>
      </c>
      <c r="K7029" t="s">
        <v>8224</v>
      </c>
      <c r="L7029" t="s">
        <v>8216</v>
      </c>
    </row>
    <row r="7030" spans="1:12" x14ac:dyDescent="0.35">
      <c r="A7030" s="164" t="s">
        <v>12585</v>
      </c>
      <c r="B7030" t="s">
        <v>12586</v>
      </c>
      <c r="C7030" t="s">
        <v>12587</v>
      </c>
      <c r="D7030" t="s">
        <v>12588</v>
      </c>
      <c r="E7030" t="s">
        <v>3568</v>
      </c>
      <c r="F7030">
        <v>23</v>
      </c>
      <c r="G7030" t="s">
        <v>8234</v>
      </c>
      <c r="H7030" t="s">
        <v>8213</v>
      </c>
      <c r="I7030" t="s">
        <v>8219</v>
      </c>
      <c r="J7030" t="s">
        <v>8215</v>
      </c>
      <c r="K7030" t="s">
        <v>8224</v>
      </c>
      <c r="L7030" t="s">
        <v>8216</v>
      </c>
    </row>
    <row r="7031" spans="1:12" x14ac:dyDescent="0.35">
      <c r="A7031" s="164" t="s">
        <v>3574</v>
      </c>
      <c r="B7031" t="s">
        <v>6940</v>
      </c>
      <c r="C7031" t="s">
        <v>24981</v>
      </c>
      <c r="D7031" t="s">
        <v>3575</v>
      </c>
      <c r="E7031" t="s">
        <v>3568</v>
      </c>
      <c r="F7031">
        <v>331</v>
      </c>
      <c r="G7031" t="s">
        <v>8556</v>
      </c>
      <c r="H7031" t="s">
        <v>8213</v>
      </c>
      <c r="I7031" t="s">
        <v>8214</v>
      </c>
      <c r="J7031" t="s">
        <v>8215</v>
      </c>
      <c r="K7031" t="s">
        <v>8224</v>
      </c>
      <c r="L7031" t="s">
        <v>8267</v>
      </c>
    </row>
    <row r="7032" spans="1:12" x14ac:dyDescent="0.35">
      <c r="A7032" s="164" t="s">
        <v>11151</v>
      </c>
      <c r="B7032" t="s">
        <v>11152</v>
      </c>
      <c r="C7032" t="s">
        <v>11153</v>
      </c>
      <c r="D7032" t="s">
        <v>11154</v>
      </c>
      <c r="E7032" t="s">
        <v>3568</v>
      </c>
      <c r="F7032">
        <v>48</v>
      </c>
      <c r="G7032" t="s">
        <v>8234</v>
      </c>
      <c r="H7032" t="s">
        <v>8213</v>
      </c>
      <c r="I7032" t="s">
        <v>8214</v>
      </c>
      <c r="J7032" t="s">
        <v>8215</v>
      </c>
      <c r="K7032" t="s">
        <v>8224</v>
      </c>
      <c r="L7032" t="s">
        <v>8216</v>
      </c>
    </row>
    <row r="7033" spans="1:12" x14ac:dyDescent="0.35">
      <c r="A7033" s="164" t="s">
        <v>30288</v>
      </c>
      <c r="B7033" t="s">
        <v>30289</v>
      </c>
      <c r="C7033" t="s">
        <v>30290</v>
      </c>
      <c r="D7033" t="s">
        <v>30291</v>
      </c>
      <c r="E7033" t="s">
        <v>3568</v>
      </c>
      <c r="F7033">
        <v>33</v>
      </c>
      <c r="G7033" t="s">
        <v>8234</v>
      </c>
      <c r="H7033" t="s">
        <v>8213</v>
      </c>
      <c r="I7033" t="s">
        <v>8214</v>
      </c>
      <c r="J7033" t="s">
        <v>8215</v>
      </c>
      <c r="K7033" t="s">
        <v>5808</v>
      </c>
      <c r="L7033" t="s">
        <v>8216</v>
      </c>
    </row>
    <row r="7034" spans="1:12" x14ac:dyDescent="0.35">
      <c r="A7034" s="164" t="s">
        <v>3577</v>
      </c>
      <c r="B7034" t="s">
        <v>6952</v>
      </c>
      <c r="C7034" t="s">
        <v>19447</v>
      </c>
      <c r="D7034" t="s">
        <v>3578</v>
      </c>
      <c r="E7034" t="s">
        <v>3568</v>
      </c>
      <c r="F7034">
        <v>308</v>
      </c>
      <c r="G7034" t="s">
        <v>8556</v>
      </c>
      <c r="H7034" t="s">
        <v>8213</v>
      </c>
      <c r="I7034" t="s">
        <v>8214</v>
      </c>
      <c r="J7034" t="s">
        <v>8215</v>
      </c>
      <c r="K7034" t="s">
        <v>8224</v>
      </c>
      <c r="L7034" t="s">
        <v>8216</v>
      </c>
    </row>
    <row r="7035" spans="1:12" x14ac:dyDescent="0.35">
      <c r="A7035" s="164" t="s">
        <v>3579</v>
      </c>
      <c r="B7035" t="s">
        <v>8009</v>
      </c>
      <c r="C7035" t="s">
        <v>15642</v>
      </c>
      <c r="D7035" t="s">
        <v>3580</v>
      </c>
      <c r="E7035" t="s">
        <v>3568</v>
      </c>
      <c r="F7035">
        <v>140</v>
      </c>
      <c r="G7035" t="s">
        <v>8212</v>
      </c>
      <c r="H7035" t="s">
        <v>8213</v>
      </c>
      <c r="I7035" t="s">
        <v>8219</v>
      </c>
      <c r="J7035" t="s">
        <v>8215</v>
      </c>
      <c r="K7035" t="s">
        <v>5808</v>
      </c>
      <c r="L7035" t="s">
        <v>8267</v>
      </c>
    </row>
    <row r="7036" spans="1:12" x14ac:dyDescent="0.35">
      <c r="A7036" s="164" t="s">
        <v>3581</v>
      </c>
      <c r="B7036" t="s">
        <v>7977</v>
      </c>
      <c r="C7036" t="s">
        <v>31255</v>
      </c>
      <c r="D7036" t="s">
        <v>3582</v>
      </c>
      <c r="E7036" t="s">
        <v>3568</v>
      </c>
      <c r="F7036">
        <v>24</v>
      </c>
      <c r="G7036" t="s">
        <v>8234</v>
      </c>
      <c r="H7036" t="s">
        <v>8213</v>
      </c>
      <c r="I7036" t="s">
        <v>8219</v>
      </c>
      <c r="J7036" t="s">
        <v>8215</v>
      </c>
      <c r="K7036" t="s">
        <v>8224</v>
      </c>
      <c r="L7036" t="s">
        <v>8216</v>
      </c>
    </row>
    <row r="7037" spans="1:12" x14ac:dyDescent="0.35">
      <c r="A7037" s="164" t="s">
        <v>3583</v>
      </c>
      <c r="B7037" t="s">
        <v>6958</v>
      </c>
      <c r="C7037" t="s">
        <v>11150</v>
      </c>
      <c r="D7037" t="s">
        <v>3584</v>
      </c>
      <c r="E7037" t="s">
        <v>3568</v>
      </c>
      <c r="F7037">
        <v>133</v>
      </c>
      <c r="G7037" t="s">
        <v>8212</v>
      </c>
      <c r="H7037" t="s">
        <v>8213</v>
      </c>
      <c r="I7037" t="s">
        <v>8214</v>
      </c>
      <c r="J7037" t="s">
        <v>8215</v>
      </c>
      <c r="K7037" t="s">
        <v>8224</v>
      </c>
      <c r="L7037" t="s">
        <v>8216</v>
      </c>
    </row>
    <row r="7038" spans="1:12" x14ac:dyDescent="0.35">
      <c r="A7038" s="164" t="s">
        <v>20103</v>
      </c>
      <c r="B7038" t="s">
        <v>20104</v>
      </c>
      <c r="C7038" t="s">
        <v>20105</v>
      </c>
      <c r="D7038" t="s">
        <v>11438</v>
      </c>
      <c r="E7038" t="s">
        <v>3568</v>
      </c>
      <c r="F7038">
        <v>63</v>
      </c>
      <c r="G7038" t="s">
        <v>8234</v>
      </c>
      <c r="H7038" t="s">
        <v>8213</v>
      </c>
      <c r="I7038" t="s">
        <v>8219</v>
      </c>
      <c r="J7038" t="s">
        <v>8215</v>
      </c>
      <c r="K7038" t="s">
        <v>5808</v>
      </c>
      <c r="L7038" t="s">
        <v>8216</v>
      </c>
    </row>
    <row r="7039" spans="1:12" x14ac:dyDescent="0.35">
      <c r="A7039" s="164" t="s">
        <v>3585</v>
      </c>
      <c r="B7039" t="s">
        <v>7986</v>
      </c>
      <c r="C7039" t="s">
        <v>23812</v>
      </c>
      <c r="D7039" t="s">
        <v>3586</v>
      </c>
      <c r="E7039" t="s">
        <v>3568</v>
      </c>
      <c r="F7039">
        <v>81</v>
      </c>
      <c r="G7039" t="s">
        <v>8234</v>
      </c>
      <c r="H7039" t="s">
        <v>8213</v>
      </c>
      <c r="I7039" t="s">
        <v>8219</v>
      </c>
      <c r="J7039" t="s">
        <v>8215</v>
      </c>
      <c r="K7039" t="s">
        <v>8224</v>
      </c>
      <c r="L7039" t="s">
        <v>8267</v>
      </c>
    </row>
    <row r="7040" spans="1:12" x14ac:dyDescent="0.35">
      <c r="A7040" s="164" t="s">
        <v>3587</v>
      </c>
      <c r="B7040" t="s">
        <v>8010</v>
      </c>
      <c r="C7040" t="s">
        <v>16665</v>
      </c>
      <c r="D7040" t="s">
        <v>3588</v>
      </c>
      <c r="E7040" t="s">
        <v>3568</v>
      </c>
      <c r="F7040">
        <v>34</v>
      </c>
      <c r="G7040" t="s">
        <v>8234</v>
      </c>
      <c r="H7040" t="s">
        <v>8213</v>
      </c>
      <c r="I7040" t="s">
        <v>8219</v>
      </c>
      <c r="J7040" t="s">
        <v>8215</v>
      </c>
      <c r="K7040" t="s">
        <v>5808</v>
      </c>
      <c r="L7040" t="s">
        <v>8216</v>
      </c>
    </row>
    <row r="7041" spans="1:12" x14ac:dyDescent="0.35">
      <c r="A7041" s="164" t="s">
        <v>3589</v>
      </c>
      <c r="B7041" t="s">
        <v>8085</v>
      </c>
      <c r="C7041" t="s">
        <v>13918</v>
      </c>
      <c r="D7041" t="s">
        <v>1541</v>
      </c>
      <c r="E7041" t="s">
        <v>3568</v>
      </c>
      <c r="F7041">
        <v>108</v>
      </c>
      <c r="G7041" t="s">
        <v>8212</v>
      </c>
      <c r="H7041" t="s">
        <v>8213</v>
      </c>
      <c r="I7041" t="s">
        <v>8219</v>
      </c>
      <c r="J7041" t="s">
        <v>8215</v>
      </c>
      <c r="K7041" t="s">
        <v>8224</v>
      </c>
      <c r="L7041" t="s">
        <v>8216</v>
      </c>
    </row>
    <row r="7042" spans="1:12" x14ac:dyDescent="0.35">
      <c r="A7042" s="164" t="s">
        <v>19270</v>
      </c>
      <c r="B7042" t="s">
        <v>19271</v>
      </c>
      <c r="C7042" t="s">
        <v>19272</v>
      </c>
      <c r="D7042" t="s">
        <v>19273</v>
      </c>
      <c r="E7042" t="s">
        <v>3568</v>
      </c>
      <c r="F7042">
        <v>32</v>
      </c>
      <c r="G7042" t="s">
        <v>8234</v>
      </c>
      <c r="H7042" t="s">
        <v>8213</v>
      </c>
      <c r="I7042" t="s">
        <v>8219</v>
      </c>
      <c r="J7042" t="s">
        <v>8215</v>
      </c>
      <c r="K7042" t="s">
        <v>5808</v>
      </c>
      <c r="L7042" t="s">
        <v>8216</v>
      </c>
    </row>
    <row r="7043" spans="1:12" x14ac:dyDescent="0.35">
      <c r="A7043" s="164" t="s">
        <v>3590</v>
      </c>
      <c r="B7043" t="s">
        <v>8016</v>
      </c>
      <c r="C7043" t="s">
        <v>33026</v>
      </c>
      <c r="D7043" t="s">
        <v>3591</v>
      </c>
      <c r="E7043" t="s">
        <v>3568</v>
      </c>
      <c r="F7043">
        <v>49</v>
      </c>
      <c r="G7043" t="s">
        <v>8234</v>
      </c>
      <c r="H7043" t="s">
        <v>8213</v>
      </c>
      <c r="I7043" t="s">
        <v>8219</v>
      </c>
      <c r="J7043" t="s">
        <v>8215</v>
      </c>
      <c r="K7043" t="s">
        <v>5808</v>
      </c>
      <c r="L7043" t="s">
        <v>8216</v>
      </c>
    </row>
    <row r="7044" spans="1:12" x14ac:dyDescent="0.35">
      <c r="A7044" s="164" t="s">
        <v>3592</v>
      </c>
      <c r="B7044" t="s">
        <v>8034</v>
      </c>
      <c r="C7044" t="s">
        <v>31167</v>
      </c>
      <c r="D7044" t="s">
        <v>3593</v>
      </c>
      <c r="E7044" t="s">
        <v>3568</v>
      </c>
      <c r="F7044">
        <v>86</v>
      </c>
      <c r="G7044" t="s">
        <v>8234</v>
      </c>
      <c r="H7044" t="s">
        <v>8213</v>
      </c>
      <c r="I7044" t="s">
        <v>8219</v>
      </c>
      <c r="J7044" t="s">
        <v>8215</v>
      </c>
      <c r="K7044" t="s">
        <v>5808</v>
      </c>
      <c r="L7044" t="s">
        <v>8216</v>
      </c>
    </row>
    <row r="7045" spans="1:12" x14ac:dyDescent="0.35">
      <c r="A7045" s="164" t="s">
        <v>3594</v>
      </c>
      <c r="B7045" t="s">
        <v>8058</v>
      </c>
      <c r="C7045" t="s">
        <v>20774</v>
      </c>
      <c r="D7045" t="s">
        <v>3595</v>
      </c>
      <c r="E7045" t="s">
        <v>3568</v>
      </c>
      <c r="F7045">
        <v>264</v>
      </c>
      <c r="G7045" t="s">
        <v>8223</v>
      </c>
      <c r="H7045" t="s">
        <v>8213</v>
      </c>
      <c r="I7045" t="s">
        <v>8219</v>
      </c>
      <c r="J7045" t="s">
        <v>8215</v>
      </c>
      <c r="K7045" t="s">
        <v>8224</v>
      </c>
      <c r="L7045" t="s">
        <v>8216</v>
      </c>
    </row>
    <row r="7046" spans="1:12" x14ac:dyDescent="0.35">
      <c r="A7046" s="164" t="s">
        <v>3596</v>
      </c>
      <c r="B7046" t="s">
        <v>5084</v>
      </c>
      <c r="C7046" t="s">
        <v>27129</v>
      </c>
      <c r="D7046" t="s">
        <v>3584</v>
      </c>
      <c r="E7046" t="s">
        <v>3568</v>
      </c>
      <c r="F7046">
        <v>142</v>
      </c>
      <c r="G7046" t="s">
        <v>8212</v>
      </c>
      <c r="H7046" t="s">
        <v>8213</v>
      </c>
      <c r="I7046" t="s">
        <v>8214</v>
      </c>
      <c r="J7046" t="s">
        <v>8215</v>
      </c>
      <c r="K7046" t="s">
        <v>8224</v>
      </c>
      <c r="L7046" t="s">
        <v>8216</v>
      </c>
    </row>
    <row r="7047" spans="1:12" x14ac:dyDescent="0.35">
      <c r="A7047" s="164" t="s">
        <v>3597</v>
      </c>
      <c r="B7047" t="s">
        <v>6948</v>
      </c>
      <c r="C7047" t="s">
        <v>11642</v>
      </c>
      <c r="D7047" t="s">
        <v>3578</v>
      </c>
      <c r="E7047" t="s">
        <v>3568</v>
      </c>
      <c r="F7047">
        <v>627</v>
      </c>
      <c r="G7047" t="s">
        <v>8490</v>
      </c>
      <c r="H7047" t="s">
        <v>8213</v>
      </c>
      <c r="I7047" t="s">
        <v>8214</v>
      </c>
      <c r="J7047" t="s">
        <v>8215</v>
      </c>
      <c r="K7047" t="s">
        <v>8224</v>
      </c>
      <c r="L7047" t="s">
        <v>8267</v>
      </c>
    </row>
    <row r="7048" spans="1:12" x14ac:dyDescent="0.35">
      <c r="A7048" s="164" t="s">
        <v>3598</v>
      </c>
      <c r="B7048" t="s">
        <v>8080</v>
      </c>
      <c r="C7048" t="s">
        <v>29036</v>
      </c>
      <c r="D7048" t="s">
        <v>1660</v>
      </c>
      <c r="E7048" t="s">
        <v>3568</v>
      </c>
      <c r="F7048">
        <v>45</v>
      </c>
      <c r="G7048" t="s">
        <v>8234</v>
      </c>
      <c r="H7048" t="s">
        <v>8213</v>
      </c>
      <c r="I7048" t="s">
        <v>8219</v>
      </c>
      <c r="J7048" t="s">
        <v>8215</v>
      </c>
      <c r="K7048" t="s">
        <v>8224</v>
      </c>
      <c r="L7048" t="s">
        <v>8216</v>
      </c>
    </row>
    <row r="7049" spans="1:12" x14ac:dyDescent="0.35">
      <c r="A7049" s="164" t="s">
        <v>3599</v>
      </c>
      <c r="B7049" t="s">
        <v>6962</v>
      </c>
      <c r="C7049" t="s">
        <v>11646</v>
      </c>
      <c r="D7049" t="s">
        <v>3600</v>
      </c>
      <c r="E7049" t="s">
        <v>3568</v>
      </c>
      <c r="F7049">
        <v>34</v>
      </c>
      <c r="G7049" t="s">
        <v>8234</v>
      </c>
      <c r="H7049" t="s">
        <v>8213</v>
      </c>
      <c r="I7049" t="s">
        <v>8219</v>
      </c>
      <c r="J7049" t="s">
        <v>8215</v>
      </c>
      <c r="K7049" t="s">
        <v>8224</v>
      </c>
      <c r="L7049" t="s">
        <v>8216</v>
      </c>
    </row>
    <row r="7050" spans="1:12" x14ac:dyDescent="0.35">
      <c r="A7050" s="164" t="s">
        <v>10303</v>
      </c>
      <c r="B7050" t="s">
        <v>10304</v>
      </c>
      <c r="C7050" t="s">
        <v>10305</v>
      </c>
      <c r="D7050" t="s">
        <v>3578</v>
      </c>
      <c r="E7050" t="s">
        <v>3568</v>
      </c>
      <c r="F7050">
        <v>213</v>
      </c>
      <c r="G7050" t="s">
        <v>8223</v>
      </c>
      <c r="H7050" t="s">
        <v>8213</v>
      </c>
      <c r="I7050" t="s">
        <v>8214</v>
      </c>
      <c r="J7050" t="s">
        <v>8215</v>
      </c>
      <c r="K7050" t="s">
        <v>8224</v>
      </c>
      <c r="L7050" t="s">
        <v>8216</v>
      </c>
    </row>
    <row r="7051" spans="1:12" x14ac:dyDescent="0.35">
      <c r="A7051" s="164" t="s">
        <v>15320</v>
      </c>
      <c r="B7051" t="s">
        <v>15321</v>
      </c>
      <c r="C7051" t="s">
        <v>15322</v>
      </c>
      <c r="D7051" t="s">
        <v>9997</v>
      </c>
      <c r="E7051" t="s">
        <v>3568</v>
      </c>
      <c r="F7051">
        <v>108</v>
      </c>
      <c r="G7051" t="s">
        <v>8212</v>
      </c>
      <c r="H7051" t="s">
        <v>8213</v>
      </c>
      <c r="I7051" t="s">
        <v>8214</v>
      </c>
      <c r="J7051" t="s">
        <v>8215</v>
      </c>
      <c r="K7051" t="s">
        <v>8224</v>
      </c>
      <c r="L7051" t="s">
        <v>8216</v>
      </c>
    </row>
    <row r="7052" spans="1:12" x14ac:dyDescent="0.35">
      <c r="A7052" s="164" t="s">
        <v>3601</v>
      </c>
      <c r="B7052" t="s">
        <v>8040</v>
      </c>
      <c r="C7052" t="s">
        <v>27550</v>
      </c>
      <c r="D7052" t="s">
        <v>8041</v>
      </c>
      <c r="E7052" t="s">
        <v>3568</v>
      </c>
      <c r="F7052">
        <v>117</v>
      </c>
      <c r="G7052" t="s">
        <v>8212</v>
      </c>
      <c r="H7052" t="s">
        <v>8213</v>
      </c>
      <c r="I7052" t="s">
        <v>8219</v>
      </c>
      <c r="J7052" t="s">
        <v>8215</v>
      </c>
      <c r="K7052" t="s">
        <v>5808</v>
      </c>
      <c r="L7052" t="s">
        <v>8267</v>
      </c>
    </row>
    <row r="7053" spans="1:12" x14ac:dyDescent="0.35">
      <c r="A7053" s="164" t="s">
        <v>27032</v>
      </c>
      <c r="B7053" t="s">
        <v>27033</v>
      </c>
      <c r="C7053" t="s">
        <v>27034</v>
      </c>
      <c r="D7053" t="s">
        <v>14946</v>
      </c>
      <c r="E7053" t="s">
        <v>3568</v>
      </c>
      <c r="F7053">
        <v>351</v>
      </c>
      <c r="G7053" t="s">
        <v>8556</v>
      </c>
      <c r="H7053" t="s">
        <v>8213</v>
      </c>
      <c r="I7053" t="s">
        <v>8214</v>
      </c>
      <c r="J7053" t="s">
        <v>8215</v>
      </c>
      <c r="K7053" t="s">
        <v>5808</v>
      </c>
      <c r="L7053" t="s">
        <v>8267</v>
      </c>
    </row>
    <row r="7054" spans="1:12" x14ac:dyDescent="0.35">
      <c r="A7054" s="164" t="s">
        <v>26108</v>
      </c>
      <c r="B7054" t="s">
        <v>24148</v>
      </c>
      <c r="C7054" t="s">
        <v>24149</v>
      </c>
      <c r="D7054" t="s">
        <v>24150</v>
      </c>
      <c r="E7054" t="s">
        <v>3568</v>
      </c>
      <c r="F7054">
        <v>22</v>
      </c>
      <c r="G7054" t="s">
        <v>8234</v>
      </c>
      <c r="H7054" t="s">
        <v>8213</v>
      </c>
      <c r="I7054" t="s">
        <v>8219</v>
      </c>
      <c r="J7054" t="s">
        <v>8215</v>
      </c>
      <c r="K7054" t="s">
        <v>8224</v>
      </c>
      <c r="L7054" t="s">
        <v>8216</v>
      </c>
    </row>
    <row r="7055" spans="1:12" x14ac:dyDescent="0.35">
      <c r="A7055" s="164" t="s">
        <v>3602</v>
      </c>
      <c r="B7055" t="s">
        <v>6943</v>
      </c>
      <c r="C7055" t="s">
        <v>12684</v>
      </c>
      <c r="D7055" t="s">
        <v>3578</v>
      </c>
      <c r="E7055" t="s">
        <v>3568</v>
      </c>
      <c r="F7055">
        <v>390</v>
      </c>
      <c r="G7055" t="s">
        <v>8556</v>
      </c>
      <c r="H7055" t="s">
        <v>8213</v>
      </c>
      <c r="I7055" t="s">
        <v>8214</v>
      </c>
      <c r="J7055" t="s">
        <v>8215</v>
      </c>
      <c r="K7055" t="s">
        <v>8224</v>
      </c>
      <c r="L7055" t="s">
        <v>8267</v>
      </c>
    </row>
    <row r="7056" spans="1:12" x14ac:dyDescent="0.35">
      <c r="A7056" s="164" t="s">
        <v>26199</v>
      </c>
      <c r="B7056" t="s">
        <v>26200</v>
      </c>
      <c r="C7056" t="s">
        <v>26201</v>
      </c>
      <c r="D7056" t="s">
        <v>26202</v>
      </c>
      <c r="E7056" t="s">
        <v>3568</v>
      </c>
      <c r="F7056">
        <v>39</v>
      </c>
      <c r="G7056" t="s">
        <v>8234</v>
      </c>
      <c r="H7056" t="s">
        <v>8213</v>
      </c>
      <c r="I7056" t="s">
        <v>8219</v>
      </c>
      <c r="J7056" t="s">
        <v>8215</v>
      </c>
      <c r="K7056" t="s">
        <v>5808</v>
      </c>
      <c r="L7056" t="s">
        <v>8216</v>
      </c>
    </row>
    <row r="7057" spans="1:12" x14ac:dyDescent="0.35">
      <c r="A7057" s="164" t="s">
        <v>3603</v>
      </c>
      <c r="B7057" t="s">
        <v>8047</v>
      </c>
      <c r="C7057" t="s">
        <v>19662</v>
      </c>
      <c r="D7057" t="s">
        <v>3604</v>
      </c>
      <c r="E7057" t="s">
        <v>3568</v>
      </c>
      <c r="F7057">
        <v>54</v>
      </c>
      <c r="G7057" t="s">
        <v>8234</v>
      </c>
      <c r="H7057" t="s">
        <v>8213</v>
      </c>
      <c r="I7057" t="s">
        <v>8214</v>
      </c>
      <c r="J7057" t="s">
        <v>8215</v>
      </c>
      <c r="K7057" t="s">
        <v>8224</v>
      </c>
      <c r="L7057" t="s">
        <v>8216</v>
      </c>
    </row>
    <row r="7058" spans="1:12" x14ac:dyDescent="0.35">
      <c r="A7058" s="164" t="s">
        <v>13313</v>
      </c>
      <c r="B7058" t="s">
        <v>13314</v>
      </c>
      <c r="C7058" t="s">
        <v>13315</v>
      </c>
      <c r="D7058" t="s">
        <v>13316</v>
      </c>
      <c r="E7058" t="s">
        <v>3568</v>
      </c>
      <c r="F7058">
        <v>49</v>
      </c>
      <c r="G7058" t="s">
        <v>8234</v>
      </c>
      <c r="H7058" t="s">
        <v>8213</v>
      </c>
      <c r="I7058" t="s">
        <v>8219</v>
      </c>
      <c r="J7058" t="s">
        <v>8215</v>
      </c>
      <c r="K7058" t="s">
        <v>5808</v>
      </c>
      <c r="L7058" t="s">
        <v>8216</v>
      </c>
    </row>
    <row r="7059" spans="1:12" x14ac:dyDescent="0.35">
      <c r="A7059" s="164" t="s">
        <v>3605</v>
      </c>
      <c r="B7059" t="s">
        <v>7989</v>
      </c>
      <c r="C7059" t="s">
        <v>19325</v>
      </c>
      <c r="D7059" t="s">
        <v>3606</v>
      </c>
      <c r="E7059" t="s">
        <v>3568</v>
      </c>
      <c r="F7059">
        <v>49</v>
      </c>
      <c r="G7059" t="s">
        <v>8234</v>
      </c>
      <c r="H7059" t="s">
        <v>8213</v>
      </c>
      <c r="I7059" t="s">
        <v>8214</v>
      </c>
      <c r="J7059" t="s">
        <v>8215</v>
      </c>
      <c r="K7059" t="s">
        <v>5808</v>
      </c>
      <c r="L7059" t="s">
        <v>8216</v>
      </c>
    </row>
    <row r="7060" spans="1:12" x14ac:dyDescent="0.35">
      <c r="A7060" s="164" t="s">
        <v>26832</v>
      </c>
      <c r="B7060" t="s">
        <v>6338</v>
      </c>
      <c r="C7060" t="s">
        <v>26833</v>
      </c>
      <c r="D7060" t="s">
        <v>26834</v>
      </c>
      <c r="E7060" t="s">
        <v>3568</v>
      </c>
      <c r="F7060">
        <v>31</v>
      </c>
      <c r="G7060" t="s">
        <v>8234</v>
      </c>
      <c r="H7060" t="s">
        <v>8213</v>
      </c>
      <c r="I7060" t="s">
        <v>8219</v>
      </c>
      <c r="J7060" t="s">
        <v>8215</v>
      </c>
      <c r="K7060" t="s">
        <v>5808</v>
      </c>
      <c r="L7060" t="s">
        <v>8216</v>
      </c>
    </row>
    <row r="7061" spans="1:12" x14ac:dyDescent="0.35">
      <c r="A7061" s="164" t="s">
        <v>30347</v>
      </c>
      <c r="B7061" t="s">
        <v>30348</v>
      </c>
      <c r="C7061" t="s">
        <v>30349</v>
      </c>
      <c r="D7061" t="s">
        <v>28246</v>
      </c>
      <c r="E7061" t="s">
        <v>3568</v>
      </c>
      <c r="F7061">
        <v>25</v>
      </c>
      <c r="G7061" t="s">
        <v>8234</v>
      </c>
      <c r="H7061" t="s">
        <v>8213</v>
      </c>
      <c r="I7061" t="s">
        <v>8219</v>
      </c>
      <c r="J7061" t="s">
        <v>8215</v>
      </c>
      <c r="K7061" t="s">
        <v>8224</v>
      </c>
      <c r="L7061" t="s">
        <v>8216</v>
      </c>
    </row>
    <row r="7062" spans="1:12" x14ac:dyDescent="0.35">
      <c r="A7062" s="164" t="s">
        <v>18960</v>
      </c>
      <c r="B7062" t="s">
        <v>17034</v>
      </c>
      <c r="C7062" t="s">
        <v>17035</v>
      </c>
      <c r="D7062" t="s">
        <v>17036</v>
      </c>
      <c r="E7062" t="s">
        <v>3568</v>
      </c>
      <c r="F7062">
        <v>30</v>
      </c>
      <c r="G7062" t="s">
        <v>8234</v>
      </c>
      <c r="H7062" t="s">
        <v>8213</v>
      </c>
      <c r="I7062" t="s">
        <v>8219</v>
      </c>
      <c r="J7062" t="s">
        <v>8215</v>
      </c>
      <c r="K7062" t="s">
        <v>5808</v>
      </c>
      <c r="L7062" t="s">
        <v>8216</v>
      </c>
    </row>
    <row r="7063" spans="1:12" x14ac:dyDescent="0.35">
      <c r="A7063" s="164" t="s">
        <v>24600</v>
      </c>
      <c r="B7063" t="s">
        <v>24601</v>
      </c>
      <c r="C7063" t="s">
        <v>24602</v>
      </c>
      <c r="D7063" t="s">
        <v>24603</v>
      </c>
      <c r="E7063" t="s">
        <v>3568</v>
      </c>
      <c r="F7063">
        <v>25</v>
      </c>
      <c r="G7063" t="s">
        <v>8234</v>
      </c>
      <c r="H7063" t="s">
        <v>8213</v>
      </c>
      <c r="I7063" t="s">
        <v>8219</v>
      </c>
      <c r="J7063" t="s">
        <v>8215</v>
      </c>
      <c r="K7063" t="s">
        <v>5808</v>
      </c>
      <c r="L7063" t="s">
        <v>8216</v>
      </c>
    </row>
    <row r="7064" spans="1:12" x14ac:dyDescent="0.35">
      <c r="A7064" s="164" t="s">
        <v>3607</v>
      </c>
      <c r="B7064" t="s">
        <v>8068</v>
      </c>
      <c r="C7064" t="s">
        <v>12844</v>
      </c>
      <c r="D7064" t="s">
        <v>3608</v>
      </c>
      <c r="E7064" t="s">
        <v>3568</v>
      </c>
      <c r="F7064">
        <v>140</v>
      </c>
      <c r="G7064" t="s">
        <v>8212</v>
      </c>
      <c r="H7064" t="s">
        <v>8213</v>
      </c>
      <c r="I7064" t="s">
        <v>8219</v>
      </c>
      <c r="J7064" t="s">
        <v>8215</v>
      </c>
      <c r="K7064" t="s">
        <v>8224</v>
      </c>
      <c r="L7064" t="s">
        <v>8216</v>
      </c>
    </row>
    <row r="7065" spans="1:12" x14ac:dyDescent="0.35">
      <c r="A7065" s="164" t="s">
        <v>20444</v>
      </c>
      <c r="B7065" t="s">
        <v>11653</v>
      </c>
      <c r="C7065" t="s">
        <v>11654</v>
      </c>
      <c r="D7065" t="s">
        <v>11655</v>
      </c>
      <c r="E7065" t="s">
        <v>3568</v>
      </c>
      <c r="F7065">
        <v>77</v>
      </c>
      <c r="G7065" t="s">
        <v>8234</v>
      </c>
      <c r="H7065" t="s">
        <v>8213</v>
      </c>
      <c r="I7065" t="s">
        <v>8219</v>
      </c>
      <c r="J7065" t="s">
        <v>8215</v>
      </c>
      <c r="K7065" t="s">
        <v>5808</v>
      </c>
      <c r="L7065" t="s">
        <v>8216</v>
      </c>
    </row>
    <row r="7066" spans="1:12" x14ac:dyDescent="0.35">
      <c r="A7066" s="164" t="s">
        <v>3609</v>
      </c>
      <c r="B7066" t="s">
        <v>6961</v>
      </c>
      <c r="C7066" t="s">
        <v>28431</v>
      </c>
      <c r="D7066" t="s">
        <v>2550</v>
      </c>
      <c r="E7066" t="s">
        <v>3568</v>
      </c>
      <c r="F7066">
        <v>87</v>
      </c>
      <c r="G7066" t="s">
        <v>8234</v>
      </c>
      <c r="H7066" t="s">
        <v>8213</v>
      </c>
      <c r="I7066" t="s">
        <v>8219</v>
      </c>
      <c r="J7066" t="s">
        <v>8215</v>
      </c>
      <c r="K7066" t="s">
        <v>5808</v>
      </c>
      <c r="L7066" t="s">
        <v>8216</v>
      </c>
    </row>
    <row r="7067" spans="1:12" x14ac:dyDescent="0.35">
      <c r="A7067" s="164" t="s">
        <v>14085</v>
      </c>
      <c r="B7067" t="s">
        <v>14086</v>
      </c>
      <c r="C7067" t="s">
        <v>14087</v>
      </c>
      <c r="D7067" t="s">
        <v>14088</v>
      </c>
      <c r="E7067" t="s">
        <v>3568</v>
      </c>
      <c r="H7067" t="s">
        <v>8213</v>
      </c>
      <c r="I7067" t="s">
        <v>8219</v>
      </c>
      <c r="J7067" t="s">
        <v>8215</v>
      </c>
      <c r="K7067" t="s">
        <v>8224</v>
      </c>
      <c r="L7067" t="s">
        <v>8216</v>
      </c>
    </row>
    <row r="7068" spans="1:12" x14ac:dyDescent="0.35">
      <c r="A7068" s="164" t="s">
        <v>27011</v>
      </c>
      <c r="B7068" t="s">
        <v>27012</v>
      </c>
      <c r="C7068" t="s">
        <v>27013</v>
      </c>
      <c r="D7068" t="s">
        <v>14245</v>
      </c>
      <c r="E7068" t="s">
        <v>3568</v>
      </c>
      <c r="F7068">
        <v>37</v>
      </c>
      <c r="G7068" t="s">
        <v>8234</v>
      </c>
      <c r="H7068" t="s">
        <v>8213</v>
      </c>
      <c r="I7068" t="s">
        <v>8219</v>
      </c>
      <c r="J7068" t="s">
        <v>8215</v>
      </c>
      <c r="K7068" t="s">
        <v>5808</v>
      </c>
      <c r="L7068" t="s">
        <v>8216</v>
      </c>
    </row>
    <row r="7069" spans="1:12" x14ac:dyDescent="0.35">
      <c r="A7069" s="164" t="s">
        <v>3610</v>
      </c>
      <c r="B7069" t="s">
        <v>5450</v>
      </c>
      <c r="C7069" t="s">
        <v>26127</v>
      </c>
      <c r="D7069" t="s">
        <v>3611</v>
      </c>
      <c r="E7069" t="s">
        <v>3568</v>
      </c>
      <c r="F7069">
        <v>49</v>
      </c>
      <c r="G7069" t="s">
        <v>8234</v>
      </c>
      <c r="H7069" t="s">
        <v>8213</v>
      </c>
      <c r="I7069" t="s">
        <v>8214</v>
      </c>
      <c r="J7069" t="s">
        <v>8215</v>
      </c>
      <c r="K7069" t="s">
        <v>5808</v>
      </c>
      <c r="L7069" t="s">
        <v>8216</v>
      </c>
    </row>
    <row r="7070" spans="1:12" x14ac:dyDescent="0.35">
      <c r="A7070" s="164" t="s">
        <v>3612</v>
      </c>
      <c r="B7070" t="s">
        <v>8076</v>
      </c>
      <c r="C7070" t="s">
        <v>24068</v>
      </c>
      <c r="D7070" t="s">
        <v>3613</v>
      </c>
      <c r="E7070" t="s">
        <v>3568</v>
      </c>
      <c r="F7070">
        <v>187</v>
      </c>
      <c r="G7070" t="s">
        <v>8212</v>
      </c>
      <c r="H7070" t="s">
        <v>8213</v>
      </c>
      <c r="I7070" t="s">
        <v>8214</v>
      </c>
      <c r="J7070" t="s">
        <v>8215</v>
      </c>
      <c r="K7070" t="s">
        <v>5808</v>
      </c>
      <c r="L7070" t="s">
        <v>8267</v>
      </c>
    </row>
    <row r="7071" spans="1:12" x14ac:dyDescent="0.35">
      <c r="A7071" s="164" t="s">
        <v>3614</v>
      </c>
      <c r="B7071" t="s">
        <v>8063</v>
      </c>
      <c r="C7071" t="s">
        <v>18031</v>
      </c>
      <c r="D7071" t="s">
        <v>3615</v>
      </c>
      <c r="E7071" t="s">
        <v>3568</v>
      </c>
      <c r="F7071">
        <v>50</v>
      </c>
      <c r="G7071" t="s">
        <v>8234</v>
      </c>
      <c r="H7071" t="s">
        <v>8213</v>
      </c>
      <c r="I7071" t="s">
        <v>8214</v>
      </c>
      <c r="J7071" t="s">
        <v>8215</v>
      </c>
      <c r="K7071" t="s">
        <v>5808</v>
      </c>
      <c r="L7071" t="s">
        <v>8216</v>
      </c>
    </row>
    <row r="7072" spans="1:12" x14ac:dyDescent="0.35">
      <c r="A7072" s="164" t="s">
        <v>10631</v>
      </c>
      <c r="B7072" t="s">
        <v>10632</v>
      </c>
      <c r="C7072" t="s">
        <v>10632</v>
      </c>
      <c r="D7072" t="s">
        <v>10633</v>
      </c>
      <c r="E7072" t="s">
        <v>3568</v>
      </c>
      <c r="F7072">
        <v>39</v>
      </c>
      <c r="G7072" t="s">
        <v>8234</v>
      </c>
      <c r="H7072" t="s">
        <v>8213</v>
      </c>
      <c r="I7072" t="s">
        <v>8214</v>
      </c>
      <c r="J7072" t="s">
        <v>8215</v>
      </c>
      <c r="K7072" t="s">
        <v>5808</v>
      </c>
      <c r="L7072" t="s">
        <v>8216</v>
      </c>
    </row>
    <row r="7073" spans="1:12" x14ac:dyDescent="0.35">
      <c r="A7073" s="164" t="s">
        <v>18117</v>
      </c>
      <c r="B7073" t="s">
        <v>18118</v>
      </c>
      <c r="C7073" t="s">
        <v>18119</v>
      </c>
      <c r="D7073" t="s">
        <v>18120</v>
      </c>
      <c r="E7073" t="s">
        <v>3568</v>
      </c>
      <c r="F7073">
        <v>25</v>
      </c>
      <c r="G7073" t="s">
        <v>8234</v>
      </c>
      <c r="H7073" t="s">
        <v>8213</v>
      </c>
      <c r="I7073" t="s">
        <v>8214</v>
      </c>
      <c r="J7073" t="s">
        <v>8215</v>
      </c>
      <c r="K7073" t="s">
        <v>5808</v>
      </c>
      <c r="L7073" t="s">
        <v>8216</v>
      </c>
    </row>
    <row r="7074" spans="1:12" x14ac:dyDescent="0.35">
      <c r="A7074" s="164" t="s">
        <v>17663</v>
      </c>
      <c r="B7074" t="s">
        <v>9540</v>
      </c>
      <c r="C7074" t="s">
        <v>17664</v>
      </c>
      <c r="D7074" t="s">
        <v>9542</v>
      </c>
      <c r="E7074" t="s">
        <v>3568</v>
      </c>
      <c r="H7074" t="s">
        <v>8213</v>
      </c>
      <c r="I7074" t="s">
        <v>8219</v>
      </c>
      <c r="J7074" t="s">
        <v>8215</v>
      </c>
      <c r="K7074" t="s">
        <v>8224</v>
      </c>
      <c r="L7074" t="s">
        <v>8216</v>
      </c>
    </row>
    <row r="7075" spans="1:12" x14ac:dyDescent="0.35">
      <c r="A7075" s="164" t="s">
        <v>24069</v>
      </c>
      <c r="B7075" t="s">
        <v>24070</v>
      </c>
      <c r="C7075" t="s">
        <v>24071</v>
      </c>
      <c r="D7075" t="s">
        <v>24072</v>
      </c>
      <c r="E7075" t="s">
        <v>3568</v>
      </c>
      <c r="F7075">
        <v>25</v>
      </c>
      <c r="G7075" t="s">
        <v>8234</v>
      </c>
      <c r="H7075" t="s">
        <v>8213</v>
      </c>
      <c r="I7075" t="s">
        <v>8214</v>
      </c>
      <c r="J7075" t="s">
        <v>8215</v>
      </c>
      <c r="K7075" t="s">
        <v>5808</v>
      </c>
      <c r="L7075" t="s">
        <v>8216</v>
      </c>
    </row>
    <row r="7076" spans="1:12" x14ac:dyDescent="0.35">
      <c r="A7076" s="164" t="s">
        <v>29209</v>
      </c>
      <c r="B7076" t="s">
        <v>23120</v>
      </c>
      <c r="C7076" t="s">
        <v>23121</v>
      </c>
      <c r="D7076" t="s">
        <v>23122</v>
      </c>
      <c r="E7076" t="s">
        <v>3568</v>
      </c>
      <c r="F7076">
        <v>25</v>
      </c>
      <c r="G7076" t="s">
        <v>8234</v>
      </c>
      <c r="H7076" t="s">
        <v>8213</v>
      </c>
      <c r="I7076" t="s">
        <v>8219</v>
      </c>
      <c r="J7076" t="s">
        <v>8215</v>
      </c>
      <c r="K7076" t="s">
        <v>5808</v>
      </c>
      <c r="L7076" t="s">
        <v>8216</v>
      </c>
    </row>
    <row r="7077" spans="1:12" x14ac:dyDescent="0.35">
      <c r="A7077" s="164" t="s">
        <v>14633</v>
      </c>
      <c r="B7077" t="s">
        <v>8093</v>
      </c>
      <c r="C7077" t="s">
        <v>14634</v>
      </c>
      <c r="D7077" t="s">
        <v>3616</v>
      </c>
      <c r="E7077" t="s">
        <v>3568</v>
      </c>
      <c r="F7077">
        <v>35</v>
      </c>
      <c r="G7077" t="s">
        <v>8234</v>
      </c>
      <c r="H7077" t="s">
        <v>8213</v>
      </c>
      <c r="I7077" t="s">
        <v>8219</v>
      </c>
      <c r="J7077" t="s">
        <v>8215</v>
      </c>
      <c r="K7077" t="s">
        <v>8224</v>
      </c>
      <c r="L7077" t="s">
        <v>8216</v>
      </c>
    </row>
    <row r="7078" spans="1:12" x14ac:dyDescent="0.35">
      <c r="A7078" s="164" t="s">
        <v>16841</v>
      </c>
      <c r="B7078" t="s">
        <v>16842</v>
      </c>
      <c r="C7078" t="s">
        <v>16843</v>
      </c>
      <c r="D7078" t="s">
        <v>16844</v>
      </c>
      <c r="E7078" t="s">
        <v>3568</v>
      </c>
      <c r="H7078" t="s">
        <v>8213</v>
      </c>
      <c r="I7078" t="s">
        <v>8219</v>
      </c>
      <c r="J7078" t="s">
        <v>8215</v>
      </c>
      <c r="K7078" t="s">
        <v>8224</v>
      </c>
      <c r="L7078" t="s">
        <v>8216</v>
      </c>
    </row>
    <row r="7079" spans="1:12" x14ac:dyDescent="0.35">
      <c r="A7079" s="164" t="s">
        <v>24042</v>
      </c>
      <c r="B7079" t="s">
        <v>24043</v>
      </c>
      <c r="C7079" t="s">
        <v>24044</v>
      </c>
      <c r="D7079" t="s">
        <v>24045</v>
      </c>
      <c r="E7079" t="s">
        <v>3568</v>
      </c>
      <c r="F7079">
        <v>37</v>
      </c>
      <c r="G7079" t="s">
        <v>8234</v>
      </c>
      <c r="H7079" t="s">
        <v>8213</v>
      </c>
      <c r="I7079" t="s">
        <v>8219</v>
      </c>
      <c r="J7079" t="s">
        <v>8215</v>
      </c>
      <c r="K7079" t="s">
        <v>5808</v>
      </c>
      <c r="L7079" t="s">
        <v>8216</v>
      </c>
    </row>
    <row r="7080" spans="1:12" x14ac:dyDescent="0.35">
      <c r="A7080" s="164" t="s">
        <v>11894</v>
      </c>
      <c r="B7080" t="s">
        <v>11895</v>
      </c>
      <c r="C7080" t="s">
        <v>11896</v>
      </c>
      <c r="D7080" t="s">
        <v>11897</v>
      </c>
      <c r="E7080" t="s">
        <v>3568</v>
      </c>
      <c r="F7080">
        <v>33</v>
      </c>
      <c r="G7080" t="s">
        <v>8234</v>
      </c>
      <c r="H7080" t="s">
        <v>8213</v>
      </c>
      <c r="I7080" t="s">
        <v>8219</v>
      </c>
      <c r="J7080" t="s">
        <v>8215</v>
      </c>
      <c r="K7080" t="s">
        <v>5808</v>
      </c>
      <c r="L7080" t="s">
        <v>8216</v>
      </c>
    </row>
    <row r="7081" spans="1:12" x14ac:dyDescent="0.35">
      <c r="A7081" s="164" t="s">
        <v>30807</v>
      </c>
      <c r="B7081" t="s">
        <v>30808</v>
      </c>
      <c r="C7081" t="s">
        <v>22850</v>
      </c>
      <c r="D7081" t="s">
        <v>1951</v>
      </c>
      <c r="E7081" t="s">
        <v>3568</v>
      </c>
      <c r="F7081">
        <v>62</v>
      </c>
      <c r="G7081" t="s">
        <v>8234</v>
      </c>
      <c r="H7081" t="s">
        <v>8213</v>
      </c>
      <c r="I7081" t="s">
        <v>8219</v>
      </c>
      <c r="J7081" t="s">
        <v>8215</v>
      </c>
      <c r="K7081" t="s">
        <v>5808</v>
      </c>
      <c r="L7081" t="s">
        <v>8216</v>
      </c>
    </row>
    <row r="7082" spans="1:12" x14ac:dyDescent="0.35">
      <c r="A7082" s="164" t="s">
        <v>11951</v>
      </c>
      <c r="B7082" t="s">
        <v>11952</v>
      </c>
      <c r="C7082" t="s">
        <v>11953</v>
      </c>
      <c r="D7082" t="s">
        <v>11954</v>
      </c>
      <c r="E7082" t="s">
        <v>3568</v>
      </c>
      <c r="H7082" t="s">
        <v>8213</v>
      </c>
      <c r="I7082" t="s">
        <v>8214</v>
      </c>
      <c r="J7082" t="s">
        <v>8215</v>
      </c>
      <c r="K7082" t="s">
        <v>8224</v>
      </c>
      <c r="L7082" t="s">
        <v>8216</v>
      </c>
    </row>
    <row r="7083" spans="1:12" x14ac:dyDescent="0.35">
      <c r="A7083" s="164" t="s">
        <v>3617</v>
      </c>
      <c r="B7083" t="s">
        <v>8083</v>
      </c>
      <c r="C7083" t="s">
        <v>24477</v>
      </c>
      <c r="D7083" t="s">
        <v>3567</v>
      </c>
      <c r="E7083" t="s">
        <v>3568</v>
      </c>
      <c r="F7083">
        <v>171</v>
      </c>
      <c r="G7083" t="s">
        <v>8212</v>
      </c>
      <c r="H7083" t="s">
        <v>8213</v>
      </c>
      <c r="I7083" t="s">
        <v>8214</v>
      </c>
      <c r="J7083" t="s">
        <v>8215</v>
      </c>
      <c r="K7083" t="s">
        <v>5808</v>
      </c>
      <c r="L7083" t="s">
        <v>8267</v>
      </c>
    </row>
    <row r="7084" spans="1:12" x14ac:dyDescent="0.35">
      <c r="A7084" s="164" t="s">
        <v>26134</v>
      </c>
      <c r="B7084" t="s">
        <v>26135</v>
      </c>
      <c r="C7084" t="s">
        <v>26136</v>
      </c>
      <c r="D7084" t="s">
        <v>25885</v>
      </c>
      <c r="E7084" t="s">
        <v>3568</v>
      </c>
      <c r="F7084">
        <v>25</v>
      </c>
      <c r="G7084" t="s">
        <v>8234</v>
      </c>
      <c r="H7084" t="s">
        <v>8213</v>
      </c>
      <c r="I7084" t="s">
        <v>8219</v>
      </c>
      <c r="J7084" t="s">
        <v>8215</v>
      </c>
      <c r="K7084" t="s">
        <v>5808</v>
      </c>
      <c r="L7084" t="s">
        <v>8216</v>
      </c>
    </row>
    <row r="7085" spans="1:12" x14ac:dyDescent="0.35">
      <c r="A7085" s="164" t="s">
        <v>17911</v>
      </c>
      <c r="B7085" t="s">
        <v>17912</v>
      </c>
      <c r="C7085" t="s">
        <v>17913</v>
      </c>
      <c r="D7085" t="s">
        <v>17914</v>
      </c>
      <c r="E7085" t="s">
        <v>3568</v>
      </c>
      <c r="F7085">
        <v>25</v>
      </c>
      <c r="G7085" t="s">
        <v>8234</v>
      </c>
      <c r="H7085" t="s">
        <v>8213</v>
      </c>
      <c r="I7085" t="s">
        <v>8219</v>
      </c>
      <c r="J7085" t="s">
        <v>8215</v>
      </c>
      <c r="K7085" t="s">
        <v>5808</v>
      </c>
      <c r="L7085" t="s">
        <v>8216</v>
      </c>
    </row>
    <row r="7086" spans="1:12" x14ac:dyDescent="0.35">
      <c r="A7086" s="164" t="s">
        <v>9647</v>
      </c>
      <c r="B7086" t="s">
        <v>9648</v>
      </c>
      <c r="C7086" t="s">
        <v>9649</v>
      </c>
      <c r="D7086" t="s">
        <v>9650</v>
      </c>
      <c r="E7086" t="s">
        <v>3568</v>
      </c>
      <c r="F7086">
        <v>24</v>
      </c>
      <c r="G7086" t="s">
        <v>8234</v>
      </c>
      <c r="H7086" t="s">
        <v>8213</v>
      </c>
      <c r="I7086" t="s">
        <v>8219</v>
      </c>
      <c r="J7086" t="s">
        <v>8215</v>
      </c>
      <c r="K7086" t="s">
        <v>8224</v>
      </c>
      <c r="L7086" t="s">
        <v>8216</v>
      </c>
    </row>
    <row r="7087" spans="1:12" x14ac:dyDescent="0.35">
      <c r="A7087" s="164" t="s">
        <v>3618</v>
      </c>
      <c r="B7087" t="s">
        <v>8044</v>
      </c>
      <c r="C7087" t="s">
        <v>25963</v>
      </c>
      <c r="D7087" t="s">
        <v>3619</v>
      </c>
      <c r="E7087" t="s">
        <v>3568</v>
      </c>
      <c r="F7087">
        <v>42</v>
      </c>
      <c r="G7087" t="s">
        <v>8234</v>
      </c>
      <c r="H7087" t="s">
        <v>8213</v>
      </c>
      <c r="I7087" t="s">
        <v>8219</v>
      </c>
      <c r="J7087" t="s">
        <v>8215</v>
      </c>
      <c r="K7087" t="s">
        <v>5808</v>
      </c>
      <c r="L7087" t="s">
        <v>8216</v>
      </c>
    </row>
    <row r="7088" spans="1:12" x14ac:dyDescent="0.35">
      <c r="A7088" s="164" t="s">
        <v>30617</v>
      </c>
      <c r="B7088" t="s">
        <v>30618</v>
      </c>
      <c r="C7088" t="s">
        <v>21774</v>
      </c>
      <c r="D7088" t="s">
        <v>21775</v>
      </c>
      <c r="E7088" t="s">
        <v>3568</v>
      </c>
      <c r="F7088">
        <v>43</v>
      </c>
      <c r="G7088" t="s">
        <v>8234</v>
      </c>
      <c r="H7088" t="s">
        <v>8213</v>
      </c>
      <c r="I7088" t="s">
        <v>8219</v>
      </c>
      <c r="J7088" t="s">
        <v>8215</v>
      </c>
      <c r="K7088" t="s">
        <v>5808</v>
      </c>
      <c r="L7088" t="s">
        <v>8216</v>
      </c>
    </row>
    <row r="7089" spans="1:12" x14ac:dyDescent="0.35">
      <c r="A7089" s="164" t="s">
        <v>26686</v>
      </c>
      <c r="B7089" t="s">
        <v>26687</v>
      </c>
      <c r="C7089" t="s">
        <v>26688</v>
      </c>
      <c r="D7089" t="s">
        <v>26689</v>
      </c>
      <c r="E7089" t="s">
        <v>3568</v>
      </c>
      <c r="F7089">
        <v>20</v>
      </c>
      <c r="G7089" t="s">
        <v>8234</v>
      </c>
      <c r="H7089" t="s">
        <v>8213</v>
      </c>
      <c r="I7089" t="s">
        <v>8219</v>
      </c>
      <c r="J7089" t="s">
        <v>8215</v>
      </c>
      <c r="K7089" t="s">
        <v>8224</v>
      </c>
      <c r="L7089" t="s">
        <v>8216</v>
      </c>
    </row>
    <row r="7090" spans="1:12" x14ac:dyDescent="0.35">
      <c r="A7090" s="164" t="s">
        <v>19438</v>
      </c>
      <c r="B7090" t="s">
        <v>19439</v>
      </c>
      <c r="C7090" t="s">
        <v>19440</v>
      </c>
      <c r="D7090" t="s">
        <v>19441</v>
      </c>
      <c r="E7090" t="s">
        <v>3568</v>
      </c>
      <c r="F7090">
        <v>56</v>
      </c>
      <c r="G7090" t="s">
        <v>8234</v>
      </c>
      <c r="H7090" t="s">
        <v>8213</v>
      </c>
      <c r="I7090" t="s">
        <v>8219</v>
      </c>
      <c r="J7090" t="s">
        <v>8215</v>
      </c>
      <c r="K7090" t="s">
        <v>5808</v>
      </c>
      <c r="L7090" t="s">
        <v>8216</v>
      </c>
    </row>
    <row r="7091" spans="1:12" x14ac:dyDescent="0.35">
      <c r="A7091" s="164" t="s">
        <v>3620</v>
      </c>
      <c r="B7091" t="s">
        <v>8007</v>
      </c>
      <c r="C7091" t="s">
        <v>13433</v>
      </c>
      <c r="D7091" t="s">
        <v>3621</v>
      </c>
      <c r="E7091" t="s">
        <v>3568</v>
      </c>
      <c r="F7091">
        <v>70</v>
      </c>
      <c r="G7091" t="s">
        <v>8234</v>
      </c>
      <c r="H7091" t="s">
        <v>8213</v>
      </c>
      <c r="I7091" t="s">
        <v>8219</v>
      </c>
      <c r="J7091" t="s">
        <v>8215</v>
      </c>
      <c r="K7091" t="s">
        <v>5808</v>
      </c>
      <c r="L7091" t="s">
        <v>8267</v>
      </c>
    </row>
    <row r="7092" spans="1:12" x14ac:dyDescent="0.35">
      <c r="A7092" s="164" t="s">
        <v>11821</v>
      </c>
      <c r="B7092" t="s">
        <v>11822</v>
      </c>
      <c r="C7092" t="s">
        <v>11823</v>
      </c>
      <c r="D7092" t="s">
        <v>11824</v>
      </c>
      <c r="E7092" t="s">
        <v>3568</v>
      </c>
      <c r="H7092" t="s">
        <v>8213</v>
      </c>
      <c r="I7092" t="s">
        <v>8214</v>
      </c>
      <c r="J7092" t="s">
        <v>8215</v>
      </c>
      <c r="K7092" t="s">
        <v>8224</v>
      </c>
      <c r="L7092" t="s">
        <v>8216</v>
      </c>
    </row>
    <row r="7093" spans="1:12" x14ac:dyDescent="0.35">
      <c r="A7093" s="164" t="s">
        <v>3622</v>
      </c>
      <c r="B7093" t="s">
        <v>5516</v>
      </c>
      <c r="C7093" t="s">
        <v>9579</v>
      </c>
      <c r="D7093" t="s">
        <v>3567</v>
      </c>
      <c r="E7093" t="s">
        <v>3568</v>
      </c>
      <c r="F7093">
        <v>861</v>
      </c>
      <c r="G7093" t="s">
        <v>8490</v>
      </c>
      <c r="H7093" t="s">
        <v>8213</v>
      </c>
      <c r="I7093" t="s">
        <v>8214</v>
      </c>
      <c r="J7093" t="s">
        <v>8215</v>
      </c>
      <c r="K7093" t="s">
        <v>8224</v>
      </c>
      <c r="L7093" t="s">
        <v>8267</v>
      </c>
    </row>
    <row r="7094" spans="1:12" x14ac:dyDescent="0.35">
      <c r="A7094" s="164" t="s">
        <v>10216</v>
      </c>
      <c r="B7094" t="s">
        <v>10217</v>
      </c>
      <c r="C7094" t="s">
        <v>10218</v>
      </c>
      <c r="D7094" t="s">
        <v>10219</v>
      </c>
      <c r="E7094" t="s">
        <v>3568</v>
      </c>
      <c r="F7094">
        <v>49</v>
      </c>
      <c r="G7094" t="s">
        <v>8234</v>
      </c>
      <c r="H7094" t="s">
        <v>8213</v>
      </c>
      <c r="I7094" t="s">
        <v>8219</v>
      </c>
      <c r="J7094" t="s">
        <v>8215</v>
      </c>
      <c r="K7094" t="s">
        <v>5808</v>
      </c>
      <c r="L7094" t="s">
        <v>8216</v>
      </c>
    </row>
    <row r="7095" spans="1:12" x14ac:dyDescent="0.35">
      <c r="A7095" s="164" t="s">
        <v>3623</v>
      </c>
      <c r="B7095" t="s">
        <v>6944</v>
      </c>
      <c r="C7095" t="s">
        <v>25736</v>
      </c>
      <c r="D7095" t="s">
        <v>3578</v>
      </c>
      <c r="E7095" t="s">
        <v>3568</v>
      </c>
      <c r="F7095">
        <v>699</v>
      </c>
      <c r="G7095" t="s">
        <v>8490</v>
      </c>
      <c r="H7095" t="s">
        <v>8213</v>
      </c>
      <c r="I7095" t="s">
        <v>8214</v>
      </c>
      <c r="J7095" t="s">
        <v>8215</v>
      </c>
      <c r="K7095" t="s">
        <v>8224</v>
      </c>
      <c r="L7095" t="s">
        <v>8267</v>
      </c>
    </row>
    <row r="7096" spans="1:12" x14ac:dyDescent="0.35">
      <c r="A7096" s="164" t="s">
        <v>3624</v>
      </c>
      <c r="B7096" t="s">
        <v>6947</v>
      </c>
      <c r="C7096" t="s">
        <v>13275</v>
      </c>
      <c r="D7096" t="s">
        <v>3625</v>
      </c>
      <c r="E7096" t="s">
        <v>3568</v>
      </c>
      <c r="F7096">
        <v>236</v>
      </c>
      <c r="G7096" t="s">
        <v>8223</v>
      </c>
      <c r="H7096" t="s">
        <v>8213</v>
      </c>
      <c r="I7096" t="s">
        <v>8214</v>
      </c>
      <c r="J7096" t="s">
        <v>8215</v>
      </c>
      <c r="K7096" t="s">
        <v>5808</v>
      </c>
      <c r="L7096" t="s">
        <v>8216</v>
      </c>
    </row>
    <row r="7097" spans="1:12" x14ac:dyDescent="0.35">
      <c r="A7097" s="164" t="s">
        <v>13753</v>
      </c>
      <c r="B7097" t="s">
        <v>13754</v>
      </c>
      <c r="C7097" t="s">
        <v>13755</v>
      </c>
      <c r="D7097" t="s">
        <v>2134</v>
      </c>
      <c r="E7097" t="s">
        <v>3568</v>
      </c>
      <c r="F7097">
        <v>40</v>
      </c>
      <c r="G7097" t="s">
        <v>8234</v>
      </c>
      <c r="H7097" t="s">
        <v>8213</v>
      </c>
      <c r="I7097" t="s">
        <v>8219</v>
      </c>
      <c r="J7097" t="s">
        <v>8215</v>
      </c>
      <c r="K7097" t="s">
        <v>5808</v>
      </c>
      <c r="L7097" t="s">
        <v>8216</v>
      </c>
    </row>
    <row r="7098" spans="1:12" x14ac:dyDescent="0.35">
      <c r="A7098" s="164" t="s">
        <v>27976</v>
      </c>
      <c r="B7098" t="s">
        <v>27977</v>
      </c>
      <c r="C7098" t="s">
        <v>27978</v>
      </c>
      <c r="D7098" t="s">
        <v>27979</v>
      </c>
      <c r="E7098" t="s">
        <v>3568</v>
      </c>
      <c r="H7098" t="s">
        <v>8213</v>
      </c>
      <c r="I7098" t="s">
        <v>8219</v>
      </c>
      <c r="J7098" t="s">
        <v>8215</v>
      </c>
      <c r="K7098" t="s">
        <v>8224</v>
      </c>
      <c r="L7098" t="s">
        <v>8216</v>
      </c>
    </row>
    <row r="7099" spans="1:12" x14ac:dyDescent="0.35">
      <c r="A7099" s="164" t="s">
        <v>3626</v>
      </c>
      <c r="B7099" t="s">
        <v>8075</v>
      </c>
      <c r="C7099" t="s">
        <v>28317</v>
      </c>
      <c r="D7099" t="s">
        <v>3613</v>
      </c>
      <c r="E7099" t="s">
        <v>3568</v>
      </c>
      <c r="F7099">
        <v>126</v>
      </c>
      <c r="G7099" t="s">
        <v>8212</v>
      </c>
      <c r="H7099" t="s">
        <v>8213</v>
      </c>
      <c r="I7099" t="s">
        <v>8214</v>
      </c>
      <c r="J7099" t="s">
        <v>8215</v>
      </c>
      <c r="K7099" t="s">
        <v>8224</v>
      </c>
      <c r="L7099" t="s">
        <v>8216</v>
      </c>
    </row>
    <row r="7100" spans="1:12" x14ac:dyDescent="0.35">
      <c r="A7100" s="164" t="s">
        <v>3627</v>
      </c>
      <c r="B7100" t="s">
        <v>6960</v>
      </c>
      <c r="C7100" t="s">
        <v>21939</v>
      </c>
      <c r="D7100" t="s">
        <v>3628</v>
      </c>
      <c r="E7100" t="s">
        <v>3568</v>
      </c>
      <c r="F7100">
        <v>74</v>
      </c>
      <c r="G7100" t="s">
        <v>8234</v>
      </c>
      <c r="H7100" t="s">
        <v>8213</v>
      </c>
      <c r="I7100" t="s">
        <v>8219</v>
      </c>
      <c r="J7100" t="s">
        <v>8215</v>
      </c>
      <c r="K7100" t="s">
        <v>8224</v>
      </c>
      <c r="L7100" t="s">
        <v>8216</v>
      </c>
    </row>
    <row r="7101" spans="1:12" x14ac:dyDescent="0.35">
      <c r="A7101" s="164" t="s">
        <v>3629</v>
      </c>
      <c r="B7101" t="s">
        <v>8027</v>
      </c>
      <c r="C7101" t="s">
        <v>27408</v>
      </c>
      <c r="D7101" t="s">
        <v>3630</v>
      </c>
      <c r="E7101" t="s">
        <v>3568</v>
      </c>
      <c r="F7101">
        <v>34</v>
      </c>
      <c r="G7101" t="s">
        <v>8234</v>
      </c>
      <c r="H7101" t="s">
        <v>8213</v>
      </c>
      <c r="I7101" t="s">
        <v>8219</v>
      </c>
      <c r="J7101" t="s">
        <v>8215</v>
      </c>
      <c r="K7101" t="s">
        <v>5808</v>
      </c>
      <c r="L7101" t="s">
        <v>8216</v>
      </c>
    </row>
    <row r="7102" spans="1:12" x14ac:dyDescent="0.35">
      <c r="A7102" s="164" t="s">
        <v>13424</v>
      </c>
      <c r="B7102" t="s">
        <v>13425</v>
      </c>
      <c r="C7102" t="s">
        <v>13426</v>
      </c>
      <c r="D7102" t="s">
        <v>3631</v>
      </c>
      <c r="E7102" t="s">
        <v>3568</v>
      </c>
      <c r="F7102">
        <v>0</v>
      </c>
      <c r="G7102" t="s">
        <v>8234</v>
      </c>
      <c r="H7102" t="s">
        <v>8213</v>
      </c>
      <c r="I7102" t="s">
        <v>8219</v>
      </c>
      <c r="J7102" t="s">
        <v>8215</v>
      </c>
      <c r="K7102" t="s">
        <v>8224</v>
      </c>
      <c r="L7102" t="s">
        <v>8216</v>
      </c>
    </row>
    <row r="7103" spans="1:12" x14ac:dyDescent="0.35">
      <c r="A7103" s="164" t="s">
        <v>26498</v>
      </c>
      <c r="B7103" t="s">
        <v>26499</v>
      </c>
      <c r="C7103" t="s">
        <v>26500</v>
      </c>
      <c r="D7103" t="s">
        <v>3578</v>
      </c>
      <c r="E7103" t="s">
        <v>3568</v>
      </c>
      <c r="F7103">
        <v>33</v>
      </c>
      <c r="G7103" t="s">
        <v>8234</v>
      </c>
      <c r="H7103" t="s">
        <v>8213</v>
      </c>
      <c r="I7103" t="s">
        <v>8214</v>
      </c>
      <c r="J7103" t="s">
        <v>8215</v>
      </c>
      <c r="K7103" t="s">
        <v>8224</v>
      </c>
      <c r="L7103" t="s">
        <v>8267</v>
      </c>
    </row>
    <row r="7104" spans="1:12" x14ac:dyDescent="0.35">
      <c r="A7104" s="164" t="s">
        <v>3632</v>
      </c>
      <c r="B7104" t="s">
        <v>6945</v>
      </c>
      <c r="C7104" t="s">
        <v>14251</v>
      </c>
      <c r="D7104" t="s">
        <v>3578</v>
      </c>
      <c r="E7104" t="s">
        <v>3568</v>
      </c>
      <c r="F7104">
        <v>185</v>
      </c>
      <c r="G7104" t="s">
        <v>8212</v>
      </c>
      <c r="H7104" t="s">
        <v>8213</v>
      </c>
      <c r="I7104" t="s">
        <v>8214</v>
      </c>
      <c r="J7104" t="s">
        <v>8215</v>
      </c>
      <c r="K7104" t="s">
        <v>8224</v>
      </c>
      <c r="L7104" t="s">
        <v>8267</v>
      </c>
    </row>
    <row r="7105" spans="1:12" x14ac:dyDescent="0.35">
      <c r="A7105" s="164" t="s">
        <v>8453</v>
      </c>
      <c r="B7105" t="s">
        <v>8454</v>
      </c>
      <c r="C7105" t="s">
        <v>8455</v>
      </c>
      <c r="D7105" t="s">
        <v>8456</v>
      </c>
      <c r="E7105" t="s">
        <v>3568</v>
      </c>
      <c r="H7105" t="s">
        <v>8213</v>
      </c>
      <c r="I7105" t="s">
        <v>8214</v>
      </c>
      <c r="J7105" t="s">
        <v>8215</v>
      </c>
      <c r="K7105" t="s">
        <v>8224</v>
      </c>
      <c r="L7105" t="s">
        <v>8216</v>
      </c>
    </row>
    <row r="7106" spans="1:12" x14ac:dyDescent="0.35">
      <c r="A7106" s="164" t="s">
        <v>15726</v>
      </c>
      <c r="B7106" t="s">
        <v>15727</v>
      </c>
      <c r="C7106" t="s">
        <v>15728</v>
      </c>
      <c r="D7106" t="s">
        <v>9808</v>
      </c>
      <c r="E7106" t="s">
        <v>3568</v>
      </c>
      <c r="F7106">
        <v>15</v>
      </c>
      <c r="G7106" t="s">
        <v>8234</v>
      </c>
      <c r="H7106" t="s">
        <v>8213</v>
      </c>
      <c r="I7106" t="s">
        <v>8219</v>
      </c>
      <c r="J7106" t="s">
        <v>8215</v>
      </c>
      <c r="K7106" t="s">
        <v>8224</v>
      </c>
      <c r="L7106" t="s">
        <v>8216</v>
      </c>
    </row>
    <row r="7107" spans="1:12" x14ac:dyDescent="0.35">
      <c r="A7107" s="164" t="s">
        <v>9005</v>
      </c>
      <c r="B7107" t="s">
        <v>9006</v>
      </c>
      <c r="C7107" t="s">
        <v>9007</v>
      </c>
      <c r="D7107" t="s">
        <v>9008</v>
      </c>
      <c r="E7107" t="s">
        <v>3568</v>
      </c>
      <c r="H7107" t="s">
        <v>8213</v>
      </c>
      <c r="I7107" t="s">
        <v>8219</v>
      </c>
      <c r="J7107" t="s">
        <v>8215</v>
      </c>
      <c r="K7107" t="s">
        <v>8224</v>
      </c>
      <c r="L7107" t="s">
        <v>8216</v>
      </c>
    </row>
    <row r="7108" spans="1:12" x14ac:dyDescent="0.35">
      <c r="A7108" s="164" t="s">
        <v>18509</v>
      </c>
      <c r="B7108" t="s">
        <v>18510</v>
      </c>
      <c r="C7108" t="s">
        <v>18511</v>
      </c>
      <c r="D7108" t="s">
        <v>18512</v>
      </c>
      <c r="E7108" t="s">
        <v>3568</v>
      </c>
      <c r="H7108" t="s">
        <v>8213</v>
      </c>
      <c r="I7108" t="s">
        <v>8219</v>
      </c>
      <c r="J7108" t="s">
        <v>8215</v>
      </c>
      <c r="K7108" t="s">
        <v>8224</v>
      </c>
      <c r="L7108" t="s">
        <v>8216</v>
      </c>
    </row>
    <row r="7109" spans="1:12" x14ac:dyDescent="0.35">
      <c r="A7109" s="164" t="s">
        <v>3633</v>
      </c>
      <c r="B7109" t="s">
        <v>8026</v>
      </c>
      <c r="C7109" t="s">
        <v>13350</v>
      </c>
      <c r="D7109" t="s">
        <v>3634</v>
      </c>
      <c r="E7109" t="s">
        <v>3568</v>
      </c>
      <c r="F7109">
        <v>41</v>
      </c>
      <c r="G7109" t="s">
        <v>8234</v>
      </c>
      <c r="H7109" t="s">
        <v>8213</v>
      </c>
      <c r="I7109" t="s">
        <v>8214</v>
      </c>
      <c r="J7109" t="s">
        <v>8215</v>
      </c>
      <c r="K7109" t="s">
        <v>5808</v>
      </c>
      <c r="L7109" t="s">
        <v>8216</v>
      </c>
    </row>
    <row r="7110" spans="1:12" x14ac:dyDescent="0.35">
      <c r="A7110" s="164" t="s">
        <v>3635</v>
      </c>
      <c r="B7110" t="s">
        <v>8069</v>
      </c>
      <c r="C7110" t="s">
        <v>9660</v>
      </c>
      <c r="D7110" t="s">
        <v>3636</v>
      </c>
      <c r="E7110" t="s">
        <v>3568</v>
      </c>
      <c r="F7110">
        <v>58</v>
      </c>
      <c r="G7110" t="s">
        <v>8234</v>
      </c>
      <c r="H7110" t="s">
        <v>8213</v>
      </c>
      <c r="I7110" t="s">
        <v>8219</v>
      </c>
      <c r="J7110" t="s">
        <v>8215</v>
      </c>
      <c r="K7110" t="s">
        <v>8224</v>
      </c>
      <c r="L7110" t="s">
        <v>8216</v>
      </c>
    </row>
    <row r="7111" spans="1:12" x14ac:dyDescent="0.35">
      <c r="A7111" s="164" t="s">
        <v>3637</v>
      </c>
      <c r="B7111" t="s">
        <v>8000</v>
      </c>
      <c r="C7111" t="s">
        <v>15322</v>
      </c>
      <c r="D7111" t="s">
        <v>3567</v>
      </c>
      <c r="E7111" t="s">
        <v>3568</v>
      </c>
      <c r="F7111">
        <v>495</v>
      </c>
      <c r="G7111" t="s">
        <v>8307</v>
      </c>
      <c r="H7111" t="s">
        <v>8213</v>
      </c>
      <c r="I7111" t="s">
        <v>8214</v>
      </c>
      <c r="J7111" t="s">
        <v>8215</v>
      </c>
      <c r="K7111" t="s">
        <v>8224</v>
      </c>
      <c r="L7111" t="s">
        <v>8267</v>
      </c>
    </row>
    <row r="7112" spans="1:12" x14ac:dyDescent="0.35">
      <c r="A7112" s="164" t="s">
        <v>8753</v>
      </c>
      <c r="B7112" t="s">
        <v>8754</v>
      </c>
      <c r="C7112" t="s">
        <v>8755</v>
      </c>
      <c r="D7112" t="s">
        <v>8756</v>
      </c>
      <c r="E7112" t="s">
        <v>3568</v>
      </c>
      <c r="H7112" t="s">
        <v>8213</v>
      </c>
      <c r="I7112" t="s">
        <v>8219</v>
      </c>
      <c r="J7112" t="s">
        <v>8215</v>
      </c>
      <c r="K7112" t="s">
        <v>8224</v>
      </c>
      <c r="L7112" t="s">
        <v>8216</v>
      </c>
    </row>
    <row r="7113" spans="1:12" x14ac:dyDescent="0.35">
      <c r="A7113" s="164" t="s">
        <v>33003</v>
      </c>
      <c r="B7113" t="s">
        <v>33004</v>
      </c>
      <c r="C7113" t="s">
        <v>33005</v>
      </c>
      <c r="D7113" t="s">
        <v>33006</v>
      </c>
      <c r="E7113" t="s">
        <v>3568</v>
      </c>
      <c r="H7113" t="s">
        <v>8213</v>
      </c>
      <c r="I7113" t="s">
        <v>8219</v>
      </c>
      <c r="J7113" t="s">
        <v>8215</v>
      </c>
      <c r="K7113" t="s">
        <v>8224</v>
      </c>
      <c r="L7113" t="s">
        <v>8216</v>
      </c>
    </row>
    <row r="7114" spans="1:12" x14ac:dyDescent="0.35">
      <c r="A7114" s="164" t="s">
        <v>18739</v>
      </c>
      <c r="B7114" t="s">
        <v>18740</v>
      </c>
      <c r="C7114" t="s">
        <v>18741</v>
      </c>
      <c r="D7114" t="s">
        <v>18742</v>
      </c>
      <c r="E7114" t="s">
        <v>3568</v>
      </c>
      <c r="F7114">
        <v>32</v>
      </c>
      <c r="G7114" t="s">
        <v>8234</v>
      </c>
      <c r="H7114" t="s">
        <v>8213</v>
      </c>
      <c r="I7114" t="s">
        <v>8214</v>
      </c>
      <c r="J7114" t="s">
        <v>8215</v>
      </c>
      <c r="K7114" t="s">
        <v>5808</v>
      </c>
      <c r="L7114" t="s">
        <v>8216</v>
      </c>
    </row>
    <row r="7115" spans="1:12" x14ac:dyDescent="0.35">
      <c r="A7115" s="164" t="s">
        <v>27257</v>
      </c>
      <c r="B7115" t="s">
        <v>21451</v>
      </c>
      <c r="C7115" t="s">
        <v>21452</v>
      </c>
      <c r="D7115" t="s">
        <v>21453</v>
      </c>
      <c r="E7115" t="s">
        <v>3568</v>
      </c>
      <c r="F7115">
        <v>24</v>
      </c>
      <c r="G7115" t="s">
        <v>8234</v>
      </c>
      <c r="H7115" t="s">
        <v>8213</v>
      </c>
      <c r="I7115" t="s">
        <v>8219</v>
      </c>
      <c r="J7115" t="s">
        <v>8215</v>
      </c>
      <c r="K7115" t="s">
        <v>8224</v>
      </c>
      <c r="L7115" t="s">
        <v>8216</v>
      </c>
    </row>
    <row r="7116" spans="1:12" x14ac:dyDescent="0.35">
      <c r="A7116" s="164" t="s">
        <v>18009</v>
      </c>
      <c r="B7116" t="s">
        <v>18010</v>
      </c>
      <c r="C7116" t="s">
        <v>18011</v>
      </c>
      <c r="D7116" t="s">
        <v>14946</v>
      </c>
      <c r="E7116" t="s">
        <v>3568</v>
      </c>
      <c r="F7116">
        <v>112</v>
      </c>
      <c r="G7116" t="s">
        <v>8212</v>
      </c>
      <c r="H7116" t="s">
        <v>8213</v>
      </c>
      <c r="I7116" t="s">
        <v>8214</v>
      </c>
      <c r="J7116" t="s">
        <v>8215</v>
      </c>
      <c r="K7116" t="s">
        <v>5808</v>
      </c>
      <c r="L7116" t="s">
        <v>8267</v>
      </c>
    </row>
    <row r="7117" spans="1:12" x14ac:dyDescent="0.35">
      <c r="A7117" s="164" t="s">
        <v>13068</v>
      </c>
      <c r="B7117" t="s">
        <v>13069</v>
      </c>
      <c r="C7117" t="s">
        <v>13070</v>
      </c>
      <c r="D7117" t="s">
        <v>13071</v>
      </c>
      <c r="E7117" t="s">
        <v>3568</v>
      </c>
      <c r="F7117">
        <v>40</v>
      </c>
      <c r="G7117" t="s">
        <v>8234</v>
      </c>
      <c r="H7117" t="s">
        <v>8213</v>
      </c>
      <c r="I7117" t="s">
        <v>8219</v>
      </c>
      <c r="J7117" t="s">
        <v>8215</v>
      </c>
      <c r="K7117" t="s">
        <v>5808</v>
      </c>
      <c r="L7117" t="s">
        <v>8216</v>
      </c>
    </row>
    <row r="7118" spans="1:12" x14ac:dyDescent="0.35">
      <c r="A7118" s="164" t="s">
        <v>8713</v>
      </c>
      <c r="B7118" t="s">
        <v>8714</v>
      </c>
      <c r="C7118" t="s">
        <v>8715</v>
      </c>
      <c r="D7118" t="s">
        <v>8716</v>
      </c>
      <c r="E7118" t="s">
        <v>3568</v>
      </c>
      <c r="F7118">
        <v>23</v>
      </c>
      <c r="G7118" t="s">
        <v>8234</v>
      </c>
      <c r="H7118" t="s">
        <v>8213</v>
      </c>
      <c r="I7118" t="s">
        <v>8214</v>
      </c>
      <c r="J7118" t="s">
        <v>8215</v>
      </c>
      <c r="K7118" t="s">
        <v>8224</v>
      </c>
      <c r="L7118" t="s">
        <v>8216</v>
      </c>
    </row>
    <row r="7119" spans="1:12" x14ac:dyDescent="0.35">
      <c r="A7119" s="164" t="s">
        <v>22479</v>
      </c>
      <c r="B7119" t="s">
        <v>22480</v>
      </c>
      <c r="C7119" t="s">
        <v>22481</v>
      </c>
      <c r="D7119" t="s">
        <v>21400</v>
      </c>
      <c r="E7119" t="s">
        <v>3568</v>
      </c>
      <c r="H7119" t="s">
        <v>8213</v>
      </c>
      <c r="I7119" t="s">
        <v>8219</v>
      </c>
      <c r="J7119" t="s">
        <v>8215</v>
      </c>
      <c r="K7119" t="s">
        <v>8224</v>
      </c>
      <c r="L7119" t="s">
        <v>8216</v>
      </c>
    </row>
    <row r="7120" spans="1:12" x14ac:dyDescent="0.35">
      <c r="A7120" s="164" t="s">
        <v>12406</v>
      </c>
      <c r="B7120" t="s">
        <v>12407</v>
      </c>
      <c r="C7120" t="s">
        <v>12408</v>
      </c>
      <c r="D7120" t="s">
        <v>9526</v>
      </c>
      <c r="E7120" t="s">
        <v>3568</v>
      </c>
      <c r="F7120">
        <v>15</v>
      </c>
      <c r="G7120" t="s">
        <v>8234</v>
      </c>
      <c r="H7120" t="s">
        <v>8213</v>
      </c>
      <c r="I7120" t="s">
        <v>8219</v>
      </c>
      <c r="J7120" t="s">
        <v>8215</v>
      </c>
      <c r="K7120" t="s">
        <v>8224</v>
      </c>
      <c r="L7120" t="s">
        <v>8216</v>
      </c>
    </row>
    <row r="7121" spans="1:12" x14ac:dyDescent="0.35">
      <c r="A7121" s="164" t="s">
        <v>14036</v>
      </c>
      <c r="B7121" t="s">
        <v>14037</v>
      </c>
      <c r="C7121" t="s">
        <v>14038</v>
      </c>
      <c r="D7121" t="s">
        <v>14039</v>
      </c>
      <c r="E7121" t="s">
        <v>3568</v>
      </c>
      <c r="F7121">
        <v>15</v>
      </c>
      <c r="G7121" t="s">
        <v>8234</v>
      </c>
      <c r="H7121" t="s">
        <v>8213</v>
      </c>
      <c r="I7121" t="s">
        <v>8214</v>
      </c>
      <c r="J7121" t="s">
        <v>8215</v>
      </c>
      <c r="K7121" t="s">
        <v>8224</v>
      </c>
      <c r="L7121" t="s">
        <v>8216</v>
      </c>
    </row>
    <row r="7122" spans="1:12" x14ac:dyDescent="0.35">
      <c r="A7122" s="164" t="s">
        <v>17056</v>
      </c>
      <c r="B7122" t="s">
        <v>17057</v>
      </c>
      <c r="C7122" t="s">
        <v>17058</v>
      </c>
      <c r="D7122" t="s">
        <v>17059</v>
      </c>
      <c r="E7122" t="s">
        <v>3568</v>
      </c>
      <c r="H7122" t="s">
        <v>8213</v>
      </c>
      <c r="I7122" t="s">
        <v>8219</v>
      </c>
      <c r="J7122" t="s">
        <v>8215</v>
      </c>
      <c r="K7122" t="s">
        <v>8224</v>
      </c>
      <c r="L7122" t="s">
        <v>8216</v>
      </c>
    </row>
    <row r="7123" spans="1:12" x14ac:dyDescent="0.35">
      <c r="A7123" s="164" t="s">
        <v>14798</v>
      </c>
      <c r="B7123" t="s">
        <v>14799</v>
      </c>
      <c r="C7123" t="s">
        <v>14800</v>
      </c>
      <c r="D7123" t="s">
        <v>14801</v>
      </c>
      <c r="E7123" t="s">
        <v>3568</v>
      </c>
      <c r="F7123">
        <v>42</v>
      </c>
      <c r="G7123" t="s">
        <v>8234</v>
      </c>
      <c r="H7123" t="s">
        <v>8213</v>
      </c>
      <c r="I7123" t="s">
        <v>8219</v>
      </c>
      <c r="J7123" t="s">
        <v>8215</v>
      </c>
      <c r="K7123" t="s">
        <v>5808</v>
      </c>
      <c r="L7123" t="s">
        <v>8216</v>
      </c>
    </row>
    <row r="7124" spans="1:12" x14ac:dyDescent="0.35">
      <c r="A7124" s="164" t="s">
        <v>3638</v>
      </c>
      <c r="B7124" t="s">
        <v>6941</v>
      </c>
      <c r="C7124" t="s">
        <v>22371</v>
      </c>
      <c r="D7124" t="s">
        <v>1177</v>
      </c>
      <c r="E7124" t="s">
        <v>3568</v>
      </c>
      <c r="F7124">
        <v>26</v>
      </c>
      <c r="G7124" t="s">
        <v>8234</v>
      </c>
      <c r="H7124" t="s">
        <v>8213</v>
      </c>
      <c r="I7124" t="s">
        <v>8219</v>
      </c>
      <c r="J7124" t="s">
        <v>8215</v>
      </c>
      <c r="K7124" t="s">
        <v>5808</v>
      </c>
      <c r="L7124" t="s">
        <v>8216</v>
      </c>
    </row>
    <row r="7125" spans="1:12" x14ac:dyDescent="0.35">
      <c r="A7125" s="164" t="s">
        <v>24637</v>
      </c>
      <c r="B7125" t="s">
        <v>24638</v>
      </c>
      <c r="C7125" t="s">
        <v>24639</v>
      </c>
      <c r="D7125" t="s">
        <v>2652</v>
      </c>
      <c r="E7125" t="s">
        <v>3568</v>
      </c>
      <c r="F7125">
        <v>17</v>
      </c>
      <c r="G7125" t="s">
        <v>8234</v>
      </c>
      <c r="H7125" t="s">
        <v>8213</v>
      </c>
      <c r="I7125" t="s">
        <v>8214</v>
      </c>
      <c r="J7125" t="s">
        <v>8215</v>
      </c>
      <c r="K7125" t="s">
        <v>8224</v>
      </c>
      <c r="L7125" t="s">
        <v>8216</v>
      </c>
    </row>
    <row r="7126" spans="1:12" x14ac:dyDescent="0.35">
      <c r="A7126" s="164" t="s">
        <v>23243</v>
      </c>
      <c r="B7126" t="s">
        <v>5747</v>
      </c>
      <c r="C7126" t="s">
        <v>23244</v>
      </c>
      <c r="D7126" t="s">
        <v>3567</v>
      </c>
      <c r="E7126" t="s">
        <v>3568</v>
      </c>
      <c r="F7126">
        <v>118</v>
      </c>
      <c r="G7126" t="s">
        <v>8212</v>
      </c>
      <c r="H7126" t="s">
        <v>8213</v>
      </c>
      <c r="I7126" t="s">
        <v>8214</v>
      </c>
      <c r="J7126" t="s">
        <v>8215</v>
      </c>
      <c r="K7126" t="s">
        <v>5808</v>
      </c>
      <c r="L7126" t="s">
        <v>8267</v>
      </c>
    </row>
    <row r="7127" spans="1:12" x14ac:dyDescent="0.35">
      <c r="A7127" s="164" t="s">
        <v>26427</v>
      </c>
      <c r="B7127" t="s">
        <v>26428</v>
      </c>
      <c r="C7127" t="s">
        <v>26429</v>
      </c>
      <c r="D7127" t="s">
        <v>14946</v>
      </c>
      <c r="E7127" t="s">
        <v>3568</v>
      </c>
      <c r="H7127" t="s">
        <v>8213</v>
      </c>
      <c r="I7127" t="s">
        <v>8214</v>
      </c>
      <c r="J7127" t="s">
        <v>8215</v>
      </c>
      <c r="K7127" t="s">
        <v>8224</v>
      </c>
      <c r="L7127" t="s">
        <v>8216</v>
      </c>
    </row>
    <row r="7128" spans="1:12" x14ac:dyDescent="0.35">
      <c r="A7128" s="164" t="s">
        <v>14526</v>
      </c>
      <c r="B7128" t="s">
        <v>14527</v>
      </c>
      <c r="C7128" t="s">
        <v>14528</v>
      </c>
      <c r="D7128" t="s">
        <v>14529</v>
      </c>
      <c r="E7128" t="s">
        <v>3568</v>
      </c>
      <c r="F7128">
        <v>20</v>
      </c>
      <c r="G7128" t="s">
        <v>8234</v>
      </c>
      <c r="H7128" t="s">
        <v>8213</v>
      </c>
      <c r="I7128" t="s">
        <v>8219</v>
      </c>
      <c r="J7128" t="s">
        <v>8215</v>
      </c>
      <c r="K7128" t="s">
        <v>8224</v>
      </c>
      <c r="L7128" t="s">
        <v>8216</v>
      </c>
    </row>
    <row r="7129" spans="1:12" x14ac:dyDescent="0.35">
      <c r="A7129" s="164" t="s">
        <v>12811</v>
      </c>
      <c r="B7129" t="s">
        <v>12812</v>
      </c>
      <c r="C7129" t="s">
        <v>12813</v>
      </c>
      <c r="D7129" t="s">
        <v>3672</v>
      </c>
      <c r="E7129" t="s">
        <v>3568</v>
      </c>
      <c r="F7129">
        <v>41</v>
      </c>
      <c r="G7129" t="s">
        <v>8234</v>
      </c>
      <c r="H7129" t="s">
        <v>8213</v>
      </c>
      <c r="I7129" t="s">
        <v>8214</v>
      </c>
      <c r="J7129" t="s">
        <v>8215</v>
      </c>
      <c r="K7129" t="s">
        <v>8224</v>
      </c>
      <c r="L7129" t="s">
        <v>8216</v>
      </c>
    </row>
    <row r="7130" spans="1:12" x14ac:dyDescent="0.35">
      <c r="A7130" s="164" t="s">
        <v>3639</v>
      </c>
      <c r="B7130" t="s">
        <v>8025</v>
      </c>
      <c r="C7130" t="s">
        <v>30698</v>
      </c>
      <c r="D7130" t="s">
        <v>1951</v>
      </c>
      <c r="E7130" t="s">
        <v>3568</v>
      </c>
      <c r="F7130">
        <v>77</v>
      </c>
      <c r="G7130" t="s">
        <v>8234</v>
      </c>
      <c r="H7130" t="s">
        <v>8213</v>
      </c>
      <c r="I7130" t="s">
        <v>8219</v>
      </c>
      <c r="J7130" t="s">
        <v>8215</v>
      </c>
      <c r="K7130" t="s">
        <v>8224</v>
      </c>
      <c r="L7130" t="s">
        <v>8216</v>
      </c>
    </row>
    <row r="7131" spans="1:12" x14ac:dyDescent="0.35">
      <c r="A7131" s="164" t="s">
        <v>3640</v>
      </c>
      <c r="B7131" t="s">
        <v>8035</v>
      </c>
      <c r="C7131" t="s">
        <v>18091</v>
      </c>
      <c r="D7131" t="s">
        <v>1793</v>
      </c>
      <c r="E7131" t="s">
        <v>3568</v>
      </c>
      <c r="F7131">
        <v>38</v>
      </c>
      <c r="G7131" t="s">
        <v>8234</v>
      </c>
      <c r="H7131" t="s">
        <v>8213</v>
      </c>
      <c r="I7131" t="s">
        <v>8219</v>
      </c>
      <c r="J7131" t="s">
        <v>8215</v>
      </c>
      <c r="K7131" t="s">
        <v>5808</v>
      </c>
      <c r="L7131" t="s">
        <v>8216</v>
      </c>
    </row>
    <row r="7132" spans="1:12" x14ac:dyDescent="0.35">
      <c r="A7132" s="164" t="s">
        <v>19537</v>
      </c>
      <c r="B7132" t="s">
        <v>19538</v>
      </c>
      <c r="C7132" t="s">
        <v>19539</v>
      </c>
      <c r="D7132" t="s">
        <v>19540</v>
      </c>
      <c r="E7132" t="s">
        <v>3568</v>
      </c>
      <c r="F7132">
        <v>25</v>
      </c>
      <c r="G7132" t="s">
        <v>8234</v>
      </c>
      <c r="H7132" t="s">
        <v>8213</v>
      </c>
      <c r="I7132" t="s">
        <v>8219</v>
      </c>
      <c r="J7132" t="s">
        <v>8215</v>
      </c>
      <c r="K7132" t="s">
        <v>5808</v>
      </c>
      <c r="L7132" t="s">
        <v>8216</v>
      </c>
    </row>
    <row r="7133" spans="1:12" x14ac:dyDescent="0.35">
      <c r="A7133" s="164" t="s">
        <v>27097</v>
      </c>
      <c r="B7133" t="s">
        <v>27098</v>
      </c>
      <c r="C7133" t="s">
        <v>27099</v>
      </c>
      <c r="D7133" t="s">
        <v>27100</v>
      </c>
      <c r="E7133" t="s">
        <v>3568</v>
      </c>
      <c r="F7133">
        <v>64</v>
      </c>
      <c r="G7133" t="s">
        <v>8234</v>
      </c>
      <c r="H7133" t="s">
        <v>8213</v>
      </c>
      <c r="I7133" t="s">
        <v>8219</v>
      </c>
      <c r="J7133" t="s">
        <v>8215</v>
      </c>
      <c r="K7133" t="s">
        <v>5808</v>
      </c>
      <c r="L7133" t="s">
        <v>8216</v>
      </c>
    </row>
    <row r="7134" spans="1:12" x14ac:dyDescent="0.35">
      <c r="A7134" s="164" t="s">
        <v>31649</v>
      </c>
      <c r="B7134" t="s">
        <v>30871</v>
      </c>
      <c r="C7134" t="s">
        <v>31650</v>
      </c>
      <c r="D7134" t="s">
        <v>30873</v>
      </c>
      <c r="E7134" t="s">
        <v>3568</v>
      </c>
      <c r="H7134" t="s">
        <v>8213</v>
      </c>
      <c r="I7134" t="s">
        <v>8219</v>
      </c>
      <c r="J7134" t="s">
        <v>8215</v>
      </c>
      <c r="K7134" t="s">
        <v>8224</v>
      </c>
      <c r="L7134" t="s">
        <v>8216</v>
      </c>
    </row>
    <row r="7135" spans="1:12" x14ac:dyDescent="0.35">
      <c r="A7135" s="164" t="s">
        <v>3641</v>
      </c>
      <c r="B7135" t="s">
        <v>8043</v>
      </c>
      <c r="C7135" t="s">
        <v>16690</v>
      </c>
      <c r="D7135" t="s">
        <v>3642</v>
      </c>
      <c r="E7135" t="s">
        <v>3568</v>
      </c>
      <c r="F7135">
        <v>39</v>
      </c>
      <c r="G7135" t="s">
        <v>8234</v>
      </c>
      <c r="H7135" t="s">
        <v>8213</v>
      </c>
      <c r="I7135" t="s">
        <v>8214</v>
      </c>
      <c r="J7135" t="s">
        <v>8215</v>
      </c>
      <c r="K7135" t="s">
        <v>5808</v>
      </c>
      <c r="L7135" t="s">
        <v>8216</v>
      </c>
    </row>
    <row r="7136" spans="1:12" x14ac:dyDescent="0.35">
      <c r="A7136" s="164" t="s">
        <v>29095</v>
      </c>
      <c r="B7136" t="s">
        <v>29096</v>
      </c>
      <c r="C7136" t="s">
        <v>29097</v>
      </c>
      <c r="D7136" t="s">
        <v>24761</v>
      </c>
      <c r="E7136" t="s">
        <v>3568</v>
      </c>
      <c r="F7136">
        <v>41</v>
      </c>
      <c r="G7136" t="s">
        <v>8234</v>
      </c>
      <c r="H7136" t="s">
        <v>8213</v>
      </c>
      <c r="I7136" t="s">
        <v>8214</v>
      </c>
      <c r="J7136" t="s">
        <v>8215</v>
      </c>
      <c r="K7136" t="s">
        <v>5808</v>
      </c>
      <c r="L7136" t="s">
        <v>8216</v>
      </c>
    </row>
    <row r="7137" spans="1:12" x14ac:dyDescent="0.35">
      <c r="A7137" s="164" t="s">
        <v>19981</v>
      </c>
      <c r="B7137" t="s">
        <v>19982</v>
      </c>
      <c r="C7137" t="s">
        <v>19983</v>
      </c>
      <c r="D7137" t="s">
        <v>19984</v>
      </c>
      <c r="E7137" t="s">
        <v>3568</v>
      </c>
      <c r="H7137" t="s">
        <v>8213</v>
      </c>
      <c r="I7137" t="s">
        <v>8214</v>
      </c>
      <c r="J7137" t="s">
        <v>8215</v>
      </c>
      <c r="K7137" t="s">
        <v>8224</v>
      </c>
      <c r="L7137" t="s">
        <v>8216</v>
      </c>
    </row>
    <row r="7138" spans="1:12" x14ac:dyDescent="0.35">
      <c r="A7138" s="164" t="s">
        <v>19365</v>
      </c>
      <c r="B7138" t="s">
        <v>19366</v>
      </c>
      <c r="C7138" t="s">
        <v>19367</v>
      </c>
      <c r="D7138" t="s">
        <v>19368</v>
      </c>
      <c r="E7138" t="s">
        <v>3568</v>
      </c>
      <c r="F7138">
        <v>20</v>
      </c>
      <c r="G7138" t="s">
        <v>8234</v>
      </c>
      <c r="H7138" t="s">
        <v>8213</v>
      </c>
      <c r="I7138" t="s">
        <v>8219</v>
      </c>
      <c r="J7138" t="s">
        <v>8215</v>
      </c>
      <c r="K7138" t="s">
        <v>8224</v>
      </c>
      <c r="L7138" t="s">
        <v>8216</v>
      </c>
    </row>
    <row r="7139" spans="1:12" x14ac:dyDescent="0.35">
      <c r="A7139" s="164" t="s">
        <v>16440</v>
      </c>
      <c r="B7139" t="s">
        <v>16441</v>
      </c>
      <c r="C7139" t="s">
        <v>16442</v>
      </c>
      <c r="D7139" t="s">
        <v>16443</v>
      </c>
      <c r="E7139" t="s">
        <v>3568</v>
      </c>
      <c r="F7139">
        <v>30</v>
      </c>
      <c r="G7139" t="s">
        <v>8234</v>
      </c>
      <c r="H7139" t="s">
        <v>8213</v>
      </c>
      <c r="I7139" t="s">
        <v>8219</v>
      </c>
      <c r="J7139" t="s">
        <v>8215</v>
      </c>
      <c r="K7139" t="s">
        <v>5808</v>
      </c>
      <c r="L7139" t="s">
        <v>8216</v>
      </c>
    </row>
    <row r="7140" spans="1:12" x14ac:dyDescent="0.35">
      <c r="A7140" s="164" t="s">
        <v>3643</v>
      </c>
      <c r="B7140" t="s">
        <v>8030</v>
      </c>
      <c r="C7140" t="s">
        <v>28860</v>
      </c>
      <c r="D7140" t="s">
        <v>3644</v>
      </c>
      <c r="E7140" t="s">
        <v>3568</v>
      </c>
      <c r="F7140">
        <v>100</v>
      </c>
      <c r="G7140" t="s">
        <v>8234</v>
      </c>
      <c r="H7140" t="s">
        <v>8213</v>
      </c>
      <c r="I7140" t="s">
        <v>8214</v>
      </c>
      <c r="J7140" t="s">
        <v>8215</v>
      </c>
      <c r="K7140" t="s">
        <v>5808</v>
      </c>
      <c r="L7140" t="s">
        <v>8216</v>
      </c>
    </row>
    <row r="7141" spans="1:12" x14ac:dyDescent="0.35">
      <c r="A7141" s="164" t="s">
        <v>27258</v>
      </c>
      <c r="B7141" t="s">
        <v>27259</v>
      </c>
      <c r="C7141" t="s">
        <v>27260</v>
      </c>
      <c r="D7141" t="s">
        <v>27261</v>
      </c>
      <c r="E7141" t="s">
        <v>3568</v>
      </c>
      <c r="H7141" t="s">
        <v>8213</v>
      </c>
      <c r="I7141" t="s">
        <v>8219</v>
      </c>
      <c r="J7141" t="s">
        <v>8215</v>
      </c>
      <c r="K7141" t="s">
        <v>8224</v>
      </c>
      <c r="L7141" t="s">
        <v>8216</v>
      </c>
    </row>
    <row r="7142" spans="1:12" x14ac:dyDescent="0.35">
      <c r="A7142" s="164" t="s">
        <v>20278</v>
      </c>
      <c r="B7142" t="s">
        <v>20279</v>
      </c>
      <c r="C7142" t="s">
        <v>20280</v>
      </c>
      <c r="D7142" t="s">
        <v>166</v>
      </c>
      <c r="E7142" t="s">
        <v>3568</v>
      </c>
      <c r="F7142">
        <v>33</v>
      </c>
      <c r="G7142" t="s">
        <v>8234</v>
      </c>
      <c r="H7142" t="s">
        <v>8213</v>
      </c>
      <c r="I7142" t="s">
        <v>8219</v>
      </c>
      <c r="J7142" t="s">
        <v>8215</v>
      </c>
      <c r="K7142" t="s">
        <v>5808</v>
      </c>
      <c r="L7142" t="s">
        <v>8216</v>
      </c>
    </row>
    <row r="7143" spans="1:12" x14ac:dyDescent="0.35">
      <c r="A7143" s="164" t="s">
        <v>3645</v>
      </c>
      <c r="B7143" t="s">
        <v>7976</v>
      </c>
      <c r="C7143" t="s">
        <v>20479</v>
      </c>
      <c r="D7143" t="s">
        <v>3613</v>
      </c>
      <c r="E7143" t="s">
        <v>3568</v>
      </c>
      <c r="F7143">
        <v>38</v>
      </c>
      <c r="G7143" t="s">
        <v>8234</v>
      </c>
      <c r="H7143" t="s">
        <v>8213</v>
      </c>
      <c r="I7143" t="s">
        <v>8214</v>
      </c>
      <c r="J7143" t="s">
        <v>8215</v>
      </c>
      <c r="K7143" t="s">
        <v>8224</v>
      </c>
      <c r="L7143" t="s">
        <v>8216</v>
      </c>
    </row>
    <row r="7144" spans="1:12" x14ac:dyDescent="0.35">
      <c r="A7144" s="164" t="s">
        <v>3646</v>
      </c>
      <c r="B7144" t="s">
        <v>8006</v>
      </c>
      <c r="C7144" t="s">
        <v>29249</v>
      </c>
      <c r="D7144" t="s">
        <v>3621</v>
      </c>
      <c r="E7144" t="s">
        <v>3568</v>
      </c>
      <c r="F7144">
        <v>52</v>
      </c>
      <c r="G7144" t="s">
        <v>8234</v>
      </c>
      <c r="H7144" t="s">
        <v>8213</v>
      </c>
      <c r="I7144" t="s">
        <v>8219</v>
      </c>
      <c r="J7144" t="s">
        <v>8215</v>
      </c>
      <c r="K7144" t="s">
        <v>8224</v>
      </c>
      <c r="L7144" t="s">
        <v>8216</v>
      </c>
    </row>
    <row r="7145" spans="1:12" x14ac:dyDescent="0.35">
      <c r="A7145" s="164" t="s">
        <v>3647</v>
      </c>
      <c r="B7145" t="s">
        <v>7991</v>
      </c>
      <c r="C7145" t="s">
        <v>8247</v>
      </c>
      <c r="D7145" t="s">
        <v>3648</v>
      </c>
      <c r="E7145" t="s">
        <v>3568</v>
      </c>
      <c r="F7145">
        <v>43</v>
      </c>
      <c r="G7145" t="s">
        <v>8234</v>
      </c>
      <c r="H7145" t="s">
        <v>8213</v>
      </c>
      <c r="I7145" t="s">
        <v>8219</v>
      </c>
      <c r="J7145" t="s">
        <v>8215</v>
      </c>
      <c r="K7145" t="s">
        <v>8224</v>
      </c>
      <c r="L7145" t="s">
        <v>8216</v>
      </c>
    </row>
    <row r="7146" spans="1:12" x14ac:dyDescent="0.35">
      <c r="A7146" s="164" t="s">
        <v>3649</v>
      </c>
      <c r="B7146" t="s">
        <v>8048</v>
      </c>
      <c r="C7146" t="s">
        <v>17991</v>
      </c>
      <c r="D7146" t="s">
        <v>3604</v>
      </c>
      <c r="E7146" t="s">
        <v>3568</v>
      </c>
      <c r="F7146">
        <v>46</v>
      </c>
      <c r="G7146" t="s">
        <v>8234</v>
      </c>
      <c r="H7146" t="s">
        <v>8213</v>
      </c>
      <c r="I7146" t="s">
        <v>8214</v>
      </c>
      <c r="J7146" t="s">
        <v>8215</v>
      </c>
      <c r="K7146" t="s">
        <v>8224</v>
      </c>
      <c r="L7146" t="s">
        <v>8216</v>
      </c>
    </row>
    <row r="7147" spans="1:12" x14ac:dyDescent="0.35">
      <c r="A7147" s="164" t="s">
        <v>22802</v>
      </c>
      <c r="B7147" t="s">
        <v>22803</v>
      </c>
      <c r="C7147" t="s">
        <v>22804</v>
      </c>
      <c r="D7147" t="s">
        <v>1660</v>
      </c>
      <c r="E7147" t="s">
        <v>3568</v>
      </c>
      <c r="F7147">
        <v>0</v>
      </c>
      <c r="G7147" t="s">
        <v>8234</v>
      </c>
      <c r="H7147" t="s">
        <v>8213</v>
      </c>
      <c r="I7147" t="s">
        <v>8219</v>
      </c>
      <c r="J7147" t="s">
        <v>8215</v>
      </c>
      <c r="K7147" t="s">
        <v>8224</v>
      </c>
      <c r="L7147" t="s">
        <v>8216</v>
      </c>
    </row>
    <row r="7148" spans="1:12" x14ac:dyDescent="0.35">
      <c r="A7148" s="164" t="s">
        <v>11408</v>
      </c>
      <c r="B7148" t="s">
        <v>11409</v>
      </c>
      <c r="C7148" t="s">
        <v>11410</v>
      </c>
      <c r="D7148" t="s">
        <v>3679</v>
      </c>
      <c r="E7148" t="s">
        <v>3568</v>
      </c>
      <c r="F7148">
        <v>36</v>
      </c>
      <c r="G7148" t="s">
        <v>8234</v>
      </c>
      <c r="H7148" t="s">
        <v>8213</v>
      </c>
      <c r="I7148" t="s">
        <v>8214</v>
      </c>
      <c r="J7148" t="s">
        <v>8215</v>
      </c>
      <c r="K7148" t="s">
        <v>8224</v>
      </c>
      <c r="L7148" t="s">
        <v>8216</v>
      </c>
    </row>
    <row r="7149" spans="1:12" x14ac:dyDescent="0.35">
      <c r="A7149" s="164" t="s">
        <v>20400</v>
      </c>
      <c r="B7149" t="s">
        <v>20401</v>
      </c>
      <c r="C7149" t="s">
        <v>20402</v>
      </c>
      <c r="D7149" t="s">
        <v>20403</v>
      </c>
      <c r="E7149" t="s">
        <v>3568</v>
      </c>
      <c r="F7149">
        <v>18</v>
      </c>
      <c r="G7149" t="s">
        <v>8234</v>
      </c>
      <c r="H7149" t="s">
        <v>8213</v>
      </c>
      <c r="I7149" t="s">
        <v>8219</v>
      </c>
      <c r="J7149" t="s">
        <v>8215</v>
      </c>
      <c r="K7149" t="s">
        <v>8224</v>
      </c>
      <c r="L7149" t="s">
        <v>8216</v>
      </c>
    </row>
    <row r="7150" spans="1:12" x14ac:dyDescent="0.35">
      <c r="A7150" s="164" t="s">
        <v>3650</v>
      </c>
      <c r="B7150" t="s">
        <v>5686</v>
      </c>
      <c r="C7150" t="s">
        <v>14445</v>
      </c>
      <c r="D7150" t="s">
        <v>3651</v>
      </c>
      <c r="E7150" t="s">
        <v>3568</v>
      </c>
      <c r="F7150">
        <v>30</v>
      </c>
      <c r="G7150" t="s">
        <v>8234</v>
      </c>
      <c r="H7150" t="s">
        <v>8213</v>
      </c>
      <c r="I7150" t="s">
        <v>8219</v>
      </c>
      <c r="J7150" t="s">
        <v>8215</v>
      </c>
      <c r="K7150" t="s">
        <v>5808</v>
      </c>
      <c r="L7150" t="s">
        <v>8216</v>
      </c>
    </row>
    <row r="7151" spans="1:12" x14ac:dyDescent="0.35">
      <c r="A7151" s="164" t="s">
        <v>24580</v>
      </c>
      <c r="B7151" t="s">
        <v>24581</v>
      </c>
      <c r="C7151" t="s">
        <v>24582</v>
      </c>
      <c r="D7151" t="s">
        <v>24583</v>
      </c>
      <c r="E7151" t="s">
        <v>3568</v>
      </c>
      <c r="F7151">
        <v>39</v>
      </c>
      <c r="G7151" t="s">
        <v>8234</v>
      </c>
      <c r="H7151" t="s">
        <v>8213</v>
      </c>
      <c r="I7151" t="s">
        <v>8219</v>
      </c>
      <c r="J7151" t="s">
        <v>8215</v>
      </c>
      <c r="K7151" t="s">
        <v>8224</v>
      </c>
      <c r="L7151" t="s">
        <v>8216</v>
      </c>
    </row>
    <row r="7152" spans="1:12" x14ac:dyDescent="0.35">
      <c r="A7152" s="164" t="s">
        <v>3652</v>
      </c>
      <c r="B7152" t="s">
        <v>8086</v>
      </c>
      <c r="C7152" t="s">
        <v>30016</v>
      </c>
      <c r="D7152" t="s">
        <v>1541</v>
      </c>
      <c r="E7152" t="s">
        <v>3568</v>
      </c>
      <c r="F7152">
        <v>72</v>
      </c>
      <c r="G7152" t="s">
        <v>8234</v>
      </c>
      <c r="H7152" t="s">
        <v>8213</v>
      </c>
      <c r="I7152" t="s">
        <v>8219</v>
      </c>
      <c r="J7152" t="s">
        <v>8215</v>
      </c>
      <c r="K7152" t="s">
        <v>8224</v>
      </c>
      <c r="L7152" t="s">
        <v>8216</v>
      </c>
    </row>
    <row r="7153" spans="1:12" x14ac:dyDescent="0.35">
      <c r="A7153" s="164" t="s">
        <v>26608</v>
      </c>
      <c r="B7153" t="s">
        <v>26609</v>
      </c>
      <c r="C7153" t="s">
        <v>26610</v>
      </c>
      <c r="D7153" t="s">
        <v>10386</v>
      </c>
      <c r="E7153" t="s">
        <v>3568</v>
      </c>
      <c r="H7153" t="s">
        <v>8213</v>
      </c>
      <c r="I7153" t="s">
        <v>8219</v>
      </c>
      <c r="J7153" t="s">
        <v>8215</v>
      </c>
      <c r="K7153" t="s">
        <v>8224</v>
      </c>
      <c r="L7153" t="s">
        <v>8216</v>
      </c>
    </row>
    <row r="7154" spans="1:12" x14ac:dyDescent="0.35">
      <c r="A7154" s="164" t="s">
        <v>12984</v>
      </c>
      <c r="B7154" t="s">
        <v>12985</v>
      </c>
      <c r="C7154" t="s">
        <v>12986</v>
      </c>
      <c r="D7154" t="s">
        <v>12987</v>
      </c>
      <c r="E7154" t="s">
        <v>3568</v>
      </c>
      <c r="H7154" t="s">
        <v>8213</v>
      </c>
      <c r="I7154" t="s">
        <v>8219</v>
      </c>
      <c r="J7154" t="s">
        <v>8215</v>
      </c>
      <c r="K7154" t="s">
        <v>8224</v>
      </c>
      <c r="L7154" t="s">
        <v>8216</v>
      </c>
    </row>
    <row r="7155" spans="1:12" x14ac:dyDescent="0.35">
      <c r="A7155" s="164" t="s">
        <v>3653</v>
      </c>
      <c r="B7155" t="s">
        <v>8046</v>
      </c>
      <c r="C7155" t="s">
        <v>16043</v>
      </c>
      <c r="D7155" t="s">
        <v>3654</v>
      </c>
      <c r="E7155" t="s">
        <v>3568</v>
      </c>
      <c r="F7155">
        <v>39</v>
      </c>
      <c r="G7155" t="s">
        <v>8234</v>
      </c>
      <c r="H7155" t="s">
        <v>8213</v>
      </c>
      <c r="I7155" t="s">
        <v>8214</v>
      </c>
      <c r="J7155" t="s">
        <v>8215</v>
      </c>
      <c r="K7155" t="s">
        <v>8224</v>
      </c>
      <c r="L7155" t="s">
        <v>8216</v>
      </c>
    </row>
    <row r="7156" spans="1:12" x14ac:dyDescent="0.35">
      <c r="A7156" s="164" t="s">
        <v>25576</v>
      </c>
      <c r="B7156" t="s">
        <v>25577</v>
      </c>
      <c r="C7156" t="s">
        <v>25578</v>
      </c>
      <c r="D7156" t="s">
        <v>20646</v>
      </c>
      <c r="E7156" t="s">
        <v>3568</v>
      </c>
      <c r="H7156" t="s">
        <v>8213</v>
      </c>
      <c r="I7156" t="s">
        <v>8214</v>
      </c>
      <c r="J7156" t="s">
        <v>8215</v>
      </c>
      <c r="K7156" t="s">
        <v>8224</v>
      </c>
      <c r="L7156" t="s">
        <v>8216</v>
      </c>
    </row>
    <row r="7157" spans="1:12" x14ac:dyDescent="0.35">
      <c r="A7157" s="164" t="s">
        <v>31202</v>
      </c>
      <c r="B7157" t="s">
        <v>31203</v>
      </c>
      <c r="C7157" t="s">
        <v>31204</v>
      </c>
      <c r="D7157" t="s">
        <v>20646</v>
      </c>
      <c r="E7157" t="s">
        <v>3568</v>
      </c>
      <c r="H7157" t="s">
        <v>8213</v>
      </c>
      <c r="I7157" t="s">
        <v>8214</v>
      </c>
      <c r="J7157" t="s">
        <v>8215</v>
      </c>
      <c r="K7157" t="s">
        <v>8224</v>
      </c>
      <c r="L7157" t="s">
        <v>8216</v>
      </c>
    </row>
    <row r="7158" spans="1:12" x14ac:dyDescent="0.35">
      <c r="A7158" s="164" t="s">
        <v>9539</v>
      </c>
      <c r="B7158" t="s">
        <v>9540</v>
      </c>
      <c r="C7158" t="s">
        <v>9541</v>
      </c>
      <c r="D7158" t="s">
        <v>9542</v>
      </c>
      <c r="E7158" t="s">
        <v>3568</v>
      </c>
      <c r="F7158">
        <v>25</v>
      </c>
      <c r="G7158" t="s">
        <v>8234</v>
      </c>
      <c r="H7158" t="s">
        <v>8213</v>
      </c>
      <c r="I7158" t="s">
        <v>8219</v>
      </c>
      <c r="J7158" t="s">
        <v>8215</v>
      </c>
      <c r="K7158" t="s">
        <v>5808</v>
      </c>
      <c r="L7158" t="s">
        <v>8216</v>
      </c>
    </row>
    <row r="7159" spans="1:12" x14ac:dyDescent="0.35">
      <c r="A7159" s="164" t="s">
        <v>17667</v>
      </c>
      <c r="B7159" t="s">
        <v>17668</v>
      </c>
      <c r="C7159" t="s">
        <v>17669</v>
      </c>
      <c r="D7159" t="s">
        <v>16303</v>
      </c>
      <c r="E7159" t="s">
        <v>3568</v>
      </c>
      <c r="H7159" t="s">
        <v>8213</v>
      </c>
      <c r="I7159" t="s">
        <v>8214</v>
      </c>
      <c r="J7159" t="s">
        <v>8215</v>
      </c>
      <c r="K7159" t="s">
        <v>8224</v>
      </c>
      <c r="L7159" t="s">
        <v>8216</v>
      </c>
    </row>
    <row r="7160" spans="1:12" x14ac:dyDescent="0.35">
      <c r="A7160" s="164" t="s">
        <v>14943</v>
      </c>
      <c r="B7160" t="s">
        <v>14944</v>
      </c>
      <c r="C7160" t="s">
        <v>14945</v>
      </c>
      <c r="D7160" t="s">
        <v>14946</v>
      </c>
      <c r="E7160" t="s">
        <v>3568</v>
      </c>
      <c r="H7160" t="s">
        <v>8213</v>
      </c>
      <c r="I7160" t="s">
        <v>8214</v>
      </c>
      <c r="J7160" t="s">
        <v>8215</v>
      </c>
      <c r="K7160" t="s">
        <v>8224</v>
      </c>
      <c r="L7160" t="s">
        <v>8216</v>
      </c>
    </row>
    <row r="7161" spans="1:12" x14ac:dyDescent="0.35">
      <c r="A7161" s="164" t="s">
        <v>21397</v>
      </c>
      <c r="B7161" t="s">
        <v>21398</v>
      </c>
      <c r="C7161" t="s">
        <v>21399</v>
      </c>
      <c r="D7161" t="s">
        <v>21400</v>
      </c>
      <c r="E7161" t="s">
        <v>3568</v>
      </c>
      <c r="H7161" t="s">
        <v>8213</v>
      </c>
      <c r="I7161" t="s">
        <v>8219</v>
      </c>
      <c r="J7161" t="s">
        <v>8215</v>
      </c>
      <c r="K7161" t="s">
        <v>8224</v>
      </c>
      <c r="L7161" t="s">
        <v>8216</v>
      </c>
    </row>
    <row r="7162" spans="1:12" x14ac:dyDescent="0.35">
      <c r="A7162" s="164" t="s">
        <v>3655</v>
      </c>
      <c r="B7162" t="s">
        <v>7971</v>
      </c>
      <c r="C7162" t="s">
        <v>22703</v>
      </c>
      <c r="D7162" t="s">
        <v>3567</v>
      </c>
      <c r="E7162" t="s">
        <v>3568</v>
      </c>
      <c r="F7162">
        <v>40</v>
      </c>
      <c r="G7162" t="s">
        <v>8234</v>
      </c>
      <c r="H7162" t="s">
        <v>8213</v>
      </c>
      <c r="I7162" t="s">
        <v>8214</v>
      </c>
      <c r="J7162" t="s">
        <v>8215</v>
      </c>
      <c r="K7162" t="s">
        <v>8224</v>
      </c>
      <c r="L7162" t="s">
        <v>8267</v>
      </c>
    </row>
    <row r="7163" spans="1:12" x14ac:dyDescent="0.35">
      <c r="A7163" s="164" t="s">
        <v>16300</v>
      </c>
      <c r="B7163" t="s">
        <v>16301</v>
      </c>
      <c r="C7163" t="s">
        <v>16302</v>
      </c>
      <c r="D7163" t="s">
        <v>16303</v>
      </c>
      <c r="E7163" t="s">
        <v>3568</v>
      </c>
      <c r="H7163" t="s">
        <v>8213</v>
      </c>
      <c r="I7163" t="s">
        <v>8214</v>
      </c>
      <c r="J7163" t="s">
        <v>8215</v>
      </c>
      <c r="K7163" t="s">
        <v>8224</v>
      </c>
      <c r="L7163" t="s">
        <v>8216</v>
      </c>
    </row>
    <row r="7164" spans="1:12" x14ac:dyDescent="0.35">
      <c r="A7164" s="164" t="s">
        <v>3656</v>
      </c>
      <c r="B7164" t="s">
        <v>6951</v>
      </c>
      <c r="C7164" t="s">
        <v>9069</v>
      </c>
      <c r="D7164" t="s">
        <v>3578</v>
      </c>
      <c r="E7164" t="s">
        <v>3568</v>
      </c>
      <c r="F7164">
        <v>9</v>
      </c>
      <c r="G7164" t="s">
        <v>8234</v>
      </c>
      <c r="H7164" t="s">
        <v>8213</v>
      </c>
      <c r="I7164" t="s">
        <v>8214</v>
      </c>
      <c r="J7164" t="s">
        <v>8215</v>
      </c>
      <c r="K7164" t="s">
        <v>8224</v>
      </c>
      <c r="L7164" t="s">
        <v>8216</v>
      </c>
    </row>
    <row r="7165" spans="1:12" x14ac:dyDescent="0.35">
      <c r="A7165" s="164" t="s">
        <v>26623</v>
      </c>
      <c r="B7165" t="s">
        <v>26624</v>
      </c>
      <c r="C7165" t="s">
        <v>26625</v>
      </c>
      <c r="D7165" t="s">
        <v>20646</v>
      </c>
      <c r="E7165" t="s">
        <v>3568</v>
      </c>
      <c r="H7165" t="s">
        <v>8213</v>
      </c>
      <c r="I7165" t="s">
        <v>8214</v>
      </c>
      <c r="J7165" t="s">
        <v>8215</v>
      </c>
      <c r="K7165" t="s">
        <v>8224</v>
      </c>
      <c r="L7165" t="s">
        <v>8216</v>
      </c>
    </row>
    <row r="7166" spans="1:12" x14ac:dyDescent="0.35">
      <c r="A7166" s="164" t="s">
        <v>30100</v>
      </c>
      <c r="B7166" t="s">
        <v>30101</v>
      </c>
      <c r="C7166" t="s">
        <v>30102</v>
      </c>
      <c r="D7166" t="s">
        <v>14946</v>
      </c>
      <c r="E7166" t="s">
        <v>3568</v>
      </c>
      <c r="H7166" t="s">
        <v>8213</v>
      </c>
      <c r="I7166" t="s">
        <v>8214</v>
      </c>
      <c r="J7166" t="s">
        <v>8215</v>
      </c>
      <c r="K7166" t="s">
        <v>8224</v>
      </c>
      <c r="L7166" t="s">
        <v>8216</v>
      </c>
    </row>
    <row r="7167" spans="1:12" x14ac:dyDescent="0.35">
      <c r="A7167" s="164" t="s">
        <v>30028</v>
      </c>
      <c r="B7167" t="s">
        <v>30029</v>
      </c>
      <c r="C7167" t="s">
        <v>30030</v>
      </c>
      <c r="D7167" t="s">
        <v>14946</v>
      </c>
      <c r="E7167" t="s">
        <v>3568</v>
      </c>
      <c r="H7167" t="s">
        <v>8213</v>
      </c>
      <c r="I7167" t="s">
        <v>8214</v>
      </c>
      <c r="J7167" t="s">
        <v>8215</v>
      </c>
      <c r="K7167" t="s">
        <v>8224</v>
      </c>
      <c r="L7167" t="s">
        <v>8216</v>
      </c>
    </row>
    <row r="7168" spans="1:12" x14ac:dyDescent="0.35">
      <c r="A7168" s="164" t="s">
        <v>10152</v>
      </c>
      <c r="B7168" t="s">
        <v>10153</v>
      </c>
      <c r="C7168" t="s">
        <v>10154</v>
      </c>
      <c r="D7168" t="s">
        <v>3672</v>
      </c>
      <c r="E7168" t="s">
        <v>3568</v>
      </c>
      <c r="F7168">
        <v>14</v>
      </c>
      <c r="G7168" t="s">
        <v>8234</v>
      </c>
      <c r="H7168" t="s">
        <v>8213</v>
      </c>
      <c r="I7168" t="s">
        <v>8214</v>
      </c>
      <c r="J7168" t="s">
        <v>8215</v>
      </c>
      <c r="K7168" t="s">
        <v>8224</v>
      </c>
      <c r="L7168" t="s">
        <v>8216</v>
      </c>
    </row>
    <row r="7169" spans="1:12" x14ac:dyDescent="0.35">
      <c r="A7169" s="164" t="s">
        <v>23579</v>
      </c>
      <c r="B7169" t="s">
        <v>23580</v>
      </c>
      <c r="C7169" t="s">
        <v>23581</v>
      </c>
      <c r="D7169" t="s">
        <v>23582</v>
      </c>
      <c r="E7169" t="s">
        <v>3568</v>
      </c>
      <c r="F7169">
        <v>30</v>
      </c>
      <c r="G7169" t="s">
        <v>8234</v>
      </c>
      <c r="H7169" t="s">
        <v>8213</v>
      </c>
      <c r="I7169" t="s">
        <v>8219</v>
      </c>
      <c r="J7169" t="s">
        <v>8215</v>
      </c>
      <c r="K7169" t="s">
        <v>5808</v>
      </c>
      <c r="L7169" t="s">
        <v>8216</v>
      </c>
    </row>
    <row r="7170" spans="1:12" x14ac:dyDescent="0.35">
      <c r="A7170" s="164" t="s">
        <v>24829</v>
      </c>
      <c r="B7170" t="s">
        <v>24830</v>
      </c>
      <c r="C7170" t="s">
        <v>24831</v>
      </c>
      <c r="D7170" t="s">
        <v>3567</v>
      </c>
      <c r="E7170" t="s">
        <v>3568</v>
      </c>
      <c r="F7170">
        <v>28</v>
      </c>
      <c r="G7170" t="s">
        <v>8234</v>
      </c>
      <c r="H7170" t="s">
        <v>8213</v>
      </c>
      <c r="I7170" t="s">
        <v>8214</v>
      </c>
      <c r="J7170" t="s">
        <v>8215</v>
      </c>
      <c r="K7170" t="s">
        <v>8224</v>
      </c>
      <c r="L7170" t="s">
        <v>8216</v>
      </c>
    </row>
    <row r="7171" spans="1:12" x14ac:dyDescent="0.35">
      <c r="A7171" s="164" t="s">
        <v>15072</v>
      </c>
      <c r="B7171" t="s">
        <v>15073</v>
      </c>
      <c r="C7171" t="s">
        <v>15074</v>
      </c>
      <c r="D7171" t="s">
        <v>3578</v>
      </c>
      <c r="E7171" t="s">
        <v>3568</v>
      </c>
      <c r="F7171">
        <v>23</v>
      </c>
      <c r="G7171" t="s">
        <v>8234</v>
      </c>
      <c r="H7171" t="s">
        <v>8213</v>
      </c>
      <c r="I7171" t="s">
        <v>8214</v>
      </c>
      <c r="J7171" t="s">
        <v>8215</v>
      </c>
      <c r="K7171" t="s">
        <v>8224</v>
      </c>
      <c r="L7171" t="s">
        <v>8216</v>
      </c>
    </row>
    <row r="7172" spans="1:12" x14ac:dyDescent="0.35">
      <c r="A7172" s="164" t="s">
        <v>23511</v>
      </c>
      <c r="B7172" t="s">
        <v>23512</v>
      </c>
      <c r="C7172" t="s">
        <v>23513</v>
      </c>
      <c r="D7172" t="s">
        <v>1227</v>
      </c>
      <c r="E7172" t="s">
        <v>3568</v>
      </c>
      <c r="F7172">
        <v>31</v>
      </c>
      <c r="G7172" t="s">
        <v>8234</v>
      </c>
      <c r="H7172" t="s">
        <v>8213</v>
      </c>
      <c r="I7172" t="s">
        <v>8219</v>
      </c>
      <c r="J7172" t="s">
        <v>8215</v>
      </c>
      <c r="K7172" t="s">
        <v>8224</v>
      </c>
      <c r="L7172" t="s">
        <v>8216</v>
      </c>
    </row>
    <row r="7173" spans="1:12" x14ac:dyDescent="0.35">
      <c r="A7173" s="164" t="s">
        <v>3657</v>
      </c>
      <c r="B7173" t="s">
        <v>6953</v>
      </c>
      <c r="C7173" t="s">
        <v>33363</v>
      </c>
      <c r="D7173" t="s">
        <v>3578</v>
      </c>
      <c r="E7173" t="s">
        <v>3568</v>
      </c>
      <c r="F7173">
        <v>12</v>
      </c>
      <c r="G7173" t="s">
        <v>8234</v>
      </c>
      <c r="H7173" t="s">
        <v>8213</v>
      </c>
      <c r="I7173" t="s">
        <v>8214</v>
      </c>
      <c r="J7173" t="s">
        <v>8215</v>
      </c>
      <c r="K7173" t="s">
        <v>8224</v>
      </c>
      <c r="L7173" t="s">
        <v>8267</v>
      </c>
    </row>
    <row r="7174" spans="1:12" x14ac:dyDescent="0.35">
      <c r="A7174" s="164" t="s">
        <v>3658</v>
      </c>
      <c r="B7174" t="s">
        <v>7972</v>
      </c>
      <c r="C7174" t="s">
        <v>9768</v>
      </c>
      <c r="D7174" t="s">
        <v>3567</v>
      </c>
      <c r="E7174" t="s">
        <v>3568</v>
      </c>
      <c r="F7174">
        <v>164</v>
      </c>
      <c r="G7174" t="s">
        <v>8212</v>
      </c>
      <c r="H7174" t="s">
        <v>8213</v>
      </c>
      <c r="I7174" t="s">
        <v>8214</v>
      </c>
      <c r="J7174" t="s">
        <v>8215</v>
      </c>
      <c r="K7174" t="s">
        <v>8224</v>
      </c>
      <c r="L7174" t="s">
        <v>8216</v>
      </c>
    </row>
    <row r="7175" spans="1:12" x14ac:dyDescent="0.35">
      <c r="A7175" s="164" t="s">
        <v>3659</v>
      </c>
      <c r="B7175" t="s">
        <v>5808</v>
      </c>
      <c r="C7175" t="s">
        <v>16428</v>
      </c>
      <c r="D7175" t="s">
        <v>3578</v>
      </c>
      <c r="E7175" t="s">
        <v>3568</v>
      </c>
      <c r="F7175">
        <v>45</v>
      </c>
      <c r="G7175" t="s">
        <v>8234</v>
      </c>
      <c r="H7175" t="s">
        <v>8213</v>
      </c>
      <c r="I7175" t="s">
        <v>8214</v>
      </c>
      <c r="J7175" t="s">
        <v>8215</v>
      </c>
      <c r="K7175" t="s">
        <v>5808</v>
      </c>
      <c r="L7175" t="s">
        <v>8216</v>
      </c>
    </row>
    <row r="7176" spans="1:12" x14ac:dyDescent="0.35">
      <c r="A7176" s="164" t="s">
        <v>21450</v>
      </c>
      <c r="B7176" t="s">
        <v>21451</v>
      </c>
      <c r="C7176" t="s">
        <v>21452</v>
      </c>
      <c r="D7176" t="s">
        <v>21453</v>
      </c>
      <c r="E7176" t="s">
        <v>3568</v>
      </c>
      <c r="F7176">
        <v>4</v>
      </c>
      <c r="G7176" t="s">
        <v>8234</v>
      </c>
      <c r="H7176" t="s">
        <v>8213</v>
      </c>
      <c r="I7176" t="s">
        <v>8219</v>
      </c>
      <c r="J7176" t="s">
        <v>8215</v>
      </c>
      <c r="K7176" t="s">
        <v>8224</v>
      </c>
      <c r="L7176" t="s">
        <v>8216</v>
      </c>
    </row>
    <row r="7177" spans="1:12" x14ac:dyDescent="0.35">
      <c r="A7177" s="164" t="s">
        <v>30870</v>
      </c>
      <c r="B7177" t="s">
        <v>30871</v>
      </c>
      <c r="C7177" t="s">
        <v>30872</v>
      </c>
      <c r="D7177" t="s">
        <v>30873</v>
      </c>
      <c r="E7177" t="s">
        <v>3568</v>
      </c>
      <c r="F7177">
        <v>28</v>
      </c>
      <c r="G7177" t="s">
        <v>8234</v>
      </c>
      <c r="H7177" t="s">
        <v>8213</v>
      </c>
      <c r="I7177" t="s">
        <v>8219</v>
      </c>
      <c r="J7177" t="s">
        <v>8215</v>
      </c>
      <c r="K7177" t="s">
        <v>5808</v>
      </c>
      <c r="L7177" t="s">
        <v>8216</v>
      </c>
    </row>
    <row r="7178" spans="1:12" x14ac:dyDescent="0.35">
      <c r="A7178" s="164" t="s">
        <v>19034</v>
      </c>
      <c r="B7178" t="s">
        <v>19035</v>
      </c>
      <c r="C7178" t="s">
        <v>19036</v>
      </c>
      <c r="D7178" t="s">
        <v>3578</v>
      </c>
      <c r="E7178" t="s">
        <v>3568</v>
      </c>
      <c r="F7178">
        <v>23</v>
      </c>
      <c r="G7178" t="s">
        <v>8234</v>
      </c>
      <c r="H7178" t="s">
        <v>8213</v>
      </c>
      <c r="I7178" t="s">
        <v>8214</v>
      </c>
      <c r="J7178" t="s">
        <v>8215</v>
      </c>
      <c r="K7178" t="s">
        <v>8224</v>
      </c>
      <c r="L7178" t="s">
        <v>8216</v>
      </c>
    </row>
    <row r="7179" spans="1:12" x14ac:dyDescent="0.35">
      <c r="A7179" s="164" t="s">
        <v>16185</v>
      </c>
      <c r="B7179" t="s">
        <v>6945</v>
      </c>
      <c r="C7179" t="s">
        <v>16186</v>
      </c>
      <c r="D7179" t="s">
        <v>3578</v>
      </c>
      <c r="E7179" t="s">
        <v>3568</v>
      </c>
      <c r="F7179">
        <v>26</v>
      </c>
      <c r="G7179" t="s">
        <v>8234</v>
      </c>
      <c r="H7179" t="s">
        <v>8213</v>
      </c>
      <c r="I7179" t="s">
        <v>8214</v>
      </c>
      <c r="J7179" t="s">
        <v>8215</v>
      </c>
      <c r="K7179" t="s">
        <v>8224</v>
      </c>
      <c r="L7179" t="s">
        <v>8216</v>
      </c>
    </row>
    <row r="7180" spans="1:12" x14ac:dyDescent="0.35">
      <c r="A7180" s="164" t="s">
        <v>11149</v>
      </c>
      <c r="B7180" t="s">
        <v>6958</v>
      </c>
      <c r="C7180" t="s">
        <v>11150</v>
      </c>
      <c r="D7180" t="s">
        <v>3584</v>
      </c>
      <c r="E7180" t="s">
        <v>3568</v>
      </c>
      <c r="F7180">
        <v>24</v>
      </c>
      <c r="G7180" t="s">
        <v>8234</v>
      </c>
      <c r="H7180" t="s">
        <v>8213</v>
      </c>
      <c r="I7180" t="s">
        <v>8214</v>
      </c>
      <c r="J7180" t="s">
        <v>8215</v>
      </c>
      <c r="K7180" t="s">
        <v>8224</v>
      </c>
      <c r="L7180" t="s">
        <v>8216</v>
      </c>
    </row>
    <row r="7181" spans="1:12" x14ac:dyDescent="0.35">
      <c r="A7181" s="164" t="s">
        <v>3660</v>
      </c>
      <c r="B7181" t="s">
        <v>8084</v>
      </c>
      <c r="C7181" t="s">
        <v>9120</v>
      </c>
      <c r="D7181" t="s">
        <v>3567</v>
      </c>
      <c r="E7181" t="s">
        <v>3568</v>
      </c>
      <c r="F7181">
        <v>75</v>
      </c>
      <c r="G7181" t="s">
        <v>8234</v>
      </c>
      <c r="H7181" t="s">
        <v>8213</v>
      </c>
      <c r="I7181" t="s">
        <v>8214</v>
      </c>
      <c r="J7181" t="s">
        <v>8215</v>
      </c>
      <c r="K7181" t="s">
        <v>5808</v>
      </c>
      <c r="L7181" t="s">
        <v>8216</v>
      </c>
    </row>
    <row r="7182" spans="1:12" x14ac:dyDescent="0.35">
      <c r="A7182" s="164" t="s">
        <v>3661</v>
      </c>
      <c r="B7182" t="s">
        <v>6942</v>
      </c>
      <c r="C7182" t="s">
        <v>13482</v>
      </c>
      <c r="D7182" t="s">
        <v>3662</v>
      </c>
      <c r="E7182" t="s">
        <v>3568</v>
      </c>
      <c r="F7182">
        <v>74</v>
      </c>
      <c r="G7182" t="s">
        <v>8234</v>
      </c>
      <c r="H7182" t="s">
        <v>8213</v>
      </c>
      <c r="I7182" t="s">
        <v>8214</v>
      </c>
      <c r="J7182" t="s">
        <v>8215</v>
      </c>
      <c r="K7182" t="s">
        <v>8224</v>
      </c>
      <c r="L7182" t="s">
        <v>8216</v>
      </c>
    </row>
    <row r="7183" spans="1:12" x14ac:dyDescent="0.35">
      <c r="A7183" s="164" t="s">
        <v>3663</v>
      </c>
      <c r="B7183" t="s">
        <v>6955</v>
      </c>
      <c r="C7183" t="s">
        <v>18225</v>
      </c>
      <c r="D7183" t="s">
        <v>3578</v>
      </c>
      <c r="E7183" t="s">
        <v>3568</v>
      </c>
      <c r="F7183">
        <v>10</v>
      </c>
      <c r="G7183" t="s">
        <v>8234</v>
      </c>
      <c r="H7183" t="s">
        <v>8213</v>
      </c>
      <c r="I7183" t="s">
        <v>8214</v>
      </c>
      <c r="J7183" t="s">
        <v>8215</v>
      </c>
      <c r="K7183" t="s">
        <v>8224</v>
      </c>
      <c r="L7183" t="s">
        <v>8216</v>
      </c>
    </row>
    <row r="7184" spans="1:12" x14ac:dyDescent="0.35">
      <c r="A7184" s="164" t="s">
        <v>21409</v>
      </c>
      <c r="B7184" t="s">
        <v>21410</v>
      </c>
      <c r="C7184" t="s">
        <v>21411</v>
      </c>
      <c r="D7184" t="s">
        <v>14946</v>
      </c>
      <c r="E7184" t="s">
        <v>3568</v>
      </c>
      <c r="F7184">
        <v>14</v>
      </c>
      <c r="G7184" t="s">
        <v>8234</v>
      </c>
      <c r="H7184" t="s">
        <v>8213</v>
      </c>
      <c r="I7184" t="s">
        <v>8214</v>
      </c>
      <c r="J7184" t="s">
        <v>8215</v>
      </c>
      <c r="K7184" t="s">
        <v>8224</v>
      </c>
      <c r="L7184" t="s">
        <v>8216</v>
      </c>
    </row>
    <row r="7185" spans="1:12" x14ac:dyDescent="0.35">
      <c r="A7185" s="164" t="s">
        <v>3664</v>
      </c>
      <c r="B7185" t="s">
        <v>8045</v>
      </c>
      <c r="C7185" t="s">
        <v>12207</v>
      </c>
      <c r="D7185" t="s">
        <v>3665</v>
      </c>
      <c r="E7185" t="s">
        <v>3568</v>
      </c>
      <c r="F7185">
        <v>26</v>
      </c>
      <c r="G7185" t="s">
        <v>8234</v>
      </c>
      <c r="H7185" t="s">
        <v>8213</v>
      </c>
      <c r="I7185" t="s">
        <v>8219</v>
      </c>
      <c r="J7185" t="s">
        <v>8215</v>
      </c>
      <c r="K7185" t="s">
        <v>5808</v>
      </c>
      <c r="L7185" t="s">
        <v>8216</v>
      </c>
    </row>
    <row r="7186" spans="1:12" x14ac:dyDescent="0.35">
      <c r="A7186" s="164" t="s">
        <v>3666</v>
      </c>
      <c r="B7186" t="s">
        <v>6950</v>
      </c>
      <c r="C7186" t="s">
        <v>20356</v>
      </c>
      <c r="D7186" t="s">
        <v>3578</v>
      </c>
      <c r="E7186" t="s">
        <v>3568</v>
      </c>
      <c r="F7186">
        <v>99</v>
      </c>
      <c r="G7186" t="s">
        <v>8234</v>
      </c>
      <c r="H7186" t="s">
        <v>8213</v>
      </c>
      <c r="I7186" t="s">
        <v>8214</v>
      </c>
      <c r="J7186" t="s">
        <v>8215</v>
      </c>
      <c r="K7186" t="s">
        <v>8224</v>
      </c>
      <c r="L7186" t="s">
        <v>8216</v>
      </c>
    </row>
    <row r="7187" spans="1:12" x14ac:dyDescent="0.35">
      <c r="A7187" s="164" t="s">
        <v>3667</v>
      </c>
      <c r="B7187" t="s">
        <v>8023</v>
      </c>
      <c r="C7187" t="s">
        <v>30476</v>
      </c>
      <c r="D7187" t="s">
        <v>3567</v>
      </c>
      <c r="E7187" t="s">
        <v>3568</v>
      </c>
      <c r="F7187">
        <v>38</v>
      </c>
      <c r="G7187" t="s">
        <v>8234</v>
      </c>
      <c r="H7187" t="s">
        <v>8213</v>
      </c>
      <c r="I7187" t="s">
        <v>8214</v>
      </c>
      <c r="J7187" t="s">
        <v>8215</v>
      </c>
      <c r="K7187" t="s">
        <v>5808</v>
      </c>
      <c r="L7187" t="s">
        <v>8216</v>
      </c>
    </row>
    <row r="7188" spans="1:12" x14ac:dyDescent="0.35">
      <c r="A7188" s="164" t="s">
        <v>25634</v>
      </c>
      <c r="B7188" t="s">
        <v>25635</v>
      </c>
      <c r="C7188" t="s">
        <v>23812</v>
      </c>
      <c r="D7188" t="s">
        <v>3586</v>
      </c>
      <c r="E7188" t="s">
        <v>3568</v>
      </c>
      <c r="F7188">
        <v>16</v>
      </c>
      <c r="G7188" t="s">
        <v>8234</v>
      </c>
      <c r="H7188" t="s">
        <v>8213</v>
      </c>
      <c r="I7188" t="s">
        <v>8219</v>
      </c>
      <c r="J7188" t="s">
        <v>8215</v>
      </c>
      <c r="K7188" t="s">
        <v>8224</v>
      </c>
      <c r="L7188" t="s">
        <v>8216</v>
      </c>
    </row>
    <row r="7189" spans="1:12" x14ac:dyDescent="0.35">
      <c r="A7189" s="164" t="s">
        <v>3668</v>
      </c>
      <c r="B7189" t="s">
        <v>8059</v>
      </c>
      <c r="C7189" t="s">
        <v>9579</v>
      </c>
      <c r="D7189" t="s">
        <v>3567</v>
      </c>
      <c r="E7189" t="s">
        <v>3568</v>
      </c>
      <c r="F7189">
        <v>88</v>
      </c>
      <c r="G7189" t="s">
        <v>8234</v>
      </c>
      <c r="H7189" t="s">
        <v>8213</v>
      </c>
      <c r="I7189" t="s">
        <v>8214</v>
      </c>
      <c r="J7189" t="s">
        <v>8215</v>
      </c>
      <c r="K7189" t="s">
        <v>8224</v>
      </c>
      <c r="L7189" t="s">
        <v>8216</v>
      </c>
    </row>
    <row r="7190" spans="1:12" x14ac:dyDescent="0.35">
      <c r="A7190" s="164" t="s">
        <v>22848</v>
      </c>
      <c r="B7190" t="s">
        <v>22849</v>
      </c>
      <c r="C7190" t="s">
        <v>22850</v>
      </c>
      <c r="D7190" t="s">
        <v>1951</v>
      </c>
      <c r="E7190" t="s">
        <v>3568</v>
      </c>
      <c r="F7190">
        <v>34</v>
      </c>
      <c r="G7190" t="s">
        <v>8234</v>
      </c>
      <c r="H7190" t="s">
        <v>8213</v>
      </c>
      <c r="I7190" t="s">
        <v>8219</v>
      </c>
      <c r="J7190" t="s">
        <v>8215</v>
      </c>
      <c r="K7190" t="s">
        <v>8224</v>
      </c>
      <c r="L7190" t="s">
        <v>8216</v>
      </c>
    </row>
    <row r="7191" spans="1:12" x14ac:dyDescent="0.35">
      <c r="A7191" s="164" t="s">
        <v>3669</v>
      </c>
      <c r="B7191" t="s">
        <v>6946</v>
      </c>
      <c r="C7191" t="s">
        <v>15877</v>
      </c>
      <c r="D7191" t="s">
        <v>3578</v>
      </c>
      <c r="E7191" t="s">
        <v>3568</v>
      </c>
      <c r="F7191">
        <v>8</v>
      </c>
      <c r="G7191" t="s">
        <v>8234</v>
      </c>
      <c r="H7191" t="s">
        <v>8213</v>
      </c>
      <c r="I7191" t="s">
        <v>8214</v>
      </c>
      <c r="J7191" t="s">
        <v>8215</v>
      </c>
      <c r="K7191" t="s">
        <v>8224</v>
      </c>
      <c r="L7191" t="s">
        <v>8216</v>
      </c>
    </row>
    <row r="7192" spans="1:12" x14ac:dyDescent="0.35">
      <c r="A7192" s="164" t="s">
        <v>3670</v>
      </c>
      <c r="B7192" t="s">
        <v>6949</v>
      </c>
      <c r="C7192" t="s">
        <v>15544</v>
      </c>
      <c r="D7192" t="s">
        <v>3578</v>
      </c>
      <c r="E7192" t="s">
        <v>3568</v>
      </c>
      <c r="F7192">
        <v>68</v>
      </c>
      <c r="G7192" t="s">
        <v>8234</v>
      </c>
      <c r="H7192" t="s">
        <v>8213</v>
      </c>
      <c r="I7192" t="s">
        <v>8214</v>
      </c>
      <c r="J7192" t="s">
        <v>8215</v>
      </c>
      <c r="K7192" t="s">
        <v>5808</v>
      </c>
      <c r="L7192" t="s">
        <v>8216</v>
      </c>
    </row>
    <row r="7193" spans="1:12" x14ac:dyDescent="0.35">
      <c r="A7193" s="164" t="s">
        <v>10965</v>
      </c>
      <c r="B7193" t="s">
        <v>10966</v>
      </c>
      <c r="C7193" t="s">
        <v>10967</v>
      </c>
      <c r="D7193" t="s">
        <v>10968</v>
      </c>
      <c r="E7193" t="s">
        <v>3568</v>
      </c>
      <c r="F7193">
        <v>45</v>
      </c>
      <c r="G7193" t="s">
        <v>8234</v>
      </c>
      <c r="H7193" t="s">
        <v>8213</v>
      </c>
      <c r="I7193" t="s">
        <v>8214</v>
      </c>
      <c r="J7193" t="s">
        <v>8215</v>
      </c>
      <c r="K7193" t="s">
        <v>8224</v>
      </c>
      <c r="L7193" t="s">
        <v>8216</v>
      </c>
    </row>
    <row r="7194" spans="1:12" x14ac:dyDescent="0.35">
      <c r="A7194" s="164" t="s">
        <v>28298</v>
      </c>
      <c r="B7194" t="s">
        <v>28299</v>
      </c>
      <c r="C7194" t="s">
        <v>28300</v>
      </c>
      <c r="D7194" t="s">
        <v>3575</v>
      </c>
      <c r="E7194" t="s">
        <v>3568</v>
      </c>
      <c r="F7194">
        <v>50</v>
      </c>
      <c r="G7194" t="s">
        <v>8234</v>
      </c>
      <c r="H7194" t="s">
        <v>8213</v>
      </c>
      <c r="I7194" t="s">
        <v>8214</v>
      </c>
      <c r="J7194" t="s">
        <v>8215</v>
      </c>
      <c r="K7194" t="s">
        <v>5808</v>
      </c>
      <c r="L7194" t="s">
        <v>8216</v>
      </c>
    </row>
    <row r="7195" spans="1:12" x14ac:dyDescent="0.35">
      <c r="A7195" s="164" t="s">
        <v>3671</v>
      </c>
      <c r="B7195" t="s">
        <v>6938</v>
      </c>
      <c r="C7195" t="s">
        <v>10154</v>
      </c>
      <c r="D7195" t="s">
        <v>3672</v>
      </c>
      <c r="E7195" t="s">
        <v>3568</v>
      </c>
      <c r="F7195">
        <v>9</v>
      </c>
      <c r="G7195" t="s">
        <v>8234</v>
      </c>
      <c r="H7195" t="s">
        <v>8213</v>
      </c>
      <c r="I7195" t="s">
        <v>8214</v>
      </c>
      <c r="J7195" t="s">
        <v>8215</v>
      </c>
      <c r="K7195" t="s">
        <v>8224</v>
      </c>
      <c r="L7195" t="s">
        <v>8216</v>
      </c>
    </row>
    <row r="7196" spans="1:12" x14ac:dyDescent="0.35">
      <c r="A7196" s="164" t="s">
        <v>15402</v>
      </c>
      <c r="B7196" t="s">
        <v>15403</v>
      </c>
      <c r="C7196" t="s">
        <v>15404</v>
      </c>
      <c r="D7196" t="s">
        <v>3595</v>
      </c>
      <c r="E7196" t="s">
        <v>3568</v>
      </c>
      <c r="F7196">
        <v>42</v>
      </c>
      <c r="G7196" t="s">
        <v>8234</v>
      </c>
      <c r="H7196" t="s">
        <v>8213</v>
      </c>
      <c r="I7196" t="s">
        <v>8219</v>
      </c>
      <c r="J7196" t="s">
        <v>8215</v>
      </c>
      <c r="K7196" t="s">
        <v>8224</v>
      </c>
      <c r="L7196" t="s">
        <v>8216</v>
      </c>
    </row>
    <row r="7197" spans="1:12" x14ac:dyDescent="0.35">
      <c r="A7197" s="164" t="s">
        <v>3673</v>
      </c>
      <c r="B7197" t="s">
        <v>7978</v>
      </c>
      <c r="C7197" t="s">
        <v>14873</v>
      </c>
      <c r="D7197" t="s">
        <v>3674</v>
      </c>
      <c r="E7197" t="s">
        <v>3568</v>
      </c>
      <c r="F7197">
        <v>32</v>
      </c>
      <c r="G7197" t="s">
        <v>8234</v>
      </c>
      <c r="H7197" t="s">
        <v>8213</v>
      </c>
      <c r="I7197" t="s">
        <v>8214</v>
      </c>
      <c r="J7197" t="s">
        <v>8215</v>
      </c>
      <c r="K7197" t="s">
        <v>8224</v>
      </c>
      <c r="L7197" t="s">
        <v>8216</v>
      </c>
    </row>
    <row r="7198" spans="1:12" x14ac:dyDescent="0.35">
      <c r="A7198" s="164" t="s">
        <v>3675</v>
      </c>
      <c r="B7198" t="s">
        <v>7979</v>
      </c>
      <c r="C7198" t="s">
        <v>28467</v>
      </c>
      <c r="D7198" t="s">
        <v>3674</v>
      </c>
      <c r="E7198" t="s">
        <v>3568</v>
      </c>
      <c r="F7198">
        <v>73</v>
      </c>
      <c r="G7198" t="s">
        <v>8234</v>
      </c>
      <c r="H7198" t="s">
        <v>8213</v>
      </c>
      <c r="I7198" t="s">
        <v>8214</v>
      </c>
      <c r="J7198" t="s">
        <v>8215</v>
      </c>
      <c r="K7198" t="s">
        <v>8224</v>
      </c>
      <c r="L7198" t="s">
        <v>8216</v>
      </c>
    </row>
    <row r="7199" spans="1:12" x14ac:dyDescent="0.35">
      <c r="A7199" s="164" t="s">
        <v>3676</v>
      </c>
      <c r="B7199" t="s">
        <v>7994</v>
      </c>
      <c r="C7199" t="s">
        <v>23513</v>
      </c>
      <c r="D7199" t="s">
        <v>1227</v>
      </c>
      <c r="E7199" t="s">
        <v>3568</v>
      </c>
      <c r="F7199">
        <v>32</v>
      </c>
      <c r="G7199" t="s">
        <v>8234</v>
      </c>
      <c r="H7199" t="s">
        <v>8213</v>
      </c>
      <c r="I7199" t="s">
        <v>8219</v>
      </c>
      <c r="J7199" t="s">
        <v>8215</v>
      </c>
      <c r="K7199" t="s">
        <v>8224</v>
      </c>
      <c r="L7199" t="s">
        <v>8216</v>
      </c>
    </row>
    <row r="7200" spans="1:12" x14ac:dyDescent="0.35">
      <c r="A7200" s="164" t="s">
        <v>25262</v>
      </c>
      <c r="B7200" t="s">
        <v>25263</v>
      </c>
      <c r="C7200" t="s">
        <v>25264</v>
      </c>
      <c r="D7200" t="s">
        <v>3615</v>
      </c>
      <c r="E7200" t="s">
        <v>3568</v>
      </c>
      <c r="F7200">
        <v>4</v>
      </c>
      <c r="G7200" t="s">
        <v>8234</v>
      </c>
      <c r="H7200" t="s">
        <v>8213</v>
      </c>
      <c r="I7200" t="s">
        <v>8214</v>
      </c>
      <c r="J7200" t="s">
        <v>8215</v>
      </c>
      <c r="K7200" t="s">
        <v>8224</v>
      </c>
      <c r="L7200" t="s">
        <v>8216</v>
      </c>
    </row>
    <row r="7201" spans="1:12" x14ac:dyDescent="0.35">
      <c r="A7201" s="164" t="s">
        <v>28475</v>
      </c>
      <c r="B7201" t="s">
        <v>28476</v>
      </c>
      <c r="C7201" t="s">
        <v>28477</v>
      </c>
      <c r="D7201" t="s">
        <v>3595</v>
      </c>
      <c r="E7201" t="s">
        <v>3568</v>
      </c>
      <c r="F7201">
        <v>45</v>
      </c>
      <c r="G7201" t="s">
        <v>8234</v>
      </c>
      <c r="H7201" t="s">
        <v>8213</v>
      </c>
      <c r="I7201" t="s">
        <v>8219</v>
      </c>
      <c r="J7201" t="s">
        <v>8215</v>
      </c>
      <c r="K7201" t="s">
        <v>8224</v>
      </c>
      <c r="L7201" t="s">
        <v>8216</v>
      </c>
    </row>
    <row r="7202" spans="1:12" x14ac:dyDescent="0.35">
      <c r="A7202" s="164" t="s">
        <v>27666</v>
      </c>
      <c r="B7202" t="s">
        <v>27667</v>
      </c>
      <c r="C7202" t="s">
        <v>27668</v>
      </c>
      <c r="D7202" t="s">
        <v>3567</v>
      </c>
      <c r="E7202" t="s">
        <v>3568</v>
      </c>
      <c r="F7202">
        <v>4</v>
      </c>
      <c r="G7202" t="s">
        <v>8234</v>
      </c>
      <c r="H7202" t="s">
        <v>8213</v>
      </c>
      <c r="I7202" t="s">
        <v>8214</v>
      </c>
      <c r="J7202" t="s">
        <v>8215</v>
      </c>
      <c r="K7202" t="s">
        <v>8224</v>
      </c>
      <c r="L7202" t="s">
        <v>8216</v>
      </c>
    </row>
    <row r="7203" spans="1:12" x14ac:dyDescent="0.35">
      <c r="A7203" s="164" t="s">
        <v>3677</v>
      </c>
      <c r="B7203" t="s">
        <v>6954</v>
      </c>
      <c r="C7203" t="s">
        <v>28913</v>
      </c>
      <c r="D7203" t="s">
        <v>3578</v>
      </c>
      <c r="E7203" t="s">
        <v>3568</v>
      </c>
      <c r="F7203">
        <v>44</v>
      </c>
      <c r="G7203" t="s">
        <v>8234</v>
      </c>
      <c r="H7203" t="s">
        <v>8213</v>
      </c>
      <c r="I7203" t="s">
        <v>8214</v>
      </c>
      <c r="J7203" t="s">
        <v>8215</v>
      </c>
      <c r="K7203" t="s">
        <v>8224</v>
      </c>
      <c r="L7203" t="s">
        <v>8216</v>
      </c>
    </row>
    <row r="7204" spans="1:12" x14ac:dyDescent="0.35">
      <c r="A7204" s="164" t="s">
        <v>3678</v>
      </c>
      <c r="B7204" t="s">
        <v>8090</v>
      </c>
      <c r="C7204" t="s">
        <v>13047</v>
      </c>
      <c r="D7204" t="s">
        <v>3679</v>
      </c>
      <c r="E7204" t="s">
        <v>3568</v>
      </c>
      <c r="F7204">
        <v>44</v>
      </c>
      <c r="G7204" t="s">
        <v>8234</v>
      </c>
      <c r="H7204" t="s">
        <v>8213</v>
      </c>
      <c r="I7204" t="s">
        <v>8214</v>
      </c>
      <c r="J7204" t="s">
        <v>8215</v>
      </c>
      <c r="K7204" t="s">
        <v>8224</v>
      </c>
      <c r="L7204" t="s">
        <v>8216</v>
      </c>
    </row>
    <row r="7205" spans="1:12" x14ac:dyDescent="0.35">
      <c r="A7205" s="164" t="s">
        <v>3680</v>
      </c>
      <c r="B7205" t="s">
        <v>6939</v>
      </c>
      <c r="C7205" t="s">
        <v>18795</v>
      </c>
      <c r="D7205" t="s">
        <v>3672</v>
      </c>
      <c r="E7205" t="s">
        <v>3568</v>
      </c>
      <c r="F7205">
        <v>40</v>
      </c>
      <c r="G7205" t="s">
        <v>8234</v>
      </c>
      <c r="H7205" t="s">
        <v>8213</v>
      </c>
      <c r="I7205" t="s">
        <v>8214</v>
      </c>
      <c r="J7205" t="s">
        <v>8215</v>
      </c>
      <c r="K7205" t="s">
        <v>8224</v>
      </c>
      <c r="L7205" t="s">
        <v>8216</v>
      </c>
    </row>
    <row r="7206" spans="1:12" x14ac:dyDescent="0.35">
      <c r="A7206" s="164" t="s">
        <v>8092</v>
      </c>
      <c r="B7206" t="s">
        <v>8093</v>
      </c>
      <c r="C7206" t="s">
        <v>14634</v>
      </c>
      <c r="D7206" t="s">
        <v>3616</v>
      </c>
      <c r="E7206" t="s">
        <v>3568</v>
      </c>
      <c r="F7206">
        <v>35</v>
      </c>
      <c r="G7206" t="s">
        <v>8234</v>
      </c>
      <c r="H7206" t="s">
        <v>8213</v>
      </c>
      <c r="I7206" t="s">
        <v>8219</v>
      </c>
      <c r="J7206" t="s">
        <v>8215</v>
      </c>
      <c r="K7206" t="s">
        <v>8224</v>
      </c>
      <c r="L7206" t="s">
        <v>8216</v>
      </c>
    </row>
    <row r="7207" spans="1:12" x14ac:dyDescent="0.35">
      <c r="A7207" s="164" t="s">
        <v>17382</v>
      </c>
      <c r="B7207" t="s">
        <v>17383</v>
      </c>
      <c r="C7207" t="s">
        <v>13426</v>
      </c>
      <c r="D7207" t="s">
        <v>3631</v>
      </c>
      <c r="E7207" t="s">
        <v>3568</v>
      </c>
      <c r="F7207">
        <v>0</v>
      </c>
      <c r="G7207" t="s">
        <v>8234</v>
      </c>
      <c r="H7207" t="s">
        <v>8213</v>
      </c>
      <c r="I7207" t="s">
        <v>8219</v>
      </c>
      <c r="J7207" t="s">
        <v>8215</v>
      </c>
      <c r="K7207" t="s">
        <v>8224</v>
      </c>
      <c r="L7207" t="s">
        <v>8216</v>
      </c>
    </row>
    <row r="7208" spans="1:12" x14ac:dyDescent="0.35">
      <c r="A7208" s="164" t="s">
        <v>6956</v>
      </c>
      <c r="B7208" t="s">
        <v>6957</v>
      </c>
      <c r="C7208" t="s">
        <v>14315</v>
      </c>
      <c r="D7208" t="s">
        <v>3578</v>
      </c>
      <c r="E7208" t="s">
        <v>3568</v>
      </c>
      <c r="F7208">
        <v>0</v>
      </c>
      <c r="G7208" t="s">
        <v>8234</v>
      </c>
      <c r="H7208" t="s">
        <v>8213</v>
      </c>
      <c r="I7208" t="s">
        <v>8214</v>
      </c>
      <c r="J7208" t="s">
        <v>8215</v>
      </c>
      <c r="K7208" t="s">
        <v>8224</v>
      </c>
      <c r="L7208" t="s">
        <v>8216</v>
      </c>
    </row>
    <row r="7209" spans="1:12" x14ac:dyDescent="0.35">
      <c r="A7209" s="164" t="s">
        <v>23823</v>
      </c>
      <c r="B7209" t="s">
        <v>23824</v>
      </c>
      <c r="C7209" t="s">
        <v>23825</v>
      </c>
      <c r="D7209" t="s">
        <v>23826</v>
      </c>
      <c r="E7209" t="s">
        <v>3568</v>
      </c>
      <c r="F7209">
        <v>25</v>
      </c>
      <c r="G7209" t="s">
        <v>8234</v>
      </c>
      <c r="H7209" t="s">
        <v>8213</v>
      </c>
      <c r="I7209" t="s">
        <v>8219</v>
      </c>
      <c r="J7209" t="s">
        <v>8272</v>
      </c>
      <c r="K7209" t="s">
        <v>5808</v>
      </c>
      <c r="L7209" t="s">
        <v>8216</v>
      </c>
    </row>
    <row r="7210" spans="1:12" x14ac:dyDescent="0.35">
      <c r="A7210" s="164" t="s">
        <v>27595</v>
      </c>
      <c r="B7210" t="s">
        <v>27596</v>
      </c>
      <c r="C7210" t="s">
        <v>27597</v>
      </c>
      <c r="D7210" t="s">
        <v>27598</v>
      </c>
      <c r="E7210" t="s">
        <v>3568</v>
      </c>
      <c r="F7210">
        <v>25</v>
      </c>
      <c r="G7210" t="s">
        <v>8234</v>
      </c>
      <c r="H7210" t="s">
        <v>8213</v>
      </c>
      <c r="I7210" t="s">
        <v>8214</v>
      </c>
      <c r="J7210" t="s">
        <v>8272</v>
      </c>
      <c r="K7210" t="s">
        <v>8224</v>
      </c>
      <c r="L7210" t="s">
        <v>8216</v>
      </c>
    </row>
    <row r="7211" spans="1:12" x14ac:dyDescent="0.35">
      <c r="A7211" s="164" t="s">
        <v>32754</v>
      </c>
      <c r="B7211" t="s">
        <v>32755</v>
      </c>
      <c r="C7211" t="s">
        <v>32756</v>
      </c>
      <c r="D7211" t="s">
        <v>32757</v>
      </c>
      <c r="E7211" t="s">
        <v>3568</v>
      </c>
      <c r="F7211">
        <v>25</v>
      </c>
      <c r="G7211" t="s">
        <v>8234</v>
      </c>
      <c r="H7211" t="s">
        <v>8213</v>
      </c>
      <c r="I7211" t="s">
        <v>8219</v>
      </c>
      <c r="J7211" t="s">
        <v>8272</v>
      </c>
      <c r="K7211" t="s">
        <v>5808</v>
      </c>
      <c r="L7211" t="s">
        <v>8216</v>
      </c>
    </row>
    <row r="7212" spans="1:12" x14ac:dyDescent="0.35">
      <c r="A7212" s="164" t="s">
        <v>15205</v>
      </c>
      <c r="B7212" t="s">
        <v>15206</v>
      </c>
      <c r="C7212" t="s">
        <v>15207</v>
      </c>
      <c r="D7212" t="s">
        <v>953</v>
      </c>
      <c r="E7212" t="s">
        <v>3568</v>
      </c>
      <c r="F7212">
        <v>15</v>
      </c>
      <c r="G7212" t="s">
        <v>8234</v>
      </c>
      <c r="H7212" t="s">
        <v>8213</v>
      </c>
      <c r="I7212" t="s">
        <v>8219</v>
      </c>
      <c r="J7212" t="s">
        <v>8272</v>
      </c>
      <c r="K7212" t="s">
        <v>8224</v>
      </c>
      <c r="L7212" t="s">
        <v>8216</v>
      </c>
    </row>
    <row r="7213" spans="1:12" x14ac:dyDescent="0.35">
      <c r="A7213" s="164" t="s">
        <v>20630</v>
      </c>
      <c r="B7213" t="s">
        <v>20631</v>
      </c>
      <c r="C7213" t="s">
        <v>20632</v>
      </c>
      <c r="D7213" t="s">
        <v>20633</v>
      </c>
      <c r="E7213" t="s">
        <v>3568</v>
      </c>
      <c r="F7213">
        <v>25</v>
      </c>
      <c r="G7213" t="s">
        <v>8234</v>
      </c>
      <c r="H7213" t="s">
        <v>8213</v>
      </c>
      <c r="I7213" t="s">
        <v>8219</v>
      </c>
      <c r="J7213" t="s">
        <v>8272</v>
      </c>
      <c r="K7213" t="s">
        <v>8224</v>
      </c>
      <c r="L7213" t="s">
        <v>8216</v>
      </c>
    </row>
    <row r="7214" spans="1:12" x14ac:dyDescent="0.35">
      <c r="A7214" s="164" t="s">
        <v>15497</v>
      </c>
      <c r="B7214" t="s">
        <v>15498</v>
      </c>
      <c r="C7214" t="s">
        <v>15499</v>
      </c>
      <c r="D7214" t="s">
        <v>15500</v>
      </c>
      <c r="E7214" t="s">
        <v>3568</v>
      </c>
      <c r="F7214">
        <v>25</v>
      </c>
      <c r="G7214" t="s">
        <v>8234</v>
      </c>
      <c r="H7214" t="s">
        <v>8213</v>
      </c>
      <c r="I7214" t="s">
        <v>8219</v>
      </c>
      <c r="J7214" t="s">
        <v>8272</v>
      </c>
      <c r="K7214" t="s">
        <v>8224</v>
      </c>
      <c r="L7214" t="s">
        <v>8216</v>
      </c>
    </row>
    <row r="7215" spans="1:12" x14ac:dyDescent="0.35">
      <c r="A7215" s="164" t="s">
        <v>11448</v>
      </c>
      <c r="B7215" t="s">
        <v>11449</v>
      </c>
      <c r="C7215" t="s">
        <v>11450</v>
      </c>
      <c r="D7215" t="s">
        <v>1386</v>
      </c>
      <c r="E7215" t="s">
        <v>3568</v>
      </c>
      <c r="F7215">
        <v>25</v>
      </c>
      <c r="G7215" t="s">
        <v>8234</v>
      </c>
      <c r="H7215" t="s">
        <v>8213</v>
      </c>
      <c r="I7215" t="s">
        <v>8219</v>
      </c>
      <c r="J7215" t="s">
        <v>8272</v>
      </c>
      <c r="K7215" t="s">
        <v>5808</v>
      </c>
      <c r="L7215" t="s">
        <v>8216</v>
      </c>
    </row>
    <row r="7216" spans="1:12" x14ac:dyDescent="0.35">
      <c r="A7216" s="164" t="s">
        <v>15465</v>
      </c>
      <c r="B7216" t="s">
        <v>15466</v>
      </c>
      <c r="C7216" t="s">
        <v>15467</v>
      </c>
      <c r="D7216" t="s">
        <v>15468</v>
      </c>
      <c r="E7216" t="s">
        <v>3568</v>
      </c>
      <c r="F7216">
        <v>25</v>
      </c>
      <c r="G7216" t="s">
        <v>8234</v>
      </c>
      <c r="H7216" t="s">
        <v>8213</v>
      </c>
      <c r="I7216" t="s">
        <v>8219</v>
      </c>
      <c r="J7216" t="s">
        <v>8272</v>
      </c>
      <c r="K7216" t="s">
        <v>5808</v>
      </c>
      <c r="L7216" t="s">
        <v>8216</v>
      </c>
    </row>
    <row r="7217" spans="1:12" x14ac:dyDescent="0.35">
      <c r="A7217" s="164" t="s">
        <v>31175</v>
      </c>
      <c r="B7217" t="s">
        <v>31176</v>
      </c>
      <c r="C7217" t="s">
        <v>31177</v>
      </c>
      <c r="D7217" t="s">
        <v>31178</v>
      </c>
      <c r="E7217" t="s">
        <v>3568</v>
      </c>
      <c r="F7217">
        <v>4</v>
      </c>
      <c r="G7217" t="s">
        <v>8234</v>
      </c>
      <c r="H7217" t="s">
        <v>8213</v>
      </c>
      <c r="I7217" t="s">
        <v>8219</v>
      </c>
      <c r="J7217" t="s">
        <v>8272</v>
      </c>
      <c r="K7217" t="s">
        <v>8224</v>
      </c>
      <c r="L7217" t="s">
        <v>8216</v>
      </c>
    </row>
    <row r="7218" spans="1:12" x14ac:dyDescent="0.35">
      <c r="A7218" s="164" t="s">
        <v>28846</v>
      </c>
      <c r="B7218" t="s">
        <v>28847</v>
      </c>
      <c r="C7218" t="s">
        <v>28848</v>
      </c>
      <c r="D7218" t="s">
        <v>28849</v>
      </c>
      <c r="E7218" t="s">
        <v>3568</v>
      </c>
      <c r="F7218">
        <v>25</v>
      </c>
      <c r="G7218" t="s">
        <v>8234</v>
      </c>
      <c r="H7218" t="s">
        <v>8213</v>
      </c>
      <c r="I7218" t="s">
        <v>8214</v>
      </c>
      <c r="J7218" t="s">
        <v>8272</v>
      </c>
      <c r="K7218" t="s">
        <v>5808</v>
      </c>
      <c r="L7218" t="s">
        <v>8216</v>
      </c>
    </row>
    <row r="7219" spans="1:12" x14ac:dyDescent="0.35">
      <c r="A7219" s="164" t="s">
        <v>22876</v>
      </c>
      <c r="B7219" t="s">
        <v>22877</v>
      </c>
      <c r="C7219" t="s">
        <v>22878</v>
      </c>
      <c r="D7219" t="s">
        <v>22879</v>
      </c>
      <c r="E7219" t="s">
        <v>3568</v>
      </c>
      <c r="F7219">
        <v>22</v>
      </c>
      <c r="G7219" t="s">
        <v>8234</v>
      </c>
      <c r="H7219" t="s">
        <v>8213</v>
      </c>
      <c r="I7219" t="s">
        <v>8219</v>
      </c>
      <c r="J7219" t="s">
        <v>8272</v>
      </c>
      <c r="K7219" t="s">
        <v>8224</v>
      </c>
      <c r="L7219" t="s">
        <v>8216</v>
      </c>
    </row>
    <row r="7220" spans="1:12" x14ac:dyDescent="0.35">
      <c r="A7220" s="164" t="s">
        <v>33058</v>
      </c>
      <c r="B7220" t="s">
        <v>23261</v>
      </c>
      <c r="C7220" t="s">
        <v>33059</v>
      </c>
      <c r="D7220" t="s">
        <v>33060</v>
      </c>
      <c r="E7220" t="s">
        <v>3568</v>
      </c>
      <c r="F7220">
        <v>25</v>
      </c>
      <c r="G7220" t="s">
        <v>8234</v>
      </c>
      <c r="H7220" t="s">
        <v>8213</v>
      </c>
      <c r="I7220" t="s">
        <v>8219</v>
      </c>
      <c r="J7220" t="s">
        <v>8272</v>
      </c>
      <c r="K7220" t="s">
        <v>5808</v>
      </c>
      <c r="L7220" t="s">
        <v>8216</v>
      </c>
    </row>
    <row r="7221" spans="1:12" x14ac:dyDescent="0.35">
      <c r="A7221" s="164" t="s">
        <v>9994</v>
      </c>
      <c r="B7221" t="s">
        <v>9995</v>
      </c>
      <c r="C7221" t="s">
        <v>9996</v>
      </c>
      <c r="D7221" t="s">
        <v>9997</v>
      </c>
      <c r="E7221" t="s">
        <v>3568</v>
      </c>
      <c r="F7221">
        <v>25</v>
      </c>
      <c r="G7221" t="s">
        <v>8234</v>
      </c>
      <c r="H7221" t="s">
        <v>8213</v>
      </c>
      <c r="I7221" t="s">
        <v>8214</v>
      </c>
      <c r="J7221" t="s">
        <v>8272</v>
      </c>
      <c r="K7221" t="s">
        <v>8224</v>
      </c>
      <c r="L7221" t="s">
        <v>8216</v>
      </c>
    </row>
    <row r="7222" spans="1:12" x14ac:dyDescent="0.35">
      <c r="A7222" s="164" t="s">
        <v>25882</v>
      </c>
      <c r="B7222" t="s">
        <v>25883</v>
      </c>
      <c r="C7222" t="s">
        <v>25884</v>
      </c>
      <c r="D7222" t="s">
        <v>25885</v>
      </c>
      <c r="E7222" t="s">
        <v>3568</v>
      </c>
      <c r="F7222">
        <v>25</v>
      </c>
      <c r="G7222" t="s">
        <v>8234</v>
      </c>
      <c r="H7222" t="s">
        <v>8213</v>
      </c>
      <c r="I7222" t="s">
        <v>8219</v>
      </c>
      <c r="J7222" t="s">
        <v>8272</v>
      </c>
      <c r="K7222" t="s">
        <v>8224</v>
      </c>
      <c r="L7222" t="s">
        <v>8216</v>
      </c>
    </row>
    <row r="7223" spans="1:12" x14ac:dyDescent="0.35">
      <c r="A7223" s="164" t="s">
        <v>11010</v>
      </c>
      <c r="B7223" t="s">
        <v>11011</v>
      </c>
      <c r="C7223" t="s">
        <v>11012</v>
      </c>
      <c r="D7223" t="s">
        <v>11013</v>
      </c>
      <c r="E7223" t="s">
        <v>3568</v>
      </c>
      <c r="F7223">
        <v>25</v>
      </c>
      <c r="G7223" t="s">
        <v>8234</v>
      </c>
      <c r="H7223" t="s">
        <v>8213</v>
      </c>
      <c r="I7223" t="s">
        <v>8219</v>
      </c>
      <c r="J7223" t="s">
        <v>8272</v>
      </c>
      <c r="K7223" t="s">
        <v>5808</v>
      </c>
      <c r="L7223" t="s">
        <v>8216</v>
      </c>
    </row>
    <row r="7224" spans="1:12" x14ac:dyDescent="0.35">
      <c r="A7224" s="164" t="s">
        <v>28920</v>
      </c>
      <c r="B7224" t="s">
        <v>28921</v>
      </c>
      <c r="C7224" t="s">
        <v>28922</v>
      </c>
      <c r="D7224" t="s">
        <v>18337</v>
      </c>
      <c r="E7224" t="s">
        <v>3568</v>
      </c>
      <c r="F7224">
        <v>25</v>
      </c>
      <c r="G7224" t="s">
        <v>8234</v>
      </c>
      <c r="H7224" t="s">
        <v>8213</v>
      </c>
      <c r="I7224" t="s">
        <v>8214</v>
      </c>
      <c r="J7224" t="s">
        <v>8272</v>
      </c>
      <c r="K7224" t="s">
        <v>5808</v>
      </c>
      <c r="L7224" t="s">
        <v>8216</v>
      </c>
    </row>
    <row r="7225" spans="1:12" x14ac:dyDescent="0.35">
      <c r="A7225" s="164" t="s">
        <v>14268</v>
      </c>
      <c r="B7225" t="s">
        <v>14269</v>
      </c>
      <c r="C7225" t="s">
        <v>14270</v>
      </c>
      <c r="D7225" t="s">
        <v>14271</v>
      </c>
      <c r="E7225" t="s">
        <v>3568</v>
      </c>
      <c r="F7225">
        <v>25</v>
      </c>
      <c r="G7225" t="s">
        <v>8234</v>
      </c>
      <c r="H7225" t="s">
        <v>8213</v>
      </c>
      <c r="I7225" t="s">
        <v>8214</v>
      </c>
      <c r="J7225" t="s">
        <v>8272</v>
      </c>
      <c r="K7225" t="s">
        <v>5808</v>
      </c>
      <c r="L7225" t="s">
        <v>8216</v>
      </c>
    </row>
    <row r="7226" spans="1:12" x14ac:dyDescent="0.35">
      <c r="A7226" s="164" t="s">
        <v>19526</v>
      </c>
      <c r="B7226" t="s">
        <v>19527</v>
      </c>
      <c r="C7226" t="s">
        <v>19528</v>
      </c>
      <c r="D7226" t="s">
        <v>18742</v>
      </c>
      <c r="E7226" t="s">
        <v>3568</v>
      </c>
      <c r="F7226">
        <v>25</v>
      </c>
      <c r="G7226" t="s">
        <v>8234</v>
      </c>
      <c r="H7226" t="s">
        <v>8213</v>
      </c>
      <c r="I7226" t="s">
        <v>8214</v>
      </c>
      <c r="J7226" t="s">
        <v>8272</v>
      </c>
      <c r="K7226" t="s">
        <v>8224</v>
      </c>
      <c r="L7226" t="s">
        <v>8216</v>
      </c>
    </row>
    <row r="7227" spans="1:12" x14ac:dyDescent="0.35">
      <c r="A7227" s="164" t="s">
        <v>9827</v>
      </c>
      <c r="B7227" t="s">
        <v>9828</v>
      </c>
      <c r="C7227" t="s">
        <v>9829</v>
      </c>
      <c r="D7227" t="s">
        <v>4624</v>
      </c>
      <c r="E7227" t="s">
        <v>3568</v>
      </c>
      <c r="F7227">
        <v>15</v>
      </c>
      <c r="G7227" t="s">
        <v>8234</v>
      </c>
      <c r="H7227" t="s">
        <v>8213</v>
      </c>
      <c r="I7227" t="s">
        <v>8214</v>
      </c>
      <c r="J7227" t="s">
        <v>8272</v>
      </c>
      <c r="K7227" t="s">
        <v>8224</v>
      </c>
      <c r="L7227" t="s">
        <v>8216</v>
      </c>
    </row>
    <row r="7228" spans="1:12" x14ac:dyDescent="0.35">
      <c r="A7228" s="164" t="s">
        <v>19699</v>
      </c>
      <c r="B7228" t="s">
        <v>19700</v>
      </c>
      <c r="C7228" t="s">
        <v>19701</v>
      </c>
      <c r="D7228" t="s">
        <v>19702</v>
      </c>
      <c r="E7228" t="s">
        <v>3568</v>
      </c>
      <c r="F7228">
        <v>20</v>
      </c>
      <c r="G7228" t="s">
        <v>8234</v>
      </c>
      <c r="H7228" t="s">
        <v>8213</v>
      </c>
      <c r="I7228" t="s">
        <v>8219</v>
      </c>
      <c r="J7228" t="s">
        <v>8272</v>
      </c>
      <c r="K7228" t="s">
        <v>8224</v>
      </c>
      <c r="L7228" t="s">
        <v>8216</v>
      </c>
    </row>
    <row r="7229" spans="1:12" x14ac:dyDescent="0.35">
      <c r="A7229" s="164" t="s">
        <v>29227</v>
      </c>
      <c r="B7229" t="s">
        <v>24638</v>
      </c>
      <c r="C7229" t="s">
        <v>24639</v>
      </c>
      <c r="D7229" t="s">
        <v>2652</v>
      </c>
      <c r="E7229" t="s">
        <v>3568</v>
      </c>
      <c r="F7229">
        <v>14</v>
      </c>
      <c r="G7229" t="s">
        <v>8234</v>
      </c>
      <c r="H7229" t="s">
        <v>8213</v>
      </c>
      <c r="I7229" t="s">
        <v>8214</v>
      </c>
      <c r="J7229" t="s">
        <v>8272</v>
      </c>
      <c r="K7229" t="s">
        <v>8224</v>
      </c>
      <c r="L7229" t="s">
        <v>8216</v>
      </c>
    </row>
    <row r="7230" spans="1:12" x14ac:dyDescent="0.35">
      <c r="A7230" s="164" t="s">
        <v>32030</v>
      </c>
      <c r="B7230" t="s">
        <v>32031</v>
      </c>
      <c r="C7230" t="s">
        <v>32032</v>
      </c>
      <c r="D7230" t="s">
        <v>32033</v>
      </c>
      <c r="E7230" t="s">
        <v>3568</v>
      </c>
      <c r="F7230">
        <v>25</v>
      </c>
      <c r="G7230" t="s">
        <v>8234</v>
      </c>
      <c r="H7230" t="s">
        <v>8213</v>
      </c>
      <c r="I7230" t="s">
        <v>8219</v>
      </c>
      <c r="J7230" t="s">
        <v>8272</v>
      </c>
      <c r="K7230" t="s">
        <v>5808</v>
      </c>
      <c r="L7230" t="s">
        <v>8216</v>
      </c>
    </row>
    <row r="7231" spans="1:12" x14ac:dyDescent="0.35">
      <c r="A7231" s="164" t="s">
        <v>25494</v>
      </c>
      <c r="B7231" t="s">
        <v>25495</v>
      </c>
      <c r="C7231" t="s">
        <v>25496</v>
      </c>
      <c r="D7231" t="s">
        <v>3764</v>
      </c>
      <c r="E7231" t="s">
        <v>3568</v>
      </c>
      <c r="F7231">
        <v>24</v>
      </c>
      <c r="G7231" t="s">
        <v>8234</v>
      </c>
      <c r="H7231" t="s">
        <v>8213</v>
      </c>
      <c r="I7231" t="s">
        <v>8219</v>
      </c>
      <c r="J7231" t="s">
        <v>8272</v>
      </c>
      <c r="K7231" t="s">
        <v>8224</v>
      </c>
      <c r="L7231" t="s">
        <v>8216</v>
      </c>
    </row>
    <row r="7232" spans="1:12" x14ac:dyDescent="0.35">
      <c r="A7232" s="164" t="s">
        <v>9318</v>
      </c>
      <c r="B7232" t="s">
        <v>9319</v>
      </c>
      <c r="C7232" t="s">
        <v>9320</v>
      </c>
      <c r="D7232" t="s">
        <v>4294</v>
      </c>
      <c r="E7232" t="s">
        <v>3568</v>
      </c>
      <c r="F7232">
        <v>25</v>
      </c>
      <c r="G7232" t="s">
        <v>8234</v>
      </c>
      <c r="H7232" t="s">
        <v>8213</v>
      </c>
      <c r="I7232" t="s">
        <v>8219</v>
      </c>
      <c r="J7232" t="s">
        <v>8272</v>
      </c>
      <c r="K7232" t="s">
        <v>5808</v>
      </c>
      <c r="L7232" t="s">
        <v>8216</v>
      </c>
    </row>
    <row r="7233" spans="1:12" x14ac:dyDescent="0.35">
      <c r="A7233" s="164" t="s">
        <v>23932</v>
      </c>
      <c r="B7233" t="s">
        <v>23933</v>
      </c>
      <c r="C7233" t="s">
        <v>23934</v>
      </c>
      <c r="D7233" t="s">
        <v>2558</v>
      </c>
      <c r="E7233" t="s">
        <v>3568</v>
      </c>
      <c r="F7233">
        <v>15</v>
      </c>
      <c r="G7233" t="s">
        <v>8234</v>
      </c>
      <c r="H7233" t="s">
        <v>8213</v>
      </c>
      <c r="I7233" t="s">
        <v>8219</v>
      </c>
      <c r="J7233" t="s">
        <v>8272</v>
      </c>
      <c r="K7233" t="s">
        <v>8224</v>
      </c>
      <c r="L7233" t="s">
        <v>8216</v>
      </c>
    </row>
    <row r="7234" spans="1:12" x14ac:dyDescent="0.35">
      <c r="A7234" s="164" t="s">
        <v>12088</v>
      </c>
      <c r="B7234" t="s">
        <v>12089</v>
      </c>
      <c r="C7234" t="s">
        <v>12090</v>
      </c>
      <c r="D7234" t="s">
        <v>12091</v>
      </c>
      <c r="E7234" t="s">
        <v>3568</v>
      </c>
      <c r="F7234">
        <v>14</v>
      </c>
      <c r="G7234" t="s">
        <v>8234</v>
      </c>
      <c r="H7234" t="s">
        <v>8213</v>
      </c>
      <c r="I7234" t="s">
        <v>8219</v>
      </c>
      <c r="J7234" t="s">
        <v>8272</v>
      </c>
      <c r="K7234" t="s">
        <v>8224</v>
      </c>
      <c r="L7234" t="s">
        <v>8216</v>
      </c>
    </row>
    <row r="7235" spans="1:12" x14ac:dyDescent="0.35">
      <c r="A7235" s="164" t="s">
        <v>28243</v>
      </c>
      <c r="B7235" t="s">
        <v>28244</v>
      </c>
      <c r="C7235" t="s">
        <v>28245</v>
      </c>
      <c r="D7235" t="s">
        <v>28246</v>
      </c>
      <c r="E7235" t="s">
        <v>3568</v>
      </c>
      <c r="F7235">
        <v>21</v>
      </c>
      <c r="G7235" t="s">
        <v>8234</v>
      </c>
      <c r="H7235" t="s">
        <v>8213</v>
      </c>
      <c r="I7235" t="s">
        <v>8219</v>
      </c>
      <c r="J7235" t="s">
        <v>8272</v>
      </c>
      <c r="K7235" t="s">
        <v>8224</v>
      </c>
      <c r="L7235" t="s">
        <v>8216</v>
      </c>
    </row>
    <row r="7236" spans="1:12" x14ac:dyDescent="0.35">
      <c r="A7236" s="164" t="s">
        <v>17033</v>
      </c>
      <c r="B7236" t="s">
        <v>17034</v>
      </c>
      <c r="C7236" t="s">
        <v>17035</v>
      </c>
      <c r="D7236" t="s">
        <v>17036</v>
      </c>
      <c r="E7236" t="s">
        <v>3568</v>
      </c>
      <c r="F7236">
        <v>17</v>
      </c>
      <c r="G7236" t="s">
        <v>8234</v>
      </c>
      <c r="H7236" t="s">
        <v>8213</v>
      </c>
      <c r="I7236" t="s">
        <v>8219</v>
      </c>
      <c r="J7236" t="s">
        <v>8272</v>
      </c>
      <c r="K7236" t="s">
        <v>8224</v>
      </c>
      <c r="L7236" t="s">
        <v>8216</v>
      </c>
    </row>
    <row r="7237" spans="1:12" x14ac:dyDescent="0.35">
      <c r="A7237" s="164" t="s">
        <v>27065</v>
      </c>
      <c r="B7237" t="s">
        <v>13754</v>
      </c>
      <c r="C7237" t="s">
        <v>13755</v>
      </c>
      <c r="D7237" t="s">
        <v>2134</v>
      </c>
      <c r="E7237" t="s">
        <v>3568</v>
      </c>
      <c r="F7237">
        <v>25</v>
      </c>
      <c r="G7237" t="s">
        <v>8234</v>
      </c>
      <c r="H7237" t="s">
        <v>8213</v>
      </c>
      <c r="I7237" t="s">
        <v>8219</v>
      </c>
      <c r="J7237" t="s">
        <v>8272</v>
      </c>
      <c r="K7237" t="s">
        <v>5808</v>
      </c>
      <c r="L7237" t="s">
        <v>8216</v>
      </c>
    </row>
    <row r="7238" spans="1:12" x14ac:dyDescent="0.35">
      <c r="A7238" s="164" t="s">
        <v>33204</v>
      </c>
      <c r="B7238" t="s">
        <v>33205</v>
      </c>
      <c r="C7238" t="s">
        <v>26833</v>
      </c>
      <c r="D7238" t="s">
        <v>26834</v>
      </c>
      <c r="E7238" t="s">
        <v>3568</v>
      </c>
      <c r="F7238">
        <v>25</v>
      </c>
      <c r="G7238" t="s">
        <v>8234</v>
      </c>
      <c r="H7238" t="s">
        <v>8213</v>
      </c>
      <c r="I7238" t="s">
        <v>8219</v>
      </c>
      <c r="J7238" t="s">
        <v>8272</v>
      </c>
      <c r="K7238" t="s">
        <v>5808</v>
      </c>
      <c r="L7238" t="s">
        <v>8216</v>
      </c>
    </row>
    <row r="7239" spans="1:12" x14ac:dyDescent="0.35">
      <c r="A7239" s="164" t="s">
        <v>28573</v>
      </c>
      <c r="B7239" t="s">
        <v>28574</v>
      </c>
      <c r="C7239" t="s">
        <v>28575</v>
      </c>
      <c r="D7239" t="s">
        <v>13071</v>
      </c>
      <c r="E7239" t="s">
        <v>3568</v>
      </c>
      <c r="F7239">
        <v>18</v>
      </c>
      <c r="G7239" t="s">
        <v>8234</v>
      </c>
      <c r="H7239" t="s">
        <v>8213</v>
      </c>
      <c r="I7239" t="s">
        <v>8219</v>
      </c>
      <c r="J7239" t="s">
        <v>8272</v>
      </c>
      <c r="K7239" t="s">
        <v>8224</v>
      </c>
      <c r="L7239" t="s">
        <v>8216</v>
      </c>
    </row>
    <row r="7240" spans="1:12" x14ac:dyDescent="0.35">
      <c r="A7240" s="164" t="s">
        <v>18334</v>
      </c>
      <c r="B7240" t="s">
        <v>18335</v>
      </c>
      <c r="C7240" t="s">
        <v>18336</v>
      </c>
      <c r="D7240" t="s">
        <v>18337</v>
      </c>
      <c r="E7240" t="s">
        <v>3568</v>
      </c>
      <c r="F7240">
        <v>15</v>
      </c>
      <c r="G7240" t="s">
        <v>8234</v>
      </c>
      <c r="H7240" t="s">
        <v>8213</v>
      </c>
      <c r="I7240" t="s">
        <v>8214</v>
      </c>
      <c r="J7240" t="s">
        <v>8272</v>
      </c>
      <c r="K7240" t="s">
        <v>8224</v>
      </c>
      <c r="L7240" t="s">
        <v>8216</v>
      </c>
    </row>
    <row r="7241" spans="1:12" x14ac:dyDescent="0.35">
      <c r="A7241" s="164" t="s">
        <v>26854</v>
      </c>
      <c r="B7241" t="s">
        <v>26855</v>
      </c>
      <c r="C7241" t="s">
        <v>26856</v>
      </c>
      <c r="D7241" t="s">
        <v>20403</v>
      </c>
      <c r="E7241" t="s">
        <v>3568</v>
      </c>
      <c r="F7241">
        <v>18</v>
      </c>
      <c r="G7241" t="s">
        <v>8234</v>
      </c>
      <c r="H7241" t="s">
        <v>8213</v>
      </c>
      <c r="I7241" t="s">
        <v>8219</v>
      </c>
      <c r="J7241" t="s">
        <v>8272</v>
      </c>
      <c r="K7241" t="s">
        <v>8224</v>
      </c>
      <c r="L7241" t="s">
        <v>8216</v>
      </c>
    </row>
    <row r="7242" spans="1:12" x14ac:dyDescent="0.35">
      <c r="A7242" s="164" t="s">
        <v>29370</v>
      </c>
      <c r="B7242" t="s">
        <v>29371</v>
      </c>
      <c r="C7242" t="s">
        <v>29372</v>
      </c>
      <c r="D7242" t="s">
        <v>24583</v>
      </c>
      <c r="E7242" t="s">
        <v>3568</v>
      </c>
      <c r="F7242">
        <v>25</v>
      </c>
      <c r="G7242" t="s">
        <v>8234</v>
      </c>
      <c r="H7242" t="s">
        <v>8213</v>
      </c>
      <c r="I7242" t="s">
        <v>8219</v>
      </c>
      <c r="J7242" t="s">
        <v>8272</v>
      </c>
      <c r="K7242" t="s">
        <v>8224</v>
      </c>
      <c r="L7242" t="s">
        <v>8216</v>
      </c>
    </row>
    <row r="7243" spans="1:12" x14ac:dyDescent="0.35">
      <c r="A7243" s="164" t="s">
        <v>23119</v>
      </c>
      <c r="B7243" t="s">
        <v>23120</v>
      </c>
      <c r="C7243" t="s">
        <v>23121</v>
      </c>
      <c r="D7243" t="s">
        <v>23122</v>
      </c>
      <c r="E7243" t="s">
        <v>3568</v>
      </c>
      <c r="F7243">
        <v>17</v>
      </c>
      <c r="G7243" t="s">
        <v>8234</v>
      </c>
      <c r="H7243" t="s">
        <v>8213</v>
      </c>
      <c r="I7243" t="s">
        <v>8219</v>
      </c>
      <c r="J7243" t="s">
        <v>8272</v>
      </c>
      <c r="K7243" t="s">
        <v>8224</v>
      </c>
      <c r="L7243" t="s">
        <v>8216</v>
      </c>
    </row>
    <row r="7244" spans="1:12" x14ac:dyDescent="0.35">
      <c r="A7244" s="164" t="s">
        <v>21772</v>
      </c>
      <c r="B7244" t="s">
        <v>21773</v>
      </c>
      <c r="C7244" t="s">
        <v>21774</v>
      </c>
      <c r="D7244" t="s">
        <v>21775</v>
      </c>
      <c r="E7244" t="s">
        <v>3568</v>
      </c>
      <c r="F7244">
        <v>25</v>
      </c>
      <c r="G7244" t="s">
        <v>8234</v>
      </c>
      <c r="H7244" t="s">
        <v>8213</v>
      </c>
      <c r="I7244" t="s">
        <v>8219</v>
      </c>
      <c r="J7244" t="s">
        <v>8272</v>
      </c>
      <c r="K7244" t="s">
        <v>8224</v>
      </c>
      <c r="L7244" t="s">
        <v>8216</v>
      </c>
    </row>
    <row r="7245" spans="1:12" x14ac:dyDescent="0.35">
      <c r="A7245" s="164" t="s">
        <v>17341</v>
      </c>
      <c r="B7245" t="s">
        <v>12586</v>
      </c>
      <c r="C7245" t="s">
        <v>17342</v>
      </c>
      <c r="D7245" t="s">
        <v>12588</v>
      </c>
      <c r="E7245" t="s">
        <v>3568</v>
      </c>
      <c r="F7245">
        <v>25</v>
      </c>
      <c r="G7245" t="s">
        <v>8234</v>
      </c>
      <c r="H7245" t="s">
        <v>8213</v>
      </c>
      <c r="I7245" t="s">
        <v>8219</v>
      </c>
      <c r="J7245" t="s">
        <v>8272</v>
      </c>
      <c r="K7245" t="s">
        <v>5808</v>
      </c>
      <c r="L7245" t="s">
        <v>8216</v>
      </c>
    </row>
    <row r="7246" spans="1:12" x14ac:dyDescent="0.35">
      <c r="A7246" s="164" t="s">
        <v>17929</v>
      </c>
      <c r="B7246" t="s">
        <v>13314</v>
      </c>
      <c r="C7246" t="s">
        <v>13315</v>
      </c>
      <c r="D7246" t="s">
        <v>13316</v>
      </c>
      <c r="E7246" t="s">
        <v>3568</v>
      </c>
      <c r="F7246">
        <v>25</v>
      </c>
      <c r="G7246" t="s">
        <v>8234</v>
      </c>
      <c r="H7246" t="s">
        <v>8213</v>
      </c>
      <c r="I7246" t="s">
        <v>8219</v>
      </c>
      <c r="J7246" t="s">
        <v>8272</v>
      </c>
      <c r="K7246" t="s">
        <v>5808</v>
      </c>
      <c r="L7246" t="s">
        <v>8216</v>
      </c>
    </row>
    <row r="7247" spans="1:12" x14ac:dyDescent="0.35">
      <c r="A7247" s="164" t="s">
        <v>24147</v>
      </c>
      <c r="B7247" t="s">
        <v>24148</v>
      </c>
      <c r="C7247" t="s">
        <v>24149</v>
      </c>
      <c r="D7247" t="s">
        <v>24150</v>
      </c>
      <c r="E7247" t="s">
        <v>3568</v>
      </c>
      <c r="F7247">
        <v>22</v>
      </c>
      <c r="G7247" t="s">
        <v>8234</v>
      </c>
      <c r="H7247" t="s">
        <v>8213</v>
      </c>
      <c r="I7247" t="s">
        <v>8219</v>
      </c>
      <c r="J7247" t="s">
        <v>8272</v>
      </c>
      <c r="K7247" t="s">
        <v>8224</v>
      </c>
      <c r="L7247" t="s">
        <v>8216</v>
      </c>
    </row>
    <row r="7248" spans="1:12" x14ac:dyDescent="0.35">
      <c r="A7248" s="164" t="s">
        <v>26571</v>
      </c>
      <c r="B7248" t="s">
        <v>14799</v>
      </c>
      <c r="C7248" t="s">
        <v>26572</v>
      </c>
      <c r="D7248" t="s">
        <v>14801</v>
      </c>
      <c r="E7248" t="s">
        <v>3568</v>
      </c>
      <c r="F7248">
        <v>25</v>
      </c>
      <c r="G7248" t="s">
        <v>8234</v>
      </c>
      <c r="H7248" t="s">
        <v>8213</v>
      </c>
      <c r="I7248" t="s">
        <v>8219</v>
      </c>
      <c r="J7248" t="s">
        <v>8272</v>
      </c>
      <c r="K7248" t="s">
        <v>5808</v>
      </c>
      <c r="L7248" t="s">
        <v>8216</v>
      </c>
    </row>
    <row r="7249" spans="1:12" x14ac:dyDescent="0.35">
      <c r="A7249" s="164" t="s">
        <v>21413</v>
      </c>
      <c r="B7249" t="s">
        <v>17912</v>
      </c>
      <c r="C7249" t="s">
        <v>17913</v>
      </c>
      <c r="D7249" t="s">
        <v>17914</v>
      </c>
      <c r="E7249" t="s">
        <v>3568</v>
      </c>
      <c r="F7249">
        <v>25</v>
      </c>
      <c r="G7249" t="s">
        <v>8234</v>
      </c>
      <c r="H7249" t="s">
        <v>8213</v>
      </c>
      <c r="I7249" t="s">
        <v>8219</v>
      </c>
      <c r="J7249" t="s">
        <v>8272</v>
      </c>
      <c r="K7249" t="s">
        <v>5808</v>
      </c>
      <c r="L7249" t="s">
        <v>8216</v>
      </c>
    </row>
    <row r="7250" spans="1:12" x14ac:dyDescent="0.35">
      <c r="A7250" s="164" t="s">
        <v>11652</v>
      </c>
      <c r="B7250" t="s">
        <v>11653</v>
      </c>
      <c r="C7250" t="s">
        <v>11654</v>
      </c>
      <c r="D7250" t="s">
        <v>11655</v>
      </c>
      <c r="E7250" t="s">
        <v>3568</v>
      </c>
      <c r="F7250">
        <v>25</v>
      </c>
      <c r="G7250" t="s">
        <v>8234</v>
      </c>
      <c r="H7250" t="s">
        <v>8213</v>
      </c>
      <c r="I7250" t="s">
        <v>8219</v>
      </c>
      <c r="J7250" t="s">
        <v>8272</v>
      </c>
      <c r="K7250" t="s">
        <v>5808</v>
      </c>
      <c r="L7250" t="s">
        <v>8216</v>
      </c>
    </row>
    <row r="7251" spans="1:12" x14ac:dyDescent="0.35">
      <c r="A7251" s="164" t="s">
        <v>31188</v>
      </c>
      <c r="B7251" t="s">
        <v>31189</v>
      </c>
      <c r="C7251" t="s">
        <v>31190</v>
      </c>
      <c r="D7251" t="s">
        <v>3575</v>
      </c>
      <c r="E7251" t="s">
        <v>3568</v>
      </c>
      <c r="F7251">
        <v>120</v>
      </c>
      <c r="G7251" t="s">
        <v>8212</v>
      </c>
      <c r="H7251" t="s">
        <v>8213</v>
      </c>
      <c r="I7251" t="s">
        <v>8214</v>
      </c>
      <c r="J7251" t="s">
        <v>8215</v>
      </c>
      <c r="K7251" t="s">
        <v>8224</v>
      </c>
      <c r="L7251" t="s">
        <v>8267</v>
      </c>
    </row>
    <row r="7252" spans="1:12" x14ac:dyDescent="0.35">
      <c r="A7252" s="164" t="s">
        <v>20516</v>
      </c>
      <c r="B7252" t="s">
        <v>20517</v>
      </c>
      <c r="C7252" t="s">
        <v>20518</v>
      </c>
      <c r="D7252" t="s">
        <v>20519</v>
      </c>
      <c r="E7252" t="s">
        <v>3568</v>
      </c>
      <c r="F7252">
        <v>24</v>
      </c>
      <c r="G7252" t="s">
        <v>8234</v>
      </c>
      <c r="H7252" t="s">
        <v>8213</v>
      </c>
      <c r="I7252" t="s">
        <v>8219</v>
      </c>
      <c r="J7252" t="s">
        <v>8215</v>
      </c>
      <c r="K7252" t="s">
        <v>8224</v>
      </c>
      <c r="L7252" t="s">
        <v>8216</v>
      </c>
    </row>
    <row r="7253" spans="1:12" x14ac:dyDescent="0.35">
      <c r="A7253" s="164" t="s">
        <v>14685</v>
      </c>
      <c r="B7253" t="s">
        <v>8938</v>
      </c>
      <c r="C7253" t="s">
        <v>14686</v>
      </c>
      <c r="D7253" t="s">
        <v>3616</v>
      </c>
      <c r="E7253" t="s">
        <v>3568</v>
      </c>
      <c r="F7253">
        <v>276</v>
      </c>
      <c r="G7253" t="s">
        <v>8223</v>
      </c>
      <c r="H7253" t="s">
        <v>8213</v>
      </c>
      <c r="I7253" t="s">
        <v>8219</v>
      </c>
      <c r="J7253" t="s">
        <v>8215</v>
      </c>
      <c r="K7253" t="s">
        <v>8224</v>
      </c>
      <c r="L7253" t="s">
        <v>8216</v>
      </c>
    </row>
    <row r="7254" spans="1:12" x14ac:dyDescent="0.35">
      <c r="A7254" s="164" t="s">
        <v>18035</v>
      </c>
      <c r="B7254" t="s">
        <v>18036</v>
      </c>
      <c r="C7254" t="s">
        <v>18037</v>
      </c>
      <c r="D7254" t="s">
        <v>1927</v>
      </c>
      <c r="E7254" t="s">
        <v>3568</v>
      </c>
      <c r="F7254">
        <v>44</v>
      </c>
      <c r="G7254" t="s">
        <v>8234</v>
      </c>
      <c r="H7254" t="s">
        <v>8213</v>
      </c>
      <c r="I7254" t="s">
        <v>8214</v>
      </c>
      <c r="J7254" t="s">
        <v>8215</v>
      </c>
      <c r="K7254" t="s">
        <v>8224</v>
      </c>
      <c r="L7254" t="s">
        <v>8216</v>
      </c>
    </row>
    <row r="7255" spans="1:12" x14ac:dyDescent="0.35">
      <c r="A7255" s="164" t="s">
        <v>21736</v>
      </c>
      <c r="B7255" t="s">
        <v>21737</v>
      </c>
      <c r="C7255" t="s">
        <v>21738</v>
      </c>
      <c r="D7255" t="s">
        <v>20646</v>
      </c>
      <c r="E7255" t="s">
        <v>3568</v>
      </c>
      <c r="F7255">
        <v>40</v>
      </c>
      <c r="G7255" t="s">
        <v>8234</v>
      </c>
      <c r="H7255" t="s">
        <v>8213</v>
      </c>
      <c r="I7255" t="s">
        <v>8214</v>
      </c>
      <c r="J7255" t="s">
        <v>8215</v>
      </c>
      <c r="K7255" t="s">
        <v>8224</v>
      </c>
      <c r="L7255" t="s">
        <v>8267</v>
      </c>
    </row>
    <row r="7256" spans="1:12" x14ac:dyDescent="0.35">
      <c r="A7256" s="164" t="s">
        <v>12917</v>
      </c>
      <c r="B7256" t="s">
        <v>12918</v>
      </c>
      <c r="C7256" t="s">
        <v>12919</v>
      </c>
      <c r="D7256" t="s">
        <v>8041</v>
      </c>
      <c r="E7256" t="s">
        <v>3568</v>
      </c>
      <c r="F7256">
        <v>15</v>
      </c>
      <c r="G7256" t="s">
        <v>8234</v>
      </c>
      <c r="H7256" t="s">
        <v>8213</v>
      </c>
      <c r="I7256" t="s">
        <v>8219</v>
      </c>
      <c r="J7256" t="s">
        <v>8215</v>
      </c>
      <c r="K7256" t="s">
        <v>8224</v>
      </c>
      <c r="L7256" t="s">
        <v>8216</v>
      </c>
    </row>
    <row r="7257" spans="1:12" x14ac:dyDescent="0.35">
      <c r="A7257" s="164" t="s">
        <v>32895</v>
      </c>
      <c r="B7257" t="s">
        <v>32896</v>
      </c>
      <c r="C7257" t="s">
        <v>32897</v>
      </c>
      <c r="D7257" t="s">
        <v>3575</v>
      </c>
      <c r="E7257" t="s">
        <v>3568</v>
      </c>
      <c r="F7257">
        <v>28</v>
      </c>
      <c r="G7257" t="s">
        <v>8234</v>
      </c>
      <c r="H7257" t="s">
        <v>8213</v>
      </c>
      <c r="I7257" t="s">
        <v>8214</v>
      </c>
      <c r="J7257" t="s">
        <v>8215</v>
      </c>
      <c r="K7257" t="s">
        <v>8224</v>
      </c>
      <c r="L7257" t="s">
        <v>8216</v>
      </c>
    </row>
    <row r="7258" spans="1:12" x14ac:dyDescent="0.35">
      <c r="A7258" s="164" t="s">
        <v>11884</v>
      </c>
      <c r="B7258" t="s">
        <v>11885</v>
      </c>
      <c r="C7258" t="s">
        <v>11886</v>
      </c>
      <c r="D7258" t="s">
        <v>3613</v>
      </c>
      <c r="E7258" t="s">
        <v>3568</v>
      </c>
      <c r="F7258">
        <v>14</v>
      </c>
      <c r="G7258" t="s">
        <v>8234</v>
      </c>
      <c r="H7258" t="s">
        <v>8213</v>
      </c>
      <c r="I7258" t="s">
        <v>8214</v>
      </c>
      <c r="J7258" t="s">
        <v>8215</v>
      </c>
      <c r="K7258" t="s">
        <v>8224</v>
      </c>
      <c r="L7258" t="s">
        <v>8216</v>
      </c>
    </row>
    <row r="7259" spans="1:12" x14ac:dyDescent="0.35">
      <c r="A7259" s="164" t="s">
        <v>20643</v>
      </c>
      <c r="B7259" t="s">
        <v>20644</v>
      </c>
      <c r="C7259" t="s">
        <v>20645</v>
      </c>
      <c r="D7259" t="s">
        <v>20646</v>
      </c>
      <c r="E7259" t="s">
        <v>3568</v>
      </c>
      <c r="H7259" t="s">
        <v>8213</v>
      </c>
      <c r="I7259" t="s">
        <v>8214</v>
      </c>
      <c r="J7259" t="s">
        <v>8215</v>
      </c>
      <c r="K7259" t="s">
        <v>8224</v>
      </c>
      <c r="L7259" t="s">
        <v>8216</v>
      </c>
    </row>
    <row r="7260" spans="1:12" x14ac:dyDescent="0.35">
      <c r="A7260" s="164" t="s">
        <v>18222</v>
      </c>
      <c r="B7260" t="s">
        <v>18223</v>
      </c>
      <c r="C7260" t="s">
        <v>18224</v>
      </c>
      <c r="D7260" t="s">
        <v>11954</v>
      </c>
      <c r="E7260" t="s">
        <v>3568</v>
      </c>
      <c r="F7260">
        <v>33</v>
      </c>
      <c r="G7260" t="s">
        <v>8234</v>
      </c>
      <c r="H7260" t="s">
        <v>8213</v>
      </c>
      <c r="I7260" t="s">
        <v>8214</v>
      </c>
      <c r="J7260" t="s">
        <v>8215</v>
      </c>
      <c r="K7260" t="s">
        <v>8224</v>
      </c>
      <c r="L7260" t="s">
        <v>8216</v>
      </c>
    </row>
    <row r="7261" spans="1:12" x14ac:dyDescent="0.35">
      <c r="A7261" s="164" t="s">
        <v>30784</v>
      </c>
      <c r="B7261" t="s">
        <v>30785</v>
      </c>
      <c r="C7261" t="s">
        <v>30786</v>
      </c>
      <c r="D7261" t="s">
        <v>16303</v>
      </c>
      <c r="E7261" t="s">
        <v>3568</v>
      </c>
      <c r="H7261" t="s">
        <v>8213</v>
      </c>
      <c r="I7261" t="s">
        <v>8214</v>
      </c>
      <c r="J7261" t="s">
        <v>8215</v>
      </c>
      <c r="K7261" t="s">
        <v>8224</v>
      </c>
      <c r="L7261" t="s">
        <v>8216</v>
      </c>
    </row>
    <row r="7262" spans="1:12" x14ac:dyDescent="0.35">
      <c r="A7262" s="164" t="s">
        <v>11562</v>
      </c>
      <c r="B7262" t="s">
        <v>11563</v>
      </c>
      <c r="C7262" t="s">
        <v>11564</v>
      </c>
      <c r="D7262" t="s">
        <v>3567</v>
      </c>
      <c r="E7262" t="s">
        <v>3568</v>
      </c>
      <c r="F7262">
        <v>64</v>
      </c>
      <c r="G7262" t="s">
        <v>8234</v>
      </c>
      <c r="H7262" t="s">
        <v>8213</v>
      </c>
      <c r="I7262" t="s">
        <v>8214</v>
      </c>
      <c r="J7262" t="s">
        <v>8215</v>
      </c>
      <c r="K7262" t="s">
        <v>8224</v>
      </c>
      <c r="L7262" t="s">
        <v>8216</v>
      </c>
    </row>
    <row r="7263" spans="1:12" x14ac:dyDescent="0.35">
      <c r="A7263" s="164" t="s">
        <v>16736</v>
      </c>
      <c r="B7263" t="s">
        <v>16737</v>
      </c>
      <c r="C7263" t="s">
        <v>16738</v>
      </c>
      <c r="D7263" t="s">
        <v>16739</v>
      </c>
      <c r="E7263" t="s">
        <v>3568</v>
      </c>
      <c r="F7263">
        <v>50</v>
      </c>
      <c r="G7263" t="s">
        <v>8234</v>
      </c>
      <c r="H7263" t="s">
        <v>8213</v>
      </c>
      <c r="I7263" t="s">
        <v>8219</v>
      </c>
      <c r="J7263" t="s">
        <v>8215</v>
      </c>
      <c r="K7263" t="s">
        <v>8224</v>
      </c>
      <c r="L7263" t="s">
        <v>8216</v>
      </c>
    </row>
    <row r="7264" spans="1:12" x14ac:dyDescent="0.35">
      <c r="A7264" s="164" t="s">
        <v>30796</v>
      </c>
      <c r="B7264" t="s">
        <v>30797</v>
      </c>
      <c r="C7264" t="s">
        <v>30798</v>
      </c>
      <c r="D7264" t="s">
        <v>30799</v>
      </c>
      <c r="E7264" t="s">
        <v>3568</v>
      </c>
      <c r="H7264" t="s">
        <v>8213</v>
      </c>
      <c r="I7264" t="s">
        <v>8214</v>
      </c>
      <c r="J7264" t="s">
        <v>8215</v>
      </c>
      <c r="K7264" t="s">
        <v>8224</v>
      </c>
      <c r="L7264" t="s">
        <v>8216</v>
      </c>
    </row>
    <row r="7265" spans="1:12" x14ac:dyDescent="0.35">
      <c r="A7265" s="164" t="s">
        <v>23223</v>
      </c>
      <c r="B7265" t="s">
        <v>20585</v>
      </c>
      <c r="C7265" t="s">
        <v>23224</v>
      </c>
      <c r="D7265" t="s">
        <v>1541</v>
      </c>
      <c r="E7265" t="s">
        <v>3568</v>
      </c>
      <c r="F7265">
        <v>60</v>
      </c>
      <c r="G7265" t="s">
        <v>8234</v>
      </c>
      <c r="H7265" t="s">
        <v>8213</v>
      </c>
      <c r="I7265" t="s">
        <v>8219</v>
      </c>
      <c r="J7265" t="s">
        <v>8215</v>
      </c>
      <c r="K7265" t="s">
        <v>8224</v>
      </c>
      <c r="L7265" t="s">
        <v>8216</v>
      </c>
    </row>
    <row r="7266" spans="1:12" x14ac:dyDescent="0.35">
      <c r="A7266" s="164" t="s">
        <v>21148</v>
      </c>
      <c r="B7266" t="s">
        <v>21149</v>
      </c>
      <c r="C7266" t="s">
        <v>21150</v>
      </c>
      <c r="D7266" t="s">
        <v>1076</v>
      </c>
      <c r="E7266" t="s">
        <v>3568</v>
      </c>
      <c r="F7266">
        <v>0</v>
      </c>
      <c r="G7266" t="s">
        <v>8234</v>
      </c>
      <c r="H7266" t="s">
        <v>8213</v>
      </c>
      <c r="I7266" t="s">
        <v>8219</v>
      </c>
      <c r="J7266" t="s">
        <v>8215</v>
      </c>
      <c r="K7266" t="s">
        <v>8224</v>
      </c>
      <c r="L7266" t="s">
        <v>8216</v>
      </c>
    </row>
    <row r="7267" spans="1:12" x14ac:dyDescent="0.35">
      <c r="A7267" s="164" t="s">
        <v>23616</v>
      </c>
      <c r="B7267" t="s">
        <v>14944</v>
      </c>
      <c r="C7267" t="s">
        <v>14945</v>
      </c>
      <c r="D7267" t="s">
        <v>14946</v>
      </c>
      <c r="E7267" t="s">
        <v>3568</v>
      </c>
      <c r="F7267">
        <v>0</v>
      </c>
      <c r="G7267" t="s">
        <v>8234</v>
      </c>
      <c r="H7267" t="s">
        <v>8213</v>
      </c>
      <c r="I7267" t="s">
        <v>8214</v>
      </c>
      <c r="J7267" t="s">
        <v>8215</v>
      </c>
      <c r="K7267" t="s">
        <v>8224</v>
      </c>
      <c r="L7267" t="s">
        <v>8216</v>
      </c>
    </row>
    <row r="7268" spans="1:12" x14ac:dyDescent="0.35">
      <c r="A7268" s="164" t="s">
        <v>30720</v>
      </c>
      <c r="B7268" t="s">
        <v>30721</v>
      </c>
      <c r="C7268" t="s">
        <v>30722</v>
      </c>
      <c r="D7268" t="s">
        <v>14946</v>
      </c>
      <c r="E7268" t="s">
        <v>3568</v>
      </c>
      <c r="F7268">
        <v>40</v>
      </c>
      <c r="G7268" t="s">
        <v>8234</v>
      </c>
      <c r="H7268" t="s">
        <v>8213</v>
      </c>
      <c r="I7268" t="s">
        <v>8214</v>
      </c>
      <c r="J7268" t="s">
        <v>8215</v>
      </c>
      <c r="K7268" t="s">
        <v>8224</v>
      </c>
      <c r="L7268" t="s">
        <v>8216</v>
      </c>
    </row>
    <row r="7269" spans="1:12" x14ac:dyDescent="0.35">
      <c r="A7269" s="164" t="s">
        <v>28738</v>
      </c>
      <c r="B7269" t="s">
        <v>28739</v>
      </c>
      <c r="C7269" t="s">
        <v>28740</v>
      </c>
      <c r="D7269" t="s">
        <v>3567</v>
      </c>
      <c r="E7269" t="s">
        <v>3568</v>
      </c>
      <c r="F7269">
        <v>106</v>
      </c>
      <c r="G7269" t="s">
        <v>8212</v>
      </c>
      <c r="H7269" t="s">
        <v>8213</v>
      </c>
      <c r="I7269" t="s">
        <v>8214</v>
      </c>
      <c r="J7269" t="s">
        <v>8215</v>
      </c>
      <c r="K7269" t="s">
        <v>8224</v>
      </c>
      <c r="L7269" t="s">
        <v>8267</v>
      </c>
    </row>
    <row r="7270" spans="1:12" x14ac:dyDescent="0.35">
      <c r="A7270" s="164" t="s">
        <v>29413</v>
      </c>
      <c r="B7270" t="s">
        <v>29414</v>
      </c>
      <c r="C7270" t="s">
        <v>29415</v>
      </c>
      <c r="D7270" t="s">
        <v>3567</v>
      </c>
      <c r="E7270" t="s">
        <v>3568</v>
      </c>
      <c r="F7270">
        <v>70</v>
      </c>
      <c r="G7270" t="s">
        <v>8234</v>
      </c>
      <c r="H7270" t="s">
        <v>8213</v>
      </c>
      <c r="I7270" t="s">
        <v>8214</v>
      </c>
      <c r="J7270" t="s">
        <v>8215</v>
      </c>
      <c r="K7270" t="s">
        <v>8224</v>
      </c>
      <c r="L7270" t="s">
        <v>8216</v>
      </c>
    </row>
    <row r="7271" spans="1:12" x14ac:dyDescent="0.35">
      <c r="A7271" s="164" t="s">
        <v>29142</v>
      </c>
      <c r="B7271" t="s">
        <v>29143</v>
      </c>
      <c r="C7271" t="s">
        <v>29144</v>
      </c>
      <c r="D7271" t="s">
        <v>14946</v>
      </c>
      <c r="E7271" t="s">
        <v>3568</v>
      </c>
      <c r="F7271">
        <v>36</v>
      </c>
      <c r="G7271" t="s">
        <v>8234</v>
      </c>
      <c r="H7271" t="s">
        <v>8213</v>
      </c>
      <c r="I7271" t="s">
        <v>8214</v>
      </c>
      <c r="J7271" t="s">
        <v>8215</v>
      </c>
      <c r="K7271" t="s">
        <v>8224</v>
      </c>
      <c r="L7271" t="s">
        <v>8216</v>
      </c>
    </row>
    <row r="7272" spans="1:12" x14ac:dyDescent="0.35">
      <c r="A7272" s="164" t="s">
        <v>32427</v>
      </c>
      <c r="B7272" t="s">
        <v>32428</v>
      </c>
      <c r="C7272" t="s">
        <v>32429</v>
      </c>
      <c r="D7272" t="s">
        <v>3578</v>
      </c>
      <c r="E7272" t="s">
        <v>3568</v>
      </c>
      <c r="F7272">
        <v>116</v>
      </c>
      <c r="G7272" t="s">
        <v>8212</v>
      </c>
      <c r="H7272" t="s">
        <v>8213</v>
      </c>
      <c r="I7272" t="s">
        <v>8214</v>
      </c>
      <c r="J7272" t="s">
        <v>8215</v>
      </c>
      <c r="K7272" t="s">
        <v>8224</v>
      </c>
      <c r="L7272" t="s">
        <v>8216</v>
      </c>
    </row>
    <row r="7273" spans="1:12" x14ac:dyDescent="0.35">
      <c r="A7273" s="164" t="s">
        <v>9691</v>
      </c>
      <c r="B7273" t="s">
        <v>9692</v>
      </c>
      <c r="C7273" t="s">
        <v>9693</v>
      </c>
      <c r="D7273" t="s">
        <v>3567</v>
      </c>
      <c r="E7273" t="s">
        <v>3568</v>
      </c>
      <c r="F7273">
        <v>60</v>
      </c>
      <c r="G7273" t="s">
        <v>8234</v>
      </c>
      <c r="H7273" t="s">
        <v>8213</v>
      </c>
      <c r="I7273" t="s">
        <v>8214</v>
      </c>
      <c r="J7273" t="s">
        <v>8215</v>
      </c>
      <c r="K7273" t="s">
        <v>8224</v>
      </c>
      <c r="L7273" t="s">
        <v>8216</v>
      </c>
    </row>
    <row r="7274" spans="1:12" x14ac:dyDescent="0.35">
      <c r="A7274" s="164" t="s">
        <v>29956</v>
      </c>
      <c r="B7274" t="s">
        <v>29957</v>
      </c>
      <c r="C7274" t="s">
        <v>29958</v>
      </c>
      <c r="D7274" t="s">
        <v>3578</v>
      </c>
      <c r="E7274" t="s">
        <v>3568</v>
      </c>
      <c r="F7274">
        <v>72</v>
      </c>
      <c r="G7274" t="s">
        <v>8234</v>
      </c>
      <c r="H7274" t="s">
        <v>8213</v>
      </c>
      <c r="I7274" t="s">
        <v>8214</v>
      </c>
      <c r="J7274" t="s">
        <v>8215</v>
      </c>
      <c r="K7274" t="s">
        <v>8224</v>
      </c>
      <c r="L7274" t="s">
        <v>8216</v>
      </c>
    </row>
    <row r="7275" spans="1:12" x14ac:dyDescent="0.35">
      <c r="A7275" s="164" t="s">
        <v>16477</v>
      </c>
      <c r="B7275" t="s">
        <v>16478</v>
      </c>
      <c r="C7275" t="s">
        <v>16479</v>
      </c>
      <c r="D7275" t="s">
        <v>3567</v>
      </c>
      <c r="E7275" t="s">
        <v>3568</v>
      </c>
      <c r="F7275">
        <v>56</v>
      </c>
      <c r="G7275" t="s">
        <v>8234</v>
      </c>
      <c r="H7275" t="s">
        <v>8213</v>
      </c>
      <c r="I7275" t="s">
        <v>8214</v>
      </c>
      <c r="J7275" t="s">
        <v>8215</v>
      </c>
      <c r="K7275" t="s">
        <v>8224</v>
      </c>
      <c r="L7275" t="s">
        <v>8216</v>
      </c>
    </row>
    <row r="7276" spans="1:12" x14ac:dyDescent="0.35">
      <c r="A7276" s="164" t="s">
        <v>3681</v>
      </c>
      <c r="B7276" t="s">
        <v>7725</v>
      </c>
      <c r="C7276" t="s">
        <v>33186</v>
      </c>
      <c r="D7276" t="s">
        <v>3682</v>
      </c>
      <c r="E7276" t="s">
        <v>3683</v>
      </c>
      <c r="F7276">
        <v>43</v>
      </c>
      <c r="G7276" t="s">
        <v>8234</v>
      </c>
      <c r="H7276" t="s">
        <v>8226</v>
      </c>
      <c r="I7276" t="s">
        <v>8219</v>
      </c>
      <c r="J7276" t="s">
        <v>8215</v>
      </c>
      <c r="K7276" t="s">
        <v>5808</v>
      </c>
      <c r="L7276" t="s">
        <v>8216</v>
      </c>
    </row>
    <row r="7277" spans="1:12" x14ac:dyDescent="0.35">
      <c r="A7277" s="164" t="s">
        <v>3684</v>
      </c>
      <c r="B7277" t="s">
        <v>7750</v>
      </c>
      <c r="C7277" t="s">
        <v>29017</v>
      </c>
      <c r="D7277" t="s">
        <v>3685</v>
      </c>
      <c r="E7277" t="s">
        <v>3683</v>
      </c>
      <c r="F7277">
        <v>122</v>
      </c>
      <c r="G7277" t="s">
        <v>8212</v>
      </c>
      <c r="H7277" t="s">
        <v>8226</v>
      </c>
      <c r="I7277" t="s">
        <v>8214</v>
      </c>
      <c r="J7277" t="s">
        <v>8215</v>
      </c>
      <c r="K7277" t="s">
        <v>8224</v>
      </c>
      <c r="L7277" t="s">
        <v>8216</v>
      </c>
    </row>
    <row r="7278" spans="1:12" x14ac:dyDescent="0.35">
      <c r="A7278" s="164" t="s">
        <v>9034</v>
      </c>
      <c r="B7278" t="s">
        <v>9035</v>
      </c>
      <c r="C7278" t="s">
        <v>9036</v>
      </c>
      <c r="D7278" t="s">
        <v>420</v>
      </c>
      <c r="E7278" t="s">
        <v>3683</v>
      </c>
      <c r="F7278">
        <v>48</v>
      </c>
      <c r="G7278" t="s">
        <v>8234</v>
      </c>
      <c r="H7278" t="s">
        <v>8226</v>
      </c>
      <c r="I7278" t="s">
        <v>8219</v>
      </c>
      <c r="J7278" t="s">
        <v>8215</v>
      </c>
      <c r="K7278" t="s">
        <v>8224</v>
      </c>
      <c r="L7278" t="s">
        <v>8216</v>
      </c>
    </row>
    <row r="7279" spans="1:12" x14ac:dyDescent="0.35">
      <c r="A7279" s="164" t="s">
        <v>3686</v>
      </c>
      <c r="B7279" t="s">
        <v>7735</v>
      </c>
      <c r="C7279" t="s">
        <v>17621</v>
      </c>
      <c r="D7279" t="s">
        <v>2250</v>
      </c>
      <c r="E7279" t="s">
        <v>3683</v>
      </c>
      <c r="F7279">
        <v>462</v>
      </c>
      <c r="G7279" t="s">
        <v>8307</v>
      </c>
      <c r="H7279" t="s">
        <v>8226</v>
      </c>
      <c r="I7279" t="s">
        <v>8214</v>
      </c>
      <c r="J7279" t="s">
        <v>8215</v>
      </c>
      <c r="K7279" t="s">
        <v>8224</v>
      </c>
      <c r="L7279" t="s">
        <v>8267</v>
      </c>
    </row>
    <row r="7280" spans="1:12" x14ac:dyDescent="0.35">
      <c r="A7280" s="164" t="s">
        <v>3687</v>
      </c>
      <c r="B7280" t="s">
        <v>7749</v>
      </c>
      <c r="C7280" t="s">
        <v>32802</v>
      </c>
      <c r="D7280" t="s">
        <v>168</v>
      </c>
      <c r="E7280" t="s">
        <v>3683</v>
      </c>
      <c r="F7280">
        <v>38</v>
      </c>
      <c r="G7280" t="s">
        <v>8234</v>
      </c>
      <c r="H7280" t="s">
        <v>8226</v>
      </c>
      <c r="I7280" t="s">
        <v>8214</v>
      </c>
      <c r="J7280" t="s">
        <v>8215</v>
      </c>
      <c r="K7280" t="s">
        <v>8224</v>
      </c>
      <c r="L7280" t="s">
        <v>8216</v>
      </c>
    </row>
    <row r="7281" spans="1:12" x14ac:dyDescent="0.35">
      <c r="A7281" s="164" t="s">
        <v>28168</v>
      </c>
      <c r="B7281" t="s">
        <v>28169</v>
      </c>
      <c r="C7281" t="s">
        <v>28170</v>
      </c>
      <c r="D7281" t="s">
        <v>28171</v>
      </c>
      <c r="E7281" t="s">
        <v>3683</v>
      </c>
      <c r="F7281">
        <v>32</v>
      </c>
      <c r="G7281" t="s">
        <v>8234</v>
      </c>
      <c r="H7281" t="s">
        <v>8226</v>
      </c>
      <c r="I7281" t="s">
        <v>8219</v>
      </c>
      <c r="J7281" t="s">
        <v>8215</v>
      </c>
      <c r="K7281" t="s">
        <v>8224</v>
      </c>
      <c r="L7281" t="s">
        <v>8216</v>
      </c>
    </row>
    <row r="7282" spans="1:12" x14ac:dyDescent="0.35">
      <c r="A7282" s="164" t="s">
        <v>3688</v>
      </c>
      <c r="B7282" t="s">
        <v>7736</v>
      </c>
      <c r="C7282" t="s">
        <v>8555</v>
      </c>
      <c r="D7282" t="s">
        <v>2250</v>
      </c>
      <c r="E7282" t="s">
        <v>3683</v>
      </c>
      <c r="F7282">
        <v>384</v>
      </c>
      <c r="G7282" t="s">
        <v>8556</v>
      </c>
      <c r="H7282" t="s">
        <v>8226</v>
      </c>
      <c r="I7282" t="s">
        <v>8214</v>
      </c>
      <c r="J7282" t="s">
        <v>8215</v>
      </c>
      <c r="K7282" t="s">
        <v>8224</v>
      </c>
      <c r="L7282" t="s">
        <v>8267</v>
      </c>
    </row>
    <row r="7283" spans="1:12" x14ac:dyDescent="0.35">
      <c r="A7283" s="164" t="s">
        <v>20223</v>
      </c>
      <c r="B7283" t="s">
        <v>12997</v>
      </c>
      <c r="C7283" t="s">
        <v>12998</v>
      </c>
      <c r="D7283" t="s">
        <v>1847</v>
      </c>
      <c r="E7283" t="s">
        <v>3683</v>
      </c>
      <c r="F7283">
        <v>31</v>
      </c>
      <c r="G7283" t="s">
        <v>8234</v>
      </c>
      <c r="H7283" t="s">
        <v>8226</v>
      </c>
      <c r="I7283" t="s">
        <v>8214</v>
      </c>
      <c r="J7283" t="s">
        <v>8215</v>
      </c>
      <c r="K7283" t="s">
        <v>8224</v>
      </c>
      <c r="L7283" t="s">
        <v>8216</v>
      </c>
    </row>
    <row r="7284" spans="1:12" x14ac:dyDescent="0.35">
      <c r="A7284" s="164" t="s">
        <v>3689</v>
      </c>
      <c r="B7284" t="s">
        <v>7737</v>
      </c>
      <c r="C7284" t="s">
        <v>24560</v>
      </c>
      <c r="D7284" t="s">
        <v>2250</v>
      </c>
      <c r="E7284" t="s">
        <v>3683</v>
      </c>
      <c r="F7284">
        <v>562</v>
      </c>
      <c r="G7284" t="s">
        <v>8490</v>
      </c>
      <c r="H7284" t="s">
        <v>8226</v>
      </c>
      <c r="I7284" t="s">
        <v>8214</v>
      </c>
      <c r="J7284" t="s">
        <v>8215</v>
      </c>
      <c r="K7284" t="s">
        <v>8224</v>
      </c>
      <c r="L7284" t="s">
        <v>8267</v>
      </c>
    </row>
    <row r="7285" spans="1:12" x14ac:dyDescent="0.35">
      <c r="A7285" s="164" t="s">
        <v>23496</v>
      </c>
      <c r="B7285" t="s">
        <v>14675</v>
      </c>
      <c r="C7285" t="s">
        <v>14676</v>
      </c>
      <c r="D7285" t="s">
        <v>2250</v>
      </c>
      <c r="E7285" t="s">
        <v>3683</v>
      </c>
      <c r="F7285">
        <v>192</v>
      </c>
      <c r="G7285" t="s">
        <v>8212</v>
      </c>
      <c r="H7285" t="s">
        <v>8226</v>
      </c>
      <c r="I7285" t="s">
        <v>8214</v>
      </c>
      <c r="J7285" t="s">
        <v>8215</v>
      </c>
      <c r="K7285" t="s">
        <v>5808</v>
      </c>
      <c r="L7285" t="s">
        <v>8216</v>
      </c>
    </row>
    <row r="7286" spans="1:12" x14ac:dyDescent="0.35">
      <c r="A7286" s="164" t="s">
        <v>13847</v>
      </c>
      <c r="B7286" t="s">
        <v>13848</v>
      </c>
      <c r="C7286" t="s">
        <v>13849</v>
      </c>
      <c r="D7286" t="s">
        <v>13850</v>
      </c>
      <c r="E7286" t="s">
        <v>3683</v>
      </c>
      <c r="F7286">
        <v>36</v>
      </c>
      <c r="G7286" t="s">
        <v>8234</v>
      </c>
      <c r="H7286" t="s">
        <v>8226</v>
      </c>
      <c r="I7286" t="s">
        <v>8219</v>
      </c>
      <c r="J7286" t="s">
        <v>8215</v>
      </c>
      <c r="K7286" t="s">
        <v>8224</v>
      </c>
      <c r="L7286" t="s">
        <v>8216</v>
      </c>
    </row>
    <row r="7287" spans="1:12" x14ac:dyDescent="0.35">
      <c r="A7287" s="164" t="s">
        <v>19659</v>
      </c>
      <c r="B7287" t="s">
        <v>19660</v>
      </c>
      <c r="C7287" t="s">
        <v>19661</v>
      </c>
      <c r="D7287" t="s">
        <v>98</v>
      </c>
      <c r="E7287" t="s">
        <v>3683</v>
      </c>
      <c r="F7287">
        <v>21</v>
      </c>
      <c r="G7287" t="s">
        <v>8234</v>
      </c>
      <c r="H7287" t="s">
        <v>8226</v>
      </c>
      <c r="I7287" t="s">
        <v>8214</v>
      </c>
      <c r="J7287" t="s">
        <v>8215</v>
      </c>
      <c r="K7287" t="s">
        <v>8224</v>
      </c>
      <c r="L7287" t="s">
        <v>8216</v>
      </c>
    </row>
    <row r="7288" spans="1:12" x14ac:dyDescent="0.35">
      <c r="A7288" s="164" t="s">
        <v>3690</v>
      </c>
      <c r="B7288" t="s">
        <v>7740</v>
      </c>
      <c r="C7288" t="s">
        <v>24100</v>
      </c>
      <c r="D7288" t="s">
        <v>3691</v>
      </c>
      <c r="E7288" t="s">
        <v>3683</v>
      </c>
      <c r="F7288">
        <v>169</v>
      </c>
      <c r="G7288" t="s">
        <v>8212</v>
      </c>
      <c r="H7288" t="s">
        <v>8226</v>
      </c>
      <c r="I7288" t="s">
        <v>8214</v>
      </c>
      <c r="J7288" t="s">
        <v>8215</v>
      </c>
      <c r="K7288" t="s">
        <v>8224</v>
      </c>
      <c r="L7288" t="s">
        <v>8267</v>
      </c>
    </row>
    <row r="7289" spans="1:12" x14ac:dyDescent="0.35">
      <c r="A7289" s="164" t="s">
        <v>30377</v>
      </c>
      <c r="B7289" t="s">
        <v>30378</v>
      </c>
      <c r="C7289" t="s">
        <v>30379</v>
      </c>
      <c r="D7289" t="s">
        <v>30380</v>
      </c>
      <c r="E7289" t="s">
        <v>3683</v>
      </c>
      <c r="H7289" t="s">
        <v>8226</v>
      </c>
      <c r="I7289" t="s">
        <v>8219</v>
      </c>
      <c r="J7289" t="s">
        <v>8215</v>
      </c>
      <c r="K7289" t="s">
        <v>8224</v>
      </c>
      <c r="L7289" t="s">
        <v>8216</v>
      </c>
    </row>
    <row r="7290" spans="1:12" x14ac:dyDescent="0.35">
      <c r="A7290" s="164" t="s">
        <v>3692</v>
      </c>
      <c r="B7290" t="s">
        <v>7731</v>
      </c>
      <c r="C7290" t="s">
        <v>26631</v>
      </c>
      <c r="D7290" t="s">
        <v>2250</v>
      </c>
      <c r="E7290" t="s">
        <v>3683</v>
      </c>
      <c r="F7290">
        <v>164</v>
      </c>
      <c r="G7290" t="s">
        <v>8212</v>
      </c>
      <c r="H7290" t="s">
        <v>8226</v>
      </c>
      <c r="I7290" t="s">
        <v>8214</v>
      </c>
      <c r="J7290" t="s">
        <v>8215</v>
      </c>
      <c r="K7290" t="s">
        <v>8224</v>
      </c>
      <c r="L7290" t="s">
        <v>8267</v>
      </c>
    </row>
    <row r="7291" spans="1:12" x14ac:dyDescent="0.35">
      <c r="A7291" s="164" t="s">
        <v>3693</v>
      </c>
      <c r="B7291" t="s">
        <v>7747</v>
      </c>
      <c r="C7291" t="s">
        <v>21999</v>
      </c>
      <c r="D7291" t="s">
        <v>3694</v>
      </c>
      <c r="E7291" t="s">
        <v>3683</v>
      </c>
      <c r="F7291">
        <v>307</v>
      </c>
      <c r="G7291" t="s">
        <v>8556</v>
      </c>
      <c r="H7291" t="s">
        <v>8226</v>
      </c>
      <c r="I7291" t="s">
        <v>8214</v>
      </c>
      <c r="J7291" t="s">
        <v>8215</v>
      </c>
      <c r="K7291" t="s">
        <v>8224</v>
      </c>
      <c r="L7291" t="s">
        <v>8216</v>
      </c>
    </row>
    <row r="7292" spans="1:12" x14ac:dyDescent="0.35">
      <c r="A7292" s="164" t="s">
        <v>18151</v>
      </c>
      <c r="B7292" t="s">
        <v>11274</v>
      </c>
      <c r="C7292" t="s">
        <v>18152</v>
      </c>
      <c r="D7292" t="s">
        <v>18153</v>
      </c>
      <c r="E7292" t="s">
        <v>3683</v>
      </c>
      <c r="F7292">
        <v>35</v>
      </c>
      <c r="G7292" t="s">
        <v>8234</v>
      </c>
      <c r="H7292" t="s">
        <v>8226</v>
      </c>
      <c r="I7292" t="s">
        <v>8219</v>
      </c>
      <c r="J7292" t="s">
        <v>8215</v>
      </c>
      <c r="K7292" t="s">
        <v>5808</v>
      </c>
      <c r="L7292" t="s">
        <v>8216</v>
      </c>
    </row>
    <row r="7293" spans="1:12" x14ac:dyDescent="0.35">
      <c r="A7293" s="164" t="s">
        <v>3695</v>
      </c>
      <c r="B7293" t="s">
        <v>7746</v>
      </c>
      <c r="C7293" t="s">
        <v>24997</v>
      </c>
      <c r="D7293" t="s">
        <v>1601</v>
      </c>
      <c r="E7293" t="s">
        <v>3683</v>
      </c>
      <c r="F7293">
        <v>113</v>
      </c>
      <c r="G7293" t="s">
        <v>8212</v>
      </c>
      <c r="H7293" t="s">
        <v>8226</v>
      </c>
      <c r="I7293" t="s">
        <v>8214</v>
      </c>
      <c r="J7293" t="s">
        <v>8215</v>
      </c>
      <c r="K7293" t="s">
        <v>8224</v>
      </c>
      <c r="L7293" t="s">
        <v>8216</v>
      </c>
    </row>
    <row r="7294" spans="1:12" x14ac:dyDescent="0.35">
      <c r="A7294" s="164" t="s">
        <v>3696</v>
      </c>
      <c r="B7294" t="s">
        <v>7727</v>
      </c>
      <c r="C7294" t="s">
        <v>26947</v>
      </c>
      <c r="D7294" t="s">
        <v>3697</v>
      </c>
      <c r="E7294" t="s">
        <v>3683</v>
      </c>
      <c r="F7294">
        <v>101</v>
      </c>
      <c r="G7294" t="s">
        <v>8212</v>
      </c>
      <c r="H7294" t="s">
        <v>8226</v>
      </c>
      <c r="I7294" t="s">
        <v>8214</v>
      </c>
      <c r="J7294" t="s">
        <v>8215</v>
      </c>
      <c r="K7294" t="s">
        <v>5808</v>
      </c>
      <c r="L7294" t="s">
        <v>8216</v>
      </c>
    </row>
    <row r="7295" spans="1:12" x14ac:dyDescent="0.35">
      <c r="A7295" s="164" t="s">
        <v>3698</v>
      </c>
      <c r="B7295" t="s">
        <v>7739</v>
      </c>
      <c r="C7295" t="s">
        <v>13948</v>
      </c>
      <c r="D7295" t="s">
        <v>1355</v>
      </c>
      <c r="E7295" t="s">
        <v>3683</v>
      </c>
      <c r="F7295">
        <v>67</v>
      </c>
      <c r="G7295" t="s">
        <v>8234</v>
      </c>
      <c r="H7295" t="s">
        <v>8226</v>
      </c>
      <c r="I7295" t="s">
        <v>8214</v>
      </c>
      <c r="J7295" t="s">
        <v>8215</v>
      </c>
      <c r="K7295" t="s">
        <v>8224</v>
      </c>
      <c r="L7295" t="s">
        <v>8267</v>
      </c>
    </row>
    <row r="7296" spans="1:12" x14ac:dyDescent="0.35">
      <c r="A7296" s="164" t="s">
        <v>14218</v>
      </c>
      <c r="B7296" t="s">
        <v>14219</v>
      </c>
      <c r="C7296" t="s">
        <v>14220</v>
      </c>
      <c r="D7296" t="s">
        <v>14221</v>
      </c>
      <c r="E7296" t="s">
        <v>3683</v>
      </c>
      <c r="F7296">
        <v>48</v>
      </c>
      <c r="G7296" t="s">
        <v>8234</v>
      </c>
      <c r="H7296" t="s">
        <v>8226</v>
      </c>
      <c r="I7296" t="s">
        <v>8219</v>
      </c>
      <c r="J7296" t="s">
        <v>8215</v>
      </c>
      <c r="K7296" t="s">
        <v>5808</v>
      </c>
      <c r="L7296" t="s">
        <v>8216</v>
      </c>
    </row>
    <row r="7297" spans="1:12" x14ac:dyDescent="0.35">
      <c r="A7297" s="164" t="s">
        <v>18405</v>
      </c>
      <c r="B7297" t="s">
        <v>8512</v>
      </c>
      <c r="C7297" t="s">
        <v>18406</v>
      </c>
      <c r="D7297" t="s">
        <v>8514</v>
      </c>
      <c r="E7297" t="s">
        <v>3683</v>
      </c>
      <c r="H7297" t="s">
        <v>8226</v>
      </c>
      <c r="I7297" t="s">
        <v>8214</v>
      </c>
      <c r="J7297" t="s">
        <v>8215</v>
      </c>
      <c r="K7297" t="s">
        <v>8224</v>
      </c>
      <c r="L7297" t="s">
        <v>8216</v>
      </c>
    </row>
    <row r="7298" spans="1:12" x14ac:dyDescent="0.35">
      <c r="A7298" s="164" t="s">
        <v>3699</v>
      </c>
      <c r="B7298" t="s">
        <v>7723</v>
      </c>
      <c r="C7298" t="s">
        <v>28814</v>
      </c>
      <c r="D7298" t="s">
        <v>3700</v>
      </c>
      <c r="E7298" t="s">
        <v>3683</v>
      </c>
      <c r="F7298">
        <v>93</v>
      </c>
      <c r="G7298" t="s">
        <v>8234</v>
      </c>
      <c r="H7298" t="s">
        <v>8226</v>
      </c>
      <c r="I7298" t="s">
        <v>8214</v>
      </c>
      <c r="J7298" t="s">
        <v>8215</v>
      </c>
      <c r="K7298" t="s">
        <v>8224</v>
      </c>
      <c r="L7298" t="s">
        <v>8216</v>
      </c>
    </row>
    <row r="7299" spans="1:12" x14ac:dyDescent="0.35">
      <c r="A7299" s="164" t="s">
        <v>14147</v>
      </c>
      <c r="B7299" t="s">
        <v>5244</v>
      </c>
      <c r="C7299" t="s">
        <v>14148</v>
      </c>
      <c r="D7299" t="s">
        <v>11380</v>
      </c>
      <c r="E7299" t="s">
        <v>3683</v>
      </c>
      <c r="F7299">
        <v>37</v>
      </c>
      <c r="G7299" t="s">
        <v>8234</v>
      </c>
      <c r="H7299" t="s">
        <v>8226</v>
      </c>
      <c r="I7299" t="s">
        <v>8219</v>
      </c>
      <c r="J7299" t="s">
        <v>8215</v>
      </c>
      <c r="K7299" t="s">
        <v>5808</v>
      </c>
      <c r="L7299" t="s">
        <v>8216</v>
      </c>
    </row>
    <row r="7300" spans="1:12" x14ac:dyDescent="0.35">
      <c r="A7300" s="164" t="s">
        <v>3701</v>
      </c>
      <c r="B7300" t="s">
        <v>5008</v>
      </c>
      <c r="C7300" t="s">
        <v>10729</v>
      </c>
      <c r="D7300" t="s">
        <v>3702</v>
      </c>
      <c r="E7300" t="s">
        <v>3683</v>
      </c>
      <c r="F7300">
        <v>140</v>
      </c>
      <c r="G7300" t="s">
        <v>8212</v>
      </c>
      <c r="H7300" t="s">
        <v>8226</v>
      </c>
      <c r="I7300" t="s">
        <v>8219</v>
      </c>
      <c r="J7300" t="s">
        <v>8215</v>
      </c>
      <c r="K7300" t="s">
        <v>8224</v>
      </c>
      <c r="L7300" t="s">
        <v>8216</v>
      </c>
    </row>
    <row r="7301" spans="1:12" x14ac:dyDescent="0.35">
      <c r="A7301" s="164" t="s">
        <v>3703</v>
      </c>
      <c r="B7301" t="s">
        <v>7741</v>
      </c>
      <c r="C7301" t="s">
        <v>20155</v>
      </c>
      <c r="D7301" t="s">
        <v>3704</v>
      </c>
      <c r="E7301" t="s">
        <v>3683</v>
      </c>
      <c r="F7301">
        <v>29</v>
      </c>
      <c r="G7301" t="s">
        <v>8234</v>
      </c>
      <c r="H7301" t="s">
        <v>8226</v>
      </c>
      <c r="I7301" t="s">
        <v>8214</v>
      </c>
      <c r="J7301" t="s">
        <v>8215</v>
      </c>
      <c r="K7301" t="s">
        <v>8224</v>
      </c>
      <c r="L7301" t="s">
        <v>8216</v>
      </c>
    </row>
    <row r="7302" spans="1:12" x14ac:dyDescent="0.35">
      <c r="A7302" s="164" t="s">
        <v>15942</v>
      </c>
      <c r="B7302" t="s">
        <v>15943</v>
      </c>
      <c r="C7302" t="s">
        <v>15944</v>
      </c>
      <c r="D7302" t="s">
        <v>8514</v>
      </c>
      <c r="E7302" t="s">
        <v>3683</v>
      </c>
      <c r="H7302" t="s">
        <v>8226</v>
      </c>
      <c r="I7302" t="s">
        <v>8214</v>
      </c>
      <c r="J7302" t="s">
        <v>8215</v>
      </c>
      <c r="K7302" t="s">
        <v>8224</v>
      </c>
      <c r="L7302" t="s">
        <v>8216</v>
      </c>
    </row>
    <row r="7303" spans="1:12" x14ac:dyDescent="0.35">
      <c r="A7303" s="164" t="s">
        <v>15627</v>
      </c>
      <c r="B7303" t="s">
        <v>15628</v>
      </c>
      <c r="C7303" t="s">
        <v>15629</v>
      </c>
      <c r="D7303" t="s">
        <v>146</v>
      </c>
      <c r="E7303" t="s">
        <v>3683</v>
      </c>
      <c r="F7303">
        <v>33</v>
      </c>
      <c r="G7303" t="s">
        <v>8234</v>
      </c>
      <c r="H7303" t="s">
        <v>8226</v>
      </c>
      <c r="I7303" t="s">
        <v>8219</v>
      </c>
      <c r="J7303" t="s">
        <v>8215</v>
      </c>
      <c r="K7303" t="s">
        <v>5808</v>
      </c>
      <c r="L7303" t="s">
        <v>8216</v>
      </c>
    </row>
    <row r="7304" spans="1:12" x14ac:dyDescent="0.35">
      <c r="A7304" s="164" t="s">
        <v>3705</v>
      </c>
      <c r="B7304" t="s">
        <v>7743</v>
      </c>
      <c r="C7304" t="s">
        <v>15365</v>
      </c>
      <c r="D7304" t="s">
        <v>3706</v>
      </c>
      <c r="E7304" t="s">
        <v>3683</v>
      </c>
      <c r="F7304">
        <v>40</v>
      </c>
      <c r="G7304" t="s">
        <v>8234</v>
      </c>
      <c r="H7304" t="s">
        <v>8226</v>
      </c>
      <c r="I7304" t="s">
        <v>8214</v>
      </c>
      <c r="J7304" t="s">
        <v>8215</v>
      </c>
      <c r="K7304" t="s">
        <v>8224</v>
      </c>
      <c r="L7304" t="s">
        <v>8216</v>
      </c>
    </row>
    <row r="7305" spans="1:12" x14ac:dyDescent="0.35">
      <c r="A7305" s="164" t="s">
        <v>27960</v>
      </c>
      <c r="B7305" t="s">
        <v>19134</v>
      </c>
      <c r="C7305" t="s">
        <v>19135</v>
      </c>
      <c r="D7305" t="s">
        <v>19136</v>
      </c>
      <c r="E7305" t="s">
        <v>3683</v>
      </c>
      <c r="F7305">
        <v>49</v>
      </c>
      <c r="G7305" t="s">
        <v>8234</v>
      </c>
      <c r="H7305" t="s">
        <v>8226</v>
      </c>
      <c r="I7305" t="s">
        <v>8219</v>
      </c>
      <c r="J7305" t="s">
        <v>8215</v>
      </c>
      <c r="K7305" t="s">
        <v>5808</v>
      </c>
      <c r="L7305" t="s">
        <v>8216</v>
      </c>
    </row>
    <row r="7306" spans="1:12" x14ac:dyDescent="0.35">
      <c r="A7306" s="164" t="s">
        <v>12938</v>
      </c>
      <c r="B7306" t="s">
        <v>12939</v>
      </c>
      <c r="C7306" t="s">
        <v>12504</v>
      </c>
      <c r="D7306" t="s">
        <v>12505</v>
      </c>
      <c r="E7306" t="s">
        <v>3683</v>
      </c>
      <c r="F7306">
        <v>29</v>
      </c>
      <c r="G7306" t="s">
        <v>8234</v>
      </c>
      <c r="H7306" t="s">
        <v>8226</v>
      </c>
      <c r="I7306" t="s">
        <v>8214</v>
      </c>
      <c r="J7306" t="s">
        <v>8215</v>
      </c>
      <c r="K7306" t="s">
        <v>8224</v>
      </c>
      <c r="L7306" t="s">
        <v>8216</v>
      </c>
    </row>
    <row r="7307" spans="1:12" x14ac:dyDescent="0.35">
      <c r="A7307" s="164" t="s">
        <v>3707</v>
      </c>
      <c r="B7307" t="s">
        <v>7730</v>
      </c>
      <c r="C7307" t="s">
        <v>17445</v>
      </c>
      <c r="D7307" t="s">
        <v>3708</v>
      </c>
      <c r="E7307" t="s">
        <v>3683</v>
      </c>
      <c r="F7307">
        <v>40</v>
      </c>
      <c r="G7307" t="s">
        <v>8234</v>
      </c>
      <c r="H7307" t="s">
        <v>8226</v>
      </c>
      <c r="I7307" t="s">
        <v>8214</v>
      </c>
      <c r="J7307" t="s">
        <v>8215</v>
      </c>
      <c r="K7307" t="s">
        <v>8224</v>
      </c>
      <c r="L7307" t="s">
        <v>8216</v>
      </c>
    </row>
    <row r="7308" spans="1:12" x14ac:dyDescent="0.35">
      <c r="A7308" s="164" t="s">
        <v>3709</v>
      </c>
      <c r="B7308" t="s">
        <v>7724</v>
      </c>
      <c r="C7308" t="s">
        <v>26761</v>
      </c>
      <c r="D7308" t="s">
        <v>3710</v>
      </c>
      <c r="E7308" t="s">
        <v>3683</v>
      </c>
      <c r="F7308">
        <v>111</v>
      </c>
      <c r="G7308" t="s">
        <v>8212</v>
      </c>
      <c r="H7308" t="s">
        <v>8226</v>
      </c>
      <c r="I7308" t="s">
        <v>8214</v>
      </c>
      <c r="J7308" t="s">
        <v>8215</v>
      </c>
      <c r="K7308" t="s">
        <v>8224</v>
      </c>
      <c r="L7308" t="s">
        <v>8216</v>
      </c>
    </row>
    <row r="7309" spans="1:12" x14ac:dyDescent="0.35">
      <c r="A7309" s="164" t="s">
        <v>26446</v>
      </c>
      <c r="B7309" t="s">
        <v>26447</v>
      </c>
      <c r="C7309" t="s">
        <v>26448</v>
      </c>
      <c r="D7309" t="s">
        <v>8514</v>
      </c>
      <c r="E7309" t="s">
        <v>3683</v>
      </c>
      <c r="F7309">
        <v>69</v>
      </c>
      <c r="G7309" t="s">
        <v>8234</v>
      </c>
      <c r="H7309" t="s">
        <v>8226</v>
      </c>
      <c r="I7309" t="s">
        <v>8214</v>
      </c>
      <c r="J7309" t="s">
        <v>8215</v>
      </c>
      <c r="K7309" t="s">
        <v>5808</v>
      </c>
      <c r="L7309" t="s">
        <v>8267</v>
      </c>
    </row>
    <row r="7310" spans="1:12" x14ac:dyDescent="0.35">
      <c r="A7310" s="164" t="s">
        <v>3712</v>
      </c>
      <c r="B7310" t="s">
        <v>7753</v>
      </c>
      <c r="C7310" t="s">
        <v>10077</v>
      </c>
      <c r="D7310" t="s">
        <v>3713</v>
      </c>
      <c r="E7310" t="s">
        <v>3683</v>
      </c>
      <c r="F7310">
        <v>48</v>
      </c>
      <c r="G7310" t="s">
        <v>8234</v>
      </c>
      <c r="H7310" t="s">
        <v>8226</v>
      </c>
      <c r="I7310" t="s">
        <v>8214</v>
      </c>
      <c r="J7310" t="s">
        <v>8215</v>
      </c>
      <c r="K7310" t="s">
        <v>8224</v>
      </c>
      <c r="L7310" t="s">
        <v>8216</v>
      </c>
    </row>
    <row r="7311" spans="1:12" x14ac:dyDescent="0.35">
      <c r="A7311" s="164" t="s">
        <v>26729</v>
      </c>
      <c r="B7311" t="s">
        <v>26730</v>
      </c>
      <c r="C7311" t="s">
        <v>26731</v>
      </c>
      <c r="D7311" t="s">
        <v>8514</v>
      </c>
      <c r="E7311" t="s">
        <v>3683</v>
      </c>
      <c r="H7311" t="s">
        <v>8226</v>
      </c>
      <c r="I7311" t="s">
        <v>8214</v>
      </c>
      <c r="J7311" t="s">
        <v>8215</v>
      </c>
      <c r="K7311" t="s">
        <v>8224</v>
      </c>
      <c r="L7311" t="s">
        <v>8216</v>
      </c>
    </row>
    <row r="7312" spans="1:12" x14ac:dyDescent="0.35">
      <c r="A7312" s="164" t="s">
        <v>25009</v>
      </c>
      <c r="B7312" t="s">
        <v>8472</v>
      </c>
      <c r="C7312" t="s">
        <v>8473</v>
      </c>
      <c r="D7312" t="s">
        <v>8474</v>
      </c>
      <c r="E7312" t="s">
        <v>3683</v>
      </c>
      <c r="F7312">
        <v>29</v>
      </c>
      <c r="G7312" t="s">
        <v>8234</v>
      </c>
      <c r="H7312" t="s">
        <v>8226</v>
      </c>
      <c r="I7312" t="s">
        <v>8219</v>
      </c>
      <c r="J7312" t="s">
        <v>8215</v>
      </c>
      <c r="K7312" t="s">
        <v>8224</v>
      </c>
      <c r="L7312" t="s">
        <v>8216</v>
      </c>
    </row>
    <row r="7313" spans="1:12" x14ac:dyDescent="0.35">
      <c r="A7313" s="164" t="s">
        <v>9585</v>
      </c>
      <c r="B7313" t="s">
        <v>9586</v>
      </c>
      <c r="C7313" t="s">
        <v>9587</v>
      </c>
      <c r="D7313" t="s">
        <v>9588</v>
      </c>
      <c r="E7313" t="s">
        <v>3683</v>
      </c>
      <c r="H7313" t="s">
        <v>8226</v>
      </c>
      <c r="I7313" t="s">
        <v>8219</v>
      </c>
      <c r="J7313" t="s">
        <v>8215</v>
      </c>
      <c r="K7313" t="s">
        <v>8224</v>
      </c>
      <c r="L7313" t="s">
        <v>8216</v>
      </c>
    </row>
    <row r="7314" spans="1:12" x14ac:dyDescent="0.35">
      <c r="A7314" s="164" t="s">
        <v>23638</v>
      </c>
      <c r="B7314" t="s">
        <v>23639</v>
      </c>
      <c r="C7314" t="s">
        <v>23640</v>
      </c>
      <c r="D7314" t="s">
        <v>23641</v>
      </c>
      <c r="E7314" t="s">
        <v>3683</v>
      </c>
      <c r="H7314" t="s">
        <v>8226</v>
      </c>
      <c r="I7314" t="s">
        <v>8219</v>
      </c>
      <c r="J7314" t="s">
        <v>8215</v>
      </c>
      <c r="K7314" t="s">
        <v>8224</v>
      </c>
      <c r="L7314" t="s">
        <v>8216</v>
      </c>
    </row>
    <row r="7315" spans="1:12" x14ac:dyDescent="0.35">
      <c r="A7315" s="164" t="s">
        <v>19973</v>
      </c>
      <c r="B7315" t="s">
        <v>19974</v>
      </c>
      <c r="C7315" t="s">
        <v>19975</v>
      </c>
      <c r="D7315" t="s">
        <v>19976</v>
      </c>
      <c r="E7315" t="s">
        <v>3683</v>
      </c>
      <c r="H7315" t="s">
        <v>8226</v>
      </c>
      <c r="I7315" t="s">
        <v>8214</v>
      </c>
      <c r="J7315" t="s">
        <v>8215</v>
      </c>
      <c r="K7315" t="s">
        <v>8224</v>
      </c>
      <c r="L7315" t="s">
        <v>8216</v>
      </c>
    </row>
    <row r="7316" spans="1:12" x14ac:dyDescent="0.35">
      <c r="A7316" s="164" t="s">
        <v>3714</v>
      </c>
      <c r="B7316" t="s">
        <v>7752</v>
      </c>
      <c r="C7316" t="s">
        <v>18785</v>
      </c>
      <c r="D7316" t="s">
        <v>3715</v>
      </c>
      <c r="E7316" t="s">
        <v>3683</v>
      </c>
      <c r="F7316">
        <v>222</v>
      </c>
      <c r="G7316" t="s">
        <v>8223</v>
      </c>
      <c r="H7316" t="s">
        <v>8226</v>
      </c>
      <c r="I7316" t="s">
        <v>8214</v>
      </c>
      <c r="J7316" t="s">
        <v>8215</v>
      </c>
      <c r="K7316" t="s">
        <v>8224</v>
      </c>
      <c r="L7316" t="s">
        <v>8267</v>
      </c>
    </row>
    <row r="7317" spans="1:12" x14ac:dyDescent="0.35">
      <c r="A7317" s="164" t="s">
        <v>31974</v>
      </c>
      <c r="B7317" t="s">
        <v>31975</v>
      </c>
      <c r="C7317" t="s">
        <v>31976</v>
      </c>
      <c r="D7317" t="s">
        <v>18286</v>
      </c>
      <c r="E7317" t="s">
        <v>3683</v>
      </c>
      <c r="F7317">
        <v>18</v>
      </c>
      <c r="G7317" t="s">
        <v>8234</v>
      </c>
      <c r="H7317" t="s">
        <v>8226</v>
      </c>
      <c r="I7317" t="s">
        <v>8219</v>
      </c>
      <c r="J7317" t="s">
        <v>8215</v>
      </c>
      <c r="K7317" t="s">
        <v>8224</v>
      </c>
      <c r="L7317" t="s">
        <v>8216</v>
      </c>
    </row>
    <row r="7318" spans="1:12" x14ac:dyDescent="0.35">
      <c r="A7318" s="164" t="s">
        <v>3716</v>
      </c>
      <c r="B7318" t="s">
        <v>7751</v>
      </c>
      <c r="C7318" t="s">
        <v>26018</v>
      </c>
      <c r="D7318" t="s">
        <v>3717</v>
      </c>
      <c r="E7318" t="s">
        <v>3683</v>
      </c>
      <c r="F7318">
        <v>105</v>
      </c>
      <c r="G7318" t="s">
        <v>8212</v>
      </c>
      <c r="H7318" t="s">
        <v>8226</v>
      </c>
      <c r="I7318" t="s">
        <v>8219</v>
      </c>
      <c r="J7318" t="s">
        <v>8215</v>
      </c>
      <c r="K7318" t="s">
        <v>5808</v>
      </c>
      <c r="L7318" t="s">
        <v>8267</v>
      </c>
    </row>
    <row r="7319" spans="1:12" x14ac:dyDescent="0.35">
      <c r="A7319" s="164" t="s">
        <v>3718</v>
      </c>
      <c r="B7319" t="s">
        <v>7738</v>
      </c>
      <c r="C7319" t="s">
        <v>17558</v>
      </c>
      <c r="D7319" t="s">
        <v>2307</v>
      </c>
      <c r="E7319" t="s">
        <v>3683</v>
      </c>
      <c r="F7319">
        <v>421</v>
      </c>
      <c r="G7319" t="s">
        <v>8307</v>
      </c>
      <c r="H7319" t="s">
        <v>8226</v>
      </c>
      <c r="I7319" t="s">
        <v>8214</v>
      </c>
      <c r="J7319" t="s">
        <v>8215</v>
      </c>
      <c r="K7319" t="s">
        <v>8224</v>
      </c>
      <c r="L7319" t="s">
        <v>8216</v>
      </c>
    </row>
    <row r="7320" spans="1:12" x14ac:dyDescent="0.35">
      <c r="A7320" s="164" t="s">
        <v>3719</v>
      </c>
      <c r="B7320" t="s">
        <v>7914</v>
      </c>
      <c r="C7320" t="s">
        <v>8800</v>
      </c>
      <c r="D7320" t="s">
        <v>3083</v>
      </c>
      <c r="E7320" t="s">
        <v>3683</v>
      </c>
      <c r="F7320">
        <v>44</v>
      </c>
      <c r="G7320" t="s">
        <v>8234</v>
      </c>
      <c r="H7320" t="s">
        <v>8226</v>
      </c>
      <c r="I7320" t="s">
        <v>8219</v>
      </c>
      <c r="J7320" t="s">
        <v>8215</v>
      </c>
      <c r="K7320" t="s">
        <v>8224</v>
      </c>
      <c r="L7320" t="s">
        <v>8216</v>
      </c>
    </row>
    <row r="7321" spans="1:12" x14ac:dyDescent="0.35">
      <c r="A7321" s="164" t="s">
        <v>24487</v>
      </c>
      <c r="B7321" t="s">
        <v>24488</v>
      </c>
      <c r="C7321" t="s">
        <v>24489</v>
      </c>
      <c r="D7321" t="s">
        <v>8514</v>
      </c>
      <c r="E7321" t="s">
        <v>3683</v>
      </c>
      <c r="F7321">
        <v>121</v>
      </c>
      <c r="G7321" t="s">
        <v>8212</v>
      </c>
      <c r="H7321" t="s">
        <v>8226</v>
      </c>
      <c r="I7321" t="s">
        <v>8214</v>
      </c>
      <c r="J7321" t="s">
        <v>8215</v>
      </c>
      <c r="K7321" t="s">
        <v>5808</v>
      </c>
      <c r="L7321" t="s">
        <v>8267</v>
      </c>
    </row>
    <row r="7322" spans="1:12" x14ac:dyDescent="0.35">
      <c r="A7322" s="164" t="s">
        <v>3720</v>
      </c>
      <c r="B7322" t="s">
        <v>7742</v>
      </c>
      <c r="C7322" t="s">
        <v>27820</v>
      </c>
      <c r="D7322" t="s">
        <v>3721</v>
      </c>
      <c r="E7322" t="s">
        <v>3683</v>
      </c>
      <c r="F7322">
        <v>40</v>
      </c>
      <c r="G7322" t="s">
        <v>8234</v>
      </c>
      <c r="H7322" t="s">
        <v>8226</v>
      </c>
      <c r="I7322" t="s">
        <v>8214</v>
      </c>
      <c r="J7322" t="s">
        <v>8215</v>
      </c>
      <c r="K7322" t="s">
        <v>5808</v>
      </c>
      <c r="L7322" t="s">
        <v>8216</v>
      </c>
    </row>
    <row r="7323" spans="1:12" x14ac:dyDescent="0.35">
      <c r="A7323" s="164" t="s">
        <v>13280</v>
      </c>
      <c r="B7323" t="s">
        <v>13281</v>
      </c>
      <c r="C7323" t="s">
        <v>13282</v>
      </c>
      <c r="D7323" t="s">
        <v>13283</v>
      </c>
      <c r="E7323" t="s">
        <v>3683</v>
      </c>
      <c r="H7323" t="s">
        <v>8226</v>
      </c>
      <c r="I7323" t="s">
        <v>8219</v>
      </c>
      <c r="J7323" t="s">
        <v>8215</v>
      </c>
      <c r="K7323" t="s">
        <v>8224</v>
      </c>
      <c r="L7323" t="s">
        <v>8216</v>
      </c>
    </row>
    <row r="7324" spans="1:12" x14ac:dyDescent="0.35">
      <c r="A7324" s="164" t="s">
        <v>3722</v>
      </c>
      <c r="B7324" t="s">
        <v>7733</v>
      </c>
      <c r="C7324" t="s">
        <v>32658</v>
      </c>
      <c r="D7324" t="s">
        <v>2250</v>
      </c>
      <c r="E7324" t="s">
        <v>3683</v>
      </c>
      <c r="F7324">
        <v>168</v>
      </c>
      <c r="G7324" t="s">
        <v>8212</v>
      </c>
      <c r="H7324" t="s">
        <v>8226</v>
      </c>
      <c r="I7324" t="s">
        <v>8214</v>
      </c>
      <c r="J7324" t="s">
        <v>8215</v>
      </c>
      <c r="K7324" t="s">
        <v>8224</v>
      </c>
      <c r="L7324" t="s">
        <v>8216</v>
      </c>
    </row>
    <row r="7325" spans="1:12" x14ac:dyDescent="0.35">
      <c r="A7325" s="164" t="s">
        <v>3723</v>
      </c>
      <c r="B7325" t="s">
        <v>7732</v>
      </c>
      <c r="C7325" t="s">
        <v>10370</v>
      </c>
      <c r="D7325" t="s">
        <v>2250</v>
      </c>
      <c r="E7325" t="s">
        <v>3683</v>
      </c>
      <c r="F7325">
        <v>368</v>
      </c>
      <c r="G7325" t="s">
        <v>8556</v>
      </c>
      <c r="H7325" t="s">
        <v>8226</v>
      </c>
      <c r="I7325" t="s">
        <v>8214</v>
      </c>
      <c r="J7325" t="s">
        <v>8215</v>
      </c>
      <c r="K7325" t="s">
        <v>8224</v>
      </c>
      <c r="L7325" t="s">
        <v>8267</v>
      </c>
    </row>
    <row r="7326" spans="1:12" x14ac:dyDescent="0.35">
      <c r="A7326" s="164" t="s">
        <v>29054</v>
      </c>
      <c r="B7326" t="s">
        <v>11274</v>
      </c>
      <c r="C7326" t="s">
        <v>11275</v>
      </c>
      <c r="D7326" t="s">
        <v>11276</v>
      </c>
      <c r="E7326" t="s">
        <v>3683</v>
      </c>
      <c r="F7326">
        <v>10</v>
      </c>
      <c r="G7326" t="s">
        <v>8234</v>
      </c>
      <c r="H7326" t="s">
        <v>8226</v>
      </c>
      <c r="I7326" t="s">
        <v>8219</v>
      </c>
      <c r="J7326" t="s">
        <v>8215</v>
      </c>
      <c r="K7326" t="s">
        <v>8224</v>
      </c>
      <c r="L7326" t="s">
        <v>8216</v>
      </c>
    </row>
    <row r="7327" spans="1:12" x14ac:dyDescent="0.35">
      <c r="A7327" s="164" t="s">
        <v>30083</v>
      </c>
      <c r="B7327" t="s">
        <v>30084</v>
      </c>
      <c r="C7327" t="s">
        <v>29017</v>
      </c>
      <c r="D7327" t="s">
        <v>3685</v>
      </c>
      <c r="E7327" t="s">
        <v>3683</v>
      </c>
      <c r="F7327">
        <v>56</v>
      </c>
      <c r="G7327" t="s">
        <v>8234</v>
      </c>
      <c r="H7327" t="s">
        <v>8226</v>
      </c>
      <c r="I7327" t="s">
        <v>8214</v>
      </c>
      <c r="J7327" t="s">
        <v>8215</v>
      </c>
      <c r="K7327" t="s">
        <v>8224</v>
      </c>
      <c r="L7327" t="s">
        <v>8216</v>
      </c>
    </row>
    <row r="7328" spans="1:12" x14ac:dyDescent="0.35">
      <c r="A7328" s="164" t="s">
        <v>31925</v>
      </c>
      <c r="B7328" t="s">
        <v>31926</v>
      </c>
      <c r="C7328" t="s">
        <v>31927</v>
      </c>
      <c r="D7328" t="s">
        <v>31928</v>
      </c>
      <c r="E7328" t="s">
        <v>3683</v>
      </c>
      <c r="F7328">
        <v>57</v>
      </c>
      <c r="G7328" t="s">
        <v>8234</v>
      </c>
      <c r="H7328" t="s">
        <v>8226</v>
      </c>
      <c r="I7328" t="s">
        <v>8219</v>
      </c>
      <c r="J7328" t="s">
        <v>8215</v>
      </c>
      <c r="K7328" t="s">
        <v>5808</v>
      </c>
      <c r="L7328" t="s">
        <v>8216</v>
      </c>
    </row>
    <row r="7329" spans="1:12" x14ac:dyDescent="0.35">
      <c r="A7329" s="164" t="s">
        <v>16773</v>
      </c>
      <c r="B7329" t="s">
        <v>10491</v>
      </c>
      <c r="C7329" t="s">
        <v>10492</v>
      </c>
      <c r="D7329" t="s">
        <v>10493</v>
      </c>
      <c r="E7329" t="s">
        <v>3683</v>
      </c>
      <c r="F7329">
        <v>23</v>
      </c>
      <c r="G7329" t="s">
        <v>8234</v>
      </c>
      <c r="H7329" t="s">
        <v>8226</v>
      </c>
      <c r="I7329" t="s">
        <v>8219</v>
      </c>
      <c r="J7329" t="s">
        <v>8215</v>
      </c>
      <c r="K7329" t="s">
        <v>8224</v>
      </c>
      <c r="L7329" t="s">
        <v>8216</v>
      </c>
    </row>
    <row r="7330" spans="1:12" x14ac:dyDescent="0.35">
      <c r="A7330" s="164" t="s">
        <v>19262</v>
      </c>
      <c r="B7330" t="s">
        <v>6618</v>
      </c>
      <c r="C7330" t="s">
        <v>19263</v>
      </c>
      <c r="D7330" t="s">
        <v>19264</v>
      </c>
      <c r="E7330" t="s">
        <v>3683</v>
      </c>
      <c r="F7330">
        <v>49</v>
      </c>
      <c r="G7330" t="s">
        <v>8234</v>
      </c>
      <c r="H7330" t="s">
        <v>8226</v>
      </c>
      <c r="I7330" t="s">
        <v>8219</v>
      </c>
      <c r="J7330" t="s">
        <v>8215</v>
      </c>
      <c r="K7330" t="s">
        <v>8224</v>
      </c>
      <c r="L7330" t="s">
        <v>8216</v>
      </c>
    </row>
    <row r="7331" spans="1:12" x14ac:dyDescent="0.35">
      <c r="A7331" s="164" t="s">
        <v>28471</v>
      </c>
      <c r="B7331" t="s">
        <v>28472</v>
      </c>
      <c r="C7331" t="s">
        <v>28473</v>
      </c>
      <c r="D7331" t="s">
        <v>28474</v>
      </c>
      <c r="E7331" t="s">
        <v>3683</v>
      </c>
      <c r="F7331">
        <v>29</v>
      </c>
      <c r="G7331" t="s">
        <v>8234</v>
      </c>
      <c r="H7331" t="s">
        <v>8226</v>
      </c>
      <c r="I7331" t="s">
        <v>8214</v>
      </c>
      <c r="J7331" t="s">
        <v>8215</v>
      </c>
      <c r="K7331" t="s">
        <v>5808</v>
      </c>
      <c r="L7331" t="s">
        <v>8216</v>
      </c>
    </row>
    <row r="7332" spans="1:12" x14ac:dyDescent="0.35">
      <c r="A7332" s="164" t="s">
        <v>20761</v>
      </c>
      <c r="B7332" t="s">
        <v>20762</v>
      </c>
      <c r="C7332" t="s">
        <v>20763</v>
      </c>
      <c r="D7332" t="s">
        <v>20764</v>
      </c>
      <c r="E7332" t="s">
        <v>3683</v>
      </c>
      <c r="F7332">
        <v>44</v>
      </c>
      <c r="G7332" t="s">
        <v>8234</v>
      </c>
      <c r="H7332" t="s">
        <v>8226</v>
      </c>
      <c r="I7332" t="s">
        <v>8219</v>
      </c>
      <c r="J7332" t="s">
        <v>8215</v>
      </c>
      <c r="K7332" t="s">
        <v>5808</v>
      </c>
      <c r="L7332" t="s">
        <v>8216</v>
      </c>
    </row>
    <row r="7333" spans="1:12" x14ac:dyDescent="0.35">
      <c r="A7333" s="164" t="s">
        <v>29440</v>
      </c>
      <c r="B7333" t="s">
        <v>29441</v>
      </c>
      <c r="C7333" t="s">
        <v>29442</v>
      </c>
      <c r="D7333" t="s">
        <v>29443</v>
      </c>
      <c r="E7333" t="s">
        <v>3683</v>
      </c>
      <c r="F7333">
        <v>49</v>
      </c>
      <c r="G7333" t="s">
        <v>8234</v>
      </c>
      <c r="H7333" t="s">
        <v>8226</v>
      </c>
      <c r="I7333" t="s">
        <v>8219</v>
      </c>
      <c r="J7333" t="s">
        <v>8215</v>
      </c>
      <c r="K7333" t="s">
        <v>8224</v>
      </c>
      <c r="L7333" t="s">
        <v>8216</v>
      </c>
    </row>
    <row r="7334" spans="1:12" x14ac:dyDescent="0.35">
      <c r="A7334" s="164" t="s">
        <v>3724</v>
      </c>
      <c r="B7334" t="s">
        <v>7729</v>
      </c>
      <c r="C7334" t="s">
        <v>26151</v>
      </c>
      <c r="D7334" t="s">
        <v>5985</v>
      </c>
      <c r="E7334" t="s">
        <v>3683</v>
      </c>
      <c r="F7334">
        <v>50</v>
      </c>
      <c r="G7334" t="s">
        <v>8234</v>
      </c>
      <c r="H7334" t="s">
        <v>8226</v>
      </c>
      <c r="I7334" t="s">
        <v>8214</v>
      </c>
      <c r="J7334" t="s">
        <v>8215</v>
      </c>
      <c r="K7334" t="s">
        <v>8224</v>
      </c>
      <c r="L7334" t="s">
        <v>8216</v>
      </c>
    </row>
    <row r="7335" spans="1:12" x14ac:dyDescent="0.35">
      <c r="A7335" s="164" t="s">
        <v>20297</v>
      </c>
      <c r="B7335" t="s">
        <v>12356</v>
      </c>
      <c r="C7335" t="s">
        <v>12357</v>
      </c>
      <c r="D7335" t="s">
        <v>12358</v>
      </c>
      <c r="E7335" t="s">
        <v>3683</v>
      </c>
      <c r="F7335">
        <v>24</v>
      </c>
      <c r="G7335" t="s">
        <v>8234</v>
      </c>
      <c r="H7335" t="s">
        <v>8226</v>
      </c>
      <c r="I7335" t="s">
        <v>8219</v>
      </c>
      <c r="J7335" t="s">
        <v>8215</v>
      </c>
      <c r="K7335" t="s">
        <v>8224</v>
      </c>
      <c r="L7335" t="s">
        <v>8216</v>
      </c>
    </row>
    <row r="7336" spans="1:12" x14ac:dyDescent="0.35">
      <c r="A7336" s="164" t="s">
        <v>29250</v>
      </c>
      <c r="B7336" t="s">
        <v>29251</v>
      </c>
      <c r="C7336" t="s">
        <v>29252</v>
      </c>
      <c r="D7336" t="s">
        <v>16072</v>
      </c>
      <c r="E7336" t="s">
        <v>3683</v>
      </c>
      <c r="H7336" t="s">
        <v>8226</v>
      </c>
      <c r="I7336" t="s">
        <v>8219</v>
      </c>
      <c r="J7336" t="s">
        <v>8215</v>
      </c>
      <c r="K7336" t="s">
        <v>8224</v>
      </c>
      <c r="L7336" t="s">
        <v>8216</v>
      </c>
    </row>
    <row r="7337" spans="1:12" x14ac:dyDescent="0.35">
      <c r="A7337" s="164" t="s">
        <v>3725</v>
      </c>
      <c r="B7337" t="s">
        <v>7748</v>
      </c>
      <c r="C7337" t="s">
        <v>13355</v>
      </c>
      <c r="D7337" t="s">
        <v>3694</v>
      </c>
      <c r="E7337" t="s">
        <v>3683</v>
      </c>
      <c r="F7337">
        <v>126</v>
      </c>
      <c r="G7337" t="s">
        <v>8212</v>
      </c>
      <c r="H7337" t="s">
        <v>8226</v>
      </c>
      <c r="I7337" t="s">
        <v>8214</v>
      </c>
      <c r="J7337" t="s">
        <v>8215</v>
      </c>
      <c r="K7337" t="s">
        <v>8224</v>
      </c>
      <c r="L7337" t="s">
        <v>8216</v>
      </c>
    </row>
    <row r="7338" spans="1:12" x14ac:dyDescent="0.35">
      <c r="A7338" s="164" t="s">
        <v>29126</v>
      </c>
      <c r="B7338" t="s">
        <v>29127</v>
      </c>
      <c r="C7338" t="s">
        <v>29128</v>
      </c>
      <c r="D7338" t="s">
        <v>29129</v>
      </c>
      <c r="E7338" t="s">
        <v>3683</v>
      </c>
      <c r="H7338" t="s">
        <v>8226</v>
      </c>
      <c r="I7338" t="s">
        <v>8214</v>
      </c>
      <c r="J7338" t="s">
        <v>8215</v>
      </c>
      <c r="K7338" t="s">
        <v>8224</v>
      </c>
      <c r="L7338" t="s">
        <v>8216</v>
      </c>
    </row>
    <row r="7339" spans="1:12" x14ac:dyDescent="0.35">
      <c r="A7339" s="164" t="s">
        <v>17535</v>
      </c>
      <c r="B7339" t="s">
        <v>17536</v>
      </c>
      <c r="C7339" t="s">
        <v>17537</v>
      </c>
      <c r="D7339" t="s">
        <v>17538</v>
      </c>
      <c r="E7339" t="s">
        <v>3683</v>
      </c>
      <c r="F7339">
        <v>39</v>
      </c>
      <c r="G7339" t="s">
        <v>8234</v>
      </c>
      <c r="H7339" t="s">
        <v>8226</v>
      </c>
      <c r="I7339" t="s">
        <v>8219</v>
      </c>
      <c r="J7339" t="s">
        <v>8215</v>
      </c>
      <c r="K7339" t="s">
        <v>5808</v>
      </c>
      <c r="L7339" t="s">
        <v>8216</v>
      </c>
    </row>
    <row r="7340" spans="1:12" x14ac:dyDescent="0.35">
      <c r="A7340" s="164" t="s">
        <v>23277</v>
      </c>
      <c r="B7340" t="s">
        <v>23278</v>
      </c>
      <c r="C7340" t="s">
        <v>23279</v>
      </c>
      <c r="D7340" t="s">
        <v>23280</v>
      </c>
      <c r="E7340" t="s">
        <v>3683</v>
      </c>
      <c r="H7340" t="s">
        <v>8226</v>
      </c>
      <c r="I7340" t="s">
        <v>8214</v>
      </c>
      <c r="J7340" t="s">
        <v>8215</v>
      </c>
      <c r="K7340" t="s">
        <v>8224</v>
      </c>
      <c r="L7340" t="s">
        <v>8216</v>
      </c>
    </row>
    <row r="7341" spans="1:12" x14ac:dyDescent="0.35">
      <c r="A7341" s="164" t="s">
        <v>14708</v>
      </c>
      <c r="B7341" t="s">
        <v>14709</v>
      </c>
      <c r="C7341" t="s">
        <v>8493</v>
      </c>
      <c r="D7341" t="s">
        <v>8494</v>
      </c>
      <c r="E7341" t="s">
        <v>3683</v>
      </c>
      <c r="F7341">
        <v>26</v>
      </c>
      <c r="G7341" t="s">
        <v>8234</v>
      </c>
      <c r="H7341" t="s">
        <v>8226</v>
      </c>
      <c r="I7341" t="s">
        <v>8219</v>
      </c>
      <c r="J7341" t="s">
        <v>8215</v>
      </c>
      <c r="K7341" t="s">
        <v>5808</v>
      </c>
      <c r="L7341" t="s">
        <v>8216</v>
      </c>
    </row>
    <row r="7342" spans="1:12" x14ac:dyDescent="0.35">
      <c r="A7342" s="164" t="s">
        <v>3726</v>
      </c>
      <c r="B7342" t="s">
        <v>7734</v>
      </c>
      <c r="C7342" t="s">
        <v>16419</v>
      </c>
      <c r="D7342" t="s">
        <v>3727</v>
      </c>
      <c r="E7342" t="s">
        <v>3683</v>
      </c>
      <c r="F7342">
        <v>40</v>
      </c>
      <c r="G7342" t="s">
        <v>8234</v>
      </c>
      <c r="H7342" t="s">
        <v>8226</v>
      </c>
      <c r="I7342" t="s">
        <v>8214</v>
      </c>
      <c r="J7342" t="s">
        <v>8215</v>
      </c>
      <c r="K7342" t="s">
        <v>8224</v>
      </c>
      <c r="L7342" t="s">
        <v>8267</v>
      </c>
    </row>
    <row r="7343" spans="1:12" x14ac:dyDescent="0.35">
      <c r="A7343" s="164" t="s">
        <v>15974</v>
      </c>
      <c r="B7343" t="s">
        <v>15975</v>
      </c>
      <c r="C7343" t="s">
        <v>15976</v>
      </c>
      <c r="D7343" t="s">
        <v>15977</v>
      </c>
      <c r="E7343" t="s">
        <v>3683</v>
      </c>
      <c r="F7343">
        <v>39</v>
      </c>
      <c r="G7343" t="s">
        <v>8234</v>
      </c>
      <c r="H7343" t="s">
        <v>8226</v>
      </c>
      <c r="I7343" t="s">
        <v>8219</v>
      </c>
      <c r="J7343" t="s">
        <v>8215</v>
      </c>
      <c r="K7343" t="s">
        <v>8224</v>
      </c>
      <c r="L7343" t="s">
        <v>8216</v>
      </c>
    </row>
    <row r="7344" spans="1:12" x14ac:dyDescent="0.35">
      <c r="A7344" s="164" t="s">
        <v>27512</v>
      </c>
      <c r="B7344" t="s">
        <v>21229</v>
      </c>
      <c r="C7344" t="s">
        <v>21230</v>
      </c>
      <c r="D7344" t="s">
        <v>215</v>
      </c>
      <c r="E7344" t="s">
        <v>3683</v>
      </c>
      <c r="F7344">
        <v>44</v>
      </c>
      <c r="G7344" t="s">
        <v>8234</v>
      </c>
      <c r="H7344" t="s">
        <v>8226</v>
      </c>
      <c r="I7344" t="s">
        <v>8214</v>
      </c>
      <c r="J7344" t="s">
        <v>8215</v>
      </c>
      <c r="K7344" t="s">
        <v>8224</v>
      </c>
      <c r="L7344" t="s">
        <v>8216</v>
      </c>
    </row>
    <row r="7345" spans="1:12" x14ac:dyDescent="0.35">
      <c r="A7345" s="164" t="s">
        <v>13012</v>
      </c>
      <c r="B7345" t="s">
        <v>13013</v>
      </c>
      <c r="C7345" t="s">
        <v>13014</v>
      </c>
      <c r="D7345" t="s">
        <v>13015</v>
      </c>
      <c r="E7345" t="s">
        <v>3683</v>
      </c>
      <c r="F7345">
        <v>30</v>
      </c>
      <c r="G7345" t="s">
        <v>8234</v>
      </c>
      <c r="H7345" t="s">
        <v>8226</v>
      </c>
      <c r="I7345" t="s">
        <v>8219</v>
      </c>
      <c r="J7345" t="s">
        <v>8215</v>
      </c>
      <c r="K7345" t="s">
        <v>5808</v>
      </c>
      <c r="L7345" t="s">
        <v>8216</v>
      </c>
    </row>
    <row r="7346" spans="1:12" x14ac:dyDescent="0.35">
      <c r="A7346" s="164" t="s">
        <v>32605</v>
      </c>
      <c r="B7346" t="s">
        <v>21067</v>
      </c>
      <c r="C7346" t="s">
        <v>21068</v>
      </c>
      <c r="D7346" t="s">
        <v>14713</v>
      </c>
      <c r="E7346" t="s">
        <v>3683</v>
      </c>
      <c r="F7346">
        <v>21</v>
      </c>
      <c r="G7346" t="s">
        <v>8234</v>
      </c>
      <c r="H7346" t="s">
        <v>8226</v>
      </c>
      <c r="I7346" t="s">
        <v>8219</v>
      </c>
      <c r="J7346" t="s">
        <v>8215</v>
      </c>
      <c r="K7346" t="s">
        <v>8224</v>
      </c>
      <c r="L7346" t="s">
        <v>8216</v>
      </c>
    </row>
    <row r="7347" spans="1:12" x14ac:dyDescent="0.35">
      <c r="A7347" s="164" t="s">
        <v>3728</v>
      </c>
      <c r="B7347" t="s">
        <v>7726</v>
      </c>
      <c r="C7347" t="s">
        <v>12759</v>
      </c>
      <c r="D7347" t="s">
        <v>3729</v>
      </c>
      <c r="E7347" t="s">
        <v>3683</v>
      </c>
      <c r="F7347">
        <v>117</v>
      </c>
      <c r="G7347" t="s">
        <v>8212</v>
      </c>
      <c r="H7347" t="s">
        <v>8226</v>
      </c>
      <c r="I7347" t="s">
        <v>8214</v>
      </c>
      <c r="J7347" t="s">
        <v>8215</v>
      </c>
      <c r="K7347" t="s">
        <v>8224</v>
      </c>
      <c r="L7347" t="s">
        <v>8216</v>
      </c>
    </row>
    <row r="7348" spans="1:12" x14ac:dyDescent="0.35">
      <c r="A7348" s="164" t="s">
        <v>3730</v>
      </c>
      <c r="B7348" t="s">
        <v>7744</v>
      </c>
      <c r="C7348" t="s">
        <v>26811</v>
      </c>
      <c r="D7348" t="s">
        <v>3731</v>
      </c>
      <c r="E7348" t="s">
        <v>3683</v>
      </c>
      <c r="F7348">
        <v>130</v>
      </c>
      <c r="G7348" t="s">
        <v>8212</v>
      </c>
      <c r="H7348" t="s">
        <v>8226</v>
      </c>
      <c r="I7348" t="s">
        <v>8219</v>
      </c>
      <c r="J7348" t="s">
        <v>8215</v>
      </c>
      <c r="K7348" t="s">
        <v>5808</v>
      </c>
      <c r="L7348" t="s">
        <v>8267</v>
      </c>
    </row>
    <row r="7349" spans="1:12" x14ac:dyDescent="0.35">
      <c r="A7349" s="164" t="s">
        <v>3732</v>
      </c>
      <c r="B7349" t="s">
        <v>7722</v>
      </c>
      <c r="C7349" t="s">
        <v>32713</v>
      </c>
      <c r="D7349" t="s">
        <v>3711</v>
      </c>
      <c r="E7349" t="s">
        <v>3683</v>
      </c>
      <c r="F7349">
        <v>302</v>
      </c>
      <c r="G7349" t="s">
        <v>8556</v>
      </c>
      <c r="H7349" t="s">
        <v>8226</v>
      </c>
      <c r="I7349" t="s">
        <v>8214</v>
      </c>
      <c r="J7349" t="s">
        <v>8215</v>
      </c>
      <c r="K7349" t="s">
        <v>8224</v>
      </c>
      <c r="L7349" t="s">
        <v>8267</v>
      </c>
    </row>
    <row r="7350" spans="1:12" x14ac:dyDescent="0.35">
      <c r="A7350" s="164" t="s">
        <v>13738</v>
      </c>
      <c r="B7350" t="s">
        <v>13739</v>
      </c>
      <c r="C7350" t="s">
        <v>13740</v>
      </c>
      <c r="D7350" t="s">
        <v>13741</v>
      </c>
      <c r="E7350" t="s">
        <v>3683</v>
      </c>
      <c r="H7350" t="s">
        <v>8226</v>
      </c>
      <c r="I7350" t="s">
        <v>8219</v>
      </c>
      <c r="J7350" t="s">
        <v>8215</v>
      </c>
      <c r="K7350" t="s">
        <v>8224</v>
      </c>
      <c r="L7350" t="s">
        <v>8216</v>
      </c>
    </row>
    <row r="7351" spans="1:12" x14ac:dyDescent="0.35">
      <c r="A7351" s="164" t="s">
        <v>19856</v>
      </c>
      <c r="B7351" t="s">
        <v>19857</v>
      </c>
      <c r="C7351" t="s">
        <v>19858</v>
      </c>
      <c r="D7351" t="s">
        <v>8514</v>
      </c>
      <c r="E7351" t="s">
        <v>3683</v>
      </c>
      <c r="H7351" t="s">
        <v>8226</v>
      </c>
      <c r="I7351" t="s">
        <v>8214</v>
      </c>
      <c r="J7351" t="s">
        <v>8215</v>
      </c>
      <c r="K7351" t="s">
        <v>8224</v>
      </c>
      <c r="L7351" t="s">
        <v>8216</v>
      </c>
    </row>
    <row r="7352" spans="1:12" x14ac:dyDescent="0.35">
      <c r="A7352" s="164" t="s">
        <v>8511</v>
      </c>
      <c r="B7352" t="s">
        <v>8512</v>
      </c>
      <c r="C7352" t="s">
        <v>8513</v>
      </c>
      <c r="D7352" t="s">
        <v>8514</v>
      </c>
      <c r="E7352" t="s">
        <v>3683</v>
      </c>
      <c r="H7352" t="s">
        <v>8226</v>
      </c>
      <c r="I7352" t="s">
        <v>8214</v>
      </c>
      <c r="J7352" t="s">
        <v>8215</v>
      </c>
      <c r="K7352" t="s">
        <v>8224</v>
      </c>
      <c r="L7352" t="s">
        <v>8216</v>
      </c>
    </row>
    <row r="7353" spans="1:12" x14ac:dyDescent="0.35">
      <c r="A7353" s="164" t="s">
        <v>13881</v>
      </c>
      <c r="B7353" t="s">
        <v>13882</v>
      </c>
      <c r="C7353" t="s">
        <v>13883</v>
      </c>
      <c r="D7353" t="s">
        <v>13884</v>
      </c>
      <c r="E7353" t="s">
        <v>3683</v>
      </c>
      <c r="F7353">
        <v>11</v>
      </c>
      <c r="G7353" t="s">
        <v>8234</v>
      </c>
      <c r="H7353" t="s">
        <v>8226</v>
      </c>
      <c r="I7353" t="s">
        <v>8214</v>
      </c>
      <c r="J7353" t="s">
        <v>8215</v>
      </c>
      <c r="K7353" t="s">
        <v>8224</v>
      </c>
      <c r="L7353" t="s">
        <v>8216</v>
      </c>
    </row>
    <row r="7354" spans="1:12" x14ac:dyDescent="0.35">
      <c r="A7354" s="164" t="s">
        <v>14674</v>
      </c>
      <c r="B7354" t="s">
        <v>14675</v>
      </c>
      <c r="C7354" t="s">
        <v>14676</v>
      </c>
      <c r="D7354" t="s">
        <v>2250</v>
      </c>
      <c r="E7354" t="s">
        <v>3683</v>
      </c>
      <c r="F7354">
        <v>39</v>
      </c>
      <c r="G7354" t="s">
        <v>8234</v>
      </c>
      <c r="H7354" t="s">
        <v>8226</v>
      </c>
      <c r="I7354" t="s">
        <v>8214</v>
      </c>
      <c r="J7354" t="s">
        <v>8215</v>
      </c>
      <c r="K7354" t="s">
        <v>5808</v>
      </c>
      <c r="L7354" t="s">
        <v>8216</v>
      </c>
    </row>
    <row r="7355" spans="1:12" x14ac:dyDescent="0.35">
      <c r="A7355" s="164" t="s">
        <v>15677</v>
      </c>
      <c r="B7355" t="s">
        <v>15678</v>
      </c>
      <c r="C7355" t="s">
        <v>14676</v>
      </c>
      <c r="D7355" t="s">
        <v>2250</v>
      </c>
      <c r="E7355" t="s">
        <v>3683</v>
      </c>
      <c r="F7355">
        <v>60</v>
      </c>
      <c r="G7355" t="s">
        <v>8234</v>
      </c>
      <c r="H7355" t="s">
        <v>8226</v>
      </c>
      <c r="I7355" t="s">
        <v>8214</v>
      </c>
      <c r="J7355" t="s">
        <v>8215</v>
      </c>
      <c r="K7355" t="s">
        <v>8224</v>
      </c>
      <c r="L7355" t="s">
        <v>8216</v>
      </c>
    </row>
    <row r="7356" spans="1:12" x14ac:dyDescent="0.35">
      <c r="A7356" s="164" t="s">
        <v>3733</v>
      </c>
      <c r="B7356" t="s">
        <v>7745</v>
      </c>
      <c r="C7356" t="s">
        <v>10548</v>
      </c>
      <c r="D7356" t="s">
        <v>1601</v>
      </c>
      <c r="E7356" t="s">
        <v>3683</v>
      </c>
      <c r="F7356">
        <v>383</v>
      </c>
      <c r="G7356" t="s">
        <v>8556</v>
      </c>
      <c r="H7356" t="s">
        <v>8226</v>
      </c>
      <c r="I7356" t="s">
        <v>8214</v>
      </c>
      <c r="J7356" t="s">
        <v>8215</v>
      </c>
      <c r="K7356" t="s">
        <v>8224</v>
      </c>
      <c r="L7356" t="s">
        <v>8216</v>
      </c>
    </row>
    <row r="7357" spans="1:12" x14ac:dyDescent="0.35">
      <c r="A7357" s="164" t="s">
        <v>3734</v>
      </c>
      <c r="B7357" t="s">
        <v>7728</v>
      </c>
      <c r="C7357" t="s">
        <v>14716</v>
      </c>
      <c r="D7357" t="s">
        <v>3697</v>
      </c>
      <c r="E7357" t="s">
        <v>3683</v>
      </c>
      <c r="F7357">
        <v>122</v>
      </c>
      <c r="G7357" t="s">
        <v>8212</v>
      </c>
      <c r="H7357" t="s">
        <v>8226</v>
      </c>
      <c r="I7357" t="s">
        <v>8214</v>
      </c>
      <c r="J7357" t="s">
        <v>8215</v>
      </c>
      <c r="K7357" t="s">
        <v>8224</v>
      </c>
      <c r="L7357" t="s">
        <v>8267</v>
      </c>
    </row>
    <row r="7358" spans="1:12" x14ac:dyDescent="0.35">
      <c r="A7358" s="164" t="s">
        <v>12502</v>
      </c>
      <c r="B7358" t="s">
        <v>12503</v>
      </c>
      <c r="C7358" t="s">
        <v>12504</v>
      </c>
      <c r="D7358" t="s">
        <v>12505</v>
      </c>
      <c r="E7358" t="s">
        <v>3683</v>
      </c>
      <c r="F7358">
        <v>14</v>
      </c>
      <c r="G7358" t="s">
        <v>8234</v>
      </c>
      <c r="H7358" t="s">
        <v>8226</v>
      </c>
      <c r="I7358" t="s">
        <v>8214</v>
      </c>
      <c r="J7358" t="s">
        <v>8272</v>
      </c>
      <c r="K7358" t="s">
        <v>8224</v>
      </c>
      <c r="L7358" t="s">
        <v>8216</v>
      </c>
    </row>
    <row r="7359" spans="1:12" x14ac:dyDescent="0.35">
      <c r="A7359" s="164" t="s">
        <v>28802</v>
      </c>
      <c r="B7359" t="s">
        <v>15975</v>
      </c>
      <c r="C7359" t="s">
        <v>28803</v>
      </c>
      <c r="D7359" t="s">
        <v>15977</v>
      </c>
      <c r="E7359" t="s">
        <v>3683</v>
      </c>
      <c r="F7359">
        <v>25</v>
      </c>
      <c r="G7359" t="s">
        <v>8234</v>
      </c>
      <c r="H7359" t="s">
        <v>8226</v>
      </c>
      <c r="I7359" t="s">
        <v>8219</v>
      </c>
      <c r="J7359" t="s">
        <v>8272</v>
      </c>
      <c r="K7359" t="s">
        <v>8224</v>
      </c>
      <c r="L7359" t="s">
        <v>8216</v>
      </c>
    </row>
    <row r="7360" spans="1:12" x14ac:dyDescent="0.35">
      <c r="A7360" s="164" t="s">
        <v>8471</v>
      </c>
      <c r="B7360" t="s">
        <v>8472</v>
      </c>
      <c r="C7360" t="s">
        <v>8473</v>
      </c>
      <c r="D7360" t="s">
        <v>8474</v>
      </c>
      <c r="E7360" t="s">
        <v>3683</v>
      </c>
      <c r="F7360">
        <v>23</v>
      </c>
      <c r="G7360" t="s">
        <v>8234</v>
      </c>
      <c r="H7360" t="s">
        <v>8226</v>
      </c>
      <c r="I7360" t="s">
        <v>8219</v>
      </c>
      <c r="J7360" t="s">
        <v>8272</v>
      </c>
      <c r="K7360" t="s">
        <v>8224</v>
      </c>
      <c r="L7360" t="s">
        <v>8216</v>
      </c>
    </row>
    <row r="7361" spans="1:12" x14ac:dyDescent="0.35">
      <c r="A7361" s="164" t="s">
        <v>18283</v>
      </c>
      <c r="B7361" t="s">
        <v>18284</v>
      </c>
      <c r="C7361" t="s">
        <v>18285</v>
      </c>
      <c r="D7361" t="s">
        <v>18286</v>
      </c>
      <c r="E7361" t="s">
        <v>3683</v>
      </c>
      <c r="F7361">
        <v>19</v>
      </c>
      <c r="G7361" t="s">
        <v>8234</v>
      </c>
      <c r="H7361" t="s">
        <v>8226</v>
      </c>
      <c r="I7361" t="s">
        <v>8219</v>
      </c>
      <c r="J7361" t="s">
        <v>8272</v>
      </c>
      <c r="K7361" t="s">
        <v>8224</v>
      </c>
      <c r="L7361" t="s">
        <v>8216</v>
      </c>
    </row>
    <row r="7362" spans="1:12" x14ac:dyDescent="0.35">
      <c r="A7362" s="164" t="s">
        <v>31577</v>
      </c>
      <c r="B7362" t="s">
        <v>20291</v>
      </c>
      <c r="C7362" t="s">
        <v>17537</v>
      </c>
      <c r="D7362" t="s">
        <v>17538</v>
      </c>
      <c r="E7362" t="s">
        <v>3683</v>
      </c>
      <c r="F7362">
        <v>14</v>
      </c>
      <c r="G7362" t="s">
        <v>8234</v>
      </c>
      <c r="H7362" t="s">
        <v>8226</v>
      </c>
      <c r="I7362" t="s">
        <v>8219</v>
      </c>
      <c r="J7362" t="s">
        <v>8272</v>
      </c>
      <c r="K7362" t="s">
        <v>8224</v>
      </c>
      <c r="L7362" t="s">
        <v>8216</v>
      </c>
    </row>
    <row r="7363" spans="1:12" x14ac:dyDescent="0.35">
      <c r="A7363" s="164" t="s">
        <v>9192</v>
      </c>
      <c r="B7363" t="s">
        <v>9193</v>
      </c>
      <c r="C7363" t="s">
        <v>9194</v>
      </c>
      <c r="D7363" t="s">
        <v>146</v>
      </c>
      <c r="E7363" t="s">
        <v>3683</v>
      </c>
      <c r="F7363">
        <v>23</v>
      </c>
      <c r="G7363" t="s">
        <v>8234</v>
      </c>
      <c r="H7363" t="s">
        <v>8226</v>
      </c>
      <c r="I7363" t="s">
        <v>8219</v>
      </c>
      <c r="J7363" t="s">
        <v>8272</v>
      </c>
      <c r="K7363" t="s">
        <v>8224</v>
      </c>
      <c r="L7363" t="s">
        <v>8216</v>
      </c>
    </row>
    <row r="7364" spans="1:12" x14ac:dyDescent="0.35">
      <c r="A7364" s="164" t="s">
        <v>27565</v>
      </c>
      <c r="B7364" t="s">
        <v>20762</v>
      </c>
      <c r="C7364" t="s">
        <v>27566</v>
      </c>
      <c r="D7364" t="s">
        <v>20764</v>
      </c>
      <c r="E7364" t="s">
        <v>3683</v>
      </c>
      <c r="F7364">
        <v>19</v>
      </c>
      <c r="G7364" t="s">
        <v>8234</v>
      </c>
      <c r="H7364" t="s">
        <v>8226</v>
      </c>
      <c r="I7364" t="s">
        <v>8219</v>
      </c>
      <c r="J7364" t="s">
        <v>8272</v>
      </c>
      <c r="K7364" t="s">
        <v>8224</v>
      </c>
      <c r="L7364" t="s">
        <v>8216</v>
      </c>
    </row>
    <row r="7365" spans="1:12" x14ac:dyDescent="0.35">
      <c r="A7365" s="164" t="s">
        <v>21228</v>
      </c>
      <c r="B7365" t="s">
        <v>21229</v>
      </c>
      <c r="C7365" t="s">
        <v>21230</v>
      </c>
      <c r="D7365" t="s">
        <v>215</v>
      </c>
      <c r="E7365" t="s">
        <v>3683</v>
      </c>
      <c r="F7365">
        <v>15</v>
      </c>
      <c r="G7365" t="s">
        <v>8234</v>
      </c>
      <c r="H7365" t="s">
        <v>8226</v>
      </c>
      <c r="I7365" t="s">
        <v>8214</v>
      </c>
      <c r="J7365" t="s">
        <v>8272</v>
      </c>
      <c r="K7365" t="s">
        <v>8224</v>
      </c>
      <c r="L7365" t="s">
        <v>8216</v>
      </c>
    </row>
    <row r="7366" spans="1:12" x14ac:dyDescent="0.35">
      <c r="A7366" s="164" t="s">
        <v>21066</v>
      </c>
      <c r="B7366" t="s">
        <v>21067</v>
      </c>
      <c r="C7366" t="s">
        <v>21068</v>
      </c>
      <c r="D7366" t="s">
        <v>14713</v>
      </c>
      <c r="E7366" t="s">
        <v>3683</v>
      </c>
      <c r="F7366">
        <v>24</v>
      </c>
      <c r="G7366" t="s">
        <v>8234</v>
      </c>
      <c r="H7366" t="s">
        <v>8226</v>
      </c>
      <c r="I7366" t="s">
        <v>8219</v>
      </c>
      <c r="J7366" t="s">
        <v>8272</v>
      </c>
      <c r="K7366" t="s">
        <v>8224</v>
      </c>
      <c r="L7366" t="s">
        <v>8216</v>
      </c>
    </row>
    <row r="7367" spans="1:12" x14ac:dyDescent="0.35">
      <c r="A7367" s="164" t="s">
        <v>11273</v>
      </c>
      <c r="B7367" t="s">
        <v>11274</v>
      </c>
      <c r="C7367" t="s">
        <v>11275</v>
      </c>
      <c r="D7367" t="s">
        <v>11276</v>
      </c>
      <c r="E7367" t="s">
        <v>3683</v>
      </c>
      <c r="F7367">
        <v>21</v>
      </c>
      <c r="G7367" t="s">
        <v>8234</v>
      </c>
      <c r="H7367" t="s">
        <v>8226</v>
      </c>
      <c r="I7367" t="s">
        <v>8219</v>
      </c>
      <c r="J7367" t="s">
        <v>8272</v>
      </c>
      <c r="K7367" t="s">
        <v>8224</v>
      </c>
      <c r="L7367" t="s">
        <v>8216</v>
      </c>
    </row>
    <row r="7368" spans="1:12" x14ac:dyDescent="0.35">
      <c r="A7368" s="164" t="s">
        <v>10490</v>
      </c>
      <c r="B7368" t="s">
        <v>10491</v>
      </c>
      <c r="C7368" t="s">
        <v>10492</v>
      </c>
      <c r="D7368" t="s">
        <v>10493</v>
      </c>
      <c r="E7368" t="s">
        <v>3683</v>
      </c>
      <c r="F7368">
        <v>16</v>
      </c>
      <c r="G7368" t="s">
        <v>8234</v>
      </c>
      <c r="H7368" t="s">
        <v>8226</v>
      </c>
      <c r="I7368" t="s">
        <v>8219</v>
      </c>
      <c r="J7368" t="s">
        <v>8272</v>
      </c>
      <c r="K7368" t="s">
        <v>8224</v>
      </c>
      <c r="L7368" t="s">
        <v>8216</v>
      </c>
    </row>
    <row r="7369" spans="1:12" x14ac:dyDescent="0.35">
      <c r="A7369" s="164" t="s">
        <v>28990</v>
      </c>
      <c r="B7369" t="s">
        <v>13013</v>
      </c>
      <c r="C7369" t="s">
        <v>13014</v>
      </c>
      <c r="D7369" t="s">
        <v>13015</v>
      </c>
      <c r="E7369" t="s">
        <v>3683</v>
      </c>
      <c r="F7369">
        <v>17</v>
      </c>
      <c r="G7369" t="s">
        <v>8234</v>
      </c>
      <c r="H7369" t="s">
        <v>8226</v>
      </c>
      <c r="I7369" t="s">
        <v>8219</v>
      </c>
      <c r="J7369" t="s">
        <v>8272</v>
      </c>
      <c r="K7369" t="s">
        <v>8224</v>
      </c>
      <c r="L7369" t="s">
        <v>8216</v>
      </c>
    </row>
    <row r="7370" spans="1:12" x14ac:dyDescent="0.35">
      <c r="A7370" s="164" t="s">
        <v>21788</v>
      </c>
      <c r="B7370" t="s">
        <v>11274</v>
      </c>
      <c r="C7370" t="s">
        <v>21789</v>
      </c>
      <c r="D7370" t="s">
        <v>18153</v>
      </c>
      <c r="E7370" t="s">
        <v>3683</v>
      </c>
      <c r="F7370">
        <v>16</v>
      </c>
      <c r="G7370" t="s">
        <v>8234</v>
      </c>
      <c r="H7370" t="s">
        <v>8226</v>
      </c>
      <c r="I7370" t="s">
        <v>8219</v>
      </c>
      <c r="J7370" t="s">
        <v>8272</v>
      </c>
      <c r="K7370" t="s">
        <v>8224</v>
      </c>
      <c r="L7370" t="s">
        <v>8216</v>
      </c>
    </row>
    <row r="7371" spans="1:12" x14ac:dyDescent="0.35">
      <c r="A7371" s="164" t="s">
        <v>20861</v>
      </c>
      <c r="B7371" t="s">
        <v>9035</v>
      </c>
      <c r="C7371" t="s">
        <v>9036</v>
      </c>
      <c r="D7371" t="s">
        <v>420</v>
      </c>
      <c r="E7371" t="s">
        <v>3683</v>
      </c>
      <c r="F7371">
        <v>25</v>
      </c>
      <c r="G7371" t="s">
        <v>8234</v>
      </c>
      <c r="H7371" t="s">
        <v>8226</v>
      </c>
      <c r="I7371" t="s">
        <v>8219</v>
      </c>
      <c r="J7371" t="s">
        <v>8272</v>
      </c>
      <c r="K7371" t="s">
        <v>8224</v>
      </c>
      <c r="L7371" t="s">
        <v>8216</v>
      </c>
    </row>
    <row r="7372" spans="1:12" x14ac:dyDescent="0.35">
      <c r="A7372" s="164" t="s">
        <v>21624</v>
      </c>
      <c r="B7372" t="s">
        <v>21625</v>
      </c>
      <c r="C7372" t="s">
        <v>13849</v>
      </c>
      <c r="D7372" t="s">
        <v>13850</v>
      </c>
      <c r="E7372" t="s">
        <v>3683</v>
      </c>
      <c r="F7372">
        <v>21</v>
      </c>
      <c r="G7372" t="s">
        <v>8234</v>
      </c>
      <c r="H7372" t="s">
        <v>8226</v>
      </c>
      <c r="I7372" t="s">
        <v>8219</v>
      </c>
      <c r="J7372" t="s">
        <v>8272</v>
      </c>
      <c r="K7372" t="s">
        <v>8224</v>
      </c>
      <c r="L7372" t="s">
        <v>8216</v>
      </c>
    </row>
    <row r="7373" spans="1:12" x14ac:dyDescent="0.35">
      <c r="A7373" s="164" t="s">
        <v>19754</v>
      </c>
      <c r="B7373" t="s">
        <v>19755</v>
      </c>
      <c r="C7373" t="s">
        <v>19661</v>
      </c>
      <c r="D7373" t="s">
        <v>98</v>
      </c>
      <c r="E7373" t="s">
        <v>3683</v>
      </c>
      <c r="F7373">
        <v>21</v>
      </c>
      <c r="G7373" t="s">
        <v>8234</v>
      </c>
      <c r="H7373" t="s">
        <v>8226</v>
      </c>
      <c r="I7373" t="s">
        <v>8214</v>
      </c>
      <c r="J7373" t="s">
        <v>8272</v>
      </c>
      <c r="K7373" t="s">
        <v>8224</v>
      </c>
      <c r="L7373" t="s">
        <v>8216</v>
      </c>
    </row>
    <row r="7374" spans="1:12" x14ac:dyDescent="0.35">
      <c r="A7374" s="164" t="s">
        <v>31911</v>
      </c>
      <c r="B7374" t="s">
        <v>31912</v>
      </c>
      <c r="C7374" t="s">
        <v>29442</v>
      </c>
      <c r="D7374" t="s">
        <v>29443</v>
      </c>
      <c r="E7374" t="s">
        <v>3683</v>
      </c>
      <c r="F7374">
        <v>25</v>
      </c>
      <c r="G7374" t="s">
        <v>8234</v>
      </c>
      <c r="H7374" t="s">
        <v>8226</v>
      </c>
      <c r="I7374" t="s">
        <v>8219</v>
      </c>
      <c r="J7374" t="s">
        <v>8272</v>
      </c>
      <c r="K7374" t="s">
        <v>8224</v>
      </c>
      <c r="L7374" t="s">
        <v>8216</v>
      </c>
    </row>
    <row r="7375" spans="1:12" x14ac:dyDescent="0.35">
      <c r="A7375" s="164" t="s">
        <v>28592</v>
      </c>
      <c r="B7375" t="s">
        <v>28169</v>
      </c>
      <c r="C7375" t="s">
        <v>28593</v>
      </c>
      <c r="D7375" t="s">
        <v>28171</v>
      </c>
      <c r="E7375" t="s">
        <v>3683</v>
      </c>
      <c r="F7375">
        <v>25</v>
      </c>
      <c r="G7375" t="s">
        <v>8234</v>
      </c>
      <c r="H7375" t="s">
        <v>8226</v>
      </c>
      <c r="I7375" t="s">
        <v>8219</v>
      </c>
      <c r="J7375" t="s">
        <v>8272</v>
      </c>
      <c r="K7375" t="s">
        <v>8224</v>
      </c>
      <c r="L7375" t="s">
        <v>8267</v>
      </c>
    </row>
    <row r="7376" spans="1:12" x14ac:dyDescent="0.35">
      <c r="A7376" s="164" t="s">
        <v>31742</v>
      </c>
      <c r="B7376" t="s">
        <v>31743</v>
      </c>
      <c r="C7376" t="s">
        <v>31744</v>
      </c>
      <c r="D7376" t="s">
        <v>19264</v>
      </c>
      <c r="E7376" t="s">
        <v>3683</v>
      </c>
      <c r="F7376">
        <v>25</v>
      </c>
      <c r="G7376" t="s">
        <v>8234</v>
      </c>
      <c r="H7376" t="s">
        <v>8226</v>
      </c>
      <c r="I7376" t="s">
        <v>8219</v>
      </c>
      <c r="J7376" t="s">
        <v>8272</v>
      </c>
      <c r="K7376" t="s">
        <v>8224</v>
      </c>
      <c r="L7376" t="s">
        <v>8216</v>
      </c>
    </row>
    <row r="7377" spans="1:12" x14ac:dyDescent="0.35">
      <c r="A7377" s="164" t="s">
        <v>11378</v>
      </c>
      <c r="B7377" t="s">
        <v>5244</v>
      </c>
      <c r="C7377" t="s">
        <v>11379</v>
      </c>
      <c r="D7377" t="s">
        <v>11380</v>
      </c>
      <c r="E7377" t="s">
        <v>3683</v>
      </c>
      <c r="F7377">
        <v>25</v>
      </c>
      <c r="G7377" t="s">
        <v>8234</v>
      </c>
      <c r="H7377" t="s">
        <v>8226</v>
      </c>
      <c r="I7377" t="s">
        <v>8219</v>
      </c>
      <c r="J7377" t="s">
        <v>8272</v>
      </c>
      <c r="K7377" t="s">
        <v>5808</v>
      </c>
      <c r="L7377" t="s">
        <v>8216</v>
      </c>
    </row>
    <row r="7378" spans="1:12" x14ac:dyDescent="0.35">
      <c r="A7378" s="164" t="s">
        <v>19133</v>
      </c>
      <c r="B7378" t="s">
        <v>19134</v>
      </c>
      <c r="C7378" t="s">
        <v>19135</v>
      </c>
      <c r="D7378" t="s">
        <v>19136</v>
      </c>
      <c r="E7378" t="s">
        <v>3683</v>
      </c>
      <c r="F7378">
        <v>25</v>
      </c>
      <c r="G7378" t="s">
        <v>8234</v>
      </c>
      <c r="H7378" t="s">
        <v>8226</v>
      </c>
      <c r="I7378" t="s">
        <v>8219</v>
      </c>
      <c r="J7378" t="s">
        <v>8272</v>
      </c>
      <c r="K7378" t="s">
        <v>5808</v>
      </c>
      <c r="L7378" t="s">
        <v>8216</v>
      </c>
    </row>
    <row r="7379" spans="1:12" x14ac:dyDescent="0.35">
      <c r="A7379" s="164" t="s">
        <v>12355</v>
      </c>
      <c r="B7379" t="s">
        <v>12356</v>
      </c>
      <c r="C7379" t="s">
        <v>12357</v>
      </c>
      <c r="D7379" t="s">
        <v>12358</v>
      </c>
      <c r="E7379" t="s">
        <v>3683</v>
      </c>
      <c r="F7379">
        <v>16</v>
      </c>
      <c r="G7379" t="s">
        <v>8234</v>
      </c>
      <c r="H7379" t="s">
        <v>8226</v>
      </c>
      <c r="I7379" t="s">
        <v>8219</v>
      </c>
      <c r="J7379" t="s">
        <v>8272</v>
      </c>
      <c r="K7379" t="s">
        <v>8224</v>
      </c>
      <c r="L7379" t="s">
        <v>8216</v>
      </c>
    </row>
    <row r="7380" spans="1:12" x14ac:dyDescent="0.35">
      <c r="A7380" s="164" t="s">
        <v>12996</v>
      </c>
      <c r="B7380" t="s">
        <v>12997</v>
      </c>
      <c r="C7380" t="s">
        <v>12998</v>
      </c>
      <c r="D7380" t="s">
        <v>1847</v>
      </c>
      <c r="E7380" t="s">
        <v>3683</v>
      </c>
      <c r="F7380">
        <v>25</v>
      </c>
      <c r="G7380" t="s">
        <v>8234</v>
      </c>
      <c r="H7380" t="s">
        <v>8226</v>
      </c>
      <c r="I7380" t="s">
        <v>8214</v>
      </c>
      <c r="J7380" t="s">
        <v>8272</v>
      </c>
      <c r="K7380" t="s">
        <v>8224</v>
      </c>
      <c r="L7380" t="s">
        <v>8216</v>
      </c>
    </row>
    <row r="7381" spans="1:12" x14ac:dyDescent="0.35">
      <c r="A7381" s="164" t="s">
        <v>8491</v>
      </c>
      <c r="B7381" t="s">
        <v>8492</v>
      </c>
      <c r="C7381" t="s">
        <v>8493</v>
      </c>
      <c r="D7381" t="s">
        <v>8494</v>
      </c>
      <c r="E7381" t="s">
        <v>3683</v>
      </c>
      <c r="F7381">
        <v>25</v>
      </c>
      <c r="G7381" t="s">
        <v>8234</v>
      </c>
      <c r="H7381" t="s">
        <v>8226</v>
      </c>
      <c r="I7381" t="s">
        <v>8219</v>
      </c>
      <c r="J7381" t="s">
        <v>8272</v>
      </c>
      <c r="K7381" t="s">
        <v>8224</v>
      </c>
      <c r="L7381" t="s">
        <v>8216</v>
      </c>
    </row>
    <row r="7382" spans="1:12" x14ac:dyDescent="0.35">
      <c r="A7382" s="164" t="s">
        <v>32323</v>
      </c>
      <c r="B7382" t="s">
        <v>32324</v>
      </c>
      <c r="C7382" t="s">
        <v>32325</v>
      </c>
      <c r="D7382" t="s">
        <v>14221</v>
      </c>
      <c r="E7382" t="s">
        <v>3683</v>
      </c>
      <c r="F7382">
        <v>25</v>
      </c>
      <c r="G7382" t="s">
        <v>8234</v>
      </c>
      <c r="H7382" t="s">
        <v>8226</v>
      </c>
      <c r="I7382" t="s">
        <v>8219</v>
      </c>
      <c r="J7382" t="s">
        <v>8272</v>
      </c>
      <c r="K7382" t="s">
        <v>5808</v>
      </c>
      <c r="L7382" t="s">
        <v>8216</v>
      </c>
    </row>
    <row r="7383" spans="1:12" x14ac:dyDescent="0.35">
      <c r="A7383" s="164" t="s">
        <v>19737</v>
      </c>
      <c r="B7383" t="s">
        <v>19738</v>
      </c>
      <c r="C7383" t="s">
        <v>19739</v>
      </c>
      <c r="D7383" t="s">
        <v>19740</v>
      </c>
      <c r="E7383" t="s">
        <v>3683</v>
      </c>
      <c r="H7383" t="s">
        <v>8226</v>
      </c>
      <c r="I7383" t="s">
        <v>8214</v>
      </c>
      <c r="J7383" t="s">
        <v>8215</v>
      </c>
      <c r="K7383" t="s">
        <v>8224</v>
      </c>
      <c r="L7383" t="s">
        <v>8216</v>
      </c>
    </row>
    <row r="7384" spans="1:12" x14ac:dyDescent="0.35">
      <c r="A7384" s="164" t="s">
        <v>10511</v>
      </c>
      <c r="B7384" t="s">
        <v>10512</v>
      </c>
      <c r="C7384" t="s">
        <v>10513</v>
      </c>
      <c r="D7384" t="s">
        <v>10514</v>
      </c>
      <c r="E7384" t="s">
        <v>3683</v>
      </c>
      <c r="H7384" t="s">
        <v>8226</v>
      </c>
      <c r="I7384" t="s">
        <v>8214</v>
      </c>
      <c r="J7384" t="s">
        <v>8215</v>
      </c>
      <c r="K7384" t="s">
        <v>8224</v>
      </c>
      <c r="L7384" t="s">
        <v>8216</v>
      </c>
    </row>
    <row r="7385" spans="1:12" x14ac:dyDescent="0.35">
      <c r="A7385" s="164" t="s">
        <v>29356</v>
      </c>
      <c r="B7385" t="s">
        <v>29357</v>
      </c>
      <c r="C7385" t="s">
        <v>20819</v>
      </c>
      <c r="D7385" t="s">
        <v>19264</v>
      </c>
      <c r="E7385" t="s">
        <v>3683</v>
      </c>
      <c r="F7385">
        <v>60</v>
      </c>
      <c r="G7385" t="s">
        <v>8234</v>
      </c>
      <c r="H7385" t="s">
        <v>8226</v>
      </c>
      <c r="I7385" t="s">
        <v>8219</v>
      </c>
      <c r="J7385" t="s">
        <v>8215</v>
      </c>
      <c r="K7385" t="s">
        <v>8224</v>
      </c>
      <c r="L7385" t="s">
        <v>8216</v>
      </c>
    </row>
    <row r="7386" spans="1:12" x14ac:dyDescent="0.35">
      <c r="A7386" s="164" t="s">
        <v>30138</v>
      </c>
      <c r="B7386" t="s">
        <v>30139</v>
      </c>
      <c r="C7386" t="s">
        <v>30140</v>
      </c>
      <c r="D7386" t="s">
        <v>8514</v>
      </c>
      <c r="E7386" t="s">
        <v>3683</v>
      </c>
      <c r="H7386" t="s">
        <v>8226</v>
      </c>
      <c r="I7386" t="s">
        <v>8214</v>
      </c>
      <c r="J7386" t="s">
        <v>8215</v>
      </c>
      <c r="K7386" t="s">
        <v>8224</v>
      </c>
      <c r="L7386" t="s">
        <v>8216</v>
      </c>
    </row>
    <row r="7387" spans="1:12" x14ac:dyDescent="0.35">
      <c r="A7387" s="164" t="s">
        <v>12150</v>
      </c>
      <c r="B7387" t="s">
        <v>12151</v>
      </c>
      <c r="C7387" t="s">
        <v>12152</v>
      </c>
      <c r="D7387" t="s">
        <v>8514</v>
      </c>
      <c r="E7387" t="s">
        <v>3683</v>
      </c>
      <c r="F7387">
        <v>66</v>
      </c>
      <c r="G7387" t="s">
        <v>8234</v>
      </c>
      <c r="H7387" t="s">
        <v>8226</v>
      </c>
      <c r="I7387" t="s">
        <v>8214</v>
      </c>
      <c r="J7387" t="s">
        <v>8215</v>
      </c>
      <c r="K7387" t="s">
        <v>8224</v>
      </c>
      <c r="L7387" t="s">
        <v>8216</v>
      </c>
    </row>
    <row r="7388" spans="1:12" x14ac:dyDescent="0.35">
      <c r="A7388" s="164" t="s">
        <v>29210</v>
      </c>
      <c r="B7388" t="s">
        <v>19738</v>
      </c>
      <c r="C7388" t="s">
        <v>29211</v>
      </c>
      <c r="D7388" t="s">
        <v>19740</v>
      </c>
      <c r="E7388" t="s">
        <v>3683</v>
      </c>
      <c r="H7388" t="s">
        <v>8226</v>
      </c>
      <c r="I7388" t="s">
        <v>8214</v>
      </c>
      <c r="J7388" t="s">
        <v>8215</v>
      </c>
      <c r="K7388" t="s">
        <v>8224</v>
      </c>
      <c r="L7388" t="s">
        <v>8216</v>
      </c>
    </row>
    <row r="7389" spans="1:12" x14ac:dyDescent="0.35">
      <c r="A7389" s="164" t="s">
        <v>14627</v>
      </c>
      <c r="B7389" t="s">
        <v>14628</v>
      </c>
      <c r="C7389" t="s">
        <v>14629</v>
      </c>
      <c r="D7389" t="s">
        <v>2307</v>
      </c>
      <c r="E7389" t="s">
        <v>3683</v>
      </c>
      <c r="F7389">
        <v>577</v>
      </c>
      <c r="G7389" t="s">
        <v>8490</v>
      </c>
      <c r="H7389" t="s">
        <v>8226</v>
      </c>
      <c r="I7389" t="s">
        <v>8214</v>
      </c>
      <c r="J7389" t="s">
        <v>8215</v>
      </c>
      <c r="K7389" t="s">
        <v>8224</v>
      </c>
      <c r="L7389" t="s">
        <v>8216</v>
      </c>
    </row>
    <row r="7390" spans="1:12" x14ac:dyDescent="0.35">
      <c r="A7390" s="164" t="s">
        <v>9973</v>
      </c>
      <c r="B7390" t="s">
        <v>9974</v>
      </c>
      <c r="C7390" t="s">
        <v>9975</v>
      </c>
      <c r="D7390" t="s">
        <v>3706</v>
      </c>
      <c r="E7390" t="s">
        <v>3683</v>
      </c>
      <c r="F7390">
        <v>14</v>
      </c>
      <c r="G7390" t="s">
        <v>8234</v>
      </c>
      <c r="H7390" t="s">
        <v>8226</v>
      </c>
      <c r="I7390" t="s">
        <v>8214</v>
      </c>
      <c r="J7390" t="s">
        <v>8215</v>
      </c>
      <c r="K7390" t="s">
        <v>8224</v>
      </c>
      <c r="L7390" t="s">
        <v>8216</v>
      </c>
    </row>
    <row r="7391" spans="1:12" x14ac:dyDescent="0.35">
      <c r="A7391" s="164" t="s">
        <v>23174</v>
      </c>
      <c r="B7391" t="s">
        <v>23175</v>
      </c>
      <c r="C7391" t="s">
        <v>23176</v>
      </c>
      <c r="D7391" t="s">
        <v>8514</v>
      </c>
      <c r="E7391" t="s">
        <v>3683</v>
      </c>
      <c r="F7391">
        <v>66</v>
      </c>
      <c r="G7391" t="s">
        <v>8234</v>
      </c>
      <c r="H7391" t="s">
        <v>8226</v>
      </c>
      <c r="I7391" t="s">
        <v>8214</v>
      </c>
      <c r="J7391" t="s">
        <v>8215</v>
      </c>
      <c r="K7391" t="s">
        <v>8224</v>
      </c>
      <c r="L7391" t="s">
        <v>8216</v>
      </c>
    </row>
    <row r="7392" spans="1:12" x14ac:dyDescent="0.35">
      <c r="A7392" s="164" t="s">
        <v>20817</v>
      </c>
      <c r="B7392" t="s">
        <v>20818</v>
      </c>
      <c r="C7392" t="s">
        <v>20819</v>
      </c>
      <c r="D7392" t="s">
        <v>19264</v>
      </c>
      <c r="E7392" t="s">
        <v>3683</v>
      </c>
      <c r="F7392">
        <v>59</v>
      </c>
      <c r="G7392" t="s">
        <v>8234</v>
      </c>
      <c r="H7392" t="s">
        <v>8226</v>
      </c>
      <c r="I7392" t="s">
        <v>8219</v>
      </c>
      <c r="J7392" t="s">
        <v>8215</v>
      </c>
      <c r="K7392" t="s">
        <v>8224</v>
      </c>
      <c r="L7392" t="s">
        <v>8216</v>
      </c>
    </row>
    <row r="7393" spans="1:12" x14ac:dyDescent="0.35">
      <c r="A7393" s="164" t="s">
        <v>32588</v>
      </c>
      <c r="B7393" t="s">
        <v>32589</v>
      </c>
      <c r="C7393" t="s">
        <v>32590</v>
      </c>
      <c r="D7393" t="s">
        <v>2250</v>
      </c>
      <c r="E7393" t="s">
        <v>3683</v>
      </c>
      <c r="F7393">
        <v>98</v>
      </c>
      <c r="G7393" t="s">
        <v>8234</v>
      </c>
      <c r="H7393" t="s">
        <v>8226</v>
      </c>
      <c r="I7393" t="s">
        <v>8214</v>
      </c>
      <c r="J7393" t="s">
        <v>8215</v>
      </c>
      <c r="K7393" t="s">
        <v>8224</v>
      </c>
      <c r="L7393" t="s">
        <v>8216</v>
      </c>
    </row>
    <row r="7394" spans="1:12" x14ac:dyDescent="0.35">
      <c r="A7394" s="164" t="s">
        <v>3735</v>
      </c>
      <c r="B7394" t="s">
        <v>5229</v>
      </c>
      <c r="C7394" t="s">
        <v>9478</v>
      </c>
      <c r="D7394" t="s">
        <v>3736</v>
      </c>
      <c r="E7394" t="s">
        <v>3737</v>
      </c>
      <c r="F7394">
        <v>255</v>
      </c>
      <c r="G7394" t="s">
        <v>8223</v>
      </c>
      <c r="H7394" t="s">
        <v>8256</v>
      </c>
      <c r="I7394" t="s">
        <v>8214</v>
      </c>
      <c r="J7394" t="s">
        <v>8215</v>
      </c>
      <c r="K7394" t="s">
        <v>8224</v>
      </c>
      <c r="L7394" t="s">
        <v>8267</v>
      </c>
    </row>
    <row r="7395" spans="1:12" x14ac:dyDescent="0.35">
      <c r="A7395" s="164" t="s">
        <v>3738</v>
      </c>
      <c r="B7395" t="s">
        <v>5309</v>
      </c>
      <c r="C7395" t="s">
        <v>29686</v>
      </c>
      <c r="D7395" t="s">
        <v>5310</v>
      </c>
      <c r="E7395" t="s">
        <v>3737</v>
      </c>
      <c r="F7395">
        <v>186</v>
      </c>
      <c r="G7395" t="s">
        <v>8212</v>
      </c>
      <c r="H7395" t="s">
        <v>8256</v>
      </c>
      <c r="I7395" t="s">
        <v>8214</v>
      </c>
      <c r="J7395" t="s">
        <v>8215</v>
      </c>
      <c r="K7395" t="s">
        <v>8224</v>
      </c>
      <c r="L7395" t="s">
        <v>8267</v>
      </c>
    </row>
    <row r="7396" spans="1:12" x14ac:dyDescent="0.35">
      <c r="A7396" s="164" t="s">
        <v>3739</v>
      </c>
      <c r="B7396" t="s">
        <v>5208</v>
      </c>
      <c r="C7396" t="s">
        <v>12768</v>
      </c>
      <c r="D7396" t="s">
        <v>3740</v>
      </c>
      <c r="E7396" t="s">
        <v>3737</v>
      </c>
      <c r="F7396">
        <v>56</v>
      </c>
      <c r="G7396" t="s">
        <v>8234</v>
      </c>
      <c r="H7396" t="s">
        <v>8256</v>
      </c>
      <c r="I7396" t="s">
        <v>8214</v>
      </c>
      <c r="J7396" t="s">
        <v>8215</v>
      </c>
      <c r="K7396" t="s">
        <v>8224</v>
      </c>
      <c r="L7396" t="s">
        <v>8267</v>
      </c>
    </row>
    <row r="7397" spans="1:12" x14ac:dyDescent="0.35">
      <c r="A7397" s="164" t="s">
        <v>3741</v>
      </c>
      <c r="B7397" t="s">
        <v>5189</v>
      </c>
      <c r="C7397" t="s">
        <v>22289</v>
      </c>
      <c r="D7397" t="s">
        <v>3742</v>
      </c>
      <c r="E7397" t="s">
        <v>3737</v>
      </c>
      <c r="F7397">
        <v>277</v>
      </c>
      <c r="G7397" t="s">
        <v>8223</v>
      </c>
      <c r="H7397" t="s">
        <v>8256</v>
      </c>
      <c r="I7397" t="s">
        <v>8214</v>
      </c>
      <c r="J7397" t="s">
        <v>8215</v>
      </c>
      <c r="K7397" t="s">
        <v>8224</v>
      </c>
      <c r="L7397" t="s">
        <v>8267</v>
      </c>
    </row>
    <row r="7398" spans="1:12" x14ac:dyDescent="0.35">
      <c r="A7398" s="164" t="s">
        <v>16599</v>
      </c>
      <c r="B7398" t="s">
        <v>16600</v>
      </c>
      <c r="C7398" t="s">
        <v>16601</v>
      </c>
      <c r="D7398" t="s">
        <v>16602</v>
      </c>
      <c r="E7398" t="s">
        <v>3737</v>
      </c>
      <c r="F7398">
        <v>40</v>
      </c>
      <c r="G7398" t="s">
        <v>8234</v>
      </c>
      <c r="H7398" t="s">
        <v>8256</v>
      </c>
      <c r="I7398" t="s">
        <v>8214</v>
      </c>
      <c r="J7398" t="s">
        <v>8215</v>
      </c>
      <c r="K7398" t="s">
        <v>5808</v>
      </c>
      <c r="L7398" t="s">
        <v>8216</v>
      </c>
    </row>
    <row r="7399" spans="1:12" x14ac:dyDescent="0.35">
      <c r="A7399" s="164" t="s">
        <v>3743</v>
      </c>
      <c r="B7399" t="s">
        <v>5209</v>
      </c>
      <c r="C7399" t="s">
        <v>9534</v>
      </c>
      <c r="D7399" t="s">
        <v>370</v>
      </c>
      <c r="E7399" t="s">
        <v>3737</v>
      </c>
      <c r="F7399">
        <v>524</v>
      </c>
      <c r="G7399" t="s">
        <v>8490</v>
      </c>
      <c r="H7399" t="s">
        <v>8256</v>
      </c>
      <c r="I7399" t="s">
        <v>8214</v>
      </c>
      <c r="J7399" t="s">
        <v>8215</v>
      </c>
      <c r="K7399" t="s">
        <v>8224</v>
      </c>
      <c r="L7399" t="s">
        <v>8267</v>
      </c>
    </row>
    <row r="7400" spans="1:12" x14ac:dyDescent="0.35">
      <c r="A7400" s="164" t="s">
        <v>16629</v>
      </c>
      <c r="B7400" t="s">
        <v>16630</v>
      </c>
      <c r="C7400" t="s">
        <v>16631</v>
      </c>
      <c r="D7400" t="s">
        <v>16632</v>
      </c>
      <c r="E7400" t="s">
        <v>3737</v>
      </c>
      <c r="F7400">
        <v>94</v>
      </c>
      <c r="G7400" t="s">
        <v>8234</v>
      </c>
      <c r="H7400" t="s">
        <v>8256</v>
      </c>
      <c r="I7400" t="s">
        <v>8214</v>
      </c>
      <c r="J7400" t="s">
        <v>8215</v>
      </c>
      <c r="K7400" t="s">
        <v>5808</v>
      </c>
      <c r="L7400" t="s">
        <v>8267</v>
      </c>
    </row>
    <row r="7401" spans="1:12" x14ac:dyDescent="0.35">
      <c r="A7401" s="164" t="s">
        <v>3744</v>
      </c>
      <c r="B7401" t="s">
        <v>5171</v>
      </c>
      <c r="C7401" t="s">
        <v>14694</v>
      </c>
      <c r="D7401" t="s">
        <v>3745</v>
      </c>
      <c r="E7401" t="s">
        <v>3737</v>
      </c>
      <c r="F7401">
        <v>52</v>
      </c>
      <c r="G7401" t="s">
        <v>8234</v>
      </c>
      <c r="H7401" t="s">
        <v>8256</v>
      </c>
      <c r="I7401" t="s">
        <v>8219</v>
      </c>
      <c r="J7401" t="s">
        <v>8215</v>
      </c>
      <c r="K7401" t="s">
        <v>8224</v>
      </c>
      <c r="L7401" t="s">
        <v>8216</v>
      </c>
    </row>
    <row r="7402" spans="1:12" x14ac:dyDescent="0.35">
      <c r="A7402" s="164" t="s">
        <v>3746</v>
      </c>
      <c r="B7402" t="s">
        <v>7970</v>
      </c>
      <c r="C7402" t="s">
        <v>28115</v>
      </c>
      <c r="D7402" t="s">
        <v>3044</v>
      </c>
      <c r="E7402" t="s">
        <v>3737</v>
      </c>
      <c r="F7402">
        <v>298</v>
      </c>
      <c r="G7402" t="s">
        <v>8223</v>
      </c>
      <c r="H7402" t="s">
        <v>8256</v>
      </c>
      <c r="I7402" t="s">
        <v>8214</v>
      </c>
      <c r="J7402" t="s">
        <v>8215</v>
      </c>
      <c r="K7402" t="s">
        <v>8224</v>
      </c>
      <c r="L7402" t="s">
        <v>8267</v>
      </c>
    </row>
    <row r="7403" spans="1:12" x14ac:dyDescent="0.35">
      <c r="A7403" s="164" t="s">
        <v>8424</v>
      </c>
      <c r="B7403" t="s">
        <v>8425</v>
      </c>
      <c r="C7403" t="s">
        <v>8426</v>
      </c>
      <c r="D7403" t="s">
        <v>8427</v>
      </c>
      <c r="E7403" t="s">
        <v>3737</v>
      </c>
      <c r="F7403">
        <v>108</v>
      </c>
      <c r="G7403" t="s">
        <v>8212</v>
      </c>
      <c r="H7403" t="s">
        <v>8256</v>
      </c>
      <c r="I7403" t="s">
        <v>8214</v>
      </c>
      <c r="J7403" t="s">
        <v>8215</v>
      </c>
      <c r="K7403" t="s">
        <v>8224</v>
      </c>
      <c r="L7403" t="s">
        <v>8216</v>
      </c>
    </row>
    <row r="7404" spans="1:12" x14ac:dyDescent="0.35">
      <c r="A7404" s="164" t="s">
        <v>16567</v>
      </c>
      <c r="B7404" t="s">
        <v>16568</v>
      </c>
      <c r="C7404" t="s">
        <v>16569</v>
      </c>
      <c r="D7404" t="s">
        <v>3827</v>
      </c>
      <c r="E7404" t="s">
        <v>3737</v>
      </c>
      <c r="F7404">
        <v>172</v>
      </c>
      <c r="G7404" t="s">
        <v>8212</v>
      </c>
      <c r="H7404" t="s">
        <v>8256</v>
      </c>
      <c r="I7404" t="s">
        <v>8214</v>
      </c>
      <c r="J7404" t="s">
        <v>8215</v>
      </c>
      <c r="K7404" t="s">
        <v>8224</v>
      </c>
      <c r="L7404" t="s">
        <v>8216</v>
      </c>
    </row>
    <row r="7405" spans="1:12" x14ac:dyDescent="0.35">
      <c r="A7405" s="164" t="s">
        <v>3747</v>
      </c>
      <c r="B7405" t="s">
        <v>5131</v>
      </c>
      <c r="C7405" t="s">
        <v>22893</v>
      </c>
      <c r="D7405" t="s">
        <v>3748</v>
      </c>
      <c r="E7405" t="s">
        <v>3737</v>
      </c>
      <c r="F7405">
        <v>140</v>
      </c>
      <c r="G7405" t="s">
        <v>8212</v>
      </c>
      <c r="H7405" t="s">
        <v>8256</v>
      </c>
      <c r="I7405" t="s">
        <v>8214</v>
      </c>
      <c r="J7405" t="s">
        <v>8215</v>
      </c>
      <c r="K7405" t="s">
        <v>8224</v>
      </c>
      <c r="L7405" t="s">
        <v>8216</v>
      </c>
    </row>
    <row r="7406" spans="1:12" x14ac:dyDescent="0.35">
      <c r="A7406" s="164" t="s">
        <v>3749</v>
      </c>
      <c r="B7406" t="s">
        <v>5210</v>
      </c>
      <c r="C7406" t="s">
        <v>10975</v>
      </c>
      <c r="D7406" t="s">
        <v>3750</v>
      </c>
      <c r="E7406" t="s">
        <v>3737</v>
      </c>
      <c r="F7406">
        <v>123</v>
      </c>
      <c r="G7406" t="s">
        <v>8212</v>
      </c>
      <c r="H7406" t="s">
        <v>8256</v>
      </c>
      <c r="I7406" t="s">
        <v>8219</v>
      </c>
      <c r="J7406" t="s">
        <v>8215</v>
      </c>
      <c r="K7406" t="s">
        <v>5808</v>
      </c>
      <c r="L7406" t="s">
        <v>8216</v>
      </c>
    </row>
    <row r="7407" spans="1:12" x14ac:dyDescent="0.35">
      <c r="A7407" s="164" t="s">
        <v>30996</v>
      </c>
      <c r="B7407" t="s">
        <v>30997</v>
      </c>
      <c r="C7407" t="s">
        <v>30998</v>
      </c>
      <c r="D7407" t="s">
        <v>30999</v>
      </c>
      <c r="E7407" t="s">
        <v>3737</v>
      </c>
      <c r="H7407" t="s">
        <v>8256</v>
      </c>
      <c r="I7407" t="s">
        <v>8214</v>
      </c>
      <c r="J7407" t="s">
        <v>8215</v>
      </c>
      <c r="K7407" t="s">
        <v>8224</v>
      </c>
      <c r="L7407" t="s">
        <v>8216</v>
      </c>
    </row>
    <row r="7408" spans="1:12" x14ac:dyDescent="0.35">
      <c r="A7408" s="164" t="s">
        <v>22356</v>
      </c>
      <c r="B7408" t="s">
        <v>22357</v>
      </c>
      <c r="C7408" t="s">
        <v>9834</v>
      </c>
      <c r="D7408" t="s">
        <v>18809</v>
      </c>
      <c r="E7408" t="s">
        <v>3737</v>
      </c>
      <c r="F7408">
        <v>20</v>
      </c>
      <c r="G7408" t="s">
        <v>8234</v>
      </c>
      <c r="H7408" t="s">
        <v>8256</v>
      </c>
      <c r="I7408" t="s">
        <v>8219</v>
      </c>
      <c r="J7408" t="s">
        <v>8215</v>
      </c>
      <c r="K7408" t="s">
        <v>8224</v>
      </c>
      <c r="L7408" t="s">
        <v>8216</v>
      </c>
    </row>
    <row r="7409" spans="1:12" x14ac:dyDescent="0.35">
      <c r="A7409" s="164" t="s">
        <v>3751</v>
      </c>
      <c r="B7409" t="s">
        <v>5170</v>
      </c>
      <c r="C7409" t="s">
        <v>17980</v>
      </c>
      <c r="D7409" t="s">
        <v>1051</v>
      </c>
      <c r="E7409" t="s">
        <v>3737</v>
      </c>
      <c r="F7409">
        <v>121</v>
      </c>
      <c r="G7409" t="s">
        <v>8212</v>
      </c>
      <c r="H7409" t="s">
        <v>8256</v>
      </c>
      <c r="I7409" t="s">
        <v>8219</v>
      </c>
      <c r="J7409" t="s">
        <v>8215</v>
      </c>
      <c r="K7409" t="s">
        <v>8224</v>
      </c>
      <c r="L7409" t="s">
        <v>8267</v>
      </c>
    </row>
    <row r="7410" spans="1:12" x14ac:dyDescent="0.35">
      <c r="A7410" s="164" t="s">
        <v>19685</v>
      </c>
      <c r="B7410" t="s">
        <v>5516</v>
      </c>
      <c r="C7410" t="s">
        <v>19686</v>
      </c>
      <c r="D7410" t="s">
        <v>1051</v>
      </c>
      <c r="E7410" t="s">
        <v>3737</v>
      </c>
      <c r="F7410">
        <v>134</v>
      </c>
      <c r="G7410" t="s">
        <v>8212</v>
      </c>
      <c r="H7410" t="s">
        <v>8256</v>
      </c>
      <c r="I7410" t="s">
        <v>8219</v>
      </c>
      <c r="J7410" t="s">
        <v>8215</v>
      </c>
      <c r="K7410" t="s">
        <v>5808</v>
      </c>
      <c r="L7410" t="s">
        <v>8216</v>
      </c>
    </row>
    <row r="7411" spans="1:12" x14ac:dyDescent="0.35">
      <c r="A7411" s="164" t="s">
        <v>18513</v>
      </c>
      <c r="B7411" t="s">
        <v>18514</v>
      </c>
      <c r="C7411" t="s">
        <v>18515</v>
      </c>
      <c r="D7411" t="s">
        <v>18516</v>
      </c>
      <c r="E7411" t="s">
        <v>3737</v>
      </c>
      <c r="F7411">
        <v>175</v>
      </c>
      <c r="G7411" t="s">
        <v>8212</v>
      </c>
      <c r="H7411" t="s">
        <v>8256</v>
      </c>
      <c r="I7411" t="s">
        <v>8214</v>
      </c>
      <c r="J7411" t="s">
        <v>8215</v>
      </c>
      <c r="K7411" t="s">
        <v>5808</v>
      </c>
      <c r="L7411" t="s">
        <v>8216</v>
      </c>
    </row>
    <row r="7412" spans="1:12" x14ac:dyDescent="0.35">
      <c r="A7412" s="164" t="s">
        <v>3752</v>
      </c>
      <c r="B7412" t="s">
        <v>5216</v>
      </c>
      <c r="C7412" t="s">
        <v>19882</v>
      </c>
      <c r="D7412" t="s">
        <v>3753</v>
      </c>
      <c r="E7412" t="s">
        <v>3737</v>
      </c>
      <c r="F7412">
        <v>40</v>
      </c>
      <c r="G7412" t="s">
        <v>8234</v>
      </c>
      <c r="H7412" t="s">
        <v>8256</v>
      </c>
      <c r="I7412" t="s">
        <v>8214</v>
      </c>
      <c r="J7412" t="s">
        <v>8215</v>
      </c>
      <c r="K7412" t="s">
        <v>8224</v>
      </c>
      <c r="L7412" t="s">
        <v>8216</v>
      </c>
    </row>
    <row r="7413" spans="1:12" x14ac:dyDescent="0.35">
      <c r="A7413" s="164" t="s">
        <v>30338</v>
      </c>
      <c r="B7413" t="s">
        <v>30339</v>
      </c>
      <c r="C7413" t="s">
        <v>30340</v>
      </c>
      <c r="D7413" t="s">
        <v>12733</v>
      </c>
      <c r="E7413" t="s">
        <v>3737</v>
      </c>
      <c r="H7413" t="s">
        <v>8256</v>
      </c>
      <c r="I7413" t="s">
        <v>8214</v>
      </c>
      <c r="J7413" t="s">
        <v>8215</v>
      </c>
      <c r="K7413" t="s">
        <v>8224</v>
      </c>
      <c r="L7413" t="s">
        <v>8216</v>
      </c>
    </row>
    <row r="7414" spans="1:12" x14ac:dyDescent="0.35">
      <c r="A7414" s="164" t="s">
        <v>17133</v>
      </c>
      <c r="B7414" t="s">
        <v>17134</v>
      </c>
      <c r="C7414" t="s">
        <v>17135</v>
      </c>
      <c r="D7414" t="s">
        <v>12733</v>
      </c>
      <c r="E7414" t="s">
        <v>3737</v>
      </c>
      <c r="H7414" t="s">
        <v>8256</v>
      </c>
      <c r="I7414" t="s">
        <v>8214</v>
      </c>
      <c r="J7414" t="s">
        <v>8215</v>
      </c>
      <c r="K7414" t="s">
        <v>8224</v>
      </c>
      <c r="L7414" t="s">
        <v>8216</v>
      </c>
    </row>
    <row r="7415" spans="1:12" x14ac:dyDescent="0.35">
      <c r="A7415" s="164" t="s">
        <v>32200</v>
      </c>
      <c r="B7415" t="s">
        <v>32201</v>
      </c>
      <c r="C7415" t="s">
        <v>21652</v>
      </c>
      <c r="D7415" t="s">
        <v>2626</v>
      </c>
      <c r="E7415" t="s">
        <v>3737</v>
      </c>
      <c r="F7415">
        <v>105</v>
      </c>
      <c r="G7415" t="s">
        <v>8212</v>
      </c>
      <c r="H7415" t="s">
        <v>8256</v>
      </c>
      <c r="I7415" t="s">
        <v>8214</v>
      </c>
      <c r="J7415" t="s">
        <v>8215</v>
      </c>
      <c r="K7415" t="s">
        <v>8224</v>
      </c>
      <c r="L7415" t="s">
        <v>8267</v>
      </c>
    </row>
    <row r="7416" spans="1:12" x14ac:dyDescent="0.35">
      <c r="A7416" s="164" t="s">
        <v>17384</v>
      </c>
      <c r="B7416" t="s">
        <v>17385</v>
      </c>
      <c r="C7416" t="s">
        <v>17386</v>
      </c>
      <c r="D7416" t="s">
        <v>2626</v>
      </c>
      <c r="E7416" t="s">
        <v>3737</v>
      </c>
      <c r="F7416">
        <v>160</v>
      </c>
      <c r="G7416" t="s">
        <v>8212</v>
      </c>
      <c r="H7416" t="s">
        <v>8256</v>
      </c>
      <c r="I7416" t="s">
        <v>8214</v>
      </c>
      <c r="J7416" t="s">
        <v>8215</v>
      </c>
      <c r="K7416" t="s">
        <v>8224</v>
      </c>
      <c r="L7416" t="s">
        <v>8267</v>
      </c>
    </row>
    <row r="7417" spans="1:12" x14ac:dyDescent="0.35">
      <c r="A7417" s="164" t="s">
        <v>8384</v>
      </c>
      <c r="B7417" t="s">
        <v>8385</v>
      </c>
      <c r="C7417" t="s">
        <v>8386</v>
      </c>
      <c r="D7417" t="s">
        <v>2626</v>
      </c>
      <c r="E7417" t="s">
        <v>3737</v>
      </c>
      <c r="F7417">
        <v>27</v>
      </c>
      <c r="G7417" t="s">
        <v>8234</v>
      </c>
      <c r="H7417" t="s">
        <v>8256</v>
      </c>
      <c r="I7417" t="s">
        <v>8214</v>
      </c>
      <c r="J7417" t="s">
        <v>8215</v>
      </c>
      <c r="K7417" t="s">
        <v>5808</v>
      </c>
      <c r="L7417" t="s">
        <v>8267</v>
      </c>
    </row>
    <row r="7418" spans="1:12" x14ac:dyDescent="0.35">
      <c r="A7418" s="164" t="s">
        <v>9062</v>
      </c>
      <c r="B7418" t="s">
        <v>9063</v>
      </c>
      <c r="C7418" t="s">
        <v>9064</v>
      </c>
      <c r="D7418" t="s">
        <v>2626</v>
      </c>
      <c r="E7418" t="s">
        <v>3737</v>
      </c>
      <c r="F7418">
        <v>14</v>
      </c>
      <c r="G7418" t="s">
        <v>8234</v>
      </c>
      <c r="H7418" t="s">
        <v>8256</v>
      </c>
      <c r="I7418" t="s">
        <v>8214</v>
      </c>
      <c r="J7418" t="s">
        <v>8215</v>
      </c>
      <c r="K7418" t="s">
        <v>8224</v>
      </c>
      <c r="L7418" t="s">
        <v>8216</v>
      </c>
    </row>
    <row r="7419" spans="1:12" x14ac:dyDescent="0.35">
      <c r="A7419" s="164" t="s">
        <v>3754</v>
      </c>
      <c r="B7419" t="s">
        <v>5119</v>
      </c>
      <c r="C7419" t="s">
        <v>15716</v>
      </c>
      <c r="D7419" t="s">
        <v>2626</v>
      </c>
      <c r="E7419" t="s">
        <v>3737</v>
      </c>
      <c r="F7419">
        <v>128</v>
      </c>
      <c r="G7419" t="s">
        <v>8212</v>
      </c>
      <c r="H7419" t="s">
        <v>8256</v>
      </c>
      <c r="I7419" t="s">
        <v>8214</v>
      </c>
      <c r="J7419" t="s">
        <v>8215</v>
      </c>
      <c r="K7419" t="s">
        <v>8224</v>
      </c>
      <c r="L7419" t="s">
        <v>8267</v>
      </c>
    </row>
    <row r="7420" spans="1:12" x14ac:dyDescent="0.35">
      <c r="A7420" s="164" t="s">
        <v>3755</v>
      </c>
      <c r="B7420" t="s">
        <v>5122</v>
      </c>
      <c r="C7420" t="s">
        <v>14317</v>
      </c>
      <c r="D7420" t="s">
        <v>2626</v>
      </c>
      <c r="E7420" t="s">
        <v>3737</v>
      </c>
      <c r="F7420">
        <v>598</v>
      </c>
      <c r="G7420" t="s">
        <v>8490</v>
      </c>
      <c r="H7420" t="s">
        <v>8256</v>
      </c>
      <c r="I7420" t="s">
        <v>8214</v>
      </c>
      <c r="J7420" t="s">
        <v>8215</v>
      </c>
      <c r="K7420" t="s">
        <v>8224</v>
      </c>
      <c r="L7420" t="s">
        <v>8267</v>
      </c>
    </row>
    <row r="7421" spans="1:12" x14ac:dyDescent="0.35">
      <c r="A7421" s="164" t="s">
        <v>3756</v>
      </c>
      <c r="B7421" t="s">
        <v>5320</v>
      </c>
      <c r="C7421" t="s">
        <v>25599</v>
      </c>
      <c r="D7421" t="s">
        <v>3757</v>
      </c>
      <c r="E7421" t="s">
        <v>3737</v>
      </c>
      <c r="F7421">
        <v>345</v>
      </c>
      <c r="G7421" t="s">
        <v>8556</v>
      </c>
      <c r="H7421" t="s">
        <v>8256</v>
      </c>
      <c r="I7421" t="s">
        <v>8214</v>
      </c>
      <c r="J7421" t="s">
        <v>8215</v>
      </c>
      <c r="K7421" t="s">
        <v>8224</v>
      </c>
      <c r="L7421" t="s">
        <v>8267</v>
      </c>
    </row>
    <row r="7422" spans="1:12" x14ac:dyDescent="0.35">
      <c r="A7422" s="164" t="s">
        <v>26284</v>
      </c>
      <c r="B7422" t="s">
        <v>26285</v>
      </c>
      <c r="C7422" t="s">
        <v>26286</v>
      </c>
      <c r="D7422" t="s">
        <v>11785</v>
      </c>
      <c r="E7422" t="s">
        <v>3737</v>
      </c>
      <c r="F7422">
        <v>348</v>
      </c>
      <c r="G7422" t="s">
        <v>8556</v>
      </c>
      <c r="H7422" t="s">
        <v>8256</v>
      </c>
      <c r="I7422" t="s">
        <v>8214</v>
      </c>
      <c r="J7422" t="s">
        <v>8215</v>
      </c>
      <c r="K7422" t="s">
        <v>5808</v>
      </c>
      <c r="L7422" t="s">
        <v>8267</v>
      </c>
    </row>
    <row r="7423" spans="1:12" x14ac:dyDescent="0.35">
      <c r="A7423" s="164" t="s">
        <v>3758</v>
      </c>
      <c r="B7423" t="s">
        <v>5211</v>
      </c>
      <c r="C7423" t="s">
        <v>33032</v>
      </c>
      <c r="D7423" t="s">
        <v>3759</v>
      </c>
      <c r="E7423" t="s">
        <v>3737</v>
      </c>
      <c r="F7423">
        <v>118</v>
      </c>
      <c r="G7423" t="s">
        <v>8212</v>
      </c>
      <c r="H7423" t="s">
        <v>8256</v>
      </c>
      <c r="I7423" t="s">
        <v>8219</v>
      </c>
      <c r="J7423" t="s">
        <v>8215</v>
      </c>
      <c r="K7423" t="s">
        <v>8224</v>
      </c>
      <c r="L7423" t="s">
        <v>8216</v>
      </c>
    </row>
    <row r="7424" spans="1:12" x14ac:dyDescent="0.35">
      <c r="A7424" s="164" t="s">
        <v>14911</v>
      </c>
      <c r="B7424" t="s">
        <v>14912</v>
      </c>
      <c r="C7424" t="s">
        <v>14913</v>
      </c>
      <c r="D7424" t="s">
        <v>3759</v>
      </c>
      <c r="E7424" t="s">
        <v>3737</v>
      </c>
      <c r="F7424">
        <v>99</v>
      </c>
      <c r="G7424" t="s">
        <v>8234</v>
      </c>
      <c r="H7424" t="s">
        <v>8256</v>
      </c>
      <c r="I7424" t="s">
        <v>8219</v>
      </c>
      <c r="J7424" t="s">
        <v>8215</v>
      </c>
      <c r="K7424" t="s">
        <v>8224</v>
      </c>
      <c r="L7424" t="s">
        <v>8216</v>
      </c>
    </row>
    <row r="7425" spans="1:12" x14ac:dyDescent="0.35">
      <c r="A7425" s="164" t="s">
        <v>3760</v>
      </c>
      <c r="B7425" t="s">
        <v>5307</v>
      </c>
      <c r="C7425" t="s">
        <v>16374</v>
      </c>
      <c r="D7425" t="s">
        <v>5308</v>
      </c>
      <c r="E7425" t="s">
        <v>3737</v>
      </c>
      <c r="F7425">
        <v>143</v>
      </c>
      <c r="G7425" t="s">
        <v>8212</v>
      </c>
      <c r="H7425" t="s">
        <v>8256</v>
      </c>
      <c r="I7425" t="s">
        <v>8214</v>
      </c>
      <c r="J7425" t="s">
        <v>8215</v>
      </c>
      <c r="K7425" t="s">
        <v>8224</v>
      </c>
      <c r="L7425" t="s">
        <v>8216</v>
      </c>
    </row>
    <row r="7426" spans="1:12" x14ac:dyDescent="0.35">
      <c r="A7426" s="164" t="s">
        <v>24176</v>
      </c>
      <c r="B7426" t="s">
        <v>24177</v>
      </c>
      <c r="C7426" t="s">
        <v>19393</v>
      </c>
      <c r="D7426" t="s">
        <v>11785</v>
      </c>
      <c r="E7426" t="s">
        <v>3737</v>
      </c>
      <c r="H7426" t="s">
        <v>8256</v>
      </c>
      <c r="I7426" t="s">
        <v>8214</v>
      </c>
      <c r="J7426" t="s">
        <v>8215</v>
      </c>
      <c r="K7426" t="s">
        <v>8224</v>
      </c>
      <c r="L7426" t="s">
        <v>8216</v>
      </c>
    </row>
    <row r="7427" spans="1:12" x14ac:dyDescent="0.35">
      <c r="A7427" s="164" t="s">
        <v>3761</v>
      </c>
      <c r="B7427" t="s">
        <v>5101</v>
      </c>
      <c r="C7427" t="s">
        <v>10785</v>
      </c>
      <c r="D7427" t="s">
        <v>3762</v>
      </c>
      <c r="E7427" t="s">
        <v>3737</v>
      </c>
      <c r="F7427">
        <v>62</v>
      </c>
      <c r="G7427" t="s">
        <v>8234</v>
      </c>
      <c r="H7427" t="s">
        <v>8256</v>
      </c>
      <c r="I7427" t="s">
        <v>8214</v>
      </c>
      <c r="J7427" t="s">
        <v>8215</v>
      </c>
      <c r="K7427" t="s">
        <v>8224</v>
      </c>
      <c r="L7427" t="s">
        <v>8216</v>
      </c>
    </row>
    <row r="7428" spans="1:12" x14ac:dyDescent="0.35">
      <c r="A7428" s="164" t="s">
        <v>3763</v>
      </c>
      <c r="B7428" t="s">
        <v>5303</v>
      </c>
      <c r="C7428" t="s">
        <v>15115</v>
      </c>
      <c r="D7428" t="s">
        <v>3764</v>
      </c>
      <c r="E7428" t="s">
        <v>3737</v>
      </c>
      <c r="F7428">
        <v>194</v>
      </c>
      <c r="G7428" t="s">
        <v>8212</v>
      </c>
      <c r="H7428" t="s">
        <v>8256</v>
      </c>
      <c r="I7428" t="s">
        <v>8214</v>
      </c>
      <c r="J7428" t="s">
        <v>8215</v>
      </c>
      <c r="K7428" t="s">
        <v>8224</v>
      </c>
      <c r="L7428" t="s">
        <v>8267</v>
      </c>
    </row>
    <row r="7429" spans="1:12" x14ac:dyDescent="0.35">
      <c r="A7429" s="164" t="s">
        <v>3765</v>
      </c>
      <c r="B7429" t="s">
        <v>5313</v>
      </c>
      <c r="C7429" t="s">
        <v>17673</v>
      </c>
      <c r="D7429" t="s">
        <v>3766</v>
      </c>
      <c r="E7429" t="s">
        <v>3737</v>
      </c>
      <c r="F7429">
        <v>116</v>
      </c>
      <c r="G7429" t="s">
        <v>8212</v>
      </c>
      <c r="H7429" t="s">
        <v>8256</v>
      </c>
      <c r="I7429" t="s">
        <v>8214</v>
      </c>
      <c r="J7429" t="s">
        <v>8215</v>
      </c>
      <c r="K7429" t="s">
        <v>8224</v>
      </c>
      <c r="L7429" t="s">
        <v>8216</v>
      </c>
    </row>
    <row r="7430" spans="1:12" x14ac:dyDescent="0.35">
      <c r="A7430" s="164" t="s">
        <v>3767</v>
      </c>
      <c r="B7430" t="s">
        <v>5158</v>
      </c>
      <c r="C7430" t="s">
        <v>18790</v>
      </c>
      <c r="D7430" t="s">
        <v>2114</v>
      </c>
      <c r="E7430" t="s">
        <v>3737</v>
      </c>
      <c r="F7430">
        <v>81</v>
      </c>
      <c r="G7430" t="s">
        <v>8234</v>
      </c>
      <c r="H7430" t="s">
        <v>8256</v>
      </c>
      <c r="I7430" t="s">
        <v>8219</v>
      </c>
      <c r="J7430" t="s">
        <v>8215</v>
      </c>
      <c r="K7430" t="s">
        <v>8224</v>
      </c>
      <c r="L7430" t="s">
        <v>8216</v>
      </c>
    </row>
    <row r="7431" spans="1:12" x14ac:dyDescent="0.35">
      <c r="A7431" s="164" t="s">
        <v>9770</v>
      </c>
      <c r="B7431" t="s">
        <v>9771</v>
      </c>
      <c r="C7431" t="s">
        <v>9772</v>
      </c>
      <c r="D7431" t="s">
        <v>9773</v>
      </c>
      <c r="E7431" t="s">
        <v>3737</v>
      </c>
      <c r="F7431">
        <v>35</v>
      </c>
      <c r="G7431" t="s">
        <v>8234</v>
      </c>
      <c r="H7431" t="s">
        <v>8256</v>
      </c>
      <c r="I7431" t="s">
        <v>8214</v>
      </c>
      <c r="J7431" t="s">
        <v>8215</v>
      </c>
      <c r="K7431" t="s">
        <v>5808</v>
      </c>
      <c r="L7431" t="s">
        <v>8216</v>
      </c>
    </row>
    <row r="7432" spans="1:12" x14ac:dyDescent="0.35">
      <c r="A7432" s="164" t="s">
        <v>3768</v>
      </c>
      <c r="B7432" t="s">
        <v>5156</v>
      </c>
      <c r="C7432" t="s">
        <v>28723</v>
      </c>
      <c r="D7432" t="s">
        <v>3769</v>
      </c>
      <c r="E7432" t="s">
        <v>3737</v>
      </c>
      <c r="F7432">
        <v>149</v>
      </c>
      <c r="G7432" t="s">
        <v>8212</v>
      </c>
      <c r="H7432" t="s">
        <v>8256</v>
      </c>
      <c r="I7432" t="s">
        <v>8214</v>
      </c>
      <c r="J7432" t="s">
        <v>8215</v>
      </c>
      <c r="K7432" t="s">
        <v>5808</v>
      </c>
      <c r="L7432" t="s">
        <v>8216</v>
      </c>
    </row>
    <row r="7433" spans="1:12" x14ac:dyDescent="0.35">
      <c r="A7433" s="164" t="s">
        <v>3770</v>
      </c>
      <c r="B7433" t="s">
        <v>5324</v>
      </c>
      <c r="C7433" t="s">
        <v>15418</v>
      </c>
      <c r="D7433" t="s">
        <v>363</v>
      </c>
      <c r="E7433" t="s">
        <v>3737</v>
      </c>
      <c r="F7433">
        <v>214</v>
      </c>
      <c r="G7433" t="s">
        <v>8223</v>
      </c>
      <c r="H7433" t="s">
        <v>8256</v>
      </c>
      <c r="I7433" t="s">
        <v>8214</v>
      </c>
      <c r="J7433" t="s">
        <v>8215</v>
      </c>
      <c r="K7433" t="s">
        <v>8224</v>
      </c>
      <c r="L7433" t="s">
        <v>8267</v>
      </c>
    </row>
    <row r="7434" spans="1:12" x14ac:dyDescent="0.35">
      <c r="A7434" s="164" t="s">
        <v>28393</v>
      </c>
      <c r="B7434" t="s">
        <v>28394</v>
      </c>
      <c r="C7434" t="s">
        <v>28395</v>
      </c>
      <c r="D7434" t="s">
        <v>28396</v>
      </c>
      <c r="E7434" t="s">
        <v>3737</v>
      </c>
      <c r="F7434">
        <v>67</v>
      </c>
      <c r="G7434" t="s">
        <v>8234</v>
      </c>
      <c r="H7434" t="s">
        <v>8256</v>
      </c>
      <c r="I7434" t="s">
        <v>8219</v>
      </c>
      <c r="J7434" t="s">
        <v>8215</v>
      </c>
      <c r="K7434" t="s">
        <v>8224</v>
      </c>
      <c r="L7434" t="s">
        <v>8216</v>
      </c>
    </row>
    <row r="7435" spans="1:12" x14ac:dyDescent="0.35">
      <c r="A7435" s="164" t="s">
        <v>3771</v>
      </c>
      <c r="B7435" t="s">
        <v>5137</v>
      </c>
      <c r="C7435" t="s">
        <v>11360</v>
      </c>
      <c r="D7435" t="s">
        <v>5138</v>
      </c>
      <c r="E7435" t="s">
        <v>3737</v>
      </c>
      <c r="F7435">
        <v>562</v>
      </c>
      <c r="G7435" t="s">
        <v>8490</v>
      </c>
      <c r="H7435" t="s">
        <v>8256</v>
      </c>
      <c r="I7435" t="s">
        <v>8214</v>
      </c>
      <c r="J7435" t="s">
        <v>8215</v>
      </c>
      <c r="K7435" t="s">
        <v>8224</v>
      </c>
      <c r="L7435" t="s">
        <v>8267</v>
      </c>
    </row>
    <row r="7436" spans="1:12" x14ac:dyDescent="0.35">
      <c r="A7436" s="164" t="s">
        <v>3773</v>
      </c>
      <c r="B7436" t="s">
        <v>5205</v>
      </c>
      <c r="C7436" t="s">
        <v>17268</v>
      </c>
      <c r="D7436" t="s">
        <v>3774</v>
      </c>
      <c r="E7436" t="s">
        <v>3737</v>
      </c>
      <c r="F7436">
        <v>227</v>
      </c>
      <c r="G7436" t="s">
        <v>8223</v>
      </c>
      <c r="H7436" t="s">
        <v>8256</v>
      </c>
      <c r="I7436" t="s">
        <v>8214</v>
      </c>
      <c r="J7436" t="s">
        <v>8215</v>
      </c>
      <c r="K7436" t="s">
        <v>8224</v>
      </c>
      <c r="L7436" t="s">
        <v>8267</v>
      </c>
    </row>
    <row r="7437" spans="1:12" x14ac:dyDescent="0.35">
      <c r="A7437" s="164" t="s">
        <v>3775</v>
      </c>
      <c r="B7437" t="s">
        <v>8004</v>
      </c>
      <c r="C7437" t="s">
        <v>18596</v>
      </c>
      <c r="D7437" t="s">
        <v>230</v>
      </c>
      <c r="E7437" t="s">
        <v>3737</v>
      </c>
      <c r="F7437">
        <v>522</v>
      </c>
      <c r="G7437" t="s">
        <v>8490</v>
      </c>
      <c r="H7437" t="s">
        <v>8256</v>
      </c>
      <c r="I7437" t="s">
        <v>8214</v>
      </c>
      <c r="J7437" t="s">
        <v>8215</v>
      </c>
      <c r="K7437" t="s">
        <v>8224</v>
      </c>
      <c r="L7437" t="s">
        <v>8267</v>
      </c>
    </row>
    <row r="7438" spans="1:12" x14ac:dyDescent="0.35">
      <c r="A7438" s="164" t="s">
        <v>22071</v>
      </c>
      <c r="B7438" t="s">
        <v>22072</v>
      </c>
      <c r="C7438" t="s">
        <v>22073</v>
      </c>
      <c r="D7438" t="s">
        <v>12733</v>
      </c>
      <c r="E7438" t="s">
        <v>3737</v>
      </c>
      <c r="F7438">
        <v>291</v>
      </c>
      <c r="G7438" t="s">
        <v>8223</v>
      </c>
      <c r="H7438" t="s">
        <v>8256</v>
      </c>
      <c r="I7438" t="s">
        <v>8214</v>
      </c>
      <c r="J7438" t="s">
        <v>8215</v>
      </c>
      <c r="K7438" t="s">
        <v>5808</v>
      </c>
      <c r="L7438" t="s">
        <v>8267</v>
      </c>
    </row>
    <row r="7439" spans="1:12" x14ac:dyDescent="0.35">
      <c r="A7439" s="164" t="s">
        <v>3776</v>
      </c>
      <c r="B7439" t="s">
        <v>5193</v>
      </c>
      <c r="C7439" t="s">
        <v>23262</v>
      </c>
      <c r="D7439" t="s">
        <v>3777</v>
      </c>
      <c r="E7439" t="s">
        <v>3737</v>
      </c>
      <c r="F7439">
        <v>109</v>
      </c>
      <c r="G7439" t="s">
        <v>8212</v>
      </c>
      <c r="H7439" t="s">
        <v>8256</v>
      </c>
      <c r="I7439" t="s">
        <v>8219</v>
      </c>
      <c r="J7439" t="s">
        <v>8215</v>
      </c>
      <c r="K7439" t="s">
        <v>8224</v>
      </c>
      <c r="L7439" t="s">
        <v>8267</v>
      </c>
    </row>
    <row r="7440" spans="1:12" x14ac:dyDescent="0.35">
      <c r="A7440" s="164" t="s">
        <v>3778</v>
      </c>
      <c r="B7440" t="s">
        <v>5212</v>
      </c>
      <c r="C7440" t="s">
        <v>32596</v>
      </c>
      <c r="D7440" t="s">
        <v>3779</v>
      </c>
      <c r="E7440" t="s">
        <v>3737</v>
      </c>
      <c r="F7440">
        <v>466</v>
      </c>
      <c r="G7440" t="s">
        <v>8307</v>
      </c>
      <c r="H7440" t="s">
        <v>8256</v>
      </c>
      <c r="I7440" t="s">
        <v>8214</v>
      </c>
      <c r="J7440" t="s">
        <v>8215</v>
      </c>
      <c r="K7440" t="s">
        <v>8224</v>
      </c>
      <c r="L7440" t="s">
        <v>8267</v>
      </c>
    </row>
    <row r="7441" spans="1:12" x14ac:dyDescent="0.35">
      <c r="A7441" s="164" t="s">
        <v>3780</v>
      </c>
      <c r="B7441" t="s">
        <v>5316</v>
      </c>
      <c r="C7441" t="s">
        <v>15676</v>
      </c>
      <c r="D7441" t="s">
        <v>3757</v>
      </c>
      <c r="E7441" t="s">
        <v>3737</v>
      </c>
      <c r="F7441">
        <v>552</v>
      </c>
      <c r="G7441" t="s">
        <v>8490</v>
      </c>
      <c r="H7441" t="s">
        <v>8256</v>
      </c>
      <c r="I7441" t="s">
        <v>8214</v>
      </c>
      <c r="J7441" t="s">
        <v>8215</v>
      </c>
      <c r="K7441" t="s">
        <v>8224</v>
      </c>
      <c r="L7441" t="s">
        <v>8267</v>
      </c>
    </row>
    <row r="7442" spans="1:12" x14ac:dyDescent="0.35">
      <c r="A7442" s="164" t="s">
        <v>10991</v>
      </c>
      <c r="B7442" t="s">
        <v>10992</v>
      </c>
      <c r="C7442" t="s">
        <v>10993</v>
      </c>
      <c r="D7442" t="s">
        <v>2626</v>
      </c>
      <c r="E7442" t="s">
        <v>3737</v>
      </c>
      <c r="F7442">
        <v>375</v>
      </c>
      <c r="G7442" t="s">
        <v>8556</v>
      </c>
      <c r="H7442" t="s">
        <v>8256</v>
      </c>
      <c r="I7442" t="s">
        <v>8214</v>
      </c>
      <c r="J7442" t="s">
        <v>8215</v>
      </c>
      <c r="K7442" t="s">
        <v>8224</v>
      </c>
      <c r="L7442" t="s">
        <v>8267</v>
      </c>
    </row>
    <row r="7443" spans="1:12" x14ac:dyDescent="0.35">
      <c r="A7443" s="164" t="s">
        <v>3781</v>
      </c>
      <c r="B7443" t="s">
        <v>5188</v>
      </c>
      <c r="C7443" t="s">
        <v>17368</v>
      </c>
      <c r="D7443" t="s">
        <v>3782</v>
      </c>
      <c r="E7443" t="s">
        <v>3737</v>
      </c>
      <c r="F7443">
        <v>40</v>
      </c>
      <c r="G7443" t="s">
        <v>8234</v>
      </c>
      <c r="H7443" t="s">
        <v>8256</v>
      </c>
      <c r="I7443" t="s">
        <v>8219</v>
      </c>
      <c r="J7443" t="s">
        <v>8215</v>
      </c>
      <c r="K7443" t="s">
        <v>8224</v>
      </c>
      <c r="L7443" t="s">
        <v>8216</v>
      </c>
    </row>
    <row r="7444" spans="1:12" x14ac:dyDescent="0.35">
      <c r="A7444" s="164" t="s">
        <v>22735</v>
      </c>
      <c r="B7444" t="s">
        <v>22736</v>
      </c>
      <c r="C7444" t="s">
        <v>22737</v>
      </c>
      <c r="D7444" t="s">
        <v>3887</v>
      </c>
      <c r="E7444" t="s">
        <v>3737</v>
      </c>
      <c r="F7444">
        <v>27</v>
      </c>
      <c r="G7444" t="s">
        <v>8234</v>
      </c>
      <c r="H7444" t="s">
        <v>8256</v>
      </c>
      <c r="I7444" t="s">
        <v>8214</v>
      </c>
      <c r="J7444" t="s">
        <v>8215</v>
      </c>
      <c r="K7444" t="s">
        <v>5808</v>
      </c>
      <c r="L7444" t="s">
        <v>8216</v>
      </c>
    </row>
    <row r="7445" spans="1:12" x14ac:dyDescent="0.35">
      <c r="A7445" s="164" t="s">
        <v>31731</v>
      </c>
      <c r="B7445" t="s">
        <v>31732</v>
      </c>
      <c r="C7445" t="s">
        <v>31733</v>
      </c>
      <c r="D7445" t="s">
        <v>3757</v>
      </c>
      <c r="E7445" t="s">
        <v>3737</v>
      </c>
      <c r="F7445">
        <v>433</v>
      </c>
      <c r="G7445" t="s">
        <v>8307</v>
      </c>
      <c r="H7445" t="s">
        <v>8256</v>
      </c>
      <c r="I7445" t="s">
        <v>8214</v>
      </c>
      <c r="J7445" t="s">
        <v>8215</v>
      </c>
      <c r="K7445" t="s">
        <v>8224</v>
      </c>
      <c r="L7445" t="s">
        <v>8267</v>
      </c>
    </row>
    <row r="7446" spans="1:12" x14ac:dyDescent="0.35">
      <c r="A7446" s="164" t="s">
        <v>3783</v>
      </c>
      <c r="B7446" t="s">
        <v>5184</v>
      </c>
      <c r="C7446" t="s">
        <v>27255</v>
      </c>
      <c r="D7446" t="s">
        <v>3784</v>
      </c>
      <c r="E7446" t="s">
        <v>3737</v>
      </c>
      <c r="F7446">
        <v>57</v>
      </c>
      <c r="G7446" t="s">
        <v>8234</v>
      </c>
      <c r="H7446" t="s">
        <v>8256</v>
      </c>
      <c r="I7446" t="s">
        <v>8219</v>
      </c>
      <c r="J7446" t="s">
        <v>8215</v>
      </c>
      <c r="K7446" t="s">
        <v>8224</v>
      </c>
      <c r="L7446" t="s">
        <v>8216</v>
      </c>
    </row>
    <row r="7447" spans="1:12" x14ac:dyDescent="0.35">
      <c r="A7447" s="164" t="s">
        <v>3785</v>
      </c>
      <c r="B7447" t="s">
        <v>5102</v>
      </c>
      <c r="C7447" t="s">
        <v>22875</v>
      </c>
      <c r="D7447" t="s">
        <v>3786</v>
      </c>
      <c r="E7447" t="s">
        <v>3737</v>
      </c>
      <c r="F7447">
        <v>162</v>
      </c>
      <c r="G7447" t="s">
        <v>8212</v>
      </c>
      <c r="H7447" t="s">
        <v>8256</v>
      </c>
      <c r="I7447" t="s">
        <v>8214</v>
      </c>
      <c r="J7447" t="s">
        <v>8215</v>
      </c>
      <c r="K7447" t="s">
        <v>5808</v>
      </c>
      <c r="L7447" t="s">
        <v>8216</v>
      </c>
    </row>
    <row r="7448" spans="1:12" x14ac:dyDescent="0.35">
      <c r="A7448" s="164" t="s">
        <v>3787</v>
      </c>
      <c r="B7448" t="s">
        <v>5190</v>
      </c>
      <c r="C7448" t="s">
        <v>32510</v>
      </c>
      <c r="D7448" t="s">
        <v>3788</v>
      </c>
      <c r="E7448" t="s">
        <v>3737</v>
      </c>
      <c r="F7448">
        <v>66</v>
      </c>
      <c r="G7448" t="s">
        <v>8234</v>
      </c>
      <c r="H7448" t="s">
        <v>8256</v>
      </c>
      <c r="I7448" t="s">
        <v>8214</v>
      </c>
      <c r="J7448" t="s">
        <v>8215</v>
      </c>
      <c r="K7448" t="s">
        <v>8224</v>
      </c>
      <c r="L7448" t="s">
        <v>8216</v>
      </c>
    </row>
    <row r="7449" spans="1:12" x14ac:dyDescent="0.35">
      <c r="A7449" s="164" t="s">
        <v>12730</v>
      </c>
      <c r="B7449" t="s">
        <v>12731</v>
      </c>
      <c r="C7449" t="s">
        <v>12732</v>
      </c>
      <c r="D7449" t="s">
        <v>12733</v>
      </c>
      <c r="E7449" t="s">
        <v>3737</v>
      </c>
      <c r="H7449" t="s">
        <v>8256</v>
      </c>
      <c r="I7449" t="s">
        <v>8214</v>
      </c>
      <c r="J7449" t="s">
        <v>8215</v>
      </c>
      <c r="K7449" t="s">
        <v>8224</v>
      </c>
      <c r="L7449" t="s">
        <v>8216</v>
      </c>
    </row>
    <row r="7450" spans="1:12" x14ac:dyDescent="0.35">
      <c r="A7450" s="164" t="s">
        <v>15227</v>
      </c>
      <c r="B7450" t="s">
        <v>15228</v>
      </c>
      <c r="C7450" t="s">
        <v>15229</v>
      </c>
      <c r="D7450" t="s">
        <v>8746</v>
      </c>
      <c r="E7450" t="s">
        <v>3737</v>
      </c>
      <c r="F7450">
        <v>149</v>
      </c>
      <c r="G7450" t="s">
        <v>8212</v>
      </c>
      <c r="H7450" t="s">
        <v>8256</v>
      </c>
      <c r="I7450" t="s">
        <v>8214</v>
      </c>
      <c r="J7450" t="s">
        <v>8215</v>
      </c>
      <c r="K7450" t="s">
        <v>5808</v>
      </c>
      <c r="L7450" t="s">
        <v>8216</v>
      </c>
    </row>
    <row r="7451" spans="1:12" x14ac:dyDescent="0.35">
      <c r="A7451" s="164" t="s">
        <v>9506</v>
      </c>
      <c r="B7451" t="s">
        <v>9507</v>
      </c>
      <c r="C7451" t="s">
        <v>9508</v>
      </c>
      <c r="D7451" t="s">
        <v>491</v>
      </c>
      <c r="E7451" t="s">
        <v>3737</v>
      </c>
      <c r="F7451">
        <v>142</v>
      </c>
      <c r="G7451" t="s">
        <v>8212</v>
      </c>
      <c r="H7451" t="s">
        <v>8256</v>
      </c>
      <c r="I7451" t="s">
        <v>8214</v>
      </c>
      <c r="J7451" t="s">
        <v>8215</v>
      </c>
      <c r="K7451" t="s">
        <v>8224</v>
      </c>
      <c r="L7451" t="s">
        <v>8216</v>
      </c>
    </row>
    <row r="7452" spans="1:12" x14ac:dyDescent="0.35">
      <c r="A7452" s="164" t="s">
        <v>3789</v>
      </c>
      <c r="B7452" t="s">
        <v>5185</v>
      </c>
      <c r="C7452" t="s">
        <v>26221</v>
      </c>
      <c r="D7452" t="s">
        <v>3790</v>
      </c>
      <c r="E7452" t="s">
        <v>3737</v>
      </c>
      <c r="F7452">
        <v>45</v>
      </c>
      <c r="G7452" t="s">
        <v>8234</v>
      </c>
      <c r="H7452" t="s">
        <v>8256</v>
      </c>
      <c r="I7452" t="s">
        <v>8214</v>
      </c>
      <c r="J7452" t="s">
        <v>8215</v>
      </c>
      <c r="K7452" t="s">
        <v>8224</v>
      </c>
      <c r="L7452" t="s">
        <v>8216</v>
      </c>
    </row>
    <row r="7453" spans="1:12" x14ac:dyDescent="0.35">
      <c r="A7453" s="164" t="s">
        <v>3791</v>
      </c>
      <c r="B7453" t="s">
        <v>8096</v>
      </c>
      <c r="C7453" t="s">
        <v>16370</v>
      </c>
      <c r="D7453" t="s">
        <v>3044</v>
      </c>
      <c r="E7453" t="s">
        <v>3737</v>
      </c>
      <c r="F7453">
        <v>421</v>
      </c>
      <c r="G7453" t="s">
        <v>8307</v>
      </c>
      <c r="H7453" t="s">
        <v>8256</v>
      </c>
      <c r="I7453" t="s">
        <v>8214</v>
      </c>
      <c r="J7453" t="s">
        <v>8215</v>
      </c>
      <c r="K7453" t="s">
        <v>8224</v>
      </c>
      <c r="L7453" t="s">
        <v>8267</v>
      </c>
    </row>
    <row r="7454" spans="1:12" x14ac:dyDescent="0.35">
      <c r="A7454" s="164" t="s">
        <v>29938</v>
      </c>
      <c r="B7454" t="s">
        <v>29939</v>
      </c>
      <c r="C7454" t="s">
        <v>29940</v>
      </c>
      <c r="D7454" t="s">
        <v>29941</v>
      </c>
      <c r="E7454" t="s">
        <v>3737</v>
      </c>
      <c r="H7454" t="s">
        <v>8256</v>
      </c>
      <c r="I7454" t="s">
        <v>8214</v>
      </c>
      <c r="J7454" t="s">
        <v>8215</v>
      </c>
      <c r="K7454" t="s">
        <v>8224</v>
      </c>
      <c r="L7454" t="s">
        <v>8216</v>
      </c>
    </row>
    <row r="7455" spans="1:12" x14ac:dyDescent="0.35">
      <c r="A7455" s="164" t="s">
        <v>3792</v>
      </c>
      <c r="B7455" t="s">
        <v>5197</v>
      </c>
      <c r="C7455" t="s">
        <v>11937</v>
      </c>
      <c r="D7455" t="s">
        <v>3793</v>
      </c>
      <c r="E7455" t="s">
        <v>3737</v>
      </c>
      <c r="F7455">
        <v>76</v>
      </c>
      <c r="G7455" t="s">
        <v>8234</v>
      </c>
      <c r="H7455" t="s">
        <v>8256</v>
      </c>
      <c r="I7455" t="s">
        <v>8214</v>
      </c>
      <c r="J7455" t="s">
        <v>8215</v>
      </c>
      <c r="K7455" t="s">
        <v>8224</v>
      </c>
      <c r="L7455" t="s">
        <v>8216</v>
      </c>
    </row>
    <row r="7456" spans="1:12" x14ac:dyDescent="0.35">
      <c r="A7456" s="164" t="s">
        <v>3794</v>
      </c>
      <c r="B7456" t="s">
        <v>5192</v>
      </c>
      <c r="C7456" t="s">
        <v>18325</v>
      </c>
      <c r="D7456" t="s">
        <v>1847</v>
      </c>
      <c r="E7456" t="s">
        <v>3737</v>
      </c>
      <c r="F7456">
        <v>145</v>
      </c>
      <c r="G7456" t="s">
        <v>8212</v>
      </c>
      <c r="H7456" t="s">
        <v>8256</v>
      </c>
      <c r="I7456" t="s">
        <v>8214</v>
      </c>
      <c r="J7456" t="s">
        <v>8215</v>
      </c>
      <c r="K7456" t="s">
        <v>8224</v>
      </c>
      <c r="L7456" t="s">
        <v>8267</v>
      </c>
    </row>
    <row r="7457" spans="1:12" x14ac:dyDescent="0.35">
      <c r="A7457" s="164" t="s">
        <v>3795</v>
      </c>
      <c r="B7457" t="s">
        <v>5194</v>
      </c>
      <c r="C7457" t="s">
        <v>31571</v>
      </c>
      <c r="D7457" t="s">
        <v>1709</v>
      </c>
      <c r="E7457" t="s">
        <v>3737</v>
      </c>
      <c r="F7457">
        <v>493</v>
      </c>
      <c r="G7457" t="s">
        <v>8307</v>
      </c>
      <c r="H7457" t="s">
        <v>8256</v>
      </c>
      <c r="I7457" t="s">
        <v>8214</v>
      </c>
      <c r="J7457" t="s">
        <v>8215</v>
      </c>
      <c r="K7457" t="s">
        <v>8224</v>
      </c>
      <c r="L7457" t="s">
        <v>8267</v>
      </c>
    </row>
    <row r="7458" spans="1:12" x14ac:dyDescent="0.35">
      <c r="A7458" s="164" t="s">
        <v>3796</v>
      </c>
      <c r="B7458" t="s">
        <v>5203</v>
      </c>
      <c r="C7458" t="s">
        <v>25053</v>
      </c>
      <c r="D7458" t="s">
        <v>3797</v>
      </c>
      <c r="E7458" t="s">
        <v>3737</v>
      </c>
      <c r="F7458">
        <v>55</v>
      </c>
      <c r="G7458" t="s">
        <v>8234</v>
      </c>
      <c r="H7458" t="s">
        <v>8256</v>
      </c>
      <c r="I7458" t="s">
        <v>8214</v>
      </c>
      <c r="J7458" t="s">
        <v>8215</v>
      </c>
      <c r="K7458" t="s">
        <v>8224</v>
      </c>
      <c r="L7458" t="s">
        <v>8267</v>
      </c>
    </row>
    <row r="7459" spans="1:12" x14ac:dyDescent="0.35">
      <c r="A7459" s="164" t="s">
        <v>18427</v>
      </c>
      <c r="B7459" t="s">
        <v>18428</v>
      </c>
      <c r="C7459" t="s">
        <v>18429</v>
      </c>
      <c r="D7459" t="s">
        <v>3926</v>
      </c>
      <c r="E7459" t="s">
        <v>3737</v>
      </c>
      <c r="F7459">
        <v>116</v>
      </c>
      <c r="G7459" t="s">
        <v>8212</v>
      </c>
      <c r="H7459" t="s">
        <v>8256</v>
      </c>
      <c r="I7459" t="s">
        <v>8214</v>
      </c>
      <c r="J7459" t="s">
        <v>8215</v>
      </c>
      <c r="K7459" t="s">
        <v>8224</v>
      </c>
      <c r="L7459" t="s">
        <v>8267</v>
      </c>
    </row>
    <row r="7460" spans="1:12" x14ac:dyDescent="0.35">
      <c r="A7460" s="164" t="s">
        <v>3798</v>
      </c>
      <c r="B7460" t="s">
        <v>5104</v>
      </c>
      <c r="C7460" t="s">
        <v>26391</v>
      </c>
      <c r="D7460" t="s">
        <v>1034</v>
      </c>
      <c r="E7460" t="s">
        <v>3737</v>
      </c>
      <c r="F7460">
        <v>130</v>
      </c>
      <c r="G7460" t="s">
        <v>8212</v>
      </c>
      <c r="H7460" t="s">
        <v>8256</v>
      </c>
      <c r="I7460" t="s">
        <v>8214</v>
      </c>
      <c r="J7460" t="s">
        <v>8215</v>
      </c>
      <c r="K7460" t="s">
        <v>8224</v>
      </c>
      <c r="L7460" t="s">
        <v>8267</v>
      </c>
    </row>
    <row r="7461" spans="1:12" x14ac:dyDescent="0.35">
      <c r="A7461" s="164" t="s">
        <v>3799</v>
      </c>
      <c r="B7461" t="s">
        <v>5206</v>
      </c>
      <c r="C7461" t="s">
        <v>20943</v>
      </c>
      <c r="D7461" t="s">
        <v>3800</v>
      </c>
      <c r="E7461" t="s">
        <v>3737</v>
      </c>
      <c r="F7461">
        <v>47</v>
      </c>
      <c r="G7461" t="s">
        <v>8234</v>
      </c>
      <c r="H7461" t="s">
        <v>8256</v>
      </c>
      <c r="I7461" t="s">
        <v>8219</v>
      </c>
      <c r="J7461" t="s">
        <v>8215</v>
      </c>
      <c r="K7461" t="s">
        <v>8224</v>
      </c>
      <c r="L7461" t="s">
        <v>8216</v>
      </c>
    </row>
    <row r="7462" spans="1:12" x14ac:dyDescent="0.35">
      <c r="A7462" s="164" t="s">
        <v>3801</v>
      </c>
      <c r="B7462" t="s">
        <v>5231</v>
      </c>
      <c r="C7462" t="s">
        <v>21392</v>
      </c>
      <c r="D7462" t="s">
        <v>3802</v>
      </c>
      <c r="E7462" t="s">
        <v>3737</v>
      </c>
      <c r="F7462">
        <v>87</v>
      </c>
      <c r="G7462" t="s">
        <v>8234</v>
      </c>
      <c r="H7462" t="s">
        <v>8256</v>
      </c>
      <c r="I7462" t="s">
        <v>8214</v>
      </c>
      <c r="J7462" t="s">
        <v>8215</v>
      </c>
      <c r="K7462" t="s">
        <v>8224</v>
      </c>
      <c r="L7462" t="s">
        <v>8216</v>
      </c>
    </row>
    <row r="7463" spans="1:12" x14ac:dyDescent="0.35">
      <c r="A7463" s="164" t="s">
        <v>3803</v>
      </c>
      <c r="B7463" t="s">
        <v>5182</v>
      </c>
      <c r="C7463" t="s">
        <v>14376</v>
      </c>
      <c r="D7463" t="s">
        <v>3804</v>
      </c>
      <c r="E7463" t="s">
        <v>3737</v>
      </c>
      <c r="F7463">
        <v>344</v>
      </c>
      <c r="G7463" t="s">
        <v>8556</v>
      </c>
      <c r="H7463" t="s">
        <v>8256</v>
      </c>
      <c r="I7463" t="s">
        <v>8214</v>
      </c>
      <c r="J7463" t="s">
        <v>8215</v>
      </c>
      <c r="K7463" t="s">
        <v>8224</v>
      </c>
      <c r="L7463" t="s">
        <v>8267</v>
      </c>
    </row>
    <row r="7464" spans="1:12" x14ac:dyDescent="0.35">
      <c r="A7464" s="164" t="s">
        <v>21352</v>
      </c>
      <c r="B7464" t="s">
        <v>21353</v>
      </c>
      <c r="C7464" t="s">
        <v>21354</v>
      </c>
      <c r="D7464" t="s">
        <v>3757</v>
      </c>
      <c r="E7464" t="s">
        <v>3737</v>
      </c>
      <c r="F7464">
        <v>114</v>
      </c>
      <c r="G7464" t="s">
        <v>8212</v>
      </c>
      <c r="H7464" t="s">
        <v>8256</v>
      </c>
      <c r="I7464" t="s">
        <v>8214</v>
      </c>
      <c r="J7464" t="s">
        <v>8215</v>
      </c>
      <c r="K7464" t="s">
        <v>8224</v>
      </c>
      <c r="L7464" t="s">
        <v>8216</v>
      </c>
    </row>
    <row r="7465" spans="1:12" x14ac:dyDescent="0.35">
      <c r="A7465" s="164" t="s">
        <v>31522</v>
      </c>
      <c r="B7465" t="s">
        <v>31523</v>
      </c>
      <c r="C7465" t="s">
        <v>31524</v>
      </c>
      <c r="D7465" t="s">
        <v>3774</v>
      </c>
      <c r="E7465" t="s">
        <v>3737</v>
      </c>
      <c r="F7465">
        <v>0</v>
      </c>
      <c r="G7465" t="s">
        <v>8234</v>
      </c>
      <c r="H7465" t="s">
        <v>8256</v>
      </c>
      <c r="I7465" t="s">
        <v>8214</v>
      </c>
      <c r="J7465" t="s">
        <v>8215</v>
      </c>
      <c r="K7465" t="s">
        <v>8224</v>
      </c>
      <c r="L7465" t="s">
        <v>8216</v>
      </c>
    </row>
    <row r="7466" spans="1:12" x14ac:dyDescent="0.35">
      <c r="A7466" s="164" t="s">
        <v>3805</v>
      </c>
      <c r="B7466" t="s">
        <v>5126</v>
      </c>
      <c r="C7466" t="s">
        <v>25821</v>
      </c>
      <c r="D7466" t="s">
        <v>3806</v>
      </c>
      <c r="E7466" t="s">
        <v>3737</v>
      </c>
      <c r="F7466">
        <v>155</v>
      </c>
      <c r="G7466" t="s">
        <v>8212</v>
      </c>
      <c r="H7466" t="s">
        <v>8256</v>
      </c>
      <c r="I7466" t="s">
        <v>8214</v>
      </c>
      <c r="J7466" t="s">
        <v>8215</v>
      </c>
      <c r="K7466" t="s">
        <v>8224</v>
      </c>
      <c r="L7466" t="s">
        <v>8216</v>
      </c>
    </row>
    <row r="7467" spans="1:12" x14ac:dyDescent="0.35">
      <c r="A7467" s="164" t="s">
        <v>27682</v>
      </c>
      <c r="B7467" t="s">
        <v>27683</v>
      </c>
      <c r="C7467" t="s">
        <v>27684</v>
      </c>
      <c r="D7467" t="s">
        <v>12733</v>
      </c>
      <c r="E7467" t="s">
        <v>3737</v>
      </c>
      <c r="H7467" t="s">
        <v>8256</v>
      </c>
      <c r="I7467" t="s">
        <v>8214</v>
      </c>
      <c r="J7467" t="s">
        <v>8215</v>
      </c>
      <c r="K7467" t="s">
        <v>8224</v>
      </c>
      <c r="L7467" t="s">
        <v>8216</v>
      </c>
    </row>
    <row r="7468" spans="1:12" x14ac:dyDescent="0.35">
      <c r="A7468" s="164" t="s">
        <v>27974</v>
      </c>
      <c r="B7468" t="s">
        <v>27975</v>
      </c>
      <c r="C7468" t="s">
        <v>26333</v>
      </c>
      <c r="D7468" t="s">
        <v>26334</v>
      </c>
      <c r="E7468" t="s">
        <v>3737</v>
      </c>
      <c r="F7468">
        <v>45</v>
      </c>
      <c r="G7468" t="s">
        <v>8234</v>
      </c>
      <c r="H7468" t="s">
        <v>8256</v>
      </c>
      <c r="I7468" t="s">
        <v>8214</v>
      </c>
      <c r="J7468" t="s">
        <v>8215</v>
      </c>
      <c r="K7468" t="s">
        <v>8224</v>
      </c>
      <c r="L7468" t="s">
        <v>8216</v>
      </c>
    </row>
    <row r="7469" spans="1:12" x14ac:dyDescent="0.35">
      <c r="A7469" s="164" t="s">
        <v>3808</v>
      </c>
      <c r="B7469" t="s">
        <v>5098</v>
      </c>
      <c r="C7469" t="s">
        <v>14040</v>
      </c>
      <c r="D7469" t="s">
        <v>3631</v>
      </c>
      <c r="E7469" t="s">
        <v>3737</v>
      </c>
      <c r="F7469">
        <v>250</v>
      </c>
      <c r="G7469" t="s">
        <v>8223</v>
      </c>
      <c r="H7469" t="s">
        <v>8256</v>
      </c>
      <c r="I7469" t="s">
        <v>8219</v>
      </c>
      <c r="J7469" t="s">
        <v>8215</v>
      </c>
      <c r="K7469" t="s">
        <v>8224</v>
      </c>
      <c r="L7469" t="s">
        <v>8267</v>
      </c>
    </row>
    <row r="7470" spans="1:12" x14ac:dyDescent="0.35">
      <c r="A7470" s="164" t="s">
        <v>16408</v>
      </c>
      <c r="B7470" t="s">
        <v>16409</v>
      </c>
      <c r="C7470" t="s">
        <v>16410</v>
      </c>
      <c r="D7470" t="s">
        <v>2626</v>
      </c>
      <c r="E7470" t="s">
        <v>3737</v>
      </c>
      <c r="F7470">
        <v>146</v>
      </c>
      <c r="G7470" t="s">
        <v>8212</v>
      </c>
      <c r="H7470" t="s">
        <v>8256</v>
      </c>
      <c r="I7470" t="s">
        <v>8214</v>
      </c>
      <c r="J7470" t="s">
        <v>8215</v>
      </c>
      <c r="K7470" t="s">
        <v>8224</v>
      </c>
      <c r="L7470" t="s">
        <v>8267</v>
      </c>
    </row>
    <row r="7471" spans="1:12" x14ac:dyDescent="0.35">
      <c r="A7471" s="164" t="s">
        <v>3809</v>
      </c>
      <c r="B7471" t="s">
        <v>5109</v>
      </c>
      <c r="C7471" t="s">
        <v>26990</v>
      </c>
      <c r="D7471" t="s">
        <v>3810</v>
      </c>
      <c r="E7471" t="s">
        <v>3737</v>
      </c>
      <c r="F7471">
        <v>145</v>
      </c>
      <c r="G7471" t="s">
        <v>8212</v>
      </c>
      <c r="H7471" t="s">
        <v>8256</v>
      </c>
      <c r="I7471" t="s">
        <v>8214</v>
      </c>
      <c r="J7471" t="s">
        <v>8215</v>
      </c>
      <c r="K7471" t="s">
        <v>8224</v>
      </c>
      <c r="L7471" t="s">
        <v>8267</v>
      </c>
    </row>
    <row r="7472" spans="1:12" x14ac:dyDescent="0.35">
      <c r="A7472" s="164" t="s">
        <v>31365</v>
      </c>
      <c r="B7472" t="s">
        <v>31366</v>
      </c>
      <c r="C7472" t="s">
        <v>31367</v>
      </c>
      <c r="D7472" t="s">
        <v>2626</v>
      </c>
      <c r="E7472" t="s">
        <v>3737</v>
      </c>
      <c r="F7472">
        <v>39</v>
      </c>
      <c r="G7472" t="s">
        <v>8234</v>
      </c>
      <c r="H7472" t="s">
        <v>8256</v>
      </c>
      <c r="I7472" t="s">
        <v>8214</v>
      </c>
      <c r="J7472" t="s">
        <v>8215</v>
      </c>
      <c r="K7472" t="s">
        <v>5808</v>
      </c>
      <c r="L7472" t="s">
        <v>8216</v>
      </c>
    </row>
    <row r="7473" spans="1:12" x14ac:dyDescent="0.35">
      <c r="A7473" s="164" t="s">
        <v>3811</v>
      </c>
      <c r="B7473" t="s">
        <v>5207</v>
      </c>
      <c r="C7473" t="s">
        <v>20399</v>
      </c>
      <c r="D7473" t="s">
        <v>3812</v>
      </c>
      <c r="E7473" t="s">
        <v>3737</v>
      </c>
      <c r="F7473">
        <v>63</v>
      </c>
      <c r="G7473" t="s">
        <v>8234</v>
      </c>
      <c r="H7473" t="s">
        <v>8256</v>
      </c>
      <c r="I7473" t="s">
        <v>8219</v>
      </c>
      <c r="J7473" t="s">
        <v>8215</v>
      </c>
      <c r="K7473" t="s">
        <v>8224</v>
      </c>
      <c r="L7473" t="s">
        <v>8216</v>
      </c>
    </row>
    <row r="7474" spans="1:12" x14ac:dyDescent="0.35">
      <c r="A7474" s="164" t="s">
        <v>3813</v>
      </c>
      <c r="B7474" t="s">
        <v>5165</v>
      </c>
      <c r="C7474" t="s">
        <v>28082</v>
      </c>
      <c r="D7474" t="s">
        <v>5166</v>
      </c>
      <c r="E7474" t="s">
        <v>3737</v>
      </c>
      <c r="F7474">
        <v>201</v>
      </c>
      <c r="G7474" t="s">
        <v>8223</v>
      </c>
      <c r="H7474" t="s">
        <v>8256</v>
      </c>
      <c r="I7474" t="s">
        <v>8219</v>
      </c>
      <c r="J7474" t="s">
        <v>8215</v>
      </c>
      <c r="K7474" t="s">
        <v>8224</v>
      </c>
      <c r="L7474" t="s">
        <v>8267</v>
      </c>
    </row>
    <row r="7475" spans="1:12" x14ac:dyDescent="0.35">
      <c r="A7475" s="164" t="s">
        <v>13603</v>
      </c>
      <c r="B7475" t="s">
        <v>13604</v>
      </c>
      <c r="C7475" t="s">
        <v>13605</v>
      </c>
      <c r="D7475" t="s">
        <v>12733</v>
      </c>
      <c r="E7475" t="s">
        <v>3737</v>
      </c>
      <c r="H7475" t="s">
        <v>8256</v>
      </c>
      <c r="I7475" t="s">
        <v>8214</v>
      </c>
      <c r="J7475" t="s">
        <v>8215</v>
      </c>
      <c r="K7475" t="s">
        <v>8224</v>
      </c>
      <c r="L7475" t="s">
        <v>8216</v>
      </c>
    </row>
    <row r="7476" spans="1:12" x14ac:dyDescent="0.35">
      <c r="A7476" s="164" t="s">
        <v>8684</v>
      </c>
      <c r="B7476" t="s">
        <v>8685</v>
      </c>
      <c r="C7476" t="s">
        <v>8686</v>
      </c>
      <c r="D7476" t="s">
        <v>2626</v>
      </c>
      <c r="E7476" t="s">
        <v>3737</v>
      </c>
      <c r="F7476">
        <v>90</v>
      </c>
      <c r="G7476" t="s">
        <v>8234</v>
      </c>
      <c r="H7476" t="s">
        <v>8256</v>
      </c>
      <c r="I7476" t="s">
        <v>8214</v>
      </c>
      <c r="J7476" t="s">
        <v>8215</v>
      </c>
      <c r="K7476" t="s">
        <v>8224</v>
      </c>
      <c r="L7476" t="s">
        <v>8267</v>
      </c>
    </row>
    <row r="7477" spans="1:12" x14ac:dyDescent="0.35">
      <c r="A7477" s="164" t="s">
        <v>3814</v>
      </c>
      <c r="B7477" t="s">
        <v>5321</v>
      </c>
      <c r="C7477" t="s">
        <v>22402</v>
      </c>
      <c r="D7477" t="s">
        <v>3757</v>
      </c>
      <c r="E7477" t="s">
        <v>3737</v>
      </c>
      <c r="F7477">
        <v>260</v>
      </c>
      <c r="G7477" t="s">
        <v>8223</v>
      </c>
      <c r="H7477" t="s">
        <v>8256</v>
      </c>
      <c r="I7477" t="s">
        <v>8214</v>
      </c>
      <c r="J7477" t="s">
        <v>8215</v>
      </c>
      <c r="K7477" t="s">
        <v>8224</v>
      </c>
      <c r="L7477" t="s">
        <v>8267</v>
      </c>
    </row>
    <row r="7478" spans="1:12" x14ac:dyDescent="0.35">
      <c r="A7478" s="164" t="s">
        <v>3815</v>
      </c>
      <c r="B7478" t="s">
        <v>5179</v>
      </c>
      <c r="C7478" t="s">
        <v>32452</v>
      </c>
      <c r="D7478" t="s">
        <v>3473</v>
      </c>
      <c r="E7478" t="s">
        <v>3737</v>
      </c>
      <c r="F7478">
        <v>118</v>
      </c>
      <c r="G7478" t="s">
        <v>8212</v>
      </c>
      <c r="H7478" t="s">
        <v>8256</v>
      </c>
      <c r="I7478" t="s">
        <v>8219</v>
      </c>
      <c r="J7478" t="s">
        <v>8215</v>
      </c>
      <c r="K7478" t="s">
        <v>8224</v>
      </c>
      <c r="L7478" t="s">
        <v>8267</v>
      </c>
    </row>
    <row r="7479" spans="1:12" x14ac:dyDescent="0.35">
      <c r="A7479" s="164" t="s">
        <v>16802</v>
      </c>
      <c r="B7479" t="s">
        <v>16803</v>
      </c>
      <c r="C7479" t="s">
        <v>16804</v>
      </c>
      <c r="D7479" t="s">
        <v>16805</v>
      </c>
      <c r="E7479" t="s">
        <v>3737</v>
      </c>
      <c r="H7479" t="s">
        <v>8256</v>
      </c>
      <c r="I7479" t="s">
        <v>8214</v>
      </c>
      <c r="J7479" t="s">
        <v>8215</v>
      </c>
      <c r="K7479" t="s">
        <v>8224</v>
      </c>
      <c r="L7479" t="s">
        <v>8216</v>
      </c>
    </row>
    <row r="7480" spans="1:12" x14ac:dyDescent="0.35">
      <c r="A7480" s="164" t="s">
        <v>3816</v>
      </c>
      <c r="B7480" t="s">
        <v>5177</v>
      </c>
      <c r="C7480" t="s">
        <v>10975</v>
      </c>
      <c r="D7480" t="s">
        <v>3817</v>
      </c>
      <c r="E7480" t="s">
        <v>3737</v>
      </c>
      <c r="F7480">
        <v>57</v>
      </c>
      <c r="G7480" t="s">
        <v>8234</v>
      </c>
      <c r="H7480" t="s">
        <v>8256</v>
      </c>
      <c r="I7480" t="s">
        <v>8219</v>
      </c>
      <c r="J7480" t="s">
        <v>8215</v>
      </c>
      <c r="K7480" t="s">
        <v>5808</v>
      </c>
      <c r="L7480" t="s">
        <v>8267</v>
      </c>
    </row>
    <row r="7481" spans="1:12" x14ac:dyDescent="0.35">
      <c r="A7481" s="164" t="s">
        <v>13533</v>
      </c>
      <c r="B7481" t="s">
        <v>13534</v>
      </c>
      <c r="C7481" t="s">
        <v>13535</v>
      </c>
      <c r="D7481" t="s">
        <v>1677</v>
      </c>
      <c r="E7481" t="s">
        <v>3737</v>
      </c>
      <c r="F7481">
        <v>56</v>
      </c>
      <c r="G7481" t="s">
        <v>8234</v>
      </c>
      <c r="H7481" t="s">
        <v>8256</v>
      </c>
      <c r="I7481" t="s">
        <v>8214</v>
      </c>
      <c r="J7481" t="s">
        <v>8215</v>
      </c>
      <c r="K7481" t="s">
        <v>8224</v>
      </c>
      <c r="L7481" t="s">
        <v>8216</v>
      </c>
    </row>
    <row r="7482" spans="1:12" x14ac:dyDescent="0.35">
      <c r="A7482" s="164" t="s">
        <v>3818</v>
      </c>
      <c r="B7482" t="s">
        <v>5135</v>
      </c>
      <c r="C7482" t="s">
        <v>33091</v>
      </c>
      <c r="D7482" t="s">
        <v>3772</v>
      </c>
      <c r="E7482" t="s">
        <v>3737</v>
      </c>
      <c r="F7482">
        <v>180</v>
      </c>
      <c r="G7482" t="s">
        <v>8212</v>
      </c>
      <c r="H7482" t="s">
        <v>8256</v>
      </c>
      <c r="I7482" t="s">
        <v>8214</v>
      </c>
      <c r="J7482" t="s">
        <v>8215</v>
      </c>
      <c r="K7482" t="s">
        <v>8224</v>
      </c>
      <c r="L7482" t="s">
        <v>8267</v>
      </c>
    </row>
    <row r="7483" spans="1:12" x14ac:dyDescent="0.35">
      <c r="A7483" s="164" t="s">
        <v>3819</v>
      </c>
      <c r="B7483" t="s">
        <v>5110</v>
      </c>
      <c r="C7483" t="s">
        <v>20267</v>
      </c>
      <c r="D7483" t="s">
        <v>3820</v>
      </c>
      <c r="E7483" t="s">
        <v>3737</v>
      </c>
      <c r="F7483">
        <v>201</v>
      </c>
      <c r="G7483" t="s">
        <v>8223</v>
      </c>
      <c r="H7483" t="s">
        <v>8256</v>
      </c>
      <c r="I7483" t="s">
        <v>8214</v>
      </c>
      <c r="J7483" t="s">
        <v>8215</v>
      </c>
      <c r="K7483" t="s">
        <v>5808</v>
      </c>
      <c r="L7483" t="s">
        <v>8267</v>
      </c>
    </row>
    <row r="7484" spans="1:12" x14ac:dyDescent="0.35">
      <c r="A7484" s="164" t="s">
        <v>11307</v>
      </c>
      <c r="B7484" t="s">
        <v>11308</v>
      </c>
      <c r="C7484" t="s">
        <v>11309</v>
      </c>
      <c r="D7484" t="s">
        <v>11310</v>
      </c>
      <c r="E7484" t="s">
        <v>3737</v>
      </c>
      <c r="H7484" t="s">
        <v>8256</v>
      </c>
      <c r="I7484" t="s">
        <v>8214</v>
      </c>
      <c r="J7484" t="s">
        <v>8215</v>
      </c>
      <c r="K7484" t="s">
        <v>8224</v>
      </c>
      <c r="L7484" t="s">
        <v>8216</v>
      </c>
    </row>
    <row r="7485" spans="1:12" x14ac:dyDescent="0.35">
      <c r="A7485" s="164" t="s">
        <v>18682</v>
      </c>
      <c r="B7485" t="s">
        <v>18683</v>
      </c>
      <c r="C7485" t="s">
        <v>18684</v>
      </c>
      <c r="D7485" t="s">
        <v>18685</v>
      </c>
      <c r="E7485" t="s">
        <v>3737</v>
      </c>
      <c r="H7485" t="s">
        <v>8256</v>
      </c>
      <c r="I7485" t="s">
        <v>8219</v>
      </c>
      <c r="J7485" t="s">
        <v>8215</v>
      </c>
      <c r="K7485" t="s">
        <v>8224</v>
      </c>
      <c r="L7485" t="s">
        <v>8216</v>
      </c>
    </row>
    <row r="7486" spans="1:12" x14ac:dyDescent="0.35">
      <c r="A7486" s="164" t="s">
        <v>3821</v>
      </c>
      <c r="B7486" t="s">
        <v>5204</v>
      </c>
      <c r="C7486" t="s">
        <v>31531</v>
      </c>
      <c r="D7486" t="s">
        <v>491</v>
      </c>
      <c r="E7486" t="s">
        <v>3737</v>
      </c>
      <c r="F7486">
        <v>581</v>
      </c>
      <c r="G7486" t="s">
        <v>8490</v>
      </c>
      <c r="H7486" t="s">
        <v>8256</v>
      </c>
      <c r="I7486" t="s">
        <v>8214</v>
      </c>
      <c r="J7486" t="s">
        <v>8215</v>
      </c>
      <c r="K7486" t="s">
        <v>8224</v>
      </c>
      <c r="L7486" t="s">
        <v>8267</v>
      </c>
    </row>
    <row r="7487" spans="1:12" x14ac:dyDescent="0.35">
      <c r="A7487" s="164" t="s">
        <v>3822</v>
      </c>
      <c r="B7487" t="s">
        <v>5201</v>
      </c>
      <c r="C7487" t="s">
        <v>29076</v>
      </c>
      <c r="D7487" t="s">
        <v>230</v>
      </c>
      <c r="E7487" t="s">
        <v>3737</v>
      </c>
      <c r="F7487">
        <v>60</v>
      </c>
      <c r="G7487" t="s">
        <v>8234</v>
      </c>
      <c r="H7487" t="s">
        <v>8256</v>
      </c>
      <c r="I7487" t="s">
        <v>8214</v>
      </c>
      <c r="J7487" t="s">
        <v>8215</v>
      </c>
      <c r="K7487" t="s">
        <v>8224</v>
      </c>
      <c r="L7487" t="s">
        <v>8267</v>
      </c>
    </row>
    <row r="7488" spans="1:12" x14ac:dyDescent="0.35">
      <c r="A7488" s="164" t="s">
        <v>3823</v>
      </c>
      <c r="B7488" t="s">
        <v>5319</v>
      </c>
      <c r="C7488" t="s">
        <v>19663</v>
      </c>
      <c r="D7488" t="s">
        <v>3757</v>
      </c>
      <c r="E7488" t="s">
        <v>3737</v>
      </c>
      <c r="F7488">
        <v>222</v>
      </c>
      <c r="G7488" t="s">
        <v>8223</v>
      </c>
      <c r="H7488" t="s">
        <v>8256</v>
      </c>
      <c r="I7488" t="s">
        <v>8214</v>
      </c>
      <c r="J7488" t="s">
        <v>8215</v>
      </c>
      <c r="K7488" t="s">
        <v>8224</v>
      </c>
      <c r="L7488" t="s">
        <v>8267</v>
      </c>
    </row>
    <row r="7489" spans="1:12" x14ac:dyDescent="0.35">
      <c r="A7489" s="164" t="s">
        <v>15379</v>
      </c>
      <c r="B7489" t="s">
        <v>15380</v>
      </c>
      <c r="C7489" t="s">
        <v>15381</v>
      </c>
      <c r="D7489" t="s">
        <v>8427</v>
      </c>
      <c r="E7489" t="s">
        <v>3737</v>
      </c>
      <c r="F7489">
        <v>137</v>
      </c>
      <c r="G7489" t="s">
        <v>8212</v>
      </c>
      <c r="H7489" t="s">
        <v>8256</v>
      </c>
      <c r="I7489" t="s">
        <v>8214</v>
      </c>
      <c r="J7489" t="s">
        <v>8215</v>
      </c>
      <c r="K7489" t="s">
        <v>5808</v>
      </c>
      <c r="L7489" t="s">
        <v>8216</v>
      </c>
    </row>
    <row r="7490" spans="1:12" x14ac:dyDescent="0.35">
      <c r="A7490" s="164" t="s">
        <v>3824</v>
      </c>
      <c r="B7490" t="s">
        <v>5186</v>
      </c>
      <c r="C7490" t="s">
        <v>9160</v>
      </c>
      <c r="D7490" t="s">
        <v>1582</v>
      </c>
      <c r="E7490" t="s">
        <v>3737</v>
      </c>
      <c r="F7490">
        <v>31</v>
      </c>
      <c r="G7490" t="s">
        <v>8234</v>
      </c>
      <c r="H7490" t="s">
        <v>8256</v>
      </c>
      <c r="I7490" t="s">
        <v>8219</v>
      </c>
      <c r="J7490" t="s">
        <v>8215</v>
      </c>
      <c r="K7490" t="s">
        <v>5808</v>
      </c>
      <c r="L7490" t="s">
        <v>8216</v>
      </c>
    </row>
    <row r="7491" spans="1:12" x14ac:dyDescent="0.35">
      <c r="A7491" s="164" t="s">
        <v>17739</v>
      </c>
      <c r="B7491" t="s">
        <v>17740</v>
      </c>
      <c r="C7491" t="s">
        <v>17741</v>
      </c>
      <c r="D7491" t="s">
        <v>17742</v>
      </c>
      <c r="E7491" t="s">
        <v>3737</v>
      </c>
      <c r="F7491">
        <v>49</v>
      </c>
      <c r="G7491" t="s">
        <v>8234</v>
      </c>
      <c r="H7491" t="s">
        <v>8256</v>
      </c>
      <c r="I7491" t="s">
        <v>8214</v>
      </c>
      <c r="J7491" t="s">
        <v>8215</v>
      </c>
      <c r="K7491" t="s">
        <v>5808</v>
      </c>
      <c r="L7491" t="s">
        <v>8216</v>
      </c>
    </row>
    <row r="7492" spans="1:12" x14ac:dyDescent="0.35">
      <c r="A7492" s="164" t="s">
        <v>3825</v>
      </c>
      <c r="B7492" t="s">
        <v>5322</v>
      </c>
      <c r="C7492" t="s">
        <v>28069</v>
      </c>
      <c r="D7492" t="s">
        <v>3757</v>
      </c>
      <c r="E7492" t="s">
        <v>3737</v>
      </c>
      <c r="F7492">
        <v>365</v>
      </c>
      <c r="G7492" t="s">
        <v>8556</v>
      </c>
      <c r="H7492" t="s">
        <v>8256</v>
      </c>
      <c r="I7492" t="s">
        <v>8214</v>
      </c>
      <c r="J7492" t="s">
        <v>8215</v>
      </c>
      <c r="K7492" t="s">
        <v>8224</v>
      </c>
      <c r="L7492" t="s">
        <v>8267</v>
      </c>
    </row>
    <row r="7493" spans="1:12" x14ac:dyDescent="0.35">
      <c r="A7493" s="164" t="s">
        <v>29738</v>
      </c>
      <c r="B7493" t="s">
        <v>29739</v>
      </c>
      <c r="C7493" t="s">
        <v>29740</v>
      </c>
      <c r="D7493" t="s">
        <v>12060</v>
      </c>
      <c r="E7493" t="s">
        <v>3737</v>
      </c>
      <c r="F7493">
        <v>154</v>
      </c>
      <c r="G7493" t="s">
        <v>8212</v>
      </c>
      <c r="H7493" t="s">
        <v>8256</v>
      </c>
      <c r="I7493" t="s">
        <v>8214</v>
      </c>
      <c r="J7493" t="s">
        <v>8215</v>
      </c>
      <c r="K7493" t="s">
        <v>8224</v>
      </c>
      <c r="L7493" t="s">
        <v>8267</v>
      </c>
    </row>
    <row r="7494" spans="1:12" x14ac:dyDescent="0.35">
      <c r="A7494" s="164" t="s">
        <v>10942</v>
      </c>
      <c r="B7494" t="s">
        <v>10943</v>
      </c>
      <c r="C7494" t="s">
        <v>10944</v>
      </c>
      <c r="D7494" t="s">
        <v>10945</v>
      </c>
      <c r="E7494" t="s">
        <v>3737</v>
      </c>
      <c r="F7494">
        <v>35</v>
      </c>
      <c r="G7494" t="s">
        <v>8234</v>
      </c>
      <c r="H7494" t="s">
        <v>8256</v>
      </c>
      <c r="I7494" t="s">
        <v>8214</v>
      </c>
      <c r="J7494" t="s">
        <v>8215</v>
      </c>
      <c r="K7494" t="s">
        <v>5808</v>
      </c>
      <c r="L7494" t="s">
        <v>8216</v>
      </c>
    </row>
    <row r="7495" spans="1:12" x14ac:dyDescent="0.35">
      <c r="A7495" s="164" t="s">
        <v>3826</v>
      </c>
      <c r="B7495" t="s">
        <v>5167</v>
      </c>
      <c r="C7495" t="s">
        <v>32284</v>
      </c>
      <c r="D7495" t="s">
        <v>3827</v>
      </c>
      <c r="E7495" t="s">
        <v>3737</v>
      </c>
      <c r="F7495">
        <v>354</v>
      </c>
      <c r="G7495" t="s">
        <v>8556</v>
      </c>
      <c r="H7495" t="s">
        <v>8256</v>
      </c>
      <c r="I7495" t="s">
        <v>8214</v>
      </c>
      <c r="J7495" t="s">
        <v>8215</v>
      </c>
      <c r="K7495" t="s">
        <v>8224</v>
      </c>
      <c r="L7495" t="s">
        <v>8267</v>
      </c>
    </row>
    <row r="7496" spans="1:12" x14ac:dyDescent="0.35">
      <c r="A7496" s="164" t="s">
        <v>3828</v>
      </c>
      <c r="B7496" t="s">
        <v>5114</v>
      </c>
      <c r="C7496" t="s">
        <v>33371</v>
      </c>
      <c r="D7496" t="s">
        <v>2626</v>
      </c>
      <c r="E7496" t="s">
        <v>3737</v>
      </c>
      <c r="F7496">
        <v>748</v>
      </c>
      <c r="G7496" t="s">
        <v>8490</v>
      </c>
      <c r="H7496" t="s">
        <v>8256</v>
      </c>
      <c r="I7496" t="s">
        <v>8214</v>
      </c>
      <c r="J7496" t="s">
        <v>8215</v>
      </c>
      <c r="K7496" t="s">
        <v>8224</v>
      </c>
      <c r="L7496" t="s">
        <v>8267</v>
      </c>
    </row>
    <row r="7497" spans="1:12" x14ac:dyDescent="0.35">
      <c r="A7497" s="164" t="s">
        <v>3829</v>
      </c>
      <c r="B7497" t="s">
        <v>5168</v>
      </c>
      <c r="C7497" t="s">
        <v>31949</v>
      </c>
      <c r="D7497" t="s">
        <v>3830</v>
      </c>
      <c r="E7497" t="s">
        <v>3737</v>
      </c>
      <c r="F7497">
        <v>47</v>
      </c>
      <c r="G7497" t="s">
        <v>8234</v>
      </c>
      <c r="H7497" t="s">
        <v>8256</v>
      </c>
      <c r="I7497" t="s">
        <v>8219</v>
      </c>
      <c r="J7497" t="s">
        <v>8215</v>
      </c>
      <c r="K7497" t="s">
        <v>5808</v>
      </c>
      <c r="L7497" t="s">
        <v>8216</v>
      </c>
    </row>
    <row r="7498" spans="1:12" x14ac:dyDescent="0.35">
      <c r="A7498" s="164" t="s">
        <v>3831</v>
      </c>
      <c r="B7498" t="s">
        <v>5178</v>
      </c>
      <c r="C7498" t="s">
        <v>15476</v>
      </c>
      <c r="D7498" t="s">
        <v>3832</v>
      </c>
      <c r="E7498" t="s">
        <v>3737</v>
      </c>
      <c r="F7498">
        <v>145</v>
      </c>
      <c r="G7498" t="s">
        <v>8212</v>
      </c>
      <c r="H7498" t="s">
        <v>8256</v>
      </c>
      <c r="I7498" t="s">
        <v>8219</v>
      </c>
      <c r="J7498" t="s">
        <v>8215</v>
      </c>
      <c r="K7498" t="s">
        <v>8224</v>
      </c>
      <c r="L7498" t="s">
        <v>8267</v>
      </c>
    </row>
    <row r="7499" spans="1:12" x14ac:dyDescent="0.35">
      <c r="A7499" s="164" t="s">
        <v>3833</v>
      </c>
      <c r="B7499" t="s">
        <v>5317</v>
      </c>
      <c r="C7499" t="s">
        <v>15536</v>
      </c>
      <c r="D7499" t="s">
        <v>3757</v>
      </c>
      <c r="E7499" t="s">
        <v>3737</v>
      </c>
      <c r="F7499">
        <v>315</v>
      </c>
      <c r="G7499" t="s">
        <v>8556</v>
      </c>
      <c r="H7499" t="s">
        <v>8256</v>
      </c>
      <c r="I7499" t="s">
        <v>8214</v>
      </c>
      <c r="J7499" t="s">
        <v>8215</v>
      </c>
      <c r="K7499" t="s">
        <v>8224</v>
      </c>
      <c r="L7499" t="s">
        <v>8267</v>
      </c>
    </row>
    <row r="7500" spans="1:12" x14ac:dyDescent="0.35">
      <c r="A7500" s="164" t="s">
        <v>3834</v>
      </c>
      <c r="B7500" t="s">
        <v>5118</v>
      </c>
      <c r="C7500" t="s">
        <v>20556</v>
      </c>
      <c r="D7500" t="s">
        <v>2626</v>
      </c>
      <c r="E7500" t="s">
        <v>3737</v>
      </c>
      <c r="F7500">
        <v>450</v>
      </c>
      <c r="G7500" t="s">
        <v>8307</v>
      </c>
      <c r="H7500" t="s">
        <v>8256</v>
      </c>
      <c r="I7500" t="s">
        <v>8214</v>
      </c>
      <c r="J7500" t="s">
        <v>8215</v>
      </c>
      <c r="K7500" t="s">
        <v>8224</v>
      </c>
      <c r="L7500" t="s">
        <v>8267</v>
      </c>
    </row>
    <row r="7501" spans="1:12" x14ac:dyDescent="0.35">
      <c r="A7501" s="164" t="s">
        <v>3835</v>
      </c>
      <c r="B7501" t="s">
        <v>5129</v>
      </c>
      <c r="C7501" t="s">
        <v>17390</v>
      </c>
      <c r="D7501" t="s">
        <v>3952</v>
      </c>
      <c r="E7501" t="s">
        <v>3737</v>
      </c>
      <c r="F7501">
        <v>111</v>
      </c>
      <c r="G7501" t="s">
        <v>8212</v>
      </c>
      <c r="H7501" t="s">
        <v>8256</v>
      </c>
      <c r="I7501" t="s">
        <v>8214</v>
      </c>
      <c r="J7501" t="s">
        <v>8215</v>
      </c>
      <c r="K7501" t="s">
        <v>8224</v>
      </c>
      <c r="L7501" t="s">
        <v>8267</v>
      </c>
    </row>
    <row r="7502" spans="1:12" x14ac:dyDescent="0.35">
      <c r="A7502" s="164" t="s">
        <v>3836</v>
      </c>
      <c r="B7502" t="s">
        <v>5159</v>
      </c>
      <c r="C7502" t="s">
        <v>9898</v>
      </c>
      <c r="D7502" t="s">
        <v>3837</v>
      </c>
      <c r="E7502" t="s">
        <v>3737</v>
      </c>
      <c r="F7502">
        <v>40</v>
      </c>
      <c r="G7502" t="s">
        <v>8234</v>
      </c>
      <c r="H7502" t="s">
        <v>8256</v>
      </c>
      <c r="I7502" t="s">
        <v>8219</v>
      </c>
      <c r="J7502" t="s">
        <v>8215</v>
      </c>
      <c r="K7502" t="s">
        <v>8224</v>
      </c>
      <c r="L7502" t="s">
        <v>8216</v>
      </c>
    </row>
    <row r="7503" spans="1:12" x14ac:dyDescent="0.35">
      <c r="A7503" s="164" t="s">
        <v>30280</v>
      </c>
      <c r="B7503" t="s">
        <v>30281</v>
      </c>
      <c r="C7503" t="s">
        <v>30282</v>
      </c>
      <c r="D7503" t="s">
        <v>30283</v>
      </c>
      <c r="E7503" t="s">
        <v>3737</v>
      </c>
      <c r="F7503">
        <v>107</v>
      </c>
      <c r="G7503" t="s">
        <v>8212</v>
      </c>
      <c r="H7503" t="s">
        <v>8256</v>
      </c>
      <c r="I7503" t="s">
        <v>8219</v>
      </c>
      <c r="J7503" t="s">
        <v>8215</v>
      </c>
      <c r="K7503" t="s">
        <v>8224</v>
      </c>
      <c r="L7503" t="s">
        <v>8216</v>
      </c>
    </row>
    <row r="7504" spans="1:12" x14ac:dyDescent="0.35">
      <c r="A7504" s="164" t="s">
        <v>3839</v>
      </c>
      <c r="B7504" t="s">
        <v>5228</v>
      </c>
      <c r="C7504" t="s">
        <v>29952</v>
      </c>
      <c r="D7504" t="s">
        <v>3736</v>
      </c>
      <c r="E7504" t="s">
        <v>3737</v>
      </c>
      <c r="F7504">
        <v>161</v>
      </c>
      <c r="G7504" t="s">
        <v>8212</v>
      </c>
      <c r="H7504" t="s">
        <v>8256</v>
      </c>
      <c r="I7504" t="s">
        <v>8214</v>
      </c>
      <c r="J7504" t="s">
        <v>8215</v>
      </c>
      <c r="K7504" t="s">
        <v>8224</v>
      </c>
      <c r="L7504" t="s">
        <v>8267</v>
      </c>
    </row>
    <row r="7505" spans="1:12" x14ac:dyDescent="0.35">
      <c r="A7505" s="164" t="s">
        <v>16296</v>
      </c>
      <c r="B7505" t="s">
        <v>16297</v>
      </c>
      <c r="C7505" t="s">
        <v>16298</v>
      </c>
      <c r="D7505" t="s">
        <v>16299</v>
      </c>
      <c r="E7505" t="s">
        <v>3737</v>
      </c>
      <c r="H7505" t="s">
        <v>8256</v>
      </c>
      <c r="I7505" t="s">
        <v>8219</v>
      </c>
      <c r="J7505" t="s">
        <v>8215</v>
      </c>
      <c r="K7505" t="s">
        <v>8224</v>
      </c>
      <c r="L7505" t="s">
        <v>8216</v>
      </c>
    </row>
    <row r="7506" spans="1:12" x14ac:dyDescent="0.35">
      <c r="A7506" s="164" t="s">
        <v>18358</v>
      </c>
      <c r="B7506" t="s">
        <v>18359</v>
      </c>
      <c r="C7506" t="s">
        <v>18360</v>
      </c>
      <c r="D7506" t="s">
        <v>3804</v>
      </c>
      <c r="E7506" t="s">
        <v>3737</v>
      </c>
      <c r="F7506">
        <v>83</v>
      </c>
      <c r="G7506" t="s">
        <v>8234</v>
      </c>
      <c r="H7506" t="s">
        <v>8256</v>
      </c>
      <c r="I7506" t="s">
        <v>8214</v>
      </c>
      <c r="J7506" t="s">
        <v>8215</v>
      </c>
      <c r="K7506" t="s">
        <v>8224</v>
      </c>
      <c r="L7506" t="s">
        <v>8216</v>
      </c>
    </row>
    <row r="7507" spans="1:12" x14ac:dyDescent="0.35">
      <c r="A7507" s="164" t="s">
        <v>21332</v>
      </c>
      <c r="B7507" t="s">
        <v>21333</v>
      </c>
      <c r="C7507" t="s">
        <v>21334</v>
      </c>
      <c r="D7507" t="s">
        <v>1095</v>
      </c>
      <c r="E7507" t="s">
        <v>3737</v>
      </c>
      <c r="F7507">
        <v>25</v>
      </c>
      <c r="G7507" t="s">
        <v>8234</v>
      </c>
      <c r="H7507" t="s">
        <v>8256</v>
      </c>
      <c r="I7507" t="s">
        <v>8219</v>
      </c>
      <c r="J7507" t="s">
        <v>8215</v>
      </c>
      <c r="K7507" t="s">
        <v>8224</v>
      </c>
      <c r="L7507" t="s">
        <v>8216</v>
      </c>
    </row>
    <row r="7508" spans="1:12" x14ac:dyDescent="0.35">
      <c r="A7508" s="164" t="s">
        <v>3840</v>
      </c>
      <c r="B7508" t="s">
        <v>5133</v>
      </c>
      <c r="C7508" t="s">
        <v>19398</v>
      </c>
      <c r="D7508" t="s">
        <v>3841</v>
      </c>
      <c r="E7508" t="s">
        <v>3737</v>
      </c>
      <c r="F7508">
        <v>183</v>
      </c>
      <c r="G7508" t="s">
        <v>8212</v>
      </c>
      <c r="H7508" t="s">
        <v>8256</v>
      </c>
      <c r="I7508" t="s">
        <v>8214</v>
      </c>
      <c r="J7508" t="s">
        <v>8215</v>
      </c>
      <c r="K7508" t="s">
        <v>8224</v>
      </c>
      <c r="L7508" t="s">
        <v>8216</v>
      </c>
    </row>
    <row r="7509" spans="1:12" x14ac:dyDescent="0.35">
      <c r="A7509" s="164" t="s">
        <v>3842</v>
      </c>
      <c r="B7509" t="s">
        <v>5227</v>
      </c>
      <c r="C7509" t="s">
        <v>14823</v>
      </c>
      <c r="D7509" t="s">
        <v>3843</v>
      </c>
      <c r="E7509" t="s">
        <v>3737</v>
      </c>
      <c r="F7509">
        <v>76</v>
      </c>
      <c r="G7509" t="s">
        <v>8234</v>
      </c>
      <c r="H7509" t="s">
        <v>8256</v>
      </c>
      <c r="I7509" t="s">
        <v>8219</v>
      </c>
      <c r="J7509" t="s">
        <v>8215</v>
      </c>
      <c r="K7509" t="s">
        <v>5808</v>
      </c>
      <c r="L7509" t="s">
        <v>8216</v>
      </c>
    </row>
    <row r="7510" spans="1:12" x14ac:dyDescent="0.35">
      <c r="A7510" s="164" t="s">
        <v>26747</v>
      </c>
      <c r="B7510" t="s">
        <v>26748</v>
      </c>
      <c r="C7510" t="s">
        <v>17386</v>
      </c>
      <c r="D7510" t="s">
        <v>2626</v>
      </c>
      <c r="E7510" t="s">
        <v>3737</v>
      </c>
      <c r="F7510">
        <v>178</v>
      </c>
      <c r="G7510" t="s">
        <v>8212</v>
      </c>
      <c r="H7510" t="s">
        <v>8256</v>
      </c>
      <c r="I7510" t="s">
        <v>8214</v>
      </c>
      <c r="J7510" t="s">
        <v>8215</v>
      </c>
      <c r="K7510" t="s">
        <v>8224</v>
      </c>
      <c r="L7510" t="s">
        <v>8267</v>
      </c>
    </row>
    <row r="7511" spans="1:12" x14ac:dyDescent="0.35">
      <c r="A7511" s="164" t="s">
        <v>3844</v>
      </c>
      <c r="B7511" t="s">
        <v>5132</v>
      </c>
      <c r="C7511" t="s">
        <v>21098</v>
      </c>
      <c r="D7511" t="s">
        <v>3845</v>
      </c>
      <c r="E7511" t="s">
        <v>3737</v>
      </c>
      <c r="F7511">
        <v>123</v>
      </c>
      <c r="G7511" t="s">
        <v>8212</v>
      </c>
      <c r="H7511" t="s">
        <v>8256</v>
      </c>
      <c r="I7511" t="s">
        <v>8214</v>
      </c>
      <c r="J7511" t="s">
        <v>8215</v>
      </c>
      <c r="K7511" t="s">
        <v>8224</v>
      </c>
      <c r="L7511" t="s">
        <v>8267</v>
      </c>
    </row>
    <row r="7512" spans="1:12" x14ac:dyDescent="0.35">
      <c r="A7512" s="164" t="s">
        <v>11285</v>
      </c>
      <c r="B7512" t="s">
        <v>11286</v>
      </c>
      <c r="C7512" t="s">
        <v>11287</v>
      </c>
      <c r="D7512" t="s">
        <v>11288</v>
      </c>
      <c r="E7512" t="s">
        <v>3737</v>
      </c>
      <c r="F7512">
        <v>116</v>
      </c>
      <c r="G7512" t="s">
        <v>8212</v>
      </c>
      <c r="H7512" t="s">
        <v>8256</v>
      </c>
      <c r="I7512" t="s">
        <v>8214</v>
      </c>
      <c r="J7512" t="s">
        <v>8215</v>
      </c>
      <c r="K7512" t="s">
        <v>8224</v>
      </c>
      <c r="L7512" t="s">
        <v>8216</v>
      </c>
    </row>
    <row r="7513" spans="1:12" x14ac:dyDescent="0.35">
      <c r="A7513" s="164" t="s">
        <v>3846</v>
      </c>
      <c r="B7513" t="s">
        <v>5183</v>
      </c>
      <c r="C7513" t="s">
        <v>30272</v>
      </c>
      <c r="D7513" t="s">
        <v>2394</v>
      </c>
      <c r="E7513" t="s">
        <v>3737</v>
      </c>
      <c r="F7513">
        <v>30</v>
      </c>
      <c r="G7513" t="s">
        <v>8234</v>
      </c>
      <c r="H7513" t="s">
        <v>8256</v>
      </c>
      <c r="I7513" t="s">
        <v>8214</v>
      </c>
      <c r="J7513" t="s">
        <v>8215</v>
      </c>
      <c r="K7513" t="s">
        <v>8224</v>
      </c>
      <c r="L7513" t="s">
        <v>8216</v>
      </c>
    </row>
    <row r="7514" spans="1:12" x14ac:dyDescent="0.35">
      <c r="A7514" s="164" t="s">
        <v>17815</v>
      </c>
      <c r="B7514" t="s">
        <v>17816</v>
      </c>
      <c r="C7514" t="s">
        <v>17817</v>
      </c>
      <c r="D7514" t="s">
        <v>3757</v>
      </c>
      <c r="E7514" t="s">
        <v>3737</v>
      </c>
      <c r="F7514">
        <v>89</v>
      </c>
      <c r="G7514" t="s">
        <v>8234</v>
      </c>
      <c r="H7514" t="s">
        <v>8256</v>
      </c>
      <c r="I7514" t="s">
        <v>8214</v>
      </c>
      <c r="J7514" t="s">
        <v>8215</v>
      </c>
      <c r="K7514" t="s">
        <v>8224</v>
      </c>
      <c r="L7514" t="s">
        <v>8267</v>
      </c>
    </row>
    <row r="7515" spans="1:12" x14ac:dyDescent="0.35">
      <c r="A7515" s="164" t="s">
        <v>27741</v>
      </c>
      <c r="B7515" t="s">
        <v>5374</v>
      </c>
      <c r="C7515" t="s">
        <v>27742</v>
      </c>
      <c r="D7515" t="s">
        <v>2626</v>
      </c>
      <c r="E7515" t="s">
        <v>3737</v>
      </c>
      <c r="F7515">
        <v>106</v>
      </c>
      <c r="G7515" t="s">
        <v>8212</v>
      </c>
      <c r="H7515" t="s">
        <v>8256</v>
      </c>
      <c r="I7515" t="s">
        <v>8214</v>
      </c>
      <c r="J7515" t="s">
        <v>8215</v>
      </c>
      <c r="K7515" t="s">
        <v>5808</v>
      </c>
      <c r="L7515" t="s">
        <v>8267</v>
      </c>
    </row>
    <row r="7516" spans="1:12" x14ac:dyDescent="0.35">
      <c r="A7516" s="164" t="s">
        <v>3847</v>
      </c>
      <c r="B7516" t="s">
        <v>5218</v>
      </c>
      <c r="C7516" t="s">
        <v>27432</v>
      </c>
      <c r="D7516" t="s">
        <v>3848</v>
      </c>
      <c r="E7516" t="s">
        <v>3737</v>
      </c>
      <c r="F7516">
        <v>1023</v>
      </c>
      <c r="G7516" t="s">
        <v>8490</v>
      </c>
      <c r="H7516" t="s">
        <v>8256</v>
      </c>
      <c r="I7516" t="s">
        <v>8214</v>
      </c>
      <c r="J7516" t="s">
        <v>8215</v>
      </c>
      <c r="K7516" t="s">
        <v>8224</v>
      </c>
      <c r="L7516" t="s">
        <v>8267</v>
      </c>
    </row>
    <row r="7517" spans="1:12" x14ac:dyDescent="0.35">
      <c r="A7517" s="164" t="s">
        <v>14443</v>
      </c>
      <c r="B7517" t="s">
        <v>5121</v>
      </c>
      <c r="C7517" t="s">
        <v>14444</v>
      </c>
      <c r="D7517" t="s">
        <v>2626</v>
      </c>
      <c r="E7517" t="s">
        <v>3737</v>
      </c>
      <c r="F7517">
        <v>75</v>
      </c>
      <c r="G7517" t="s">
        <v>8234</v>
      </c>
      <c r="H7517" t="s">
        <v>8256</v>
      </c>
      <c r="I7517" t="s">
        <v>8214</v>
      </c>
      <c r="J7517" t="s">
        <v>8215</v>
      </c>
      <c r="K7517" t="s">
        <v>8224</v>
      </c>
      <c r="L7517" t="s">
        <v>8216</v>
      </c>
    </row>
    <row r="7518" spans="1:12" x14ac:dyDescent="0.35">
      <c r="A7518" s="164" t="s">
        <v>27474</v>
      </c>
      <c r="B7518" t="s">
        <v>27475</v>
      </c>
      <c r="C7518" t="s">
        <v>27476</v>
      </c>
      <c r="D7518" t="s">
        <v>3757</v>
      </c>
      <c r="E7518" t="s">
        <v>3737</v>
      </c>
      <c r="F7518">
        <v>121</v>
      </c>
      <c r="G7518" t="s">
        <v>8212</v>
      </c>
      <c r="H7518" t="s">
        <v>8256</v>
      </c>
      <c r="I7518" t="s">
        <v>8214</v>
      </c>
      <c r="J7518" t="s">
        <v>8215</v>
      </c>
      <c r="K7518" t="s">
        <v>8224</v>
      </c>
      <c r="L7518" t="s">
        <v>8267</v>
      </c>
    </row>
    <row r="7519" spans="1:12" x14ac:dyDescent="0.35">
      <c r="A7519" s="164" t="s">
        <v>3849</v>
      </c>
      <c r="B7519" t="s">
        <v>8037</v>
      </c>
      <c r="C7519" t="s">
        <v>14787</v>
      </c>
      <c r="D7519" t="s">
        <v>3850</v>
      </c>
      <c r="E7519" t="s">
        <v>3737</v>
      </c>
      <c r="F7519">
        <v>258</v>
      </c>
      <c r="G7519" t="s">
        <v>8223</v>
      </c>
      <c r="H7519" t="s">
        <v>8256</v>
      </c>
      <c r="I7519" t="s">
        <v>8214</v>
      </c>
      <c r="J7519" t="s">
        <v>8215</v>
      </c>
      <c r="K7519" t="s">
        <v>8224</v>
      </c>
      <c r="L7519" t="s">
        <v>8267</v>
      </c>
    </row>
    <row r="7520" spans="1:12" x14ac:dyDescent="0.35">
      <c r="A7520" s="164" t="s">
        <v>3851</v>
      </c>
      <c r="B7520" t="s">
        <v>5196</v>
      </c>
      <c r="C7520" t="s">
        <v>32171</v>
      </c>
      <c r="D7520" t="s">
        <v>1451</v>
      </c>
      <c r="E7520" t="s">
        <v>3737</v>
      </c>
      <c r="F7520">
        <v>57</v>
      </c>
      <c r="G7520" t="s">
        <v>8234</v>
      </c>
      <c r="H7520" t="s">
        <v>8256</v>
      </c>
      <c r="I7520" t="s">
        <v>8214</v>
      </c>
      <c r="J7520" t="s">
        <v>8215</v>
      </c>
      <c r="K7520" t="s">
        <v>8224</v>
      </c>
      <c r="L7520" t="s">
        <v>8216</v>
      </c>
    </row>
    <row r="7521" spans="1:12" x14ac:dyDescent="0.35">
      <c r="A7521" s="164" t="s">
        <v>3852</v>
      </c>
      <c r="B7521" t="s">
        <v>5105</v>
      </c>
      <c r="C7521" t="s">
        <v>31888</v>
      </c>
      <c r="D7521" t="s">
        <v>3853</v>
      </c>
      <c r="E7521" t="s">
        <v>3737</v>
      </c>
      <c r="F7521">
        <v>267</v>
      </c>
      <c r="G7521" t="s">
        <v>8223</v>
      </c>
      <c r="H7521" t="s">
        <v>8256</v>
      </c>
      <c r="I7521" t="s">
        <v>8214</v>
      </c>
      <c r="J7521" t="s">
        <v>8215</v>
      </c>
      <c r="K7521" t="s">
        <v>8224</v>
      </c>
      <c r="L7521" t="s">
        <v>8267</v>
      </c>
    </row>
    <row r="7522" spans="1:12" x14ac:dyDescent="0.35">
      <c r="A7522" s="164" t="s">
        <v>3854</v>
      </c>
      <c r="B7522" t="s">
        <v>5123</v>
      </c>
      <c r="C7522" t="s">
        <v>19913</v>
      </c>
      <c r="D7522" t="s">
        <v>2626</v>
      </c>
      <c r="E7522" t="s">
        <v>3737</v>
      </c>
      <c r="F7522">
        <v>407</v>
      </c>
      <c r="G7522" t="s">
        <v>8307</v>
      </c>
      <c r="H7522" t="s">
        <v>8256</v>
      </c>
      <c r="I7522" t="s">
        <v>8214</v>
      </c>
      <c r="J7522" t="s">
        <v>8215</v>
      </c>
      <c r="K7522" t="s">
        <v>8224</v>
      </c>
      <c r="L7522" t="s">
        <v>8267</v>
      </c>
    </row>
    <row r="7523" spans="1:12" x14ac:dyDescent="0.35">
      <c r="A7523" s="164" t="s">
        <v>11782</v>
      </c>
      <c r="B7523" t="s">
        <v>11783</v>
      </c>
      <c r="C7523" t="s">
        <v>11784</v>
      </c>
      <c r="D7523" t="s">
        <v>11785</v>
      </c>
      <c r="E7523" t="s">
        <v>3737</v>
      </c>
      <c r="H7523" t="s">
        <v>8256</v>
      </c>
      <c r="I7523" t="s">
        <v>8214</v>
      </c>
      <c r="J7523" t="s">
        <v>8215</v>
      </c>
      <c r="K7523" t="s">
        <v>8224</v>
      </c>
      <c r="L7523" t="s">
        <v>8216</v>
      </c>
    </row>
    <row r="7524" spans="1:12" x14ac:dyDescent="0.35">
      <c r="A7524" s="164" t="s">
        <v>3855</v>
      </c>
      <c r="B7524" t="s">
        <v>5160</v>
      </c>
      <c r="C7524" t="s">
        <v>20664</v>
      </c>
      <c r="D7524" t="s">
        <v>3856</v>
      </c>
      <c r="E7524" t="s">
        <v>3737</v>
      </c>
      <c r="F7524">
        <v>246</v>
      </c>
      <c r="G7524" t="s">
        <v>8223</v>
      </c>
      <c r="H7524" t="s">
        <v>8256</v>
      </c>
      <c r="I7524" t="s">
        <v>8214</v>
      </c>
      <c r="J7524" t="s">
        <v>8215</v>
      </c>
      <c r="K7524" t="s">
        <v>8224</v>
      </c>
      <c r="L7524" t="s">
        <v>8216</v>
      </c>
    </row>
    <row r="7525" spans="1:12" x14ac:dyDescent="0.35">
      <c r="A7525" s="164" t="s">
        <v>3857</v>
      </c>
      <c r="B7525" t="s">
        <v>5180</v>
      </c>
      <c r="C7525" t="s">
        <v>16189</v>
      </c>
      <c r="D7525" t="s">
        <v>2037</v>
      </c>
      <c r="E7525" t="s">
        <v>3737</v>
      </c>
      <c r="F7525">
        <v>85</v>
      </c>
      <c r="G7525" t="s">
        <v>8234</v>
      </c>
      <c r="H7525" t="s">
        <v>8256</v>
      </c>
      <c r="I7525" t="s">
        <v>8219</v>
      </c>
      <c r="J7525" t="s">
        <v>8215</v>
      </c>
      <c r="K7525" t="s">
        <v>5808</v>
      </c>
      <c r="L7525" t="s">
        <v>8216</v>
      </c>
    </row>
    <row r="7526" spans="1:12" x14ac:dyDescent="0.35">
      <c r="A7526" s="164" t="s">
        <v>3858</v>
      </c>
      <c r="B7526" t="s">
        <v>5306</v>
      </c>
      <c r="C7526" t="s">
        <v>30705</v>
      </c>
      <c r="D7526" t="s">
        <v>3859</v>
      </c>
      <c r="E7526" t="s">
        <v>3737</v>
      </c>
      <c r="F7526">
        <v>132</v>
      </c>
      <c r="G7526" t="s">
        <v>8212</v>
      </c>
      <c r="H7526" t="s">
        <v>8256</v>
      </c>
      <c r="I7526" t="s">
        <v>8214</v>
      </c>
      <c r="J7526" t="s">
        <v>8215</v>
      </c>
      <c r="K7526" t="s">
        <v>5808</v>
      </c>
      <c r="L7526" t="s">
        <v>8216</v>
      </c>
    </row>
    <row r="7527" spans="1:12" x14ac:dyDescent="0.35">
      <c r="A7527" s="164" t="s">
        <v>8691</v>
      </c>
      <c r="B7527" t="s">
        <v>8692</v>
      </c>
      <c r="C7527" t="s">
        <v>8693</v>
      </c>
      <c r="D7527" t="s">
        <v>8694</v>
      </c>
      <c r="E7527" t="s">
        <v>3737</v>
      </c>
      <c r="H7527" t="s">
        <v>8256</v>
      </c>
      <c r="I7527" t="s">
        <v>8214</v>
      </c>
      <c r="J7527" t="s">
        <v>8215</v>
      </c>
      <c r="K7527" t="s">
        <v>8224</v>
      </c>
      <c r="L7527" t="s">
        <v>8216</v>
      </c>
    </row>
    <row r="7528" spans="1:12" x14ac:dyDescent="0.35">
      <c r="A7528" s="164" t="s">
        <v>31442</v>
      </c>
      <c r="B7528" t="s">
        <v>31443</v>
      </c>
      <c r="C7528" t="s">
        <v>31444</v>
      </c>
      <c r="D7528" t="s">
        <v>12733</v>
      </c>
      <c r="E7528" t="s">
        <v>3737</v>
      </c>
      <c r="H7528" t="s">
        <v>8256</v>
      </c>
      <c r="I7528" t="s">
        <v>8214</v>
      </c>
      <c r="J7528" t="s">
        <v>8215</v>
      </c>
      <c r="K7528" t="s">
        <v>8224</v>
      </c>
      <c r="L7528" t="s">
        <v>8216</v>
      </c>
    </row>
    <row r="7529" spans="1:12" x14ac:dyDescent="0.35">
      <c r="A7529" s="164" t="s">
        <v>3860</v>
      </c>
      <c r="B7529" t="s">
        <v>5155</v>
      </c>
      <c r="C7529" t="s">
        <v>20154</v>
      </c>
      <c r="D7529" t="s">
        <v>3861</v>
      </c>
      <c r="E7529" t="s">
        <v>3737</v>
      </c>
      <c r="F7529">
        <v>23</v>
      </c>
      <c r="G7529" t="s">
        <v>8234</v>
      </c>
      <c r="H7529" t="s">
        <v>8256</v>
      </c>
      <c r="I7529" t="s">
        <v>8219</v>
      </c>
      <c r="J7529" t="s">
        <v>8215</v>
      </c>
      <c r="K7529" t="s">
        <v>8224</v>
      </c>
      <c r="L7529" t="s">
        <v>8216</v>
      </c>
    </row>
    <row r="7530" spans="1:12" x14ac:dyDescent="0.35">
      <c r="A7530" s="164" t="s">
        <v>3862</v>
      </c>
      <c r="B7530" t="s">
        <v>5195</v>
      </c>
      <c r="C7530" t="s">
        <v>23718</v>
      </c>
      <c r="D7530" t="s">
        <v>3863</v>
      </c>
      <c r="E7530" t="s">
        <v>3737</v>
      </c>
      <c r="F7530">
        <v>242</v>
      </c>
      <c r="G7530" t="s">
        <v>8223</v>
      </c>
      <c r="H7530" t="s">
        <v>8256</v>
      </c>
      <c r="I7530" t="s">
        <v>8214</v>
      </c>
      <c r="J7530" t="s">
        <v>8215</v>
      </c>
      <c r="K7530" t="s">
        <v>8224</v>
      </c>
      <c r="L7530" t="s">
        <v>8267</v>
      </c>
    </row>
    <row r="7531" spans="1:12" x14ac:dyDescent="0.35">
      <c r="A7531" s="164" t="s">
        <v>30750</v>
      </c>
      <c r="B7531" t="s">
        <v>19954</v>
      </c>
      <c r="C7531" t="s">
        <v>10975</v>
      </c>
      <c r="D7531" t="s">
        <v>19956</v>
      </c>
      <c r="E7531" t="s">
        <v>3737</v>
      </c>
      <c r="F7531">
        <v>59</v>
      </c>
      <c r="G7531" t="s">
        <v>8234</v>
      </c>
      <c r="H7531" t="s">
        <v>8256</v>
      </c>
      <c r="I7531" t="s">
        <v>8214</v>
      </c>
      <c r="J7531" t="s">
        <v>8215</v>
      </c>
      <c r="K7531" t="s">
        <v>5808</v>
      </c>
      <c r="L7531" t="s">
        <v>8216</v>
      </c>
    </row>
    <row r="7532" spans="1:12" x14ac:dyDescent="0.35">
      <c r="A7532" s="164" t="s">
        <v>3864</v>
      </c>
      <c r="B7532" t="s">
        <v>5125</v>
      </c>
      <c r="C7532" t="s">
        <v>23942</v>
      </c>
      <c r="D7532" t="s">
        <v>3865</v>
      </c>
      <c r="E7532" t="s">
        <v>3737</v>
      </c>
      <c r="F7532">
        <v>231</v>
      </c>
      <c r="G7532" t="s">
        <v>8223</v>
      </c>
      <c r="H7532" t="s">
        <v>8256</v>
      </c>
      <c r="I7532" t="s">
        <v>8214</v>
      </c>
      <c r="J7532" t="s">
        <v>8215</v>
      </c>
      <c r="K7532" t="s">
        <v>8224</v>
      </c>
      <c r="L7532" t="s">
        <v>8216</v>
      </c>
    </row>
    <row r="7533" spans="1:12" x14ac:dyDescent="0.35">
      <c r="A7533" s="164" t="s">
        <v>13932</v>
      </c>
      <c r="B7533" t="s">
        <v>13933</v>
      </c>
      <c r="C7533" t="s">
        <v>13934</v>
      </c>
      <c r="D7533" t="s">
        <v>1476</v>
      </c>
      <c r="E7533" t="s">
        <v>3737</v>
      </c>
      <c r="F7533">
        <v>65</v>
      </c>
      <c r="G7533" t="s">
        <v>8234</v>
      </c>
      <c r="H7533" t="s">
        <v>8256</v>
      </c>
      <c r="I7533" t="s">
        <v>8219</v>
      </c>
      <c r="J7533" t="s">
        <v>8215</v>
      </c>
      <c r="K7533" t="s">
        <v>8224</v>
      </c>
      <c r="L7533" t="s">
        <v>8216</v>
      </c>
    </row>
    <row r="7534" spans="1:12" x14ac:dyDescent="0.35">
      <c r="A7534" s="164" t="s">
        <v>27761</v>
      </c>
      <c r="B7534" t="s">
        <v>24140</v>
      </c>
      <c r="C7534" t="s">
        <v>27762</v>
      </c>
      <c r="D7534" t="s">
        <v>1601</v>
      </c>
      <c r="E7534" t="s">
        <v>3737</v>
      </c>
      <c r="F7534">
        <v>0</v>
      </c>
      <c r="G7534" t="s">
        <v>8234</v>
      </c>
      <c r="H7534" t="s">
        <v>8256</v>
      </c>
      <c r="I7534" t="s">
        <v>8214</v>
      </c>
      <c r="J7534" t="s">
        <v>8215</v>
      </c>
      <c r="K7534" t="s">
        <v>8224</v>
      </c>
      <c r="L7534" t="s">
        <v>8216</v>
      </c>
    </row>
    <row r="7535" spans="1:12" x14ac:dyDescent="0.35">
      <c r="A7535" s="164" t="s">
        <v>3866</v>
      </c>
      <c r="B7535" t="s">
        <v>5108</v>
      </c>
      <c r="C7535" t="s">
        <v>30465</v>
      </c>
      <c r="D7535" t="s">
        <v>3867</v>
      </c>
      <c r="E7535" t="s">
        <v>3737</v>
      </c>
      <c r="F7535">
        <v>292</v>
      </c>
      <c r="G7535" t="s">
        <v>8223</v>
      </c>
      <c r="H7535" t="s">
        <v>8256</v>
      </c>
      <c r="I7535" t="s">
        <v>8214</v>
      </c>
      <c r="J7535" t="s">
        <v>8215</v>
      </c>
      <c r="K7535" t="s">
        <v>8224</v>
      </c>
      <c r="L7535" t="s">
        <v>8267</v>
      </c>
    </row>
    <row r="7536" spans="1:12" x14ac:dyDescent="0.35">
      <c r="A7536" s="164" t="s">
        <v>3868</v>
      </c>
      <c r="B7536" t="s">
        <v>5311</v>
      </c>
      <c r="C7536" t="s">
        <v>24617</v>
      </c>
      <c r="D7536" t="s">
        <v>5312</v>
      </c>
      <c r="E7536" t="s">
        <v>3737</v>
      </c>
      <c r="F7536">
        <v>87</v>
      </c>
      <c r="G7536" t="s">
        <v>8234</v>
      </c>
      <c r="H7536" t="s">
        <v>8256</v>
      </c>
      <c r="I7536" t="s">
        <v>8214</v>
      </c>
      <c r="J7536" t="s">
        <v>8215</v>
      </c>
      <c r="K7536" t="s">
        <v>8224</v>
      </c>
      <c r="L7536" t="s">
        <v>8216</v>
      </c>
    </row>
    <row r="7537" spans="1:12" x14ac:dyDescent="0.35">
      <c r="A7537" s="164" t="s">
        <v>26112</v>
      </c>
      <c r="B7537" t="s">
        <v>7365</v>
      </c>
      <c r="C7537" t="s">
        <v>26113</v>
      </c>
      <c r="D7537" t="s">
        <v>3772</v>
      </c>
      <c r="E7537" t="s">
        <v>3737</v>
      </c>
      <c r="F7537">
        <v>197</v>
      </c>
      <c r="G7537" t="s">
        <v>8212</v>
      </c>
      <c r="H7537" t="s">
        <v>8256</v>
      </c>
      <c r="I7537" t="s">
        <v>8214</v>
      </c>
      <c r="J7537" t="s">
        <v>8215</v>
      </c>
      <c r="K7537" t="s">
        <v>8224</v>
      </c>
      <c r="L7537" t="s">
        <v>8267</v>
      </c>
    </row>
    <row r="7538" spans="1:12" x14ac:dyDescent="0.35">
      <c r="A7538" s="164" t="s">
        <v>32393</v>
      </c>
      <c r="B7538" t="s">
        <v>32394</v>
      </c>
      <c r="C7538" t="s">
        <v>32395</v>
      </c>
      <c r="D7538" t="s">
        <v>32396</v>
      </c>
      <c r="E7538" t="s">
        <v>3737</v>
      </c>
      <c r="H7538" t="s">
        <v>8256</v>
      </c>
      <c r="I7538" t="s">
        <v>8214</v>
      </c>
      <c r="J7538" t="s">
        <v>8215</v>
      </c>
      <c r="K7538" t="s">
        <v>8224</v>
      </c>
      <c r="L7538" t="s">
        <v>8216</v>
      </c>
    </row>
    <row r="7539" spans="1:12" x14ac:dyDescent="0.35">
      <c r="A7539" s="164" t="s">
        <v>3869</v>
      </c>
      <c r="B7539" t="s">
        <v>5154</v>
      </c>
      <c r="C7539" t="s">
        <v>16769</v>
      </c>
      <c r="D7539" t="s">
        <v>3870</v>
      </c>
      <c r="E7539" t="s">
        <v>3737</v>
      </c>
      <c r="F7539">
        <v>88</v>
      </c>
      <c r="G7539" t="s">
        <v>8234</v>
      </c>
      <c r="H7539" t="s">
        <v>8256</v>
      </c>
      <c r="I7539" t="s">
        <v>8214</v>
      </c>
      <c r="J7539" t="s">
        <v>8215</v>
      </c>
      <c r="K7539" t="s">
        <v>8224</v>
      </c>
      <c r="L7539" t="s">
        <v>8216</v>
      </c>
    </row>
    <row r="7540" spans="1:12" x14ac:dyDescent="0.35">
      <c r="A7540" s="164" t="s">
        <v>11247</v>
      </c>
      <c r="B7540" t="s">
        <v>11248</v>
      </c>
      <c r="C7540" t="s">
        <v>11249</v>
      </c>
      <c r="D7540" t="s">
        <v>11250</v>
      </c>
      <c r="E7540" t="s">
        <v>3737</v>
      </c>
      <c r="F7540">
        <v>50</v>
      </c>
      <c r="G7540" t="s">
        <v>8234</v>
      </c>
      <c r="H7540" t="s">
        <v>8256</v>
      </c>
      <c r="I7540" t="s">
        <v>8219</v>
      </c>
      <c r="J7540" t="s">
        <v>8215</v>
      </c>
      <c r="K7540" t="s">
        <v>5808</v>
      </c>
      <c r="L7540" t="s">
        <v>8216</v>
      </c>
    </row>
    <row r="7541" spans="1:12" x14ac:dyDescent="0.35">
      <c r="A7541" s="164" t="s">
        <v>3871</v>
      </c>
      <c r="B7541" t="s">
        <v>5214</v>
      </c>
      <c r="C7541" t="s">
        <v>13383</v>
      </c>
      <c r="D7541" t="s">
        <v>2274</v>
      </c>
      <c r="E7541" t="s">
        <v>3737</v>
      </c>
      <c r="F7541">
        <v>164</v>
      </c>
      <c r="G7541" t="s">
        <v>8212</v>
      </c>
      <c r="H7541" t="s">
        <v>8256</v>
      </c>
      <c r="I7541" t="s">
        <v>8214</v>
      </c>
      <c r="J7541" t="s">
        <v>8215</v>
      </c>
      <c r="K7541" t="s">
        <v>8224</v>
      </c>
      <c r="L7541" t="s">
        <v>8267</v>
      </c>
    </row>
    <row r="7542" spans="1:12" x14ac:dyDescent="0.35">
      <c r="A7542" s="164" t="s">
        <v>3872</v>
      </c>
      <c r="B7542" t="s">
        <v>5176</v>
      </c>
      <c r="C7542" t="s">
        <v>32811</v>
      </c>
      <c r="D7542" t="s">
        <v>3873</v>
      </c>
      <c r="E7542" t="s">
        <v>3737</v>
      </c>
      <c r="F7542">
        <v>131</v>
      </c>
      <c r="G7542" t="s">
        <v>8212</v>
      </c>
      <c r="H7542" t="s">
        <v>8256</v>
      </c>
      <c r="I7542" t="s">
        <v>8214</v>
      </c>
      <c r="J7542" t="s">
        <v>8215</v>
      </c>
      <c r="K7542" t="s">
        <v>5808</v>
      </c>
      <c r="L7542" t="s">
        <v>8216</v>
      </c>
    </row>
    <row r="7543" spans="1:12" x14ac:dyDescent="0.35">
      <c r="A7543" s="164" t="s">
        <v>3874</v>
      </c>
      <c r="B7543" t="s">
        <v>5318</v>
      </c>
      <c r="C7543" t="s">
        <v>22504</v>
      </c>
      <c r="D7543" t="s">
        <v>3757</v>
      </c>
      <c r="E7543" t="s">
        <v>3737</v>
      </c>
      <c r="F7543">
        <v>1163</v>
      </c>
      <c r="G7543" t="s">
        <v>8490</v>
      </c>
      <c r="H7543" t="s">
        <v>8256</v>
      </c>
      <c r="I7543" t="s">
        <v>8214</v>
      </c>
      <c r="J7543" t="s">
        <v>8215</v>
      </c>
      <c r="K7543" t="s">
        <v>8224</v>
      </c>
      <c r="L7543" t="s">
        <v>8267</v>
      </c>
    </row>
    <row r="7544" spans="1:12" x14ac:dyDescent="0.35">
      <c r="A7544" s="164" t="s">
        <v>17847</v>
      </c>
      <c r="B7544" t="s">
        <v>17848</v>
      </c>
      <c r="C7544" t="s">
        <v>17849</v>
      </c>
      <c r="D7544" t="s">
        <v>3044</v>
      </c>
      <c r="E7544" t="s">
        <v>3737</v>
      </c>
      <c r="F7544">
        <v>0</v>
      </c>
      <c r="G7544" t="s">
        <v>8234</v>
      </c>
      <c r="H7544" t="s">
        <v>8256</v>
      </c>
      <c r="I7544" t="s">
        <v>8214</v>
      </c>
      <c r="J7544" t="s">
        <v>8215</v>
      </c>
      <c r="K7544" t="s">
        <v>8224</v>
      </c>
      <c r="L7544" t="s">
        <v>8216</v>
      </c>
    </row>
    <row r="7545" spans="1:12" x14ac:dyDescent="0.35">
      <c r="A7545" s="164" t="s">
        <v>16179</v>
      </c>
      <c r="B7545" t="s">
        <v>16180</v>
      </c>
      <c r="C7545" t="s">
        <v>16181</v>
      </c>
      <c r="D7545" t="s">
        <v>4200</v>
      </c>
      <c r="E7545" t="s">
        <v>3737</v>
      </c>
      <c r="F7545">
        <v>74</v>
      </c>
      <c r="G7545" t="s">
        <v>8234</v>
      </c>
      <c r="H7545" t="s">
        <v>8256</v>
      </c>
      <c r="I7545" t="s">
        <v>8214</v>
      </c>
      <c r="J7545" t="s">
        <v>8215</v>
      </c>
      <c r="K7545" t="s">
        <v>5808</v>
      </c>
      <c r="L7545" t="s">
        <v>8216</v>
      </c>
    </row>
    <row r="7546" spans="1:12" x14ac:dyDescent="0.35">
      <c r="A7546" s="164" t="s">
        <v>31213</v>
      </c>
      <c r="B7546" t="s">
        <v>31214</v>
      </c>
      <c r="C7546" t="s">
        <v>31215</v>
      </c>
      <c r="D7546" t="s">
        <v>31216</v>
      </c>
      <c r="E7546" t="s">
        <v>3737</v>
      </c>
      <c r="F7546">
        <v>165</v>
      </c>
      <c r="G7546" t="s">
        <v>8212</v>
      </c>
      <c r="H7546" t="s">
        <v>8256</v>
      </c>
      <c r="I7546" t="s">
        <v>8214</v>
      </c>
      <c r="J7546" t="s">
        <v>8215</v>
      </c>
      <c r="K7546" t="s">
        <v>8224</v>
      </c>
      <c r="L7546" t="s">
        <v>8216</v>
      </c>
    </row>
    <row r="7547" spans="1:12" x14ac:dyDescent="0.35">
      <c r="A7547" s="164" t="s">
        <v>3875</v>
      </c>
      <c r="B7547" t="s">
        <v>5169</v>
      </c>
      <c r="C7547" t="s">
        <v>9894</v>
      </c>
      <c r="D7547" t="s">
        <v>144</v>
      </c>
      <c r="E7547" t="s">
        <v>3737</v>
      </c>
      <c r="F7547">
        <v>266</v>
      </c>
      <c r="G7547" t="s">
        <v>8223</v>
      </c>
      <c r="H7547" t="s">
        <v>8256</v>
      </c>
      <c r="I7547" t="s">
        <v>8214</v>
      </c>
      <c r="J7547" t="s">
        <v>8215</v>
      </c>
      <c r="K7547" t="s">
        <v>5808</v>
      </c>
      <c r="L7547" t="s">
        <v>8216</v>
      </c>
    </row>
    <row r="7548" spans="1:12" x14ac:dyDescent="0.35">
      <c r="A7548" s="164" t="s">
        <v>19214</v>
      </c>
      <c r="B7548" t="s">
        <v>19215</v>
      </c>
      <c r="C7548" t="s">
        <v>19216</v>
      </c>
      <c r="D7548" t="s">
        <v>3850</v>
      </c>
      <c r="E7548" t="s">
        <v>3737</v>
      </c>
      <c r="F7548">
        <v>28</v>
      </c>
      <c r="G7548" t="s">
        <v>8234</v>
      </c>
      <c r="H7548" t="s">
        <v>8256</v>
      </c>
      <c r="I7548" t="s">
        <v>8214</v>
      </c>
      <c r="J7548" t="s">
        <v>8215</v>
      </c>
      <c r="K7548" t="s">
        <v>8224</v>
      </c>
      <c r="L7548" t="s">
        <v>8267</v>
      </c>
    </row>
    <row r="7549" spans="1:12" x14ac:dyDescent="0.35">
      <c r="A7549" s="164" t="s">
        <v>20540</v>
      </c>
      <c r="B7549" t="s">
        <v>20541</v>
      </c>
      <c r="C7549" t="s">
        <v>20542</v>
      </c>
      <c r="D7549" t="s">
        <v>2626</v>
      </c>
      <c r="E7549" t="s">
        <v>3737</v>
      </c>
      <c r="F7549">
        <v>296</v>
      </c>
      <c r="G7549" t="s">
        <v>8223</v>
      </c>
      <c r="H7549" t="s">
        <v>8256</v>
      </c>
      <c r="I7549" t="s">
        <v>8214</v>
      </c>
      <c r="J7549" t="s">
        <v>8215</v>
      </c>
      <c r="K7549" t="s">
        <v>8224</v>
      </c>
      <c r="L7549" t="s">
        <v>8267</v>
      </c>
    </row>
    <row r="7550" spans="1:12" x14ac:dyDescent="0.35">
      <c r="A7550" s="164" t="s">
        <v>14161</v>
      </c>
      <c r="B7550" t="s">
        <v>14162</v>
      </c>
      <c r="C7550" t="s">
        <v>14163</v>
      </c>
      <c r="D7550" t="s">
        <v>14164</v>
      </c>
      <c r="E7550" t="s">
        <v>3737</v>
      </c>
      <c r="H7550" t="s">
        <v>8256</v>
      </c>
      <c r="I7550" t="s">
        <v>8219</v>
      </c>
      <c r="J7550" t="s">
        <v>8215</v>
      </c>
      <c r="K7550" t="s">
        <v>8224</v>
      </c>
      <c r="L7550" t="s">
        <v>8216</v>
      </c>
    </row>
    <row r="7551" spans="1:12" x14ac:dyDescent="0.35">
      <c r="A7551" s="164" t="s">
        <v>15215</v>
      </c>
      <c r="B7551" t="s">
        <v>15216</v>
      </c>
      <c r="C7551" t="s">
        <v>15217</v>
      </c>
      <c r="D7551" t="s">
        <v>11785</v>
      </c>
      <c r="E7551" t="s">
        <v>3737</v>
      </c>
      <c r="H7551" t="s">
        <v>8256</v>
      </c>
      <c r="I7551" t="s">
        <v>8214</v>
      </c>
      <c r="J7551" t="s">
        <v>8215</v>
      </c>
      <c r="K7551" t="s">
        <v>8224</v>
      </c>
      <c r="L7551" t="s">
        <v>8216</v>
      </c>
    </row>
    <row r="7552" spans="1:12" x14ac:dyDescent="0.35">
      <c r="A7552" s="164" t="s">
        <v>3876</v>
      </c>
      <c r="B7552" t="s">
        <v>5163</v>
      </c>
      <c r="C7552" t="s">
        <v>16423</v>
      </c>
      <c r="D7552" t="s">
        <v>3877</v>
      </c>
      <c r="E7552" t="s">
        <v>3737</v>
      </c>
      <c r="F7552">
        <v>110</v>
      </c>
      <c r="G7552" t="s">
        <v>8212</v>
      </c>
      <c r="H7552" t="s">
        <v>8256</v>
      </c>
      <c r="I7552" t="s">
        <v>8219</v>
      </c>
      <c r="J7552" t="s">
        <v>8215</v>
      </c>
      <c r="K7552" t="s">
        <v>5808</v>
      </c>
      <c r="L7552" t="s">
        <v>8216</v>
      </c>
    </row>
    <row r="7553" spans="1:12" x14ac:dyDescent="0.35">
      <c r="A7553" s="164" t="s">
        <v>3878</v>
      </c>
      <c r="B7553" t="s">
        <v>5116</v>
      </c>
      <c r="C7553" t="s">
        <v>22483</v>
      </c>
      <c r="D7553" t="s">
        <v>2626</v>
      </c>
      <c r="E7553" t="s">
        <v>3737</v>
      </c>
      <c r="F7553">
        <v>832</v>
      </c>
      <c r="G7553" t="s">
        <v>8490</v>
      </c>
      <c r="H7553" t="s">
        <v>8256</v>
      </c>
      <c r="I7553" t="s">
        <v>8214</v>
      </c>
      <c r="J7553" t="s">
        <v>8215</v>
      </c>
      <c r="K7553" t="s">
        <v>8224</v>
      </c>
      <c r="L7553" t="s">
        <v>8267</v>
      </c>
    </row>
    <row r="7554" spans="1:12" x14ac:dyDescent="0.35">
      <c r="A7554" s="164" t="s">
        <v>17760</v>
      </c>
      <c r="B7554" t="s">
        <v>17761</v>
      </c>
      <c r="C7554" t="s">
        <v>17762</v>
      </c>
      <c r="D7554" t="s">
        <v>17763</v>
      </c>
      <c r="E7554" t="s">
        <v>3737</v>
      </c>
      <c r="F7554">
        <v>72</v>
      </c>
      <c r="G7554" t="s">
        <v>8234</v>
      </c>
      <c r="H7554" t="s">
        <v>8256</v>
      </c>
      <c r="I7554" t="s">
        <v>8214</v>
      </c>
      <c r="J7554" t="s">
        <v>8215</v>
      </c>
      <c r="K7554" t="s">
        <v>5808</v>
      </c>
      <c r="L7554" t="s">
        <v>8216</v>
      </c>
    </row>
    <row r="7555" spans="1:12" x14ac:dyDescent="0.35">
      <c r="A7555" s="164" t="s">
        <v>13142</v>
      </c>
      <c r="B7555" t="s">
        <v>13143</v>
      </c>
      <c r="C7555" t="s">
        <v>13144</v>
      </c>
      <c r="D7555" t="s">
        <v>13145</v>
      </c>
      <c r="E7555" t="s">
        <v>3737</v>
      </c>
      <c r="H7555" t="s">
        <v>8256</v>
      </c>
      <c r="I7555" t="s">
        <v>8214</v>
      </c>
      <c r="J7555" t="s">
        <v>8215</v>
      </c>
      <c r="K7555" t="s">
        <v>8224</v>
      </c>
      <c r="L7555" t="s">
        <v>8216</v>
      </c>
    </row>
    <row r="7556" spans="1:12" x14ac:dyDescent="0.35">
      <c r="A7556" s="164" t="s">
        <v>3879</v>
      </c>
      <c r="B7556" t="s">
        <v>5172</v>
      </c>
      <c r="C7556" t="s">
        <v>11869</v>
      </c>
      <c r="D7556" t="s">
        <v>239</v>
      </c>
      <c r="E7556" t="s">
        <v>3737</v>
      </c>
      <c r="F7556">
        <v>122</v>
      </c>
      <c r="G7556" t="s">
        <v>8212</v>
      </c>
      <c r="H7556" t="s">
        <v>8256</v>
      </c>
      <c r="I7556" t="s">
        <v>8214</v>
      </c>
      <c r="J7556" t="s">
        <v>8215</v>
      </c>
      <c r="K7556" t="s">
        <v>8224</v>
      </c>
      <c r="L7556" t="s">
        <v>8267</v>
      </c>
    </row>
    <row r="7557" spans="1:12" x14ac:dyDescent="0.35">
      <c r="A7557" s="164" t="s">
        <v>3880</v>
      </c>
      <c r="B7557" t="s">
        <v>5127</v>
      </c>
      <c r="C7557" t="s">
        <v>12405</v>
      </c>
      <c r="D7557" t="s">
        <v>3557</v>
      </c>
      <c r="E7557" t="s">
        <v>3737</v>
      </c>
      <c r="F7557">
        <v>244</v>
      </c>
      <c r="G7557" t="s">
        <v>8223</v>
      </c>
      <c r="H7557" t="s">
        <v>8256</v>
      </c>
      <c r="I7557" t="s">
        <v>8214</v>
      </c>
      <c r="J7557" t="s">
        <v>8215</v>
      </c>
      <c r="K7557" t="s">
        <v>8224</v>
      </c>
      <c r="L7557" t="s">
        <v>8216</v>
      </c>
    </row>
    <row r="7558" spans="1:12" x14ac:dyDescent="0.35">
      <c r="A7558" s="164" t="s">
        <v>3881</v>
      </c>
      <c r="B7558" t="s">
        <v>5106</v>
      </c>
      <c r="C7558" t="s">
        <v>31540</v>
      </c>
      <c r="D7558" t="s">
        <v>530</v>
      </c>
      <c r="E7558" t="s">
        <v>3737</v>
      </c>
      <c r="F7558">
        <v>359</v>
      </c>
      <c r="G7558" t="s">
        <v>8556</v>
      </c>
      <c r="H7558" t="s">
        <v>8256</v>
      </c>
      <c r="I7558" t="s">
        <v>8214</v>
      </c>
      <c r="J7558" t="s">
        <v>8215</v>
      </c>
      <c r="K7558" t="s">
        <v>8224</v>
      </c>
      <c r="L7558" t="s">
        <v>8267</v>
      </c>
    </row>
    <row r="7559" spans="1:12" x14ac:dyDescent="0.35">
      <c r="A7559" s="164" t="s">
        <v>11862</v>
      </c>
      <c r="B7559" t="s">
        <v>11863</v>
      </c>
      <c r="C7559" t="s">
        <v>11864</v>
      </c>
      <c r="D7559" t="s">
        <v>168</v>
      </c>
      <c r="E7559" t="s">
        <v>3737</v>
      </c>
      <c r="F7559">
        <v>86</v>
      </c>
      <c r="G7559" t="s">
        <v>8234</v>
      </c>
      <c r="H7559" t="s">
        <v>8256</v>
      </c>
      <c r="I7559" t="s">
        <v>8219</v>
      </c>
      <c r="J7559" t="s">
        <v>8215</v>
      </c>
      <c r="K7559" t="s">
        <v>8224</v>
      </c>
      <c r="L7559" t="s">
        <v>8216</v>
      </c>
    </row>
    <row r="7560" spans="1:12" x14ac:dyDescent="0.35">
      <c r="A7560" s="164" t="s">
        <v>3882</v>
      </c>
      <c r="B7560" t="s">
        <v>5221</v>
      </c>
      <c r="C7560" t="s">
        <v>32881</v>
      </c>
      <c r="D7560" t="s">
        <v>3883</v>
      </c>
      <c r="E7560" t="s">
        <v>3737</v>
      </c>
      <c r="F7560">
        <v>49</v>
      </c>
      <c r="G7560" t="s">
        <v>8234</v>
      </c>
      <c r="H7560" t="s">
        <v>8256</v>
      </c>
      <c r="I7560" t="s">
        <v>8219</v>
      </c>
      <c r="J7560" t="s">
        <v>8215</v>
      </c>
      <c r="K7560" t="s">
        <v>8224</v>
      </c>
      <c r="L7560" t="s">
        <v>8267</v>
      </c>
    </row>
    <row r="7561" spans="1:12" x14ac:dyDescent="0.35">
      <c r="A7561" s="164" t="s">
        <v>3884</v>
      </c>
      <c r="B7561" t="s">
        <v>5157</v>
      </c>
      <c r="C7561" t="s">
        <v>9045</v>
      </c>
      <c r="D7561" t="s">
        <v>3885</v>
      </c>
      <c r="E7561" t="s">
        <v>3737</v>
      </c>
      <c r="F7561">
        <v>61</v>
      </c>
      <c r="G7561" t="s">
        <v>8234</v>
      </c>
      <c r="H7561" t="s">
        <v>8256</v>
      </c>
      <c r="I7561" t="s">
        <v>8214</v>
      </c>
      <c r="J7561" t="s">
        <v>8215</v>
      </c>
      <c r="K7561" t="s">
        <v>5808</v>
      </c>
      <c r="L7561" t="s">
        <v>8216</v>
      </c>
    </row>
    <row r="7562" spans="1:12" x14ac:dyDescent="0.35">
      <c r="A7562" s="164" t="s">
        <v>3886</v>
      </c>
      <c r="B7562" t="s">
        <v>5220</v>
      </c>
      <c r="C7562" t="s">
        <v>30550</v>
      </c>
      <c r="D7562" t="s">
        <v>3887</v>
      </c>
      <c r="E7562" t="s">
        <v>3737</v>
      </c>
      <c r="F7562">
        <v>134</v>
      </c>
      <c r="G7562" t="s">
        <v>8212</v>
      </c>
      <c r="H7562" t="s">
        <v>8256</v>
      </c>
      <c r="I7562" t="s">
        <v>8214</v>
      </c>
      <c r="J7562" t="s">
        <v>8215</v>
      </c>
      <c r="K7562" t="s">
        <v>8224</v>
      </c>
      <c r="L7562" t="s">
        <v>8216</v>
      </c>
    </row>
    <row r="7563" spans="1:12" x14ac:dyDescent="0.35">
      <c r="A7563" s="164" t="s">
        <v>28222</v>
      </c>
      <c r="B7563" t="s">
        <v>28223</v>
      </c>
      <c r="C7563" t="s">
        <v>28224</v>
      </c>
      <c r="D7563" t="s">
        <v>28225</v>
      </c>
      <c r="E7563" t="s">
        <v>3737</v>
      </c>
      <c r="H7563" t="s">
        <v>8256</v>
      </c>
      <c r="I7563" t="s">
        <v>8214</v>
      </c>
      <c r="J7563" t="s">
        <v>8215</v>
      </c>
      <c r="K7563" t="s">
        <v>8224</v>
      </c>
      <c r="L7563" t="s">
        <v>8216</v>
      </c>
    </row>
    <row r="7564" spans="1:12" x14ac:dyDescent="0.35">
      <c r="A7564" s="164" t="s">
        <v>33368</v>
      </c>
      <c r="B7564" t="s">
        <v>33369</v>
      </c>
      <c r="C7564" t="s">
        <v>33370</v>
      </c>
      <c r="D7564" t="s">
        <v>29732</v>
      </c>
      <c r="E7564" t="s">
        <v>3737</v>
      </c>
      <c r="H7564" t="s">
        <v>8256</v>
      </c>
      <c r="I7564" t="s">
        <v>8214</v>
      </c>
      <c r="J7564" t="s">
        <v>8215</v>
      </c>
      <c r="K7564" t="s">
        <v>8224</v>
      </c>
      <c r="L7564" t="s">
        <v>8216</v>
      </c>
    </row>
    <row r="7565" spans="1:12" x14ac:dyDescent="0.35">
      <c r="A7565" s="164" t="s">
        <v>32691</v>
      </c>
      <c r="B7565" t="s">
        <v>32692</v>
      </c>
      <c r="C7565" t="s">
        <v>32693</v>
      </c>
      <c r="D7565" t="s">
        <v>32694</v>
      </c>
      <c r="E7565" t="s">
        <v>3737</v>
      </c>
      <c r="H7565" t="s">
        <v>8256</v>
      </c>
      <c r="I7565" t="s">
        <v>8214</v>
      </c>
      <c r="J7565" t="s">
        <v>8215</v>
      </c>
      <c r="K7565" t="s">
        <v>8224</v>
      </c>
      <c r="L7565" t="s">
        <v>8216</v>
      </c>
    </row>
    <row r="7566" spans="1:12" x14ac:dyDescent="0.35">
      <c r="A7566" s="164" t="s">
        <v>30216</v>
      </c>
      <c r="B7566" t="s">
        <v>30217</v>
      </c>
      <c r="C7566" t="s">
        <v>30218</v>
      </c>
      <c r="D7566" t="s">
        <v>30219</v>
      </c>
      <c r="E7566" t="s">
        <v>3737</v>
      </c>
      <c r="F7566">
        <v>45</v>
      </c>
      <c r="G7566" t="s">
        <v>8234</v>
      </c>
      <c r="H7566" t="s">
        <v>8256</v>
      </c>
      <c r="I7566" t="s">
        <v>8219</v>
      </c>
      <c r="J7566" t="s">
        <v>8215</v>
      </c>
      <c r="K7566" t="s">
        <v>8224</v>
      </c>
      <c r="L7566" t="s">
        <v>8216</v>
      </c>
    </row>
    <row r="7567" spans="1:12" x14ac:dyDescent="0.35">
      <c r="A7567" s="164" t="s">
        <v>18032</v>
      </c>
      <c r="B7567" t="s">
        <v>18033</v>
      </c>
      <c r="C7567" t="s">
        <v>15688</v>
      </c>
      <c r="D7567" t="s">
        <v>18034</v>
      </c>
      <c r="E7567" t="s">
        <v>3737</v>
      </c>
      <c r="F7567">
        <v>35</v>
      </c>
      <c r="G7567" t="s">
        <v>8234</v>
      </c>
      <c r="H7567" t="s">
        <v>8256</v>
      </c>
      <c r="I7567" t="s">
        <v>8219</v>
      </c>
      <c r="J7567" t="s">
        <v>8215</v>
      </c>
      <c r="K7567" t="s">
        <v>5808</v>
      </c>
      <c r="L7567" t="s">
        <v>8216</v>
      </c>
    </row>
    <row r="7568" spans="1:12" x14ac:dyDescent="0.35">
      <c r="A7568" s="164" t="s">
        <v>3888</v>
      </c>
      <c r="B7568" t="s">
        <v>5232</v>
      </c>
      <c r="C7568" t="s">
        <v>15764</v>
      </c>
      <c r="D7568" t="s">
        <v>3889</v>
      </c>
      <c r="E7568" t="s">
        <v>3737</v>
      </c>
      <c r="F7568">
        <v>44</v>
      </c>
      <c r="G7568" t="s">
        <v>8234</v>
      </c>
      <c r="H7568" t="s">
        <v>8256</v>
      </c>
      <c r="I7568" t="s">
        <v>8214</v>
      </c>
      <c r="J7568" t="s">
        <v>8215</v>
      </c>
      <c r="K7568" t="s">
        <v>8224</v>
      </c>
      <c r="L7568" t="s">
        <v>8216</v>
      </c>
    </row>
    <row r="7569" spans="1:12" x14ac:dyDescent="0.35">
      <c r="A7569" s="164" t="s">
        <v>28253</v>
      </c>
      <c r="B7569" t="s">
        <v>28254</v>
      </c>
      <c r="C7569" t="s">
        <v>28255</v>
      </c>
      <c r="D7569" t="s">
        <v>3044</v>
      </c>
      <c r="E7569" t="s">
        <v>3737</v>
      </c>
      <c r="F7569">
        <v>90</v>
      </c>
      <c r="G7569" t="s">
        <v>8234</v>
      </c>
      <c r="H7569" t="s">
        <v>8256</v>
      </c>
      <c r="I7569" t="s">
        <v>8214</v>
      </c>
      <c r="J7569" t="s">
        <v>8215</v>
      </c>
      <c r="K7569" t="s">
        <v>5808</v>
      </c>
      <c r="L7569" t="s">
        <v>8267</v>
      </c>
    </row>
    <row r="7570" spans="1:12" x14ac:dyDescent="0.35">
      <c r="A7570" s="164" t="s">
        <v>3890</v>
      </c>
      <c r="B7570" t="s">
        <v>5222</v>
      </c>
      <c r="C7570" t="s">
        <v>12722</v>
      </c>
      <c r="D7570" t="s">
        <v>3891</v>
      </c>
      <c r="E7570" t="s">
        <v>3737</v>
      </c>
      <c r="F7570">
        <v>68</v>
      </c>
      <c r="G7570" t="s">
        <v>8234</v>
      </c>
      <c r="H7570" t="s">
        <v>8256</v>
      </c>
      <c r="I7570" t="s">
        <v>8214</v>
      </c>
      <c r="J7570" t="s">
        <v>8215</v>
      </c>
      <c r="K7570" t="s">
        <v>8224</v>
      </c>
      <c r="L7570" t="s">
        <v>8216</v>
      </c>
    </row>
    <row r="7571" spans="1:12" x14ac:dyDescent="0.35">
      <c r="A7571" s="164" t="s">
        <v>3892</v>
      </c>
      <c r="B7571" t="s">
        <v>5113</v>
      </c>
      <c r="C7571" t="s">
        <v>9267</v>
      </c>
      <c r="D7571" t="s">
        <v>3893</v>
      </c>
      <c r="E7571" t="s">
        <v>3737</v>
      </c>
      <c r="F7571">
        <v>370</v>
      </c>
      <c r="G7571" t="s">
        <v>8556</v>
      </c>
      <c r="H7571" t="s">
        <v>8256</v>
      </c>
      <c r="I7571" t="s">
        <v>8214</v>
      </c>
      <c r="J7571" t="s">
        <v>8215</v>
      </c>
      <c r="K7571" t="s">
        <v>8224</v>
      </c>
      <c r="L7571" t="s">
        <v>8267</v>
      </c>
    </row>
    <row r="7572" spans="1:12" x14ac:dyDescent="0.35">
      <c r="A7572" s="164" t="s">
        <v>26836</v>
      </c>
      <c r="B7572" t="s">
        <v>26837</v>
      </c>
      <c r="C7572" t="s">
        <v>26838</v>
      </c>
      <c r="D7572" t="s">
        <v>2626</v>
      </c>
      <c r="E7572" t="s">
        <v>3737</v>
      </c>
      <c r="F7572">
        <v>100</v>
      </c>
      <c r="G7572" t="s">
        <v>8234</v>
      </c>
      <c r="H7572" t="s">
        <v>8256</v>
      </c>
      <c r="I7572" t="s">
        <v>8214</v>
      </c>
      <c r="J7572" t="s">
        <v>8215</v>
      </c>
      <c r="K7572" t="s">
        <v>8224</v>
      </c>
      <c r="L7572" t="s">
        <v>8267</v>
      </c>
    </row>
    <row r="7573" spans="1:12" x14ac:dyDescent="0.35">
      <c r="A7573" s="164" t="s">
        <v>3894</v>
      </c>
      <c r="B7573" t="s">
        <v>5217</v>
      </c>
      <c r="C7573" t="s">
        <v>26983</v>
      </c>
      <c r="D7573" t="s">
        <v>3848</v>
      </c>
      <c r="E7573" t="s">
        <v>3737</v>
      </c>
      <c r="F7573">
        <v>129</v>
      </c>
      <c r="G7573" t="s">
        <v>8212</v>
      </c>
      <c r="H7573" t="s">
        <v>8256</v>
      </c>
      <c r="I7573" t="s">
        <v>8214</v>
      </c>
      <c r="J7573" t="s">
        <v>8215</v>
      </c>
      <c r="K7573" t="s">
        <v>8224</v>
      </c>
      <c r="L7573" t="s">
        <v>8267</v>
      </c>
    </row>
    <row r="7574" spans="1:12" x14ac:dyDescent="0.35">
      <c r="A7574" s="164" t="s">
        <v>3895</v>
      </c>
      <c r="B7574" t="s">
        <v>5181</v>
      </c>
      <c r="C7574" t="s">
        <v>18562</v>
      </c>
      <c r="D7574" t="s">
        <v>3044</v>
      </c>
      <c r="E7574" t="s">
        <v>3737</v>
      </c>
      <c r="F7574">
        <v>130</v>
      </c>
      <c r="G7574" t="s">
        <v>8212</v>
      </c>
      <c r="H7574" t="s">
        <v>8256</v>
      </c>
      <c r="I7574" t="s">
        <v>8214</v>
      </c>
      <c r="J7574" t="s">
        <v>8215</v>
      </c>
      <c r="K7574" t="s">
        <v>8224</v>
      </c>
      <c r="L7574" t="s">
        <v>8267</v>
      </c>
    </row>
    <row r="7575" spans="1:12" x14ac:dyDescent="0.35">
      <c r="A7575" s="164" t="s">
        <v>3896</v>
      </c>
      <c r="B7575" t="s">
        <v>5164</v>
      </c>
      <c r="C7575" t="s">
        <v>29688</v>
      </c>
      <c r="D7575" t="s">
        <v>3897</v>
      </c>
      <c r="E7575" t="s">
        <v>3737</v>
      </c>
      <c r="F7575">
        <v>44</v>
      </c>
      <c r="G7575" t="s">
        <v>8234</v>
      </c>
      <c r="H7575" t="s">
        <v>8256</v>
      </c>
      <c r="I7575" t="s">
        <v>8219</v>
      </c>
      <c r="J7575" t="s">
        <v>8215</v>
      </c>
      <c r="K7575" t="s">
        <v>5808</v>
      </c>
      <c r="L7575" t="s">
        <v>8216</v>
      </c>
    </row>
    <row r="7576" spans="1:12" x14ac:dyDescent="0.35">
      <c r="A7576" s="164" t="s">
        <v>18366</v>
      </c>
      <c r="B7576" t="s">
        <v>18367</v>
      </c>
      <c r="C7576" t="s">
        <v>18368</v>
      </c>
      <c r="D7576" t="s">
        <v>9464</v>
      </c>
      <c r="E7576" t="s">
        <v>3737</v>
      </c>
      <c r="F7576">
        <v>55</v>
      </c>
      <c r="G7576" t="s">
        <v>8234</v>
      </c>
      <c r="H7576" t="s">
        <v>8256</v>
      </c>
      <c r="I7576" t="s">
        <v>8214</v>
      </c>
      <c r="J7576" t="s">
        <v>8215</v>
      </c>
      <c r="K7576" t="s">
        <v>5808</v>
      </c>
      <c r="L7576" t="s">
        <v>8216</v>
      </c>
    </row>
    <row r="7577" spans="1:12" x14ac:dyDescent="0.35">
      <c r="A7577" s="164" t="s">
        <v>3898</v>
      </c>
      <c r="B7577" t="s">
        <v>5223</v>
      </c>
      <c r="C7577" t="s">
        <v>22992</v>
      </c>
      <c r="D7577" t="s">
        <v>3899</v>
      </c>
      <c r="E7577" t="s">
        <v>3737</v>
      </c>
      <c r="F7577">
        <v>205</v>
      </c>
      <c r="G7577" t="s">
        <v>8223</v>
      </c>
      <c r="H7577" t="s">
        <v>8256</v>
      </c>
      <c r="I7577" t="s">
        <v>8214</v>
      </c>
      <c r="J7577" t="s">
        <v>8215</v>
      </c>
      <c r="K7577" t="s">
        <v>8224</v>
      </c>
      <c r="L7577" t="s">
        <v>8216</v>
      </c>
    </row>
    <row r="7578" spans="1:12" x14ac:dyDescent="0.35">
      <c r="A7578" s="164" t="s">
        <v>3900</v>
      </c>
      <c r="B7578" t="s">
        <v>5100</v>
      </c>
      <c r="C7578" t="s">
        <v>17477</v>
      </c>
      <c r="D7578" t="s">
        <v>3901</v>
      </c>
      <c r="E7578" t="s">
        <v>3737</v>
      </c>
      <c r="F7578">
        <v>217</v>
      </c>
      <c r="G7578" t="s">
        <v>8223</v>
      </c>
      <c r="H7578" t="s">
        <v>8256</v>
      </c>
      <c r="I7578" t="s">
        <v>8214</v>
      </c>
      <c r="J7578" t="s">
        <v>8215</v>
      </c>
      <c r="K7578" t="s">
        <v>5808</v>
      </c>
      <c r="L7578" t="s">
        <v>8216</v>
      </c>
    </row>
    <row r="7579" spans="1:12" x14ac:dyDescent="0.35">
      <c r="A7579" s="164" t="s">
        <v>3902</v>
      </c>
      <c r="B7579" t="s">
        <v>5124</v>
      </c>
      <c r="C7579" t="s">
        <v>26985</v>
      </c>
      <c r="D7579" t="s">
        <v>2626</v>
      </c>
      <c r="E7579" t="s">
        <v>3737</v>
      </c>
      <c r="F7579">
        <v>152</v>
      </c>
      <c r="G7579" t="s">
        <v>8212</v>
      </c>
      <c r="H7579" t="s">
        <v>8256</v>
      </c>
      <c r="I7579" t="s">
        <v>8214</v>
      </c>
      <c r="J7579" t="s">
        <v>8215</v>
      </c>
      <c r="K7579" t="s">
        <v>8224</v>
      </c>
      <c r="L7579" t="s">
        <v>8267</v>
      </c>
    </row>
    <row r="7580" spans="1:12" x14ac:dyDescent="0.35">
      <c r="A7580" s="164" t="s">
        <v>16845</v>
      </c>
      <c r="B7580" t="s">
        <v>16846</v>
      </c>
      <c r="C7580" t="s">
        <v>16847</v>
      </c>
      <c r="D7580" t="s">
        <v>2626</v>
      </c>
      <c r="E7580" t="s">
        <v>3737</v>
      </c>
      <c r="F7580">
        <v>0</v>
      </c>
      <c r="G7580" t="s">
        <v>8234</v>
      </c>
      <c r="H7580" t="s">
        <v>8256</v>
      </c>
      <c r="I7580" t="s">
        <v>8214</v>
      </c>
      <c r="J7580" t="s">
        <v>8215</v>
      </c>
      <c r="K7580" t="s">
        <v>8224</v>
      </c>
      <c r="L7580" t="s">
        <v>8216</v>
      </c>
    </row>
    <row r="7581" spans="1:12" x14ac:dyDescent="0.35">
      <c r="A7581" s="164" t="s">
        <v>30957</v>
      </c>
      <c r="B7581" t="s">
        <v>30958</v>
      </c>
      <c r="C7581" t="s">
        <v>30959</v>
      </c>
      <c r="D7581" t="s">
        <v>1709</v>
      </c>
      <c r="E7581" t="s">
        <v>3737</v>
      </c>
      <c r="F7581">
        <v>96</v>
      </c>
      <c r="G7581" t="s">
        <v>8234</v>
      </c>
      <c r="H7581" t="s">
        <v>8256</v>
      </c>
      <c r="I7581" t="s">
        <v>8214</v>
      </c>
      <c r="J7581" t="s">
        <v>8215</v>
      </c>
      <c r="K7581" t="s">
        <v>8224</v>
      </c>
      <c r="L7581" t="s">
        <v>8267</v>
      </c>
    </row>
    <row r="7582" spans="1:12" x14ac:dyDescent="0.35">
      <c r="A7582" s="164" t="s">
        <v>29422</v>
      </c>
      <c r="B7582" t="s">
        <v>25216</v>
      </c>
      <c r="C7582" t="s">
        <v>29423</v>
      </c>
      <c r="D7582" t="s">
        <v>25218</v>
      </c>
      <c r="E7582" t="s">
        <v>3737</v>
      </c>
      <c r="F7582">
        <v>37</v>
      </c>
      <c r="G7582" t="s">
        <v>8234</v>
      </c>
      <c r="H7582" t="s">
        <v>8256</v>
      </c>
      <c r="I7582" t="s">
        <v>8219</v>
      </c>
      <c r="J7582" t="s">
        <v>8215</v>
      </c>
      <c r="K7582" t="s">
        <v>5808</v>
      </c>
      <c r="L7582" t="s">
        <v>8216</v>
      </c>
    </row>
    <row r="7583" spans="1:12" x14ac:dyDescent="0.35">
      <c r="A7583" s="164" t="s">
        <v>3903</v>
      </c>
      <c r="B7583" t="s">
        <v>5174</v>
      </c>
      <c r="C7583" t="s">
        <v>8349</v>
      </c>
      <c r="D7583" t="s">
        <v>1001</v>
      </c>
      <c r="E7583" t="s">
        <v>3737</v>
      </c>
      <c r="F7583">
        <v>195</v>
      </c>
      <c r="G7583" t="s">
        <v>8212</v>
      </c>
      <c r="H7583" t="s">
        <v>8256</v>
      </c>
      <c r="I7583" t="s">
        <v>8214</v>
      </c>
      <c r="J7583" t="s">
        <v>8215</v>
      </c>
      <c r="K7583" t="s">
        <v>8224</v>
      </c>
      <c r="L7583" t="s">
        <v>8216</v>
      </c>
    </row>
    <row r="7584" spans="1:12" x14ac:dyDescent="0.35">
      <c r="A7584" s="164" t="s">
        <v>10174</v>
      </c>
      <c r="B7584" t="s">
        <v>10175</v>
      </c>
      <c r="C7584" t="s">
        <v>10176</v>
      </c>
      <c r="D7584" t="s">
        <v>222</v>
      </c>
      <c r="E7584" t="s">
        <v>3737</v>
      </c>
      <c r="F7584">
        <v>32</v>
      </c>
      <c r="G7584" t="s">
        <v>8234</v>
      </c>
      <c r="H7584" t="s">
        <v>8256</v>
      </c>
      <c r="I7584" t="s">
        <v>8219</v>
      </c>
      <c r="J7584" t="s">
        <v>8215</v>
      </c>
      <c r="K7584" t="s">
        <v>8224</v>
      </c>
      <c r="L7584" t="s">
        <v>8216</v>
      </c>
    </row>
    <row r="7585" spans="1:12" x14ac:dyDescent="0.35">
      <c r="A7585" s="164" t="s">
        <v>10627</v>
      </c>
      <c r="B7585" t="s">
        <v>10628</v>
      </c>
      <c r="C7585" t="s">
        <v>10629</v>
      </c>
      <c r="D7585" t="s">
        <v>10630</v>
      </c>
      <c r="E7585" t="s">
        <v>3737</v>
      </c>
      <c r="F7585">
        <v>42</v>
      </c>
      <c r="G7585" t="s">
        <v>8234</v>
      </c>
      <c r="H7585" t="s">
        <v>8256</v>
      </c>
      <c r="I7585" t="s">
        <v>8214</v>
      </c>
      <c r="J7585" t="s">
        <v>8215</v>
      </c>
      <c r="K7585" t="s">
        <v>5808</v>
      </c>
      <c r="L7585" t="s">
        <v>8216</v>
      </c>
    </row>
    <row r="7586" spans="1:12" x14ac:dyDescent="0.35">
      <c r="A7586" s="164" t="s">
        <v>3904</v>
      </c>
      <c r="B7586" t="s">
        <v>5162</v>
      </c>
      <c r="C7586" t="s">
        <v>28233</v>
      </c>
      <c r="D7586" t="s">
        <v>2423</v>
      </c>
      <c r="E7586" t="s">
        <v>3737</v>
      </c>
      <c r="F7586">
        <v>33</v>
      </c>
      <c r="G7586" t="s">
        <v>8234</v>
      </c>
      <c r="H7586" t="s">
        <v>8256</v>
      </c>
      <c r="I7586" t="s">
        <v>8214</v>
      </c>
      <c r="J7586" t="s">
        <v>8215</v>
      </c>
      <c r="K7586" t="s">
        <v>8224</v>
      </c>
      <c r="L7586" t="s">
        <v>8216</v>
      </c>
    </row>
    <row r="7587" spans="1:12" x14ac:dyDescent="0.35">
      <c r="A7587" s="164" t="s">
        <v>3905</v>
      </c>
      <c r="B7587" t="s">
        <v>5161</v>
      </c>
      <c r="C7587" t="s">
        <v>22202</v>
      </c>
      <c r="D7587" t="s">
        <v>3906</v>
      </c>
      <c r="E7587" t="s">
        <v>3737</v>
      </c>
      <c r="F7587">
        <v>122</v>
      </c>
      <c r="G7587" t="s">
        <v>8212</v>
      </c>
      <c r="H7587" t="s">
        <v>8256</v>
      </c>
      <c r="I7587" t="s">
        <v>8214</v>
      </c>
      <c r="J7587" t="s">
        <v>8215</v>
      </c>
      <c r="K7587" t="s">
        <v>8224</v>
      </c>
      <c r="L7587" t="s">
        <v>8267</v>
      </c>
    </row>
    <row r="7588" spans="1:12" x14ac:dyDescent="0.35">
      <c r="A7588" s="164" t="s">
        <v>3907</v>
      </c>
      <c r="B7588" t="s">
        <v>5128</v>
      </c>
      <c r="C7588" t="s">
        <v>22249</v>
      </c>
      <c r="D7588" t="s">
        <v>3908</v>
      </c>
      <c r="E7588" t="s">
        <v>3737</v>
      </c>
      <c r="F7588">
        <v>53</v>
      </c>
      <c r="G7588" t="s">
        <v>8234</v>
      </c>
      <c r="H7588" t="s">
        <v>8256</v>
      </c>
      <c r="I7588" t="s">
        <v>8214</v>
      </c>
      <c r="J7588" t="s">
        <v>8215</v>
      </c>
      <c r="K7588" t="s">
        <v>8224</v>
      </c>
      <c r="L7588" t="s">
        <v>8216</v>
      </c>
    </row>
    <row r="7589" spans="1:12" x14ac:dyDescent="0.35">
      <c r="A7589" s="164" t="s">
        <v>3909</v>
      </c>
      <c r="B7589" t="s">
        <v>5112</v>
      </c>
      <c r="C7589" t="s">
        <v>20524</v>
      </c>
      <c r="D7589" t="s">
        <v>3910</v>
      </c>
      <c r="E7589" t="s">
        <v>3737</v>
      </c>
      <c r="F7589">
        <v>204</v>
      </c>
      <c r="G7589" t="s">
        <v>8223</v>
      </c>
      <c r="H7589" t="s">
        <v>8256</v>
      </c>
      <c r="I7589" t="s">
        <v>8214</v>
      </c>
      <c r="J7589" t="s">
        <v>8215</v>
      </c>
      <c r="K7589" t="s">
        <v>8224</v>
      </c>
      <c r="L7589" t="s">
        <v>8216</v>
      </c>
    </row>
    <row r="7590" spans="1:12" x14ac:dyDescent="0.35">
      <c r="A7590" s="164" t="s">
        <v>3911</v>
      </c>
      <c r="B7590" t="s">
        <v>5115</v>
      </c>
      <c r="C7590" t="s">
        <v>13870</v>
      </c>
      <c r="D7590" t="s">
        <v>2626</v>
      </c>
      <c r="E7590" t="s">
        <v>3737</v>
      </c>
      <c r="F7590">
        <v>316</v>
      </c>
      <c r="G7590" t="s">
        <v>8556</v>
      </c>
      <c r="H7590" t="s">
        <v>8256</v>
      </c>
      <c r="I7590" t="s">
        <v>8214</v>
      </c>
      <c r="J7590" t="s">
        <v>8215</v>
      </c>
      <c r="K7590" t="s">
        <v>8224</v>
      </c>
      <c r="L7590" t="s">
        <v>8267</v>
      </c>
    </row>
    <row r="7591" spans="1:12" x14ac:dyDescent="0.35">
      <c r="A7591" s="164" t="s">
        <v>31629</v>
      </c>
      <c r="B7591" t="s">
        <v>20027</v>
      </c>
      <c r="C7591" t="s">
        <v>31630</v>
      </c>
      <c r="D7591" t="s">
        <v>20029</v>
      </c>
      <c r="E7591" t="s">
        <v>3737</v>
      </c>
      <c r="F7591">
        <v>25</v>
      </c>
      <c r="G7591" t="s">
        <v>8234</v>
      </c>
      <c r="H7591" t="s">
        <v>8256</v>
      </c>
      <c r="I7591" t="s">
        <v>8219</v>
      </c>
      <c r="J7591" t="s">
        <v>8215</v>
      </c>
      <c r="K7591" t="s">
        <v>5808</v>
      </c>
      <c r="L7591" t="s">
        <v>8216</v>
      </c>
    </row>
    <row r="7592" spans="1:12" x14ac:dyDescent="0.35">
      <c r="A7592" s="164" t="s">
        <v>3912</v>
      </c>
      <c r="B7592" t="s">
        <v>5202</v>
      </c>
      <c r="C7592" t="s">
        <v>16136</v>
      </c>
      <c r="D7592" t="s">
        <v>3913</v>
      </c>
      <c r="E7592" t="s">
        <v>3737</v>
      </c>
      <c r="F7592">
        <v>115</v>
      </c>
      <c r="G7592" t="s">
        <v>8212</v>
      </c>
      <c r="H7592" t="s">
        <v>8256</v>
      </c>
      <c r="I7592" t="s">
        <v>8214</v>
      </c>
      <c r="J7592" t="s">
        <v>8215</v>
      </c>
      <c r="K7592" t="s">
        <v>8224</v>
      </c>
      <c r="L7592" t="s">
        <v>8216</v>
      </c>
    </row>
    <row r="7593" spans="1:12" x14ac:dyDescent="0.35">
      <c r="A7593" s="164" t="s">
        <v>3914</v>
      </c>
      <c r="B7593" t="s">
        <v>5117</v>
      </c>
      <c r="C7593" t="s">
        <v>29942</v>
      </c>
      <c r="D7593" t="s">
        <v>2626</v>
      </c>
      <c r="E7593" t="s">
        <v>3737</v>
      </c>
      <c r="F7593">
        <v>403</v>
      </c>
      <c r="G7593" t="s">
        <v>8307</v>
      </c>
      <c r="H7593" t="s">
        <v>8256</v>
      </c>
      <c r="I7593" t="s">
        <v>8214</v>
      </c>
      <c r="J7593" t="s">
        <v>8215</v>
      </c>
      <c r="K7593" t="s">
        <v>8224</v>
      </c>
      <c r="L7593" t="s">
        <v>8267</v>
      </c>
    </row>
    <row r="7594" spans="1:12" x14ac:dyDescent="0.35">
      <c r="A7594" s="164" t="s">
        <v>3915</v>
      </c>
      <c r="B7594" t="s">
        <v>5323</v>
      </c>
      <c r="C7594" t="s">
        <v>23020</v>
      </c>
      <c r="D7594" t="s">
        <v>3757</v>
      </c>
      <c r="E7594" t="s">
        <v>3737</v>
      </c>
      <c r="F7594">
        <v>303</v>
      </c>
      <c r="G7594" t="s">
        <v>8556</v>
      </c>
      <c r="H7594" t="s">
        <v>8256</v>
      </c>
      <c r="I7594" t="s">
        <v>8214</v>
      </c>
      <c r="J7594" t="s">
        <v>8215</v>
      </c>
      <c r="K7594" t="s">
        <v>5808</v>
      </c>
      <c r="L7594" t="s">
        <v>8216</v>
      </c>
    </row>
    <row r="7595" spans="1:12" x14ac:dyDescent="0.35">
      <c r="A7595" s="164" t="s">
        <v>30949</v>
      </c>
      <c r="B7595" t="s">
        <v>30950</v>
      </c>
      <c r="C7595" t="s">
        <v>30951</v>
      </c>
      <c r="D7595" t="s">
        <v>11785</v>
      </c>
      <c r="E7595" t="s">
        <v>3737</v>
      </c>
      <c r="H7595" t="s">
        <v>8256</v>
      </c>
      <c r="I7595" t="s">
        <v>8214</v>
      </c>
      <c r="J7595" t="s">
        <v>8215</v>
      </c>
      <c r="K7595" t="s">
        <v>8224</v>
      </c>
      <c r="L7595" t="s">
        <v>8216</v>
      </c>
    </row>
    <row r="7596" spans="1:12" x14ac:dyDescent="0.35">
      <c r="A7596" s="164" t="s">
        <v>3916</v>
      </c>
      <c r="B7596" t="s">
        <v>5103</v>
      </c>
      <c r="C7596" t="s">
        <v>25379</v>
      </c>
      <c r="D7596" t="s">
        <v>3917</v>
      </c>
      <c r="E7596" t="s">
        <v>3737</v>
      </c>
      <c r="F7596">
        <v>592</v>
      </c>
      <c r="G7596" t="s">
        <v>8490</v>
      </c>
      <c r="H7596" t="s">
        <v>8256</v>
      </c>
      <c r="I7596" t="s">
        <v>8214</v>
      </c>
      <c r="J7596" t="s">
        <v>8215</v>
      </c>
      <c r="K7596" t="s">
        <v>8224</v>
      </c>
      <c r="L7596" t="s">
        <v>8267</v>
      </c>
    </row>
    <row r="7597" spans="1:12" x14ac:dyDescent="0.35">
      <c r="A7597" s="164" t="s">
        <v>13667</v>
      </c>
      <c r="B7597" t="s">
        <v>13668</v>
      </c>
      <c r="C7597" t="s">
        <v>13669</v>
      </c>
      <c r="D7597" t="s">
        <v>13614</v>
      </c>
      <c r="E7597" t="s">
        <v>3737</v>
      </c>
      <c r="H7597" t="s">
        <v>8256</v>
      </c>
      <c r="I7597" t="s">
        <v>8214</v>
      </c>
      <c r="J7597" t="s">
        <v>8215</v>
      </c>
      <c r="K7597" t="s">
        <v>8224</v>
      </c>
      <c r="L7597" t="s">
        <v>8216</v>
      </c>
    </row>
    <row r="7598" spans="1:12" x14ac:dyDescent="0.35">
      <c r="A7598" s="164" t="s">
        <v>3918</v>
      </c>
      <c r="B7598" t="s">
        <v>5198</v>
      </c>
      <c r="C7598" t="s">
        <v>12541</v>
      </c>
      <c r="D7598" t="s">
        <v>3919</v>
      </c>
      <c r="E7598" t="s">
        <v>3737</v>
      </c>
      <c r="F7598">
        <v>81</v>
      </c>
      <c r="G7598" t="s">
        <v>8234</v>
      </c>
      <c r="H7598" t="s">
        <v>8256</v>
      </c>
      <c r="I7598" t="s">
        <v>8214</v>
      </c>
      <c r="J7598" t="s">
        <v>8215</v>
      </c>
      <c r="K7598" t="s">
        <v>8224</v>
      </c>
      <c r="L7598" t="s">
        <v>8216</v>
      </c>
    </row>
    <row r="7599" spans="1:12" x14ac:dyDescent="0.35">
      <c r="A7599" s="164" t="s">
        <v>28135</v>
      </c>
      <c r="B7599" t="s">
        <v>28136</v>
      </c>
      <c r="C7599" t="s">
        <v>24609</v>
      </c>
      <c r="D7599" t="s">
        <v>12733</v>
      </c>
      <c r="E7599" t="s">
        <v>3737</v>
      </c>
      <c r="H7599" t="s">
        <v>8256</v>
      </c>
      <c r="I7599" t="s">
        <v>8214</v>
      </c>
      <c r="J7599" t="s">
        <v>8215</v>
      </c>
      <c r="K7599" t="s">
        <v>8224</v>
      </c>
      <c r="L7599" t="s">
        <v>8216</v>
      </c>
    </row>
    <row r="7600" spans="1:12" x14ac:dyDescent="0.35">
      <c r="A7600" s="164" t="s">
        <v>29822</v>
      </c>
      <c r="B7600" t="s">
        <v>29823</v>
      </c>
      <c r="C7600" t="s">
        <v>29824</v>
      </c>
      <c r="D7600" t="s">
        <v>2626</v>
      </c>
      <c r="E7600" t="s">
        <v>3737</v>
      </c>
      <c r="F7600">
        <v>22</v>
      </c>
      <c r="G7600" t="s">
        <v>8234</v>
      </c>
      <c r="H7600" t="s">
        <v>8256</v>
      </c>
      <c r="I7600" t="s">
        <v>8214</v>
      </c>
      <c r="J7600" t="s">
        <v>8215</v>
      </c>
      <c r="K7600" t="s">
        <v>8224</v>
      </c>
      <c r="L7600" t="s">
        <v>8216</v>
      </c>
    </row>
    <row r="7601" spans="1:12" x14ac:dyDescent="0.35">
      <c r="A7601" s="164" t="s">
        <v>3920</v>
      </c>
      <c r="B7601" t="s">
        <v>5099</v>
      </c>
      <c r="C7601" t="s">
        <v>31454</v>
      </c>
      <c r="D7601" t="s">
        <v>3921</v>
      </c>
      <c r="E7601" t="s">
        <v>3737</v>
      </c>
      <c r="F7601">
        <v>35</v>
      </c>
      <c r="G7601" t="s">
        <v>8234</v>
      </c>
      <c r="H7601" t="s">
        <v>8256</v>
      </c>
      <c r="I7601" t="s">
        <v>8219</v>
      </c>
      <c r="J7601" t="s">
        <v>8215</v>
      </c>
      <c r="K7601" t="s">
        <v>8224</v>
      </c>
      <c r="L7601" t="s">
        <v>8216</v>
      </c>
    </row>
    <row r="7602" spans="1:12" x14ac:dyDescent="0.35">
      <c r="A7602" s="164" t="s">
        <v>3922</v>
      </c>
      <c r="B7602" t="s">
        <v>5230</v>
      </c>
      <c r="C7602" t="s">
        <v>14727</v>
      </c>
      <c r="D7602" t="s">
        <v>3736</v>
      </c>
      <c r="E7602" t="s">
        <v>3737</v>
      </c>
      <c r="F7602">
        <v>154</v>
      </c>
      <c r="G7602" t="s">
        <v>8212</v>
      </c>
      <c r="H7602" t="s">
        <v>8256</v>
      </c>
      <c r="I7602" t="s">
        <v>8214</v>
      </c>
      <c r="J7602" t="s">
        <v>8215</v>
      </c>
      <c r="K7602" t="s">
        <v>8224</v>
      </c>
      <c r="L7602" t="s">
        <v>8267</v>
      </c>
    </row>
    <row r="7603" spans="1:12" x14ac:dyDescent="0.35">
      <c r="A7603" s="164" t="s">
        <v>20132</v>
      </c>
      <c r="B7603" t="s">
        <v>20133</v>
      </c>
      <c r="C7603" t="s">
        <v>20134</v>
      </c>
      <c r="D7603" t="s">
        <v>11785</v>
      </c>
      <c r="E7603" t="s">
        <v>3737</v>
      </c>
      <c r="F7603">
        <v>0</v>
      </c>
      <c r="G7603" t="s">
        <v>8234</v>
      </c>
      <c r="H7603" t="s">
        <v>8256</v>
      </c>
      <c r="I7603" t="s">
        <v>8214</v>
      </c>
      <c r="J7603" t="s">
        <v>8215</v>
      </c>
      <c r="K7603" t="s">
        <v>8224</v>
      </c>
      <c r="L7603" t="s">
        <v>8216</v>
      </c>
    </row>
    <row r="7604" spans="1:12" x14ac:dyDescent="0.35">
      <c r="A7604" s="164" t="s">
        <v>29547</v>
      </c>
      <c r="B7604" t="s">
        <v>29548</v>
      </c>
      <c r="C7604" t="s">
        <v>29549</v>
      </c>
      <c r="D7604" t="s">
        <v>29550</v>
      </c>
      <c r="E7604" t="s">
        <v>3737</v>
      </c>
      <c r="H7604" t="s">
        <v>8256</v>
      </c>
      <c r="I7604" t="s">
        <v>8219</v>
      </c>
      <c r="J7604" t="s">
        <v>8215</v>
      </c>
      <c r="K7604" t="s">
        <v>8224</v>
      </c>
      <c r="L7604" t="s">
        <v>8216</v>
      </c>
    </row>
    <row r="7605" spans="1:12" x14ac:dyDescent="0.35">
      <c r="A7605" s="164" t="s">
        <v>19720</v>
      </c>
      <c r="B7605" t="s">
        <v>19721</v>
      </c>
      <c r="C7605" t="s">
        <v>19722</v>
      </c>
      <c r="D7605" t="s">
        <v>3848</v>
      </c>
      <c r="E7605" t="s">
        <v>3737</v>
      </c>
      <c r="F7605">
        <v>102</v>
      </c>
      <c r="G7605" t="s">
        <v>8212</v>
      </c>
      <c r="H7605" t="s">
        <v>8256</v>
      </c>
      <c r="I7605" t="s">
        <v>8214</v>
      </c>
      <c r="J7605" t="s">
        <v>8215</v>
      </c>
      <c r="K7605" t="s">
        <v>8224</v>
      </c>
      <c r="L7605" t="s">
        <v>8267</v>
      </c>
    </row>
    <row r="7606" spans="1:12" x14ac:dyDescent="0.35">
      <c r="A7606" s="164" t="s">
        <v>18457</v>
      </c>
      <c r="B7606" t="s">
        <v>18458</v>
      </c>
      <c r="C7606" t="s">
        <v>18459</v>
      </c>
      <c r="D7606" t="s">
        <v>18460</v>
      </c>
      <c r="E7606" t="s">
        <v>3737</v>
      </c>
      <c r="F7606">
        <v>9</v>
      </c>
      <c r="G7606" t="s">
        <v>8234</v>
      </c>
      <c r="H7606" t="s">
        <v>8256</v>
      </c>
      <c r="I7606" t="s">
        <v>8219</v>
      </c>
      <c r="J7606" t="s">
        <v>8215</v>
      </c>
      <c r="K7606" t="s">
        <v>8224</v>
      </c>
      <c r="L7606" t="s">
        <v>8216</v>
      </c>
    </row>
    <row r="7607" spans="1:12" x14ac:dyDescent="0.35">
      <c r="A7607" s="164" t="s">
        <v>24607</v>
      </c>
      <c r="B7607" t="s">
        <v>24608</v>
      </c>
      <c r="C7607" t="s">
        <v>24609</v>
      </c>
      <c r="D7607" t="s">
        <v>12733</v>
      </c>
      <c r="E7607" t="s">
        <v>3737</v>
      </c>
      <c r="F7607">
        <v>336</v>
      </c>
      <c r="G7607" t="s">
        <v>8556</v>
      </c>
      <c r="H7607" t="s">
        <v>8256</v>
      </c>
      <c r="I7607" t="s">
        <v>8214</v>
      </c>
      <c r="J7607" t="s">
        <v>8215</v>
      </c>
      <c r="K7607" t="s">
        <v>5808</v>
      </c>
      <c r="L7607" t="s">
        <v>8267</v>
      </c>
    </row>
    <row r="7608" spans="1:12" x14ac:dyDescent="0.35">
      <c r="A7608" s="164" t="s">
        <v>24142</v>
      </c>
      <c r="B7608" t="s">
        <v>24143</v>
      </c>
      <c r="C7608" t="s">
        <v>24144</v>
      </c>
      <c r="D7608" t="s">
        <v>24145</v>
      </c>
      <c r="E7608" t="s">
        <v>3737</v>
      </c>
      <c r="F7608">
        <v>49</v>
      </c>
      <c r="G7608" t="s">
        <v>8234</v>
      </c>
      <c r="H7608" t="s">
        <v>8256</v>
      </c>
      <c r="I7608" t="s">
        <v>8219</v>
      </c>
      <c r="J7608" t="s">
        <v>8215</v>
      </c>
      <c r="K7608" t="s">
        <v>5808</v>
      </c>
      <c r="L7608" t="s">
        <v>8216</v>
      </c>
    </row>
    <row r="7609" spans="1:12" x14ac:dyDescent="0.35">
      <c r="A7609" s="164" t="s">
        <v>33258</v>
      </c>
      <c r="B7609" t="s">
        <v>33259</v>
      </c>
      <c r="C7609" t="s">
        <v>33260</v>
      </c>
      <c r="D7609" t="s">
        <v>12733</v>
      </c>
      <c r="E7609" t="s">
        <v>3737</v>
      </c>
      <c r="F7609">
        <v>20</v>
      </c>
      <c r="G7609" t="s">
        <v>8234</v>
      </c>
      <c r="H7609" t="s">
        <v>8256</v>
      </c>
      <c r="I7609" t="s">
        <v>8214</v>
      </c>
      <c r="J7609" t="s">
        <v>8215</v>
      </c>
      <c r="K7609" t="s">
        <v>8224</v>
      </c>
      <c r="L7609" t="s">
        <v>8267</v>
      </c>
    </row>
    <row r="7610" spans="1:12" x14ac:dyDescent="0.35">
      <c r="A7610" s="164" t="s">
        <v>20310</v>
      </c>
      <c r="B7610" t="s">
        <v>20311</v>
      </c>
      <c r="C7610" t="s">
        <v>20312</v>
      </c>
      <c r="D7610" t="s">
        <v>922</v>
      </c>
      <c r="E7610" t="s">
        <v>3737</v>
      </c>
      <c r="F7610">
        <v>22</v>
      </c>
      <c r="G7610" t="s">
        <v>8234</v>
      </c>
      <c r="H7610" t="s">
        <v>8256</v>
      </c>
      <c r="I7610" t="s">
        <v>8219</v>
      </c>
      <c r="J7610" t="s">
        <v>8215</v>
      </c>
      <c r="K7610" t="s">
        <v>8224</v>
      </c>
      <c r="L7610" t="s">
        <v>8216</v>
      </c>
    </row>
    <row r="7611" spans="1:12" x14ac:dyDescent="0.35">
      <c r="A7611" s="164" t="s">
        <v>21617</v>
      </c>
      <c r="B7611" t="s">
        <v>21618</v>
      </c>
      <c r="C7611" t="s">
        <v>21619</v>
      </c>
      <c r="D7611" t="s">
        <v>21620</v>
      </c>
      <c r="E7611" t="s">
        <v>3737</v>
      </c>
      <c r="H7611" t="s">
        <v>8256</v>
      </c>
      <c r="I7611" t="s">
        <v>8214</v>
      </c>
      <c r="J7611" t="s">
        <v>8215</v>
      </c>
      <c r="K7611" t="s">
        <v>8224</v>
      </c>
      <c r="L7611" t="s">
        <v>8216</v>
      </c>
    </row>
    <row r="7612" spans="1:12" x14ac:dyDescent="0.35">
      <c r="A7612" s="164" t="s">
        <v>3923</v>
      </c>
      <c r="B7612" t="s">
        <v>5191</v>
      </c>
      <c r="C7612" t="s">
        <v>25600</v>
      </c>
      <c r="D7612" t="s">
        <v>3924</v>
      </c>
      <c r="E7612" t="s">
        <v>3737</v>
      </c>
      <c r="F7612">
        <v>548</v>
      </c>
      <c r="G7612" t="s">
        <v>8490</v>
      </c>
      <c r="H7612" t="s">
        <v>8256</v>
      </c>
      <c r="I7612" t="s">
        <v>8214</v>
      </c>
      <c r="J7612" t="s">
        <v>8215</v>
      </c>
      <c r="K7612" t="s">
        <v>8224</v>
      </c>
      <c r="L7612" t="s">
        <v>8267</v>
      </c>
    </row>
    <row r="7613" spans="1:12" x14ac:dyDescent="0.35">
      <c r="A7613" s="164" t="s">
        <v>3925</v>
      </c>
      <c r="B7613" t="s">
        <v>5111</v>
      </c>
      <c r="C7613" t="s">
        <v>32958</v>
      </c>
      <c r="D7613" t="s">
        <v>3926</v>
      </c>
      <c r="E7613" t="s">
        <v>3737</v>
      </c>
      <c r="F7613">
        <v>348</v>
      </c>
      <c r="G7613" t="s">
        <v>8556</v>
      </c>
      <c r="H7613" t="s">
        <v>8256</v>
      </c>
      <c r="I7613" t="s">
        <v>8214</v>
      </c>
      <c r="J7613" t="s">
        <v>8215</v>
      </c>
      <c r="K7613" t="s">
        <v>8224</v>
      </c>
      <c r="L7613" t="s">
        <v>8267</v>
      </c>
    </row>
    <row r="7614" spans="1:12" x14ac:dyDescent="0.35">
      <c r="A7614" s="164" t="s">
        <v>21405</v>
      </c>
      <c r="B7614" t="s">
        <v>21406</v>
      </c>
      <c r="C7614" t="s">
        <v>21407</v>
      </c>
      <c r="D7614" t="s">
        <v>21408</v>
      </c>
      <c r="E7614" t="s">
        <v>3737</v>
      </c>
      <c r="F7614">
        <v>118</v>
      </c>
      <c r="G7614" t="s">
        <v>8212</v>
      </c>
      <c r="H7614" t="s">
        <v>8256</v>
      </c>
      <c r="I7614" t="s">
        <v>8214</v>
      </c>
      <c r="J7614" t="s">
        <v>8215</v>
      </c>
      <c r="K7614" t="s">
        <v>8224</v>
      </c>
      <c r="L7614" t="s">
        <v>8267</v>
      </c>
    </row>
    <row r="7615" spans="1:12" x14ac:dyDescent="0.35">
      <c r="A7615" s="164" t="s">
        <v>16657</v>
      </c>
      <c r="B7615" t="s">
        <v>16658</v>
      </c>
      <c r="C7615" t="s">
        <v>16659</v>
      </c>
      <c r="D7615" t="s">
        <v>16660</v>
      </c>
      <c r="E7615" t="s">
        <v>3737</v>
      </c>
      <c r="H7615" t="s">
        <v>8256</v>
      </c>
      <c r="I7615" t="s">
        <v>8214</v>
      </c>
      <c r="J7615" t="s">
        <v>8215</v>
      </c>
      <c r="K7615" t="s">
        <v>8224</v>
      </c>
      <c r="L7615" t="s">
        <v>8216</v>
      </c>
    </row>
    <row r="7616" spans="1:12" x14ac:dyDescent="0.35">
      <c r="A7616" s="164" t="s">
        <v>24889</v>
      </c>
      <c r="B7616" t="s">
        <v>24890</v>
      </c>
      <c r="C7616" t="s">
        <v>24891</v>
      </c>
      <c r="D7616" t="s">
        <v>11785</v>
      </c>
      <c r="E7616" t="s">
        <v>3737</v>
      </c>
      <c r="F7616">
        <v>171</v>
      </c>
      <c r="G7616" t="s">
        <v>8212</v>
      </c>
      <c r="H7616" t="s">
        <v>8256</v>
      </c>
      <c r="I7616" t="s">
        <v>8214</v>
      </c>
      <c r="J7616" t="s">
        <v>8215</v>
      </c>
      <c r="K7616" t="s">
        <v>5808</v>
      </c>
      <c r="L7616" t="s">
        <v>8267</v>
      </c>
    </row>
    <row r="7617" spans="1:12" x14ac:dyDescent="0.35">
      <c r="A7617" s="164" t="s">
        <v>24297</v>
      </c>
      <c r="B7617" t="s">
        <v>24298</v>
      </c>
      <c r="C7617" t="s">
        <v>24299</v>
      </c>
      <c r="D7617" t="s">
        <v>3779</v>
      </c>
      <c r="E7617" t="s">
        <v>3737</v>
      </c>
      <c r="F7617">
        <v>216</v>
      </c>
      <c r="G7617" t="s">
        <v>8223</v>
      </c>
      <c r="H7617" t="s">
        <v>8256</v>
      </c>
      <c r="I7617" t="s">
        <v>8214</v>
      </c>
      <c r="J7617" t="s">
        <v>8215</v>
      </c>
      <c r="K7617" t="s">
        <v>8224</v>
      </c>
      <c r="L7617" t="s">
        <v>8267</v>
      </c>
    </row>
    <row r="7618" spans="1:12" x14ac:dyDescent="0.35">
      <c r="A7618" s="164" t="s">
        <v>3927</v>
      </c>
      <c r="B7618" t="s">
        <v>5304</v>
      </c>
      <c r="C7618" t="s">
        <v>15095</v>
      </c>
      <c r="D7618" t="s">
        <v>5305</v>
      </c>
      <c r="E7618" t="s">
        <v>3737</v>
      </c>
      <c r="F7618">
        <v>289</v>
      </c>
      <c r="G7618" t="s">
        <v>8223</v>
      </c>
      <c r="H7618" t="s">
        <v>8256</v>
      </c>
      <c r="I7618" t="s">
        <v>8214</v>
      </c>
      <c r="J7618" t="s">
        <v>8215</v>
      </c>
      <c r="K7618" t="s">
        <v>8224</v>
      </c>
      <c r="L7618" t="s">
        <v>8216</v>
      </c>
    </row>
    <row r="7619" spans="1:12" x14ac:dyDescent="0.35">
      <c r="A7619" s="164" t="s">
        <v>3928</v>
      </c>
      <c r="B7619" t="s">
        <v>5173</v>
      </c>
      <c r="C7619" t="s">
        <v>18461</v>
      </c>
      <c r="D7619" t="s">
        <v>3929</v>
      </c>
      <c r="E7619" t="s">
        <v>3737</v>
      </c>
      <c r="F7619">
        <v>77</v>
      </c>
      <c r="G7619" t="s">
        <v>8234</v>
      </c>
      <c r="H7619" t="s">
        <v>8256</v>
      </c>
      <c r="I7619" t="s">
        <v>8214</v>
      </c>
      <c r="J7619" t="s">
        <v>8215</v>
      </c>
      <c r="K7619" t="s">
        <v>5808</v>
      </c>
      <c r="L7619" t="s">
        <v>8216</v>
      </c>
    </row>
    <row r="7620" spans="1:12" x14ac:dyDescent="0.35">
      <c r="A7620" s="164" t="s">
        <v>3930</v>
      </c>
      <c r="B7620" t="s">
        <v>5315</v>
      </c>
      <c r="C7620" t="s">
        <v>28193</v>
      </c>
      <c r="D7620" t="s">
        <v>217</v>
      </c>
      <c r="E7620" t="s">
        <v>3737</v>
      </c>
      <c r="F7620">
        <v>234</v>
      </c>
      <c r="G7620" t="s">
        <v>8223</v>
      </c>
      <c r="H7620" t="s">
        <v>8256</v>
      </c>
      <c r="I7620" t="s">
        <v>8214</v>
      </c>
      <c r="J7620" t="s">
        <v>8215</v>
      </c>
      <c r="K7620" t="s">
        <v>8224</v>
      </c>
      <c r="L7620" t="s">
        <v>8267</v>
      </c>
    </row>
    <row r="7621" spans="1:12" x14ac:dyDescent="0.35">
      <c r="A7621" s="164" t="s">
        <v>3931</v>
      </c>
      <c r="B7621" t="s">
        <v>5187</v>
      </c>
      <c r="C7621" t="s">
        <v>30714</v>
      </c>
      <c r="D7621" t="s">
        <v>3932</v>
      </c>
      <c r="E7621" t="s">
        <v>3737</v>
      </c>
      <c r="F7621">
        <v>248</v>
      </c>
      <c r="G7621" t="s">
        <v>8223</v>
      </c>
      <c r="H7621" t="s">
        <v>8256</v>
      </c>
      <c r="I7621" t="s">
        <v>8214</v>
      </c>
      <c r="J7621" t="s">
        <v>8215</v>
      </c>
      <c r="K7621" t="s">
        <v>5808</v>
      </c>
      <c r="L7621" t="s">
        <v>8267</v>
      </c>
    </row>
    <row r="7622" spans="1:12" x14ac:dyDescent="0.35">
      <c r="A7622" s="164" t="s">
        <v>3933</v>
      </c>
      <c r="B7622" t="s">
        <v>8033</v>
      </c>
      <c r="C7622" t="s">
        <v>29593</v>
      </c>
      <c r="D7622" t="s">
        <v>3850</v>
      </c>
      <c r="E7622" t="s">
        <v>3737</v>
      </c>
      <c r="F7622">
        <v>300</v>
      </c>
      <c r="G7622" t="s">
        <v>8223</v>
      </c>
      <c r="H7622" t="s">
        <v>8256</v>
      </c>
      <c r="I7622" t="s">
        <v>8214</v>
      </c>
      <c r="J7622" t="s">
        <v>8215</v>
      </c>
      <c r="K7622" t="s">
        <v>8224</v>
      </c>
      <c r="L7622" t="s">
        <v>8267</v>
      </c>
    </row>
    <row r="7623" spans="1:12" x14ac:dyDescent="0.35">
      <c r="A7623" s="164" t="s">
        <v>22821</v>
      </c>
      <c r="B7623" t="s">
        <v>22822</v>
      </c>
      <c r="C7623" t="s">
        <v>22823</v>
      </c>
      <c r="D7623" t="s">
        <v>12060</v>
      </c>
      <c r="E7623" t="s">
        <v>3737</v>
      </c>
      <c r="F7623">
        <v>50</v>
      </c>
      <c r="G7623" t="s">
        <v>8234</v>
      </c>
      <c r="H7623" t="s">
        <v>8256</v>
      </c>
      <c r="I7623" t="s">
        <v>8214</v>
      </c>
      <c r="J7623" t="s">
        <v>8215</v>
      </c>
      <c r="K7623" t="s">
        <v>5808</v>
      </c>
      <c r="L7623" t="s">
        <v>8216</v>
      </c>
    </row>
    <row r="7624" spans="1:12" x14ac:dyDescent="0.35">
      <c r="A7624" s="164" t="s">
        <v>33093</v>
      </c>
      <c r="B7624" t="s">
        <v>33094</v>
      </c>
      <c r="C7624" t="s">
        <v>33095</v>
      </c>
      <c r="D7624" t="s">
        <v>33096</v>
      </c>
      <c r="E7624" t="s">
        <v>3737</v>
      </c>
      <c r="H7624" t="s">
        <v>8256</v>
      </c>
      <c r="I7624" t="s">
        <v>8214</v>
      </c>
      <c r="J7624" t="s">
        <v>8215</v>
      </c>
      <c r="K7624" t="s">
        <v>8224</v>
      </c>
      <c r="L7624" t="s">
        <v>8216</v>
      </c>
    </row>
    <row r="7625" spans="1:12" x14ac:dyDescent="0.35">
      <c r="A7625" s="164" t="s">
        <v>10231</v>
      </c>
      <c r="B7625" t="s">
        <v>10232</v>
      </c>
      <c r="C7625" t="s">
        <v>10233</v>
      </c>
      <c r="D7625" t="s">
        <v>10234</v>
      </c>
      <c r="E7625" t="s">
        <v>3737</v>
      </c>
      <c r="H7625" t="s">
        <v>8256</v>
      </c>
      <c r="I7625" t="s">
        <v>8214</v>
      </c>
      <c r="J7625" t="s">
        <v>8215</v>
      </c>
      <c r="K7625" t="s">
        <v>8224</v>
      </c>
      <c r="L7625" t="s">
        <v>8216</v>
      </c>
    </row>
    <row r="7626" spans="1:12" x14ac:dyDescent="0.35">
      <c r="A7626" s="164" t="s">
        <v>29926</v>
      </c>
      <c r="B7626" t="s">
        <v>29927</v>
      </c>
      <c r="C7626" t="s">
        <v>29928</v>
      </c>
      <c r="D7626" t="s">
        <v>28988</v>
      </c>
      <c r="E7626" t="s">
        <v>3737</v>
      </c>
      <c r="H7626" t="s">
        <v>8256</v>
      </c>
      <c r="I7626" t="s">
        <v>8214</v>
      </c>
      <c r="J7626" t="s">
        <v>8215</v>
      </c>
      <c r="K7626" t="s">
        <v>8224</v>
      </c>
      <c r="L7626" t="s">
        <v>8216</v>
      </c>
    </row>
    <row r="7627" spans="1:12" x14ac:dyDescent="0.35">
      <c r="A7627" s="164" t="s">
        <v>31493</v>
      </c>
      <c r="B7627" t="s">
        <v>31494</v>
      </c>
      <c r="C7627" t="s">
        <v>31495</v>
      </c>
      <c r="D7627" t="s">
        <v>12733</v>
      </c>
      <c r="E7627" t="s">
        <v>3737</v>
      </c>
      <c r="F7627">
        <v>104</v>
      </c>
      <c r="G7627" t="s">
        <v>8212</v>
      </c>
      <c r="H7627" t="s">
        <v>8256</v>
      </c>
      <c r="I7627" t="s">
        <v>8214</v>
      </c>
      <c r="J7627" t="s">
        <v>8215</v>
      </c>
      <c r="K7627" t="s">
        <v>5808</v>
      </c>
      <c r="L7627" t="s">
        <v>8216</v>
      </c>
    </row>
    <row r="7628" spans="1:12" x14ac:dyDescent="0.35">
      <c r="A7628" s="164" t="s">
        <v>20903</v>
      </c>
      <c r="B7628" t="s">
        <v>20904</v>
      </c>
      <c r="C7628" t="s">
        <v>20905</v>
      </c>
      <c r="D7628" t="s">
        <v>20906</v>
      </c>
      <c r="E7628" t="s">
        <v>3737</v>
      </c>
      <c r="F7628">
        <v>49</v>
      </c>
      <c r="G7628" t="s">
        <v>8234</v>
      </c>
      <c r="H7628" t="s">
        <v>8256</v>
      </c>
      <c r="I7628" t="s">
        <v>8214</v>
      </c>
      <c r="J7628" t="s">
        <v>8215</v>
      </c>
      <c r="K7628" t="s">
        <v>5808</v>
      </c>
      <c r="L7628" t="s">
        <v>8216</v>
      </c>
    </row>
    <row r="7629" spans="1:12" x14ac:dyDescent="0.35">
      <c r="A7629" s="164" t="s">
        <v>22817</v>
      </c>
      <c r="B7629" t="s">
        <v>22818</v>
      </c>
      <c r="C7629" t="s">
        <v>22819</v>
      </c>
      <c r="D7629" t="s">
        <v>22820</v>
      </c>
      <c r="E7629" t="s">
        <v>3737</v>
      </c>
      <c r="F7629">
        <v>50</v>
      </c>
      <c r="G7629" t="s">
        <v>8234</v>
      </c>
      <c r="H7629" t="s">
        <v>8256</v>
      </c>
      <c r="I7629" t="s">
        <v>8214</v>
      </c>
      <c r="J7629" t="s">
        <v>8215</v>
      </c>
      <c r="K7629" t="s">
        <v>5808</v>
      </c>
      <c r="L7629" t="s">
        <v>8216</v>
      </c>
    </row>
    <row r="7630" spans="1:12" x14ac:dyDescent="0.35">
      <c r="A7630" s="164" t="s">
        <v>31788</v>
      </c>
      <c r="B7630" t="s">
        <v>31789</v>
      </c>
      <c r="C7630" t="s">
        <v>31790</v>
      </c>
      <c r="D7630" t="s">
        <v>12733</v>
      </c>
      <c r="E7630" t="s">
        <v>3737</v>
      </c>
      <c r="H7630" t="s">
        <v>8256</v>
      </c>
      <c r="I7630" t="s">
        <v>8214</v>
      </c>
      <c r="J7630" t="s">
        <v>8215</v>
      </c>
      <c r="K7630" t="s">
        <v>8224</v>
      </c>
      <c r="L7630" t="s">
        <v>8216</v>
      </c>
    </row>
    <row r="7631" spans="1:12" x14ac:dyDescent="0.35">
      <c r="A7631" s="164" t="s">
        <v>19175</v>
      </c>
      <c r="B7631" t="s">
        <v>19176</v>
      </c>
      <c r="C7631" t="s">
        <v>19177</v>
      </c>
      <c r="D7631" t="s">
        <v>12733</v>
      </c>
      <c r="E7631" t="s">
        <v>3737</v>
      </c>
      <c r="H7631" t="s">
        <v>8256</v>
      </c>
      <c r="I7631" t="s">
        <v>8219</v>
      </c>
      <c r="J7631" t="s">
        <v>8215</v>
      </c>
      <c r="K7631" t="s">
        <v>8224</v>
      </c>
      <c r="L7631" t="s">
        <v>8216</v>
      </c>
    </row>
    <row r="7632" spans="1:12" x14ac:dyDescent="0.35">
      <c r="A7632" s="164" t="s">
        <v>23880</v>
      </c>
      <c r="B7632" t="s">
        <v>23881</v>
      </c>
      <c r="C7632" t="s">
        <v>23882</v>
      </c>
      <c r="D7632" t="s">
        <v>13145</v>
      </c>
      <c r="E7632" t="s">
        <v>3737</v>
      </c>
      <c r="H7632" t="s">
        <v>8256</v>
      </c>
      <c r="I7632" t="s">
        <v>8214</v>
      </c>
      <c r="J7632" t="s">
        <v>8215</v>
      </c>
      <c r="K7632" t="s">
        <v>8224</v>
      </c>
      <c r="L7632" t="s">
        <v>8216</v>
      </c>
    </row>
    <row r="7633" spans="1:12" x14ac:dyDescent="0.35">
      <c r="A7633" s="164" t="s">
        <v>23789</v>
      </c>
      <c r="B7633" t="s">
        <v>23790</v>
      </c>
      <c r="C7633" t="s">
        <v>23791</v>
      </c>
      <c r="D7633" t="s">
        <v>11785</v>
      </c>
      <c r="E7633" t="s">
        <v>3737</v>
      </c>
      <c r="F7633">
        <v>41</v>
      </c>
      <c r="G7633" t="s">
        <v>8234</v>
      </c>
      <c r="H7633" t="s">
        <v>8256</v>
      </c>
      <c r="I7633" t="s">
        <v>8214</v>
      </c>
      <c r="J7633" t="s">
        <v>8215</v>
      </c>
      <c r="K7633" t="s">
        <v>5808</v>
      </c>
      <c r="L7633" t="s">
        <v>8216</v>
      </c>
    </row>
    <row r="7634" spans="1:12" x14ac:dyDescent="0.35">
      <c r="A7634" s="164" t="s">
        <v>24673</v>
      </c>
      <c r="B7634" t="s">
        <v>24674</v>
      </c>
      <c r="C7634" t="s">
        <v>24675</v>
      </c>
      <c r="D7634" t="s">
        <v>12733</v>
      </c>
      <c r="E7634" t="s">
        <v>3737</v>
      </c>
      <c r="F7634">
        <v>36</v>
      </c>
      <c r="G7634" t="s">
        <v>8234</v>
      </c>
      <c r="H7634" t="s">
        <v>8256</v>
      </c>
      <c r="I7634" t="s">
        <v>8214</v>
      </c>
      <c r="J7634" t="s">
        <v>8215</v>
      </c>
      <c r="K7634" t="s">
        <v>5808</v>
      </c>
      <c r="L7634" t="s">
        <v>8216</v>
      </c>
    </row>
    <row r="7635" spans="1:12" x14ac:dyDescent="0.35">
      <c r="A7635" s="164" t="s">
        <v>25544</v>
      </c>
      <c r="B7635" t="s">
        <v>20541</v>
      </c>
      <c r="C7635" t="s">
        <v>20542</v>
      </c>
      <c r="D7635" t="s">
        <v>2626</v>
      </c>
      <c r="E7635" t="s">
        <v>3737</v>
      </c>
      <c r="F7635">
        <v>169</v>
      </c>
      <c r="G7635" t="s">
        <v>8212</v>
      </c>
      <c r="H7635" t="s">
        <v>8256</v>
      </c>
      <c r="I7635" t="s">
        <v>8214</v>
      </c>
      <c r="J7635" t="s">
        <v>8215</v>
      </c>
      <c r="K7635" t="s">
        <v>8224</v>
      </c>
      <c r="L7635" t="s">
        <v>8267</v>
      </c>
    </row>
    <row r="7636" spans="1:12" x14ac:dyDescent="0.35">
      <c r="A7636" s="164" t="s">
        <v>26449</v>
      </c>
      <c r="B7636" t="s">
        <v>21406</v>
      </c>
      <c r="C7636" t="s">
        <v>21407</v>
      </c>
      <c r="D7636" t="s">
        <v>21408</v>
      </c>
      <c r="E7636" t="s">
        <v>3737</v>
      </c>
      <c r="F7636">
        <v>104</v>
      </c>
      <c r="G7636" t="s">
        <v>8212</v>
      </c>
      <c r="H7636" t="s">
        <v>8256</v>
      </c>
      <c r="I7636" t="s">
        <v>8214</v>
      </c>
      <c r="J7636" t="s">
        <v>8215</v>
      </c>
      <c r="K7636" t="s">
        <v>5808</v>
      </c>
      <c r="L7636" t="s">
        <v>8267</v>
      </c>
    </row>
    <row r="7637" spans="1:12" x14ac:dyDescent="0.35">
      <c r="A7637" s="164" t="s">
        <v>12638</v>
      </c>
      <c r="B7637" t="s">
        <v>12639</v>
      </c>
      <c r="C7637" t="s">
        <v>12640</v>
      </c>
      <c r="D7637" t="s">
        <v>2626</v>
      </c>
      <c r="E7637" t="s">
        <v>3737</v>
      </c>
      <c r="F7637">
        <v>219</v>
      </c>
      <c r="G7637" t="s">
        <v>8223</v>
      </c>
      <c r="H7637" t="s">
        <v>8256</v>
      </c>
      <c r="I7637" t="s">
        <v>8214</v>
      </c>
      <c r="J7637" t="s">
        <v>8215</v>
      </c>
      <c r="K7637" t="s">
        <v>5808</v>
      </c>
      <c r="L7637" t="s">
        <v>8267</v>
      </c>
    </row>
    <row r="7638" spans="1:12" x14ac:dyDescent="0.35">
      <c r="A7638" s="164" t="s">
        <v>15664</v>
      </c>
      <c r="B7638" t="s">
        <v>13113</v>
      </c>
      <c r="C7638" t="s">
        <v>15665</v>
      </c>
      <c r="D7638" t="s">
        <v>2626</v>
      </c>
      <c r="E7638" t="s">
        <v>3737</v>
      </c>
      <c r="F7638">
        <v>128</v>
      </c>
      <c r="G7638" t="s">
        <v>8212</v>
      </c>
      <c r="H7638" t="s">
        <v>8256</v>
      </c>
      <c r="I7638" t="s">
        <v>8214</v>
      </c>
      <c r="J7638" t="s">
        <v>8215</v>
      </c>
      <c r="K7638" t="s">
        <v>5808</v>
      </c>
      <c r="L7638" t="s">
        <v>8267</v>
      </c>
    </row>
    <row r="7639" spans="1:12" x14ac:dyDescent="0.35">
      <c r="A7639" s="164" t="s">
        <v>27743</v>
      </c>
      <c r="B7639" t="s">
        <v>27744</v>
      </c>
      <c r="C7639" t="s">
        <v>16631</v>
      </c>
      <c r="D7639" t="s">
        <v>16632</v>
      </c>
      <c r="E7639" t="s">
        <v>3737</v>
      </c>
      <c r="F7639">
        <v>104</v>
      </c>
      <c r="G7639" t="s">
        <v>8212</v>
      </c>
      <c r="H7639" t="s">
        <v>8256</v>
      </c>
      <c r="I7639" t="s">
        <v>8214</v>
      </c>
      <c r="J7639" t="s">
        <v>8215</v>
      </c>
      <c r="K7639" t="s">
        <v>8224</v>
      </c>
      <c r="L7639" t="s">
        <v>8267</v>
      </c>
    </row>
    <row r="7640" spans="1:12" x14ac:dyDescent="0.35">
      <c r="A7640" s="164" t="s">
        <v>18748</v>
      </c>
      <c r="B7640" t="s">
        <v>10992</v>
      </c>
      <c r="C7640" t="s">
        <v>18749</v>
      </c>
      <c r="D7640" t="s">
        <v>2626</v>
      </c>
      <c r="E7640" t="s">
        <v>3737</v>
      </c>
      <c r="F7640">
        <v>365</v>
      </c>
      <c r="G7640" t="s">
        <v>8556</v>
      </c>
      <c r="H7640" t="s">
        <v>8256</v>
      </c>
      <c r="I7640" t="s">
        <v>8214</v>
      </c>
      <c r="J7640" t="s">
        <v>8215</v>
      </c>
      <c r="K7640" t="s">
        <v>8224</v>
      </c>
      <c r="L7640" t="s">
        <v>8267</v>
      </c>
    </row>
    <row r="7641" spans="1:12" x14ac:dyDescent="0.35">
      <c r="A7641" s="164" t="s">
        <v>21273</v>
      </c>
      <c r="B7641" t="s">
        <v>21274</v>
      </c>
      <c r="C7641" t="s">
        <v>21275</v>
      </c>
      <c r="D7641" t="s">
        <v>21276</v>
      </c>
      <c r="E7641" t="s">
        <v>3737</v>
      </c>
      <c r="F7641">
        <v>32</v>
      </c>
      <c r="G7641" t="s">
        <v>8234</v>
      </c>
      <c r="H7641" t="s">
        <v>8256</v>
      </c>
      <c r="I7641" t="s">
        <v>8214</v>
      </c>
      <c r="J7641" t="s">
        <v>8215</v>
      </c>
      <c r="K7641" t="s">
        <v>8224</v>
      </c>
      <c r="L7641" t="s">
        <v>8216</v>
      </c>
    </row>
    <row r="7642" spans="1:12" x14ac:dyDescent="0.35">
      <c r="A7642" s="164" t="s">
        <v>8743</v>
      </c>
      <c r="B7642" t="s">
        <v>8744</v>
      </c>
      <c r="C7642" t="s">
        <v>8745</v>
      </c>
      <c r="D7642" t="s">
        <v>8746</v>
      </c>
      <c r="E7642" t="s">
        <v>3737</v>
      </c>
      <c r="F7642">
        <v>20</v>
      </c>
      <c r="G7642" t="s">
        <v>8234</v>
      </c>
      <c r="H7642" t="s">
        <v>8256</v>
      </c>
      <c r="I7642" t="s">
        <v>8214</v>
      </c>
      <c r="J7642" t="s">
        <v>8215</v>
      </c>
      <c r="K7642" t="s">
        <v>8224</v>
      </c>
      <c r="L7642" t="s">
        <v>8216</v>
      </c>
    </row>
    <row r="7643" spans="1:12" x14ac:dyDescent="0.35">
      <c r="A7643" s="164" t="s">
        <v>9284</v>
      </c>
      <c r="B7643" t="s">
        <v>9285</v>
      </c>
      <c r="C7643" t="s">
        <v>9286</v>
      </c>
      <c r="D7643" t="s">
        <v>9287</v>
      </c>
      <c r="E7643" t="s">
        <v>3737</v>
      </c>
      <c r="F7643">
        <v>43</v>
      </c>
      <c r="G7643" t="s">
        <v>8234</v>
      </c>
      <c r="H7643" t="s">
        <v>8256</v>
      </c>
      <c r="I7643" t="s">
        <v>8214</v>
      </c>
      <c r="J7643" t="s">
        <v>8215</v>
      </c>
      <c r="K7643" t="s">
        <v>5808</v>
      </c>
      <c r="L7643" t="s">
        <v>8216</v>
      </c>
    </row>
    <row r="7644" spans="1:12" x14ac:dyDescent="0.35">
      <c r="A7644" s="164" t="s">
        <v>31478</v>
      </c>
      <c r="B7644" t="s">
        <v>31479</v>
      </c>
      <c r="C7644" t="s">
        <v>31480</v>
      </c>
      <c r="D7644" t="s">
        <v>3848</v>
      </c>
      <c r="E7644" t="s">
        <v>3737</v>
      </c>
      <c r="F7644">
        <v>32</v>
      </c>
      <c r="G7644" t="s">
        <v>8234</v>
      </c>
      <c r="H7644" t="s">
        <v>8256</v>
      </c>
      <c r="I7644" t="s">
        <v>8214</v>
      </c>
      <c r="J7644" t="s">
        <v>8215</v>
      </c>
      <c r="K7644" t="s">
        <v>8224</v>
      </c>
      <c r="L7644" t="s">
        <v>8216</v>
      </c>
    </row>
    <row r="7645" spans="1:12" x14ac:dyDescent="0.35">
      <c r="A7645" s="164" t="s">
        <v>16204</v>
      </c>
      <c r="B7645" t="s">
        <v>16205</v>
      </c>
      <c r="C7645" t="s">
        <v>13383</v>
      </c>
      <c r="D7645" t="s">
        <v>2274</v>
      </c>
      <c r="E7645" t="s">
        <v>3737</v>
      </c>
      <c r="F7645">
        <v>31</v>
      </c>
      <c r="G7645" t="s">
        <v>8234</v>
      </c>
      <c r="H7645" t="s">
        <v>8256</v>
      </c>
      <c r="I7645" t="s">
        <v>8214</v>
      </c>
      <c r="J7645" t="s">
        <v>8215</v>
      </c>
      <c r="K7645" t="s">
        <v>5808</v>
      </c>
      <c r="L7645" t="s">
        <v>8216</v>
      </c>
    </row>
    <row r="7646" spans="1:12" x14ac:dyDescent="0.35">
      <c r="A7646" s="164" t="s">
        <v>12960</v>
      </c>
      <c r="B7646" t="s">
        <v>12961</v>
      </c>
      <c r="C7646" t="s">
        <v>12962</v>
      </c>
      <c r="D7646" t="s">
        <v>1709</v>
      </c>
      <c r="E7646" t="s">
        <v>3737</v>
      </c>
      <c r="F7646">
        <v>20</v>
      </c>
      <c r="G7646" t="s">
        <v>8234</v>
      </c>
      <c r="H7646" t="s">
        <v>8256</v>
      </c>
      <c r="I7646" t="s">
        <v>8214</v>
      </c>
      <c r="J7646" t="s">
        <v>8215</v>
      </c>
      <c r="K7646" t="s">
        <v>8224</v>
      </c>
      <c r="L7646" t="s">
        <v>8216</v>
      </c>
    </row>
    <row r="7647" spans="1:12" x14ac:dyDescent="0.35">
      <c r="A7647" s="164" t="s">
        <v>10040</v>
      </c>
      <c r="B7647" t="s">
        <v>10041</v>
      </c>
      <c r="C7647" t="s">
        <v>10042</v>
      </c>
      <c r="D7647" t="s">
        <v>10043</v>
      </c>
      <c r="E7647" t="s">
        <v>3737</v>
      </c>
      <c r="F7647">
        <v>30</v>
      </c>
      <c r="G7647" t="s">
        <v>8234</v>
      </c>
      <c r="H7647" t="s">
        <v>8256</v>
      </c>
      <c r="I7647" t="s">
        <v>8214</v>
      </c>
      <c r="J7647" t="s">
        <v>8215</v>
      </c>
      <c r="K7647" t="s">
        <v>8224</v>
      </c>
      <c r="L7647" t="s">
        <v>8216</v>
      </c>
    </row>
    <row r="7648" spans="1:12" x14ac:dyDescent="0.35">
      <c r="A7648" s="164" t="s">
        <v>16923</v>
      </c>
      <c r="B7648" t="s">
        <v>16924</v>
      </c>
      <c r="C7648" t="s">
        <v>16925</v>
      </c>
      <c r="D7648" t="s">
        <v>16926</v>
      </c>
      <c r="E7648" t="s">
        <v>3737</v>
      </c>
      <c r="F7648">
        <v>35</v>
      </c>
      <c r="G7648" t="s">
        <v>8234</v>
      </c>
      <c r="H7648" t="s">
        <v>8256</v>
      </c>
      <c r="I7648" t="s">
        <v>8214</v>
      </c>
      <c r="J7648" t="s">
        <v>8215</v>
      </c>
      <c r="K7648" t="s">
        <v>8224</v>
      </c>
      <c r="L7648" t="s">
        <v>8216</v>
      </c>
    </row>
    <row r="7649" spans="1:12" x14ac:dyDescent="0.35">
      <c r="A7649" s="164" t="s">
        <v>24015</v>
      </c>
      <c r="B7649" t="s">
        <v>24016</v>
      </c>
      <c r="C7649" t="s">
        <v>24017</v>
      </c>
      <c r="D7649" t="s">
        <v>24018</v>
      </c>
      <c r="E7649" t="s">
        <v>3737</v>
      </c>
      <c r="F7649">
        <v>31</v>
      </c>
      <c r="G7649" t="s">
        <v>8234</v>
      </c>
      <c r="H7649" t="s">
        <v>8256</v>
      </c>
      <c r="I7649" t="s">
        <v>8214</v>
      </c>
      <c r="J7649" t="s">
        <v>8215</v>
      </c>
      <c r="K7649" t="s">
        <v>5808</v>
      </c>
      <c r="L7649" t="s">
        <v>8216</v>
      </c>
    </row>
    <row r="7650" spans="1:12" x14ac:dyDescent="0.35">
      <c r="A7650" s="164" t="s">
        <v>14141</v>
      </c>
      <c r="B7650" t="s">
        <v>14142</v>
      </c>
      <c r="C7650" t="s">
        <v>14143</v>
      </c>
      <c r="D7650" t="s">
        <v>491</v>
      </c>
      <c r="E7650" t="s">
        <v>3737</v>
      </c>
      <c r="F7650">
        <v>30</v>
      </c>
      <c r="G7650" t="s">
        <v>8234</v>
      </c>
      <c r="H7650" t="s">
        <v>8256</v>
      </c>
      <c r="I7650" t="s">
        <v>8214</v>
      </c>
      <c r="J7650" t="s">
        <v>8215</v>
      </c>
      <c r="K7650" t="s">
        <v>5808</v>
      </c>
      <c r="L7650" t="s">
        <v>8216</v>
      </c>
    </row>
    <row r="7651" spans="1:12" x14ac:dyDescent="0.35">
      <c r="A7651" s="164" t="s">
        <v>14785</v>
      </c>
      <c r="B7651" t="s">
        <v>14786</v>
      </c>
      <c r="C7651" t="s">
        <v>14787</v>
      </c>
      <c r="D7651" t="s">
        <v>3850</v>
      </c>
      <c r="E7651" t="s">
        <v>3737</v>
      </c>
      <c r="F7651">
        <v>36</v>
      </c>
      <c r="G7651" t="s">
        <v>8234</v>
      </c>
      <c r="H7651" t="s">
        <v>8256</v>
      </c>
      <c r="I7651" t="s">
        <v>8214</v>
      </c>
      <c r="J7651" t="s">
        <v>8215</v>
      </c>
      <c r="K7651" t="s">
        <v>8224</v>
      </c>
      <c r="L7651" t="s">
        <v>8216</v>
      </c>
    </row>
    <row r="7652" spans="1:12" x14ac:dyDescent="0.35">
      <c r="A7652" s="164" t="s">
        <v>18186</v>
      </c>
      <c r="B7652" t="s">
        <v>18187</v>
      </c>
      <c r="C7652" t="s">
        <v>18188</v>
      </c>
      <c r="D7652" t="s">
        <v>3926</v>
      </c>
      <c r="E7652" t="s">
        <v>3737</v>
      </c>
      <c r="F7652">
        <v>23</v>
      </c>
      <c r="G7652" t="s">
        <v>8234</v>
      </c>
      <c r="H7652" t="s">
        <v>8256</v>
      </c>
      <c r="I7652" t="s">
        <v>8214</v>
      </c>
      <c r="J7652" t="s">
        <v>8215</v>
      </c>
      <c r="K7652" t="s">
        <v>8224</v>
      </c>
      <c r="L7652" t="s">
        <v>8216</v>
      </c>
    </row>
    <row r="7653" spans="1:12" x14ac:dyDescent="0.35">
      <c r="A7653" s="164" t="s">
        <v>25618</v>
      </c>
      <c r="B7653" t="s">
        <v>25619</v>
      </c>
      <c r="C7653" t="s">
        <v>15115</v>
      </c>
      <c r="D7653" t="s">
        <v>3764</v>
      </c>
      <c r="E7653" t="s">
        <v>3737</v>
      </c>
      <c r="F7653">
        <v>35</v>
      </c>
      <c r="G7653" t="s">
        <v>8234</v>
      </c>
      <c r="H7653" t="s">
        <v>8256</v>
      </c>
      <c r="I7653" t="s">
        <v>8214</v>
      </c>
      <c r="J7653" t="s">
        <v>8215</v>
      </c>
      <c r="K7653" t="s">
        <v>8224</v>
      </c>
      <c r="L7653" t="s">
        <v>8216</v>
      </c>
    </row>
    <row r="7654" spans="1:12" x14ac:dyDescent="0.35">
      <c r="A7654" s="164" t="s">
        <v>3934</v>
      </c>
      <c r="B7654" t="s">
        <v>5121</v>
      </c>
      <c r="C7654" t="s">
        <v>14444</v>
      </c>
      <c r="D7654" t="s">
        <v>2626</v>
      </c>
      <c r="E7654" t="s">
        <v>3737</v>
      </c>
      <c r="F7654">
        <v>107</v>
      </c>
      <c r="G7654" t="s">
        <v>8212</v>
      </c>
      <c r="H7654" t="s">
        <v>8256</v>
      </c>
      <c r="I7654" t="s">
        <v>8214</v>
      </c>
      <c r="J7654" t="s">
        <v>8215</v>
      </c>
      <c r="K7654" t="s">
        <v>8224</v>
      </c>
      <c r="L7654" t="s">
        <v>8267</v>
      </c>
    </row>
    <row r="7655" spans="1:12" x14ac:dyDescent="0.35">
      <c r="A7655" s="164" t="s">
        <v>32784</v>
      </c>
      <c r="B7655" t="s">
        <v>32785</v>
      </c>
      <c r="C7655" t="s">
        <v>32786</v>
      </c>
      <c r="D7655" t="s">
        <v>3757</v>
      </c>
      <c r="E7655" t="s">
        <v>3737</v>
      </c>
      <c r="F7655">
        <v>30</v>
      </c>
      <c r="G7655" t="s">
        <v>8234</v>
      </c>
      <c r="H7655" t="s">
        <v>8256</v>
      </c>
      <c r="I7655" t="s">
        <v>8214</v>
      </c>
      <c r="J7655" t="s">
        <v>8215</v>
      </c>
      <c r="K7655" t="s">
        <v>5808</v>
      </c>
      <c r="L7655" t="s">
        <v>8216</v>
      </c>
    </row>
    <row r="7656" spans="1:12" x14ac:dyDescent="0.35">
      <c r="A7656" s="164" t="s">
        <v>25532</v>
      </c>
      <c r="B7656" t="s">
        <v>25533</v>
      </c>
      <c r="C7656" t="s">
        <v>25534</v>
      </c>
      <c r="D7656" t="s">
        <v>5310</v>
      </c>
      <c r="E7656" t="s">
        <v>3737</v>
      </c>
      <c r="F7656">
        <v>30</v>
      </c>
      <c r="G7656" t="s">
        <v>8234</v>
      </c>
      <c r="H7656" t="s">
        <v>8256</v>
      </c>
      <c r="I7656" t="s">
        <v>8214</v>
      </c>
      <c r="J7656" t="s">
        <v>8215</v>
      </c>
      <c r="K7656" t="s">
        <v>8224</v>
      </c>
      <c r="L7656" t="s">
        <v>8216</v>
      </c>
    </row>
    <row r="7657" spans="1:12" x14ac:dyDescent="0.35">
      <c r="A7657" s="164" t="s">
        <v>3935</v>
      </c>
      <c r="B7657" t="s">
        <v>5175</v>
      </c>
      <c r="C7657" t="s">
        <v>28333</v>
      </c>
      <c r="D7657" t="s">
        <v>3936</v>
      </c>
      <c r="E7657" t="s">
        <v>3737</v>
      </c>
      <c r="F7657">
        <v>10</v>
      </c>
      <c r="G7657" t="s">
        <v>8234</v>
      </c>
      <c r="H7657" t="s">
        <v>8256</v>
      </c>
      <c r="I7657" t="s">
        <v>8214</v>
      </c>
      <c r="J7657" t="s">
        <v>8215</v>
      </c>
      <c r="K7657" t="s">
        <v>8224</v>
      </c>
      <c r="L7657" t="s">
        <v>8216</v>
      </c>
    </row>
    <row r="7658" spans="1:12" x14ac:dyDescent="0.35">
      <c r="A7658" s="164" t="s">
        <v>21650</v>
      </c>
      <c r="B7658" t="s">
        <v>21651</v>
      </c>
      <c r="C7658" t="s">
        <v>21652</v>
      </c>
      <c r="D7658" t="s">
        <v>2626</v>
      </c>
      <c r="E7658" t="s">
        <v>3737</v>
      </c>
      <c r="F7658">
        <v>10</v>
      </c>
      <c r="G7658" t="s">
        <v>8234</v>
      </c>
      <c r="H7658" t="s">
        <v>8256</v>
      </c>
      <c r="I7658" t="s">
        <v>8214</v>
      </c>
      <c r="J7658" t="s">
        <v>8215</v>
      </c>
      <c r="K7658" t="s">
        <v>8224</v>
      </c>
      <c r="L7658" t="s">
        <v>8216</v>
      </c>
    </row>
    <row r="7659" spans="1:12" x14ac:dyDescent="0.35">
      <c r="A7659" s="164" t="s">
        <v>31051</v>
      </c>
      <c r="B7659" t="s">
        <v>12639</v>
      </c>
      <c r="C7659" t="s">
        <v>12640</v>
      </c>
      <c r="D7659" t="s">
        <v>2626</v>
      </c>
      <c r="E7659" t="s">
        <v>3737</v>
      </c>
      <c r="F7659">
        <v>56</v>
      </c>
      <c r="G7659" t="s">
        <v>8234</v>
      </c>
      <c r="H7659" t="s">
        <v>8256</v>
      </c>
      <c r="I7659" t="s">
        <v>8214</v>
      </c>
      <c r="J7659" t="s">
        <v>8215</v>
      </c>
      <c r="K7659" t="s">
        <v>5808</v>
      </c>
      <c r="L7659" t="s">
        <v>8216</v>
      </c>
    </row>
    <row r="7660" spans="1:12" x14ac:dyDescent="0.35">
      <c r="A7660" s="164" t="s">
        <v>26520</v>
      </c>
      <c r="B7660" t="s">
        <v>26521</v>
      </c>
      <c r="C7660" t="s">
        <v>26522</v>
      </c>
      <c r="D7660" t="s">
        <v>370</v>
      </c>
      <c r="E7660" t="s">
        <v>3737</v>
      </c>
      <c r="F7660">
        <v>30</v>
      </c>
      <c r="G7660" t="s">
        <v>8234</v>
      </c>
      <c r="H7660" t="s">
        <v>8256</v>
      </c>
      <c r="I7660" t="s">
        <v>8214</v>
      </c>
      <c r="J7660" t="s">
        <v>8215</v>
      </c>
      <c r="K7660" t="s">
        <v>8224</v>
      </c>
      <c r="L7660" t="s">
        <v>8216</v>
      </c>
    </row>
    <row r="7661" spans="1:12" x14ac:dyDescent="0.35">
      <c r="A7661" s="164" t="s">
        <v>13926</v>
      </c>
      <c r="B7661" t="s">
        <v>13927</v>
      </c>
      <c r="C7661" t="s">
        <v>13928</v>
      </c>
      <c r="D7661" t="s">
        <v>3557</v>
      </c>
      <c r="E7661" t="s">
        <v>3737</v>
      </c>
      <c r="F7661">
        <v>39</v>
      </c>
      <c r="G7661" t="s">
        <v>8234</v>
      </c>
      <c r="H7661" t="s">
        <v>8256</v>
      </c>
      <c r="I7661" t="s">
        <v>8214</v>
      </c>
      <c r="J7661" t="s">
        <v>8215</v>
      </c>
      <c r="K7661" t="s">
        <v>8224</v>
      </c>
      <c r="L7661" t="s">
        <v>8216</v>
      </c>
    </row>
    <row r="7662" spans="1:12" x14ac:dyDescent="0.35">
      <c r="A7662" s="164" t="s">
        <v>3937</v>
      </c>
      <c r="B7662" t="s">
        <v>5120</v>
      </c>
      <c r="C7662" t="s">
        <v>15665</v>
      </c>
      <c r="D7662" t="s">
        <v>2626</v>
      </c>
      <c r="E7662" t="s">
        <v>3737</v>
      </c>
      <c r="F7662">
        <v>74</v>
      </c>
      <c r="G7662" t="s">
        <v>8234</v>
      </c>
      <c r="H7662" t="s">
        <v>8256</v>
      </c>
      <c r="I7662" t="s">
        <v>8214</v>
      </c>
      <c r="J7662" t="s">
        <v>8215</v>
      </c>
      <c r="K7662" t="s">
        <v>8224</v>
      </c>
      <c r="L7662" t="s">
        <v>8216</v>
      </c>
    </row>
    <row r="7663" spans="1:12" x14ac:dyDescent="0.35">
      <c r="A7663" s="164" t="s">
        <v>33030</v>
      </c>
      <c r="B7663" t="s">
        <v>33031</v>
      </c>
      <c r="C7663" t="s">
        <v>11864</v>
      </c>
      <c r="D7663" t="s">
        <v>168</v>
      </c>
      <c r="E7663" t="s">
        <v>3737</v>
      </c>
      <c r="F7663">
        <v>53</v>
      </c>
      <c r="G7663" t="s">
        <v>8234</v>
      </c>
      <c r="H7663" t="s">
        <v>8256</v>
      </c>
      <c r="I7663" t="s">
        <v>8219</v>
      </c>
      <c r="J7663" t="s">
        <v>8215</v>
      </c>
      <c r="K7663" t="s">
        <v>8224</v>
      </c>
      <c r="L7663" t="s">
        <v>8216</v>
      </c>
    </row>
    <row r="7664" spans="1:12" x14ac:dyDescent="0.35">
      <c r="A7664" s="164" t="s">
        <v>3938</v>
      </c>
      <c r="B7664" t="s">
        <v>5213</v>
      </c>
      <c r="C7664" t="s">
        <v>24099</v>
      </c>
      <c r="D7664" t="s">
        <v>3779</v>
      </c>
      <c r="E7664" t="s">
        <v>3737</v>
      </c>
      <c r="F7664">
        <v>20</v>
      </c>
      <c r="G7664" t="s">
        <v>8234</v>
      </c>
      <c r="H7664" t="s">
        <v>8256</v>
      </c>
      <c r="I7664" t="s">
        <v>8214</v>
      </c>
      <c r="J7664" t="s">
        <v>8215</v>
      </c>
      <c r="K7664" t="s">
        <v>8224</v>
      </c>
      <c r="L7664" t="s">
        <v>8216</v>
      </c>
    </row>
    <row r="7665" spans="1:12" x14ac:dyDescent="0.35">
      <c r="A7665" s="164" t="s">
        <v>30196</v>
      </c>
      <c r="B7665" t="s">
        <v>30197</v>
      </c>
      <c r="C7665" t="s">
        <v>27476</v>
      </c>
      <c r="D7665" t="s">
        <v>3757</v>
      </c>
      <c r="E7665" t="s">
        <v>3737</v>
      </c>
      <c r="F7665">
        <v>12</v>
      </c>
      <c r="G7665" t="s">
        <v>8234</v>
      </c>
      <c r="H7665" t="s">
        <v>8256</v>
      </c>
      <c r="I7665" t="s">
        <v>8214</v>
      </c>
      <c r="J7665" t="s">
        <v>8215</v>
      </c>
      <c r="K7665" t="s">
        <v>8224</v>
      </c>
      <c r="L7665" t="s">
        <v>8216</v>
      </c>
    </row>
    <row r="7666" spans="1:12" x14ac:dyDescent="0.35">
      <c r="A7666" s="164" t="s">
        <v>3939</v>
      </c>
      <c r="B7666" t="s">
        <v>5136</v>
      </c>
      <c r="C7666" t="s">
        <v>28890</v>
      </c>
      <c r="D7666" t="s">
        <v>3940</v>
      </c>
      <c r="E7666" t="s">
        <v>3737</v>
      </c>
      <c r="F7666">
        <v>15</v>
      </c>
      <c r="G7666" t="s">
        <v>8234</v>
      </c>
      <c r="H7666" t="s">
        <v>8256</v>
      </c>
      <c r="I7666" t="s">
        <v>8214</v>
      </c>
      <c r="J7666" t="s">
        <v>8215</v>
      </c>
      <c r="K7666" t="s">
        <v>8224</v>
      </c>
      <c r="L7666" t="s">
        <v>8216</v>
      </c>
    </row>
    <row r="7667" spans="1:12" x14ac:dyDescent="0.35">
      <c r="A7667" s="164" t="s">
        <v>26432</v>
      </c>
      <c r="B7667" t="s">
        <v>26433</v>
      </c>
      <c r="C7667" t="s">
        <v>19606</v>
      </c>
      <c r="D7667" t="s">
        <v>3943</v>
      </c>
      <c r="E7667" t="s">
        <v>3737</v>
      </c>
      <c r="F7667">
        <v>24</v>
      </c>
      <c r="G7667" t="s">
        <v>8234</v>
      </c>
      <c r="H7667" t="s">
        <v>8256</v>
      </c>
      <c r="I7667" t="s">
        <v>8214</v>
      </c>
      <c r="J7667" t="s">
        <v>8215</v>
      </c>
      <c r="K7667" t="s">
        <v>8224</v>
      </c>
      <c r="L7667" t="s">
        <v>8216</v>
      </c>
    </row>
    <row r="7668" spans="1:12" x14ac:dyDescent="0.35">
      <c r="A7668" s="164" t="s">
        <v>13498</v>
      </c>
      <c r="B7668" t="s">
        <v>13499</v>
      </c>
      <c r="C7668" t="s">
        <v>13500</v>
      </c>
      <c r="D7668" t="s">
        <v>3848</v>
      </c>
      <c r="E7668" t="s">
        <v>3737</v>
      </c>
      <c r="F7668">
        <v>25</v>
      </c>
      <c r="G7668" t="s">
        <v>8234</v>
      </c>
      <c r="H7668" t="s">
        <v>8256</v>
      </c>
      <c r="I7668" t="s">
        <v>8214</v>
      </c>
      <c r="J7668" t="s">
        <v>8215</v>
      </c>
      <c r="K7668" t="s">
        <v>5808</v>
      </c>
      <c r="L7668" t="s">
        <v>8216</v>
      </c>
    </row>
    <row r="7669" spans="1:12" x14ac:dyDescent="0.35">
      <c r="A7669" s="164" t="s">
        <v>30113</v>
      </c>
      <c r="B7669" t="s">
        <v>30114</v>
      </c>
      <c r="C7669" t="s">
        <v>30115</v>
      </c>
      <c r="D7669" t="s">
        <v>30116</v>
      </c>
      <c r="E7669" t="s">
        <v>3737</v>
      </c>
      <c r="F7669">
        <v>40</v>
      </c>
      <c r="G7669" t="s">
        <v>8234</v>
      </c>
      <c r="H7669" t="s">
        <v>8256</v>
      </c>
      <c r="I7669" t="s">
        <v>8214</v>
      </c>
      <c r="J7669" t="s">
        <v>8215</v>
      </c>
      <c r="K7669" t="s">
        <v>5808</v>
      </c>
      <c r="L7669" t="s">
        <v>8216</v>
      </c>
    </row>
    <row r="7670" spans="1:12" x14ac:dyDescent="0.35">
      <c r="A7670" s="164" t="s">
        <v>32194</v>
      </c>
      <c r="B7670" t="s">
        <v>32195</v>
      </c>
      <c r="C7670" t="s">
        <v>20542</v>
      </c>
      <c r="D7670" t="s">
        <v>2626</v>
      </c>
      <c r="E7670" t="s">
        <v>3737</v>
      </c>
      <c r="F7670">
        <v>38</v>
      </c>
      <c r="G7670" t="s">
        <v>8234</v>
      </c>
      <c r="H7670" t="s">
        <v>8256</v>
      </c>
      <c r="I7670" t="s">
        <v>8214</v>
      </c>
      <c r="J7670" t="s">
        <v>8215</v>
      </c>
      <c r="K7670" t="s">
        <v>5808</v>
      </c>
      <c r="L7670" t="s">
        <v>8216</v>
      </c>
    </row>
    <row r="7671" spans="1:12" x14ac:dyDescent="0.35">
      <c r="A7671" s="164" t="s">
        <v>3941</v>
      </c>
      <c r="B7671" t="s">
        <v>5219</v>
      </c>
      <c r="C7671" t="s">
        <v>32220</v>
      </c>
      <c r="D7671" t="s">
        <v>3848</v>
      </c>
      <c r="E7671" t="s">
        <v>3737</v>
      </c>
      <c r="F7671">
        <v>20</v>
      </c>
      <c r="G7671" t="s">
        <v>8234</v>
      </c>
      <c r="H7671" t="s">
        <v>8256</v>
      </c>
      <c r="I7671" t="s">
        <v>8214</v>
      </c>
      <c r="J7671" t="s">
        <v>8215</v>
      </c>
      <c r="K7671" t="s">
        <v>8224</v>
      </c>
      <c r="L7671" t="s">
        <v>8267</v>
      </c>
    </row>
    <row r="7672" spans="1:12" x14ac:dyDescent="0.35">
      <c r="A7672" s="164" t="s">
        <v>3942</v>
      </c>
      <c r="B7672" t="s">
        <v>5107</v>
      </c>
      <c r="C7672" t="s">
        <v>19606</v>
      </c>
      <c r="D7672" t="s">
        <v>3943</v>
      </c>
      <c r="E7672" t="s">
        <v>3737</v>
      </c>
      <c r="F7672">
        <v>24</v>
      </c>
      <c r="G7672" t="s">
        <v>8234</v>
      </c>
      <c r="H7672" t="s">
        <v>8256</v>
      </c>
      <c r="I7672" t="s">
        <v>8214</v>
      </c>
      <c r="J7672" t="s">
        <v>8215</v>
      </c>
      <c r="K7672" t="s">
        <v>8224</v>
      </c>
      <c r="L7672" t="s">
        <v>8216</v>
      </c>
    </row>
    <row r="7673" spans="1:12" x14ac:dyDescent="0.35">
      <c r="A7673" s="164" t="s">
        <v>3944</v>
      </c>
      <c r="B7673" t="s">
        <v>5325</v>
      </c>
      <c r="C7673" t="s">
        <v>11651</v>
      </c>
      <c r="D7673" t="s">
        <v>363</v>
      </c>
      <c r="E7673" t="s">
        <v>3737</v>
      </c>
      <c r="F7673">
        <v>14</v>
      </c>
      <c r="G7673" t="s">
        <v>8234</v>
      </c>
      <c r="H7673" t="s">
        <v>8256</v>
      </c>
      <c r="I7673" t="s">
        <v>8214</v>
      </c>
      <c r="J7673" t="s">
        <v>8215</v>
      </c>
      <c r="K7673" t="s">
        <v>8224</v>
      </c>
      <c r="L7673" t="s">
        <v>8216</v>
      </c>
    </row>
    <row r="7674" spans="1:12" x14ac:dyDescent="0.35">
      <c r="A7674" s="164" t="s">
        <v>3945</v>
      </c>
      <c r="B7674" t="s">
        <v>5134</v>
      </c>
      <c r="C7674" t="s">
        <v>21623</v>
      </c>
      <c r="D7674" t="s">
        <v>3946</v>
      </c>
      <c r="E7674" t="s">
        <v>3737</v>
      </c>
      <c r="F7674">
        <v>12</v>
      </c>
      <c r="G7674" t="s">
        <v>8234</v>
      </c>
      <c r="H7674" t="s">
        <v>8256</v>
      </c>
      <c r="I7674" t="s">
        <v>8214</v>
      </c>
      <c r="J7674" t="s">
        <v>8215</v>
      </c>
      <c r="K7674" t="s">
        <v>8224</v>
      </c>
      <c r="L7674" t="s">
        <v>8216</v>
      </c>
    </row>
    <row r="7675" spans="1:12" x14ac:dyDescent="0.35">
      <c r="A7675" s="164" t="s">
        <v>3947</v>
      </c>
      <c r="B7675" t="s">
        <v>5199</v>
      </c>
      <c r="C7675" t="s">
        <v>24337</v>
      </c>
      <c r="D7675" t="s">
        <v>230</v>
      </c>
      <c r="E7675" t="s">
        <v>3737</v>
      </c>
      <c r="F7675">
        <v>30</v>
      </c>
      <c r="G7675" t="s">
        <v>8234</v>
      </c>
      <c r="H7675" t="s">
        <v>8256</v>
      </c>
      <c r="I7675" t="s">
        <v>8214</v>
      </c>
      <c r="J7675" t="s">
        <v>8215</v>
      </c>
      <c r="K7675" t="s">
        <v>5808</v>
      </c>
      <c r="L7675" t="s">
        <v>8216</v>
      </c>
    </row>
    <row r="7676" spans="1:12" x14ac:dyDescent="0.35">
      <c r="A7676" s="164" t="s">
        <v>3948</v>
      </c>
      <c r="B7676" t="s">
        <v>5215</v>
      </c>
      <c r="C7676" t="s">
        <v>32381</v>
      </c>
      <c r="D7676" t="s">
        <v>2274</v>
      </c>
      <c r="E7676" t="s">
        <v>3737</v>
      </c>
      <c r="F7676">
        <v>108</v>
      </c>
      <c r="G7676" t="s">
        <v>8212</v>
      </c>
      <c r="H7676" t="s">
        <v>8256</v>
      </c>
      <c r="I7676" t="s">
        <v>8214</v>
      </c>
      <c r="J7676" t="s">
        <v>8215</v>
      </c>
      <c r="K7676" t="s">
        <v>8224</v>
      </c>
      <c r="L7676" t="s">
        <v>8267</v>
      </c>
    </row>
    <row r="7677" spans="1:12" x14ac:dyDescent="0.35">
      <c r="A7677" s="164" t="s">
        <v>3949</v>
      </c>
      <c r="B7677" t="s">
        <v>5200</v>
      </c>
      <c r="C7677" t="s">
        <v>19380</v>
      </c>
      <c r="D7677" t="s">
        <v>230</v>
      </c>
      <c r="E7677" t="s">
        <v>3737</v>
      </c>
      <c r="F7677">
        <v>25</v>
      </c>
      <c r="G7677" t="s">
        <v>8234</v>
      </c>
      <c r="H7677" t="s">
        <v>8256</v>
      </c>
      <c r="I7677" t="s">
        <v>8214</v>
      </c>
      <c r="J7677" t="s">
        <v>8215</v>
      </c>
      <c r="K7677" t="s">
        <v>8224</v>
      </c>
      <c r="L7677" t="s">
        <v>8216</v>
      </c>
    </row>
    <row r="7678" spans="1:12" x14ac:dyDescent="0.35">
      <c r="A7678" s="164" t="s">
        <v>3950</v>
      </c>
      <c r="B7678" t="s">
        <v>5314</v>
      </c>
      <c r="C7678" t="s">
        <v>19219</v>
      </c>
      <c r="D7678" t="s">
        <v>217</v>
      </c>
      <c r="E7678" t="s">
        <v>3737</v>
      </c>
      <c r="F7678">
        <v>136</v>
      </c>
      <c r="G7678" t="s">
        <v>8212</v>
      </c>
      <c r="H7678" t="s">
        <v>8256</v>
      </c>
      <c r="I7678" t="s">
        <v>8214</v>
      </c>
      <c r="J7678" t="s">
        <v>8215</v>
      </c>
      <c r="K7678" t="s">
        <v>8224</v>
      </c>
      <c r="L7678" t="s">
        <v>8216</v>
      </c>
    </row>
    <row r="7679" spans="1:12" x14ac:dyDescent="0.35">
      <c r="A7679" s="164" t="s">
        <v>3951</v>
      </c>
      <c r="B7679" t="s">
        <v>5130</v>
      </c>
      <c r="C7679" t="s">
        <v>32714</v>
      </c>
      <c r="D7679" t="s">
        <v>3952</v>
      </c>
      <c r="E7679" t="s">
        <v>3737</v>
      </c>
      <c r="F7679">
        <v>170</v>
      </c>
      <c r="G7679" t="s">
        <v>8212</v>
      </c>
      <c r="H7679" t="s">
        <v>8256</v>
      </c>
      <c r="I7679" t="s">
        <v>8214</v>
      </c>
      <c r="J7679" t="s">
        <v>8215</v>
      </c>
      <c r="K7679" t="s">
        <v>8224</v>
      </c>
      <c r="L7679" t="s">
        <v>8267</v>
      </c>
    </row>
    <row r="7680" spans="1:12" x14ac:dyDescent="0.35">
      <c r="A7680" s="164" t="s">
        <v>5224</v>
      </c>
      <c r="B7680" t="s">
        <v>5225</v>
      </c>
      <c r="C7680" t="s">
        <v>29433</v>
      </c>
      <c r="D7680" t="s">
        <v>5226</v>
      </c>
      <c r="E7680" t="s">
        <v>3737</v>
      </c>
      <c r="F7680">
        <v>90</v>
      </c>
      <c r="G7680" t="s">
        <v>8234</v>
      </c>
      <c r="H7680" t="s">
        <v>8256</v>
      </c>
      <c r="I7680" t="s">
        <v>8214</v>
      </c>
      <c r="J7680" t="s">
        <v>8215</v>
      </c>
      <c r="K7680" t="s">
        <v>8224</v>
      </c>
      <c r="L7680" t="s">
        <v>8216</v>
      </c>
    </row>
    <row r="7681" spans="1:12" x14ac:dyDescent="0.35">
      <c r="A7681" s="164" t="s">
        <v>18914</v>
      </c>
      <c r="B7681" t="s">
        <v>8385</v>
      </c>
      <c r="C7681" t="s">
        <v>8386</v>
      </c>
      <c r="D7681" t="s">
        <v>2626</v>
      </c>
      <c r="E7681" t="s">
        <v>3737</v>
      </c>
      <c r="F7681">
        <v>4</v>
      </c>
      <c r="G7681" t="s">
        <v>8234</v>
      </c>
      <c r="H7681" t="s">
        <v>8256</v>
      </c>
      <c r="I7681" t="s">
        <v>8214</v>
      </c>
      <c r="J7681" t="s">
        <v>8215</v>
      </c>
      <c r="K7681" t="s">
        <v>8224</v>
      </c>
      <c r="L7681" t="s">
        <v>8216</v>
      </c>
    </row>
    <row r="7682" spans="1:12" x14ac:dyDescent="0.35">
      <c r="A7682" s="164" t="s">
        <v>30764</v>
      </c>
      <c r="B7682" t="s">
        <v>30765</v>
      </c>
      <c r="C7682" t="s">
        <v>30766</v>
      </c>
      <c r="D7682" t="s">
        <v>30767</v>
      </c>
      <c r="E7682" t="s">
        <v>3737</v>
      </c>
      <c r="F7682">
        <v>0</v>
      </c>
      <c r="G7682" t="s">
        <v>8234</v>
      </c>
      <c r="H7682" t="s">
        <v>8256</v>
      </c>
      <c r="I7682" t="s">
        <v>8219</v>
      </c>
      <c r="J7682" t="s">
        <v>8215</v>
      </c>
      <c r="K7682" t="s">
        <v>8224</v>
      </c>
      <c r="L7682" t="s">
        <v>8216</v>
      </c>
    </row>
    <row r="7683" spans="1:12" x14ac:dyDescent="0.35">
      <c r="A7683" s="164" t="s">
        <v>15923</v>
      </c>
      <c r="B7683" t="s">
        <v>15924</v>
      </c>
      <c r="C7683" t="s">
        <v>15925</v>
      </c>
      <c r="D7683" t="s">
        <v>10043</v>
      </c>
      <c r="E7683" t="s">
        <v>3737</v>
      </c>
      <c r="H7683" t="s">
        <v>8256</v>
      </c>
      <c r="I7683" t="s">
        <v>8214</v>
      </c>
      <c r="J7683" t="s">
        <v>8215</v>
      </c>
      <c r="K7683" t="s">
        <v>8224</v>
      </c>
      <c r="L7683" t="s">
        <v>8216</v>
      </c>
    </row>
    <row r="7684" spans="1:12" x14ac:dyDescent="0.35">
      <c r="A7684" s="164" t="s">
        <v>28599</v>
      </c>
      <c r="B7684" t="s">
        <v>28600</v>
      </c>
      <c r="C7684" t="s">
        <v>17741</v>
      </c>
      <c r="D7684" t="s">
        <v>17742</v>
      </c>
      <c r="E7684" t="s">
        <v>3737</v>
      </c>
      <c r="F7684">
        <v>25</v>
      </c>
      <c r="G7684" t="s">
        <v>8234</v>
      </c>
      <c r="H7684" t="s">
        <v>8256</v>
      </c>
      <c r="I7684" t="s">
        <v>8214</v>
      </c>
      <c r="J7684" t="s">
        <v>8272</v>
      </c>
      <c r="K7684" t="s">
        <v>8224</v>
      </c>
      <c r="L7684" t="s">
        <v>8216</v>
      </c>
    </row>
    <row r="7685" spans="1:12" x14ac:dyDescent="0.35">
      <c r="A7685" s="164" t="s">
        <v>26331</v>
      </c>
      <c r="B7685" t="s">
        <v>26332</v>
      </c>
      <c r="C7685" t="s">
        <v>26333</v>
      </c>
      <c r="D7685" t="s">
        <v>26334</v>
      </c>
      <c r="E7685" t="s">
        <v>3737</v>
      </c>
      <c r="F7685">
        <v>20</v>
      </c>
      <c r="G7685" t="s">
        <v>8234</v>
      </c>
      <c r="H7685" t="s">
        <v>8256</v>
      </c>
      <c r="I7685" t="s">
        <v>8214</v>
      </c>
      <c r="J7685" t="s">
        <v>8272</v>
      </c>
      <c r="K7685" t="s">
        <v>8224</v>
      </c>
      <c r="L7685" t="s">
        <v>8216</v>
      </c>
    </row>
    <row r="7686" spans="1:12" x14ac:dyDescent="0.35">
      <c r="A7686" s="164" t="s">
        <v>18807</v>
      </c>
      <c r="B7686" t="s">
        <v>18808</v>
      </c>
      <c r="C7686" t="s">
        <v>9834</v>
      </c>
      <c r="D7686" t="s">
        <v>18809</v>
      </c>
      <c r="E7686" t="s">
        <v>3737</v>
      </c>
      <c r="F7686">
        <v>20</v>
      </c>
      <c r="G7686" t="s">
        <v>8234</v>
      </c>
      <c r="H7686" t="s">
        <v>8256</v>
      </c>
      <c r="I7686" t="s">
        <v>8219</v>
      </c>
      <c r="J7686" t="s">
        <v>8272</v>
      </c>
      <c r="K7686" t="s">
        <v>8224</v>
      </c>
      <c r="L7686" t="s">
        <v>8216</v>
      </c>
    </row>
    <row r="7687" spans="1:12" x14ac:dyDescent="0.35">
      <c r="A7687" s="164" t="s">
        <v>25215</v>
      </c>
      <c r="B7687" t="s">
        <v>25216</v>
      </c>
      <c r="C7687" t="s">
        <v>25217</v>
      </c>
      <c r="D7687" t="s">
        <v>25218</v>
      </c>
      <c r="E7687" t="s">
        <v>3737</v>
      </c>
      <c r="F7687">
        <v>21</v>
      </c>
      <c r="G7687" t="s">
        <v>8234</v>
      </c>
      <c r="H7687" t="s">
        <v>8256</v>
      </c>
      <c r="I7687" t="s">
        <v>8219</v>
      </c>
      <c r="J7687" t="s">
        <v>8272</v>
      </c>
      <c r="K7687" t="s">
        <v>8224</v>
      </c>
      <c r="L7687" t="s">
        <v>8216</v>
      </c>
    </row>
    <row r="7688" spans="1:12" x14ac:dyDescent="0.35">
      <c r="A7688" s="164" t="s">
        <v>29987</v>
      </c>
      <c r="B7688" t="s">
        <v>29988</v>
      </c>
      <c r="C7688" t="s">
        <v>29989</v>
      </c>
      <c r="D7688" t="s">
        <v>29990</v>
      </c>
      <c r="E7688" t="s">
        <v>3737</v>
      </c>
      <c r="F7688">
        <v>16</v>
      </c>
      <c r="G7688" t="s">
        <v>8234</v>
      </c>
      <c r="H7688" t="s">
        <v>8256</v>
      </c>
      <c r="I7688" t="s">
        <v>8219</v>
      </c>
      <c r="J7688" t="s">
        <v>8272</v>
      </c>
      <c r="K7688" t="s">
        <v>8224</v>
      </c>
      <c r="L7688" t="s">
        <v>8216</v>
      </c>
    </row>
    <row r="7689" spans="1:12" x14ac:dyDescent="0.35">
      <c r="A7689" s="164" t="s">
        <v>17595</v>
      </c>
      <c r="B7689" t="s">
        <v>17596</v>
      </c>
      <c r="C7689" t="s">
        <v>17597</v>
      </c>
      <c r="D7689" t="s">
        <v>222</v>
      </c>
      <c r="E7689" t="s">
        <v>3737</v>
      </c>
      <c r="F7689">
        <v>25</v>
      </c>
      <c r="G7689" t="s">
        <v>8234</v>
      </c>
      <c r="H7689" t="s">
        <v>8256</v>
      </c>
      <c r="I7689" t="s">
        <v>8219</v>
      </c>
      <c r="J7689" t="s">
        <v>8272</v>
      </c>
      <c r="K7689" t="s">
        <v>8224</v>
      </c>
      <c r="L7689" t="s">
        <v>8216</v>
      </c>
    </row>
    <row r="7690" spans="1:12" x14ac:dyDescent="0.35">
      <c r="A7690" s="164" t="s">
        <v>32715</v>
      </c>
      <c r="B7690" t="s">
        <v>32716</v>
      </c>
      <c r="C7690" t="s">
        <v>8277</v>
      </c>
      <c r="D7690" t="s">
        <v>922</v>
      </c>
      <c r="E7690" t="s">
        <v>3737</v>
      </c>
      <c r="F7690">
        <v>25</v>
      </c>
      <c r="G7690" t="s">
        <v>8234</v>
      </c>
      <c r="H7690" t="s">
        <v>8256</v>
      </c>
      <c r="I7690" t="s">
        <v>8219</v>
      </c>
      <c r="J7690" t="s">
        <v>8272</v>
      </c>
      <c r="K7690" t="s">
        <v>5808</v>
      </c>
      <c r="L7690" t="s">
        <v>8216</v>
      </c>
    </row>
    <row r="7691" spans="1:12" x14ac:dyDescent="0.35">
      <c r="A7691" s="164" t="s">
        <v>19953</v>
      </c>
      <c r="B7691" t="s">
        <v>19954</v>
      </c>
      <c r="C7691" t="s">
        <v>19955</v>
      </c>
      <c r="D7691" t="s">
        <v>19956</v>
      </c>
      <c r="E7691" t="s">
        <v>3737</v>
      </c>
      <c r="F7691">
        <v>25</v>
      </c>
      <c r="G7691" t="s">
        <v>8234</v>
      </c>
      <c r="H7691" t="s">
        <v>8256</v>
      </c>
      <c r="I7691" t="s">
        <v>8214</v>
      </c>
      <c r="J7691" t="s">
        <v>8272</v>
      </c>
      <c r="K7691" t="s">
        <v>5808</v>
      </c>
      <c r="L7691" t="s">
        <v>8216</v>
      </c>
    </row>
    <row r="7692" spans="1:12" x14ac:dyDescent="0.35">
      <c r="A7692" s="164" t="s">
        <v>22609</v>
      </c>
      <c r="B7692" t="s">
        <v>16600</v>
      </c>
      <c r="C7692" t="s">
        <v>22610</v>
      </c>
      <c r="D7692" t="s">
        <v>16602</v>
      </c>
      <c r="E7692" t="s">
        <v>3737</v>
      </c>
      <c r="F7692">
        <v>20</v>
      </c>
      <c r="G7692" t="s">
        <v>8234</v>
      </c>
      <c r="H7692" t="s">
        <v>8256</v>
      </c>
      <c r="I7692" t="s">
        <v>8214</v>
      </c>
      <c r="J7692" t="s">
        <v>8272</v>
      </c>
      <c r="K7692" t="s">
        <v>8224</v>
      </c>
      <c r="L7692" t="s">
        <v>8216</v>
      </c>
    </row>
    <row r="7693" spans="1:12" x14ac:dyDescent="0.35">
      <c r="A7693" s="164" t="s">
        <v>20026</v>
      </c>
      <c r="B7693" t="s">
        <v>20027</v>
      </c>
      <c r="C7693" t="s">
        <v>20028</v>
      </c>
      <c r="D7693" t="s">
        <v>20029</v>
      </c>
      <c r="E7693" t="s">
        <v>3737</v>
      </c>
      <c r="F7693">
        <v>25</v>
      </c>
      <c r="G7693" t="s">
        <v>8234</v>
      </c>
      <c r="H7693" t="s">
        <v>8256</v>
      </c>
      <c r="I7693" t="s">
        <v>8219</v>
      </c>
      <c r="J7693" t="s">
        <v>8272</v>
      </c>
      <c r="K7693" t="s">
        <v>5808</v>
      </c>
      <c r="L7693" t="s">
        <v>8216</v>
      </c>
    </row>
    <row r="7694" spans="1:12" x14ac:dyDescent="0.35">
      <c r="A7694" s="164" t="s">
        <v>29729</v>
      </c>
      <c r="B7694" t="s">
        <v>29730</v>
      </c>
      <c r="C7694" t="s">
        <v>29731</v>
      </c>
      <c r="D7694" t="s">
        <v>29732</v>
      </c>
      <c r="E7694" t="s">
        <v>3737</v>
      </c>
      <c r="H7694" t="s">
        <v>8256</v>
      </c>
      <c r="I7694" t="s">
        <v>8214</v>
      </c>
      <c r="J7694" t="s">
        <v>8272</v>
      </c>
      <c r="K7694" t="s">
        <v>8224</v>
      </c>
      <c r="L7694" t="s">
        <v>8216</v>
      </c>
    </row>
    <row r="7695" spans="1:12" x14ac:dyDescent="0.35">
      <c r="A7695" s="164" t="s">
        <v>31292</v>
      </c>
      <c r="B7695" t="s">
        <v>10943</v>
      </c>
      <c r="C7695" t="s">
        <v>10944</v>
      </c>
      <c r="D7695" t="s">
        <v>10945</v>
      </c>
      <c r="E7695" t="s">
        <v>3737</v>
      </c>
      <c r="F7695">
        <v>25</v>
      </c>
      <c r="G7695" t="s">
        <v>8234</v>
      </c>
      <c r="H7695" t="s">
        <v>8256</v>
      </c>
      <c r="I7695" t="s">
        <v>8214</v>
      </c>
      <c r="J7695" t="s">
        <v>8272</v>
      </c>
      <c r="K7695" t="s">
        <v>8224</v>
      </c>
      <c r="L7695" t="s">
        <v>8216</v>
      </c>
    </row>
    <row r="7696" spans="1:12" x14ac:dyDescent="0.35">
      <c r="A7696" s="164" t="s">
        <v>21923</v>
      </c>
      <c r="B7696" t="s">
        <v>21924</v>
      </c>
      <c r="C7696" t="s">
        <v>15688</v>
      </c>
      <c r="D7696" t="s">
        <v>18034</v>
      </c>
      <c r="E7696" t="s">
        <v>3737</v>
      </c>
      <c r="F7696">
        <v>25</v>
      </c>
      <c r="G7696" t="s">
        <v>8234</v>
      </c>
      <c r="H7696" t="s">
        <v>8256</v>
      </c>
      <c r="I7696" t="s">
        <v>8219</v>
      </c>
      <c r="J7696" t="s">
        <v>8272</v>
      </c>
      <c r="K7696" t="s">
        <v>8224</v>
      </c>
      <c r="L7696" t="s">
        <v>8216</v>
      </c>
    </row>
    <row r="7697" spans="1:12" x14ac:dyDescent="0.35">
      <c r="A7697" s="164" t="s">
        <v>24156</v>
      </c>
      <c r="B7697" t="s">
        <v>24157</v>
      </c>
      <c r="C7697" t="s">
        <v>24158</v>
      </c>
      <c r="D7697" t="s">
        <v>24145</v>
      </c>
      <c r="E7697" t="s">
        <v>3737</v>
      </c>
      <c r="F7697">
        <v>25</v>
      </c>
      <c r="G7697" t="s">
        <v>8234</v>
      </c>
      <c r="H7697" t="s">
        <v>8256</v>
      </c>
      <c r="I7697" t="s">
        <v>8219</v>
      </c>
      <c r="J7697" t="s">
        <v>8272</v>
      </c>
      <c r="K7697" t="s">
        <v>8224</v>
      </c>
      <c r="L7697" t="s">
        <v>8216</v>
      </c>
    </row>
    <row r="7698" spans="1:12" x14ac:dyDescent="0.35">
      <c r="A7698" s="164" t="s">
        <v>24300</v>
      </c>
      <c r="B7698" t="s">
        <v>21333</v>
      </c>
      <c r="C7698" t="s">
        <v>21334</v>
      </c>
      <c r="D7698" t="s">
        <v>1095</v>
      </c>
      <c r="E7698" t="s">
        <v>3737</v>
      </c>
      <c r="F7698">
        <v>25</v>
      </c>
      <c r="G7698" t="s">
        <v>8234</v>
      </c>
      <c r="H7698" t="s">
        <v>8256</v>
      </c>
      <c r="I7698" t="s">
        <v>8219</v>
      </c>
      <c r="J7698" t="s">
        <v>8272</v>
      </c>
      <c r="K7698" t="s">
        <v>8224</v>
      </c>
      <c r="L7698" t="s">
        <v>8216</v>
      </c>
    </row>
    <row r="7699" spans="1:12" x14ac:dyDescent="0.35">
      <c r="A7699" s="164" t="s">
        <v>33176</v>
      </c>
      <c r="B7699" t="s">
        <v>13933</v>
      </c>
      <c r="C7699" t="s">
        <v>13934</v>
      </c>
      <c r="D7699" t="s">
        <v>1476</v>
      </c>
      <c r="E7699" t="s">
        <v>3737</v>
      </c>
      <c r="F7699">
        <v>25</v>
      </c>
      <c r="G7699" t="s">
        <v>8234</v>
      </c>
      <c r="H7699" t="s">
        <v>8256</v>
      </c>
      <c r="I7699" t="s">
        <v>8219</v>
      </c>
      <c r="J7699" t="s">
        <v>8272</v>
      </c>
      <c r="K7699" t="s">
        <v>8224</v>
      </c>
      <c r="L7699" t="s">
        <v>8216</v>
      </c>
    </row>
    <row r="7700" spans="1:12" x14ac:dyDescent="0.35">
      <c r="A7700" s="164" t="s">
        <v>33161</v>
      </c>
      <c r="B7700" t="s">
        <v>28394</v>
      </c>
      <c r="C7700" t="s">
        <v>33162</v>
      </c>
      <c r="D7700" t="s">
        <v>28396</v>
      </c>
      <c r="E7700" t="s">
        <v>3737</v>
      </c>
      <c r="F7700">
        <v>25</v>
      </c>
      <c r="G7700" t="s">
        <v>8234</v>
      </c>
      <c r="H7700" t="s">
        <v>8256</v>
      </c>
      <c r="I7700" t="s">
        <v>8219</v>
      </c>
      <c r="J7700" t="s">
        <v>8272</v>
      </c>
      <c r="K7700" t="s">
        <v>8224</v>
      </c>
      <c r="L7700" t="s">
        <v>8216</v>
      </c>
    </row>
    <row r="7701" spans="1:12" x14ac:dyDescent="0.35">
      <c r="A7701" s="164" t="s">
        <v>9047</v>
      </c>
      <c r="B7701" t="s">
        <v>9048</v>
      </c>
      <c r="C7701" t="s">
        <v>9049</v>
      </c>
      <c r="D7701" t="s">
        <v>9050</v>
      </c>
      <c r="E7701" t="s">
        <v>3737</v>
      </c>
      <c r="H7701" t="s">
        <v>8256</v>
      </c>
      <c r="I7701" t="s">
        <v>8214</v>
      </c>
      <c r="J7701" t="s">
        <v>8272</v>
      </c>
      <c r="K7701" t="s">
        <v>8224</v>
      </c>
      <c r="L7701" t="s">
        <v>8216</v>
      </c>
    </row>
    <row r="7702" spans="1:12" x14ac:dyDescent="0.35">
      <c r="A7702" s="164" t="s">
        <v>12057</v>
      </c>
      <c r="B7702" t="s">
        <v>12058</v>
      </c>
      <c r="C7702" t="s">
        <v>12059</v>
      </c>
      <c r="D7702" t="s">
        <v>12060</v>
      </c>
      <c r="E7702" t="s">
        <v>3737</v>
      </c>
      <c r="F7702">
        <v>363</v>
      </c>
      <c r="G7702" t="s">
        <v>8556</v>
      </c>
      <c r="H7702" t="s">
        <v>8256</v>
      </c>
      <c r="I7702" t="s">
        <v>8214</v>
      </c>
      <c r="J7702" t="s">
        <v>8215</v>
      </c>
      <c r="K7702" t="s">
        <v>8224</v>
      </c>
      <c r="L7702" t="s">
        <v>8216</v>
      </c>
    </row>
    <row r="7703" spans="1:12" x14ac:dyDescent="0.35">
      <c r="A7703" s="164" t="s">
        <v>14586</v>
      </c>
      <c r="B7703" t="s">
        <v>14587</v>
      </c>
      <c r="C7703" t="s">
        <v>14588</v>
      </c>
      <c r="D7703" t="s">
        <v>14589</v>
      </c>
      <c r="E7703" t="s">
        <v>3737</v>
      </c>
      <c r="F7703">
        <v>316</v>
      </c>
      <c r="G7703" t="s">
        <v>8556</v>
      </c>
      <c r="H7703" t="s">
        <v>8256</v>
      </c>
      <c r="I7703" t="s">
        <v>8214</v>
      </c>
      <c r="J7703" t="s">
        <v>8215</v>
      </c>
      <c r="K7703" t="s">
        <v>8224</v>
      </c>
      <c r="L7703" t="s">
        <v>8216</v>
      </c>
    </row>
    <row r="7704" spans="1:12" x14ac:dyDescent="0.35">
      <c r="A7704" s="164" t="s">
        <v>15805</v>
      </c>
      <c r="B7704" t="s">
        <v>15806</v>
      </c>
      <c r="C7704" t="s">
        <v>15807</v>
      </c>
      <c r="D7704" t="s">
        <v>12733</v>
      </c>
      <c r="E7704" t="s">
        <v>3737</v>
      </c>
      <c r="H7704" t="s">
        <v>8256</v>
      </c>
      <c r="I7704" t="s">
        <v>8214</v>
      </c>
      <c r="J7704" t="s">
        <v>8215</v>
      </c>
      <c r="K7704" t="s">
        <v>8224</v>
      </c>
      <c r="L7704" t="s">
        <v>8216</v>
      </c>
    </row>
    <row r="7705" spans="1:12" x14ac:dyDescent="0.35">
      <c r="A7705" s="164" t="s">
        <v>28194</v>
      </c>
      <c r="B7705" t="s">
        <v>28195</v>
      </c>
      <c r="C7705" t="s">
        <v>28196</v>
      </c>
      <c r="D7705" t="s">
        <v>370</v>
      </c>
      <c r="E7705" t="s">
        <v>3737</v>
      </c>
      <c r="F7705">
        <v>161</v>
      </c>
      <c r="G7705" t="s">
        <v>8212</v>
      </c>
      <c r="H7705" t="s">
        <v>8256</v>
      </c>
      <c r="I7705" t="s">
        <v>8214</v>
      </c>
      <c r="J7705" t="s">
        <v>8215</v>
      </c>
      <c r="K7705" t="s">
        <v>8224</v>
      </c>
      <c r="L7705" t="s">
        <v>8216</v>
      </c>
    </row>
    <row r="7706" spans="1:12" x14ac:dyDescent="0.35">
      <c r="A7706" s="164" t="s">
        <v>22889</v>
      </c>
      <c r="B7706" t="s">
        <v>22890</v>
      </c>
      <c r="C7706" t="s">
        <v>22891</v>
      </c>
      <c r="D7706" t="s">
        <v>22892</v>
      </c>
      <c r="E7706" t="s">
        <v>3737</v>
      </c>
      <c r="H7706" t="s">
        <v>8256</v>
      </c>
      <c r="I7706" t="s">
        <v>8214</v>
      </c>
      <c r="J7706" t="s">
        <v>8215</v>
      </c>
      <c r="K7706" t="s">
        <v>8224</v>
      </c>
      <c r="L7706" t="s">
        <v>8216</v>
      </c>
    </row>
    <row r="7707" spans="1:12" x14ac:dyDescent="0.35">
      <c r="A7707" s="164" t="s">
        <v>15516</v>
      </c>
      <c r="B7707" t="s">
        <v>15517</v>
      </c>
      <c r="C7707" t="s">
        <v>15518</v>
      </c>
      <c r="D7707" t="s">
        <v>15519</v>
      </c>
      <c r="E7707" t="s">
        <v>3737</v>
      </c>
      <c r="F7707">
        <v>146</v>
      </c>
      <c r="G7707" t="s">
        <v>8212</v>
      </c>
      <c r="H7707" t="s">
        <v>8256</v>
      </c>
      <c r="I7707" t="s">
        <v>8214</v>
      </c>
      <c r="J7707" t="s">
        <v>8215</v>
      </c>
      <c r="K7707" t="s">
        <v>8224</v>
      </c>
      <c r="L7707" t="s">
        <v>8216</v>
      </c>
    </row>
    <row r="7708" spans="1:12" x14ac:dyDescent="0.35">
      <c r="A7708" s="164" t="s">
        <v>17424</v>
      </c>
      <c r="B7708" t="s">
        <v>17425</v>
      </c>
      <c r="C7708" t="s">
        <v>17426</v>
      </c>
      <c r="D7708" t="s">
        <v>2626</v>
      </c>
      <c r="E7708" t="s">
        <v>3737</v>
      </c>
      <c r="F7708">
        <v>263</v>
      </c>
      <c r="G7708" t="s">
        <v>8223</v>
      </c>
      <c r="H7708" t="s">
        <v>8256</v>
      </c>
      <c r="I7708" t="s">
        <v>8214</v>
      </c>
      <c r="J7708" t="s">
        <v>8215</v>
      </c>
      <c r="K7708" t="s">
        <v>8224</v>
      </c>
      <c r="L7708" t="s">
        <v>8216</v>
      </c>
    </row>
    <row r="7709" spans="1:12" x14ac:dyDescent="0.35">
      <c r="A7709" s="164" t="s">
        <v>17440</v>
      </c>
      <c r="B7709" t="s">
        <v>17441</v>
      </c>
      <c r="C7709" t="s">
        <v>17442</v>
      </c>
      <c r="D7709" t="s">
        <v>2626</v>
      </c>
      <c r="E7709" t="s">
        <v>3737</v>
      </c>
      <c r="F7709">
        <v>192</v>
      </c>
      <c r="G7709" t="s">
        <v>8212</v>
      </c>
      <c r="H7709" t="s">
        <v>8256</v>
      </c>
      <c r="I7709" t="s">
        <v>8214</v>
      </c>
      <c r="J7709" t="s">
        <v>8215</v>
      </c>
      <c r="K7709" t="s">
        <v>8224</v>
      </c>
      <c r="L7709" t="s">
        <v>8267</v>
      </c>
    </row>
    <row r="7710" spans="1:12" x14ac:dyDescent="0.35">
      <c r="A7710" s="164" t="s">
        <v>24363</v>
      </c>
      <c r="B7710" t="s">
        <v>24364</v>
      </c>
      <c r="C7710" t="s">
        <v>24365</v>
      </c>
      <c r="D7710" t="s">
        <v>1709</v>
      </c>
      <c r="E7710" t="s">
        <v>3737</v>
      </c>
      <c r="F7710">
        <v>28</v>
      </c>
      <c r="G7710" t="s">
        <v>8234</v>
      </c>
      <c r="H7710" t="s">
        <v>8256</v>
      </c>
      <c r="I7710" t="s">
        <v>8214</v>
      </c>
      <c r="J7710" t="s">
        <v>8215</v>
      </c>
      <c r="K7710" t="s">
        <v>8224</v>
      </c>
      <c r="L7710" t="s">
        <v>8216</v>
      </c>
    </row>
    <row r="7711" spans="1:12" x14ac:dyDescent="0.35">
      <c r="A7711" s="164" t="s">
        <v>15575</v>
      </c>
      <c r="B7711" t="s">
        <v>15576</v>
      </c>
      <c r="C7711" t="s">
        <v>15577</v>
      </c>
      <c r="D7711" t="s">
        <v>3848</v>
      </c>
      <c r="E7711" t="s">
        <v>3737</v>
      </c>
      <c r="F7711">
        <v>30</v>
      </c>
      <c r="G7711" t="s">
        <v>8234</v>
      </c>
      <c r="H7711" t="s">
        <v>8256</v>
      </c>
      <c r="I7711" t="s">
        <v>8214</v>
      </c>
      <c r="J7711" t="s">
        <v>8215</v>
      </c>
      <c r="K7711" t="s">
        <v>8224</v>
      </c>
      <c r="L7711" t="s">
        <v>8216</v>
      </c>
    </row>
    <row r="7712" spans="1:12" x14ac:dyDescent="0.35">
      <c r="A7712" s="164" t="s">
        <v>10494</v>
      </c>
      <c r="B7712" t="s">
        <v>10495</v>
      </c>
      <c r="C7712" t="s">
        <v>10496</v>
      </c>
      <c r="D7712" t="s">
        <v>10497</v>
      </c>
      <c r="E7712" t="s">
        <v>3737</v>
      </c>
      <c r="F7712">
        <v>203</v>
      </c>
      <c r="G7712" t="s">
        <v>8223</v>
      </c>
      <c r="H7712" t="s">
        <v>8256</v>
      </c>
      <c r="I7712" t="s">
        <v>8214</v>
      </c>
      <c r="J7712" t="s">
        <v>8215</v>
      </c>
      <c r="K7712" t="s">
        <v>8224</v>
      </c>
      <c r="L7712" t="s">
        <v>8216</v>
      </c>
    </row>
    <row r="7713" spans="1:12" x14ac:dyDescent="0.35">
      <c r="A7713" s="164" t="s">
        <v>28742</v>
      </c>
      <c r="B7713" t="s">
        <v>28743</v>
      </c>
      <c r="C7713" t="s">
        <v>28744</v>
      </c>
      <c r="D7713" t="s">
        <v>28745</v>
      </c>
      <c r="E7713" t="s">
        <v>3737</v>
      </c>
      <c r="F7713">
        <v>266</v>
      </c>
      <c r="G7713" t="s">
        <v>8223</v>
      </c>
      <c r="H7713" t="s">
        <v>8256</v>
      </c>
      <c r="I7713" t="s">
        <v>8214</v>
      </c>
      <c r="J7713" t="s">
        <v>8215</v>
      </c>
      <c r="K7713" t="s">
        <v>8224</v>
      </c>
      <c r="L7713" t="s">
        <v>8216</v>
      </c>
    </row>
    <row r="7714" spans="1:12" x14ac:dyDescent="0.35">
      <c r="A7714" s="164" t="s">
        <v>31118</v>
      </c>
      <c r="B7714" t="s">
        <v>31119</v>
      </c>
      <c r="C7714" t="s">
        <v>31120</v>
      </c>
      <c r="D7714" t="s">
        <v>31121</v>
      </c>
      <c r="E7714" t="s">
        <v>3737</v>
      </c>
      <c r="F7714">
        <v>152</v>
      </c>
      <c r="G7714" t="s">
        <v>8212</v>
      </c>
      <c r="H7714" t="s">
        <v>8256</v>
      </c>
      <c r="I7714" t="s">
        <v>8219</v>
      </c>
      <c r="J7714" t="s">
        <v>8215</v>
      </c>
      <c r="K7714" t="s">
        <v>8224</v>
      </c>
      <c r="L7714" t="s">
        <v>8216</v>
      </c>
    </row>
    <row r="7715" spans="1:12" x14ac:dyDescent="0.35">
      <c r="A7715" s="164" t="s">
        <v>13204</v>
      </c>
      <c r="B7715" t="s">
        <v>13205</v>
      </c>
      <c r="C7715" t="s">
        <v>13206</v>
      </c>
      <c r="D7715" t="s">
        <v>13207</v>
      </c>
      <c r="E7715" t="s">
        <v>3737</v>
      </c>
      <c r="F7715">
        <v>374</v>
      </c>
      <c r="G7715" t="s">
        <v>8556</v>
      </c>
      <c r="H7715" t="s">
        <v>8256</v>
      </c>
      <c r="I7715" t="s">
        <v>8214</v>
      </c>
      <c r="J7715" t="s">
        <v>8215</v>
      </c>
      <c r="K7715" t="s">
        <v>8224</v>
      </c>
      <c r="L7715" t="s">
        <v>8216</v>
      </c>
    </row>
    <row r="7716" spans="1:12" x14ac:dyDescent="0.35">
      <c r="A7716" s="164" t="s">
        <v>25437</v>
      </c>
      <c r="B7716" t="s">
        <v>25438</v>
      </c>
      <c r="C7716" t="s">
        <v>25439</v>
      </c>
      <c r="D7716" t="s">
        <v>25440</v>
      </c>
      <c r="E7716" t="s">
        <v>3737</v>
      </c>
      <c r="H7716" t="s">
        <v>8256</v>
      </c>
      <c r="I7716" t="s">
        <v>8219</v>
      </c>
      <c r="J7716" t="s">
        <v>8215</v>
      </c>
      <c r="K7716" t="s">
        <v>8224</v>
      </c>
      <c r="L7716" t="s">
        <v>8216</v>
      </c>
    </row>
    <row r="7717" spans="1:12" x14ac:dyDescent="0.35">
      <c r="A7717" s="164" t="s">
        <v>32235</v>
      </c>
      <c r="B7717" t="s">
        <v>32236</v>
      </c>
      <c r="C7717" t="s">
        <v>32237</v>
      </c>
      <c r="D7717" t="s">
        <v>32238</v>
      </c>
      <c r="E7717" t="s">
        <v>3737</v>
      </c>
      <c r="F7717">
        <v>103</v>
      </c>
      <c r="G7717" t="s">
        <v>8212</v>
      </c>
      <c r="H7717" t="s">
        <v>8256</v>
      </c>
      <c r="I7717" t="s">
        <v>8214</v>
      </c>
      <c r="J7717" t="s">
        <v>8215</v>
      </c>
      <c r="K7717" t="s">
        <v>8224</v>
      </c>
      <c r="L7717" t="s">
        <v>8216</v>
      </c>
    </row>
    <row r="7718" spans="1:12" x14ac:dyDescent="0.35">
      <c r="A7718" s="164" t="s">
        <v>24046</v>
      </c>
      <c r="B7718" t="s">
        <v>24047</v>
      </c>
      <c r="C7718" t="s">
        <v>24048</v>
      </c>
      <c r="D7718" t="s">
        <v>2626</v>
      </c>
      <c r="E7718" t="s">
        <v>3737</v>
      </c>
      <c r="F7718">
        <v>180</v>
      </c>
      <c r="G7718" t="s">
        <v>8212</v>
      </c>
      <c r="H7718" t="s">
        <v>8256</v>
      </c>
      <c r="I7718" t="s">
        <v>8214</v>
      </c>
      <c r="J7718" t="s">
        <v>8215</v>
      </c>
      <c r="K7718" t="s">
        <v>8224</v>
      </c>
      <c r="L7718" t="s">
        <v>8267</v>
      </c>
    </row>
    <row r="7719" spans="1:12" x14ac:dyDescent="0.35">
      <c r="A7719" s="164" t="s">
        <v>22263</v>
      </c>
      <c r="B7719" t="s">
        <v>22264</v>
      </c>
      <c r="C7719" t="s">
        <v>22265</v>
      </c>
      <c r="D7719" t="s">
        <v>11785</v>
      </c>
      <c r="E7719" t="s">
        <v>3737</v>
      </c>
      <c r="H7719" t="s">
        <v>8256</v>
      </c>
      <c r="I7719" t="s">
        <v>8214</v>
      </c>
      <c r="J7719" t="s">
        <v>8215</v>
      </c>
      <c r="K7719" t="s">
        <v>8224</v>
      </c>
      <c r="L7719" t="s">
        <v>8216</v>
      </c>
    </row>
    <row r="7720" spans="1:12" x14ac:dyDescent="0.35">
      <c r="A7720" s="164" t="s">
        <v>26148</v>
      </c>
      <c r="B7720" t="s">
        <v>26149</v>
      </c>
      <c r="C7720" t="s">
        <v>26150</v>
      </c>
      <c r="D7720" t="s">
        <v>712</v>
      </c>
      <c r="E7720" t="s">
        <v>3737</v>
      </c>
      <c r="F7720">
        <v>362</v>
      </c>
      <c r="G7720" t="s">
        <v>8556</v>
      </c>
      <c r="H7720" t="s">
        <v>8256</v>
      </c>
      <c r="I7720" t="s">
        <v>8214</v>
      </c>
      <c r="J7720" t="s">
        <v>8215</v>
      </c>
      <c r="K7720" t="s">
        <v>8224</v>
      </c>
      <c r="L7720" t="s">
        <v>8216</v>
      </c>
    </row>
    <row r="7721" spans="1:12" x14ac:dyDescent="0.35">
      <c r="A7721" s="164" t="s">
        <v>25523</v>
      </c>
      <c r="B7721" t="s">
        <v>25524</v>
      </c>
      <c r="C7721" t="s">
        <v>25525</v>
      </c>
      <c r="D7721" t="s">
        <v>2626</v>
      </c>
      <c r="E7721" t="s">
        <v>3737</v>
      </c>
      <c r="F7721">
        <v>172</v>
      </c>
      <c r="G7721" t="s">
        <v>8212</v>
      </c>
      <c r="H7721" t="s">
        <v>8256</v>
      </c>
      <c r="I7721" t="s">
        <v>8214</v>
      </c>
      <c r="J7721" t="s">
        <v>8215</v>
      </c>
      <c r="K7721" t="s">
        <v>8224</v>
      </c>
      <c r="L7721" t="s">
        <v>8216</v>
      </c>
    </row>
    <row r="7722" spans="1:12" x14ac:dyDescent="0.35">
      <c r="A7722" s="164" t="s">
        <v>26287</v>
      </c>
      <c r="B7722" t="s">
        <v>26288</v>
      </c>
      <c r="C7722" t="s">
        <v>26289</v>
      </c>
      <c r="D7722" t="s">
        <v>26290</v>
      </c>
      <c r="E7722" t="s">
        <v>3737</v>
      </c>
      <c r="H7722" t="s">
        <v>8256</v>
      </c>
      <c r="I7722" t="s">
        <v>8214</v>
      </c>
      <c r="J7722" t="s">
        <v>8215</v>
      </c>
      <c r="K7722" t="s">
        <v>8224</v>
      </c>
      <c r="L7722" t="s">
        <v>8216</v>
      </c>
    </row>
    <row r="7723" spans="1:12" x14ac:dyDescent="0.35">
      <c r="A7723" s="164" t="s">
        <v>11647</v>
      </c>
      <c r="B7723" t="s">
        <v>11648</v>
      </c>
      <c r="C7723" t="s">
        <v>11649</v>
      </c>
      <c r="D7723" t="s">
        <v>11650</v>
      </c>
      <c r="E7723" t="s">
        <v>3737</v>
      </c>
      <c r="F7723">
        <v>98</v>
      </c>
      <c r="G7723" t="s">
        <v>8234</v>
      </c>
      <c r="H7723" t="s">
        <v>8256</v>
      </c>
      <c r="I7723" t="s">
        <v>8214</v>
      </c>
      <c r="J7723" t="s">
        <v>8215</v>
      </c>
      <c r="K7723" t="s">
        <v>8224</v>
      </c>
      <c r="L7723" t="s">
        <v>8216</v>
      </c>
    </row>
    <row r="7724" spans="1:12" x14ac:dyDescent="0.35">
      <c r="A7724" s="164" t="s">
        <v>32644</v>
      </c>
      <c r="B7724" t="s">
        <v>32645</v>
      </c>
      <c r="C7724" t="s">
        <v>32646</v>
      </c>
      <c r="D7724" t="s">
        <v>12060</v>
      </c>
      <c r="E7724" t="s">
        <v>3737</v>
      </c>
      <c r="F7724">
        <v>73</v>
      </c>
      <c r="G7724" t="s">
        <v>8234</v>
      </c>
      <c r="H7724" t="s">
        <v>8256</v>
      </c>
      <c r="I7724" t="s">
        <v>8214</v>
      </c>
      <c r="J7724" t="s">
        <v>8215</v>
      </c>
      <c r="K7724" t="s">
        <v>8224</v>
      </c>
      <c r="L7724" t="s">
        <v>8216</v>
      </c>
    </row>
    <row r="7725" spans="1:12" x14ac:dyDescent="0.35">
      <c r="A7725" s="164" t="s">
        <v>16246</v>
      </c>
      <c r="B7725" t="s">
        <v>16247</v>
      </c>
      <c r="C7725" t="s">
        <v>16248</v>
      </c>
      <c r="D7725" t="s">
        <v>16249</v>
      </c>
      <c r="E7725" t="s">
        <v>3737</v>
      </c>
      <c r="F7725">
        <v>206</v>
      </c>
      <c r="G7725" t="s">
        <v>8223</v>
      </c>
      <c r="H7725" t="s">
        <v>8256</v>
      </c>
      <c r="I7725" t="s">
        <v>8214</v>
      </c>
      <c r="J7725" t="s">
        <v>8215</v>
      </c>
      <c r="K7725" t="s">
        <v>8224</v>
      </c>
      <c r="L7725" t="s">
        <v>8216</v>
      </c>
    </row>
    <row r="7726" spans="1:12" x14ac:dyDescent="0.35">
      <c r="A7726" s="164" t="s">
        <v>33088</v>
      </c>
      <c r="B7726" t="s">
        <v>5655</v>
      </c>
      <c r="C7726" t="s">
        <v>33089</v>
      </c>
      <c r="D7726" t="s">
        <v>33090</v>
      </c>
      <c r="E7726" t="s">
        <v>3737</v>
      </c>
      <c r="F7726">
        <v>44</v>
      </c>
      <c r="G7726" t="s">
        <v>8234</v>
      </c>
      <c r="H7726" t="s">
        <v>8256</v>
      </c>
      <c r="I7726" t="s">
        <v>8214</v>
      </c>
      <c r="J7726" t="s">
        <v>8215</v>
      </c>
      <c r="K7726" t="s">
        <v>8224</v>
      </c>
      <c r="L7726" t="s">
        <v>8216</v>
      </c>
    </row>
    <row r="7727" spans="1:12" x14ac:dyDescent="0.35">
      <c r="A7727" s="164" t="s">
        <v>31879</v>
      </c>
      <c r="B7727" t="s">
        <v>31880</v>
      </c>
      <c r="C7727" t="s">
        <v>31881</v>
      </c>
      <c r="D7727" t="s">
        <v>9498</v>
      </c>
      <c r="E7727" t="s">
        <v>3737</v>
      </c>
      <c r="H7727" t="s">
        <v>8256</v>
      </c>
      <c r="I7727" t="s">
        <v>8214</v>
      </c>
      <c r="J7727" t="s">
        <v>8215</v>
      </c>
      <c r="K7727" t="s">
        <v>8224</v>
      </c>
      <c r="L7727" t="s">
        <v>8216</v>
      </c>
    </row>
    <row r="7728" spans="1:12" x14ac:dyDescent="0.35">
      <c r="A7728" s="164" t="s">
        <v>23364</v>
      </c>
      <c r="B7728" t="s">
        <v>23365</v>
      </c>
      <c r="C7728" t="s">
        <v>23366</v>
      </c>
      <c r="D7728" t="s">
        <v>23367</v>
      </c>
      <c r="E7728" t="s">
        <v>3737</v>
      </c>
      <c r="H7728" t="s">
        <v>8256</v>
      </c>
      <c r="I7728" t="s">
        <v>8214</v>
      </c>
      <c r="J7728" t="s">
        <v>8215</v>
      </c>
      <c r="K7728" t="s">
        <v>8224</v>
      </c>
      <c r="L7728" t="s">
        <v>8216</v>
      </c>
    </row>
    <row r="7729" spans="1:12" x14ac:dyDescent="0.35">
      <c r="A7729" s="164" t="s">
        <v>25604</v>
      </c>
      <c r="B7729" t="s">
        <v>25605</v>
      </c>
      <c r="C7729" t="s">
        <v>25606</v>
      </c>
      <c r="D7729" t="s">
        <v>3901</v>
      </c>
      <c r="E7729" t="s">
        <v>3737</v>
      </c>
      <c r="F7729">
        <v>0</v>
      </c>
      <c r="G7729" t="s">
        <v>8234</v>
      </c>
      <c r="H7729" t="s">
        <v>8256</v>
      </c>
      <c r="I7729" t="s">
        <v>8214</v>
      </c>
      <c r="J7729" t="s">
        <v>8215</v>
      </c>
      <c r="K7729" t="s">
        <v>8224</v>
      </c>
      <c r="L7729" t="s">
        <v>8216</v>
      </c>
    </row>
    <row r="7730" spans="1:12" x14ac:dyDescent="0.35">
      <c r="A7730" s="164" t="s">
        <v>21241</v>
      </c>
      <c r="B7730" t="s">
        <v>21242</v>
      </c>
      <c r="C7730" t="s">
        <v>21243</v>
      </c>
      <c r="D7730" t="s">
        <v>3042</v>
      </c>
      <c r="E7730" t="s">
        <v>3737</v>
      </c>
      <c r="F7730">
        <v>127</v>
      </c>
      <c r="G7730" t="s">
        <v>8212</v>
      </c>
      <c r="H7730" t="s">
        <v>8256</v>
      </c>
      <c r="I7730" t="s">
        <v>8214</v>
      </c>
      <c r="J7730" t="s">
        <v>8215</v>
      </c>
      <c r="K7730" t="s">
        <v>8224</v>
      </c>
      <c r="L7730" t="s">
        <v>8216</v>
      </c>
    </row>
    <row r="7731" spans="1:12" x14ac:dyDescent="0.35">
      <c r="A7731" s="164" t="s">
        <v>12511</v>
      </c>
      <c r="B7731" t="s">
        <v>12512</v>
      </c>
      <c r="C7731" t="s">
        <v>12513</v>
      </c>
      <c r="D7731" t="s">
        <v>12514</v>
      </c>
      <c r="E7731" t="s">
        <v>3737</v>
      </c>
      <c r="F7731">
        <v>111</v>
      </c>
      <c r="G7731" t="s">
        <v>8212</v>
      </c>
      <c r="H7731" t="s">
        <v>8256</v>
      </c>
      <c r="I7731" t="s">
        <v>8214</v>
      </c>
      <c r="J7731" t="s">
        <v>8215</v>
      </c>
      <c r="K7731" t="s">
        <v>8224</v>
      </c>
      <c r="L7731" t="s">
        <v>8216</v>
      </c>
    </row>
    <row r="7732" spans="1:12" x14ac:dyDescent="0.35">
      <c r="A7732" s="164" t="s">
        <v>12019</v>
      </c>
      <c r="B7732" t="s">
        <v>12020</v>
      </c>
      <c r="C7732" t="s">
        <v>12021</v>
      </c>
      <c r="D7732" t="s">
        <v>1709</v>
      </c>
      <c r="E7732" t="s">
        <v>3737</v>
      </c>
      <c r="F7732">
        <v>0</v>
      </c>
      <c r="G7732" t="s">
        <v>8234</v>
      </c>
      <c r="H7732" t="s">
        <v>8256</v>
      </c>
      <c r="I7732" t="s">
        <v>8214</v>
      </c>
      <c r="J7732" t="s">
        <v>8215</v>
      </c>
      <c r="K7732" t="s">
        <v>8224</v>
      </c>
      <c r="L7732" t="s">
        <v>8216</v>
      </c>
    </row>
    <row r="7733" spans="1:12" x14ac:dyDescent="0.35">
      <c r="A7733" s="164" t="s">
        <v>31153</v>
      </c>
      <c r="B7733" t="s">
        <v>31154</v>
      </c>
      <c r="C7733" t="s">
        <v>23882</v>
      </c>
      <c r="D7733" t="s">
        <v>13145</v>
      </c>
      <c r="E7733" t="s">
        <v>3737</v>
      </c>
      <c r="H7733" t="s">
        <v>8256</v>
      </c>
      <c r="I7733" t="s">
        <v>8214</v>
      </c>
      <c r="J7733" t="s">
        <v>8215</v>
      </c>
      <c r="K7733" t="s">
        <v>8224</v>
      </c>
      <c r="L7733" t="s">
        <v>8216</v>
      </c>
    </row>
    <row r="7734" spans="1:12" x14ac:dyDescent="0.35">
      <c r="A7734" s="164" t="s">
        <v>25311</v>
      </c>
      <c r="B7734" t="s">
        <v>25312</v>
      </c>
      <c r="C7734" t="s">
        <v>25313</v>
      </c>
      <c r="D7734" t="s">
        <v>3817</v>
      </c>
      <c r="E7734" t="s">
        <v>3737</v>
      </c>
      <c r="F7734">
        <v>112</v>
      </c>
      <c r="G7734" t="s">
        <v>8212</v>
      </c>
      <c r="H7734" t="s">
        <v>8256</v>
      </c>
      <c r="I7734" t="s">
        <v>8219</v>
      </c>
      <c r="J7734" t="s">
        <v>8215</v>
      </c>
      <c r="K7734" t="s">
        <v>8224</v>
      </c>
      <c r="L7734" t="s">
        <v>8216</v>
      </c>
    </row>
    <row r="7735" spans="1:12" x14ac:dyDescent="0.35">
      <c r="A7735" s="164" t="s">
        <v>19391</v>
      </c>
      <c r="B7735" t="s">
        <v>19392</v>
      </c>
      <c r="C7735" t="s">
        <v>19393</v>
      </c>
      <c r="D7735" t="s">
        <v>11785</v>
      </c>
      <c r="E7735" t="s">
        <v>3737</v>
      </c>
      <c r="H7735" t="s">
        <v>8256</v>
      </c>
      <c r="I7735" t="s">
        <v>8214</v>
      </c>
      <c r="J7735" t="s">
        <v>8215</v>
      </c>
      <c r="K7735" t="s">
        <v>8224</v>
      </c>
      <c r="L7735" t="s">
        <v>8216</v>
      </c>
    </row>
    <row r="7736" spans="1:12" x14ac:dyDescent="0.35">
      <c r="A7736" s="164" t="s">
        <v>18707</v>
      </c>
      <c r="B7736" t="s">
        <v>18708</v>
      </c>
      <c r="C7736" t="s">
        <v>18709</v>
      </c>
      <c r="D7736" t="s">
        <v>18710</v>
      </c>
      <c r="E7736" t="s">
        <v>3737</v>
      </c>
      <c r="F7736">
        <v>40</v>
      </c>
      <c r="G7736" t="s">
        <v>8234</v>
      </c>
      <c r="H7736" t="s">
        <v>8256</v>
      </c>
      <c r="I7736" t="s">
        <v>8214</v>
      </c>
      <c r="J7736" t="s">
        <v>8215</v>
      </c>
      <c r="K7736" t="s">
        <v>8224</v>
      </c>
      <c r="L7736" t="s">
        <v>8216</v>
      </c>
    </row>
    <row r="7737" spans="1:12" x14ac:dyDescent="0.35">
      <c r="A7737" s="164" t="s">
        <v>20685</v>
      </c>
      <c r="B7737" t="s">
        <v>20686</v>
      </c>
      <c r="C7737" t="s">
        <v>20687</v>
      </c>
      <c r="D7737" t="s">
        <v>20688</v>
      </c>
      <c r="E7737" t="s">
        <v>3737</v>
      </c>
      <c r="H7737" t="s">
        <v>8256</v>
      </c>
      <c r="I7737" t="s">
        <v>8219</v>
      </c>
      <c r="J7737" t="s">
        <v>8215</v>
      </c>
      <c r="K7737" t="s">
        <v>8224</v>
      </c>
      <c r="L7737" t="s">
        <v>8216</v>
      </c>
    </row>
    <row r="7738" spans="1:12" x14ac:dyDescent="0.35">
      <c r="A7738" s="164" t="s">
        <v>25863</v>
      </c>
      <c r="B7738" t="s">
        <v>25864</v>
      </c>
      <c r="C7738" t="s">
        <v>25865</v>
      </c>
      <c r="D7738" t="s">
        <v>25866</v>
      </c>
      <c r="E7738" t="s">
        <v>3737</v>
      </c>
      <c r="F7738">
        <v>0</v>
      </c>
      <c r="G7738" t="s">
        <v>8234</v>
      </c>
      <c r="H7738" t="s">
        <v>8256</v>
      </c>
      <c r="I7738" t="s">
        <v>8214</v>
      </c>
      <c r="J7738" t="s">
        <v>8215</v>
      </c>
      <c r="K7738" t="s">
        <v>8224</v>
      </c>
      <c r="L7738" t="s">
        <v>8216</v>
      </c>
    </row>
    <row r="7739" spans="1:12" x14ac:dyDescent="0.35">
      <c r="A7739" s="164" t="s">
        <v>12715</v>
      </c>
      <c r="B7739" t="s">
        <v>12716</v>
      </c>
      <c r="C7739" t="s">
        <v>12717</v>
      </c>
      <c r="D7739" t="s">
        <v>3774</v>
      </c>
      <c r="E7739" t="s">
        <v>3737</v>
      </c>
      <c r="F7739">
        <v>31</v>
      </c>
      <c r="G7739" t="s">
        <v>8234</v>
      </c>
      <c r="H7739" t="s">
        <v>8256</v>
      </c>
      <c r="I7739" t="s">
        <v>8214</v>
      </c>
      <c r="J7739" t="s">
        <v>8215</v>
      </c>
      <c r="K7739" t="s">
        <v>8224</v>
      </c>
      <c r="L7739" t="s">
        <v>8216</v>
      </c>
    </row>
    <row r="7740" spans="1:12" x14ac:dyDescent="0.35">
      <c r="A7740" s="164" t="s">
        <v>31635</v>
      </c>
      <c r="B7740" t="s">
        <v>31636</v>
      </c>
      <c r="C7740" t="s">
        <v>31637</v>
      </c>
      <c r="D7740" t="s">
        <v>15519</v>
      </c>
      <c r="E7740" t="s">
        <v>3737</v>
      </c>
      <c r="F7740">
        <v>146</v>
      </c>
      <c r="G7740" t="s">
        <v>8212</v>
      </c>
      <c r="H7740" t="s">
        <v>8256</v>
      </c>
      <c r="I7740" t="s">
        <v>8214</v>
      </c>
      <c r="J7740" t="s">
        <v>8215</v>
      </c>
      <c r="K7740" t="s">
        <v>8224</v>
      </c>
      <c r="L7740" t="s">
        <v>8216</v>
      </c>
    </row>
    <row r="7741" spans="1:12" x14ac:dyDescent="0.35">
      <c r="A7741" s="164" t="s">
        <v>32907</v>
      </c>
      <c r="B7741" t="s">
        <v>32908</v>
      </c>
      <c r="C7741" t="s">
        <v>32909</v>
      </c>
      <c r="D7741" t="s">
        <v>32910</v>
      </c>
      <c r="E7741" t="s">
        <v>3737</v>
      </c>
      <c r="F7741">
        <v>112</v>
      </c>
      <c r="G7741" t="s">
        <v>8212</v>
      </c>
      <c r="H7741" t="s">
        <v>8256</v>
      </c>
      <c r="I7741" t="s">
        <v>8214</v>
      </c>
      <c r="J7741" t="s">
        <v>8215</v>
      </c>
      <c r="K7741" t="s">
        <v>8224</v>
      </c>
      <c r="L7741" t="s">
        <v>8216</v>
      </c>
    </row>
    <row r="7742" spans="1:12" x14ac:dyDescent="0.35">
      <c r="A7742" s="164" t="s">
        <v>8390</v>
      </c>
      <c r="B7742" t="s">
        <v>8391</v>
      </c>
      <c r="C7742" t="s">
        <v>8392</v>
      </c>
      <c r="D7742" t="s">
        <v>1709</v>
      </c>
      <c r="E7742" t="s">
        <v>3737</v>
      </c>
      <c r="F7742">
        <v>89</v>
      </c>
      <c r="G7742" t="s">
        <v>8234</v>
      </c>
      <c r="H7742" t="s">
        <v>8256</v>
      </c>
      <c r="I7742" t="s">
        <v>8214</v>
      </c>
      <c r="J7742" t="s">
        <v>8215</v>
      </c>
      <c r="K7742" t="s">
        <v>8224</v>
      </c>
      <c r="L7742" t="s">
        <v>8216</v>
      </c>
    </row>
    <row r="7743" spans="1:12" x14ac:dyDescent="0.35">
      <c r="A7743" s="164" t="s">
        <v>31445</v>
      </c>
      <c r="B7743" t="s">
        <v>31446</v>
      </c>
      <c r="C7743" t="s">
        <v>31447</v>
      </c>
      <c r="D7743" t="s">
        <v>3772</v>
      </c>
      <c r="E7743" t="s">
        <v>3737</v>
      </c>
      <c r="F7743">
        <v>67</v>
      </c>
      <c r="G7743" t="s">
        <v>8234</v>
      </c>
      <c r="H7743" t="s">
        <v>8256</v>
      </c>
      <c r="I7743" t="s">
        <v>8214</v>
      </c>
      <c r="J7743" t="s">
        <v>8215</v>
      </c>
      <c r="K7743" t="s">
        <v>8224</v>
      </c>
      <c r="L7743" t="s">
        <v>8216</v>
      </c>
    </row>
    <row r="7744" spans="1:12" x14ac:dyDescent="0.35">
      <c r="A7744" s="164" t="s">
        <v>28433</v>
      </c>
      <c r="B7744" t="s">
        <v>28434</v>
      </c>
      <c r="C7744" t="s">
        <v>28435</v>
      </c>
      <c r="D7744" t="s">
        <v>2626</v>
      </c>
      <c r="E7744" t="s">
        <v>3737</v>
      </c>
      <c r="F7744">
        <v>36</v>
      </c>
      <c r="G7744" t="s">
        <v>8234</v>
      </c>
      <c r="H7744" t="s">
        <v>8256</v>
      </c>
      <c r="I7744" t="s">
        <v>8214</v>
      </c>
      <c r="J7744" t="s">
        <v>8215</v>
      </c>
      <c r="K7744" t="s">
        <v>8224</v>
      </c>
      <c r="L7744" t="s">
        <v>8216</v>
      </c>
    </row>
    <row r="7745" spans="1:12" x14ac:dyDescent="0.35">
      <c r="A7745" s="164" t="s">
        <v>21996</v>
      </c>
      <c r="B7745" t="s">
        <v>21997</v>
      </c>
      <c r="C7745" t="s">
        <v>21998</v>
      </c>
      <c r="D7745" t="s">
        <v>3757</v>
      </c>
      <c r="E7745" t="s">
        <v>3737</v>
      </c>
      <c r="F7745">
        <v>49</v>
      </c>
      <c r="G7745" t="s">
        <v>8234</v>
      </c>
      <c r="H7745" t="s">
        <v>8256</v>
      </c>
      <c r="I7745" t="s">
        <v>8214</v>
      </c>
      <c r="J7745" t="s">
        <v>8215</v>
      </c>
      <c r="K7745" t="s">
        <v>8224</v>
      </c>
      <c r="L7745" t="s">
        <v>8216</v>
      </c>
    </row>
    <row r="7746" spans="1:12" x14ac:dyDescent="0.35">
      <c r="A7746" s="164" t="s">
        <v>30262</v>
      </c>
      <c r="B7746" t="s">
        <v>30263</v>
      </c>
      <c r="C7746" t="s">
        <v>30264</v>
      </c>
      <c r="D7746" t="s">
        <v>491</v>
      </c>
      <c r="E7746" t="s">
        <v>3737</v>
      </c>
      <c r="F7746">
        <v>126</v>
      </c>
      <c r="G7746" t="s">
        <v>8212</v>
      </c>
      <c r="H7746" t="s">
        <v>8256</v>
      </c>
      <c r="I7746" t="s">
        <v>8214</v>
      </c>
      <c r="J7746" t="s">
        <v>8215</v>
      </c>
      <c r="K7746" t="s">
        <v>8224</v>
      </c>
      <c r="L7746" t="s">
        <v>8216</v>
      </c>
    </row>
    <row r="7747" spans="1:12" x14ac:dyDescent="0.35">
      <c r="A7747" s="164" t="s">
        <v>17452</v>
      </c>
      <c r="B7747" t="s">
        <v>17453</v>
      </c>
      <c r="C7747" t="s">
        <v>17454</v>
      </c>
      <c r="D7747" t="s">
        <v>16118</v>
      </c>
      <c r="E7747" t="s">
        <v>8811</v>
      </c>
      <c r="F7747">
        <v>175</v>
      </c>
      <c r="G7747" t="s">
        <v>8212</v>
      </c>
      <c r="I7747" t="s">
        <v>8214</v>
      </c>
      <c r="J7747" t="s">
        <v>8215</v>
      </c>
      <c r="K7747" t="s">
        <v>5808</v>
      </c>
      <c r="L7747" t="s">
        <v>8216</v>
      </c>
    </row>
    <row r="7748" spans="1:12" x14ac:dyDescent="0.35">
      <c r="A7748" s="164" t="s">
        <v>21221</v>
      </c>
      <c r="B7748" t="s">
        <v>21222</v>
      </c>
      <c r="C7748" t="s">
        <v>21223</v>
      </c>
      <c r="D7748" t="s">
        <v>9741</v>
      </c>
      <c r="E7748" t="s">
        <v>8811</v>
      </c>
      <c r="F7748">
        <v>136</v>
      </c>
      <c r="G7748" t="s">
        <v>8212</v>
      </c>
      <c r="I7748" t="s">
        <v>8214</v>
      </c>
      <c r="J7748" t="s">
        <v>8215</v>
      </c>
      <c r="K7748" t="s">
        <v>5808</v>
      </c>
      <c r="L7748" t="s">
        <v>8216</v>
      </c>
    </row>
    <row r="7749" spans="1:12" x14ac:dyDescent="0.35">
      <c r="A7749" s="164" t="s">
        <v>9738</v>
      </c>
      <c r="B7749" t="s">
        <v>9739</v>
      </c>
      <c r="C7749" t="s">
        <v>9740</v>
      </c>
      <c r="D7749" t="s">
        <v>9741</v>
      </c>
      <c r="E7749" t="s">
        <v>8811</v>
      </c>
      <c r="F7749">
        <v>107</v>
      </c>
      <c r="G7749" t="s">
        <v>8212</v>
      </c>
      <c r="I7749" t="s">
        <v>8214</v>
      </c>
      <c r="J7749" t="s">
        <v>8215</v>
      </c>
      <c r="K7749" t="s">
        <v>8224</v>
      </c>
      <c r="L7749" t="s">
        <v>8216</v>
      </c>
    </row>
    <row r="7750" spans="1:12" x14ac:dyDescent="0.35">
      <c r="A7750" s="164" t="s">
        <v>28820</v>
      </c>
      <c r="B7750" t="s">
        <v>28821</v>
      </c>
      <c r="C7750" t="s">
        <v>28822</v>
      </c>
      <c r="D7750" t="s">
        <v>22583</v>
      </c>
      <c r="E7750" t="s">
        <v>8811</v>
      </c>
      <c r="F7750">
        <v>126</v>
      </c>
      <c r="G7750" t="s">
        <v>8212</v>
      </c>
      <c r="I7750" t="s">
        <v>8214</v>
      </c>
      <c r="J7750" t="s">
        <v>8215</v>
      </c>
      <c r="K7750" t="s">
        <v>5808</v>
      </c>
      <c r="L7750" t="s">
        <v>8216</v>
      </c>
    </row>
    <row r="7751" spans="1:12" x14ac:dyDescent="0.35">
      <c r="A7751" s="164" t="s">
        <v>29185</v>
      </c>
      <c r="B7751" t="s">
        <v>29186</v>
      </c>
      <c r="C7751" t="s">
        <v>29187</v>
      </c>
      <c r="D7751" t="s">
        <v>17812</v>
      </c>
      <c r="E7751" t="s">
        <v>8811</v>
      </c>
      <c r="F7751">
        <v>64</v>
      </c>
      <c r="G7751" t="s">
        <v>8234</v>
      </c>
      <c r="I7751" t="s">
        <v>8214</v>
      </c>
      <c r="J7751" t="s">
        <v>8215</v>
      </c>
      <c r="K7751" t="s">
        <v>8224</v>
      </c>
      <c r="L7751" t="s">
        <v>8216</v>
      </c>
    </row>
    <row r="7752" spans="1:12" x14ac:dyDescent="0.35">
      <c r="A7752" s="164" t="s">
        <v>25377</v>
      </c>
      <c r="B7752" t="s">
        <v>9886</v>
      </c>
      <c r="C7752" t="s">
        <v>25378</v>
      </c>
      <c r="D7752" t="s">
        <v>16118</v>
      </c>
      <c r="E7752" t="s">
        <v>8811</v>
      </c>
      <c r="F7752">
        <v>129</v>
      </c>
      <c r="G7752" t="s">
        <v>8212</v>
      </c>
      <c r="I7752" t="s">
        <v>8214</v>
      </c>
      <c r="J7752" t="s">
        <v>8215</v>
      </c>
      <c r="K7752" t="s">
        <v>5808</v>
      </c>
      <c r="L7752" t="s">
        <v>8216</v>
      </c>
    </row>
    <row r="7753" spans="1:12" x14ac:dyDescent="0.35">
      <c r="A7753" s="164" t="s">
        <v>17809</v>
      </c>
      <c r="B7753" t="s">
        <v>17810</v>
      </c>
      <c r="C7753" t="s">
        <v>17811</v>
      </c>
      <c r="D7753" t="s">
        <v>17812</v>
      </c>
      <c r="E7753" t="s">
        <v>8811</v>
      </c>
      <c r="F7753">
        <v>165</v>
      </c>
      <c r="G7753" t="s">
        <v>8212</v>
      </c>
      <c r="I7753" t="s">
        <v>8214</v>
      </c>
      <c r="J7753" t="s">
        <v>8215</v>
      </c>
      <c r="K7753" t="s">
        <v>5808</v>
      </c>
      <c r="L7753" t="s">
        <v>8216</v>
      </c>
    </row>
    <row r="7754" spans="1:12" x14ac:dyDescent="0.35">
      <c r="A7754" s="164" t="s">
        <v>33308</v>
      </c>
      <c r="B7754" t="s">
        <v>33309</v>
      </c>
      <c r="C7754" t="s">
        <v>33310</v>
      </c>
      <c r="D7754" t="s">
        <v>27516</v>
      </c>
      <c r="E7754" t="s">
        <v>8811</v>
      </c>
      <c r="I7754" t="s">
        <v>8214</v>
      </c>
      <c r="J7754" t="s">
        <v>8215</v>
      </c>
      <c r="K7754" t="s">
        <v>8224</v>
      </c>
      <c r="L7754" t="s">
        <v>8216</v>
      </c>
    </row>
    <row r="7755" spans="1:12" x14ac:dyDescent="0.35">
      <c r="A7755" s="164" t="s">
        <v>10279</v>
      </c>
      <c r="B7755" t="s">
        <v>10280</v>
      </c>
      <c r="C7755" t="s">
        <v>10281</v>
      </c>
      <c r="D7755" t="s">
        <v>10282</v>
      </c>
      <c r="E7755" t="s">
        <v>8811</v>
      </c>
      <c r="F7755">
        <v>39</v>
      </c>
      <c r="G7755" t="s">
        <v>8234</v>
      </c>
      <c r="I7755" t="s">
        <v>8214</v>
      </c>
      <c r="J7755" t="s">
        <v>8215</v>
      </c>
      <c r="K7755" t="s">
        <v>5808</v>
      </c>
      <c r="L7755" t="s">
        <v>8216</v>
      </c>
    </row>
    <row r="7756" spans="1:12" x14ac:dyDescent="0.35">
      <c r="A7756" s="164" t="s">
        <v>16537</v>
      </c>
      <c r="B7756" t="s">
        <v>16538</v>
      </c>
      <c r="C7756" t="s">
        <v>16539</v>
      </c>
      <c r="D7756" t="s">
        <v>16540</v>
      </c>
      <c r="E7756" t="s">
        <v>8811</v>
      </c>
      <c r="F7756">
        <v>0</v>
      </c>
      <c r="G7756" t="s">
        <v>8234</v>
      </c>
      <c r="I7756" t="s">
        <v>8214</v>
      </c>
      <c r="J7756" t="s">
        <v>8215</v>
      </c>
      <c r="K7756" t="s">
        <v>8224</v>
      </c>
      <c r="L7756" t="s">
        <v>8216</v>
      </c>
    </row>
    <row r="7757" spans="1:12" x14ac:dyDescent="0.35">
      <c r="A7757" s="164" t="s">
        <v>22764</v>
      </c>
      <c r="B7757" t="s">
        <v>22765</v>
      </c>
      <c r="C7757" t="s">
        <v>22766</v>
      </c>
      <c r="D7757" t="s">
        <v>17812</v>
      </c>
      <c r="E7757" t="s">
        <v>8811</v>
      </c>
      <c r="F7757">
        <v>67</v>
      </c>
      <c r="G7757" t="s">
        <v>8234</v>
      </c>
      <c r="I7757" t="s">
        <v>8214</v>
      </c>
      <c r="J7757" t="s">
        <v>8215</v>
      </c>
      <c r="K7757" t="s">
        <v>5808</v>
      </c>
      <c r="L7757" t="s">
        <v>8216</v>
      </c>
    </row>
    <row r="7758" spans="1:12" x14ac:dyDescent="0.35">
      <c r="A7758" s="164" t="s">
        <v>29897</v>
      </c>
      <c r="B7758" t="s">
        <v>29898</v>
      </c>
      <c r="C7758" t="s">
        <v>29899</v>
      </c>
      <c r="D7758" t="s">
        <v>14578</v>
      </c>
      <c r="E7758" t="s">
        <v>8811</v>
      </c>
      <c r="F7758">
        <v>57</v>
      </c>
      <c r="G7758" t="s">
        <v>8234</v>
      </c>
      <c r="I7758" t="s">
        <v>8214</v>
      </c>
      <c r="J7758" t="s">
        <v>8215</v>
      </c>
      <c r="K7758" t="s">
        <v>5808</v>
      </c>
      <c r="L7758" t="s">
        <v>8216</v>
      </c>
    </row>
    <row r="7759" spans="1:12" x14ac:dyDescent="0.35">
      <c r="A7759" s="164" t="s">
        <v>22097</v>
      </c>
      <c r="B7759" t="s">
        <v>22098</v>
      </c>
      <c r="C7759" t="s">
        <v>22099</v>
      </c>
      <c r="D7759" t="s">
        <v>22100</v>
      </c>
      <c r="E7759" t="s">
        <v>8811</v>
      </c>
      <c r="F7759">
        <v>225</v>
      </c>
      <c r="G7759" t="s">
        <v>8223</v>
      </c>
      <c r="I7759" t="s">
        <v>8214</v>
      </c>
      <c r="J7759" t="s">
        <v>8215</v>
      </c>
      <c r="K7759" t="s">
        <v>5808</v>
      </c>
      <c r="L7759" t="s">
        <v>8216</v>
      </c>
    </row>
    <row r="7760" spans="1:12" x14ac:dyDescent="0.35">
      <c r="A7760" s="164" t="s">
        <v>12920</v>
      </c>
      <c r="B7760" t="s">
        <v>12921</v>
      </c>
      <c r="C7760" t="s">
        <v>12922</v>
      </c>
      <c r="D7760" t="s">
        <v>12923</v>
      </c>
      <c r="E7760" t="s">
        <v>8811</v>
      </c>
      <c r="F7760">
        <v>158</v>
      </c>
      <c r="G7760" t="s">
        <v>8212</v>
      </c>
      <c r="I7760" t="s">
        <v>8214</v>
      </c>
      <c r="J7760" t="s">
        <v>8215</v>
      </c>
      <c r="K7760" t="s">
        <v>5808</v>
      </c>
      <c r="L7760" t="s">
        <v>8267</v>
      </c>
    </row>
    <row r="7761" spans="1:12" x14ac:dyDescent="0.35">
      <c r="A7761" s="164" t="s">
        <v>27822</v>
      </c>
      <c r="B7761" t="s">
        <v>27823</v>
      </c>
      <c r="C7761" t="s">
        <v>27824</v>
      </c>
      <c r="D7761" t="s">
        <v>16118</v>
      </c>
      <c r="E7761" t="s">
        <v>8811</v>
      </c>
      <c r="F7761">
        <v>174</v>
      </c>
      <c r="G7761" t="s">
        <v>8212</v>
      </c>
      <c r="I7761" t="s">
        <v>8214</v>
      </c>
      <c r="J7761" t="s">
        <v>8215</v>
      </c>
      <c r="K7761" t="s">
        <v>5808</v>
      </c>
      <c r="L7761" t="s">
        <v>8267</v>
      </c>
    </row>
    <row r="7762" spans="1:12" x14ac:dyDescent="0.35">
      <c r="A7762" s="164" t="s">
        <v>22580</v>
      </c>
      <c r="B7762" t="s">
        <v>22581</v>
      </c>
      <c r="C7762" t="s">
        <v>22582</v>
      </c>
      <c r="D7762" t="s">
        <v>22583</v>
      </c>
      <c r="E7762" t="s">
        <v>8811</v>
      </c>
      <c r="F7762">
        <v>463</v>
      </c>
      <c r="G7762" t="s">
        <v>8307</v>
      </c>
      <c r="I7762" t="s">
        <v>8214</v>
      </c>
      <c r="J7762" t="s">
        <v>8215</v>
      </c>
      <c r="K7762" t="s">
        <v>8224</v>
      </c>
      <c r="L7762" t="s">
        <v>8267</v>
      </c>
    </row>
    <row r="7763" spans="1:12" x14ac:dyDescent="0.35">
      <c r="A7763" s="164" t="s">
        <v>16323</v>
      </c>
      <c r="B7763" t="s">
        <v>16324</v>
      </c>
      <c r="C7763" t="s">
        <v>16325</v>
      </c>
      <c r="D7763" t="s">
        <v>16118</v>
      </c>
      <c r="E7763" t="s">
        <v>8811</v>
      </c>
      <c r="F7763">
        <v>66</v>
      </c>
      <c r="G7763" t="s">
        <v>8234</v>
      </c>
      <c r="I7763" t="s">
        <v>8214</v>
      </c>
      <c r="J7763" t="s">
        <v>8215</v>
      </c>
      <c r="K7763" t="s">
        <v>5808</v>
      </c>
      <c r="L7763" t="s">
        <v>8216</v>
      </c>
    </row>
    <row r="7764" spans="1:12" x14ac:dyDescent="0.35">
      <c r="A7764" s="164" t="s">
        <v>8808</v>
      </c>
      <c r="B7764" t="s">
        <v>8809</v>
      </c>
      <c r="D7764" t="s">
        <v>8810</v>
      </c>
      <c r="E7764" t="s">
        <v>8811</v>
      </c>
      <c r="F7764">
        <v>150</v>
      </c>
      <c r="G7764" t="s">
        <v>8212</v>
      </c>
      <c r="I7764" t="s">
        <v>8214</v>
      </c>
      <c r="J7764" t="s">
        <v>8215</v>
      </c>
      <c r="K7764" t="s">
        <v>5808</v>
      </c>
      <c r="L7764" t="s">
        <v>8216</v>
      </c>
    </row>
    <row r="7765" spans="1:12" x14ac:dyDescent="0.35">
      <c r="A7765" s="164" t="s">
        <v>30603</v>
      </c>
      <c r="B7765" t="s">
        <v>30604</v>
      </c>
      <c r="C7765" t="s">
        <v>30605</v>
      </c>
      <c r="D7765" t="s">
        <v>16118</v>
      </c>
      <c r="E7765" t="s">
        <v>8811</v>
      </c>
      <c r="F7765">
        <v>196</v>
      </c>
      <c r="G7765" t="s">
        <v>8212</v>
      </c>
      <c r="I7765" t="s">
        <v>8214</v>
      </c>
      <c r="J7765" t="s">
        <v>8215</v>
      </c>
      <c r="K7765" t="s">
        <v>8224</v>
      </c>
      <c r="L7765" t="s">
        <v>8216</v>
      </c>
    </row>
    <row r="7766" spans="1:12" x14ac:dyDescent="0.35">
      <c r="A7766" s="164" t="s">
        <v>13246</v>
      </c>
      <c r="B7766" t="s">
        <v>13247</v>
      </c>
      <c r="C7766" t="s">
        <v>13248</v>
      </c>
      <c r="D7766" t="s">
        <v>13249</v>
      </c>
      <c r="E7766" t="s">
        <v>8811</v>
      </c>
      <c r="F7766">
        <v>167</v>
      </c>
      <c r="G7766" t="s">
        <v>8212</v>
      </c>
      <c r="I7766" t="s">
        <v>8214</v>
      </c>
      <c r="J7766" t="s">
        <v>8215</v>
      </c>
      <c r="K7766" t="s">
        <v>5808</v>
      </c>
      <c r="L7766" t="s">
        <v>8267</v>
      </c>
    </row>
    <row r="7767" spans="1:12" x14ac:dyDescent="0.35">
      <c r="A7767" s="164" t="s">
        <v>17174</v>
      </c>
      <c r="B7767" t="s">
        <v>17175</v>
      </c>
      <c r="C7767" t="s">
        <v>17176</v>
      </c>
      <c r="D7767" t="s">
        <v>9741</v>
      </c>
      <c r="E7767" t="s">
        <v>8811</v>
      </c>
      <c r="F7767">
        <v>183</v>
      </c>
      <c r="G7767" t="s">
        <v>8212</v>
      </c>
      <c r="I7767" t="s">
        <v>8214</v>
      </c>
      <c r="J7767" t="s">
        <v>8215</v>
      </c>
      <c r="K7767" t="s">
        <v>5808</v>
      </c>
      <c r="L7767" t="s">
        <v>8267</v>
      </c>
    </row>
    <row r="7768" spans="1:12" x14ac:dyDescent="0.35">
      <c r="A7768" s="164" t="s">
        <v>33220</v>
      </c>
      <c r="B7768" t="s">
        <v>33221</v>
      </c>
      <c r="C7768" t="s">
        <v>33222</v>
      </c>
      <c r="D7768" t="s">
        <v>33223</v>
      </c>
      <c r="E7768" t="s">
        <v>8811</v>
      </c>
      <c r="I7768" t="s">
        <v>8214</v>
      </c>
      <c r="J7768" t="s">
        <v>8215</v>
      </c>
      <c r="K7768" t="s">
        <v>8224</v>
      </c>
      <c r="L7768" t="s">
        <v>8216</v>
      </c>
    </row>
    <row r="7769" spans="1:12" x14ac:dyDescent="0.35">
      <c r="A7769" s="164" t="s">
        <v>30691</v>
      </c>
      <c r="B7769" t="s">
        <v>30692</v>
      </c>
      <c r="C7769" t="s">
        <v>30693</v>
      </c>
      <c r="D7769" t="s">
        <v>12923</v>
      </c>
      <c r="E7769" t="s">
        <v>8811</v>
      </c>
      <c r="F7769">
        <v>69</v>
      </c>
      <c r="G7769" t="s">
        <v>8234</v>
      </c>
      <c r="I7769" t="s">
        <v>8214</v>
      </c>
      <c r="J7769" t="s">
        <v>8215</v>
      </c>
      <c r="K7769" t="s">
        <v>5808</v>
      </c>
      <c r="L7769" t="s">
        <v>8216</v>
      </c>
    </row>
    <row r="7770" spans="1:12" x14ac:dyDescent="0.35">
      <c r="A7770" s="164" t="s">
        <v>16585</v>
      </c>
      <c r="B7770" t="s">
        <v>16586</v>
      </c>
      <c r="C7770" t="s">
        <v>16587</v>
      </c>
      <c r="D7770" t="s">
        <v>16588</v>
      </c>
      <c r="E7770" t="s">
        <v>8811</v>
      </c>
      <c r="I7770" t="s">
        <v>8214</v>
      </c>
      <c r="J7770" t="s">
        <v>8215</v>
      </c>
      <c r="K7770" t="s">
        <v>8224</v>
      </c>
      <c r="L7770" t="s">
        <v>8216</v>
      </c>
    </row>
    <row r="7771" spans="1:12" x14ac:dyDescent="0.35">
      <c r="A7771" s="164" t="s">
        <v>12270</v>
      </c>
      <c r="B7771" t="s">
        <v>12271</v>
      </c>
      <c r="C7771" t="s">
        <v>12272</v>
      </c>
      <c r="D7771" t="s">
        <v>12273</v>
      </c>
      <c r="E7771" t="s">
        <v>8811</v>
      </c>
      <c r="F7771">
        <v>28</v>
      </c>
      <c r="G7771" t="s">
        <v>8234</v>
      </c>
      <c r="I7771" t="s">
        <v>8214</v>
      </c>
      <c r="J7771" t="s">
        <v>8215</v>
      </c>
      <c r="K7771" t="s">
        <v>5808</v>
      </c>
      <c r="L7771" t="s">
        <v>8216</v>
      </c>
    </row>
    <row r="7772" spans="1:12" x14ac:dyDescent="0.35">
      <c r="A7772" s="164" t="s">
        <v>14113</v>
      </c>
      <c r="B7772" t="s">
        <v>14114</v>
      </c>
      <c r="C7772" t="s">
        <v>14115</v>
      </c>
      <c r="D7772" t="s">
        <v>14116</v>
      </c>
      <c r="E7772" t="s">
        <v>8811</v>
      </c>
      <c r="F7772">
        <v>142</v>
      </c>
      <c r="G7772" t="s">
        <v>8212</v>
      </c>
      <c r="I7772" t="s">
        <v>8214</v>
      </c>
      <c r="J7772" t="s">
        <v>8215</v>
      </c>
      <c r="K7772" t="s">
        <v>5808</v>
      </c>
      <c r="L7772" t="s">
        <v>8216</v>
      </c>
    </row>
    <row r="7773" spans="1:12" x14ac:dyDescent="0.35">
      <c r="A7773" s="164" t="s">
        <v>21742</v>
      </c>
      <c r="B7773" t="s">
        <v>21743</v>
      </c>
      <c r="C7773" t="s">
        <v>21744</v>
      </c>
      <c r="D7773" t="s">
        <v>9741</v>
      </c>
      <c r="E7773" t="s">
        <v>8811</v>
      </c>
      <c r="F7773">
        <v>0</v>
      </c>
      <c r="G7773" t="s">
        <v>8234</v>
      </c>
      <c r="I7773" t="s">
        <v>8214</v>
      </c>
      <c r="J7773" t="s">
        <v>8215</v>
      </c>
      <c r="K7773" t="s">
        <v>8224</v>
      </c>
      <c r="L7773" t="s">
        <v>8216</v>
      </c>
    </row>
    <row r="7774" spans="1:12" x14ac:dyDescent="0.35">
      <c r="A7774" s="164" t="s">
        <v>27159</v>
      </c>
      <c r="B7774" t="s">
        <v>27160</v>
      </c>
      <c r="C7774" t="s">
        <v>27161</v>
      </c>
      <c r="D7774" t="s">
        <v>27162</v>
      </c>
      <c r="E7774" t="s">
        <v>8811</v>
      </c>
      <c r="F7774">
        <v>94</v>
      </c>
      <c r="G7774" t="s">
        <v>8234</v>
      </c>
      <c r="I7774" t="s">
        <v>8214</v>
      </c>
      <c r="J7774" t="s">
        <v>8215</v>
      </c>
      <c r="K7774" t="s">
        <v>5808</v>
      </c>
      <c r="L7774" t="s">
        <v>8216</v>
      </c>
    </row>
    <row r="7775" spans="1:12" x14ac:dyDescent="0.35">
      <c r="A7775" s="164" t="s">
        <v>29849</v>
      </c>
      <c r="B7775" t="s">
        <v>29850</v>
      </c>
      <c r="C7775" t="s">
        <v>29851</v>
      </c>
      <c r="D7775" t="s">
        <v>29852</v>
      </c>
      <c r="E7775" t="s">
        <v>8811</v>
      </c>
      <c r="F7775">
        <v>82</v>
      </c>
      <c r="G7775" t="s">
        <v>8234</v>
      </c>
      <c r="I7775" t="s">
        <v>8214</v>
      </c>
      <c r="J7775" t="s">
        <v>8215</v>
      </c>
      <c r="K7775" t="s">
        <v>5808</v>
      </c>
      <c r="L7775" t="s">
        <v>8216</v>
      </c>
    </row>
    <row r="7776" spans="1:12" x14ac:dyDescent="0.35">
      <c r="A7776" s="164" t="s">
        <v>27969</v>
      </c>
      <c r="B7776" t="s">
        <v>27970</v>
      </c>
      <c r="C7776" t="s">
        <v>27971</v>
      </c>
      <c r="D7776" t="s">
        <v>10357</v>
      </c>
      <c r="E7776" t="s">
        <v>8811</v>
      </c>
      <c r="F7776">
        <v>253</v>
      </c>
      <c r="G7776" t="s">
        <v>8223</v>
      </c>
      <c r="I7776" t="s">
        <v>8214</v>
      </c>
      <c r="J7776" t="s">
        <v>8215</v>
      </c>
      <c r="K7776" t="s">
        <v>5808</v>
      </c>
      <c r="L7776" t="s">
        <v>8216</v>
      </c>
    </row>
    <row r="7777" spans="1:12" x14ac:dyDescent="0.35">
      <c r="A7777" s="164" t="s">
        <v>22914</v>
      </c>
      <c r="B7777" t="s">
        <v>22915</v>
      </c>
      <c r="C7777" t="s">
        <v>22916</v>
      </c>
      <c r="D7777" t="s">
        <v>22917</v>
      </c>
      <c r="E7777" t="s">
        <v>8811</v>
      </c>
      <c r="I7777" t="s">
        <v>11246</v>
      </c>
      <c r="J7777" t="s">
        <v>8215</v>
      </c>
      <c r="K7777" t="s">
        <v>8224</v>
      </c>
      <c r="L7777" t="s">
        <v>8216</v>
      </c>
    </row>
    <row r="7778" spans="1:12" x14ac:dyDescent="0.35">
      <c r="A7778" s="164" t="s">
        <v>11242</v>
      </c>
      <c r="B7778" t="s">
        <v>11243</v>
      </c>
      <c r="C7778" t="s">
        <v>11244</v>
      </c>
      <c r="D7778" t="s">
        <v>11245</v>
      </c>
      <c r="E7778" t="s">
        <v>8811</v>
      </c>
      <c r="I7778" t="s">
        <v>11246</v>
      </c>
      <c r="J7778" t="s">
        <v>8215</v>
      </c>
      <c r="K7778" t="s">
        <v>8224</v>
      </c>
      <c r="L7778" t="s">
        <v>8216</v>
      </c>
    </row>
    <row r="7779" spans="1:12" x14ac:dyDescent="0.35">
      <c r="A7779" s="164" t="s">
        <v>20392</v>
      </c>
      <c r="B7779" t="s">
        <v>20393</v>
      </c>
      <c r="C7779" t="s">
        <v>20394</v>
      </c>
      <c r="D7779" t="s">
        <v>9741</v>
      </c>
      <c r="E7779" t="s">
        <v>8811</v>
      </c>
      <c r="F7779">
        <v>315</v>
      </c>
      <c r="G7779" t="s">
        <v>8556</v>
      </c>
      <c r="I7779" t="s">
        <v>8214</v>
      </c>
      <c r="J7779" t="s">
        <v>8215</v>
      </c>
      <c r="K7779" t="s">
        <v>5808</v>
      </c>
      <c r="L7779" t="s">
        <v>8267</v>
      </c>
    </row>
    <row r="7780" spans="1:12" x14ac:dyDescent="0.35">
      <c r="A7780" s="164" t="s">
        <v>30671</v>
      </c>
      <c r="B7780" t="s">
        <v>30672</v>
      </c>
      <c r="C7780" t="s">
        <v>30673</v>
      </c>
      <c r="D7780" t="s">
        <v>10282</v>
      </c>
      <c r="E7780" t="s">
        <v>8811</v>
      </c>
      <c r="F7780">
        <v>116</v>
      </c>
      <c r="G7780" t="s">
        <v>8212</v>
      </c>
      <c r="I7780" t="s">
        <v>8214</v>
      </c>
      <c r="J7780" t="s">
        <v>8215</v>
      </c>
      <c r="K7780" t="s">
        <v>5808</v>
      </c>
      <c r="L7780" t="s">
        <v>8216</v>
      </c>
    </row>
    <row r="7781" spans="1:12" x14ac:dyDescent="0.35">
      <c r="A7781" s="164" t="s">
        <v>28850</v>
      </c>
      <c r="B7781" t="s">
        <v>28851</v>
      </c>
      <c r="C7781" t="s">
        <v>28852</v>
      </c>
      <c r="D7781" t="s">
        <v>28853</v>
      </c>
      <c r="E7781" t="s">
        <v>8811</v>
      </c>
      <c r="I7781" t="s">
        <v>11246</v>
      </c>
      <c r="J7781" t="s">
        <v>8215</v>
      </c>
      <c r="K7781" t="s">
        <v>8224</v>
      </c>
      <c r="L7781" t="s">
        <v>8216</v>
      </c>
    </row>
    <row r="7782" spans="1:12" x14ac:dyDescent="0.35">
      <c r="A7782" s="164" t="s">
        <v>18974</v>
      </c>
      <c r="B7782" t="s">
        <v>18975</v>
      </c>
      <c r="C7782" t="s">
        <v>18976</v>
      </c>
      <c r="D7782" t="s">
        <v>16118</v>
      </c>
      <c r="E7782" t="s">
        <v>8811</v>
      </c>
      <c r="F7782">
        <v>215</v>
      </c>
      <c r="G7782" t="s">
        <v>8223</v>
      </c>
      <c r="I7782" t="s">
        <v>8214</v>
      </c>
      <c r="J7782" t="s">
        <v>8215</v>
      </c>
      <c r="K7782" t="s">
        <v>5808</v>
      </c>
      <c r="L7782" t="s">
        <v>8267</v>
      </c>
    </row>
    <row r="7783" spans="1:12" x14ac:dyDescent="0.35">
      <c r="A7783" s="164" t="s">
        <v>9235</v>
      </c>
      <c r="B7783" t="s">
        <v>9236</v>
      </c>
      <c r="C7783" t="s">
        <v>9237</v>
      </c>
      <c r="D7783" t="s">
        <v>9238</v>
      </c>
      <c r="E7783" t="s">
        <v>8811</v>
      </c>
      <c r="F7783">
        <v>124</v>
      </c>
      <c r="G7783" t="s">
        <v>8212</v>
      </c>
      <c r="I7783" t="s">
        <v>8214</v>
      </c>
      <c r="J7783" t="s">
        <v>8215</v>
      </c>
      <c r="K7783" t="s">
        <v>5808</v>
      </c>
      <c r="L7783" t="s">
        <v>8216</v>
      </c>
    </row>
    <row r="7784" spans="1:12" x14ac:dyDescent="0.35">
      <c r="A7784" s="164" t="s">
        <v>18381</v>
      </c>
      <c r="B7784" t="s">
        <v>18382</v>
      </c>
      <c r="C7784" t="s">
        <v>18383</v>
      </c>
      <c r="D7784" t="s">
        <v>18384</v>
      </c>
      <c r="E7784" t="s">
        <v>8811</v>
      </c>
      <c r="I7784" t="s">
        <v>11246</v>
      </c>
      <c r="J7784" t="s">
        <v>8215</v>
      </c>
      <c r="K7784" t="s">
        <v>8224</v>
      </c>
      <c r="L7784" t="s">
        <v>8216</v>
      </c>
    </row>
    <row r="7785" spans="1:12" x14ac:dyDescent="0.35">
      <c r="A7785" s="164" t="s">
        <v>15781</v>
      </c>
      <c r="B7785" t="s">
        <v>15782</v>
      </c>
      <c r="C7785" t="s">
        <v>15783</v>
      </c>
      <c r="D7785" t="s">
        <v>15784</v>
      </c>
      <c r="E7785" t="s">
        <v>8811</v>
      </c>
      <c r="F7785">
        <v>176</v>
      </c>
      <c r="G7785" t="s">
        <v>8212</v>
      </c>
      <c r="I7785" t="s">
        <v>8214</v>
      </c>
      <c r="J7785" t="s">
        <v>8215</v>
      </c>
      <c r="K7785" t="s">
        <v>8224</v>
      </c>
      <c r="L7785" t="s">
        <v>8216</v>
      </c>
    </row>
    <row r="7786" spans="1:12" x14ac:dyDescent="0.35">
      <c r="A7786" s="164" t="s">
        <v>27513</v>
      </c>
      <c r="B7786" t="s">
        <v>27514</v>
      </c>
      <c r="C7786" t="s">
        <v>27515</v>
      </c>
      <c r="D7786" t="s">
        <v>27516</v>
      </c>
      <c r="E7786" t="s">
        <v>8811</v>
      </c>
      <c r="I7786" t="s">
        <v>8214</v>
      </c>
      <c r="J7786" t="s">
        <v>8215</v>
      </c>
      <c r="K7786" t="s">
        <v>8224</v>
      </c>
      <c r="L7786" t="s">
        <v>8216</v>
      </c>
    </row>
    <row r="7787" spans="1:12" x14ac:dyDescent="0.35">
      <c r="A7787" s="164" t="s">
        <v>21784</v>
      </c>
      <c r="B7787" t="s">
        <v>21785</v>
      </c>
      <c r="C7787" t="s">
        <v>21786</v>
      </c>
      <c r="D7787" t="s">
        <v>21787</v>
      </c>
      <c r="E7787" t="s">
        <v>8811</v>
      </c>
      <c r="F7787">
        <v>0</v>
      </c>
      <c r="G7787" t="s">
        <v>8234</v>
      </c>
      <c r="I7787" t="s">
        <v>8214</v>
      </c>
      <c r="J7787" t="s">
        <v>8215</v>
      </c>
      <c r="K7787" t="s">
        <v>8224</v>
      </c>
      <c r="L7787" t="s">
        <v>8216</v>
      </c>
    </row>
    <row r="7788" spans="1:12" x14ac:dyDescent="0.35">
      <c r="A7788" s="164" t="s">
        <v>29558</v>
      </c>
      <c r="B7788" t="s">
        <v>29559</v>
      </c>
      <c r="C7788" t="s">
        <v>29560</v>
      </c>
      <c r="D7788" t="s">
        <v>29561</v>
      </c>
      <c r="E7788" t="s">
        <v>8811</v>
      </c>
      <c r="I7788" t="s">
        <v>11246</v>
      </c>
      <c r="J7788" t="s">
        <v>8215</v>
      </c>
      <c r="K7788" t="s">
        <v>8224</v>
      </c>
      <c r="L7788" t="s">
        <v>8216</v>
      </c>
    </row>
    <row r="7789" spans="1:12" x14ac:dyDescent="0.35">
      <c r="A7789" s="164" t="s">
        <v>30008</v>
      </c>
      <c r="B7789" t="s">
        <v>30009</v>
      </c>
      <c r="C7789" t="s">
        <v>30010</v>
      </c>
      <c r="D7789" t="s">
        <v>17212</v>
      </c>
      <c r="E7789" t="s">
        <v>8811</v>
      </c>
      <c r="F7789">
        <v>51</v>
      </c>
      <c r="G7789" t="s">
        <v>8234</v>
      </c>
      <c r="I7789" t="s">
        <v>8214</v>
      </c>
      <c r="J7789" t="s">
        <v>8215</v>
      </c>
      <c r="K7789" t="s">
        <v>5808</v>
      </c>
      <c r="L7789" t="s">
        <v>8216</v>
      </c>
    </row>
    <row r="7790" spans="1:12" x14ac:dyDescent="0.35">
      <c r="A7790" s="164" t="s">
        <v>16115</v>
      </c>
      <c r="B7790" t="s">
        <v>16116</v>
      </c>
      <c r="C7790" t="s">
        <v>16117</v>
      </c>
      <c r="D7790" t="s">
        <v>16118</v>
      </c>
      <c r="E7790" t="s">
        <v>8811</v>
      </c>
      <c r="F7790">
        <v>125</v>
      </c>
      <c r="G7790" t="s">
        <v>8212</v>
      </c>
      <c r="I7790" t="s">
        <v>8214</v>
      </c>
      <c r="J7790" t="s">
        <v>8215</v>
      </c>
      <c r="K7790" t="s">
        <v>8224</v>
      </c>
      <c r="L7790" t="s">
        <v>8216</v>
      </c>
    </row>
    <row r="7791" spans="1:12" x14ac:dyDescent="0.35">
      <c r="A7791" s="164" t="s">
        <v>26517</v>
      </c>
      <c r="B7791" t="s">
        <v>26518</v>
      </c>
      <c r="C7791" t="s">
        <v>26519</v>
      </c>
      <c r="D7791" t="s">
        <v>10357</v>
      </c>
      <c r="E7791" t="s">
        <v>8811</v>
      </c>
      <c r="F7791">
        <v>146</v>
      </c>
      <c r="G7791" t="s">
        <v>8212</v>
      </c>
      <c r="I7791" t="s">
        <v>8214</v>
      </c>
      <c r="J7791" t="s">
        <v>8215</v>
      </c>
      <c r="K7791" t="s">
        <v>5808</v>
      </c>
      <c r="L7791" t="s">
        <v>8216</v>
      </c>
    </row>
    <row r="7792" spans="1:12" x14ac:dyDescent="0.35">
      <c r="A7792" s="164" t="s">
        <v>27209</v>
      </c>
      <c r="B7792" t="s">
        <v>27210</v>
      </c>
      <c r="C7792" t="s">
        <v>27211</v>
      </c>
      <c r="D7792" t="s">
        <v>12923</v>
      </c>
      <c r="E7792" t="s">
        <v>8811</v>
      </c>
      <c r="F7792">
        <v>195</v>
      </c>
      <c r="G7792" t="s">
        <v>8212</v>
      </c>
      <c r="I7792" t="s">
        <v>8214</v>
      </c>
      <c r="J7792" t="s">
        <v>8215</v>
      </c>
      <c r="K7792" t="s">
        <v>5808</v>
      </c>
      <c r="L7792" t="s">
        <v>8267</v>
      </c>
    </row>
    <row r="7793" spans="1:12" x14ac:dyDescent="0.35">
      <c r="A7793" s="164" t="s">
        <v>18940</v>
      </c>
      <c r="B7793" t="s">
        <v>18941</v>
      </c>
      <c r="C7793" t="s">
        <v>18942</v>
      </c>
      <c r="D7793" t="s">
        <v>17853</v>
      </c>
      <c r="E7793" t="s">
        <v>8811</v>
      </c>
      <c r="F7793">
        <v>225</v>
      </c>
      <c r="G7793" t="s">
        <v>8223</v>
      </c>
      <c r="I7793" t="s">
        <v>8214</v>
      </c>
      <c r="J7793" t="s">
        <v>8215</v>
      </c>
      <c r="K7793" t="s">
        <v>5808</v>
      </c>
      <c r="L7793" t="s">
        <v>8216</v>
      </c>
    </row>
    <row r="7794" spans="1:12" x14ac:dyDescent="0.35">
      <c r="A7794" s="164" t="s">
        <v>10354</v>
      </c>
      <c r="B7794" t="s">
        <v>10355</v>
      </c>
      <c r="C7794" t="s">
        <v>10356</v>
      </c>
      <c r="D7794" t="s">
        <v>10357</v>
      </c>
      <c r="E7794" t="s">
        <v>8811</v>
      </c>
      <c r="F7794">
        <v>102</v>
      </c>
      <c r="G7794" t="s">
        <v>8212</v>
      </c>
      <c r="I7794" t="s">
        <v>8214</v>
      </c>
      <c r="J7794" t="s">
        <v>8215</v>
      </c>
      <c r="K7794" t="s">
        <v>5808</v>
      </c>
      <c r="L7794" t="s">
        <v>8267</v>
      </c>
    </row>
    <row r="7795" spans="1:12" x14ac:dyDescent="0.35">
      <c r="A7795" s="164" t="s">
        <v>16683</v>
      </c>
      <c r="B7795" t="s">
        <v>16684</v>
      </c>
      <c r="C7795" t="s">
        <v>16685</v>
      </c>
      <c r="D7795" t="s">
        <v>14578</v>
      </c>
      <c r="E7795" t="s">
        <v>8811</v>
      </c>
      <c r="F7795">
        <v>132</v>
      </c>
      <c r="G7795" t="s">
        <v>8212</v>
      </c>
      <c r="I7795" t="s">
        <v>8214</v>
      </c>
      <c r="J7795" t="s">
        <v>8215</v>
      </c>
      <c r="K7795" t="s">
        <v>8224</v>
      </c>
      <c r="L7795" t="s">
        <v>8216</v>
      </c>
    </row>
    <row r="7796" spans="1:12" x14ac:dyDescent="0.35">
      <c r="A7796" s="164" t="s">
        <v>21816</v>
      </c>
      <c r="B7796" t="s">
        <v>21817</v>
      </c>
      <c r="C7796" t="s">
        <v>21818</v>
      </c>
      <c r="D7796" t="s">
        <v>21819</v>
      </c>
      <c r="E7796" t="s">
        <v>8811</v>
      </c>
      <c r="I7796" t="s">
        <v>11246</v>
      </c>
      <c r="J7796" t="s">
        <v>8215</v>
      </c>
      <c r="K7796" t="s">
        <v>8224</v>
      </c>
      <c r="L7796" t="s">
        <v>8216</v>
      </c>
    </row>
    <row r="7797" spans="1:12" x14ac:dyDescent="0.35">
      <c r="A7797" s="164" t="s">
        <v>24178</v>
      </c>
      <c r="B7797" t="s">
        <v>24179</v>
      </c>
      <c r="C7797" t="s">
        <v>24180</v>
      </c>
      <c r="D7797" t="s">
        <v>24181</v>
      </c>
      <c r="E7797" t="s">
        <v>8811</v>
      </c>
      <c r="F7797">
        <v>336</v>
      </c>
      <c r="G7797" t="s">
        <v>8556</v>
      </c>
      <c r="I7797" t="s">
        <v>8214</v>
      </c>
      <c r="J7797" t="s">
        <v>8215</v>
      </c>
      <c r="K7797" t="s">
        <v>8224</v>
      </c>
      <c r="L7797" t="s">
        <v>8216</v>
      </c>
    </row>
    <row r="7798" spans="1:12" x14ac:dyDescent="0.35">
      <c r="A7798" s="164" t="s">
        <v>9134</v>
      </c>
      <c r="B7798" t="s">
        <v>9135</v>
      </c>
      <c r="C7798" t="s">
        <v>9136</v>
      </c>
      <c r="D7798" t="s">
        <v>9137</v>
      </c>
      <c r="E7798" t="s">
        <v>8811</v>
      </c>
      <c r="F7798">
        <v>84</v>
      </c>
      <c r="G7798" t="s">
        <v>8234</v>
      </c>
      <c r="I7798" t="s">
        <v>8214</v>
      </c>
      <c r="J7798" t="s">
        <v>8215</v>
      </c>
      <c r="K7798" t="s">
        <v>8224</v>
      </c>
      <c r="L7798" t="s">
        <v>8216</v>
      </c>
    </row>
    <row r="7799" spans="1:12" x14ac:dyDescent="0.35">
      <c r="A7799" s="164" t="s">
        <v>24733</v>
      </c>
      <c r="B7799" t="s">
        <v>24734</v>
      </c>
      <c r="C7799" t="s">
        <v>24735</v>
      </c>
      <c r="D7799" t="s">
        <v>24736</v>
      </c>
      <c r="E7799" t="s">
        <v>8811</v>
      </c>
      <c r="F7799">
        <v>106</v>
      </c>
      <c r="G7799" t="s">
        <v>8212</v>
      </c>
      <c r="I7799" t="s">
        <v>8214</v>
      </c>
      <c r="J7799" t="s">
        <v>8215</v>
      </c>
      <c r="K7799" t="s">
        <v>5808</v>
      </c>
      <c r="L7799" t="s">
        <v>8216</v>
      </c>
    </row>
    <row r="7800" spans="1:12" x14ac:dyDescent="0.35">
      <c r="A7800" s="164" t="s">
        <v>26593</v>
      </c>
      <c r="B7800" t="s">
        <v>26594</v>
      </c>
      <c r="C7800" t="s">
        <v>26595</v>
      </c>
      <c r="D7800" t="s">
        <v>26596</v>
      </c>
      <c r="E7800" t="s">
        <v>8811</v>
      </c>
      <c r="F7800">
        <v>233</v>
      </c>
      <c r="G7800" t="s">
        <v>8223</v>
      </c>
      <c r="I7800" t="s">
        <v>8214</v>
      </c>
      <c r="J7800" t="s">
        <v>8215</v>
      </c>
      <c r="K7800" t="s">
        <v>5808</v>
      </c>
      <c r="L7800" t="s">
        <v>8267</v>
      </c>
    </row>
    <row r="7801" spans="1:12" x14ac:dyDescent="0.35">
      <c r="A7801" s="164" t="s">
        <v>30292</v>
      </c>
      <c r="B7801" t="s">
        <v>30293</v>
      </c>
      <c r="C7801" t="s">
        <v>30294</v>
      </c>
      <c r="D7801" t="s">
        <v>30295</v>
      </c>
      <c r="E7801" t="s">
        <v>8811</v>
      </c>
      <c r="F7801">
        <v>157</v>
      </c>
      <c r="G7801" t="s">
        <v>8212</v>
      </c>
      <c r="I7801" t="s">
        <v>8214</v>
      </c>
      <c r="J7801" t="s">
        <v>8215</v>
      </c>
      <c r="K7801" t="s">
        <v>5808</v>
      </c>
      <c r="L7801" t="s">
        <v>8216</v>
      </c>
    </row>
    <row r="7802" spans="1:12" x14ac:dyDescent="0.35">
      <c r="A7802" s="164" t="s">
        <v>25579</v>
      </c>
      <c r="B7802" t="s">
        <v>25580</v>
      </c>
      <c r="C7802" t="s">
        <v>25581</v>
      </c>
      <c r="D7802" t="s">
        <v>18026</v>
      </c>
      <c r="E7802" t="s">
        <v>8811</v>
      </c>
      <c r="F7802">
        <v>263</v>
      </c>
      <c r="G7802" t="s">
        <v>8223</v>
      </c>
      <c r="I7802" t="s">
        <v>8214</v>
      </c>
      <c r="J7802" t="s">
        <v>8215</v>
      </c>
      <c r="K7802" t="s">
        <v>5808</v>
      </c>
      <c r="L7802" t="s">
        <v>8267</v>
      </c>
    </row>
    <row r="7803" spans="1:12" x14ac:dyDescent="0.35">
      <c r="A7803" s="164" t="s">
        <v>18472</v>
      </c>
      <c r="B7803" t="s">
        <v>18473</v>
      </c>
      <c r="C7803" t="s">
        <v>18474</v>
      </c>
      <c r="D7803" t="s">
        <v>18475</v>
      </c>
      <c r="E7803" t="s">
        <v>8811</v>
      </c>
      <c r="F7803">
        <v>130</v>
      </c>
      <c r="G7803" t="s">
        <v>8212</v>
      </c>
      <c r="I7803" t="s">
        <v>8214</v>
      </c>
      <c r="J7803" t="s">
        <v>8215</v>
      </c>
      <c r="K7803" t="s">
        <v>5808</v>
      </c>
      <c r="L7803" t="s">
        <v>8216</v>
      </c>
    </row>
    <row r="7804" spans="1:12" x14ac:dyDescent="0.35">
      <c r="A7804" s="164" t="s">
        <v>28426</v>
      </c>
      <c r="B7804" t="s">
        <v>28427</v>
      </c>
      <c r="C7804" t="s">
        <v>28428</v>
      </c>
      <c r="D7804" t="s">
        <v>16588</v>
      </c>
      <c r="E7804" t="s">
        <v>8811</v>
      </c>
      <c r="I7804" t="s">
        <v>8214</v>
      </c>
      <c r="J7804" t="s">
        <v>8215</v>
      </c>
      <c r="K7804" t="s">
        <v>8224</v>
      </c>
      <c r="L7804" t="s">
        <v>8216</v>
      </c>
    </row>
    <row r="7805" spans="1:12" x14ac:dyDescent="0.35">
      <c r="A7805" s="164" t="s">
        <v>15858</v>
      </c>
      <c r="B7805" t="s">
        <v>15859</v>
      </c>
      <c r="C7805" t="s">
        <v>15860</v>
      </c>
      <c r="D7805" t="s">
        <v>15784</v>
      </c>
      <c r="E7805" t="s">
        <v>8811</v>
      </c>
      <c r="F7805">
        <v>120</v>
      </c>
      <c r="G7805" t="s">
        <v>8212</v>
      </c>
      <c r="I7805" t="s">
        <v>8214</v>
      </c>
      <c r="J7805" t="s">
        <v>8215</v>
      </c>
      <c r="K7805" t="s">
        <v>8224</v>
      </c>
      <c r="L7805" t="s">
        <v>8216</v>
      </c>
    </row>
    <row r="7806" spans="1:12" x14ac:dyDescent="0.35">
      <c r="A7806" s="164" t="s">
        <v>24096</v>
      </c>
      <c r="B7806" t="s">
        <v>24097</v>
      </c>
      <c r="C7806" t="s">
        <v>24098</v>
      </c>
      <c r="D7806" t="s">
        <v>18026</v>
      </c>
      <c r="E7806" t="s">
        <v>8811</v>
      </c>
      <c r="F7806">
        <v>262</v>
      </c>
      <c r="G7806" t="s">
        <v>8223</v>
      </c>
      <c r="I7806" t="s">
        <v>8214</v>
      </c>
      <c r="J7806" t="s">
        <v>8215</v>
      </c>
      <c r="K7806" t="s">
        <v>5808</v>
      </c>
      <c r="L7806" t="s">
        <v>8216</v>
      </c>
    </row>
    <row r="7807" spans="1:12" x14ac:dyDescent="0.35">
      <c r="A7807" s="164" t="s">
        <v>25479</v>
      </c>
      <c r="B7807" t="s">
        <v>25480</v>
      </c>
      <c r="C7807" t="s">
        <v>25481</v>
      </c>
      <c r="D7807" t="s">
        <v>25482</v>
      </c>
      <c r="E7807" t="s">
        <v>8811</v>
      </c>
      <c r="I7807" t="s">
        <v>8214</v>
      </c>
      <c r="J7807" t="s">
        <v>8215</v>
      </c>
      <c r="K7807" t="s">
        <v>8224</v>
      </c>
      <c r="L7807" t="s">
        <v>8216</v>
      </c>
    </row>
    <row r="7808" spans="1:12" x14ac:dyDescent="0.35">
      <c r="A7808" s="164" t="s">
        <v>17850</v>
      </c>
      <c r="B7808" t="s">
        <v>17851</v>
      </c>
      <c r="C7808" t="s">
        <v>17852</v>
      </c>
      <c r="D7808" t="s">
        <v>17853</v>
      </c>
      <c r="E7808" t="s">
        <v>8811</v>
      </c>
      <c r="F7808">
        <v>440</v>
      </c>
      <c r="G7808" t="s">
        <v>8307</v>
      </c>
      <c r="I7808" t="s">
        <v>8214</v>
      </c>
      <c r="J7808" t="s">
        <v>8215</v>
      </c>
      <c r="K7808" t="s">
        <v>8224</v>
      </c>
      <c r="L7808" t="s">
        <v>8216</v>
      </c>
    </row>
    <row r="7809" spans="1:12" x14ac:dyDescent="0.35">
      <c r="A7809" s="164" t="s">
        <v>14575</v>
      </c>
      <c r="B7809" t="s">
        <v>14576</v>
      </c>
      <c r="C7809" t="s">
        <v>14577</v>
      </c>
      <c r="D7809" t="s">
        <v>14578</v>
      </c>
      <c r="E7809" t="s">
        <v>8811</v>
      </c>
      <c r="F7809">
        <v>47</v>
      </c>
      <c r="G7809" t="s">
        <v>8234</v>
      </c>
      <c r="I7809" t="s">
        <v>8214</v>
      </c>
      <c r="J7809" t="s">
        <v>8215</v>
      </c>
      <c r="K7809" t="s">
        <v>5808</v>
      </c>
      <c r="L7809" t="s">
        <v>8216</v>
      </c>
    </row>
    <row r="7810" spans="1:12" x14ac:dyDescent="0.35">
      <c r="A7810" s="164" t="s">
        <v>27796</v>
      </c>
      <c r="B7810" t="s">
        <v>27797</v>
      </c>
      <c r="C7810" t="s">
        <v>27798</v>
      </c>
      <c r="D7810" t="s">
        <v>18026</v>
      </c>
      <c r="E7810" t="s">
        <v>8811</v>
      </c>
      <c r="F7810">
        <v>49</v>
      </c>
      <c r="G7810" t="s">
        <v>8234</v>
      </c>
      <c r="I7810" t="s">
        <v>8214</v>
      </c>
      <c r="J7810" t="s">
        <v>8215</v>
      </c>
      <c r="K7810" t="s">
        <v>5808</v>
      </c>
      <c r="L7810" t="s">
        <v>8216</v>
      </c>
    </row>
    <row r="7811" spans="1:12" x14ac:dyDescent="0.35">
      <c r="A7811" s="164" t="s">
        <v>31680</v>
      </c>
      <c r="B7811" t="s">
        <v>31681</v>
      </c>
      <c r="C7811" t="s">
        <v>31682</v>
      </c>
      <c r="D7811" t="s">
        <v>12923</v>
      </c>
      <c r="E7811" t="s">
        <v>8811</v>
      </c>
      <c r="F7811">
        <v>118</v>
      </c>
      <c r="G7811" t="s">
        <v>8212</v>
      </c>
      <c r="I7811" t="s">
        <v>8214</v>
      </c>
      <c r="J7811" t="s">
        <v>8215</v>
      </c>
      <c r="K7811" t="s">
        <v>8224</v>
      </c>
      <c r="L7811" t="s">
        <v>8216</v>
      </c>
    </row>
    <row r="7812" spans="1:12" x14ac:dyDescent="0.35">
      <c r="A7812" s="164" t="s">
        <v>26561</v>
      </c>
      <c r="B7812" t="s">
        <v>26562</v>
      </c>
      <c r="C7812" t="s">
        <v>26563</v>
      </c>
      <c r="D7812" t="s">
        <v>16118</v>
      </c>
      <c r="E7812" t="s">
        <v>8811</v>
      </c>
      <c r="F7812">
        <v>164</v>
      </c>
      <c r="G7812" t="s">
        <v>8212</v>
      </c>
      <c r="I7812" t="s">
        <v>8214</v>
      </c>
      <c r="J7812" t="s">
        <v>8215</v>
      </c>
      <c r="K7812" t="s">
        <v>5808</v>
      </c>
      <c r="L7812" t="s">
        <v>8267</v>
      </c>
    </row>
    <row r="7813" spans="1:12" x14ac:dyDescent="0.35">
      <c r="A7813" s="164" t="s">
        <v>17209</v>
      </c>
      <c r="B7813" t="s">
        <v>17210</v>
      </c>
      <c r="C7813" t="s">
        <v>17211</v>
      </c>
      <c r="D7813" t="s">
        <v>17212</v>
      </c>
      <c r="E7813" t="s">
        <v>8811</v>
      </c>
      <c r="F7813">
        <v>180</v>
      </c>
      <c r="G7813" t="s">
        <v>8212</v>
      </c>
      <c r="I7813" t="s">
        <v>8214</v>
      </c>
      <c r="J7813" t="s">
        <v>8215</v>
      </c>
      <c r="K7813" t="s">
        <v>8224</v>
      </c>
      <c r="L7813" t="s">
        <v>8216</v>
      </c>
    </row>
    <row r="7814" spans="1:12" x14ac:dyDescent="0.35">
      <c r="A7814" s="164" t="s">
        <v>31191</v>
      </c>
      <c r="B7814" t="s">
        <v>31192</v>
      </c>
      <c r="C7814" t="s">
        <v>31193</v>
      </c>
      <c r="D7814" t="s">
        <v>13249</v>
      </c>
      <c r="E7814" t="s">
        <v>8811</v>
      </c>
      <c r="F7814">
        <v>65</v>
      </c>
      <c r="G7814" t="s">
        <v>8234</v>
      </c>
      <c r="I7814" t="s">
        <v>8214</v>
      </c>
      <c r="J7814" t="s">
        <v>8215</v>
      </c>
      <c r="K7814" t="s">
        <v>8224</v>
      </c>
      <c r="L7814" t="s">
        <v>8216</v>
      </c>
    </row>
    <row r="7815" spans="1:12" x14ac:dyDescent="0.35">
      <c r="A7815" s="164" t="s">
        <v>17225</v>
      </c>
      <c r="B7815" t="s">
        <v>17226</v>
      </c>
      <c r="C7815" t="s">
        <v>17227</v>
      </c>
      <c r="D7815" t="s">
        <v>16118</v>
      </c>
      <c r="E7815" t="s">
        <v>8811</v>
      </c>
      <c r="F7815">
        <v>68</v>
      </c>
      <c r="G7815" t="s">
        <v>8234</v>
      </c>
      <c r="I7815" t="s">
        <v>8214</v>
      </c>
      <c r="J7815" t="s">
        <v>8215</v>
      </c>
      <c r="K7815" t="s">
        <v>5808</v>
      </c>
      <c r="L7815" t="s">
        <v>8216</v>
      </c>
    </row>
    <row r="7816" spans="1:12" x14ac:dyDescent="0.35">
      <c r="A7816" s="164" t="s">
        <v>32330</v>
      </c>
      <c r="B7816" t="s">
        <v>32331</v>
      </c>
      <c r="C7816" t="s">
        <v>32332</v>
      </c>
      <c r="D7816" t="s">
        <v>22583</v>
      </c>
      <c r="E7816" t="s">
        <v>8811</v>
      </c>
      <c r="F7816">
        <v>111</v>
      </c>
      <c r="G7816" t="s">
        <v>8212</v>
      </c>
      <c r="I7816" t="s">
        <v>8214</v>
      </c>
      <c r="J7816" t="s">
        <v>8215</v>
      </c>
      <c r="K7816" t="s">
        <v>8224</v>
      </c>
      <c r="L7816" t="s">
        <v>8216</v>
      </c>
    </row>
    <row r="7817" spans="1:12" x14ac:dyDescent="0.35">
      <c r="A7817" s="164" t="s">
        <v>12183</v>
      </c>
      <c r="B7817" t="s">
        <v>12184</v>
      </c>
      <c r="C7817" t="s">
        <v>12185</v>
      </c>
      <c r="D7817" t="s">
        <v>12186</v>
      </c>
      <c r="E7817" t="s">
        <v>8811</v>
      </c>
      <c r="F7817">
        <v>7</v>
      </c>
      <c r="G7817" t="s">
        <v>8234</v>
      </c>
      <c r="I7817" t="s">
        <v>8214</v>
      </c>
      <c r="J7817" t="s">
        <v>8215</v>
      </c>
      <c r="K7817" t="s">
        <v>8224</v>
      </c>
      <c r="L7817" t="s">
        <v>8216</v>
      </c>
    </row>
    <row r="7818" spans="1:12" x14ac:dyDescent="0.35">
      <c r="A7818" s="164" t="s">
        <v>22612</v>
      </c>
      <c r="B7818" t="s">
        <v>22613</v>
      </c>
      <c r="C7818" t="s">
        <v>22614</v>
      </c>
      <c r="D7818" t="s">
        <v>17212</v>
      </c>
      <c r="E7818" t="s">
        <v>8811</v>
      </c>
      <c r="F7818">
        <v>42</v>
      </c>
      <c r="G7818" t="s">
        <v>8234</v>
      </c>
      <c r="I7818" t="s">
        <v>8214</v>
      </c>
      <c r="J7818" t="s">
        <v>8215</v>
      </c>
      <c r="K7818" t="s">
        <v>5808</v>
      </c>
      <c r="L7818" t="s">
        <v>8216</v>
      </c>
    </row>
    <row r="7819" spans="1:12" x14ac:dyDescent="0.35">
      <c r="A7819" s="164" t="s">
        <v>18023</v>
      </c>
      <c r="B7819" t="s">
        <v>18024</v>
      </c>
      <c r="C7819" t="s">
        <v>18025</v>
      </c>
      <c r="D7819" t="s">
        <v>18026</v>
      </c>
      <c r="E7819" t="s">
        <v>8811</v>
      </c>
      <c r="F7819">
        <v>109</v>
      </c>
      <c r="G7819" t="s">
        <v>8212</v>
      </c>
      <c r="I7819" t="s">
        <v>8214</v>
      </c>
      <c r="J7819" t="s">
        <v>8215</v>
      </c>
      <c r="K7819" t="s">
        <v>5808</v>
      </c>
      <c r="L7819" t="s">
        <v>8216</v>
      </c>
    </row>
    <row r="7820" spans="1:12" x14ac:dyDescent="0.35">
      <c r="A7820" s="164" t="s">
        <v>25819</v>
      </c>
      <c r="B7820" t="s">
        <v>14576</v>
      </c>
      <c r="C7820" t="s">
        <v>14577</v>
      </c>
      <c r="D7820" t="s">
        <v>16118</v>
      </c>
      <c r="E7820" t="s">
        <v>8811</v>
      </c>
      <c r="F7820">
        <v>51</v>
      </c>
      <c r="G7820" t="s">
        <v>8234</v>
      </c>
      <c r="I7820" t="s">
        <v>8214</v>
      </c>
      <c r="J7820" t="s">
        <v>8215</v>
      </c>
      <c r="K7820" t="s">
        <v>5808</v>
      </c>
      <c r="L7820" t="s">
        <v>8216</v>
      </c>
    </row>
    <row r="7821" spans="1:12" x14ac:dyDescent="0.35">
      <c r="A7821" s="164" t="s">
        <v>17428</v>
      </c>
      <c r="B7821" t="s">
        <v>17429</v>
      </c>
      <c r="C7821" t="s">
        <v>17430</v>
      </c>
      <c r="D7821" t="s">
        <v>16118</v>
      </c>
      <c r="E7821" t="s">
        <v>8811</v>
      </c>
      <c r="F7821">
        <v>0</v>
      </c>
      <c r="G7821" t="s">
        <v>8234</v>
      </c>
      <c r="I7821" t="s">
        <v>8214</v>
      </c>
      <c r="J7821" t="s">
        <v>8215</v>
      </c>
      <c r="K7821" t="s">
        <v>8224</v>
      </c>
      <c r="L7821" t="s">
        <v>8216</v>
      </c>
    </row>
    <row r="7822" spans="1:12" x14ac:dyDescent="0.35">
      <c r="A7822" s="164" t="s">
        <v>29307</v>
      </c>
      <c r="B7822" t="s">
        <v>29308</v>
      </c>
      <c r="C7822" t="s">
        <v>29309</v>
      </c>
      <c r="D7822" t="s">
        <v>16118</v>
      </c>
      <c r="E7822" t="s">
        <v>8811</v>
      </c>
      <c r="F7822">
        <v>0</v>
      </c>
      <c r="G7822" t="s">
        <v>8234</v>
      </c>
      <c r="I7822" t="s">
        <v>8214</v>
      </c>
      <c r="J7822" t="s">
        <v>8215</v>
      </c>
      <c r="K7822" t="s">
        <v>8224</v>
      </c>
      <c r="L7822" t="s">
        <v>8216</v>
      </c>
    </row>
    <row r="7823" spans="1:12" x14ac:dyDescent="0.35">
      <c r="A7823" s="164" t="s">
        <v>25352</v>
      </c>
      <c r="B7823" t="s">
        <v>25353</v>
      </c>
      <c r="C7823" t="s">
        <v>25354</v>
      </c>
      <c r="D7823" t="s">
        <v>10357</v>
      </c>
      <c r="E7823" t="s">
        <v>8811</v>
      </c>
      <c r="F7823">
        <v>294</v>
      </c>
      <c r="G7823" t="s">
        <v>8223</v>
      </c>
      <c r="I7823" t="s">
        <v>8214</v>
      </c>
      <c r="J7823" t="s">
        <v>8215</v>
      </c>
      <c r="K7823" t="s">
        <v>8224</v>
      </c>
      <c r="L7823" t="s">
        <v>8216</v>
      </c>
    </row>
    <row r="7824" spans="1:12" x14ac:dyDescent="0.35">
      <c r="A7824" s="164" t="s">
        <v>11708</v>
      </c>
      <c r="B7824" t="s">
        <v>11709</v>
      </c>
      <c r="C7824" t="s">
        <v>11710</v>
      </c>
      <c r="D7824" t="s">
        <v>11711</v>
      </c>
      <c r="E7824" t="s">
        <v>8811</v>
      </c>
      <c r="F7824">
        <v>216</v>
      </c>
      <c r="G7824" t="s">
        <v>8223</v>
      </c>
      <c r="I7824" t="s">
        <v>8214</v>
      </c>
      <c r="J7824" t="s">
        <v>8215</v>
      </c>
      <c r="K7824" t="s">
        <v>8224</v>
      </c>
      <c r="L7824" t="s">
        <v>8216</v>
      </c>
    </row>
    <row r="7825" spans="1:12" x14ac:dyDescent="0.35">
      <c r="A7825" s="164" t="s">
        <v>9418</v>
      </c>
      <c r="B7825" t="s">
        <v>9419</v>
      </c>
      <c r="C7825" t="s">
        <v>9420</v>
      </c>
      <c r="D7825" t="s">
        <v>9421</v>
      </c>
      <c r="E7825" t="s">
        <v>8811</v>
      </c>
      <c r="F7825">
        <v>172</v>
      </c>
      <c r="G7825" t="s">
        <v>8212</v>
      </c>
      <c r="I7825" t="s">
        <v>8214</v>
      </c>
      <c r="J7825" t="s">
        <v>8215</v>
      </c>
      <c r="K7825" t="s">
        <v>8224</v>
      </c>
      <c r="L7825" t="s">
        <v>8216</v>
      </c>
    </row>
    <row r="7826" spans="1:12" x14ac:dyDescent="0.35">
      <c r="A7826" s="164" t="s">
        <v>31439</v>
      </c>
      <c r="B7826" t="s">
        <v>9419</v>
      </c>
      <c r="C7826" t="s">
        <v>31440</v>
      </c>
      <c r="D7826" t="s">
        <v>16118</v>
      </c>
      <c r="E7826" t="s">
        <v>8811</v>
      </c>
      <c r="F7826">
        <v>0</v>
      </c>
      <c r="G7826" t="s">
        <v>8234</v>
      </c>
      <c r="I7826" t="s">
        <v>8214</v>
      </c>
      <c r="J7826" t="s">
        <v>8215</v>
      </c>
      <c r="K7826" t="s">
        <v>8224</v>
      </c>
      <c r="L7826" t="s">
        <v>8216</v>
      </c>
    </row>
    <row r="7827" spans="1:12" x14ac:dyDescent="0.35">
      <c r="A7827" s="164" t="s">
        <v>21551</v>
      </c>
      <c r="B7827" t="s">
        <v>21552</v>
      </c>
      <c r="C7827" t="s">
        <v>21553</v>
      </c>
      <c r="D7827" t="s">
        <v>21554</v>
      </c>
      <c r="E7827" t="s">
        <v>8811</v>
      </c>
      <c r="F7827">
        <v>43</v>
      </c>
      <c r="G7827" t="s">
        <v>8234</v>
      </c>
      <c r="I7827" t="s">
        <v>8214</v>
      </c>
      <c r="J7827" t="s">
        <v>8215</v>
      </c>
      <c r="K7827" t="s">
        <v>8224</v>
      </c>
      <c r="L7827" t="s">
        <v>8216</v>
      </c>
    </row>
    <row r="7828" spans="1:12" x14ac:dyDescent="0.35">
      <c r="A7828" s="164" t="s">
        <v>17455</v>
      </c>
      <c r="B7828" t="s">
        <v>17456</v>
      </c>
      <c r="C7828" t="s">
        <v>17457</v>
      </c>
      <c r="D7828" t="s">
        <v>9741</v>
      </c>
      <c r="E7828" t="s">
        <v>8811</v>
      </c>
      <c r="F7828">
        <v>30</v>
      </c>
      <c r="G7828" t="s">
        <v>8234</v>
      </c>
      <c r="I7828" t="s">
        <v>8214</v>
      </c>
      <c r="J7828" t="s">
        <v>8215</v>
      </c>
      <c r="K7828" t="s">
        <v>8224</v>
      </c>
      <c r="L7828" t="s">
        <v>8216</v>
      </c>
    </row>
    <row r="7829" spans="1:12" x14ac:dyDescent="0.35">
      <c r="A7829" s="164" t="s">
        <v>28372</v>
      </c>
      <c r="B7829" t="s">
        <v>28373</v>
      </c>
      <c r="C7829" t="s">
        <v>28374</v>
      </c>
      <c r="D7829" t="s">
        <v>8810</v>
      </c>
      <c r="E7829" t="s">
        <v>8811</v>
      </c>
      <c r="F7829">
        <v>60</v>
      </c>
      <c r="G7829" t="s">
        <v>8234</v>
      </c>
      <c r="I7829" t="s">
        <v>8214</v>
      </c>
      <c r="J7829" t="s">
        <v>8215</v>
      </c>
      <c r="K7829" t="s">
        <v>8224</v>
      </c>
      <c r="L7829" t="s">
        <v>8216</v>
      </c>
    </row>
    <row r="7830" spans="1:12" x14ac:dyDescent="0.35">
      <c r="A7830" s="164" t="s">
        <v>23961</v>
      </c>
      <c r="B7830" t="s">
        <v>23962</v>
      </c>
      <c r="C7830" t="s">
        <v>23963</v>
      </c>
      <c r="D7830" t="s">
        <v>23964</v>
      </c>
      <c r="E7830" t="s">
        <v>3953</v>
      </c>
      <c r="F7830">
        <v>92</v>
      </c>
      <c r="G7830" t="s">
        <v>8234</v>
      </c>
      <c r="H7830" t="s">
        <v>8256</v>
      </c>
      <c r="I7830" t="s">
        <v>8214</v>
      </c>
      <c r="J7830" t="s">
        <v>8215</v>
      </c>
      <c r="K7830" t="s">
        <v>8224</v>
      </c>
      <c r="L7830" t="s">
        <v>8267</v>
      </c>
    </row>
    <row r="7831" spans="1:12" x14ac:dyDescent="0.35">
      <c r="A7831" s="164" t="s">
        <v>15167</v>
      </c>
      <c r="B7831" t="s">
        <v>15168</v>
      </c>
      <c r="C7831" t="s">
        <v>15169</v>
      </c>
      <c r="D7831" t="s">
        <v>15170</v>
      </c>
      <c r="E7831" t="s">
        <v>3953</v>
      </c>
      <c r="H7831" t="s">
        <v>8256</v>
      </c>
      <c r="I7831" t="s">
        <v>8214</v>
      </c>
      <c r="J7831" t="s">
        <v>8215</v>
      </c>
      <c r="K7831" t="s">
        <v>8224</v>
      </c>
      <c r="L7831" t="s">
        <v>8216</v>
      </c>
    </row>
    <row r="7832" spans="1:12" x14ac:dyDescent="0.35">
      <c r="A7832" s="164" t="s">
        <v>3955</v>
      </c>
      <c r="B7832" t="s">
        <v>5065</v>
      </c>
      <c r="C7832" t="s">
        <v>9668</v>
      </c>
      <c r="D7832" t="s">
        <v>3954</v>
      </c>
      <c r="E7832" t="s">
        <v>3953</v>
      </c>
      <c r="F7832">
        <v>148</v>
      </c>
      <c r="G7832" t="s">
        <v>8212</v>
      </c>
      <c r="H7832" t="s">
        <v>8256</v>
      </c>
      <c r="I7832" t="s">
        <v>8214</v>
      </c>
      <c r="J7832" t="s">
        <v>8215</v>
      </c>
      <c r="K7832" t="s">
        <v>8224</v>
      </c>
      <c r="L7832" t="s">
        <v>8267</v>
      </c>
    </row>
    <row r="7833" spans="1:12" x14ac:dyDescent="0.35">
      <c r="A7833" s="164" t="s">
        <v>3956</v>
      </c>
      <c r="B7833" t="s">
        <v>5062</v>
      </c>
      <c r="C7833" t="s">
        <v>23844</v>
      </c>
      <c r="D7833" t="s">
        <v>3957</v>
      </c>
      <c r="E7833" t="s">
        <v>3953</v>
      </c>
      <c r="F7833">
        <v>163</v>
      </c>
      <c r="G7833" t="s">
        <v>8212</v>
      </c>
      <c r="H7833" t="s">
        <v>8256</v>
      </c>
      <c r="I7833" t="s">
        <v>8214</v>
      </c>
      <c r="J7833" t="s">
        <v>8215</v>
      </c>
      <c r="K7833" t="s">
        <v>8224</v>
      </c>
      <c r="L7833" t="s">
        <v>8216</v>
      </c>
    </row>
    <row r="7834" spans="1:12" x14ac:dyDescent="0.35">
      <c r="A7834" s="164" t="s">
        <v>3958</v>
      </c>
      <c r="B7834" t="s">
        <v>5056</v>
      </c>
      <c r="C7834" t="s">
        <v>24871</v>
      </c>
      <c r="D7834" t="s">
        <v>420</v>
      </c>
      <c r="E7834" t="s">
        <v>3953</v>
      </c>
      <c r="F7834">
        <v>102</v>
      </c>
      <c r="G7834" t="s">
        <v>8212</v>
      </c>
      <c r="H7834" t="s">
        <v>8256</v>
      </c>
      <c r="I7834" t="s">
        <v>8214</v>
      </c>
      <c r="J7834" t="s">
        <v>8215</v>
      </c>
      <c r="K7834" t="s">
        <v>8224</v>
      </c>
      <c r="L7834" t="s">
        <v>8216</v>
      </c>
    </row>
    <row r="7835" spans="1:12" x14ac:dyDescent="0.35">
      <c r="A7835" s="164" t="s">
        <v>3959</v>
      </c>
      <c r="B7835" t="s">
        <v>5061</v>
      </c>
      <c r="C7835" t="s">
        <v>27609</v>
      </c>
      <c r="D7835" t="s">
        <v>3954</v>
      </c>
      <c r="E7835" t="s">
        <v>3953</v>
      </c>
      <c r="F7835">
        <v>635</v>
      </c>
      <c r="G7835" t="s">
        <v>8490</v>
      </c>
      <c r="H7835" t="s">
        <v>8256</v>
      </c>
      <c r="I7835" t="s">
        <v>8214</v>
      </c>
      <c r="J7835" t="s">
        <v>8215</v>
      </c>
      <c r="K7835" t="s">
        <v>8224</v>
      </c>
      <c r="L7835" t="s">
        <v>8267</v>
      </c>
    </row>
    <row r="7836" spans="1:12" x14ac:dyDescent="0.35">
      <c r="A7836" s="164" t="s">
        <v>3960</v>
      </c>
      <c r="B7836" t="s">
        <v>5057</v>
      </c>
      <c r="C7836" t="s">
        <v>17756</v>
      </c>
      <c r="D7836" t="s">
        <v>3961</v>
      </c>
      <c r="E7836" t="s">
        <v>3953</v>
      </c>
      <c r="F7836">
        <v>79</v>
      </c>
      <c r="G7836" t="s">
        <v>8234</v>
      </c>
      <c r="H7836" t="s">
        <v>8256</v>
      </c>
      <c r="I7836" t="s">
        <v>8214</v>
      </c>
      <c r="J7836" t="s">
        <v>8215</v>
      </c>
      <c r="K7836" t="s">
        <v>5808</v>
      </c>
      <c r="L7836" t="s">
        <v>8216</v>
      </c>
    </row>
    <row r="7837" spans="1:12" x14ac:dyDescent="0.35">
      <c r="A7837" s="164" t="s">
        <v>3962</v>
      </c>
      <c r="B7837" t="s">
        <v>5058</v>
      </c>
      <c r="C7837" t="s">
        <v>19687</v>
      </c>
      <c r="D7837" t="s">
        <v>3180</v>
      </c>
      <c r="E7837" t="s">
        <v>3953</v>
      </c>
      <c r="F7837">
        <v>323</v>
      </c>
      <c r="G7837" t="s">
        <v>8556</v>
      </c>
      <c r="H7837" t="s">
        <v>8256</v>
      </c>
      <c r="I7837" t="s">
        <v>8214</v>
      </c>
      <c r="J7837" t="s">
        <v>8215</v>
      </c>
      <c r="K7837" t="s">
        <v>8224</v>
      </c>
      <c r="L7837" t="s">
        <v>8267</v>
      </c>
    </row>
    <row r="7838" spans="1:12" x14ac:dyDescent="0.35">
      <c r="A7838" s="164" t="s">
        <v>3963</v>
      </c>
      <c r="B7838" t="s">
        <v>5063</v>
      </c>
      <c r="C7838" t="s">
        <v>16483</v>
      </c>
      <c r="D7838" t="s">
        <v>3954</v>
      </c>
      <c r="E7838" t="s">
        <v>3953</v>
      </c>
      <c r="F7838">
        <v>247</v>
      </c>
      <c r="G7838" t="s">
        <v>8223</v>
      </c>
      <c r="H7838" t="s">
        <v>8256</v>
      </c>
      <c r="I7838" t="s">
        <v>8214</v>
      </c>
      <c r="J7838" t="s">
        <v>8215</v>
      </c>
      <c r="K7838" t="s">
        <v>8224</v>
      </c>
      <c r="L7838" t="s">
        <v>8267</v>
      </c>
    </row>
    <row r="7839" spans="1:12" x14ac:dyDescent="0.35">
      <c r="A7839" s="164" t="s">
        <v>3964</v>
      </c>
      <c r="B7839" t="s">
        <v>5060</v>
      </c>
      <c r="C7839" t="s">
        <v>31396</v>
      </c>
      <c r="D7839" t="s">
        <v>3965</v>
      </c>
      <c r="E7839" t="s">
        <v>3953</v>
      </c>
      <c r="F7839">
        <v>123</v>
      </c>
      <c r="G7839" t="s">
        <v>8212</v>
      </c>
      <c r="H7839" t="s">
        <v>8256</v>
      </c>
      <c r="I7839" t="s">
        <v>8214</v>
      </c>
      <c r="J7839" t="s">
        <v>8215</v>
      </c>
      <c r="K7839" t="s">
        <v>8224</v>
      </c>
      <c r="L7839" t="s">
        <v>8216</v>
      </c>
    </row>
    <row r="7840" spans="1:12" x14ac:dyDescent="0.35">
      <c r="A7840" s="164" t="s">
        <v>3966</v>
      </c>
      <c r="B7840" t="s">
        <v>5064</v>
      </c>
      <c r="C7840" t="s">
        <v>31296</v>
      </c>
      <c r="D7840" t="s">
        <v>3954</v>
      </c>
      <c r="E7840" t="s">
        <v>3953</v>
      </c>
      <c r="F7840">
        <v>246</v>
      </c>
      <c r="G7840" t="s">
        <v>8223</v>
      </c>
      <c r="H7840" t="s">
        <v>8256</v>
      </c>
      <c r="I7840" t="s">
        <v>8214</v>
      </c>
      <c r="J7840" t="s">
        <v>8215</v>
      </c>
      <c r="K7840" t="s">
        <v>8224</v>
      </c>
      <c r="L7840" t="s">
        <v>8267</v>
      </c>
    </row>
    <row r="7841" spans="1:12" x14ac:dyDescent="0.35">
      <c r="A7841" s="164" t="s">
        <v>3967</v>
      </c>
      <c r="B7841" t="s">
        <v>5059</v>
      </c>
      <c r="C7841" t="s">
        <v>28791</v>
      </c>
      <c r="D7841" t="s">
        <v>3968</v>
      </c>
      <c r="E7841" t="s">
        <v>3953</v>
      </c>
      <c r="F7841">
        <v>79</v>
      </c>
      <c r="G7841" t="s">
        <v>8234</v>
      </c>
      <c r="H7841" t="s">
        <v>8256</v>
      </c>
      <c r="I7841" t="s">
        <v>8214</v>
      </c>
      <c r="J7841" t="s">
        <v>8215</v>
      </c>
      <c r="K7841" t="s">
        <v>8224</v>
      </c>
      <c r="L7841" t="s">
        <v>8216</v>
      </c>
    </row>
    <row r="7842" spans="1:12" x14ac:dyDescent="0.35">
      <c r="A7842" s="164" t="s">
        <v>18061</v>
      </c>
      <c r="B7842" t="s">
        <v>18062</v>
      </c>
      <c r="C7842" t="s">
        <v>18063</v>
      </c>
      <c r="D7842" t="s">
        <v>18064</v>
      </c>
      <c r="E7842" t="s">
        <v>3953</v>
      </c>
      <c r="H7842" t="s">
        <v>8256</v>
      </c>
      <c r="I7842" t="s">
        <v>8214</v>
      </c>
      <c r="J7842" t="s">
        <v>8215</v>
      </c>
      <c r="K7842" t="s">
        <v>8224</v>
      </c>
      <c r="L7842" t="s">
        <v>8216</v>
      </c>
    </row>
    <row r="7843" spans="1:12" x14ac:dyDescent="0.35">
      <c r="A7843" s="164" t="s">
        <v>25935</v>
      </c>
      <c r="B7843" t="s">
        <v>25936</v>
      </c>
      <c r="C7843" t="s">
        <v>25937</v>
      </c>
      <c r="D7843" t="s">
        <v>25938</v>
      </c>
      <c r="E7843" t="s">
        <v>3953</v>
      </c>
      <c r="H7843" t="s">
        <v>8256</v>
      </c>
      <c r="I7843" t="s">
        <v>8214</v>
      </c>
      <c r="J7843" t="s">
        <v>8215</v>
      </c>
      <c r="K7843" t="s">
        <v>8224</v>
      </c>
      <c r="L7843" t="s">
        <v>8216</v>
      </c>
    </row>
    <row r="7844" spans="1:12" x14ac:dyDescent="0.35">
      <c r="A7844" s="164" t="s">
        <v>9676</v>
      </c>
      <c r="B7844" t="s">
        <v>9677</v>
      </c>
      <c r="C7844" t="s">
        <v>9678</v>
      </c>
      <c r="D7844" t="s">
        <v>3954</v>
      </c>
      <c r="E7844" t="s">
        <v>3953</v>
      </c>
      <c r="F7844">
        <v>143</v>
      </c>
      <c r="G7844" t="s">
        <v>8212</v>
      </c>
      <c r="H7844" t="s">
        <v>8256</v>
      </c>
      <c r="I7844" t="s">
        <v>8214</v>
      </c>
      <c r="J7844" t="s">
        <v>8215</v>
      </c>
      <c r="K7844" t="s">
        <v>8224</v>
      </c>
      <c r="L7844" t="s">
        <v>8267</v>
      </c>
    </row>
    <row r="7845" spans="1:12" x14ac:dyDescent="0.35">
      <c r="A7845" s="164" t="s">
        <v>15979</v>
      </c>
      <c r="B7845" t="s">
        <v>15980</v>
      </c>
      <c r="C7845" t="s">
        <v>15981</v>
      </c>
      <c r="D7845" t="s">
        <v>15982</v>
      </c>
      <c r="E7845" t="s">
        <v>3953</v>
      </c>
      <c r="F7845">
        <v>0</v>
      </c>
      <c r="G7845" t="s">
        <v>8234</v>
      </c>
      <c r="H7845" t="s">
        <v>8256</v>
      </c>
      <c r="I7845" t="s">
        <v>8214</v>
      </c>
      <c r="J7845" t="s">
        <v>8215</v>
      </c>
      <c r="K7845" t="s">
        <v>8224</v>
      </c>
      <c r="L7845" t="s">
        <v>8216</v>
      </c>
    </row>
    <row r="7846" spans="1:12" x14ac:dyDescent="0.35">
      <c r="A7846" s="164" t="s">
        <v>22985</v>
      </c>
      <c r="B7846" t="s">
        <v>22986</v>
      </c>
      <c r="C7846" t="s">
        <v>22987</v>
      </c>
      <c r="D7846" t="s">
        <v>15170</v>
      </c>
      <c r="E7846" t="s">
        <v>3953</v>
      </c>
      <c r="H7846" t="s">
        <v>8256</v>
      </c>
      <c r="I7846" t="s">
        <v>8214</v>
      </c>
      <c r="J7846" t="s">
        <v>8215</v>
      </c>
      <c r="K7846" t="s">
        <v>8224</v>
      </c>
      <c r="L7846" t="s">
        <v>8216</v>
      </c>
    </row>
    <row r="7847" spans="1:12" x14ac:dyDescent="0.35">
      <c r="A7847" s="164" t="s">
        <v>27364</v>
      </c>
      <c r="B7847" t="s">
        <v>27365</v>
      </c>
      <c r="C7847" t="s">
        <v>27366</v>
      </c>
      <c r="D7847" t="s">
        <v>15170</v>
      </c>
      <c r="E7847" t="s">
        <v>3953</v>
      </c>
      <c r="H7847" t="s">
        <v>8256</v>
      </c>
      <c r="I7847" t="s">
        <v>8214</v>
      </c>
      <c r="J7847" t="s">
        <v>8215</v>
      </c>
      <c r="K7847" t="s">
        <v>8224</v>
      </c>
      <c r="L7847" t="s">
        <v>8216</v>
      </c>
    </row>
    <row r="7848" spans="1:12" x14ac:dyDescent="0.35">
      <c r="A7848" s="164" t="s">
        <v>3969</v>
      </c>
      <c r="B7848" t="s">
        <v>5917</v>
      </c>
      <c r="C7848" t="s">
        <v>21851</v>
      </c>
      <c r="D7848" t="s">
        <v>3970</v>
      </c>
      <c r="E7848" t="s">
        <v>3971</v>
      </c>
      <c r="F7848">
        <v>268</v>
      </c>
      <c r="G7848" t="s">
        <v>8223</v>
      </c>
      <c r="H7848" t="s">
        <v>8213</v>
      </c>
      <c r="I7848" t="s">
        <v>8214</v>
      </c>
      <c r="J7848" t="s">
        <v>8215</v>
      </c>
      <c r="K7848" t="s">
        <v>8224</v>
      </c>
      <c r="L7848" t="s">
        <v>8216</v>
      </c>
    </row>
    <row r="7849" spans="1:12" x14ac:dyDescent="0.35">
      <c r="A7849" s="164" t="s">
        <v>13494</v>
      </c>
      <c r="B7849" t="s">
        <v>13495</v>
      </c>
      <c r="C7849" t="s">
        <v>13496</v>
      </c>
      <c r="D7849" t="s">
        <v>13497</v>
      </c>
      <c r="E7849" t="s">
        <v>3971</v>
      </c>
      <c r="H7849" t="s">
        <v>8213</v>
      </c>
      <c r="I7849" t="s">
        <v>8214</v>
      </c>
      <c r="J7849" t="s">
        <v>8215</v>
      </c>
      <c r="K7849" t="s">
        <v>8224</v>
      </c>
      <c r="L7849" t="s">
        <v>8216</v>
      </c>
    </row>
    <row r="7850" spans="1:12" x14ac:dyDescent="0.35">
      <c r="A7850" s="164" t="s">
        <v>3972</v>
      </c>
      <c r="B7850" t="s">
        <v>8032</v>
      </c>
      <c r="C7850" t="s">
        <v>12105</v>
      </c>
      <c r="D7850" t="s">
        <v>3973</v>
      </c>
      <c r="E7850" t="s">
        <v>3971</v>
      </c>
      <c r="F7850">
        <v>681</v>
      </c>
      <c r="G7850" t="s">
        <v>8490</v>
      </c>
      <c r="H7850" t="s">
        <v>8213</v>
      </c>
      <c r="I7850" t="s">
        <v>8214</v>
      </c>
      <c r="J7850" t="s">
        <v>8215</v>
      </c>
      <c r="K7850" t="s">
        <v>8224</v>
      </c>
      <c r="L7850" t="s">
        <v>8267</v>
      </c>
    </row>
    <row r="7851" spans="1:12" x14ac:dyDescent="0.35">
      <c r="A7851" s="164" t="s">
        <v>3974</v>
      </c>
      <c r="B7851" t="s">
        <v>5897</v>
      </c>
      <c r="C7851" t="s">
        <v>17935</v>
      </c>
      <c r="D7851" t="s">
        <v>3975</v>
      </c>
      <c r="E7851" t="s">
        <v>3971</v>
      </c>
      <c r="F7851">
        <v>72</v>
      </c>
      <c r="G7851" t="s">
        <v>8234</v>
      </c>
      <c r="H7851" t="s">
        <v>8213</v>
      </c>
      <c r="I7851" t="s">
        <v>8219</v>
      </c>
      <c r="J7851" t="s">
        <v>8215</v>
      </c>
      <c r="K7851" t="s">
        <v>8224</v>
      </c>
      <c r="L7851" t="s">
        <v>8216</v>
      </c>
    </row>
    <row r="7852" spans="1:12" x14ac:dyDescent="0.35">
      <c r="A7852" s="164" t="s">
        <v>27908</v>
      </c>
      <c r="B7852" t="s">
        <v>27909</v>
      </c>
      <c r="C7852" t="s">
        <v>27910</v>
      </c>
      <c r="D7852" t="s">
        <v>3973</v>
      </c>
      <c r="E7852" t="s">
        <v>3971</v>
      </c>
      <c r="F7852">
        <v>20</v>
      </c>
      <c r="G7852" t="s">
        <v>8234</v>
      </c>
      <c r="H7852" t="s">
        <v>8213</v>
      </c>
      <c r="I7852" t="s">
        <v>8214</v>
      </c>
      <c r="J7852" t="s">
        <v>8215</v>
      </c>
      <c r="K7852" t="s">
        <v>8224</v>
      </c>
      <c r="L7852" t="s">
        <v>8267</v>
      </c>
    </row>
    <row r="7853" spans="1:12" x14ac:dyDescent="0.35">
      <c r="A7853" s="164" t="s">
        <v>3976</v>
      </c>
      <c r="B7853" t="s">
        <v>5880</v>
      </c>
      <c r="C7853" t="s">
        <v>16894</v>
      </c>
      <c r="D7853" t="s">
        <v>3977</v>
      </c>
      <c r="E7853" t="s">
        <v>3971</v>
      </c>
      <c r="F7853">
        <v>644</v>
      </c>
      <c r="G7853" t="s">
        <v>8490</v>
      </c>
      <c r="H7853" t="s">
        <v>8213</v>
      </c>
      <c r="I7853" t="s">
        <v>8214</v>
      </c>
      <c r="J7853" t="s">
        <v>8215</v>
      </c>
      <c r="K7853" t="s">
        <v>8224</v>
      </c>
      <c r="L7853" t="s">
        <v>8267</v>
      </c>
    </row>
    <row r="7854" spans="1:12" x14ac:dyDescent="0.35">
      <c r="A7854" s="164" t="s">
        <v>3978</v>
      </c>
      <c r="B7854" t="s">
        <v>5913</v>
      </c>
      <c r="C7854" t="s">
        <v>27062</v>
      </c>
      <c r="D7854" t="s">
        <v>3473</v>
      </c>
      <c r="E7854" t="s">
        <v>3971</v>
      </c>
      <c r="F7854">
        <v>133</v>
      </c>
      <c r="G7854" t="s">
        <v>8212</v>
      </c>
      <c r="H7854" t="s">
        <v>8213</v>
      </c>
      <c r="I7854" t="s">
        <v>8219</v>
      </c>
      <c r="J7854" t="s">
        <v>8215</v>
      </c>
      <c r="K7854" t="s">
        <v>8224</v>
      </c>
      <c r="L7854" t="s">
        <v>8267</v>
      </c>
    </row>
    <row r="7855" spans="1:12" x14ac:dyDescent="0.35">
      <c r="A7855" s="164" t="s">
        <v>3979</v>
      </c>
      <c r="B7855" t="s">
        <v>5898</v>
      </c>
      <c r="C7855" t="s">
        <v>15771</v>
      </c>
      <c r="D7855" t="s">
        <v>3980</v>
      </c>
      <c r="E7855" t="s">
        <v>3971</v>
      </c>
      <c r="F7855">
        <v>116</v>
      </c>
      <c r="G7855" t="s">
        <v>8212</v>
      </c>
      <c r="H7855" t="s">
        <v>8213</v>
      </c>
      <c r="I7855" t="s">
        <v>8214</v>
      </c>
      <c r="J7855" t="s">
        <v>8215</v>
      </c>
      <c r="K7855" t="s">
        <v>5808</v>
      </c>
      <c r="L7855" t="s">
        <v>8216</v>
      </c>
    </row>
    <row r="7856" spans="1:12" x14ac:dyDescent="0.35">
      <c r="A7856" s="164" t="s">
        <v>3982</v>
      </c>
      <c r="B7856" t="s">
        <v>5912</v>
      </c>
      <c r="C7856" t="s">
        <v>20550</v>
      </c>
      <c r="D7856" t="s">
        <v>205</v>
      </c>
      <c r="E7856" t="s">
        <v>3971</v>
      </c>
      <c r="F7856">
        <v>42</v>
      </c>
      <c r="G7856" t="s">
        <v>8234</v>
      </c>
      <c r="H7856" t="s">
        <v>8213</v>
      </c>
      <c r="I7856" t="s">
        <v>8214</v>
      </c>
      <c r="J7856" t="s">
        <v>8215</v>
      </c>
      <c r="K7856" t="s">
        <v>5808</v>
      </c>
      <c r="L7856" t="s">
        <v>8216</v>
      </c>
    </row>
    <row r="7857" spans="1:12" x14ac:dyDescent="0.35">
      <c r="A7857" s="164" t="s">
        <v>10557</v>
      </c>
      <c r="B7857" t="s">
        <v>10558</v>
      </c>
      <c r="C7857" t="s">
        <v>10559</v>
      </c>
      <c r="D7857" t="s">
        <v>2198</v>
      </c>
      <c r="E7857" t="s">
        <v>3971</v>
      </c>
      <c r="F7857">
        <v>50</v>
      </c>
      <c r="G7857" t="s">
        <v>8234</v>
      </c>
      <c r="H7857" t="s">
        <v>8213</v>
      </c>
      <c r="I7857" t="s">
        <v>8214</v>
      </c>
      <c r="J7857" t="s">
        <v>8215</v>
      </c>
      <c r="K7857" t="s">
        <v>5808</v>
      </c>
      <c r="L7857" t="s">
        <v>8216</v>
      </c>
    </row>
    <row r="7858" spans="1:12" x14ac:dyDescent="0.35">
      <c r="A7858" s="164" t="s">
        <v>3983</v>
      </c>
      <c r="B7858" t="s">
        <v>5908</v>
      </c>
      <c r="C7858" t="s">
        <v>28783</v>
      </c>
      <c r="D7858" t="s">
        <v>3984</v>
      </c>
      <c r="E7858" t="s">
        <v>3971</v>
      </c>
      <c r="F7858">
        <v>69</v>
      </c>
      <c r="G7858" t="s">
        <v>8234</v>
      </c>
      <c r="H7858" t="s">
        <v>8213</v>
      </c>
      <c r="I7858" t="s">
        <v>8214</v>
      </c>
      <c r="J7858" t="s">
        <v>8215</v>
      </c>
      <c r="K7858" t="s">
        <v>8224</v>
      </c>
      <c r="L7858" t="s">
        <v>8267</v>
      </c>
    </row>
    <row r="7859" spans="1:12" x14ac:dyDescent="0.35">
      <c r="A7859" s="164" t="s">
        <v>14345</v>
      </c>
      <c r="B7859" t="s">
        <v>14346</v>
      </c>
      <c r="C7859" t="s">
        <v>14347</v>
      </c>
      <c r="D7859" t="s">
        <v>14348</v>
      </c>
      <c r="E7859" t="s">
        <v>3971</v>
      </c>
      <c r="F7859">
        <v>10</v>
      </c>
      <c r="G7859" t="s">
        <v>8234</v>
      </c>
      <c r="H7859" t="s">
        <v>8213</v>
      </c>
      <c r="I7859" t="s">
        <v>8219</v>
      </c>
      <c r="J7859" t="s">
        <v>8215</v>
      </c>
      <c r="K7859" t="s">
        <v>8224</v>
      </c>
      <c r="L7859" t="s">
        <v>8216</v>
      </c>
    </row>
    <row r="7860" spans="1:12" x14ac:dyDescent="0.35">
      <c r="A7860" s="164" t="s">
        <v>21936</v>
      </c>
      <c r="B7860" t="s">
        <v>21937</v>
      </c>
      <c r="C7860" t="s">
        <v>21938</v>
      </c>
      <c r="D7860" t="s">
        <v>10691</v>
      </c>
      <c r="E7860" t="s">
        <v>3971</v>
      </c>
      <c r="H7860" t="s">
        <v>8213</v>
      </c>
      <c r="I7860" t="s">
        <v>8219</v>
      </c>
      <c r="J7860" t="s">
        <v>8215</v>
      </c>
      <c r="K7860" t="s">
        <v>8224</v>
      </c>
      <c r="L7860" t="s">
        <v>8216</v>
      </c>
    </row>
    <row r="7861" spans="1:12" x14ac:dyDescent="0.35">
      <c r="A7861" s="164" t="s">
        <v>3985</v>
      </c>
      <c r="B7861" t="s">
        <v>5877</v>
      </c>
      <c r="C7861" t="s">
        <v>31699</v>
      </c>
      <c r="D7861" t="s">
        <v>409</v>
      </c>
      <c r="E7861" t="s">
        <v>3971</v>
      </c>
      <c r="F7861">
        <v>627</v>
      </c>
      <c r="G7861" t="s">
        <v>8490</v>
      </c>
      <c r="H7861" t="s">
        <v>8213</v>
      </c>
      <c r="I7861" t="s">
        <v>8214</v>
      </c>
      <c r="J7861" t="s">
        <v>8215</v>
      </c>
      <c r="K7861" t="s">
        <v>8224</v>
      </c>
      <c r="L7861" t="s">
        <v>8267</v>
      </c>
    </row>
    <row r="7862" spans="1:12" x14ac:dyDescent="0.35">
      <c r="A7862" s="164" t="s">
        <v>3986</v>
      </c>
      <c r="B7862" t="s">
        <v>5915</v>
      </c>
      <c r="C7862" t="s">
        <v>16233</v>
      </c>
      <c r="D7862" t="s">
        <v>3807</v>
      </c>
      <c r="E7862" t="s">
        <v>3971</v>
      </c>
      <c r="F7862">
        <v>42</v>
      </c>
      <c r="G7862" t="s">
        <v>8234</v>
      </c>
      <c r="H7862" t="s">
        <v>8213</v>
      </c>
      <c r="I7862" t="s">
        <v>8214</v>
      </c>
      <c r="J7862" t="s">
        <v>8215</v>
      </c>
      <c r="K7862" t="s">
        <v>8224</v>
      </c>
      <c r="L7862" t="s">
        <v>8216</v>
      </c>
    </row>
    <row r="7863" spans="1:12" x14ac:dyDescent="0.35">
      <c r="A7863" s="164" t="s">
        <v>3987</v>
      </c>
      <c r="B7863" t="s">
        <v>5888</v>
      </c>
      <c r="C7863" t="s">
        <v>10918</v>
      </c>
      <c r="D7863" t="s">
        <v>2096</v>
      </c>
      <c r="E7863" t="s">
        <v>3971</v>
      </c>
      <c r="F7863">
        <v>131</v>
      </c>
      <c r="G7863" t="s">
        <v>8212</v>
      </c>
      <c r="H7863" t="s">
        <v>8213</v>
      </c>
      <c r="I7863" t="s">
        <v>8219</v>
      </c>
      <c r="J7863" t="s">
        <v>8215</v>
      </c>
      <c r="K7863" t="s">
        <v>8224</v>
      </c>
      <c r="L7863" t="s">
        <v>8267</v>
      </c>
    </row>
    <row r="7864" spans="1:12" x14ac:dyDescent="0.35">
      <c r="A7864" s="164" t="s">
        <v>3988</v>
      </c>
      <c r="B7864" t="s">
        <v>5904</v>
      </c>
      <c r="C7864" t="s">
        <v>21020</v>
      </c>
      <c r="D7864" t="s">
        <v>239</v>
      </c>
      <c r="E7864" t="s">
        <v>3971</v>
      </c>
      <c r="F7864">
        <v>319</v>
      </c>
      <c r="G7864" t="s">
        <v>8556</v>
      </c>
      <c r="H7864" t="s">
        <v>8213</v>
      </c>
      <c r="I7864" t="s">
        <v>8214</v>
      </c>
      <c r="J7864" t="s">
        <v>8215</v>
      </c>
      <c r="K7864" t="s">
        <v>8224</v>
      </c>
      <c r="L7864" t="s">
        <v>8216</v>
      </c>
    </row>
    <row r="7865" spans="1:12" x14ac:dyDescent="0.35">
      <c r="A7865" s="164" t="s">
        <v>21609</v>
      </c>
      <c r="B7865" t="s">
        <v>21610</v>
      </c>
      <c r="C7865" t="s">
        <v>21611</v>
      </c>
      <c r="D7865" t="s">
        <v>21612</v>
      </c>
      <c r="E7865" t="s">
        <v>3971</v>
      </c>
      <c r="H7865" t="s">
        <v>8213</v>
      </c>
      <c r="I7865" t="s">
        <v>8214</v>
      </c>
      <c r="J7865" t="s">
        <v>8215</v>
      </c>
      <c r="K7865" t="s">
        <v>8224</v>
      </c>
      <c r="L7865" t="s">
        <v>8216</v>
      </c>
    </row>
    <row r="7866" spans="1:12" x14ac:dyDescent="0.35">
      <c r="A7866" s="164" t="s">
        <v>3989</v>
      </c>
      <c r="B7866" t="s">
        <v>5878</v>
      </c>
      <c r="C7866" t="s">
        <v>10766</v>
      </c>
      <c r="D7866" t="s">
        <v>409</v>
      </c>
      <c r="E7866" t="s">
        <v>3971</v>
      </c>
      <c r="F7866">
        <v>332</v>
      </c>
      <c r="G7866" t="s">
        <v>8556</v>
      </c>
      <c r="H7866" t="s">
        <v>8213</v>
      </c>
      <c r="I7866" t="s">
        <v>8214</v>
      </c>
      <c r="J7866" t="s">
        <v>8215</v>
      </c>
      <c r="K7866" t="s">
        <v>8224</v>
      </c>
      <c r="L7866" t="s">
        <v>8216</v>
      </c>
    </row>
    <row r="7867" spans="1:12" x14ac:dyDescent="0.35">
      <c r="A7867" s="164" t="s">
        <v>3990</v>
      </c>
      <c r="B7867" t="s">
        <v>5907</v>
      </c>
      <c r="C7867" t="s">
        <v>9138</v>
      </c>
      <c r="D7867" t="s">
        <v>1833</v>
      </c>
      <c r="E7867" t="s">
        <v>3971</v>
      </c>
      <c r="F7867">
        <v>367</v>
      </c>
      <c r="G7867" t="s">
        <v>8556</v>
      </c>
      <c r="H7867" t="s">
        <v>8213</v>
      </c>
      <c r="I7867" t="s">
        <v>8214</v>
      </c>
      <c r="J7867" t="s">
        <v>8215</v>
      </c>
      <c r="K7867" t="s">
        <v>8224</v>
      </c>
      <c r="L7867" t="s">
        <v>8267</v>
      </c>
    </row>
    <row r="7868" spans="1:12" x14ac:dyDescent="0.35">
      <c r="A7868" s="164" t="s">
        <v>28007</v>
      </c>
      <c r="B7868" t="s">
        <v>28008</v>
      </c>
      <c r="C7868" t="s">
        <v>28009</v>
      </c>
      <c r="D7868" t="s">
        <v>28010</v>
      </c>
      <c r="E7868" t="s">
        <v>3971</v>
      </c>
      <c r="H7868" t="s">
        <v>8213</v>
      </c>
      <c r="I7868" t="s">
        <v>8219</v>
      </c>
      <c r="J7868" t="s">
        <v>8215</v>
      </c>
      <c r="K7868" t="s">
        <v>8224</v>
      </c>
      <c r="L7868" t="s">
        <v>8216</v>
      </c>
    </row>
    <row r="7869" spans="1:12" x14ac:dyDescent="0.35">
      <c r="A7869" s="164" t="s">
        <v>23328</v>
      </c>
      <c r="B7869" t="s">
        <v>23329</v>
      </c>
      <c r="C7869" t="s">
        <v>23330</v>
      </c>
      <c r="D7869" t="s">
        <v>18221</v>
      </c>
      <c r="E7869" t="s">
        <v>3971</v>
      </c>
      <c r="H7869" t="s">
        <v>8213</v>
      </c>
      <c r="I7869" t="s">
        <v>8214</v>
      </c>
      <c r="J7869" t="s">
        <v>8215</v>
      </c>
      <c r="K7869" t="s">
        <v>8224</v>
      </c>
      <c r="L7869" t="s">
        <v>8216</v>
      </c>
    </row>
    <row r="7870" spans="1:12" x14ac:dyDescent="0.35">
      <c r="A7870" s="164" t="s">
        <v>3991</v>
      </c>
      <c r="B7870" t="s">
        <v>5891</v>
      </c>
      <c r="C7870" t="s">
        <v>29733</v>
      </c>
      <c r="D7870" t="s">
        <v>3992</v>
      </c>
      <c r="E7870" t="s">
        <v>3971</v>
      </c>
      <c r="F7870">
        <v>102</v>
      </c>
      <c r="G7870" t="s">
        <v>8212</v>
      </c>
      <c r="H7870" t="s">
        <v>8213</v>
      </c>
      <c r="I7870" t="s">
        <v>8219</v>
      </c>
      <c r="J7870" t="s">
        <v>8215</v>
      </c>
      <c r="K7870" t="s">
        <v>8224</v>
      </c>
      <c r="L7870" t="s">
        <v>8267</v>
      </c>
    </row>
    <row r="7871" spans="1:12" x14ac:dyDescent="0.35">
      <c r="A7871" s="164" t="s">
        <v>17757</v>
      </c>
      <c r="B7871" t="s">
        <v>17758</v>
      </c>
      <c r="C7871" t="s">
        <v>17759</v>
      </c>
      <c r="D7871" t="s">
        <v>14039</v>
      </c>
      <c r="E7871" t="s">
        <v>3971</v>
      </c>
      <c r="F7871">
        <v>36</v>
      </c>
      <c r="G7871" t="s">
        <v>8234</v>
      </c>
      <c r="H7871" t="s">
        <v>8213</v>
      </c>
      <c r="I7871" t="s">
        <v>8219</v>
      </c>
      <c r="J7871" t="s">
        <v>8215</v>
      </c>
      <c r="K7871" t="s">
        <v>5808</v>
      </c>
      <c r="L7871" t="s">
        <v>8216</v>
      </c>
    </row>
    <row r="7872" spans="1:12" x14ac:dyDescent="0.35">
      <c r="A7872" s="164" t="s">
        <v>18728</v>
      </c>
      <c r="B7872" t="s">
        <v>18729</v>
      </c>
      <c r="C7872" t="s">
        <v>18730</v>
      </c>
      <c r="D7872" t="s">
        <v>8690</v>
      </c>
      <c r="E7872" t="s">
        <v>3971</v>
      </c>
      <c r="H7872" t="s">
        <v>8213</v>
      </c>
      <c r="I7872" t="s">
        <v>8214</v>
      </c>
      <c r="J7872" t="s">
        <v>8215</v>
      </c>
      <c r="K7872" t="s">
        <v>8224</v>
      </c>
      <c r="L7872" t="s">
        <v>8216</v>
      </c>
    </row>
    <row r="7873" spans="1:12" x14ac:dyDescent="0.35">
      <c r="A7873" s="164" t="s">
        <v>3993</v>
      </c>
      <c r="B7873" t="s">
        <v>5910</v>
      </c>
      <c r="C7873" t="s">
        <v>20526</v>
      </c>
      <c r="D7873" t="s">
        <v>3994</v>
      </c>
      <c r="E7873" t="s">
        <v>3971</v>
      </c>
      <c r="F7873">
        <v>58</v>
      </c>
      <c r="G7873" t="s">
        <v>8234</v>
      </c>
      <c r="H7873" t="s">
        <v>8213</v>
      </c>
      <c r="I7873" t="s">
        <v>8214</v>
      </c>
      <c r="J7873" t="s">
        <v>8215</v>
      </c>
      <c r="K7873" t="s">
        <v>8224</v>
      </c>
      <c r="L7873" t="s">
        <v>8267</v>
      </c>
    </row>
    <row r="7874" spans="1:12" x14ac:dyDescent="0.35">
      <c r="A7874" s="164" t="s">
        <v>28044</v>
      </c>
      <c r="B7874" t="s">
        <v>28045</v>
      </c>
      <c r="C7874" t="s">
        <v>28046</v>
      </c>
      <c r="D7874" t="s">
        <v>1660</v>
      </c>
      <c r="E7874" t="s">
        <v>3971</v>
      </c>
      <c r="F7874">
        <v>0</v>
      </c>
      <c r="G7874" t="s">
        <v>8234</v>
      </c>
      <c r="H7874" t="s">
        <v>8213</v>
      </c>
      <c r="I7874" t="s">
        <v>8214</v>
      </c>
      <c r="J7874" t="s">
        <v>8215</v>
      </c>
      <c r="K7874" t="s">
        <v>8224</v>
      </c>
      <c r="L7874" t="s">
        <v>8216</v>
      </c>
    </row>
    <row r="7875" spans="1:12" x14ac:dyDescent="0.35">
      <c r="A7875" s="164" t="s">
        <v>3995</v>
      </c>
      <c r="B7875" t="s">
        <v>5916</v>
      </c>
      <c r="C7875" t="s">
        <v>25766</v>
      </c>
      <c r="D7875" t="s">
        <v>491</v>
      </c>
      <c r="E7875" t="s">
        <v>3971</v>
      </c>
      <c r="F7875">
        <v>166</v>
      </c>
      <c r="G7875" t="s">
        <v>8212</v>
      </c>
      <c r="H7875" t="s">
        <v>8213</v>
      </c>
      <c r="I7875" t="s">
        <v>8214</v>
      </c>
      <c r="J7875" t="s">
        <v>8215</v>
      </c>
      <c r="K7875" t="s">
        <v>8224</v>
      </c>
      <c r="L7875" t="s">
        <v>8216</v>
      </c>
    </row>
    <row r="7876" spans="1:12" x14ac:dyDescent="0.35">
      <c r="A7876" s="164" t="s">
        <v>3996</v>
      </c>
      <c r="B7876" t="s">
        <v>5914</v>
      </c>
      <c r="C7876" t="s">
        <v>27490</v>
      </c>
      <c r="D7876" t="s">
        <v>3997</v>
      </c>
      <c r="E7876" t="s">
        <v>3971</v>
      </c>
      <c r="F7876">
        <v>39</v>
      </c>
      <c r="G7876" t="s">
        <v>8234</v>
      </c>
      <c r="H7876" t="s">
        <v>8213</v>
      </c>
      <c r="I7876" t="s">
        <v>8214</v>
      </c>
      <c r="J7876" t="s">
        <v>8215</v>
      </c>
      <c r="K7876" t="s">
        <v>8224</v>
      </c>
      <c r="L7876" t="s">
        <v>8267</v>
      </c>
    </row>
    <row r="7877" spans="1:12" x14ac:dyDescent="0.35">
      <c r="A7877" s="164" t="s">
        <v>3998</v>
      </c>
      <c r="B7877" t="s">
        <v>5881</v>
      </c>
      <c r="C7877" t="s">
        <v>22844</v>
      </c>
      <c r="D7877" t="s">
        <v>1660</v>
      </c>
      <c r="E7877" t="s">
        <v>3971</v>
      </c>
      <c r="F7877">
        <v>47</v>
      </c>
      <c r="G7877" t="s">
        <v>8234</v>
      </c>
      <c r="H7877" t="s">
        <v>8213</v>
      </c>
      <c r="I7877" t="s">
        <v>8214</v>
      </c>
      <c r="J7877" t="s">
        <v>8215</v>
      </c>
      <c r="K7877" t="s">
        <v>8224</v>
      </c>
      <c r="L7877" t="s">
        <v>8216</v>
      </c>
    </row>
    <row r="7878" spans="1:12" x14ac:dyDescent="0.35">
      <c r="A7878" s="164" t="s">
        <v>28923</v>
      </c>
      <c r="B7878" t="s">
        <v>5884</v>
      </c>
      <c r="C7878" t="s">
        <v>22731</v>
      </c>
      <c r="D7878" t="s">
        <v>426</v>
      </c>
      <c r="E7878" t="s">
        <v>3971</v>
      </c>
      <c r="F7878">
        <v>50</v>
      </c>
      <c r="G7878" t="s">
        <v>8234</v>
      </c>
      <c r="H7878" t="s">
        <v>8213</v>
      </c>
      <c r="I7878" t="s">
        <v>8219</v>
      </c>
      <c r="J7878" t="s">
        <v>8215</v>
      </c>
      <c r="K7878" t="s">
        <v>8224</v>
      </c>
      <c r="L7878" t="s">
        <v>8216</v>
      </c>
    </row>
    <row r="7879" spans="1:12" x14ac:dyDescent="0.35">
      <c r="A7879" s="164" t="s">
        <v>19559</v>
      </c>
      <c r="B7879" t="s">
        <v>19560</v>
      </c>
      <c r="C7879" t="s">
        <v>19561</v>
      </c>
      <c r="D7879" t="s">
        <v>13572</v>
      </c>
      <c r="E7879" t="s">
        <v>3971</v>
      </c>
      <c r="H7879" t="s">
        <v>8213</v>
      </c>
      <c r="I7879" t="s">
        <v>8214</v>
      </c>
      <c r="J7879" t="s">
        <v>8215</v>
      </c>
      <c r="K7879" t="s">
        <v>8224</v>
      </c>
      <c r="L7879" t="s">
        <v>8216</v>
      </c>
    </row>
    <row r="7880" spans="1:12" x14ac:dyDescent="0.35">
      <c r="A7880" s="164" t="s">
        <v>24810</v>
      </c>
      <c r="B7880" t="s">
        <v>24811</v>
      </c>
      <c r="C7880" t="s">
        <v>24812</v>
      </c>
      <c r="D7880" t="s">
        <v>4007</v>
      </c>
      <c r="E7880" t="s">
        <v>3971</v>
      </c>
      <c r="F7880">
        <v>80</v>
      </c>
      <c r="G7880" t="s">
        <v>8234</v>
      </c>
      <c r="H7880" t="s">
        <v>8213</v>
      </c>
      <c r="I7880" t="s">
        <v>8219</v>
      </c>
      <c r="J7880" t="s">
        <v>8215</v>
      </c>
      <c r="K7880" t="s">
        <v>5808</v>
      </c>
      <c r="L7880" t="s">
        <v>8216</v>
      </c>
    </row>
    <row r="7881" spans="1:12" x14ac:dyDescent="0.35">
      <c r="A7881" s="164" t="s">
        <v>3999</v>
      </c>
      <c r="B7881" t="s">
        <v>5882</v>
      </c>
      <c r="C7881" t="s">
        <v>24707</v>
      </c>
      <c r="D7881" t="s">
        <v>4000</v>
      </c>
      <c r="E7881" t="s">
        <v>3971</v>
      </c>
      <c r="F7881">
        <v>44</v>
      </c>
      <c r="G7881" t="s">
        <v>8234</v>
      </c>
      <c r="H7881" t="s">
        <v>8213</v>
      </c>
      <c r="I7881" t="s">
        <v>8219</v>
      </c>
      <c r="J7881" t="s">
        <v>8215</v>
      </c>
      <c r="K7881" t="s">
        <v>8224</v>
      </c>
      <c r="L7881" t="s">
        <v>8216</v>
      </c>
    </row>
    <row r="7882" spans="1:12" x14ac:dyDescent="0.35">
      <c r="A7882" s="164" t="s">
        <v>19655</v>
      </c>
      <c r="B7882" t="s">
        <v>19656</v>
      </c>
      <c r="C7882" t="s">
        <v>19657</v>
      </c>
      <c r="D7882" t="s">
        <v>13572</v>
      </c>
      <c r="E7882" t="s">
        <v>3971</v>
      </c>
      <c r="H7882" t="s">
        <v>8213</v>
      </c>
      <c r="I7882" t="s">
        <v>8214</v>
      </c>
      <c r="J7882" t="s">
        <v>8215</v>
      </c>
      <c r="K7882" t="s">
        <v>8224</v>
      </c>
      <c r="L7882" t="s">
        <v>8216</v>
      </c>
    </row>
    <row r="7883" spans="1:12" x14ac:dyDescent="0.35">
      <c r="A7883" s="164" t="s">
        <v>4001</v>
      </c>
      <c r="B7883" t="s">
        <v>5870</v>
      </c>
      <c r="C7883" t="s">
        <v>30466</v>
      </c>
      <c r="D7883" t="s">
        <v>198</v>
      </c>
      <c r="E7883" t="s">
        <v>3971</v>
      </c>
      <c r="F7883">
        <v>101</v>
      </c>
      <c r="G7883" t="s">
        <v>8212</v>
      </c>
      <c r="H7883" t="s">
        <v>8213</v>
      </c>
      <c r="I7883" t="s">
        <v>8214</v>
      </c>
      <c r="J7883" t="s">
        <v>8215</v>
      </c>
      <c r="K7883" t="s">
        <v>8224</v>
      </c>
      <c r="L7883" t="s">
        <v>8216</v>
      </c>
    </row>
    <row r="7884" spans="1:12" x14ac:dyDescent="0.35">
      <c r="A7884" s="164" t="s">
        <v>4002</v>
      </c>
      <c r="B7884" t="s">
        <v>5895</v>
      </c>
      <c r="C7884" t="s">
        <v>20283</v>
      </c>
      <c r="D7884" t="s">
        <v>392</v>
      </c>
      <c r="E7884" t="s">
        <v>3971</v>
      </c>
      <c r="F7884">
        <v>166</v>
      </c>
      <c r="G7884" t="s">
        <v>8212</v>
      </c>
      <c r="H7884" t="s">
        <v>8213</v>
      </c>
      <c r="I7884" t="s">
        <v>8214</v>
      </c>
      <c r="J7884" t="s">
        <v>8215</v>
      </c>
      <c r="K7884" t="s">
        <v>5808</v>
      </c>
      <c r="L7884" t="s">
        <v>8216</v>
      </c>
    </row>
    <row r="7885" spans="1:12" x14ac:dyDescent="0.35">
      <c r="A7885" s="164" t="s">
        <v>21125</v>
      </c>
      <c r="B7885" t="s">
        <v>21126</v>
      </c>
      <c r="C7885" t="s">
        <v>21127</v>
      </c>
      <c r="D7885" t="s">
        <v>21128</v>
      </c>
      <c r="E7885" t="s">
        <v>3971</v>
      </c>
      <c r="H7885" t="s">
        <v>8213</v>
      </c>
      <c r="I7885" t="s">
        <v>8214</v>
      </c>
      <c r="J7885" t="s">
        <v>8215</v>
      </c>
      <c r="K7885" t="s">
        <v>8224</v>
      </c>
      <c r="L7885" t="s">
        <v>8216</v>
      </c>
    </row>
    <row r="7886" spans="1:12" x14ac:dyDescent="0.35">
      <c r="A7886" s="164" t="s">
        <v>4003</v>
      </c>
      <c r="B7886" t="s">
        <v>5893</v>
      </c>
      <c r="C7886" t="s">
        <v>22476</v>
      </c>
      <c r="D7886" t="s">
        <v>98</v>
      </c>
      <c r="E7886" t="s">
        <v>3971</v>
      </c>
      <c r="F7886">
        <v>524</v>
      </c>
      <c r="G7886" t="s">
        <v>8490</v>
      </c>
      <c r="H7886" t="s">
        <v>8213</v>
      </c>
      <c r="I7886" t="s">
        <v>8214</v>
      </c>
      <c r="J7886" t="s">
        <v>8215</v>
      </c>
      <c r="K7886" t="s">
        <v>8224</v>
      </c>
      <c r="L7886" t="s">
        <v>8267</v>
      </c>
    </row>
    <row r="7887" spans="1:12" x14ac:dyDescent="0.35">
      <c r="A7887" s="164" t="s">
        <v>4004</v>
      </c>
      <c r="B7887" t="s">
        <v>5873</v>
      </c>
      <c r="C7887" t="s">
        <v>13357</v>
      </c>
      <c r="D7887" t="s">
        <v>4005</v>
      </c>
      <c r="E7887" t="s">
        <v>3971</v>
      </c>
      <c r="F7887">
        <v>48</v>
      </c>
      <c r="G7887" t="s">
        <v>8234</v>
      </c>
      <c r="H7887" t="s">
        <v>8213</v>
      </c>
      <c r="I7887" t="s">
        <v>8219</v>
      </c>
      <c r="J7887" t="s">
        <v>8215</v>
      </c>
      <c r="K7887" t="s">
        <v>5808</v>
      </c>
      <c r="L7887" t="s">
        <v>8216</v>
      </c>
    </row>
    <row r="7888" spans="1:12" x14ac:dyDescent="0.35">
      <c r="A7888" s="164" t="s">
        <v>9410</v>
      </c>
      <c r="B7888" t="s">
        <v>9411</v>
      </c>
      <c r="C7888" t="s">
        <v>9412</v>
      </c>
      <c r="D7888" t="s">
        <v>9413</v>
      </c>
      <c r="E7888" t="s">
        <v>3971</v>
      </c>
      <c r="F7888">
        <v>94</v>
      </c>
      <c r="G7888" t="s">
        <v>8234</v>
      </c>
      <c r="H7888" t="s">
        <v>8213</v>
      </c>
      <c r="I7888" t="s">
        <v>8219</v>
      </c>
      <c r="J7888" t="s">
        <v>8215</v>
      </c>
      <c r="K7888" t="s">
        <v>8224</v>
      </c>
      <c r="L7888" t="s">
        <v>8216</v>
      </c>
    </row>
    <row r="7889" spans="1:12" x14ac:dyDescent="0.35">
      <c r="A7889" s="164" t="s">
        <v>4006</v>
      </c>
      <c r="B7889" t="s">
        <v>5902</v>
      </c>
      <c r="C7889" t="s">
        <v>29831</v>
      </c>
      <c r="D7889" t="s">
        <v>4007</v>
      </c>
      <c r="E7889" t="s">
        <v>3971</v>
      </c>
      <c r="F7889">
        <v>94</v>
      </c>
      <c r="G7889" t="s">
        <v>8234</v>
      </c>
      <c r="H7889" t="s">
        <v>8213</v>
      </c>
      <c r="I7889" t="s">
        <v>8219</v>
      </c>
      <c r="J7889" t="s">
        <v>8215</v>
      </c>
      <c r="K7889" t="s">
        <v>8224</v>
      </c>
      <c r="L7889" t="s">
        <v>8216</v>
      </c>
    </row>
    <row r="7890" spans="1:12" x14ac:dyDescent="0.35">
      <c r="A7890" s="164" t="s">
        <v>28763</v>
      </c>
      <c r="B7890" t="s">
        <v>28764</v>
      </c>
      <c r="C7890" t="s">
        <v>28765</v>
      </c>
      <c r="D7890" t="s">
        <v>28766</v>
      </c>
      <c r="E7890" t="s">
        <v>3971</v>
      </c>
      <c r="F7890">
        <v>59</v>
      </c>
      <c r="G7890" t="s">
        <v>8234</v>
      </c>
      <c r="H7890" t="s">
        <v>8213</v>
      </c>
      <c r="I7890" t="s">
        <v>8219</v>
      </c>
      <c r="J7890" t="s">
        <v>8215</v>
      </c>
      <c r="K7890" t="s">
        <v>5808</v>
      </c>
      <c r="L7890" t="s">
        <v>8216</v>
      </c>
    </row>
    <row r="7891" spans="1:12" x14ac:dyDescent="0.35">
      <c r="A7891" s="164" t="s">
        <v>4008</v>
      </c>
      <c r="B7891" t="s">
        <v>5896</v>
      </c>
      <c r="C7891" t="s">
        <v>33345</v>
      </c>
      <c r="D7891" t="s">
        <v>3981</v>
      </c>
      <c r="E7891" t="s">
        <v>3971</v>
      </c>
      <c r="F7891">
        <v>36</v>
      </c>
      <c r="G7891" t="s">
        <v>8234</v>
      </c>
      <c r="H7891" t="s">
        <v>8213</v>
      </c>
      <c r="I7891" t="s">
        <v>8214</v>
      </c>
      <c r="J7891" t="s">
        <v>8215</v>
      </c>
      <c r="K7891" t="s">
        <v>8224</v>
      </c>
      <c r="L7891" t="s">
        <v>8216</v>
      </c>
    </row>
    <row r="7892" spans="1:12" x14ac:dyDescent="0.35">
      <c r="A7892" s="164" t="s">
        <v>31781</v>
      </c>
      <c r="B7892" t="s">
        <v>10095</v>
      </c>
      <c r="C7892" t="s">
        <v>10096</v>
      </c>
      <c r="D7892" t="s">
        <v>10097</v>
      </c>
      <c r="E7892" t="s">
        <v>3971</v>
      </c>
      <c r="F7892">
        <v>28</v>
      </c>
      <c r="G7892" t="s">
        <v>8234</v>
      </c>
      <c r="H7892" t="s">
        <v>8213</v>
      </c>
      <c r="I7892" t="s">
        <v>8219</v>
      </c>
      <c r="J7892" t="s">
        <v>8215</v>
      </c>
      <c r="K7892" t="s">
        <v>5808</v>
      </c>
      <c r="L7892" t="s">
        <v>8216</v>
      </c>
    </row>
    <row r="7893" spans="1:12" x14ac:dyDescent="0.35">
      <c r="A7893" s="164" t="s">
        <v>29553</v>
      </c>
      <c r="B7893" t="s">
        <v>29554</v>
      </c>
      <c r="C7893" t="s">
        <v>29555</v>
      </c>
      <c r="D7893" t="s">
        <v>2150</v>
      </c>
      <c r="E7893" t="s">
        <v>3971</v>
      </c>
      <c r="F7893">
        <v>40</v>
      </c>
      <c r="G7893" t="s">
        <v>8234</v>
      </c>
      <c r="H7893" t="s">
        <v>8213</v>
      </c>
      <c r="I7893" t="s">
        <v>8219</v>
      </c>
      <c r="J7893" t="s">
        <v>8215</v>
      </c>
      <c r="K7893" t="s">
        <v>5808</v>
      </c>
      <c r="L7893" t="s">
        <v>8216</v>
      </c>
    </row>
    <row r="7894" spans="1:12" x14ac:dyDescent="0.35">
      <c r="A7894" s="164" t="s">
        <v>10750</v>
      </c>
      <c r="B7894" t="s">
        <v>5894</v>
      </c>
      <c r="C7894" t="s">
        <v>10751</v>
      </c>
      <c r="D7894" t="s">
        <v>4009</v>
      </c>
      <c r="E7894" t="s">
        <v>3971</v>
      </c>
      <c r="F7894">
        <v>59</v>
      </c>
      <c r="G7894" t="s">
        <v>8234</v>
      </c>
      <c r="H7894" t="s">
        <v>8213</v>
      </c>
      <c r="I7894" t="s">
        <v>8219</v>
      </c>
      <c r="J7894" t="s">
        <v>8215</v>
      </c>
      <c r="K7894" t="s">
        <v>8224</v>
      </c>
      <c r="L7894" t="s">
        <v>8216</v>
      </c>
    </row>
    <row r="7895" spans="1:12" x14ac:dyDescent="0.35">
      <c r="A7895" s="164" t="s">
        <v>21355</v>
      </c>
      <c r="B7895" t="s">
        <v>5900</v>
      </c>
      <c r="C7895" t="s">
        <v>21356</v>
      </c>
      <c r="D7895" t="s">
        <v>4042</v>
      </c>
      <c r="E7895" t="s">
        <v>3971</v>
      </c>
      <c r="F7895">
        <v>155</v>
      </c>
      <c r="G7895" t="s">
        <v>8212</v>
      </c>
      <c r="H7895" t="s">
        <v>8213</v>
      </c>
      <c r="I7895" t="s">
        <v>8214</v>
      </c>
      <c r="J7895" t="s">
        <v>8215</v>
      </c>
      <c r="K7895" t="s">
        <v>8224</v>
      </c>
      <c r="L7895" t="s">
        <v>8216</v>
      </c>
    </row>
    <row r="7896" spans="1:12" x14ac:dyDescent="0.35">
      <c r="A7896" s="164" t="s">
        <v>4010</v>
      </c>
      <c r="B7896" t="s">
        <v>5887</v>
      </c>
      <c r="C7896" t="s">
        <v>25549</v>
      </c>
      <c r="D7896" t="s">
        <v>3973</v>
      </c>
      <c r="E7896" t="s">
        <v>3971</v>
      </c>
      <c r="F7896">
        <v>189</v>
      </c>
      <c r="G7896" t="s">
        <v>8212</v>
      </c>
      <c r="H7896" t="s">
        <v>8213</v>
      </c>
      <c r="I7896" t="s">
        <v>8214</v>
      </c>
      <c r="J7896" t="s">
        <v>8215</v>
      </c>
      <c r="K7896" t="s">
        <v>5808</v>
      </c>
      <c r="L7896" t="s">
        <v>8216</v>
      </c>
    </row>
    <row r="7897" spans="1:12" x14ac:dyDescent="0.35">
      <c r="A7897" s="164" t="s">
        <v>4011</v>
      </c>
      <c r="B7897" t="s">
        <v>5899</v>
      </c>
      <c r="C7897" t="s">
        <v>19850</v>
      </c>
      <c r="D7897" t="s">
        <v>1173</v>
      </c>
      <c r="E7897" t="s">
        <v>3971</v>
      </c>
      <c r="F7897">
        <v>26</v>
      </c>
      <c r="G7897" t="s">
        <v>8234</v>
      </c>
      <c r="H7897" t="s">
        <v>8213</v>
      </c>
      <c r="I7897" t="s">
        <v>8214</v>
      </c>
      <c r="J7897" t="s">
        <v>8215</v>
      </c>
      <c r="K7897" t="s">
        <v>5808</v>
      </c>
      <c r="L7897" t="s">
        <v>8216</v>
      </c>
    </row>
    <row r="7898" spans="1:12" x14ac:dyDescent="0.35">
      <c r="A7898" s="164" t="s">
        <v>4012</v>
      </c>
      <c r="B7898" t="s">
        <v>5919</v>
      </c>
      <c r="C7898" t="s">
        <v>19815</v>
      </c>
      <c r="D7898" t="s">
        <v>3382</v>
      </c>
      <c r="E7898" t="s">
        <v>3971</v>
      </c>
      <c r="F7898">
        <v>167</v>
      </c>
      <c r="G7898" t="s">
        <v>8212</v>
      </c>
      <c r="H7898" t="s">
        <v>8213</v>
      </c>
      <c r="I7898" t="s">
        <v>8214</v>
      </c>
      <c r="J7898" t="s">
        <v>8215</v>
      </c>
      <c r="K7898" t="s">
        <v>5808</v>
      </c>
      <c r="L7898" t="s">
        <v>8216</v>
      </c>
    </row>
    <row r="7899" spans="1:12" x14ac:dyDescent="0.35">
      <c r="A7899" s="164" t="s">
        <v>4013</v>
      </c>
      <c r="B7899" t="s">
        <v>5874</v>
      </c>
      <c r="C7899" t="s">
        <v>27449</v>
      </c>
      <c r="D7899" t="s">
        <v>4014</v>
      </c>
      <c r="E7899" t="s">
        <v>3971</v>
      </c>
      <c r="F7899">
        <v>251</v>
      </c>
      <c r="G7899" t="s">
        <v>8223</v>
      </c>
      <c r="H7899" t="s">
        <v>8213</v>
      </c>
      <c r="I7899" t="s">
        <v>8219</v>
      </c>
      <c r="J7899" t="s">
        <v>8215</v>
      </c>
      <c r="K7899" t="s">
        <v>5808</v>
      </c>
      <c r="L7899" t="s">
        <v>8216</v>
      </c>
    </row>
    <row r="7900" spans="1:12" x14ac:dyDescent="0.35">
      <c r="A7900" s="164" t="s">
        <v>29762</v>
      </c>
      <c r="B7900" t="s">
        <v>5872</v>
      </c>
      <c r="C7900" t="s">
        <v>9251</v>
      </c>
      <c r="D7900" t="s">
        <v>4015</v>
      </c>
      <c r="E7900" t="s">
        <v>3971</v>
      </c>
      <c r="F7900">
        <v>54</v>
      </c>
      <c r="G7900" t="s">
        <v>8234</v>
      </c>
      <c r="H7900" t="s">
        <v>8213</v>
      </c>
      <c r="I7900" t="s">
        <v>8214</v>
      </c>
      <c r="J7900" t="s">
        <v>8215</v>
      </c>
      <c r="K7900" t="s">
        <v>8224</v>
      </c>
      <c r="L7900" t="s">
        <v>8216</v>
      </c>
    </row>
    <row r="7901" spans="1:12" x14ac:dyDescent="0.35">
      <c r="A7901" s="164" t="s">
        <v>4016</v>
      </c>
      <c r="B7901" t="s">
        <v>5875</v>
      </c>
      <c r="C7901" t="s">
        <v>19340</v>
      </c>
      <c r="D7901" t="s">
        <v>231</v>
      </c>
      <c r="E7901" t="s">
        <v>3971</v>
      </c>
      <c r="F7901">
        <v>247</v>
      </c>
      <c r="G7901" t="s">
        <v>8223</v>
      </c>
      <c r="H7901" t="s">
        <v>8213</v>
      </c>
      <c r="I7901" t="s">
        <v>8214</v>
      </c>
      <c r="J7901" t="s">
        <v>8215</v>
      </c>
      <c r="K7901" t="s">
        <v>8224</v>
      </c>
      <c r="L7901" t="s">
        <v>8267</v>
      </c>
    </row>
    <row r="7902" spans="1:12" x14ac:dyDescent="0.35">
      <c r="A7902" s="164" t="s">
        <v>4017</v>
      </c>
      <c r="B7902" t="s">
        <v>5909</v>
      </c>
      <c r="C7902" t="s">
        <v>19551</v>
      </c>
      <c r="D7902" t="s">
        <v>2660</v>
      </c>
      <c r="E7902" t="s">
        <v>3971</v>
      </c>
      <c r="F7902">
        <v>290</v>
      </c>
      <c r="G7902" t="s">
        <v>8223</v>
      </c>
      <c r="H7902" t="s">
        <v>8213</v>
      </c>
      <c r="I7902" t="s">
        <v>8219</v>
      </c>
      <c r="J7902" t="s">
        <v>8215</v>
      </c>
      <c r="K7902" t="s">
        <v>5808</v>
      </c>
      <c r="L7902" t="s">
        <v>8267</v>
      </c>
    </row>
    <row r="7903" spans="1:12" x14ac:dyDescent="0.35">
      <c r="A7903" s="164" t="s">
        <v>4018</v>
      </c>
      <c r="B7903" t="s">
        <v>5923</v>
      </c>
      <c r="C7903" t="s">
        <v>27338</v>
      </c>
      <c r="D7903" t="s">
        <v>4019</v>
      </c>
      <c r="E7903" t="s">
        <v>3971</v>
      </c>
      <c r="F7903">
        <v>32</v>
      </c>
      <c r="G7903" t="s">
        <v>8234</v>
      </c>
      <c r="H7903" t="s">
        <v>8213</v>
      </c>
      <c r="I7903" t="s">
        <v>8219</v>
      </c>
      <c r="J7903" t="s">
        <v>8215</v>
      </c>
      <c r="K7903" t="s">
        <v>5808</v>
      </c>
      <c r="L7903" t="s">
        <v>8216</v>
      </c>
    </row>
    <row r="7904" spans="1:12" x14ac:dyDescent="0.35">
      <c r="A7904" s="164" t="s">
        <v>4021</v>
      </c>
      <c r="B7904" t="s">
        <v>5876</v>
      </c>
      <c r="C7904" t="s">
        <v>13973</v>
      </c>
      <c r="D7904" t="s">
        <v>4022</v>
      </c>
      <c r="E7904" t="s">
        <v>3971</v>
      </c>
      <c r="F7904">
        <v>481</v>
      </c>
      <c r="G7904" t="s">
        <v>8307</v>
      </c>
      <c r="H7904" t="s">
        <v>8213</v>
      </c>
      <c r="I7904" t="s">
        <v>8214</v>
      </c>
      <c r="J7904" t="s">
        <v>8215</v>
      </c>
      <c r="K7904" t="s">
        <v>8224</v>
      </c>
      <c r="L7904" t="s">
        <v>8216</v>
      </c>
    </row>
    <row r="7905" spans="1:12" x14ac:dyDescent="0.35">
      <c r="A7905" s="164" t="s">
        <v>13935</v>
      </c>
      <c r="B7905" t="s">
        <v>13936</v>
      </c>
      <c r="C7905" t="s">
        <v>13937</v>
      </c>
      <c r="D7905" t="s">
        <v>13938</v>
      </c>
      <c r="E7905" t="s">
        <v>3971</v>
      </c>
      <c r="F7905">
        <v>31</v>
      </c>
      <c r="G7905" t="s">
        <v>8234</v>
      </c>
      <c r="H7905" t="s">
        <v>8213</v>
      </c>
      <c r="I7905" t="s">
        <v>8214</v>
      </c>
      <c r="J7905" t="s">
        <v>8215</v>
      </c>
      <c r="K7905" t="s">
        <v>5808</v>
      </c>
      <c r="L7905" t="s">
        <v>8216</v>
      </c>
    </row>
    <row r="7906" spans="1:12" x14ac:dyDescent="0.35">
      <c r="A7906" s="164" t="s">
        <v>9346</v>
      </c>
      <c r="B7906" t="s">
        <v>9347</v>
      </c>
      <c r="C7906" t="s">
        <v>9348</v>
      </c>
      <c r="D7906" t="s">
        <v>9349</v>
      </c>
      <c r="E7906" t="s">
        <v>3971</v>
      </c>
      <c r="F7906">
        <v>40</v>
      </c>
      <c r="G7906" t="s">
        <v>8234</v>
      </c>
      <c r="H7906" t="s">
        <v>8213</v>
      </c>
      <c r="I7906" t="s">
        <v>8214</v>
      </c>
      <c r="J7906" t="s">
        <v>8215</v>
      </c>
      <c r="K7906" t="s">
        <v>5808</v>
      </c>
      <c r="L7906" t="s">
        <v>8216</v>
      </c>
    </row>
    <row r="7907" spans="1:12" x14ac:dyDescent="0.35">
      <c r="A7907" s="164" t="s">
        <v>26207</v>
      </c>
      <c r="B7907" t="s">
        <v>26208</v>
      </c>
      <c r="C7907" t="s">
        <v>26209</v>
      </c>
      <c r="D7907" t="s">
        <v>26210</v>
      </c>
      <c r="E7907" t="s">
        <v>3971</v>
      </c>
      <c r="H7907" t="s">
        <v>8213</v>
      </c>
      <c r="I7907" t="s">
        <v>8214</v>
      </c>
      <c r="J7907" t="s">
        <v>8215</v>
      </c>
      <c r="K7907" t="s">
        <v>8224</v>
      </c>
      <c r="L7907" t="s">
        <v>8216</v>
      </c>
    </row>
    <row r="7908" spans="1:12" x14ac:dyDescent="0.35">
      <c r="A7908" s="164" t="s">
        <v>4023</v>
      </c>
      <c r="B7908" t="s">
        <v>5905</v>
      </c>
      <c r="C7908" t="s">
        <v>17347</v>
      </c>
      <c r="D7908" t="s">
        <v>239</v>
      </c>
      <c r="E7908" t="s">
        <v>3971</v>
      </c>
      <c r="F7908">
        <v>697</v>
      </c>
      <c r="G7908" t="s">
        <v>8490</v>
      </c>
      <c r="H7908" t="s">
        <v>8213</v>
      </c>
      <c r="I7908" t="s">
        <v>8214</v>
      </c>
      <c r="J7908" t="s">
        <v>8215</v>
      </c>
      <c r="K7908" t="s">
        <v>8224</v>
      </c>
      <c r="L7908" t="s">
        <v>8267</v>
      </c>
    </row>
    <row r="7909" spans="1:12" x14ac:dyDescent="0.35">
      <c r="A7909" s="164" t="s">
        <v>4024</v>
      </c>
      <c r="B7909" t="s">
        <v>5886</v>
      </c>
      <c r="C7909" t="s">
        <v>13439</v>
      </c>
      <c r="D7909" t="s">
        <v>3973</v>
      </c>
      <c r="E7909" t="s">
        <v>3971</v>
      </c>
      <c r="F7909">
        <v>434</v>
      </c>
      <c r="G7909" t="s">
        <v>8307</v>
      </c>
      <c r="H7909" t="s">
        <v>8213</v>
      </c>
      <c r="I7909" t="s">
        <v>8214</v>
      </c>
      <c r="J7909" t="s">
        <v>8215</v>
      </c>
      <c r="K7909" t="s">
        <v>8224</v>
      </c>
      <c r="L7909" t="s">
        <v>8267</v>
      </c>
    </row>
    <row r="7910" spans="1:12" x14ac:dyDescent="0.35">
      <c r="A7910" s="164" t="s">
        <v>4025</v>
      </c>
      <c r="B7910" t="s">
        <v>5920</v>
      </c>
      <c r="C7910" t="s">
        <v>15427</v>
      </c>
      <c r="D7910" t="s">
        <v>5921</v>
      </c>
      <c r="E7910" t="s">
        <v>3971</v>
      </c>
      <c r="F7910">
        <v>104</v>
      </c>
      <c r="G7910" t="s">
        <v>8212</v>
      </c>
      <c r="H7910" t="s">
        <v>8213</v>
      </c>
      <c r="I7910" t="s">
        <v>8214</v>
      </c>
      <c r="J7910" t="s">
        <v>8215</v>
      </c>
      <c r="K7910" t="s">
        <v>8224</v>
      </c>
      <c r="L7910" t="s">
        <v>8216</v>
      </c>
    </row>
    <row r="7911" spans="1:12" x14ac:dyDescent="0.35">
      <c r="A7911" s="164" t="s">
        <v>9917</v>
      </c>
      <c r="B7911" t="s">
        <v>9918</v>
      </c>
      <c r="C7911" t="s">
        <v>9919</v>
      </c>
      <c r="D7911" t="s">
        <v>9920</v>
      </c>
      <c r="E7911" t="s">
        <v>3971</v>
      </c>
      <c r="F7911">
        <v>0</v>
      </c>
      <c r="G7911" t="s">
        <v>8234</v>
      </c>
      <c r="H7911" t="s">
        <v>8213</v>
      </c>
      <c r="I7911" t="s">
        <v>8214</v>
      </c>
      <c r="J7911" t="s">
        <v>8215</v>
      </c>
      <c r="K7911" t="s">
        <v>8224</v>
      </c>
      <c r="L7911" t="s">
        <v>8216</v>
      </c>
    </row>
    <row r="7912" spans="1:12" x14ac:dyDescent="0.35">
      <c r="A7912" s="164" t="s">
        <v>4026</v>
      </c>
      <c r="B7912" t="s">
        <v>5918</v>
      </c>
      <c r="C7912" t="s">
        <v>9400</v>
      </c>
      <c r="D7912" t="s">
        <v>4027</v>
      </c>
      <c r="E7912" t="s">
        <v>3971</v>
      </c>
      <c r="F7912">
        <v>204</v>
      </c>
      <c r="G7912" t="s">
        <v>8223</v>
      </c>
      <c r="H7912" t="s">
        <v>8213</v>
      </c>
      <c r="I7912" t="s">
        <v>8214</v>
      </c>
      <c r="J7912" t="s">
        <v>8215</v>
      </c>
      <c r="K7912" t="s">
        <v>8224</v>
      </c>
      <c r="L7912" t="s">
        <v>8267</v>
      </c>
    </row>
    <row r="7913" spans="1:12" x14ac:dyDescent="0.35">
      <c r="A7913" s="164" t="s">
        <v>9299</v>
      </c>
      <c r="B7913" t="s">
        <v>9300</v>
      </c>
      <c r="C7913" t="s">
        <v>9301</v>
      </c>
      <c r="D7913" t="s">
        <v>3977</v>
      </c>
      <c r="E7913" t="s">
        <v>3971</v>
      </c>
      <c r="F7913">
        <v>112</v>
      </c>
      <c r="G7913" t="s">
        <v>8212</v>
      </c>
      <c r="H7913" t="s">
        <v>8213</v>
      </c>
      <c r="I7913" t="s">
        <v>8214</v>
      </c>
      <c r="J7913" t="s">
        <v>8215</v>
      </c>
      <c r="K7913" t="s">
        <v>8224</v>
      </c>
      <c r="L7913" t="s">
        <v>8216</v>
      </c>
    </row>
    <row r="7914" spans="1:12" x14ac:dyDescent="0.35">
      <c r="A7914" s="164" t="s">
        <v>26092</v>
      </c>
      <c r="B7914" t="s">
        <v>26093</v>
      </c>
      <c r="C7914" t="s">
        <v>26094</v>
      </c>
      <c r="D7914" t="s">
        <v>9464</v>
      </c>
      <c r="E7914" t="s">
        <v>3971</v>
      </c>
      <c r="H7914" t="s">
        <v>8213</v>
      </c>
      <c r="I7914" t="s">
        <v>8214</v>
      </c>
      <c r="J7914" t="s">
        <v>8215</v>
      </c>
      <c r="K7914" t="s">
        <v>8224</v>
      </c>
      <c r="L7914" t="s">
        <v>8216</v>
      </c>
    </row>
    <row r="7915" spans="1:12" x14ac:dyDescent="0.35">
      <c r="A7915" s="164" t="s">
        <v>4028</v>
      </c>
      <c r="B7915" t="s">
        <v>5901</v>
      </c>
      <c r="C7915" t="s">
        <v>20834</v>
      </c>
      <c r="D7915" t="s">
        <v>4029</v>
      </c>
      <c r="E7915" t="s">
        <v>3971</v>
      </c>
      <c r="F7915">
        <v>325</v>
      </c>
      <c r="G7915" t="s">
        <v>8556</v>
      </c>
      <c r="H7915" t="s">
        <v>8213</v>
      </c>
      <c r="I7915" t="s">
        <v>8214</v>
      </c>
      <c r="J7915" t="s">
        <v>8215</v>
      </c>
      <c r="K7915" t="s">
        <v>8224</v>
      </c>
      <c r="L7915" t="s">
        <v>8267</v>
      </c>
    </row>
    <row r="7916" spans="1:12" x14ac:dyDescent="0.35">
      <c r="A7916" s="164" t="s">
        <v>4030</v>
      </c>
      <c r="B7916" t="s">
        <v>8038</v>
      </c>
      <c r="C7916" t="s">
        <v>18690</v>
      </c>
      <c r="D7916" t="s">
        <v>409</v>
      </c>
      <c r="E7916" t="s">
        <v>3971</v>
      </c>
      <c r="F7916">
        <v>288</v>
      </c>
      <c r="G7916" t="s">
        <v>8223</v>
      </c>
      <c r="H7916" t="s">
        <v>8213</v>
      </c>
      <c r="I7916" t="s">
        <v>8214</v>
      </c>
      <c r="J7916" t="s">
        <v>8215</v>
      </c>
      <c r="K7916" t="s">
        <v>8224</v>
      </c>
      <c r="L7916" t="s">
        <v>8267</v>
      </c>
    </row>
    <row r="7917" spans="1:12" x14ac:dyDescent="0.35">
      <c r="A7917" s="164" t="s">
        <v>4031</v>
      </c>
      <c r="B7917" t="s">
        <v>5885</v>
      </c>
      <c r="C7917" t="s">
        <v>19152</v>
      </c>
      <c r="D7917" t="s">
        <v>3973</v>
      </c>
      <c r="E7917" t="s">
        <v>3971</v>
      </c>
      <c r="F7917">
        <v>316</v>
      </c>
      <c r="G7917" t="s">
        <v>8556</v>
      </c>
      <c r="H7917" t="s">
        <v>8213</v>
      </c>
      <c r="I7917" t="s">
        <v>8214</v>
      </c>
      <c r="J7917" t="s">
        <v>8215</v>
      </c>
      <c r="K7917" t="s">
        <v>5808</v>
      </c>
      <c r="L7917" t="s">
        <v>8267</v>
      </c>
    </row>
    <row r="7918" spans="1:12" x14ac:dyDescent="0.35">
      <c r="A7918" s="164" t="s">
        <v>23383</v>
      </c>
      <c r="B7918" t="s">
        <v>23384</v>
      </c>
      <c r="C7918" t="s">
        <v>23385</v>
      </c>
      <c r="D7918" t="s">
        <v>12662</v>
      </c>
      <c r="E7918" t="s">
        <v>3971</v>
      </c>
      <c r="F7918">
        <v>104</v>
      </c>
      <c r="G7918" t="s">
        <v>8212</v>
      </c>
      <c r="H7918" t="s">
        <v>8213</v>
      </c>
      <c r="I7918" t="s">
        <v>8214</v>
      </c>
      <c r="J7918" t="s">
        <v>8215</v>
      </c>
      <c r="K7918" t="s">
        <v>5808</v>
      </c>
      <c r="L7918" t="s">
        <v>8216</v>
      </c>
    </row>
    <row r="7919" spans="1:12" x14ac:dyDescent="0.35">
      <c r="A7919" s="164" t="s">
        <v>4032</v>
      </c>
      <c r="B7919" t="s">
        <v>5889</v>
      </c>
      <c r="C7919" t="s">
        <v>11345</v>
      </c>
      <c r="D7919" t="s">
        <v>2423</v>
      </c>
      <c r="E7919" t="s">
        <v>3971</v>
      </c>
      <c r="F7919">
        <v>130</v>
      </c>
      <c r="G7919" t="s">
        <v>8212</v>
      </c>
      <c r="H7919" t="s">
        <v>8213</v>
      </c>
      <c r="I7919" t="s">
        <v>8214</v>
      </c>
      <c r="J7919" t="s">
        <v>8215</v>
      </c>
      <c r="K7919" t="s">
        <v>8224</v>
      </c>
      <c r="L7919" t="s">
        <v>8216</v>
      </c>
    </row>
    <row r="7920" spans="1:12" x14ac:dyDescent="0.35">
      <c r="A7920" s="164" t="s">
        <v>4033</v>
      </c>
      <c r="B7920" t="s">
        <v>5892</v>
      </c>
      <c r="C7920" t="s">
        <v>28611</v>
      </c>
      <c r="D7920" t="s">
        <v>98</v>
      </c>
      <c r="E7920" t="s">
        <v>3971</v>
      </c>
      <c r="F7920">
        <v>354</v>
      </c>
      <c r="G7920" t="s">
        <v>8556</v>
      </c>
      <c r="H7920" t="s">
        <v>8213</v>
      </c>
      <c r="I7920" t="s">
        <v>8214</v>
      </c>
      <c r="J7920" t="s">
        <v>8215</v>
      </c>
      <c r="K7920" t="s">
        <v>8224</v>
      </c>
      <c r="L7920" t="s">
        <v>8216</v>
      </c>
    </row>
    <row r="7921" spans="1:12" x14ac:dyDescent="0.35">
      <c r="A7921" s="164" t="s">
        <v>33169</v>
      </c>
      <c r="B7921" t="s">
        <v>33170</v>
      </c>
      <c r="C7921" t="s">
        <v>33171</v>
      </c>
      <c r="D7921" t="s">
        <v>26720</v>
      </c>
      <c r="E7921" t="s">
        <v>3971</v>
      </c>
      <c r="H7921" t="s">
        <v>8213</v>
      </c>
      <c r="I7921" t="s">
        <v>8219</v>
      </c>
      <c r="J7921" t="s">
        <v>8215</v>
      </c>
      <c r="K7921" t="s">
        <v>8224</v>
      </c>
      <c r="L7921" t="s">
        <v>8216</v>
      </c>
    </row>
    <row r="7922" spans="1:12" x14ac:dyDescent="0.35">
      <c r="A7922" s="164" t="s">
        <v>12338</v>
      </c>
      <c r="B7922" t="s">
        <v>12339</v>
      </c>
      <c r="C7922" t="s">
        <v>12340</v>
      </c>
      <c r="D7922" t="s">
        <v>4858</v>
      </c>
      <c r="E7922" t="s">
        <v>3971</v>
      </c>
      <c r="F7922">
        <v>0</v>
      </c>
      <c r="G7922" t="s">
        <v>8234</v>
      </c>
      <c r="H7922" t="s">
        <v>8213</v>
      </c>
      <c r="I7922" t="s">
        <v>8214</v>
      </c>
      <c r="J7922" t="s">
        <v>8215</v>
      </c>
      <c r="K7922" t="s">
        <v>8224</v>
      </c>
      <c r="L7922" t="s">
        <v>8216</v>
      </c>
    </row>
    <row r="7923" spans="1:12" x14ac:dyDescent="0.35">
      <c r="A7923" s="164" t="s">
        <v>28698</v>
      </c>
      <c r="B7923" t="s">
        <v>28699</v>
      </c>
      <c r="C7923" t="s">
        <v>28700</v>
      </c>
      <c r="D7923" t="s">
        <v>3977</v>
      </c>
      <c r="E7923" t="s">
        <v>3971</v>
      </c>
      <c r="F7923">
        <v>26</v>
      </c>
      <c r="G7923" t="s">
        <v>8234</v>
      </c>
      <c r="H7923" t="s">
        <v>8213</v>
      </c>
      <c r="I7923" t="s">
        <v>8214</v>
      </c>
      <c r="J7923" t="s">
        <v>8215</v>
      </c>
      <c r="K7923" t="s">
        <v>8224</v>
      </c>
      <c r="L7923" t="s">
        <v>8216</v>
      </c>
    </row>
    <row r="7924" spans="1:12" x14ac:dyDescent="0.35">
      <c r="A7924" s="164" t="s">
        <v>26935</v>
      </c>
      <c r="B7924" t="s">
        <v>26936</v>
      </c>
      <c r="C7924" t="s">
        <v>26937</v>
      </c>
      <c r="D7924" t="s">
        <v>3973</v>
      </c>
      <c r="E7924" t="s">
        <v>3971</v>
      </c>
      <c r="F7924">
        <v>37</v>
      </c>
      <c r="G7924" t="s">
        <v>8234</v>
      </c>
      <c r="H7924" t="s">
        <v>8213</v>
      </c>
      <c r="I7924" t="s">
        <v>8214</v>
      </c>
      <c r="J7924" t="s">
        <v>8215</v>
      </c>
      <c r="K7924" t="s">
        <v>8224</v>
      </c>
      <c r="L7924" t="s">
        <v>8216</v>
      </c>
    </row>
    <row r="7925" spans="1:12" x14ac:dyDescent="0.35">
      <c r="A7925" s="164" t="s">
        <v>31412</v>
      </c>
      <c r="B7925" t="s">
        <v>31413</v>
      </c>
      <c r="C7925" t="s">
        <v>31414</v>
      </c>
      <c r="D7925" t="s">
        <v>9464</v>
      </c>
      <c r="E7925" t="s">
        <v>3971</v>
      </c>
      <c r="F7925">
        <v>35</v>
      </c>
      <c r="G7925" t="s">
        <v>8234</v>
      </c>
      <c r="H7925" t="s">
        <v>8213</v>
      </c>
      <c r="I7925" t="s">
        <v>8214</v>
      </c>
      <c r="J7925" t="s">
        <v>8215</v>
      </c>
      <c r="K7925" t="s">
        <v>5808</v>
      </c>
      <c r="L7925" t="s">
        <v>8216</v>
      </c>
    </row>
    <row r="7926" spans="1:12" x14ac:dyDescent="0.35">
      <c r="A7926" s="164" t="s">
        <v>24182</v>
      </c>
      <c r="B7926" t="s">
        <v>24183</v>
      </c>
      <c r="C7926" t="s">
        <v>24184</v>
      </c>
      <c r="D7926" t="s">
        <v>98</v>
      </c>
      <c r="E7926" t="s">
        <v>3971</v>
      </c>
      <c r="F7926">
        <v>28</v>
      </c>
      <c r="G7926" t="s">
        <v>8234</v>
      </c>
      <c r="H7926" t="s">
        <v>8213</v>
      </c>
      <c r="I7926" t="s">
        <v>8214</v>
      </c>
      <c r="J7926" t="s">
        <v>8215</v>
      </c>
      <c r="K7926" t="s">
        <v>8224</v>
      </c>
      <c r="L7926" t="s">
        <v>8216</v>
      </c>
    </row>
    <row r="7927" spans="1:12" x14ac:dyDescent="0.35">
      <c r="A7927" s="164" t="s">
        <v>4034</v>
      </c>
      <c r="B7927" t="s">
        <v>5903</v>
      </c>
      <c r="C7927" t="s">
        <v>16791</v>
      </c>
      <c r="D7927" t="s">
        <v>4035</v>
      </c>
      <c r="E7927" t="s">
        <v>3971</v>
      </c>
      <c r="F7927">
        <v>124</v>
      </c>
      <c r="G7927" t="s">
        <v>8212</v>
      </c>
      <c r="H7927" t="s">
        <v>8213</v>
      </c>
      <c r="I7927" t="s">
        <v>8219</v>
      </c>
      <c r="J7927" t="s">
        <v>8215</v>
      </c>
      <c r="K7927" t="s">
        <v>8224</v>
      </c>
      <c r="L7927" t="s">
        <v>8267</v>
      </c>
    </row>
    <row r="7928" spans="1:12" x14ac:dyDescent="0.35">
      <c r="A7928" s="164" t="s">
        <v>15225</v>
      </c>
      <c r="B7928" t="s">
        <v>9918</v>
      </c>
      <c r="C7928" t="s">
        <v>9919</v>
      </c>
      <c r="D7928" t="s">
        <v>9920</v>
      </c>
      <c r="E7928" t="s">
        <v>3971</v>
      </c>
      <c r="F7928">
        <v>45</v>
      </c>
      <c r="G7928" t="s">
        <v>8234</v>
      </c>
      <c r="H7928" t="s">
        <v>8213</v>
      </c>
      <c r="I7928" t="s">
        <v>8214</v>
      </c>
      <c r="J7928" t="s">
        <v>8215</v>
      </c>
      <c r="K7928" t="s">
        <v>8224</v>
      </c>
      <c r="L7928" t="s">
        <v>8216</v>
      </c>
    </row>
    <row r="7929" spans="1:12" x14ac:dyDescent="0.35">
      <c r="A7929" s="164" t="s">
        <v>15230</v>
      </c>
      <c r="B7929" t="s">
        <v>15231</v>
      </c>
      <c r="C7929" t="s">
        <v>15232</v>
      </c>
      <c r="D7929" t="s">
        <v>239</v>
      </c>
      <c r="E7929" t="s">
        <v>3971</v>
      </c>
      <c r="F7929">
        <v>32</v>
      </c>
      <c r="G7929" t="s">
        <v>8234</v>
      </c>
      <c r="H7929" t="s">
        <v>8213</v>
      </c>
      <c r="I7929" t="s">
        <v>8214</v>
      </c>
      <c r="J7929" t="s">
        <v>8215</v>
      </c>
      <c r="K7929" t="s">
        <v>8224</v>
      </c>
      <c r="L7929" t="s">
        <v>8216</v>
      </c>
    </row>
    <row r="7930" spans="1:12" x14ac:dyDescent="0.35">
      <c r="A7930" s="164" t="s">
        <v>4036</v>
      </c>
      <c r="B7930" t="s">
        <v>5922</v>
      </c>
      <c r="C7930" t="s">
        <v>8557</v>
      </c>
      <c r="D7930" t="s">
        <v>4037</v>
      </c>
      <c r="E7930" t="s">
        <v>3971</v>
      </c>
      <c r="F7930">
        <v>41</v>
      </c>
      <c r="G7930" t="s">
        <v>8234</v>
      </c>
      <c r="H7930" t="s">
        <v>8213</v>
      </c>
      <c r="I7930" t="s">
        <v>8214</v>
      </c>
      <c r="J7930" t="s">
        <v>8215</v>
      </c>
      <c r="K7930" t="s">
        <v>8224</v>
      </c>
      <c r="L7930" t="s">
        <v>8216</v>
      </c>
    </row>
    <row r="7931" spans="1:12" x14ac:dyDescent="0.35">
      <c r="A7931" s="164" t="s">
        <v>4038</v>
      </c>
      <c r="B7931" t="s">
        <v>5906</v>
      </c>
      <c r="C7931" t="s">
        <v>8470</v>
      </c>
      <c r="D7931" t="s">
        <v>239</v>
      </c>
      <c r="E7931" t="s">
        <v>3971</v>
      </c>
      <c r="F7931">
        <v>62</v>
      </c>
      <c r="G7931" t="s">
        <v>8234</v>
      </c>
      <c r="H7931" t="s">
        <v>8213</v>
      </c>
      <c r="I7931" t="s">
        <v>8214</v>
      </c>
      <c r="J7931" t="s">
        <v>8215</v>
      </c>
      <c r="K7931" t="s">
        <v>8224</v>
      </c>
      <c r="L7931" t="s">
        <v>8267</v>
      </c>
    </row>
    <row r="7932" spans="1:12" x14ac:dyDescent="0.35">
      <c r="A7932" s="164" t="s">
        <v>4039</v>
      </c>
      <c r="B7932" t="s">
        <v>5911</v>
      </c>
      <c r="C7932" t="s">
        <v>26171</v>
      </c>
      <c r="D7932" t="s">
        <v>3994</v>
      </c>
      <c r="E7932" t="s">
        <v>3971</v>
      </c>
      <c r="F7932">
        <v>48</v>
      </c>
      <c r="G7932" t="s">
        <v>8234</v>
      </c>
      <c r="H7932" t="s">
        <v>8213</v>
      </c>
      <c r="I7932" t="s">
        <v>8214</v>
      </c>
      <c r="J7932" t="s">
        <v>8215</v>
      </c>
      <c r="K7932" t="s">
        <v>8224</v>
      </c>
      <c r="L7932" t="s">
        <v>8216</v>
      </c>
    </row>
    <row r="7933" spans="1:12" x14ac:dyDescent="0.35">
      <c r="A7933" s="164" t="s">
        <v>4040</v>
      </c>
      <c r="B7933" t="s">
        <v>5890</v>
      </c>
      <c r="C7933" t="s">
        <v>18543</v>
      </c>
      <c r="D7933" t="s">
        <v>2423</v>
      </c>
      <c r="E7933" t="s">
        <v>3971</v>
      </c>
      <c r="F7933">
        <v>84</v>
      </c>
      <c r="G7933" t="s">
        <v>8234</v>
      </c>
      <c r="H7933" t="s">
        <v>8213</v>
      </c>
      <c r="I7933" t="s">
        <v>8214</v>
      </c>
      <c r="J7933" t="s">
        <v>8215</v>
      </c>
      <c r="K7933" t="s">
        <v>5808</v>
      </c>
      <c r="L7933" t="s">
        <v>8216</v>
      </c>
    </row>
    <row r="7934" spans="1:12" x14ac:dyDescent="0.35">
      <c r="A7934" s="164" t="s">
        <v>4041</v>
      </c>
      <c r="B7934" t="s">
        <v>5900</v>
      </c>
      <c r="C7934" t="s">
        <v>21356</v>
      </c>
      <c r="D7934" t="s">
        <v>4042</v>
      </c>
      <c r="E7934" t="s">
        <v>3971</v>
      </c>
      <c r="F7934">
        <v>155</v>
      </c>
      <c r="G7934" t="s">
        <v>8212</v>
      </c>
      <c r="H7934" t="s">
        <v>8213</v>
      </c>
      <c r="I7934" t="s">
        <v>8214</v>
      </c>
      <c r="J7934" t="s">
        <v>8215</v>
      </c>
      <c r="K7934" t="s">
        <v>8224</v>
      </c>
      <c r="L7934" t="s">
        <v>8216</v>
      </c>
    </row>
    <row r="7935" spans="1:12" x14ac:dyDescent="0.35">
      <c r="A7935" s="164" t="s">
        <v>4043</v>
      </c>
      <c r="B7935" t="s">
        <v>5879</v>
      </c>
      <c r="C7935" t="s">
        <v>23864</v>
      </c>
      <c r="D7935" t="s">
        <v>409</v>
      </c>
      <c r="E7935" t="s">
        <v>3971</v>
      </c>
      <c r="F7935">
        <v>70</v>
      </c>
      <c r="G7935" t="s">
        <v>8234</v>
      </c>
      <c r="H7935" t="s">
        <v>8213</v>
      </c>
      <c r="I7935" t="s">
        <v>8214</v>
      </c>
      <c r="J7935" t="s">
        <v>8215</v>
      </c>
      <c r="K7935" t="s">
        <v>8224</v>
      </c>
      <c r="L7935" t="s">
        <v>8216</v>
      </c>
    </row>
    <row r="7936" spans="1:12" x14ac:dyDescent="0.35">
      <c r="A7936" s="164" t="s">
        <v>4044</v>
      </c>
      <c r="B7936" t="s">
        <v>5894</v>
      </c>
      <c r="C7936" t="s">
        <v>10751</v>
      </c>
      <c r="D7936" t="s">
        <v>4009</v>
      </c>
      <c r="E7936" t="s">
        <v>3971</v>
      </c>
      <c r="F7936">
        <v>48</v>
      </c>
      <c r="G7936" t="s">
        <v>8234</v>
      </c>
      <c r="H7936" t="s">
        <v>8213</v>
      </c>
      <c r="I7936" t="s">
        <v>8219</v>
      </c>
      <c r="J7936" t="s">
        <v>8215</v>
      </c>
      <c r="K7936" t="s">
        <v>8224</v>
      </c>
      <c r="L7936" t="s">
        <v>8216</v>
      </c>
    </row>
    <row r="7937" spans="1:12" x14ac:dyDescent="0.35">
      <c r="A7937" s="164" t="s">
        <v>5883</v>
      </c>
      <c r="B7937" t="s">
        <v>5884</v>
      </c>
      <c r="C7937" t="s">
        <v>22731</v>
      </c>
      <c r="D7937" t="s">
        <v>426</v>
      </c>
      <c r="E7937" t="s">
        <v>3971</v>
      </c>
      <c r="F7937">
        <v>43</v>
      </c>
      <c r="G7937" t="s">
        <v>8234</v>
      </c>
      <c r="H7937" t="s">
        <v>8213</v>
      </c>
      <c r="I7937" t="s">
        <v>8219</v>
      </c>
      <c r="J7937" t="s">
        <v>8215</v>
      </c>
      <c r="K7937" t="s">
        <v>8224</v>
      </c>
      <c r="L7937" t="s">
        <v>8216</v>
      </c>
    </row>
    <row r="7938" spans="1:12" x14ac:dyDescent="0.35">
      <c r="A7938" s="164" t="s">
        <v>5871</v>
      </c>
      <c r="B7938" t="s">
        <v>5872</v>
      </c>
      <c r="C7938" t="s">
        <v>9251</v>
      </c>
      <c r="D7938" t="s">
        <v>4015</v>
      </c>
      <c r="E7938" t="s">
        <v>3971</v>
      </c>
      <c r="F7938">
        <v>49</v>
      </c>
      <c r="G7938" t="s">
        <v>8234</v>
      </c>
      <c r="H7938" t="s">
        <v>8213</v>
      </c>
      <c r="I7938" t="s">
        <v>8214</v>
      </c>
      <c r="J7938" t="s">
        <v>8215</v>
      </c>
      <c r="K7938" t="s">
        <v>8224</v>
      </c>
      <c r="L7938" t="s">
        <v>8216</v>
      </c>
    </row>
    <row r="7939" spans="1:12" x14ac:dyDescent="0.35">
      <c r="A7939" s="164" t="s">
        <v>31510</v>
      </c>
      <c r="B7939" t="s">
        <v>31511</v>
      </c>
      <c r="C7939" t="s">
        <v>31512</v>
      </c>
      <c r="D7939" t="s">
        <v>31513</v>
      </c>
      <c r="E7939" t="s">
        <v>3971</v>
      </c>
      <c r="F7939">
        <v>0</v>
      </c>
      <c r="G7939" t="s">
        <v>8234</v>
      </c>
      <c r="H7939" t="s">
        <v>8213</v>
      </c>
      <c r="I7939" t="s">
        <v>8214</v>
      </c>
      <c r="J7939" t="s">
        <v>8215</v>
      </c>
      <c r="K7939" t="s">
        <v>8224</v>
      </c>
      <c r="L7939" t="s">
        <v>8216</v>
      </c>
    </row>
    <row r="7940" spans="1:12" x14ac:dyDescent="0.35">
      <c r="A7940" s="164" t="s">
        <v>12659</v>
      </c>
      <c r="B7940" t="s">
        <v>12660</v>
      </c>
      <c r="C7940" t="s">
        <v>12661</v>
      </c>
      <c r="D7940" t="s">
        <v>12662</v>
      </c>
      <c r="E7940" t="s">
        <v>3971</v>
      </c>
      <c r="H7940" t="s">
        <v>8213</v>
      </c>
      <c r="I7940" t="s">
        <v>8214</v>
      </c>
      <c r="J7940" t="s">
        <v>8215</v>
      </c>
      <c r="K7940" t="s">
        <v>8224</v>
      </c>
      <c r="L7940" t="s">
        <v>8216</v>
      </c>
    </row>
    <row r="7941" spans="1:12" x14ac:dyDescent="0.35">
      <c r="A7941" s="164" t="s">
        <v>24745</v>
      </c>
      <c r="B7941" t="s">
        <v>24746</v>
      </c>
      <c r="C7941" t="s">
        <v>24747</v>
      </c>
      <c r="D7941" t="s">
        <v>24714</v>
      </c>
      <c r="E7941" t="s">
        <v>3971</v>
      </c>
      <c r="H7941" t="s">
        <v>8213</v>
      </c>
      <c r="I7941" t="s">
        <v>8214</v>
      </c>
      <c r="J7941" t="s">
        <v>8215</v>
      </c>
      <c r="K7941" t="s">
        <v>8224</v>
      </c>
      <c r="L7941" t="s">
        <v>8216</v>
      </c>
    </row>
    <row r="7942" spans="1:12" x14ac:dyDescent="0.35">
      <c r="A7942" s="164" t="s">
        <v>29562</v>
      </c>
      <c r="B7942" t="s">
        <v>29563</v>
      </c>
      <c r="C7942" t="s">
        <v>29564</v>
      </c>
      <c r="D7942" t="s">
        <v>29565</v>
      </c>
      <c r="E7942" t="s">
        <v>3971</v>
      </c>
      <c r="H7942" t="s">
        <v>8213</v>
      </c>
      <c r="I7942" t="s">
        <v>8214</v>
      </c>
      <c r="J7942" t="s">
        <v>8215</v>
      </c>
      <c r="K7942" t="s">
        <v>8224</v>
      </c>
      <c r="L7942" t="s">
        <v>8216</v>
      </c>
    </row>
    <row r="7943" spans="1:12" x14ac:dyDescent="0.35">
      <c r="A7943" s="164" t="s">
        <v>24914</v>
      </c>
      <c r="B7943" t="s">
        <v>24915</v>
      </c>
      <c r="C7943" t="s">
        <v>24916</v>
      </c>
      <c r="D7943" t="s">
        <v>24917</v>
      </c>
      <c r="E7943" t="s">
        <v>3971</v>
      </c>
      <c r="H7943" t="s">
        <v>8213</v>
      </c>
      <c r="I7943" t="s">
        <v>8214</v>
      </c>
      <c r="J7943" t="s">
        <v>8215</v>
      </c>
      <c r="K7943" t="s">
        <v>8224</v>
      </c>
      <c r="L7943" t="s">
        <v>8216</v>
      </c>
    </row>
    <row r="7944" spans="1:12" x14ac:dyDescent="0.35">
      <c r="A7944" s="164" t="s">
        <v>29585</v>
      </c>
      <c r="B7944" t="s">
        <v>29586</v>
      </c>
      <c r="C7944" t="s">
        <v>29587</v>
      </c>
      <c r="D7944" t="s">
        <v>4624</v>
      </c>
      <c r="E7944" t="s">
        <v>3971</v>
      </c>
      <c r="F7944">
        <v>25</v>
      </c>
      <c r="G7944" t="s">
        <v>8234</v>
      </c>
      <c r="H7944" t="s">
        <v>8213</v>
      </c>
      <c r="I7944" t="s">
        <v>8219</v>
      </c>
      <c r="J7944" t="s">
        <v>8272</v>
      </c>
      <c r="K7944" t="s">
        <v>5808</v>
      </c>
      <c r="L7944" t="s">
        <v>8216</v>
      </c>
    </row>
    <row r="7945" spans="1:12" x14ac:dyDescent="0.35">
      <c r="A7945" s="164" t="s">
        <v>21711</v>
      </c>
      <c r="B7945" t="s">
        <v>21712</v>
      </c>
      <c r="C7945" t="s">
        <v>21713</v>
      </c>
      <c r="D7945" t="s">
        <v>2150</v>
      </c>
      <c r="E7945" t="s">
        <v>3971</v>
      </c>
      <c r="F7945">
        <v>25</v>
      </c>
      <c r="G7945" t="s">
        <v>8234</v>
      </c>
      <c r="H7945" t="s">
        <v>8213</v>
      </c>
      <c r="I7945" t="s">
        <v>8219</v>
      </c>
      <c r="J7945" t="s">
        <v>8272</v>
      </c>
      <c r="K7945" t="s">
        <v>5808</v>
      </c>
      <c r="L7945" t="s">
        <v>8216</v>
      </c>
    </row>
    <row r="7946" spans="1:12" x14ac:dyDescent="0.35">
      <c r="A7946" s="164" t="s">
        <v>19729</v>
      </c>
      <c r="B7946" t="s">
        <v>10558</v>
      </c>
      <c r="C7946" t="s">
        <v>19730</v>
      </c>
      <c r="D7946" t="s">
        <v>2198</v>
      </c>
      <c r="E7946" t="s">
        <v>3971</v>
      </c>
      <c r="F7946">
        <v>25</v>
      </c>
      <c r="G7946" t="s">
        <v>8234</v>
      </c>
      <c r="H7946" t="s">
        <v>8213</v>
      </c>
      <c r="I7946" t="s">
        <v>8214</v>
      </c>
      <c r="J7946" t="s">
        <v>8272</v>
      </c>
      <c r="K7946" t="s">
        <v>5808</v>
      </c>
      <c r="L7946" t="s">
        <v>8216</v>
      </c>
    </row>
    <row r="7947" spans="1:12" x14ac:dyDescent="0.35">
      <c r="A7947" s="164" t="s">
        <v>10094</v>
      </c>
      <c r="B7947" t="s">
        <v>10095</v>
      </c>
      <c r="C7947" t="s">
        <v>10096</v>
      </c>
      <c r="D7947" t="s">
        <v>10097</v>
      </c>
      <c r="E7947" t="s">
        <v>3971</v>
      </c>
      <c r="F7947">
        <v>25</v>
      </c>
      <c r="G7947" t="s">
        <v>8234</v>
      </c>
      <c r="H7947" t="s">
        <v>8213</v>
      </c>
      <c r="I7947" t="s">
        <v>8219</v>
      </c>
      <c r="J7947" t="s">
        <v>8272</v>
      </c>
      <c r="K7947" t="s">
        <v>5808</v>
      </c>
      <c r="L7947" t="s">
        <v>8216</v>
      </c>
    </row>
    <row r="7948" spans="1:12" x14ac:dyDescent="0.35">
      <c r="A7948" s="164" t="s">
        <v>12597</v>
      </c>
      <c r="B7948" t="s">
        <v>12598</v>
      </c>
      <c r="C7948" t="s">
        <v>12599</v>
      </c>
      <c r="D7948" t="s">
        <v>12600</v>
      </c>
      <c r="E7948" t="s">
        <v>3971</v>
      </c>
      <c r="F7948">
        <v>25</v>
      </c>
      <c r="G7948" t="s">
        <v>8234</v>
      </c>
      <c r="H7948" t="s">
        <v>8213</v>
      </c>
      <c r="I7948" t="s">
        <v>8214</v>
      </c>
      <c r="J7948" t="s">
        <v>8272</v>
      </c>
      <c r="K7948" t="s">
        <v>5808</v>
      </c>
      <c r="L7948" t="s">
        <v>8216</v>
      </c>
    </row>
    <row r="7949" spans="1:12" x14ac:dyDescent="0.35">
      <c r="A7949" s="164" t="s">
        <v>23411</v>
      </c>
      <c r="B7949" t="s">
        <v>23412</v>
      </c>
      <c r="C7949" t="s">
        <v>23413</v>
      </c>
      <c r="D7949" t="s">
        <v>409</v>
      </c>
      <c r="E7949" t="s">
        <v>3971</v>
      </c>
      <c r="F7949">
        <v>0</v>
      </c>
      <c r="G7949" t="s">
        <v>8234</v>
      </c>
      <c r="H7949" t="s">
        <v>8213</v>
      </c>
      <c r="I7949" t="s">
        <v>8214</v>
      </c>
      <c r="J7949" t="s">
        <v>8215</v>
      </c>
      <c r="K7949" t="s">
        <v>8224</v>
      </c>
      <c r="L7949" t="s">
        <v>8216</v>
      </c>
    </row>
    <row r="7950" spans="1:12" x14ac:dyDescent="0.35">
      <c r="A7950" s="164" t="s">
        <v>18206</v>
      </c>
      <c r="B7950" t="s">
        <v>18207</v>
      </c>
      <c r="C7950" t="s">
        <v>18208</v>
      </c>
      <c r="D7950" t="s">
        <v>9464</v>
      </c>
      <c r="E7950" t="s">
        <v>3971</v>
      </c>
      <c r="F7950">
        <v>44</v>
      </c>
      <c r="G7950" t="s">
        <v>8234</v>
      </c>
      <c r="H7950" t="s">
        <v>8213</v>
      </c>
      <c r="I7950" t="s">
        <v>8214</v>
      </c>
      <c r="J7950" t="s">
        <v>8215</v>
      </c>
      <c r="K7950" t="s">
        <v>8224</v>
      </c>
      <c r="L7950" t="s">
        <v>8216</v>
      </c>
    </row>
    <row r="7951" spans="1:12" x14ac:dyDescent="0.35">
      <c r="A7951" s="164" t="s">
        <v>22243</v>
      </c>
      <c r="B7951" t="s">
        <v>22244</v>
      </c>
      <c r="C7951" t="s">
        <v>22245</v>
      </c>
      <c r="D7951" t="s">
        <v>392</v>
      </c>
      <c r="E7951" t="s">
        <v>3971</v>
      </c>
      <c r="F7951">
        <v>95</v>
      </c>
      <c r="G7951" t="s">
        <v>8234</v>
      </c>
      <c r="H7951" t="s">
        <v>8213</v>
      </c>
      <c r="I7951" t="s">
        <v>8214</v>
      </c>
      <c r="J7951" t="s">
        <v>8215</v>
      </c>
      <c r="K7951" t="s">
        <v>8224</v>
      </c>
      <c r="L7951" t="s">
        <v>8216</v>
      </c>
    </row>
    <row r="7952" spans="1:12" x14ac:dyDescent="0.35">
      <c r="A7952" s="164" t="s">
        <v>14488</v>
      </c>
      <c r="B7952" t="s">
        <v>14489</v>
      </c>
      <c r="C7952" t="s">
        <v>14490</v>
      </c>
      <c r="D7952" t="s">
        <v>409</v>
      </c>
      <c r="E7952" t="s">
        <v>3971</v>
      </c>
      <c r="F7952">
        <v>0</v>
      </c>
      <c r="G7952" t="s">
        <v>8234</v>
      </c>
      <c r="H7952" t="s">
        <v>8213</v>
      </c>
      <c r="I7952" t="s">
        <v>8214</v>
      </c>
      <c r="J7952" t="s">
        <v>8215</v>
      </c>
      <c r="K7952" t="s">
        <v>8224</v>
      </c>
      <c r="L7952" t="s">
        <v>8216</v>
      </c>
    </row>
    <row r="7953" spans="1:12" x14ac:dyDescent="0.35">
      <c r="A7953" s="164" t="s">
        <v>28712</v>
      </c>
      <c r="B7953" t="s">
        <v>28713</v>
      </c>
      <c r="C7953" t="s">
        <v>14490</v>
      </c>
      <c r="D7953" t="s">
        <v>409</v>
      </c>
      <c r="E7953" t="s">
        <v>3971</v>
      </c>
      <c r="F7953">
        <v>457</v>
      </c>
      <c r="G7953" t="s">
        <v>8307</v>
      </c>
      <c r="H7953" t="s">
        <v>8213</v>
      </c>
      <c r="I7953" t="s">
        <v>8214</v>
      </c>
      <c r="J7953" t="s">
        <v>8215</v>
      </c>
      <c r="K7953" t="s">
        <v>8224</v>
      </c>
      <c r="L7953" t="s">
        <v>8216</v>
      </c>
    </row>
    <row r="7954" spans="1:12" x14ac:dyDescent="0.35">
      <c r="A7954" s="164" t="s">
        <v>30296</v>
      </c>
      <c r="B7954" t="s">
        <v>30297</v>
      </c>
      <c r="C7954" t="s">
        <v>30298</v>
      </c>
      <c r="D7954" t="s">
        <v>3973</v>
      </c>
      <c r="E7954" t="s">
        <v>3971</v>
      </c>
      <c r="F7954">
        <v>108</v>
      </c>
      <c r="G7954" t="s">
        <v>8212</v>
      </c>
      <c r="H7954" t="s">
        <v>8213</v>
      </c>
      <c r="I7954" t="s">
        <v>8214</v>
      </c>
      <c r="J7954" t="s">
        <v>8215</v>
      </c>
      <c r="K7954" t="s">
        <v>8224</v>
      </c>
      <c r="L7954" t="s">
        <v>8216</v>
      </c>
    </row>
    <row r="7955" spans="1:12" x14ac:dyDescent="0.35">
      <c r="A7955" s="164" t="s">
        <v>25497</v>
      </c>
      <c r="B7955" t="s">
        <v>25498</v>
      </c>
      <c r="C7955" t="s">
        <v>25499</v>
      </c>
      <c r="D7955" t="s">
        <v>9920</v>
      </c>
      <c r="E7955" t="s">
        <v>3971</v>
      </c>
      <c r="F7955">
        <v>47</v>
      </c>
      <c r="G7955" t="s">
        <v>8234</v>
      </c>
      <c r="H7955" t="s">
        <v>8213</v>
      </c>
      <c r="I7955" t="s">
        <v>8214</v>
      </c>
      <c r="J7955" t="s">
        <v>8215</v>
      </c>
      <c r="K7955" t="s">
        <v>8224</v>
      </c>
      <c r="L7955" t="s">
        <v>8216</v>
      </c>
    </row>
    <row r="7956" spans="1:12" x14ac:dyDescent="0.35">
      <c r="A7956" s="164" t="s">
        <v>28861</v>
      </c>
      <c r="B7956" t="s">
        <v>28862</v>
      </c>
      <c r="C7956" t="s">
        <v>28863</v>
      </c>
      <c r="D7956" t="s">
        <v>4022</v>
      </c>
      <c r="E7956" t="s">
        <v>3971</v>
      </c>
      <c r="F7956">
        <v>122</v>
      </c>
      <c r="G7956" t="s">
        <v>8212</v>
      </c>
      <c r="H7956" t="s">
        <v>8213</v>
      </c>
      <c r="I7956" t="s">
        <v>8214</v>
      </c>
      <c r="J7956" t="s">
        <v>8215</v>
      </c>
      <c r="K7956" t="s">
        <v>8224</v>
      </c>
      <c r="L7956" t="s">
        <v>8216</v>
      </c>
    </row>
    <row r="7957" spans="1:12" x14ac:dyDescent="0.35">
      <c r="A7957" s="164" t="s">
        <v>30654</v>
      </c>
      <c r="B7957" t="s">
        <v>30655</v>
      </c>
      <c r="C7957" t="s">
        <v>30656</v>
      </c>
      <c r="D7957" t="s">
        <v>30657</v>
      </c>
      <c r="E7957" t="s">
        <v>3971</v>
      </c>
      <c r="F7957">
        <v>60</v>
      </c>
      <c r="G7957" t="s">
        <v>8234</v>
      </c>
      <c r="H7957" t="s">
        <v>8213</v>
      </c>
      <c r="I7957" t="s">
        <v>8214</v>
      </c>
      <c r="J7957" t="s">
        <v>8215</v>
      </c>
      <c r="K7957" t="s">
        <v>8224</v>
      </c>
      <c r="L7957" t="s">
        <v>8216</v>
      </c>
    </row>
    <row r="7958" spans="1:12" x14ac:dyDescent="0.35">
      <c r="A7958" s="164" t="s">
        <v>27995</v>
      </c>
      <c r="B7958" t="s">
        <v>27996</v>
      </c>
      <c r="C7958" t="s">
        <v>27997</v>
      </c>
      <c r="D7958" t="s">
        <v>3994</v>
      </c>
      <c r="E7958" t="s">
        <v>3971</v>
      </c>
      <c r="F7958">
        <v>130</v>
      </c>
      <c r="G7958" t="s">
        <v>8212</v>
      </c>
      <c r="H7958" t="s">
        <v>8213</v>
      </c>
      <c r="I7958" t="s">
        <v>8214</v>
      </c>
      <c r="J7958" t="s">
        <v>8215</v>
      </c>
      <c r="K7958" t="s">
        <v>8224</v>
      </c>
      <c r="L7958" t="s">
        <v>8216</v>
      </c>
    </row>
    <row r="7959" spans="1:12" x14ac:dyDescent="0.35">
      <c r="A7959" s="164" t="s">
        <v>32053</v>
      </c>
      <c r="B7959" t="s">
        <v>32054</v>
      </c>
      <c r="C7959" t="s">
        <v>32055</v>
      </c>
      <c r="D7959" t="s">
        <v>1833</v>
      </c>
      <c r="E7959" t="s">
        <v>3971</v>
      </c>
      <c r="F7959">
        <v>131</v>
      </c>
      <c r="G7959" t="s">
        <v>8212</v>
      </c>
      <c r="H7959" t="s">
        <v>8213</v>
      </c>
      <c r="I7959" t="s">
        <v>8214</v>
      </c>
      <c r="J7959" t="s">
        <v>8215</v>
      </c>
      <c r="K7959" t="s">
        <v>8224</v>
      </c>
      <c r="L7959" t="s">
        <v>8216</v>
      </c>
    </row>
    <row r="7960" spans="1:12" x14ac:dyDescent="0.35">
      <c r="A7960" s="164" t="s">
        <v>24711</v>
      </c>
      <c r="B7960" t="s">
        <v>24712</v>
      </c>
      <c r="C7960" t="s">
        <v>24713</v>
      </c>
      <c r="D7960" t="s">
        <v>24714</v>
      </c>
      <c r="E7960" t="s">
        <v>3971</v>
      </c>
      <c r="H7960" t="s">
        <v>8213</v>
      </c>
      <c r="I7960" t="s">
        <v>8214</v>
      </c>
      <c r="J7960" t="s">
        <v>8215</v>
      </c>
      <c r="K7960" t="s">
        <v>8224</v>
      </c>
      <c r="L7960" t="s">
        <v>8216</v>
      </c>
    </row>
    <row r="7961" spans="1:12" x14ac:dyDescent="0.35">
      <c r="A7961" s="164" t="s">
        <v>11239</v>
      </c>
      <c r="B7961" t="s">
        <v>11240</v>
      </c>
      <c r="C7961" t="s">
        <v>11241</v>
      </c>
      <c r="D7961" t="s">
        <v>4014</v>
      </c>
      <c r="E7961" t="s">
        <v>3971</v>
      </c>
      <c r="F7961">
        <v>0</v>
      </c>
      <c r="G7961" t="s">
        <v>8234</v>
      </c>
      <c r="H7961" t="s">
        <v>8213</v>
      </c>
      <c r="I7961" t="s">
        <v>8219</v>
      </c>
      <c r="J7961" t="s">
        <v>8215</v>
      </c>
      <c r="K7961" t="s">
        <v>8224</v>
      </c>
      <c r="L7961" t="s">
        <v>8216</v>
      </c>
    </row>
    <row r="7962" spans="1:12" x14ac:dyDescent="0.35">
      <c r="A7962" s="164" t="s">
        <v>26880</v>
      </c>
      <c r="B7962" t="s">
        <v>26881</v>
      </c>
      <c r="C7962" t="s">
        <v>26882</v>
      </c>
      <c r="D7962" t="s">
        <v>491</v>
      </c>
      <c r="E7962" t="s">
        <v>3971</v>
      </c>
      <c r="F7962">
        <v>42</v>
      </c>
      <c r="G7962" t="s">
        <v>8234</v>
      </c>
      <c r="H7962" t="s">
        <v>8213</v>
      </c>
      <c r="I7962" t="s">
        <v>8214</v>
      </c>
      <c r="J7962" t="s">
        <v>8215</v>
      </c>
      <c r="K7962" t="s">
        <v>8224</v>
      </c>
      <c r="L7962" t="s">
        <v>8216</v>
      </c>
    </row>
    <row r="7963" spans="1:12" x14ac:dyDescent="0.35">
      <c r="A7963" s="164" t="s">
        <v>8786</v>
      </c>
      <c r="B7963" t="s">
        <v>8787</v>
      </c>
      <c r="C7963" t="s">
        <v>8788</v>
      </c>
      <c r="D7963" t="s">
        <v>8789</v>
      </c>
      <c r="E7963" t="s">
        <v>4046</v>
      </c>
      <c r="H7963" t="s">
        <v>8218</v>
      </c>
      <c r="I7963" t="s">
        <v>8219</v>
      </c>
      <c r="J7963" t="s">
        <v>8215</v>
      </c>
      <c r="K7963" t="s">
        <v>8224</v>
      </c>
      <c r="L7963" t="s">
        <v>8216</v>
      </c>
    </row>
    <row r="7964" spans="1:12" x14ac:dyDescent="0.35">
      <c r="A7964" s="164" t="s">
        <v>31270</v>
      </c>
      <c r="B7964" t="s">
        <v>31271</v>
      </c>
      <c r="C7964" t="s">
        <v>30591</v>
      </c>
      <c r="D7964" t="s">
        <v>30592</v>
      </c>
      <c r="E7964" t="s">
        <v>4046</v>
      </c>
      <c r="F7964">
        <v>21</v>
      </c>
      <c r="G7964" t="s">
        <v>8234</v>
      </c>
      <c r="H7964" t="s">
        <v>8218</v>
      </c>
      <c r="I7964" t="s">
        <v>8219</v>
      </c>
      <c r="J7964" t="s">
        <v>8215</v>
      </c>
      <c r="K7964" t="s">
        <v>8224</v>
      </c>
      <c r="L7964" t="s">
        <v>8216</v>
      </c>
    </row>
    <row r="7965" spans="1:12" x14ac:dyDescent="0.35">
      <c r="A7965" s="164" t="s">
        <v>4045</v>
      </c>
      <c r="B7965" t="s">
        <v>6428</v>
      </c>
      <c r="C7965" t="s">
        <v>23440</v>
      </c>
      <c r="D7965" t="s">
        <v>3141</v>
      </c>
      <c r="E7965" t="s">
        <v>4046</v>
      </c>
      <c r="F7965">
        <v>81</v>
      </c>
      <c r="G7965" t="s">
        <v>8234</v>
      </c>
      <c r="H7965" t="s">
        <v>8218</v>
      </c>
      <c r="I7965" t="s">
        <v>8219</v>
      </c>
      <c r="J7965" t="s">
        <v>8215</v>
      </c>
      <c r="K7965" t="s">
        <v>5808</v>
      </c>
      <c r="L7965" t="s">
        <v>8216</v>
      </c>
    </row>
    <row r="7966" spans="1:12" x14ac:dyDescent="0.35">
      <c r="A7966" s="164" t="s">
        <v>33427</v>
      </c>
      <c r="B7966" t="s">
        <v>33428</v>
      </c>
      <c r="C7966" t="s">
        <v>33429</v>
      </c>
      <c r="D7966" t="s">
        <v>135</v>
      </c>
      <c r="E7966" t="s">
        <v>4046</v>
      </c>
      <c r="F7966">
        <v>49</v>
      </c>
      <c r="G7966" t="s">
        <v>8234</v>
      </c>
      <c r="H7966" t="s">
        <v>8218</v>
      </c>
      <c r="I7966" t="s">
        <v>8219</v>
      </c>
      <c r="J7966" t="s">
        <v>8215</v>
      </c>
      <c r="K7966" t="s">
        <v>5808</v>
      </c>
      <c r="L7966" t="s">
        <v>8216</v>
      </c>
    </row>
    <row r="7967" spans="1:12" x14ac:dyDescent="0.35">
      <c r="A7967" s="164" t="s">
        <v>4047</v>
      </c>
      <c r="B7967" t="s">
        <v>6421</v>
      </c>
      <c r="C7967" t="s">
        <v>31360</v>
      </c>
      <c r="D7967" t="s">
        <v>4048</v>
      </c>
      <c r="E7967" t="s">
        <v>4046</v>
      </c>
      <c r="F7967">
        <v>49</v>
      </c>
      <c r="G7967" t="s">
        <v>8234</v>
      </c>
      <c r="H7967" t="s">
        <v>8218</v>
      </c>
      <c r="I7967" t="s">
        <v>8219</v>
      </c>
      <c r="J7967" t="s">
        <v>8215</v>
      </c>
      <c r="K7967" t="s">
        <v>5808</v>
      </c>
      <c r="L7967" t="s">
        <v>8216</v>
      </c>
    </row>
    <row r="7968" spans="1:12" x14ac:dyDescent="0.35">
      <c r="A7968" s="164" t="s">
        <v>16837</v>
      </c>
      <c r="B7968" t="s">
        <v>10815</v>
      </c>
      <c r="C7968" t="s">
        <v>10816</v>
      </c>
      <c r="D7968" t="s">
        <v>10817</v>
      </c>
      <c r="E7968" t="s">
        <v>4046</v>
      </c>
      <c r="H7968" t="s">
        <v>8218</v>
      </c>
      <c r="I7968" t="s">
        <v>8219</v>
      </c>
      <c r="J7968" t="s">
        <v>8215</v>
      </c>
      <c r="K7968" t="s">
        <v>8224</v>
      </c>
      <c r="L7968" t="s">
        <v>8216</v>
      </c>
    </row>
    <row r="7969" spans="1:12" x14ac:dyDescent="0.35">
      <c r="A7969" s="164" t="s">
        <v>8320</v>
      </c>
      <c r="B7969" t="s">
        <v>8321</v>
      </c>
      <c r="C7969" t="s">
        <v>8322</v>
      </c>
      <c r="D7969" t="s">
        <v>8323</v>
      </c>
      <c r="E7969" t="s">
        <v>4046</v>
      </c>
      <c r="F7969">
        <v>35</v>
      </c>
      <c r="G7969" t="s">
        <v>8234</v>
      </c>
      <c r="H7969" t="s">
        <v>8218</v>
      </c>
      <c r="I7969" t="s">
        <v>8219</v>
      </c>
      <c r="J7969" t="s">
        <v>8215</v>
      </c>
      <c r="K7969" t="s">
        <v>5808</v>
      </c>
      <c r="L7969" t="s">
        <v>8216</v>
      </c>
    </row>
    <row r="7970" spans="1:12" x14ac:dyDescent="0.35">
      <c r="A7970" s="164" t="s">
        <v>25171</v>
      </c>
      <c r="B7970" t="s">
        <v>9662</v>
      </c>
      <c r="C7970" t="s">
        <v>9663</v>
      </c>
      <c r="D7970" t="s">
        <v>9664</v>
      </c>
      <c r="E7970" t="s">
        <v>4046</v>
      </c>
      <c r="F7970">
        <v>61</v>
      </c>
      <c r="G7970" t="s">
        <v>8234</v>
      </c>
      <c r="H7970" t="s">
        <v>8218</v>
      </c>
      <c r="I7970" t="s">
        <v>8219</v>
      </c>
      <c r="J7970" t="s">
        <v>8215</v>
      </c>
      <c r="K7970" t="s">
        <v>5808</v>
      </c>
      <c r="L7970" t="s">
        <v>8216</v>
      </c>
    </row>
    <row r="7971" spans="1:12" x14ac:dyDescent="0.35">
      <c r="A7971" s="164" t="s">
        <v>4049</v>
      </c>
      <c r="B7971" t="s">
        <v>6423</v>
      </c>
      <c r="C7971" t="s">
        <v>27431</v>
      </c>
      <c r="D7971" t="s">
        <v>4050</v>
      </c>
      <c r="E7971" t="s">
        <v>4046</v>
      </c>
      <c r="F7971">
        <v>75</v>
      </c>
      <c r="G7971" t="s">
        <v>8234</v>
      </c>
      <c r="H7971" t="s">
        <v>8218</v>
      </c>
      <c r="I7971" t="s">
        <v>8219</v>
      </c>
      <c r="J7971" t="s">
        <v>8215</v>
      </c>
      <c r="K7971" t="s">
        <v>8224</v>
      </c>
      <c r="L7971" t="s">
        <v>8216</v>
      </c>
    </row>
    <row r="7972" spans="1:12" x14ac:dyDescent="0.35">
      <c r="A7972" s="164" t="s">
        <v>4051</v>
      </c>
      <c r="B7972" t="s">
        <v>6429</v>
      </c>
      <c r="C7972" t="s">
        <v>32551</v>
      </c>
      <c r="D7972" t="s">
        <v>4052</v>
      </c>
      <c r="E7972" t="s">
        <v>4046</v>
      </c>
      <c r="F7972">
        <v>50</v>
      </c>
      <c r="G7972" t="s">
        <v>8234</v>
      </c>
      <c r="H7972" t="s">
        <v>8218</v>
      </c>
      <c r="I7972" t="s">
        <v>8219</v>
      </c>
      <c r="J7972" t="s">
        <v>8215</v>
      </c>
      <c r="K7972" t="s">
        <v>8224</v>
      </c>
      <c r="L7972" t="s">
        <v>8216</v>
      </c>
    </row>
    <row r="7973" spans="1:12" x14ac:dyDescent="0.35">
      <c r="A7973" s="164" t="s">
        <v>4053</v>
      </c>
      <c r="B7973" t="s">
        <v>6430</v>
      </c>
      <c r="C7973" t="s">
        <v>8965</v>
      </c>
      <c r="D7973" t="s">
        <v>4054</v>
      </c>
      <c r="E7973" t="s">
        <v>4046</v>
      </c>
      <c r="F7973">
        <v>49</v>
      </c>
      <c r="G7973" t="s">
        <v>8234</v>
      </c>
      <c r="H7973" t="s">
        <v>8218</v>
      </c>
      <c r="I7973" t="s">
        <v>8219</v>
      </c>
      <c r="J7973" t="s">
        <v>8215</v>
      </c>
      <c r="K7973" t="s">
        <v>8224</v>
      </c>
      <c r="L7973" t="s">
        <v>8216</v>
      </c>
    </row>
    <row r="7974" spans="1:12" x14ac:dyDescent="0.35">
      <c r="A7974" s="164" t="s">
        <v>4055</v>
      </c>
      <c r="B7974" t="s">
        <v>6561</v>
      </c>
      <c r="C7974" t="s">
        <v>24412</v>
      </c>
      <c r="D7974" t="s">
        <v>4056</v>
      </c>
      <c r="E7974" t="s">
        <v>4046</v>
      </c>
      <c r="F7974">
        <v>50</v>
      </c>
      <c r="G7974" t="s">
        <v>8234</v>
      </c>
      <c r="H7974" t="s">
        <v>8218</v>
      </c>
      <c r="I7974" t="s">
        <v>8219</v>
      </c>
      <c r="J7974" t="s">
        <v>8215</v>
      </c>
      <c r="K7974" t="s">
        <v>8224</v>
      </c>
      <c r="L7974" t="s">
        <v>8216</v>
      </c>
    </row>
    <row r="7975" spans="1:12" x14ac:dyDescent="0.35">
      <c r="A7975" s="164" t="s">
        <v>4057</v>
      </c>
      <c r="B7975" t="s">
        <v>6426</v>
      </c>
      <c r="C7975" t="s">
        <v>15045</v>
      </c>
      <c r="D7975" t="s">
        <v>4058</v>
      </c>
      <c r="E7975" t="s">
        <v>4046</v>
      </c>
      <c r="F7975">
        <v>455</v>
      </c>
      <c r="G7975" t="s">
        <v>8307</v>
      </c>
      <c r="H7975" t="s">
        <v>8218</v>
      </c>
      <c r="I7975" t="s">
        <v>8214</v>
      </c>
      <c r="J7975" t="s">
        <v>8215</v>
      </c>
      <c r="K7975" t="s">
        <v>8224</v>
      </c>
      <c r="L7975" t="s">
        <v>8267</v>
      </c>
    </row>
    <row r="7976" spans="1:12" x14ac:dyDescent="0.35">
      <c r="A7976" s="164" t="s">
        <v>15244</v>
      </c>
      <c r="B7976" t="s">
        <v>14838</v>
      </c>
      <c r="C7976" t="s">
        <v>15245</v>
      </c>
      <c r="D7976" t="s">
        <v>15246</v>
      </c>
      <c r="E7976" t="s">
        <v>4046</v>
      </c>
      <c r="H7976" t="s">
        <v>8218</v>
      </c>
      <c r="I7976" t="s">
        <v>8219</v>
      </c>
      <c r="J7976" t="s">
        <v>8215</v>
      </c>
      <c r="K7976" t="s">
        <v>8224</v>
      </c>
      <c r="L7976" t="s">
        <v>8216</v>
      </c>
    </row>
    <row r="7977" spans="1:12" x14ac:dyDescent="0.35">
      <c r="A7977" s="164" t="s">
        <v>24973</v>
      </c>
      <c r="B7977" t="s">
        <v>24974</v>
      </c>
      <c r="C7977" t="s">
        <v>24975</v>
      </c>
      <c r="D7977" t="s">
        <v>24976</v>
      </c>
      <c r="E7977" t="s">
        <v>4046</v>
      </c>
      <c r="F7977">
        <v>36</v>
      </c>
      <c r="G7977" t="s">
        <v>8234</v>
      </c>
      <c r="H7977" t="s">
        <v>8218</v>
      </c>
      <c r="I7977" t="s">
        <v>8219</v>
      </c>
      <c r="J7977" t="s">
        <v>8215</v>
      </c>
      <c r="K7977" t="s">
        <v>5808</v>
      </c>
      <c r="L7977" t="s">
        <v>8216</v>
      </c>
    </row>
    <row r="7978" spans="1:12" x14ac:dyDescent="0.35">
      <c r="A7978" s="164" t="s">
        <v>25241</v>
      </c>
      <c r="B7978" t="s">
        <v>25242</v>
      </c>
      <c r="C7978" t="s">
        <v>25243</v>
      </c>
      <c r="D7978" t="s">
        <v>25244</v>
      </c>
      <c r="E7978" t="s">
        <v>4046</v>
      </c>
      <c r="H7978" t="s">
        <v>8218</v>
      </c>
      <c r="I7978" t="s">
        <v>8219</v>
      </c>
      <c r="J7978" t="s">
        <v>8215</v>
      </c>
      <c r="K7978" t="s">
        <v>8224</v>
      </c>
      <c r="L7978" t="s">
        <v>8216</v>
      </c>
    </row>
    <row r="7979" spans="1:12" x14ac:dyDescent="0.35">
      <c r="A7979" s="164" t="s">
        <v>12333</v>
      </c>
      <c r="B7979" t="s">
        <v>12334</v>
      </c>
      <c r="C7979" t="s">
        <v>12335</v>
      </c>
      <c r="D7979" t="s">
        <v>12336</v>
      </c>
      <c r="E7979" t="s">
        <v>4046</v>
      </c>
      <c r="F7979">
        <v>38</v>
      </c>
      <c r="G7979" t="s">
        <v>8234</v>
      </c>
      <c r="H7979" t="s">
        <v>8218</v>
      </c>
      <c r="I7979" t="s">
        <v>8219</v>
      </c>
      <c r="J7979" t="s">
        <v>8215</v>
      </c>
      <c r="K7979" t="s">
        <v>8224</v>
      </c>
      <c r="L7979" t="s">
        <v>8216</v>
      </c>
    </row>
    <row r="7980" spans="1:12" x14ac:dyDescent="0.35">
      <c r="A7980" s="164" t="s">
        <v>30048</v>
      </c>
      <c r="B7980" t="s">
        <v>30049</v>
      </c>
      <c r="C7980" t="s">
        <v>14851</v>
      </c>
      <c r="D7980" t="s">
        <v>14852</v>
      </c>
      <c r="E7980" t="s">
        <v>4046</v>
      </c>
      <c r="F7980">
        <v>18</v>
      </c>
      <c r="G7980" t="s">
        <v>8234</v>
      </c>
      <c r="H7980" t="s">
        <v>8218</v>
      </c>
      <c r="I7980" t="s">
        <v>8214</v>
      </c>
      <c r="J7980" t="s">
        <v>8215</v>
      </c>
      <c r="K7980" t="s">
        <v>8224</v>
      </c>
      <c r="L7980" t="s">
        <v>8216</v>
      </c>
    </row>
    <row r="7981" spans="1:12" x14ac:dyDescent="0.35">
      <c r="A7981" s="164" t="s">
        <v>22706</v>
      </c>
      <c r="B7981" t="s">
        <v>22707</v>
      </c>
      <c r="C7981" t="s">
        <v>22708</v>
      </c>
      <c r="D7981" t="s">
        <v>22709</v>
      </c>
      <c r="E7981" t="s">
        <v>4046</v>
      </c>
      <c r="F7981">
        <v>17</v>
      </c>
      <c r="G7981" t="s">
        <v>8234</v>
      </c>
      <c r="H7981" t="s">
        <v>8218</v>
      </c>
      <c r="I7981" t="s">
        <v>8219</v>
      </c>
      <c r="J7981" t="s">
        <v>8215</v>
      </c>
      <c r="K7981" t="s">
        <v>8224</v>
      </c>
      <c r="L7981" t="s">
        <v>8216</v>
      </c>
    </row>
    <row r="7982" spans="1:12" x14ac:dyDescent="0.35">
      <c r="A7982" s="164" t="s">
        <v>12903</v>
      </c>
      <c r="B7982" t="s">
        <v>12904</v>
      </c>
      <c r="C7982" t="s">
        <v>12905</v>
      </c>
      <c r="D7982" t="s">
        <v>12906</v>
      </c>
      <c r="E7982" t="s">
        <v>4046</v>
      </c>
      <c r="H7982" t="s">
        <v>8218</v>
      </c>
      <c r="I7982" t="s">
        <v>8219</v>
      </c>
      <c r="J7982" t="s">
        <v>8215</v>
      </c>
      <c r="K7982" t="s">
        <v>8224</v>
      </c>
      <c r="L7982" t="s">
        <v>8216</v>
      </c>
    </row>
    <row r="7983" spans="1:12" x14ac:dyDescent="0.35">
      <c r="A7983" s="164" t="s">
        <v>12084</v>
      </c>
      <c r="B7983" t="s">
        <v>12085</v>
      </c>
      <c r="C7983" t="s">
        <v>12086</v>
      </c>
      <c r="D7983" t="s">
        <v>12087</v>
      </c>
      <c r="E7983" t="s">
        <v>4046</v>
      </c>
      <c r="H7983" t="s">
        <v>8218</v>
      </c>
      <c r="I7983" t="s">
        <v>8219</v>
      </c>
      <c r="J7983" t="s">
        <v>8215</v>
      </c>
      <c r="K7983" t="s">
        <v>8224</v>
      </c>
      <c r="L7983" t="s">
        <v>8216</v>
      </c>
    </row>
    <row r="7984" spans="1:12" x14ac:dyDescent="0.35">
      <c r="A7984" s="164" t="s">
        <v>4059</v>
      </c>
      <c r="B7984" t="s">
        <v>6427</v>
      </c>
      <c r="C7984" t="s">
        <v>10396</v>
      </c>
      <c r="D7984" t="s">
        <v>4058</v>
      </c>
      <c r="E7984" t="s">
        <v>4046</v>
      </c>
      <c r="F7984">
        <v>452</v>
      </c>
      <c r="G7984" t="s">
        <v>8307</v>
      </c>
      <c r="H7984" t="s">
        <v>8218</v>
      </c>
      <c r="I7984" t="s">
        <v>8214</v>
      </c>
      <c r="J7984" t="s">
        <v>8215</v>
      </c>
      <c r="K7984" t="s">
        <v>8224</v>
      </c>
      <c r="L7984" t="s">
        <v>8267</v>
      </c>
    </row>
    <row r="7985" spans="1:12" x14ac:dyDescent="0.35">
      <c r="A7985" s="164" t="s">
        <v>23950</v>
      </c>
      <c r="B7985" t="s">
        <v>23951</v>
      </c>
      <c r="C7985" t="s">
        <v>23952</v>
      </c>
      <c r="D7985" t="s">
        <v>2436</v>
      </c>
      <c r="E7985" t="s">
        <v>4046</v>
      </c>
      <c r="F7985">
        <v>30</v>
      </c>
      <c r="G7985" t="s">
        <v>8234</v>
      </c>
      <c r="H7985" t="s">
        <v>8218</v>
      </c>
      <c r="I7985" t="s">
        <v>8214</v>
      </c>
      <c r="J7985" t="s">
        <v>8215</v>
      </c>
      <c r="K7985" t="s">
        <v>8224</v>
      </c>
      <c r="L7985" t="s">
        <v>8216</v>
      </c>
    </row>
    <row r="7986" spans="1:12" x14ac:dyDescent="0.35">
      <c r="A7986" s="164" t="s">
        <v>27134</v>
      </c>
      <c r="B7986" t="s">
        <v>27135</v>
      </c>
      <c r="C7986" t="s">
        <v>23874</v>
      </c>
      <c r="D7986" t="s">
        <v>23875</v>
      </c>
      <c r="E7986" t="s">
        <v>4046</v>
      </c>
      <c r="F7986">
        <v>36</v>
      </c>
      <c r="G7986" t="s">
        <v>8234</v>
      </c>
      <c r="H7986" t="s">
        <v>8218</v>
      </c>
      <c r="I7986" t="s">
        <v>8219</v>
      </c>
      <c r="J7986" t="s">
        <v>8215</v>
      </c>
      <c r="K7986" t="s">
        <v>5808</v>
      </c>
      <c r="L7986" t="s">
        <v>8216</v>
      </c>
    </row>
    <row r="7987" spans="1:12" x14ac:dyDescent="0.35">
      <c r="A7987" s="164" t="s">
        <v>9479</v>
      </c>
      <c r="B7987" t="s">
        <v>9480</v>
      </c>
      <c r="C7987" t="s">
        <v>9481</v>
      </c>
      <c r="D7987" t="s">
        <v>9482</v>
      </c>
      <c r="E7987" t="s">
        <v>4046</v>
      </c>
      <c r="H7987" t="s">
        <v>8218</v>
      </c>
      <c r="I7987" t="s">
        <v>8219</v>
      </c>
      <c r="J7987" t="s">
        <v>8215</v>
      </c>
      <c r="K7987" t="s">
        <v>8224</v>
      </c>
      <c r="L7987" t="s">
        <v>8216</v>
      </c>
    </row>
    <row r="7988" spans="1:12" x14ac:dyDescent="0.35">
      <c r="A7988" s="164" t="s">
        <v>27187</v>
      </c>
      <c r="B7988" t="s">
        <v>27188</v>
      </c>
      <c r="C7988" t="s">
        <v>27189</v>
      </c>
      <c r="D7988" t="s">
        <v>27190</v>
      </c>
      <c r="E7988" t="s">
        <v>4046</v>
      </c>
      <c r="F7988">
        <v>30</v>
      </c>
      <c r="G7988" t="s">
        <v>8234</v>
      </c>
      <c r="H7988" t="s">
        <v>8218</v>
      </c>
      <c r="I7988" t="s">
        <v>8219</v>
      </c>
      <c r="J7988" t="s">
        <v>8215</v>
      </c>
      <c r="K7988" t="s">
        <v>8224</v>
      </c>
      <c r="L7988" t="s">
        <v>8216</v>
      </c>
    </row>
    <row r="7989" spans="1:12" x14ac:dyDescent="0.35">
      <c r="A7989" s="164" t="s">
        <v>19565</v>
      </c>
      <c r="B7989" t="s">
        <v>19566</v>
      </c>
      <c r="C7989" t="s">
        <v>19567</v>
      </c>
      <c r="D7989" t="s">
        <v>8789</v>
      </c>
      <c r="E7989" t="s">
        <v>4046</v>
      </c>
      <c r="F7989">
        <v>0</v>
      </c>
      <c r="G7989" t="s">
        <v>8234</v>
      </c>
      <c r="H7989" t="s">
        <v>8218</v>
      </c>
      <c r="I7989" t="s">
        <v>8219</v>
      </c>
      <c r="J7989" t="s">
        <v>8215</v>
      </c>
      <c r="K7989" t="s">
        <v>8224</v>
      </c>
      <c r="L7989" t="s">
        <v>8216</v>
      </c>
    </row>
    <row r="7990" spans="1:12" x14ac:dyDescent="0.35">
      <c r="A7990" s="164" t="s">
        <v>18762</v>
      </c>
      <c r="B7990" t="s">
        <v>18763</v>
      </c>
      <c r="C7990" t="s">
        <v>18764</v>
      </c>
      <c r="D7990" t="s">
        <v>17439</v>
      </c>
      <c r="E7990" t="s">
        <v>4046</v>
      </c>
      <c r="F7990">
        <v>25</v>
      </c>
      <c r="G7990" t="s">
        <v>8234</v>
      </c>
      <c r="H7990" t="s">
        <v>8218</v>
      </c>
      <c r="I7990" t="s">
        <v>8219</v>
      </c>
      <c r="J7990" t="s">
        <v>8215</v>
      </c>
      <c r="K7990" t="s">
        <v>8224</v>
      </c>
      <c r="L7990" t="s">
        <v>8216</v>
      </c>
    </row>
    <row r="7991" spans="1:12" x14ac:dyDescent="0.35">
      <c r="A7991" s="164" t="s">
        <v>26492</v>
      </c>
      <c r="B7991" t="s">
        <v>7498</v>
      </c>
      <c r="C7991" t="s">
        <v>26493</v>
      </c>
      <c r="D7991" t="s">
        <v>20536</v>
      </c>
      <c r="E7991" t="s">
        <v>4046</v>
      </c>
      <c r="F7991">
        <v>35</v>
      </c>
      <c r="G7991" t="s">
        <v>8234</v>
      </c>
      <c r="H7991" t="s">
        <v>8218</v>
      </c>
      <c r="I7991" t="s">
        <v>8219</v>
      </c>
      <c r="J7991" t="s">
        <v>8215</v>
      </c>
      <c r="K7991" t="s">
        <v>5808</v>
      </c>
      <c r="L7991" t="s">
        <v>8216</v>
      </c>
    </row>
    <row r="7992" spans="1:12" x14ac:dyDescent="0.35">
      <c r="A7992" s="164" t="s">
        <v>13097</v>
      </c>
      <c r="B7992" t="s">
        <v>13098</v>
      </c>
      <c r="C7992" t="s">
        <v>13099</v>
      </c>
      <c r="D7992" t="s">
        <v>13100</v>
      </c>
      <c r="E7992" t="s">
        <v>4046</v>
      </c>
      <c r="F7992">
        <v>18</v>
      </c>
      <c r="G7992" t="s">
        <v>8234</v>
      </c>
      <c r="H7992" t="s">
        <v>8218</v>
      </c>
      <c r="I7992" t="s">
        <v>8219</v>
      </c>
      <c r="J7992" t="s">
        <v>8215</v>
      </c>
      <c r="K7992" t="s">
        <v>8224</v>
      </c>
      <c r="L7992" t="s">
        <v>8216</v>
      </c>
    </row>
    <row r="7993" spans="1:12" x14ac:dyDescent="0.35">
      <c r="A7993" s="164" t="s">
        <v>16792</v>
      </c>
      <c r="B7993" t="s">
        <v>16793</v>
      </c>
      <c r="C7993" t="s">
        <v>16794</v>
      </c>
      <c r="D7993" t="s">
        <v>16795</v>
      </c>
      <c r="E7993" t="s">
        <v>4046</v>
      </c>
      <c r="F7993">
        <v>25</v>
      </c>
      <c r="G7993" t="s">
        <v>8234</v>
      </c>
      <c r="H7993" t="s">
        <v>8218</v>
      </c>
      <c r="I7993" t="s">
        <v>8219</v>
      </c>
      <c r="J7993" t="s">
        <v>8215</v>
      </c>
      <c r="K7993" t="s">
        <v>8224</v>
      </c>
      <c r="L7993" t="s">
        <v>8216</v>
      </c>
    </row>
    <row r="7994" spans="1:12" x14ac:dyDescent="0.35">
      <c r="A7994" s="164" t="s">
        <v>23199</v>
      </c>
      <c r="B7994" t="s">
        <v>23200</v>
      </c>
      <c r="C7994" t="s">
        <v>23201</v>
      </c>
      <c r="D7994" t="s">
        <v>1892</v>
      </c>
      <c r="E7994" t="s">
        <v>4046</v>
      </c>
      <c r="F7994">
        <v>26</v>
      </c>
      <c r="G7994" t="s">
        <v>8234</v>
      </c>
      <c r="H7994" t="s">
        <v>8218</v>
      </c>
      <c r="I7994" t="s">
        <v>8219</v>
      </c>
      <c r="J7994" t="s">
        <v>8215</v>
      </c>
      <c r="K7994" t="s">
        <v>5808</v>
      </c>
      <c r="L7994" t="s">
        <v>8216</v>
      </c>
    </row>
    <row r="7995" spans="1:12" x14ac:dyDescent="0.35">
      <c r="A7995" s="164" t="s">
        <v>31266</v>
      </c>
      <c r="B7995" t="s">
        <v>31267</v>
      </c>
      <c r="C7995" t="s">
        <v>31268</v>
      </c>
      <c r="D7995" t="s">
        <v>31269</v>
      </c>
      <c r="E7995" t="s">
        <v>4046</v>
      </c>
      <c r="H7995" t="s">
        <v>8218</v>
      </c>
      <c r="I7995" t="s">
        <v>8219</v>
      </c>
      <c r="J7995" t="s">
        <v>8215</v>
      </c>
      <c r="K7995" t="s">
        <v>8224</v>
      </c>
      <c r="L7995" t="s">
        <v>8216</v>
      </c>
    </row>
    <row r="7996" spans="1:12" x14ac:dyDescent="0.35">
      <c r="A7996" s="164" t="s">
        <v>26762</v>
      </c>
      <c r="B7996" t="s">
        <v>18926</v>
      </c>
      <c r="C7996" t="s">
        <v>18927</v>
      </c>
      <c r="D7996" t="s">
        <v>18928</v>
      </c>
      <c r="E7996" t="s">
        <v>4046</v>
      </c>
      <c r="F7996">
        <v>48</v>
      </c>
      <c r="G7996" t="s">
        <v>8234</v>
      </c>
      <c r="H7996" t="s">
        <v>8218</v>
      </c>
      <c r="I7996" t="s">
        <v>8219</v>
      </c>
      <c r="J7996" t="s">
        <v>8215</v>
      </c>
      <c r="K7996" t="s">
        <v>5808</v>
      </c>
      <c r="L7996" t="s">
        <v>8216</v>
      </c>
    </row>
    <row r="7997" spans="1:12" x14ac:dyDescent="0.35">
      <c r="A7997" s="164" t="s">
        <v>15785</v>
      </c>
      <c r="B7997" t="s">
        <v>15786</v>
      </c>
      <c r="C7997" t="s">
        <v>15787</v>
      </c>
      <c r="D7997" t="s">
        <v>15788</v>
      </c>
      <c r="E7997" t="s">
        <v>4046</v>
      </c>
      <c r="F7997">
        <v>18</v>
      </c>
      <c r="G7997" t="s">
        <v>8234</v>
      </c>
      <c r="H7997" t="s">
        <v>8218</v>
      </c>
      <c r="I7997" t="s">
        <v>8219</v>
      </c>
      <c r="J7997" t="s">
        <v>8215</v>
      </c>
      <c r="K7997" t="s">
        <v>8224</v>
      </c>
      <c r="L7997" t="s">
        <v>8216</v>
      </c>
    </row>
    <row r="7998" spans="1:12" x14ac:dyDescent="0.35">
      <c r="A7998" s="164" t="s">
        <v>25487</v>
      </c>
      <c r="B7998" t="s">
        <v>25488</v>
      </c>
      <c r="C7998" t="s">
        <v>25489</v>
      </c>
      <c r="D7998" t="s">
        <v>25490</v>
      </c>
      <c r="E7998" t="s">
        <v>4046</v>
      </c>
      <c r="H7998" t="s">
        <v>8218</v>
      </c>
      <c r="I7998" t="s">
        <v>8219</v>
      </c>
      <c r="J7998" t="s">
        <v>8215</v>
      </c>
      <c r="K7998" t="s">
        <v>8224</v>
      </c>
      <c r="L7998" t="s">
        <v>8216</v>
      </c>
    </row>
    <row r="7999" spans="1:12" x14ac:dyDescent="0.35">
      <c r="A7999" s="164" t="s">
        <v>9026</v>
      </c>
      <c r="B7999" t="s">
        <v>9027</v>
      </c>
      <c r="C7999" t="s">
        <v>9028</v>
      </c>
      <c r="D7999" t="s">
        <v>9029</v>
      </c>
      <c r="E7999" t="s">
        <v>4046</v>
      </c>
      <c r="F7999">
        <v>40</v>
      </c>
      <c r="G7999" t="s">
        <v>8234</v>
      </c>
      <c r="H7999" t="s">
        <v>8218</v>
      </c>
      <c r="I7999" t="s">
        <v>8219</v>
      </c>
      <c r="J7999" t="s">
        <v>8215</v>
      </c>
      <c r="K7999" t="s">
        <v>5808</v>
      </c>
      <c r="L7999" t="s">
        <v>8216</v>
      </c>
    </row>
    <row r="8000" spans="1:12" x14ac:dyDescent="0.35">
      <c r="A8000" s="164" t="s">
        <v>17692</v>
      </c>
      <c r="B8000" t="s">
        <v>17693</v>
      </c>
      <c r="C8000" t="s">
        <v>17694</v>
      </c>
      <c r="D8000" t="s">
        <v>16789</v>
      </c>
      <c r="E8000" t="s">
        <v>4046</v>
      </c>
      <c r="F8000">
        <v>12</v>
      </c>
      <c r="G8000" t="s">
        <v>8234</v>
      </c>
      <c r="H8000" t="s">
        <v>8218</v>
      </c>
      <c r="I8000" t="s">
        <v>8219</v>
      </c>
      <c r="J8000" t="s">
        <v>8215</v>
      </c>
      <c r="K8000" t="s">
        <v>8224</v>
      </c>
      <c r="L8000" t="s">
        <v>8216</v>
      </c>
    </row>
    <row r="8001" spans="1:12" x14ac:dyDescent="0.35">
      <c r="A8001" s="164" t="s">
        <v>14434</v>
      </c>
      <c r="B8001" t="s">
        <v>14435</v>
      </c>
      <c r="C8001" t="s">
        <v>14436</v>
      </c>
      <c r="D8001" t="s">
        <v>14437</v>
      </c>
      <c r="E8001" t="s">
        <v>4046</v>
      </c>
      <c r="F8001">
        <v>26</v>
      </c>
      <c r="G8001" t="s">
        <v>8234</v>
      </c>
      <c r="H8001" t="s">
        <v>8218</v>
      </c>
      <c r="I8001" t="s">
        <v>8219</v>
      </c>
      <c r="J8001" t="s">
        <v>8215</v>
      </c>
      <c r="K8001" t="s">
        <v>8224</v>
      </c>
      <c r="L8001" t="s">
        <v>8216</v>
      </c>
    </row>
    <row r="8002" spans="1:12" x14ac:dyDescent="0.35">
      <c r="A8002" s="164" t="s">
        <v>4060</v>
      </c>
      <c r="B8002" t="s">
        <v>6564</v>
      </c>
      <c r="C8002" t="s">
        <v>14180</v>
      </c>
      <c r="D8002" t="s">
        <v>4061</v>
      </c>
      <c r="E8002" t="s">
        <v>4046</v>
      </c>
      <c r="F8002">
        <v>27</v>
      </c>
      <c r="G8002" t="s">
        <v>8234</v>
      </c>
      <c r="H8002" t="s">
        <v>8218</v>
      </c>
      <c r="I8002" t="s">
        <v>8219</v>
      </c>
      <c r="J8002" t="s">
        <v>8215</v>
      </c>
      <c r="K8002" t="s">
        <v>8224</v>
      </c>
      <c r="L8002" t="s">
        <v>8216</v>
      </c>
    </row>
    <row r="8003" spans="1:12" x14ac:dyDescent="0.35">
      <c r="A8003" s="164" t="s">
        <v>17828</v>
      </c>
      <c r="B8003" t="s">
        <v>17829</v>
      </c>
      <c r="C8003" t="s">
        <v>17830</v>
      </c>
      <c r="D8003" t="s">
        <v>8655</v>
      </c>
      <c r="E8003" t="s">
        <v>4046</v>
      </c>
      <c r="F8003">
        <v>20</v>
      </c>
      <c r="G8003" t="s">
        <v>8234</v>
      </c>
      <c r="H8003" t="s">
        <v>8218</v>
      </c>
      <c r="I8003" t="s">
        <v>8219</v>
      </c>
      <c r="J8003" t="s">
        <v>8215</v>
      </c>
      <c r="K8003" t="s">
        <v>8224</v>
      </c>
      <c r="L8003" t="s">
        <v>8216</v>
      </c>
    </row>
    <row r="8004" spans="1:12" x14ac:dyDescent="0.35">
      <c r="A8004" s="164" t="s">
        <v>24698</v>
      </c>
      <c r="B8004" t="s">
        <v>24699</v>
      </c>
      <c r="C8004" t="s">
        <v>24700</v>
      </c>
      <c r="D8004" t="s">
        <v>24240</v>
      </c>
      <c r="E8004" t="s">
        <v>4046</v>
      </c>
      <c r="F8004">
        <v>11</v>
      </c>
      <c r="G8004" t="s">
        <v>8234</v>
      </c>
      <c r="H8004" t="s">
        <v>8218</v>
      </c>
      <c r="I8004" t="s">
        <v>8219</v>
      </c>
      <c r="J8004" t="s">
        <v>8215</v>
      </c>
      <c r="K8004" t="s">
        <v>8224</v>
      </c>
      <c r="L8004" t="s">
        <v>8216</v>
      </c>
    </row>
    <row r="8005" spans="1:12" x14ac:dyDescent="0.35">
      <c r="A8005" s="164" t="s">
        <v>22037</v>
      </c>
      <c r="B8005" t="s">
        <v>22038</v>
      </c>
      <c r="C8005" t="s">
        <v>13446</v>
      </c>
      <c r="D8005" t="s">
        <v>1357</v>
      </c>
      <c r="E8005" t="s">
        <v>4046</v>
      </c>
      <c r="F8005">
        <v>26</v>
      </c>
      <c r="G8005" t="s">
        <v>8234</v>
      </c>
      <c r="H8005" t="s">
        <v>8218</v>
      </c>
      <c r="I8005" t="s">
        <v>8214</v>
      </c>
      <c r="J8005" t="s">
        <v>8215</v>
      </c>
      <c r="K8005" t="s">
        <v>5808</v>
      </c>
      <c r="L8005" t="s">
        <v>8216</v>
      </c>
    </row>
    <row r="8006" spans="1:12" x14ac:dyDescent="0.35">
      <c r="A8006" s="164" t="s">
        <v>21875</v>
      </c>
      <c r="B8006" t="s">
        <v>21876</v>
      </c>
      <c r="C8006" t="s">
        <v>21877</v>
      </c>
      <c r="D8006" t="s">
        <v>21878</v>
      </c>
      <c r="E8006" t="s">
        <v>4046</v>
      </c>
      <c r="F8006">
        <v>20</v>
      </c>
      <c r="G8006" t="s">
        <v>8234</v>
      </c>
      <c r="H8006" t="s">
        <v>8218</v>
      </c>
      <c r="I8006" t="s">
        <v>8219</v>
      </c>
      <c r="J8006" t="s">
        <v>8215</v>
      </c>
      <c r="K8006" t="s">
        <v>8224</v>
      </c>
      <c r="L8006" t="s">
        <v>8267</v>
      </c>
    </row>
    <row r="8007" spans="1:12" x14ac:dyDescent="0.35">
      <c r="A8007" s="164" t="s">
        <v>27429</v>
      </c>
      <c r="B8007" t="s">
        <v>23437</v>
      </c>
      <c r="C8007" t="s">
        <v>27430</v>
      </c>
      <c r="D8007" t="s">
        <v>23439</v>
      </c>
      <c r="E8007" t="s">
        <v>4046</v>
      </c>
      <c r="F8007">
        <v>12</v>
      </c>
      <c r="G8007" t="s">
        <v>8234</v>
      </c>
      <c r="H8007" t="s">
        <v>8218</v>
      </c>
      <c r="I8007" t="s">
        <v>8214</v>
      </c>
      <c r="J8007" t="s">
        <v>8215</v>
      </c>
      <c r="K8007" t="s">
        <v>8224</v>
      </c>
      <c r="L8007" t="s">
        <v>8216</v>
      </c>
    </row>
    <row r="8008" spans="1:12" x14ac:dyDescent="0.35">
      <c r="A8008" s="164" t="s">
        <v>23777</v>
      </c>
      <c r="B8008" t="s">
        <v>23778</v>
      </c>
      <c r="C8008" t="s">
        <v>23779</v>
      </c>
      <c r="D8008" t="s">
        <v>23780</v>
      </c>
      <c r="E8008" t="s">
        <v>4046</v>
      </c>
      <c r="F8008">
        <v>25</v>
      </c>
      <c r="G8008" t="s">
        <v>8234</v>
      </c>
      <c r="H8008" t="s">
        <v>8218</v>
      </c>
      <c r="I8008" t="s">
        <v>8219</v>
      </c>
      <c r="J8008" t="s">
        <v>8215</v>
      </c>
      <c r="K8008" t="s">
        <v>5808</v>
      </c>
      <c r="L8008" t="s">
        <v>8216</v>
      </c>
    </row>
    <row r="8009" spans="1:12" x14ac:dyDescent="0.35">
      <c r="A8009" s="164" t="s">
        <v>33276</v>
      </c>
      <c r="B8009" t="s">
        <v>33277</v>
      </c>
      <c r="C8009" t="s">
        <v>33278</v>
      </c>
      <c r="D8009" t="s">
        <v>32862</v>
      </c>
      <c r="E8009" t="s">
        <v>4046</v>
      </c>
      <c r="H8009" t="s">
        <v>8218</v>
      </c>
      <c r="I8009" t="s">
        <v>8219</v>
      </c>
      <c r="J8009" t="s">
        <v>8215</v>
      </c>
      <c r="K8009" t="s">
        <v>8224</v>
      </c>
      <c r="L8009" t="s">
        <v>8216</v>
      </c>
    </row>
    <row r="8010" spans="1:12" x14ac:dyDescent="0.35">
      <c r="A8010" s="164" t="s">
        <v>12494</v>
      </c>
      <c r="B8010" t="s">
        <v>12495</v>
      </c>
      <c r="C8010" t="s">
        <v>12496</v>
      </c>
      <c r="D8010" t="s">
        <v>11196</v>
      </c>
      <c r="E8010" t="s">
        <v>4046</v>
      </c>
      <c r="F8010">
        <v>31</v>
      </c>
      <c r="G8010" t="s">
        <v>8234</v>
      </c>
      <c r="H8010" t="s">
        <v>8218</v>
      </c>
      <c r="I8010" t="s">
        <v>8219</v>
      </c>
      <c r="J8010" t="s">
        <v>8215</v>
      </c>
      <c r="K8010" t="s">
        <v>5808</v>
      </c>
      <c r="L8010" t="s">
        <v>8216</v>
      </c>
    </row>
    <row r="8011" spans="1:12" x14ac:dyDescent="0.35">
      <c r="A8011" s="164" t="s">
        <v>18370</v>
      </c>
      <c r="B8011" t="s">
        <v>18371</v>
      </c>
      <c r="C8011" t="s">
        <v>18372</v>
      </c>
      <c r="D8011" t="s">
        <v>18373</v>
      </c>
      <c r="E8011" t="s">
        <v>4046</v>
      </c>
      <c r="F8011">
        <v>16</v>
      </c>
      <c r="G8011" t="s">
        <v>8234</v>
      </c>
      <c r="H8011" t="s">
        <v>8218</v>
      </c>
      <c r="I8011" t="s">
        <v>8219</v>
      </c>
      <c r="J8011" t="s">
        <v>8215</v>
      </c>
      <c r="K8011" t="s">
        <v>8224</v>
      </c>
      <c r="L8011" t="s">
        <v>8216</v>
      </c>
    </row>
    <row r="8012" spans="1:12" x14ac:dyDescent="0.35">
      <c r="A8012" s="164" t="s">
        <v>13125</v>
      </c>
      <c r="B8012" t="s">
        <v>13126</v>
      </c>
      <c r="C8012" t="s">
        <v>13127</v>
      </c>
      <c r="D8012" t="s">
        <v>13128</v>
      </c>
      <c r="E8012" t="s">
        <v>4046</v>
      </c>
      <c r="F8012">
        <v>24</v>
      </c>
      <c r="G8012" t="s">
        <v>8234</v>
      </c>
      <c r="H8012" t="s">
        <v>8218</v>
      </c>
      <c r="I8012" t="s">
        <v>8219</v>
      </c>
      <c r="J8012" t="s">
        <v>8215</v>
      </c>
      <c r="K8012" t="s">
        <v>8224</v>
      </c>
      <c r="L8012" t="s">
        <v>8216</v>
      </c>
    </row>
    <row r="8013" spans="1:12" x14ac:dyDescent="0.35">
      <c r="A8013" s="164" t="s">
        <v>21733</v>
      </c>
      <c r="B8013" t="s">
        <v>21734</v>
      </c>
      <c r="C8013" t="s">
        <v>21735</v>
      </c>
      <c r="D8013" t="s">
        <v>10442</v>
      </c>
      <c r="E8013" t="s">
        <v>4046</v>
      </c>
      <c r="H8013" t="s">
        <v>8218</v>
      </c>
      <c r="I8013" t="s">
        <v>8219</v>
      </c>
      <c r="J8013" t="s">
        <v>8215</v>
      </c>
      <c r="K8013" t="s">
        <v>8224</v>
      </c>
      <c r="L8013" t="s">
        <v>8216</v>
      </c>
    </row>
    <row r="8014" spans="1:12" x14ac:dyDescent="0.35">
      <c r="A8014" s="164" t="s">
        <v>30248</v>
      </c>
      <c r="B8014" t="s">
        <v>18593</v>
      </c>
      <c r="C8014" t="s">
        <v>18594</v>
      </c>
      <c r="D8014" t="s">
        <v>18595</v>
      </c>
      <c r="E8014" t="s">
        <v>4046</v>
      </c>
      <c r="F8014">
        <v>25</v>
      </c>
      <c r="G8014" t="s">
        <v>8234</v>
      </c>
      <c r="H8014" t="s">
        <v>8218</v>
      </c>
      <c r="I8014" t="s">
        <v>8219</v>
      </c>
      <c r="J8014" t="s">
        <v>8215</v>
      </c>
      <c r="K8014" t="s">
        <v>8224</v>
      </c>
      <c r="L8014" t="s">
        <v>8216</v>
      </c>
    </row>
    <row r="8015" spans="1:12" x14ac:dyDescent="0.35">
      <c r="A8015" s="164" t="s">
        <v>25491</v>
      </c>
      <c r="B8015" t="s">
        <v>25492</v>
      </c>
      <c r="C8015" t="s">
        <v>25493</v>
      </c>
      <c r="D8015" t="s">
        <v>1113</v>
      </c>
      <c r="E8015" t="s">
        <v>4046</v>
      </c>
      <c r="F8015">
        <v>20</v>
      </c>
      <c r="G8015" t="s">
        <v>8234</v>
      </c>
      <c r="H8015" t="s">
        <v>8218</v>
      </c>
      <c r="I8015" t="s">
        <v>8219</v>
      </c>
      <c r="J8015" t="s">
        <v>8215</v>
      </c>
      <c r="K8015" t="s">
        <v>8224</v>
      </c>
      <c r="L8015" t="s">
        <v>8216</v>
      </c>
    </row>
    <row r="8016" spans="1:12" x14ac:dyDescent="0.35">
      <c r="A8016" s="164" t="s">
        <v>4062</v>
      </c>
      <c r="B8016" t="s">
        <v>6563</v>
      </c>
      <c r="C8016" t="s">
        <v>27053</v>
      </c>
      <c r="D8016" t="s">
        <v>4063</v>
      </c>
      <c r="E8016" t="s">
        <v>4046</v>
      </c>
      <c r="F8016">
        <v>370</v>
      </c>
      <c r="G8016" t="s">
        <v>8556</v>
      </c>
      <c r="H8016" t="s">
        <v>8218</v>
      </c>
      <c r="I8016" t="s">
        <v>8214</v>
      </c>
      <c r="J8016" t="s">
        <v>8215</v>
      </c>
      <c r="K8016" t="s">
        <v>8224</v>
      </c>
      <c r="L8016" t="s">
        <v>8267</v>
      </c>
    </row>
    <row r="8017" spans="1:12" x14ac:dyDescent="0.35">
      <c r="A8017" s="164" t="s">
        <v>27964</v>
      </c>
      <c r="B8017" t="s">
        <v>27965</v>
      </c>
      <c r="C8017" t="s">
        <v>27966</v>
      </c>
      <c r="D8017" t="s">
        <v>27967</v>
      </c>
      <c r="E8017" t="s">
        <v>4046</v>
      </c>
      <c r="F8017">
        <v>20</v>
      </c>
      <c r="G8017" t="s">
        <v>8234</v>
      </c>
      <c r="H8017" t="s">
        <v>8218</v>
      </c>
      <c r="I8017" t="s">
        <v>8219</v>
      </c>
      <c r="J8017" t="s">
        <v>8215</v>
      </c>
      <c r="K8017" t="s">
        <v>8224</v>
      </c>
      <c r="L8017" t="s">
        <v>8216</v>
      </c>
    </row>
    <row r="8018" spans="1:12" x14ac:dyDescent="0.35">
      <c r="A8018" s="164" t="s">
        <v>11451</v>
      </c>
      <c r="B8018" t="s">
        <v>11452</v>
      </c>
      <c r="C8018" t="s">
        <v>11453</v>
      </c>
      <c r="D8018" t="s">
        <v>11454</v>
      </c>
      <c r="E8018" t="s">
        <v>4046</v>
      </c>
      <c r="H8018" t="s">
        <v>8218</v>
      </c>
      <c r="I8018" t="s">
        <v>8219</v>
      </c>
      <c r="J8018" t="s">
        <v>8215</v>
      </c>
      <c r="K8018" t="s">
        <v>8224</v>
      </c>
      <c r="L8018" t="s">
        <v>8216</v>
      </c>
    </row>
    <row r="8019" spans="1:12" x14ac:dyDescent="0.35">
      <c r="A8019" s="164" t="s">
        <v>23896</v>
      </c>
      <c r="B8019" t="s">
        <v>23897</v>
      </c>
      <c r="C8019" t="s">
        <v>23898</v>
      </c>
      <c r="D8019" t="s">
        <v>23899</v>
      </c>
      <c r="E8019" t="s">
        <v>4046</v>
      </c>
      <c r="F8019">
        <v>45</v>
      </c>
      <c r="G8019" t="s">
        <v>8234</v>
      </c>
      <c r="H8019" t="s">
        <v>8218</v>
      </c>
      <c r="I8019" t="s">
        <v>8219</v>
      </c>
      <c r="J8019" t="s">
        <v>8215</v>
      </c>
      <c r="K8019" t="s">
        <v>8224</v>
      </c>
      <c r="L8019" t="s">
        <v>8216</v>
      </c>
    </row>
    <row r="8020" spans="1:12" x14ac:dyDescent="0.35">
      <c r="A8020" s="164" t="s">
        <v>15222</v>
      </c>
      <c r="B8020" t="s">
        <v>15223</v>
      </c>
      <c r="C8020" t="s">
        <v>15224</v>
      </c>
      <c r="D8020" t="s">
        <v>4063</v>
      </c>
      <c r="E8020" t="s">
        <v>4046</v>
      </c>
      <c r="F8020">
        <v>0</v>
      </c>
      <c r="G8020" t="s">
        <v>8234</v>
      </c>
      <c r="H8020" t="s">
        <v>8218</v>
      </c>
      <c r="I8020" t="s">
        <v>8214</v>
      </c>
      <c r="J8020" t="s">
        <v>8215</v>
      </c>
      <c r="K8020" t="s">
        <v>8224</v>
      </c>
      <c r="L8020" t="s">
        <v>8216</v>
      </c>
    </row>
    <row r="8021" spans="1:12" x14ac:dyDescent="0.35">
      <c r="A8021" s="164" t="s">
        <v>4064</v>
      </c>
      <c r="B8021" t="s">
        <v>7983</v>
      </c>
      <c r="C8021" t="s">
        <v>13889</v>
      </c>
      <c r="D8021" t="s">
        <v>4065</v>
      </c>
      <c r="E8021" t="s">
        <v>4046</v>
      </c>
      <c r="F8021">
        <v>8</v>
      </c>
      <c r="G8021" t="s">
        <v>8234</v>
      </c>
      <c r="H8021" t="s">
        <v>8218</v>
      </c>
      <c r="I8021" t="s">
        <v>8219</v>
      </c>
      <c r="J8021" t="s">
        <v>8215</v>
      </c>
      <c r="K8021" t="s">
        <v>8224</v>
      </c>
      <c r="L8021" t="s">
        <v>8216</v>
      </c>
    </row>
    <row r="8022" spans="1:12" x14ac:dyDescent="0.35">
      <c r="A8022" s="164" t="s">
        <v>4066</v>
      </c>
      <c r="B8022" t="s">
        <v>8019</v>
      </c>
      <c r="C8022" t="s">
        <v>12777</v>
      </c>
      <c r="D8022" t="s">
        <v>4067</v>
      </c>
      <c r="E8022" t="s">
        <v>4046</v>
      </c>
      <c r="F8022">
        <v>35</v>
      </c>
      <c r="G8022" t="s">
        <v>8234</v>
      </c>
      <c r="H8022" t="s">
        <v>8218</v>
      </c>
      <c r="I8022" t="s">
        <v>8219</v>
      </c>
      <c r="J8022" t="s">
        <v>8215</v>
      </c>
      <c r="K8022" t="s">
        <v>8224</v>
      </c>
      <c r="L8022" t="s">
        <v>8216</v>
      </c>
    </row>
    <row r="8023" spans="1:12" x14ac:dyDescent="0.35">
      <c r="A8023" s="164" t="s">
        <v>11193</v>
      </c>
      <c r="B8023" t="s">
        <v>11194</v>
      </c>
      <c r="C8023" t="s">
        <v>11195</v>
      </c>
      <c r="D8023" t="s">
        <v>11196</v>
      </c>
      <c r="E8023" t="s">
        <v>4046</v>
      </c>
      <c r="F8023">
        <v>0</v>
      </c>
      <c r="G8023" t="s">
        <v>8234</v>
      </c>
      <c r="H8023" t="s">
        <v>8218</v>
      </c>
      <c r="I8023" t="s">
        <v>8219</v>
      </c>
      <c r="J8023" t="s">
        <v>8215</v>
      </c>
      <c r="K8023" t="s">
        <v>8224</v>
      </c>
      <c r="L8023" t="s">
        <v>8216</v>
      </c>
    </row>
    <row r="8024" spans="1:12" x14ac:dyDescent="0.35">
      <c r="A8024" s="164" t="s">
        <v>29839</v>
      </c>
      <c r="B8024" t="s">
        <v>29840</v>
      </c>
      <c r="C8024" t="s">
        <v>29841</v>
      </c>
      <c r="D8024" t="s">
        <v>29842</v>
      </c>
      <c r="E8024" t="s">
        <v>4046</v>
      </c>
      <c r="H8024" t="s">
        <v>8218</v>
      </c>
      <c r="I8024" t="s">
        <v>8219</v>
      </c>
      <c r="J8024" t="s">
        <v>8215</v>
      </c>
      <c r="K8024" t="s">
        <v>8224</v>
      </c>
      <c r="L8024" t="s">
        <v>8216</v>
      </c>
    </row>
    <row r="8025" spans="1:12" x14ac:dyDescent="0.35">
      <c r="A8025" s="164" t="s">
        <v>14236</v>
      </c>
      <c r="B8025" t="s">
        <v>7498</v>
      </c>
      <c r="C8025" t="s">
        <v>14237</v>
      </c>
      <c r="D8025" t="s">
        <v>14238</v>
      </c>
      <c r="E8025" t="s">
        <v>4046</v>
      </c>
      <c r="F8025">
        <v>25</v>
      </c>
      <c r="G8025" t="s">
        <v>8234</v>
      </c>
      <c r="H8025" t="s">
        <v>8218</v>
      </c>
      <c r="I8025" t="s">
        <v>8219</v>
      </c>
      <c r="J8025" t="s">
        <v>8215</v>
      </c>
      <c r="K8025" t="s">
        <v>5808</v>
      </c>
      <c r="L8025" t="s">
        <v>8216</v>
      </c>
    </row>
    <row r="8026" spans="1:12" x14ac:dyDescent="0.35">
      <c r="A8026" s="164" t="s">
        <v>23928</v>
      </c>
      <c r="B8026" t="s">
        <v>23929</v>
      </c>
      <c r="C8026" t="s">
        <v>23930</v>
      </c>
      <c r="D8026" t="s">
        <v>23931</v>
      </c>
      <c r="E8026" t="s">
        <v>4046</v>
      </c>
      <c r="H8026" t="s">
        <v>8218</v>
      </c>
      <c r="I8026" t="s">
        <v>8219</v>
      </c>
      <c r="J8026" t="s">
        <v>8215</v>
      </c>
      <c r="K8026" t="s">
        <v>8224</v>
      </c>
      <c r="L8026" t="s">
        <v>8216</v>
      </c>
    </row>
    <row r="8027" spans="1:12" x14ac:dyDescent="0.35">
      <c r="A8027" s="164" t="s">
        <v>4068</v>
      </c>
      <c r="B8027" t="s">
        <v>6422</v>
      </c>
      <c r="C8027" t="s">
        <v>32626</v>
      </c>
      <c r="D8027" t="s">
        <v>4069</v>
      </c>
      <c r="E8027" t="s">
        <v>4046</v>
      </c>
      <c r="F8027">
        <v>38</v>
      </c>
      <c r="G8027" t="s">
        <v>8234</v>
      </c>
      <c r="H8027" t="s">
        <v>8218</v>
      </c>
      <c r="I8027" t="s">
        <v>8214</v>
      </c>
      <c r="J8027" t="s">
        <v>8215</v>
      </c>
      <c r="K8027" t="s">
        <v>5808</v>
      </c>
      <c r="L8027" t="s">
        <v>8216</v>
      </c>
    </row>
    <row r="8028" spans="1:12" x14ac:dyDescent="0.35">
      <c r="A8028" s="164" t="s">
        <v>4070</v>
      </c>
      <c r="B8028" t="s">
        <v>6424</v>
      </c>
      <c r="C8028" t="s">
        <v>25732</v>
      </c>
      <c r="D8028" t="s">
        <v>4058</v>
      </c>
      <c r="E8028" t="s">
        <v>4046</v>
      </c>
      <c r="F8028">
        <v>33</v>
      </c>
      <c r="G8028" t="s">
        <v>8234</v>
      </c>
      <c r="H8028" t="s">
        <v>8218</v>
      </c>
      <c r="I8028" t="s">
        <v>8214</v>
      </c>
      <c r="J8028" t="s">
        <v>8215</v>
      </c>
      <c r="K8028" t="s">
        <v>5808</v>
      </c>
      <c r="L8028" t="s">
        <v>8216</v>
      </c>
    </row>
    <row r="8029" spans="1:12" x14ac:dyDescent="0.35">
      <c r="A8029" s="164" t="s">
        <v>4071</v>
      </c>
      <c r="B8029" t="s">
        <v>6562</v>
      </c>
      <c r="C8029" t="s">
        <v>16387</v>
      </c>
      <c r="D8029" t="s">
        <v>4063</v>
      </c>
      <c r="E8029" t="s">
        <v>4046</v>
      </c>
      <c r="F8029">
        <v>26</v>
      </c>
      <c r="G8029" t="s">
        <v>8234</v>
      </c>
      <c r="H8029" t="s">
        <v>8218</v>
      </c>
      <c r="I8029" t="s">
        <v>8214</v>
      </c>
      <c r="J8029" t="s">
        <v>8215</v>
      </c>
      <c r="K8029" t="s">
        <v>5808</v>
      </c>
      <c r="L8029" t="s">
        <v>8216</v>
      </c>
    </row>
    <row r="8030" spans="1:12" x14ac:dyDescent="0.35">
      <c r="A8030" s="164" t="s">
        <v>12157</v>
      </c>
      <c r="B8030" t="s">
        <v>12158</v>
      </c>
      <c r="C8030" t="s">
        <v>12159</v>
      </c>
      <c r="D8030" t="s">
        <v>4054</v>
      </c>
      <c r="E8030" t="s">
        <v>4046</v>
      </c>
      <c r="F8030">
        <v>15</v>
      </c>
      <c r="G8030" t="s">
        <v>8234</v>
      </c>
      <c r="H8030" t="s">
        <v>8218</v>
      </c>
      <c r="I8030" t="s">
        <v>8219</v>
      </c>
      <c r="J8030" t="s">
        <v>8215</v>
      </c>
      <c r="K8030" t="s">
        <v>8224</v>
      </c>
      <c r="L8030" t="s">
        <v>8216</v>
      </c>
    </row>
    <row r="8031" spans="1:12" x14ac:dyDescent="0.35">
      <c r="A8031" s="164" t="s">
        <v>16371</v>
      </c>
      <c r="B8031" t="s">
        <v>16372</v>
      </c>
      <c r="C8031" t="s">
        <v>16373</v>
      </c>
      <c r="D8031" t="s">
        <v>4063</v>
      </c>
      <c r="E8031" t="s">
        <v>4046</v>
      </c>
      <c r="F8031">
        <v>6</v>
      </c>
      <c r="G8031" t="s">
        <v>8234</v>
      </c>
      <c r="H8031" t="s">
        <v>8218</v>
      </c>
      <c r="I8031" t="s">
        <v>8214</v>
      </c>
      <c r="J8031" t="s">
        <v>8215</v>
      </c>
      <c r="K8031" t="s">
        <v>8224</v>
      </c>
      <c r="L8031" t="s">
        <v>8216</v>
      </c>
    </row>
    <row r="8032" spans="1:12" x14ac:dyDescent="0.35">
      <c r="A8032" s="164" t="s">
        <v>26402</v>
      </c>
      <c r="B8032" t="s">
        <v>26403</v>
      </c>
      <c r="C8032" t="s">
        <v>26404</v>
      </c>
      <c r="D8032" t="s">
        <v>4061</v>
      </c>
      <c r="E8032" t="s">
        <v>4046</v>
      </c>
      <c r="F8032">
        <v>4</v>
      </c>
      <c r="G8032" t="s">
        <v>8234</v>
      </c>
      <c r="H8032" t="s">
        <v>8218</v>
      </c>
      <c r="I8032" t="s">
        <v>8219</v>
      </c>
      <c r="J8032" t="s">
        <v>8215</v>
      </c>
      <c r="K8032" t="s">
        <v>8224</v>
      </c>
      <c r="L8032" t="s">
        <v>8216</v>
      </c>
    </row>
    <row r="8033" spans="1:12" x14ac:dyDescent="0.35">
      <c r="A8033" s="164" t="s">
        <v>4072</v>
      </c>
      <c r="B8033" t="s">
        <v>6425</v>
      </c>
      <c r="C8033" t="s">
        <v>10001</v>
      </c>
      <c r="D8033" t="s">
        <v>4058</v>
      </c>
      <c r="E8033" t="s">
        <v>4046</v>
      </c>
      <c r="F8033">
        <v>53</v>
      </c>
      <c r="G8033" t="s">
        <v>8234</v>
      </c>
      <c r="H8033" t="s">
        <v>8218</v>
      </c>
      <c r="I8033" t="s">
        <v>8214</v>
      </c>
      <c r="J8033" t="s">
        <v>8215</v>
      </c>
      <c r="K8033" t="s">
        <v>8224</v>
      </c>
      <c r="L8033" t="s">
        <v>8216</v>
      </c>
    </row>
    <row r="8034" spans="1:12" x14ac:dyDescent="0.35">
      <c r="A8034" s="164" t="s">
        <v>30021</v>
      </c>
      <c r="B8034" t="s">
        <v>30022</v>
      </c>
      <c r="C8034" t="s">
        <v>30023</v>
      </c>
      <c r="D8034" t="s">
        <v>4050</v>
      </c>
      <c r="E8034" t="s">
        <v>4046</v>
      </c>
      <c r="F8034">
        <v>10</v>
      </c>
      <c r="G8034" t="s">
        <v>8234</v>
      </c>
      <c r="H8034" t="s">
        <v>8218</v>
      </c>
      <c r="I8034" t="s">
        <v>8219</v>
      </c>
      <c r="J8034" t="s">
        <v>8215</v>
      </c>
      <c r="K8034" t="s">
        <v>8224</v>
      </c>
      <c r="L8034" t="s">
        <v>8216</v>
      </c>
    </row>
    <row r="8035" spans="1:12" x14ac:dyDescent="0.35">
      <c r="A8035" s="164" t="s">
        <v>4073</v>
      </c>
      <c r="B8035" t="s">
        <v>6431</v>
      </c>
      <c r="C8035" t="s">
        <v>31342</v>
      </c>
      <c r="D8035" t="s">
        <v>4054</v>
      </c>
      <c r="E8035" t="s">
        <v>4046</v>
      </c>
      <c r="F8035">
        <v>48</v>
      </c>
      <c r="G8035" t="s">
        <v>8234</v>
      </c>
      <c r="H8035" t="s">
        <v>8218</v>
      </c>
      <c r="I8035" t="s">
        <v>8219</v>
      </c>
      <c r="J8035" t="s">
        <v>8215</v>
      </c>
      <c r="K8035" t="s">
        <v>8224</v>
      </c>
      <c r="L8035" t="s">
        <v>8216</v>
      </c>
    </row>
    <row r="8036" spans="1:12" x14ac:dyDescent="0.35">
      <c r="A8036" s="164" t="s">
        <v>15559</v>
      </c>
      <c r="B8036" t="s">
        <v>15560</v>
      </c>
      <c r="C8036" t="s">
        <v>15561</v>
      </c>
      <c r="D8036" t="s">
        <v>15562</v>
      </c>
      <c r="E8036" t="s">
        <v>4046</v>
      </c>
      <c r="H8036" t="s">
        <v>8218</v>
      </c>
      <c r="I8036" t="s">
        <v>8219</v>
      </c>
      <c r="J8036" t="s">
        <v>8215</v>
      </c>
      <c r="K8036" t="s">
        <v>8224</v>
      </c>
      <c r="L8036" t="s">
        <v>8216</v>
      </c>
    </row>
    <row r="8037" spans="1:12" x14ac:dyDescent="0.35">
      <c r="A8037" s="164" t="s">
        <v>26654</v>
      </c>
      <c r="B8037" t="s">
        <v>26655</v>
      </c>
      <c r="C8037" t="s">
        <v>26656</v>
      </c>
      <c r="D8037" t="s">
        <v>135</v>
      </c>
      <c r="E8037" t="s">
        <v>4046</v>
      </c>
      <c r="F8037">
        <v>22</v>
      </c>
      <c r="G8037" t="s">
        <v>8234</v>
      </c>
      <c r="H8037" t="s">
        <v>8218</v>
      </c>
      <c r="I8037" t="s">
        <v>8219</v>
      </c>
      <c r="J8037" t="s">
        <v>8272</v>
      </c>
      <c r="K8037" t="s">
        <v>8224</v>
      </c>
      <c r="L8037" t="s">
        <v>8216</v>
      </c>
    </row>
    <row r="8038" spans="1:12" x14ac:dyDescent="0.35">
      <c r="A8038" s="164" t="s">
        <v>26828</v>
      </c>
      <c r="B8038" t="s">
        <v>26829</v>
      </c>
      <c r="C8038" t="s">
        <v>26830</v>
      </c>
      <c r="D8038" t="s">
        <v>26831</v>
      </c>
      <c r="E8038" t="s">
        <v>4046</v>
      </c>
      <c r="F8038">
        <v>12</v>
      </c>
      <c r="G8038" t="s">
        <v>8234</v>
      </c>
      <c r="H8038" t="s">
        <v>8218</v>
      </c>
      <c r="I8038" t="s">
        <v>8219</v>
      </c>
      <c r="J8038" t="s">
        <v>8272</v>
      </c>
      <c r="K8038" t="s">
        <v>8224</v>
      </c>
      <c r="L8038" t="s">
        <v>8216</v>
      </c>
    </row>
    <row r="8039" spans="1:12" x14ac:dyDescent="0.35">
      <c r="A8039" s="164" t="s">
        <v>21962</v>
      </c>
      <c r="B8039" t="s">
        <v>21963</v>
      </c>
      <c r="C8039" t="s">
        <v>21964</v>
      </c>
      <c r="D8039" t="s">
        <v>3793</v>
      </c>
      <c r="E8039" t="s">
        <v>4046</v>
      </c>
      <c r="F8039">
        <v>10</v>
      </c>
      <c r="G8039" t="s">
        <v>8234</v>
      </c>
      <c r="H8039" t="s">
        <v>8218</v>
      </c>
      <c r="I8039" t="s">
        <v>8219</v>
      </c>
      <c r="J8039" t="s">
        <v>8272</v>
      </c>
      <c r="K8039" t="s">
        <v>8224</v>
      </c>
      <c r="L8039" t="s">
        <v>8216</v>
      </c>
    </row>
    <row r="8040" spans="1:12" x14ac:dyDescent="0.35">
      <c r="A8040" s="164" t="s">
        <v>28413</v>
      </c>
      <c r="B8040" t="s">
        <v>28414</v>
      </c>
      <c r="C8040" t="s">
        <v>28415</v>
      </c>
      <c r="D8040" t="s">
        <v>28416</v>
      </c>
      <c r="E8040" t="s">
        <v>4046</v>
      </c>
      <c r="F8040">
        <v>4</v>
      </c>
      <c r="G8040" t="s">
        <v>8234</v>
      </c>
      <c r="H8040" t="s">
        <v>8218</v>
      </c>
      <c r="I8040" t="s">
        <v>8219</v>
      </c>
      <c r="J8040" t="s">
        <v>8272</v>
      </c>
      <c r="K8040" t="s">
        <v>8224</v>
      </c>
      <c r="L8040" t="s">
        <v>8216</v>
      </c>
    </row>
    <row r="8041" spans="1:12" x14ac:dyDescent="0.35">
      <c r="A8041" s="164" t="s">
        <v>10814</v>
      </c>
      <c r="B8041" t="s">
        <v>10815</v>
      </c>
      <c r="C8041" t="s">
        <v>10816</v>
      </c>
      <c r="D8041" t="s">
        <v>10817</v>
      </c>
      <c r="E8041" t="s">
        <v>4046</v>
      </c>
      <c r="H8041" t="s">
        <v>8218</v>
      </c>
      <c r="I8041" t="s">
        <v>8219</v>
      </c>
      <c r="J8041" t="s">
        <v>8272</v>
      </c>
      <c r="K8041" t="s">
        <v>8224</v>
      </c>
      <c r="L8041" t="s">
        <v>8216</v>
      </c>
    </row>
    <row r="8042" spans="1:12" x14ac:dyDescent="0.35">
      <c r="A8042" s="164" t="s">
        <v>22386</v>
      </c>
      <c r="B8042" t="s">
        <v>22387</v>
      </c>
      <c r="C8042" t="s">
        <v>22388</v>
      </c>
      <c r="D8042" t="s">
        <v>22389</v>
      </c>
      <c r="E8042" t="s">
        <v>4046</v>
      </c>
      <c r="F8042">
        <v>11</v>
      </c>
      <c r="G8042" t="s">
        <v>8234</v>
      </c>
      <c r="H8042" t="s">
        <v>8218</v>
      </c>
      <c r="I8042" t="s">
        <v>8219</v>
      </c>
      <c r="J8042" t="s">
        <v>8272</v>
      </c>
      <c r="K8042" t="s">
        <v>8224</v>
      </c>
      <c r="L8042" t="s">
        <v>8216</v>
      </c>
    </row>
    <row r="8043" spans="1:12" x14ac:dyDescent="0.35">
      <c r="A8043" s="164" t="s">
        <v>25076</v>
      </c>
      <c r="B8043" t="s">
        <v>25077</v>
      </c>
      <c r="C8043" t="s">
        <v>25078</v>
      </c>
      <c r="D8043" t="s">
        <v>25079</v>
      </c>
      <c r="E8043" t="s">
        <v>4046</v>
      </c>
      <c r="F8043">
        <v>17</v>
      </c>
      <c r="G8043" t="s">
        <v>8234</v>
      </c>
      <c r="H8043" t="s">
        <v>8218</v>
      </c>
      <c r="I8043" t="s">
        <v>8219</v>
      </c>
      <c r="J8043" t="s">
        <v>8272</v>
      </c>
      <c r="K8043" t="s">
        <v>8224</v>
      </c>
      <c r="L8043" t="s">
        <v>8216</v>
      </c>
    </row>
    <row r="8044" spans="1:12" x14ac:dyDescent="0.35">
      <c r="A8044" s="164" t="s">
        <v>19987</v>
      </c>
      <c r="B8044" t="s">
        <v>19988</v>
      </c>
      <c r="C8044" t="s">
        <v>19989</v>
      </c>
      <c r="D8044" t="s">
        <v>18373</v>
      </c>
      <c r="E8044" t="s">
        <v>4046</v>
      </c>
      <c r="F8044">
        <v>10</v>
      </c>
      <c r="G8044" t="s">
        <v>8234</v>
      </c>
      <c r="H8044" t="s">
        <v>8218</v>
      </c>
      <c r="I8044" t="s">
        <v>8219</v>
      </c>
      <c r="J8044" t="s">
        <v>8272</v>
      </c>
      <c r="K8044" t="s">
        <v>8224</v>
      </c>
      <c r="L8044" t="s">
        <v>8216</v>
      </c>
    </row>
    <row r="8045" spans="1:12" x14ac:dyDescent="0.35">
      <c r="A8045" s="164" t="s">
        <v>19939</v>
      </c>
      <c r="B8045" t="s">
        <v>19940</v>
      </c>
      <c r="C8045" t="s">
        <v>19941</v>
      </c>
      <c r="D8045" t="s">
        <v>444</v>
      </c>
      <c r="E8045" t="s">
        <v>4046</v>
      </c>
      <c r="F8045">
        <v>4</v>
      </c>
      <c r="G8045" t="s">
        <v>8234</v>
      </c>
      <c r="H8045" t="s">
        <v>8218</v>
      </c>
      <c r="I8045" t="s">
        <v>8219</v>
      </c>
      <c r="J8045" t="s">
        <v>8272</v>
      </c>
      <c r="K8045" t="s">
        <v>8224</v>
      </c>
      <c r="L8045" t="s">
        <v>8216</v>
      </c>
    </row>
    <row r="8046" spans="1:12" x14ac:dyDescent="0.35">
      <c r="A8046" s="164" t="s">
        <v>20932</v>
      </c>
      <c r="B8046" t="s">
        <v>7498</v>
      </c>
      <c r="C8046" t="s">
        <v>20933</v>
      </c>
      <c r="D8046" t="s">
        <v>14238</v>
      </c>
      <c r="E8046" t="s">
        <v>4046</v>
      </c>
      <c r="F8046">
        <v>16</v>
      </c>
      <c r="G8046" t="s">
        <v>8234</v>
      </c>
      <c r="H8046" t="s">
        <v>8218</v>
      </c>
      <c r="I8046" t="s">
        <v>8219</v>
      </c>
      <c r="J8046" t="s">
        <v>8272</v>
      </c>
      <c r="K8046" t="s">
        <v>8224</v>
      </c>
      <c r="L8046" t="s">
        <v>8216</v>
      </c>
    </row>
    <row r="8047" spans="1:12" x14ac:dyDescent="0.35">
      <c r="A8047" s="164" t="s">
        <v>19322</v>
      </c>
      <c r="B8047" t="s">
        <v>19323</v>
      </c>
      <c r="C8047" t="s">
        <v>19324</v>
      </c>
      <c r="D8047" t="s">
        <v>15788</v>
      </c>
      <c r="E8047" t="s">
        <v>4046</v>
      </c>
      <c r="F8047">
        <v>18</v>
      </c>
      <c r="G8047" t="s">
        <v>8234</v>
      </c>
      <c r="H8047" t="s">
        <v>8218</v>
      </c>
      <c r="I8047" t="s">
        <v>8219</v>
      </c>
      <c r="J8047" t="s">
        <v>8272</v>
      </c>
      <c r="K8047" t="s">
        <v>8224</v>
      </c>
      <c r="L8047" t="s">
        <v>8216</v>
      </c>
    </row>
    <row r="8048" spans="1:12" x14ac:dyDescent="0.35">
      <c r="A8048" s="164" t="s">
        <v>27809</v>
      </c>
      <c r="B8048" t="s">
        <v>27810</v>
      </c>
      <c r="C8048" t="s">
        <v>27811</v>
      </c>
      <c r="D8048" t="s">
        <v>1892</v>
      </c>
      <c r="E8048" t="s">
        <v>4046</v>
      </c>
      <c r="F8048">
        <v>20</v>
      </c>
      <c r="G8048" t="s">
        <v>8234</v>
      </c>
      <c r="H8048" t="s">
        <v>8218</v>
      </c>
      <c r="I8048" t="s">
        <v>8219</v>
      </c>
      <c r="J8048" t="s">
        <v>8272</v>
      </c>
      <c r="K8048" t="s">
        <v>8224</v>
      </c>
      <c r="L8048" t="s">
        <v>8216</v>
      </c>
    </row>
    <row r="8049" spans="1:12" x14ac:dyDescent="0.35">
      <c r="A8049" s="164" t="s">
        <v>29474</v>
      </c>
      <c r="B8049" t="s">
        <v>29475</v>
      </c>
      <c r="C8049" t="s">
        <v>29476</v>
      </c>
      <c r="D8049" t="s">
        <v>29477</v>
      </c>
      <c r="E8049" t="s">
        <v>4046</v>
      </c>
      <c r="F8049">
        <v>20</v>
      </c>
      <c r="G8049" t="s">
        <v>8234</v>
      </c>
      <c r="H8049" t="s">
        <v>8218</v>
      </c>
      <c r="I8049" t="s">
        <v>8219</v>
      </c>
      <c r="J8049" t="s">
        <v>8272</v>
      </c>
      <c r="K8049" t="s">
        <v>8224</v>
      </c>
      <c r="L8049" t="s">
        <v>8216</v>
      </c>
    </row>
    <row r="8050" spans="1:12" x14ac:dyDescent="0.35">
      <c r="A8050" s="164" t="s">
        <v>13712</v>
      </c>
      <c r="B8050" t="s">
        <v>13713</v>
      </c>
      <c r="C8050" t="s">
        <v>13714</v>
      </c>
      <c r="D8050" t="s">
        <v>13100</v>
      </c>
      <c r="E8050" t="s">
        <v>4046</v>
      </c>
      <c r="F8050">
        <v>25</v>
      </c>
      <c r="G8050" t="s">
        <v>8234</v>
      </c>
      <c r="H8050" t="s">
        <v>8218</v>
      </c>
      <c r="I8050" t="s">
        <v>8219</v>
      </c>
      <c r="J8050" t="s">
        <v>8272</v>
      </c>
      <c r="K8050" t="s">
        <v>5808</v>
      </c>
      <c r="L8050" t="s">
        <v>8216</v>
      </c>
    </row>
    <row r="8051" spans="1:12" x14ac:dyDescent="0.35">
      <c r="A8051" s="164" t="s">
        <v>28139</v>
      </c>
      <c r="B8051" t="s">
        <v>25492</v>
      </c>
      <c r="C8051" t="s">
        <v>25493</v>
      </c>
      <c r="D8051" t="s">
        <v>1113</v>
      </c>
      <c r="E8051" t="s">
        <v>4046</v>
      </c>
      <c r="F8051">
        <v>14</v>
      </c>
      <c r="G8051" t="s">
        <v>8234</v>
      </c>
      <c r="H8051" t="s">
        <v>8218</v>
      </c>
      <c r="I8051" t="s">
        <v>8219</v>
      </c>
      <c r="J8051" t="s">
        <v>8272</v>
      </c>
      <c r="K8051" t="s">
        <v>8224</v>
      </c>
      <c r="L8051" t="s">
        <v>8216</v>
      </c>
    </row>
    <row r="8052" spans="1:12" x14ac:dyDescent="0.35">
      <c r="A8052" s="164" t="s">
        <v>8652</v>
      </c>
      <c r="B8052" t="s">
        <v>8653</v>
      </c>
      <c r="C8052" t="s">
        <v>8654</v>
      </c>
      <c r="D8052" t="s">
        <v>8655</v>
      </c>
      <c r="E8052" t="s">
        <v>4046</v>
      </c>
      <c r="F8052">
        <v>20</v>
      </c>
      <c r="G8052" t="s">
        <v>8234</v>
      </c>
      <c r="H8052" t="s">
        <v>8218</v>
      </c>
      <c r="I8052" t="s">
        <v>8219</v>
      </c>
      <c r="J8052" t="s">
        <v>8272</v>
      </c>
      <c r="K8052" t="s">
        <v>8224</v>
      </c>
      <c r="L8052" t="s">
        <v>8216</v>
      </c>
    </row>
    <row r="8053" spans="1:12" x14ac:dyDescent="0.35">
      <c r="A8053" s="164" t="s">
        <v>20533</v>
      </c>
      <c r="B8053" t="s">
        <v>20534</v>
      </c>
      <c r="C8053" t="s">
        <v>20535</v>
      </c>
      <c r="D8053" t="s">
        <v>20536</v>
      </c>
      <c r="E8053" t="s">
        <v>4046</v>
      </c>
      <c r="F8053">
        <v>23</v>
      </c>
      <c r="G8053" t="s">
        <v>8234</v>
      </c>
      <c r="H8053" t="s">
        <v>8218</v>
      </c>
      <c r="I8053" t="s">
        <v>8219</v>
      </c>
      <c r="J8053" t="s">
        <v>8272</v>
      </c>
      <c r="K8053" t="s">
        <v>8224</v>
      </c>
      <c r="L8053" t="s">
        <v>8216</v>
      </c>
    </row>
    <row r="8054" spans="1:12" x14ac:dyDescent="0.35">
      <c r="A8054" s="164" t="s">
        <v>18592</v>
      </c>
      <c r="B8054" t="s">
        <v>18593</v>
      </c>
      <c r="C8054" t="s">
        <v>18594</v>
      </c>
      <c r="D8054" t="s">
        <v>18595</v>
      </c>
      <c r="E8054" t="s">
        <v>4046</v>
      </c>
      <c r="F8054">
        <v>25</v>
      </c>
      <c r="G8054" t="s">
        <v>8234</v>
      </c>
      <c r="H8054" t="s">
        <v>8218</v>
      </c>
      <c r="I8054" t="s">
        <v>8219</v>
      </c>
      <c r="J8054" t="s">
        <v>8272</v>
      </c>
      <c r="K8054" t="s">
        <v>8224</v>
      </c>
      <c r="L8054" t="s">
        <v>8216</v>
      </c>
    </row>
    <row r="8055" spans="1:12" x14ac:dyDescent="0.35">
      <c r="A8055" s="164" t="s">
        <v>20186</v>
      </c>
      <c r="B8055" t="s">
        <v>20187</v>
      </c>
      <c r="C8055" t="s">
        <v>20188</v>
      </c>
      <c r="D8055" t="s">
        <v>20189</v>
      </c>
      <c r="E8055" t="s">
        <v>4046</v>
      </c>
      <c r="F8055">
        <v>12</v>
      </c>
      <c r="G8055" t="s">
        <v>8234</v>
      </c>
      <c r="H8055" t="s">
        <v>8218</v>
      </c>
      <c r="I8055" t="s">
        <v>8219</v>
      </c>
      <c r="J8055" t="s">
        <v>8272</v>
      </c>
      <c r="K8055" t="s">
        <v>8224</v>
      </c>
      <c r="L8055" t="s">
        <v>8216</v>
      </c>
    </row>
    <row r="8056" spans="1:12" x14ac:dyDescent="0.35">
      <c r="A8056" s="164" t="s">
        <v>29636</v>
      </c>
      <c r="B8056" t="s">
        <v>29637</v>
      </c>
      <c r="C8056" t="s">
        <v>21877</v>
      </c>
      <c r="D8056" t="s">
        <v>21878</v>
      </c>
      <c r="E8056" t="s">
        <v>4046</v>
      </c>
      <c r="F8056">
        <v>18</v>
      </c>
      <c r="G8056" t="s">
        <v>8234</v>
      </c>
      <c r="H8056" t="s">
        <v>8218</v>
      </c>
      <c r="I8056" t="s">
        <v>8219</v>
      </c>
      <c r="J8056" t="s">
        <v>8272</v>
      </c>
      <c r="K8056" t="s">
        <v>8224</v>
      </c>
      <c r="L8056" t="s">
        <v>8216</v>
      </c>
    </row>
    <row r="8057" spans="1:12" x14ac:dyDescent="0.35">
      <c r="A8057" s="164" t="s">
        <v>30589</v>
      </c>
      <c r="B8057" t="s">
        <v>30590</v>
      </c>
      <c r="C8057" t="s">
        <v>30591</v>
      </c>
      <c r="D8057" t="s">
        <v>30592</v>
      </c>
      <c r="E8057" t="s">
        <v>4046</v>
      </c>
      <c r="F8057">
        <v>18</v>
      </c>
      <c r="G8057" t="s">
        <v>8234</v>
      </c>
      <c r="H8057" t="s">
        <v>8218</v>
      </c>
      <c r="I8057" t="s">
        <v>8219</v>
      </c>
      <c r="J8057" t="s">
        <v>8272</v>
      </c>
      <c r="K8057" t="s">
        <v>8224</v>
      </c>
      <c r="L8057" t="s">
        <v>8216</v>
      </c>
    </row>
    <row r="8058" spans="1:12" x14ac:dyDescent="0.35">
      <c r="A8058" s="164" t="s">
        <v>17177</v>
      </c>
      <c r="B8058" t="s">
        <v>17178</v>
      </c>
      <c r="C8058" t="s">
        <v>17179</v>
      </c>
      <c r="D8058" t="s">
        <v>2436</v>
      </c>
      <c r="E8058" t="s">
        <v>4046</v>
      </c>
      <c r="F8058">
        <v>25</v>
      </c>
      <c r="G8058" t="s">
        <v>8234</v>
      </c>
      <c r="H8058" t="s">
        <v>8218</v>
      </c>
      <c r="I8058" t="s">
        <v>8214</v>
      </c>
      <c r="J8058" t="s">
        <v>8272</v>
      </c>
      <c r="K8058" t="s">
        <v>8224</v>
      </c>
      <c r="L8058" t="s">
        <v>8216</v>
      </c>
    </row>
    <row r="8059" spans="1:12" x14ac:dyDescent="0.35">
      <c r="A8059" s="164" t="s">
        <v>24541</v>
      </c>
      <c r="B8059" t="s">
        <v>24542</v>
      </c>
      <c r="C8059" t="s">
        <v>24543</v>
      </c>
      <c r="D8059" t="s">
        <v>388</v>
      </c>
      <c r="E8059" t="s">
        <v>4046</v>
      </c>
      <c r="F8059">
        <v>25</v>
      </c>
      <c r="G8059" t="s">
        <v>8234</v>
      </c>
      <c r="H8059" t="s">
        <v>8218</v>
      </c>
      <c r="I8059" t="s">
        <v>8219</v>
      </c>
      <c r="J8059" t="s">
        <v>8272</v>
      </c>
      <c r="K8059" t="s">
        <v>5808</v>
      </c>
      <c r="L8059" t="s">
        <v>8216</v>
      </c>
    </row>
    <row r="8060" spans="1:12" x14ac:dyDescent="0.35">
      <c r="A8060" s="164" t="s">
        <v>24237</v>
      </c>
      <c r="B8060" t="s">
        <v>24238</v>
      </c>
      <c r="C8060" t="s">
        <v>24239</v>
      </c>
      <c r="D8060" t="s">
        <v>24240</v>
      </c>
      <c r="E8060" t="s">
        <v>4046</v>
      </c>
      <c r="F8060">
        <v>11</v>
      </c>
      <c r="G8060" t="s">
        <v>8234</v>
      </c>
      <c r="H8060" t="s">
        <v>8218</v>
      </c>
      <c r="I8060" t="s">
        <v>8219</v>
      </c>
      <c r="J8060" t="s">
        <v>8272</v>
      </c>
      <c r="K8060" t="s">
        <v>8224</v>
      </c>
      <c r="L8060" t="s">
        <v>8216</v>
      </c>
    </row>
    <row r="8061" spans="1:12" x14ac:dyDescent="0.35">
      <c r="A8061" s="164" t="s">
        <v>25047</v>
      </c>
      <c r="B8061" t="s">
        <v>13126</v>
      </c>
      <c r="C8061" t="s">
        <v>25048</v>
      </c>
      <c r="D8061" t="s">
        <v>13128</v>
      </c>
      <c r="E8061" t="s">
        <v>4046</v>
      </c>
      <c r="F8061">
        <v>16</v>
      </c>
      <c r="G8061" t="s">
        <v>8234</v>
      </c>
      <c r="H8061" t="s">
        <v>8218</v>
      </c>
      <c r="I8061" t="s">
        <v>8219</v>
      </c>
      <c r="J8061" t="s">
        <v>8272</v>
      </c>
      <c r="K8061" t="s">
        <v>8224</v>
      </c>
      <c r="L8061" t="s">
        <v>8216</v>
      </c>
    </row>
    <row r="8062" spans="1:12" x14ac:dyDescent="0.35">
      <c r="A8062" s="164" t="s">
        <v>18925</v>
      </c>
      <c r="B8062" t="s">
        <v>18926</v>
      </c>
      <c r="C8062" t="s">
        <v>18927</v>
      </c>
      <c r="D8062" t="s">
        <v>18928</v>
      </c>
      <c r="E8062" t="s">
        <v>4046</v>
      </c>
      <c r="F8062">
        <v>25</v>
      </c>
      <c r="G8062" t="s">
        <v>8234</v>
      </c>
      <c r="H8062" t="s">
        <v>8218</v>
      </c>
      <c r="I8062" t="s">
        <v>8219</v>
      </c>
      <c r="J8062" t="s">
        <v>8272</v>
      </c>
      <c r="K8062" t="s">
        <v>5808</v>
      </c>
      <c r="L8062" t="s">
        <v>8216</v>
      </c>
    </row>
    <row r="8063" spans="1:12" x14ac:dyDescent="0.35">
      <c r="A8063" s="164" t="s">
        <v>23768</v>
      </c>
      <c r="B8063" t="s">
        <v>23769</v>
      </c>
      <c r="C8063" t="s">
        <v>23770</v>
      </c>
      <c r="D8063" t="s">
        <v>8323</v>
      </c>
      <c r="E8063" t="s">
        <v>4046</v>
      </c>
      <c r="F8063">
        <v>25</v>
      </c>
      <c r="G8063" t="s">
        <v>8234</v>
      </c>
      <c r="H8063" t="s">
        <v>8218</v>
      </c>
      <c r="I8063" t="s">
        <v>8219</v>
      </c>
      <c r="J8063" t="s">
        <v>8272</v>
      </c>
      <c r="K8063" t="s">
        <v>5808</v>
      </c>
      <c r="L8063" t="s">
        <v>8216</v>
      </c>
    </row>
    <row r="8064" spans="1:12" x14ac:dyDescent="0.35">
      <c r="A8064" s="164" t="s">
        <v>27309</v>
      </c>
      <c r="B8064" t="s">
        <v>27310</v>
      </c>
      <c r="C8064" t="s">
        <v>27311</v>
      </c>
      <c r="D8064" t="s">
        <v>16795</v>
      </c>
      <c r="E8064" t="s">
        <v>4046</v>
      </c>
      <c r="F8064">
        <v>25</v>
      </c>
      <c r="G8064" t="s">
        <v>8234</v>
      </c>
      <c r="H8064" t="s">
        <v>8218</v>
      </c>
      <c r="I8064" t="s">
        <v>8219</v>
      </c>
      <c r="J8064" t="s">
        <v>8272</v>
      </c>
      <c r="K8064" t="s">
        <v>8224</v>
      </c>
      <c r="L8064" t="s">
        <v>8216</v>
      </c>
    </row>
    <row r="8065" spans="1:12" x14ac:dyDescent="0.35">
      <c r="A8065" s="164" t="s">
        <v>23436</v>
      </c>
      <c r="B8065" t="s">
        <v>23437</v>
      </c>
      <c r="C8065" t="s">
        <v>23438</v>
      </c>
      <c r="D8065" t="s">
        <v>23439</v>
      </c>
      <c r="E8065" t="s">
        <v>4046</v>
      </c>
      <c r="F8065">
        <v>12</v>
      </c>
      <c r="G8065" t="s">
        <v>8234</v>
      </c>
      <c r="H8065" t="s">
        <v>8218</v>
      </c>
      <c r="I8065" t="s">
        <v>8214</v>
      </c>
      <c r="J8065" t="s">
        <v>8272</v>
      </c>
      <c r="K8065" t="s">
        <v>8224</v>
      </c>
      <c r="L8065" t="s">
        <v>8216</v>
      </c>
    </row>
    <row r="8066" spans="1:12" x14ac:dyDescent="0.35">
      <c r="A8066" s="164" t="s">
        <v>26414</v>
      </c>
      <c r="B8066" t="s">
        <v>26415</v>
      </c>
      <c r="C8066" t="s">
        <v>26416</v>
      </c>
      <c r="D8066" t="s">
        <v>24976</v>
      </c>
      <c r="E8066" t="s">
        <v>4046</v>
      </c>
      <c r="F8066">
        <v>25</v>
      </c>
      <c r="G8066" t="s">
        <v>8234</v>
      </c>
      <c r="H8066" t="s">
        <v>8218</v>
      </c>
      <c r="I8066" t="s">
        <v>8219</v>
      </c>
      <c r="J8066" t="s">
        <v>8272</v>
      </c>
      <c r="K8066" t="s">
        <v>8224</v>
      </c>
      <c r="L8066" t="s">
        <v>8216</v>
      </c>
    </row>
    <row r="8067" spans="1:12" x14ac:dyDescent="0.35">
      <c r="A8067" s="164" t="s">
        <v>17436</v>
      </c>
      <c r="B8067" t="s">
        <v>17437</v>
      </c>
      <c r="C8067" t="s">
        <v>17438</v>
      </c>
      <c r="D8067" t="s">
        <v>17439</v>
      </c>
      <c r="E8067" t="s">
        <v>4046</v>
      </c>
      <c r="F8067">
        <v>25</v>
      </c>
      <c r="G8067" t="s">
        <v>8234</v>
      </c>
      <c r="H8067" t="s">
        <v>8218</v>
      </c>
      <c r="I8067" t="s">
        <v>8219</v>
      </c>
      <c r="J8067" t="s">
        <v>8272</v>
      </c>
      <c r="K8067" t="s">
        <v>8224</v>
      </c>
      <c r="L8067" t="s">
        <v>8216</v>
      </c>
    </row>
    <row r="8068" spans="1:12" x14ac:dyDescent="0.35">
      <c r="A8068" s="164" t="s">
        <v>14849</v>
      </c>
      <c r="B8068" t="s">
        <v>14850</v>
      </c>
      <c r="C8068" t="s">
        <v>14851</v>
      </c>
      <c r="D8068" t="s">
        <v>14852</v>
      </c>
      <c r="E8068" t="s">
        <v>4046</v>
      </c>
      <c r="F8068">
        <v>21</v>
      </c>
      <c r="G8068" t="s">
        <v>8234</v>
      </c>
      <c r="H8068" t="s">
        <v>8218</v>
      </c>
      <c r="I8068" t="s">
        <v>8214</v>
      </c>
      <c r="J8068" t="s">
        <v>8272</v>
      </c>
      <c r="K8068" t="s">
        <v>8224</v>
      </c>
      <c r="L8068" t="s">
        <v>8216</v>
      </c>
    </row>
    <row r="8069" spans="1:12" x14ac:dyDescent="0.35">
      <c r="A8069" s="164" t="s">
        <v>30258</v>
      </c>
      <c r="B8069" t="s">
        <v>30259</v>
      </c>
      <c r="C8069" t="s">
        <v>30260</v>
      </c>
      <c r="D8069" t="s">
        <v>30261</v>
      </c>
      <c r="E8069" t="s">
        <v>4046</v>
      </c>
      <c r="F8069">
        <v>6</v>
      </c>
      <c r="G8069" t="s">
        <v>8234</v>
      </c>
      <c r="H8069" t="s">
        <v>8218</v>
      </c>
      <c r="I8069" t="s">
        <v>8219</v>
      </c>
      <c r="J8069" t="s">
        <v>8272</v>
      </c>
      <c r="K8069" t="s">
        <v>8224</v>
      </c>
      <c r="L8069" t="s">
        <v>8216</v>
      </c>
    </row>
    <row r="8070" spans="1:12" x14ac:dyDescent="0.35">
      <c r="A8070" s="164" t="s">
        <v>13444</v>
      </c>
      <c r="B8070" t="s">
        <v>13445</v>
      </c>
      <c r="C8070" t="s">
        <v>13446</v>
      </c>
      <c r="D8070" t="s">
        <v>1357</v>
      </c>
      <c r="E8070" t="s">
        <v>4046</v>
      </c>
      <c r="F8070">
        <v>11</v>
      </c>
      <c r="G8070" t="s">
        <v>8234</v>
      </c>
      <c r="H8070" t="s">
        <v>8218</v>
      </c>
      <c r="I8070" t="s">
        <v>8214</v>
      </c>
      <c r="J8070" t="s">
        <v>8272</v>
      </c>
      <c r="K8070" t="s">
        <v>8224</v>
      </c>
      <c r="L8070" t="s">
        <v>8216</v>
      </c>
    </row>
    <row r="8071" spans="1:12" x14ac:dyDescent="0.35">
      <c r="A8071" s="164" t="s">
        <v>31061</v>
      </c>
      <c r="B8071" t="s">
        <v>9027</v>
      </c>
      <c r="C8071" t="s">
        <v>9028</v>
      </c>
      <c r="D8071" t="s">
        <v>9029</v>
      </c>
      <c r="E8071" t="s">
        <v>4046</v>
      </c>
      <c r="F8071">
        <v>25</v>
      </c>
      <c r="G8071" t="s">
        <v>8234</v>
      </c>
      <c r="H8071" t="s">
        <v>8218</v>
      </c>
      <c r="I8071" t="s">
        <v>8219</v>
      </c>
      <c r="J8071" t="s">
        <v>8272</v>
      </c>
      <c r="K8071" t="s">
        <v>5808</v>
      </c>
      <c r="L8071" t="s">
        <v>8216</v>
      </c>
    </row>
    <row r="8072" spans="1:12" x14ac:dyDescent="0.35">
      <c r="A8072" s="164" t="s">
        <v>9661</v>
      </c>
      <c r="B8072" t="s">
        <v>9662</v>
      </c>
      <c r="C8072" t="s">
        <v>9663</v>
      </c>
      <c r="D8072" t="s">
        <v>9664</v>
      </c>
      <c r="E8072" t="s">
        <v>4046</v>
      </c>
      <c r="F8072">
        <v>25</v>
      </c>
      <c r="G8072" t="s">
        <v>8234</v>
      </c>
      <c r="H8072" t="s">
        <v>8218</v>
      </c>
      <c r="I8072" t="s">
        <v>8219</v>
      </c>
      <c r="J8072" t="s">
        <v>8272</v>
      </c>
      <c r="K8072" t="s">
        <v>5808</v>
      </c>
      <c r="L8072" t="s">
        <v>8216</v>
      </c>
    </row>
    <row r="8073" spans="1:12" x14ac:dyDescent="0.35">
      <c r="A8073" s="164" t="s">
        <v>23872</v>
      </c>
      <c r="B8073" t="s">
        <v>23873</v>
      </c>
      <c r="C8073" t="s">
        <v>23874</v>
      </c>
      <c r="D8073" t="s">
        <v>23875</v>
      </c>
      <c r="E8073" t="s">
        <v>4046</v>
      </c>
      <c r="F8073">
        <v>25</v>
      </c>
      <c r="G8073" t="s">
        <v>8234</v>
      </c>
      <c r="H8073" t="s">
        <v>8218</v>
      </c>
      <c r="I8073" t="s">
        <v>8219</v>
      </c>
      <c r="J8073" t="s">
        <v>8272</v>
      </c>
      <c r="K8073" t="s">
        <v>8224</v>
      </c>
      <c r="L8073" t="s">
        <v>8216</v>
      </c>
    </row>
    <row r="8074" spans="1:12" x14ac:dyDescent="0.35">
      <c r="A8074" s="164" t="s">
        <v>29521</v>
      </c>
      <c r="B8074" t="s">
        <v>29522</v>
      </c>
      <c r="C8074" t="s">
        <v>27189</v>
      </c>
      <c r="D8074" t="s">
        <v>27190</v>
      </c>
      <c r="E8074" t="s">
        <v>4046</v>
      </c>
      <c r="F8074">
        <v>25</v>
      </c>
      <c r="G8074" t="s">
        <v>8234</v>
      </c>
      <c r="H8074" t="s">
        <v>8218</v>
      </c>
      <c r="I8074" t="s">
        <v>8219</v>
      </c>
      <c r="J8074" t="s">
        <v>8272</v>
      </c>
      <c r="K8074" t="s">
        <v>8224</v>
      </c>
      <c r="L8074" t="s">
        <v>8216</v>
      </c>
    </row>
    <row r="8075" spans="1:12" x14ac:dyDescent="0.35">
      <c r="A8075" s="164" t="s">
        <v>19347</v>
      </c>
      <c r="B8075" t="s">
        <v>19348</v>
      </c>
      <c r="C8075" t="s">
        <v>14436</v>
      </c>
      <c r="D8075" t="s">
        <v>14437</v>
      </c>
      <c r="E8075" t="s">
        <v>4046</v>
      </c>
      <c r="F8075">
        <v>25</v>
      </c>
      <c r="G8075" t="s">
        <v>8234</v>
      </c>
      <c r="H8075" t="s">
        <v>8218</v>
      </c>
      <c r="I8075" t="s">
        <v>8219</v>
      </c>
      <c r="J8075" t="s">
        <v>8272</v>
      </c>
      <c r="K8075" t="s">
        <v>8224</v>
      </c>
      <c r="L8075" t="s">
        <v>8216</v>
      </c>
    </row>
    <row r="8076" spans="1:12" x14ac:dyDescent="0.35">
      <c r="A8076" s="164" t="s">
        <v>14985</v>
      </c>
      <c r="B8076" t="s">
        <v>14986</v>
      </c>
      <c r="C8076" t="s">
        <v>12496</v>
      </c>
      <c r="D8076" t="s">
        <v>11196</v>
      </c>
      <c r="E8076" t="s">
        <v>4046</v>
      </c>
      <c r="F8076">
        <v>25</v>
      </c>
      <c r="G8076" t="s">
        <v>8234</v>
      </c>
      <c r="H8076" t="s">
        <v>8218</v>
      </c>
      <c r="I8076" t="s">
        <v>8219</v>
      </c>
      <c r="J8076" t="s">
        <v>8272</v>
      </c>
      <c r="K8076" t="s">
        <v>5808</v>
      </c>
      <c r="L8076" t="s">
        <v>8216</v>
      </c>
    </row>
    <row r="8077" spans="1:12" x14ac:dyDescent="0.35">
      <c r="A8077" s="164" t="s">
        <v>18840</v>
      </c>
      <c r="B8077" t="s">
        <v>18841</v>
      </c>
      <c r="C8077" t="s">
        <v>18842</v>
      </c>
      <c r="D8077" t="s">
        <v>18843</v>
      </c>
      <c r="E8077" t="s">
        <v>4046</v>
      </c>
      <c r="H8077" t="s">
        <v>8218</v>
      </c>
      <c r="I8077" t="s">
        <v>8219</v>
      </c>
      <c r="J8077" t="s">
        <v>8215</v>
      </c>
      <c r="K8077" t="s">
        <v>8224</v>
      </c>
      <c r="L8077" t="s">
        <v>8216</v>
      </c>
    </row>
    <row r="8078" spans="1:12" x14ac:dyDescent="0.35">
      <c r="A8078" s="164" t="s">
        <v>11840</v>
      </c>
      <c r="B8078" t="s">
        <v>11841</v>
      </c>
      <c r="C8078" t="s">
        <v>11842</v>
      </c>
      <c r="D8078" t="s">
        <v>4050</v>
      </c>
      <c r="E8078" t="s">
        <v>4046</v>
      </c>
      <c r="F8078">
        <v>83</v>
      </c>
      <c r="G8078" t="s">
        <v>8234</v>
      </c>
      <c r="H8078" t="s">
        <v>8218</v>
      </c>
      <c r="I8078" t="s">
        <v>8219</v>
      </c>
      <c r="J8078" t="s">
        <v>8215</v>
      </c>
      <c r="K8078" t="s">
        <v>8224</v>
      </c>
      <c r="L8078" t="s">
        <v>8216</v>
      </c>
    </row>
    <row r="8079" spans="1:12" x14ac:dyDescent="0.35">
      <c r="A8079" s="164" t="s">
        <v>10187</v>
      </c>
      <c r="B8079" t="s">
        <v>10188</v>
      </c>
      <c r="C8079" t="s">
        <v>10189</v>
      </c>
      <c r="D8079" t="s">
        <v>10190</v>
      </c>
      <c r="E8079" t="s">
        <v>4046</v>
      </c>
      <c r="F8079">
        <v>60</v>
      </c>
      <c r="G8079" t="s">
        <v>8234</v>
      </c>
      <c r="H8079" t="s">
        <v>8218</v>
      </c>
      <c r="I8079" t="s">
        <v>8214</v>
      </c>
      <c r="J8079" t="s">
        <v>8215</v>
      </c>
      <c r="K8079" t="s">
        <v>8224</v>
      </c>
      <c r="L8079" t="s">
        <v>8216</v>
      </c>
    </row>
    <row r="8080" spans="1:12" x14ac:dyDescent="0.35">
      <c r="A8080" s="164" t="s">
        <v>4074</v>
      </c>
      <c r="B8080" t="s">
        <v>6441</v>
      </c>
      <c r="C8080" t="s">
        <v>21313</v>
      </c>
      <c r="D8080" t="s">
        <v>4075</v>
      </c>
      <c r="E8080" t="s">
        <v>4076</v>
      </c>
      <c r="F8080">
        <v>10</v>
      </c>
      <c r="G8080" t="s">
        <v>8234</v>
      </c>
      <c r="H8080" t="s">
        <v>8213</v>
      </c>
      <c r="I8080" t="s">
        <v>8214</v>
      </c>
      <c r="J8080" t="s">
        <v>8215</v>
      </c>
      <c r="K8080" t="s">
        <v>8224</v>
      </c>
      <c r="L8080" t="s">
        <v>8216</v>
      </c>
    </row>
    <row r="8081" spans="1:12" x14ac:dyDescent="0.35">
      <c r="A8081" s="164" t="s">
        <v>4077</v>
      </c>
      <c r="B8081" t="s">
        <v>6475</v>
      </c>
      <c r="C8081" t="s">
        <v>31416</v>
      </c>
      <c r="D8081" t="s">
        <v>160</v>
      </c>
      <c r="E8081" t="s">
        <v>4076</v>
      </c>
      <c r="F8081">
        <v>777</v>
      </c>
      <c r="G8081" t="s">
        <v>8490</v>
      </c>
      <c r="H8081" t="s">
        <v>8213</v>
      </c>
      <c r="I8081" t="s">
        <v>8214</v>
      </c>
      <c r="J8081" t="s">
        <v>8215</v>
      </c>
      <c r="K8081" t="s">
        <v>8224</v>
      </c>
      <c r="L8081" t="s">
        <v>8267</v>
      </c>
    </row>
    <row r="8082" spans="1:12" x14ac:dyDescent="0.35">
      <c r="A8082" s="164" t="s">
        <v>4078</v>
      </c>
      <c r="B8082" t="s">
        <v>5978</v>
      </c>
      <c r="C8082" t="s">
        <v>14613</v>
      </c>
      <c r="D8082" t="s">
        <v>2802</v>
      </c>
      <c r="E8082" t="s">
        <v>4076</v>
      </c>
      <c r="F8082">
        <v>126</v>
      </c>
      <c r="G8082" t="s">
        <v>8212</v>
      </c>
      <c r="H8082" t="s">
        <v>8213</v>
      </c>
      <c r="I8082" t="s">
        <v>8214</v>
      </c>
      <c r="J8082" t="s">
        <v>8215</v>
      </c>
      <c r="K8082" t="s">
        <v>8224</v>
      </c>
      <c r="L8082" t="s">
        <v>8216</v>
      </c>
    </row>
    <row r="8083" spans="1:12" x14ac:dyDescent="0.35">
      <c r="A8083" s="164" t="s">
        <v>28378</v>
      </c>
      <c r="B8083" t="s">
        <v>28379</v>
      </c>
      <c r="C8083" t="s">
        <v>28380</v>
      </c>
      <c r="D8083" t="s">
        <v>28381</v>
      </c>
      <c r="E8083" t="s">
        <v>4076</v>
      </c>
      <c r="H8083" t="s">
        <v>8213</v>
      </c>
      <c r="I8083" t="s">
        <v>8219</v>
      </c>
      <c r="J8083" t="s">
        <v>8215</v>
      </c>
      <c r="K8083" t="s">
        <v>8224</v>
      </c>
      <c r="L8083" t="s">
        <v>8216</v>
      </c>
    </row>
    <row r="8084" spans="1:12" x14ac:dyDescent="0.35">
      <c r="A8084" s="164" t="s">
        <v>4079</v>
      </c>
      <c r="B8084" t="s">
        <v>5996</v>
      </c>
      <c r="C8084" t="s">
        <v>27015</v>
      </c>
      <c r="D8084" t="s">
        <v>1511</v>
      </c>
      <c r="E8084" t="s">
        <v>4076</v>
      </c>
      <c r="F8084">
        <v>296</v>
      </c>
      <c r="G8084" t="s">
        <v>8223</v>
      </c>
      <c r="H8084" t="s">
        <v>8213</v>
      </c>
      <c r="I8084" t="s">
        <v>8214</v>
      </c>
      <c r="J8084" t="s">
        <v>8215</v>
      </c>
      <c r="K8084" t="s">
        <v>8224</v>
      </c>
      <c r="L8084" t="s">
        <v>8216</v>
      </c>
    </row>
    <row r="8085" spans="1:12" x14ac:dyDescent="0.35">
      <c r="A8085" s="164" t="s">
        <v>4080</v>
      </c>
      <c r="B8085" t="s">
        <v>6002</v>
      </c>
      <c r="C8085" t="s">
        <v>13483</v>
      </c>
      <c r="D8085" t="s">
        <v>1031</v>
      </c>
      <c r="E8085" t="s">
        <v>4076</v>
      </c>
      <c r="F8085">
        <v>49</v>
      </c>
      <c r="G8085" t="s">
        <v>8234</v>
      </c>
      <c r="H8085" t="s">
        <v>8213</v>
      </c>
      <c r="I8085" t="s">
        <v>8219</v>
      </c>
      <c r="J8085" t="s">
        <v>8215</v>
      </c>
      <c r="K8085" t="s">
        <v>5808</v>
      </c>
      <c r="L8085" t="s">
        <v>8216</v>
      </c>
    </row>
    <row r="8086" spans="1:12" x14ac:dyDescent="0.35">
      <c r="A8086" s="164" t="s">
        <v>4081</v>
      </c>
      <c r="B8086" t="s">
        <v>6477</v>
      </c>
      <c r="C8086" t="s">
        <v>17593</v>
      </c>
      <c r="D8086" t="s">
        <v>2029</v>
      </c>
      <c r="E8086" t="s">
        <v>4076</v>
      </c>
      <c r="F8086">
        <v>36</v>
      </c>
      <c r="G8086" t="s">
        <v>8234</v>
      </c>
      <c r="H8086" t="s">
        <v>8213</v>
      </c>
      <c r="I8086" t="s">
        <v>8219</v>
      </c>
      <c r="J8086" t="s">
        <v>8215</v>
      </c>
      <c r="K8086" t="s">
        <v>5808</v>
      </c>
      <c r="L8086" t="s">
        <v>8216</v>
      </c>
    </row>
    <row r="8087" spans="1:12" x14ac:dyDescent="0.35">
      <c r="A8087" s="164" t="s">
        <v>4082</v>
      </c>
      <c r="B8087" t="s">
        <v>6486</v>
      </c>
      <c r="C8087" t="s">
        <v>24676</v>
      </c>
      <c r="D8087" t="s">
        <v>4083</v>
      </c>
      <c r="E8087" t="s">
        <v>4076</v>
      </c>
      <c r="F8087">
        <v>73</v>
      </c>
      <c r="G8087" t="s">
        <v>8234</v>
      </c>
      <c r="H8087" t="s">
        <v>8213</v>
      </c>
      <c r="I8087" t="s">
        <v>8219</v>
      </c>
      <c r="J8087" t="s">
        <v>8215</v>
      </c>
      <c r="K8087" t="s">
        <v>8224</v>
      </c>
      <c r="L8087" t="s">
        <v>8216</v>
      </c>
    </row>
    <row r="8088" spans="1:12" x14ac:dyDescent="0.35">
      <c r="A8088" s="164" t="s">
        <v>4084</v>
      </c>
      <c r="B8088" t="s">
        <v>6484</v>
      </c>
      <c r="C8088" t="s">
        <v>8588</v>
      </c>
      <c r="D8088" t="s">
        <v>1451</v>
      </c>
      <c r="E8088" t="s">
        <v>4076</v>
      </c>
      <c r="F8088">
        <v>30</v>
      </c>
      <c r="G8088" t="s">
        <v>8234</v>
      </c>
      <c r="H8088" t="s">
        <v>8213</v>
      </c>
      <c r="I8088" t="s">
        <v>8219</v>
      </c>
      <c r="J8088" t="s">
        <v>8215</v>
      </c>
      <c r="K8088" t="s">
        <v>8224</v>
      </c>
      <c r="L8088" t="s">
        <v>8216</v>
      </c>
    </row>
    <row r="8089" spans="1:12" x14ac:dyDescent="0.35">
      <c r="A8089" s="164" t="s">
        <v>4085</v>
      </c>
      <c r="B8089" t="s">
        <v>6451</v>
      </c>
      <c r="C8089" t="s">
        <v>28071</v>
      </c>
      <c r="D8089" t="s">
        <v>1745</v>
      </c>
      <c r="E8089" t="s">
        <v>4076</v>
      </c>
      <c r="F8089">
        <v>193</v>
      </c>
      <c r="G8089" t="s">
        <v>8212</v>
      </c>
      <c r="H8089" t="s">
        <v>8213</v>
      </c>
      <c r="I8089" t="s">
        <v>8214</v>
      </c>
      <c r="J8089" t="s">
        <v>8215</v>
      </c>
      <c r="K8089" t="s">
        <v>5808</v>
      </c>
      <c r="L8089" t="s">
        <v>8216</v>
      </c>
    </row>
    <row r="8090" spans="1:12" x14ac:dyDescent="0.35">
      <c r="A8090" s="164" t="s">
        <v>4086</v>
      </c>
      <c r="B8090" t="s">
        <v>6439</v>
      </c>
      <c r="C8090" t="s">
        <v>11484</v>
      </c>
      <c r="D8090" t="s">
        <v>1034</v>
      </c>
      <c r="E8090" t="s">
        <v>4076</v>
      </c>
      <c r="F8090">
        <v>232</v>
      </c>
      <c r="G8090" t="s">
        <v>8223</v>
      </c>
      <c r="H8090" t="s">
        <v>8213</v>
      </c>
      <c r="I8090" t="s">
        <v>8214</v>
      </c>
      <c r="J8090" t="s">
        <v>8215</v>
      </c>
      <c r="K8090" t="s">
        <v>8224</v>
      </c>
      <c r="L8090" t="s">
        <v>8267</v>
      </c>
    </row>
    <row r="8091" spans="1:12" x14ac:dyDescent="0.35">
      <c r="A8091" s="164" t="s">
        <v>28103</v>
      </c>
      <c r="B8091" t="s">
        <v>28104</v>
      </c>
      <c r="C8091" t="s">
        <v>27963</v>
      </c>
      <c r="D8091" t="s">
        <v>10093</v>
      </c>
      <c r="E8091" t="s">
        <v>4076</v>
      </c>
      <c r="F8091">
        <v>28</v>
      </c>
      <c r="G8091" t="s">
        <v>8234</v>
      </c>
      <c r="H8091" t="s">
        <v>8213</v>
      </c>
      <c r="I8091" t="s">
        <v>8219</v>
      </c>
      <c r="J8091" t="s">
        <v>8215</v>
      </c>
      <c r="K8091" t="s">
        <v>8224</v>
      </c>
      <c r="L8091" t="s">
        <v>8216</v>
      </c>
    </row>
    <row r="8092" spans="1:12" x14ac:dyDescent="0.35">
      <c r="A8092" s="164" t="s">
        <v>4087</v>
      </c>
      <c r="B8092" t="s">
        <v>6462</v>
      </c>
      <c r="C8092" t="s">
        <v>26665</v>
      </c>
      <c r="D8092" t="s">
        <v>4088</v>
      </c>
      <c r="E8092" t="s">
        <v>4076</v>
      </c>
      <c r="F8092">
        <v>632</v>
      </c>
      <c r="G8092" t="s">
        <v>8490</v>
      </c>
      <c r="H8092" t="s">
        <v>8213</v>
      </c>
      <c r="I8092" t="s">
        <v>8214</v>
      </c>
      <c r="J8092" t="s">
        <v>8215</v>
      </c>
      <c r="K8092" t="s">
        <v>8224</v>
      </c>
      <c r="L8092" t="s">
        <v>8267</v>
      </c>
    </row>
    <row r="8093" spans="1:12" x14ac:dyDescent="0.35">
      <c r="A8093" s="164" t="s">
        <v>4089</v>
      </c>
      <c r="B8093" t="s">
        <v>6476</v>
      </c>
      <c r="C8093" t="s">
        <v>17443</v>
      </c>
      <c r="D8093" t="s">
        <v>3784</v>
      </c>
      <c r="E8093" t="s">
        <v>4076</v>
      </c>
      <c r="F8093">
        <v>42</v>
      </c>
      <c r="G8093" t="s">
        <v>8234</v>
      </c>
      <c r="H8093" t="s">
        <v>8213</v>
      </c>
      <c r="I8093" t="s">
        <v>8219</v>
      </c>
      <c r="J8093" t="s">
        <v>8215</v>
      </c>
      <c r="K8093" t="s">
        <v>8224</v>
      </c>
      <c r="L8093" t="s">
        <v>8216</v>
      </c>
    </row>
    <row r="8094" spans="1:12" x14ac:dyDescent="0.35">
      <c r="A8094" s="164" t="s">
        <v>4090</v>
      </c>
      <c r="B8094" t="s">
        <v>6442</v>
      </c>
      <c r="C8094" t="s">
        <v>27083</v>
      </c>
      <c r="D8094" t="s">
        <v>4091</v>
      </c>
      <c r="E8094" t="s">
        <v>4076</v>
      </c>
      <c r="F8094">
        <v>316</v>
      </c>
      <c r="G8094" t="s">
        <v>8556</v>
      </c>
      <c r="H8094" t="s">
        <v>8213</v>
      </c>
      <c r="I8094" t="s">
        <v>8214</v>
      </c>
      <c r="J8094" t="s">
        <v>8215</v>
      </c>
      <c r="K8094" t="s">
        <v>8224</v>
      </c>
      <c r="L8094" t="s">
        <v>8267</v>
      </c>
    </row>
    <row r="8095" spans="1:12" x14ac:dyDescent="0.35">
      <c r="A8095" s="164" t="s">
        <v>4092</v>
      </c>
      <c r="B8095" t="s">
        <v>6440</v>
      </c>
      <c r="C8095" t="s">
        <v>22944</v>
      </c>
      <c r="D8095" t="s">
        <v>4093</v>
      </c>
      <c r="E8095" t="s">
        <v>4076</v>
      </c>
      <c r="F8095">
        <v>109</v>
      </c>
      <c r="G8095" t="s">
        <v>8212</v>
      </c>
      <c r="H8095" t="s">
        <v>8213</v>
      </c>
      <c r="I8095" t="s">
        <v>8214</v>
      </c>
      <c r="J8095" t="s">
        <v>8215</v>
      </c>
      <c r="K8095" t="s">
        <v>8224</v>
      </c>
      <c r="L8095" t="s">
        <v>8216</v>
      </c>
    </row>
    <row r="8096" spans="1:12" x14ac:dyDescent="0.35">
      <c r="A8096" s="164" t="s">
        <v>12397</v>
      </c>
      <c r="B8096" t="s">
        <v>12398</v>
      </c>
      <c r="C8096" t="s">
        <v>12399</v>
      </c>
      <c r="D8096" t="s">
        <v>4088</v>
      </c>
      <c r="E8096" t="s">
        <v>4076</v>
      </c>
      <c r="F8096">
        <v>188</v>
      </c>
      <c r="G8096" t="s">
        <v>8212</v>
      </c>
      <c r="H8096" t="s">
        <v>8213</v>
      </c>
      <c r="I8096" t="s">
        <v>8214</v>
      </c>
      <c r="J8096" t="s">
        <v>8215</v>
      </c>
      <c r="K8096" t="s">
        <v>8224</v>
      </c>
      <c r="L8096" t="s">
        <v>8216</v>
      </c>
    </row>
    <row r="8097" spans="1:12" x14ac:dyDescent="0.35">
      <c r="A8097" s="164" t="s">
        <v>4094</v>
      </c>
      <c r="B8097" t="s">
        <v>6483</v>
      </c>
      <c r="C8097" t="s">
        <v>23503</v>
      </c>
      <c r="D8097" t="s">
        <v>366</v>
      </c>
      <c r="E8097" t="s">
        <v>4076</v>
      </c>
      <c r="F8097">
        <v>81</v>
      </c>
      <c r="G8097" t="s">
        <v>8234</v>
      </c>
      <c r="H8097" t="s">
        <v>8213</v>
      </c>
      <c r="I8097" t="s">
        <v>8219</v>
      </c>
      <c r="J8097" t="s">
        <v>8215</v>
      </c>
      <c r="K8097" t="s">
        <v>8224</v>
      </c>
      <c r="L8097" t="s">
        <v>8216</v>
      </c>
    </row>
    <row r="8098" spans="1:12" x14ac:dyDescent="0.35">
      <c r="A8098" s="164" t="s">
        <v>16492</v>
      </c>
      <c r="B8098" t="s">
        <v>16493</v>
      </c>
      <c r="C8098" t="s">
        <v>16494</v>
      </c>
      <c r="D8098" t="s">
        <v>16495</v>
      </c>
      <c r="E8098" t="s">
        <v>4076</v>
      </c>
      <c r="F8098">
        <v>12</v>
      </c>
      <c r="G8098" t="s">
        <v>8234</v>
      </c>
      <c r="H8098" t="s">
        <v>8213</v>
      </c>
      <c r="I8098" t="s">
        <v>8214</v>
      </c>
      <c r="J8098" t="s">
        <v>8215</v>
      </c>
      <c r="K8098" t="s">
        <v>8224</v>
      </c>
      <c r="L8098" t="s">
        <v>8216</v>
      </c>
    </row>
    <row r="8099" spans="1:12" x14ac:dyDescent="0.35">
      <c r="A8099" s="164" t="s">
        <v>31293</v>
      </c>
      <c r="B8099" t="s">
        <v>17247</v>
      </c>
      <c r="C8099" t="s">
        <v>31294</v>
      </c>
      <c r="D8099" t="s">
        <v>3439</v>
      </c>
      <c r="E8099" t="s">
        <v>4076</v>
      </c>
      <c r="F8099">
        <v>49</v>
      </c>
      <c r="G8099" t="s">
        <v>8234</v>
      </c>
      <c r="H8099" t="s">
        <v>8213</v>
      </c>
      <c r="I8099" t="s">
        <v>8219</v>
      </c>
      <c r="J8099" t="s">
        <v>8215</v>
      </c>
      <c r="K8099" t="s">
        <v>5808</v>
      </c>
      <c r="L8099" t="s">
        <v>8216</v>
      </c>
    </row>
    <row r="8100" spans="1:12" x14ac:dyDescent="0.35">
      <c r="A8100" s="164" t="s">
        <v>18660</v>
      </c>
      <c r="B8100" t="s">
        <v>18661</v>
      </c>
      <c r="C8100" t="s">
        <v>18662</v>
      </c>
      <c r="D8100" t="s">
        <v>2652</v>
      </c>
      <c r="E8100" t="s">
        <v>4076</v>
      </c>
      <c r="F8100">
        <v>189</v>
      </c>
      <c r="G8100" t="s">
        <v>8212</v>
      </c>
      <c r="H8100" t="s">
        <v>8213</v>
      </c>
      <c r="I8100" t="s">
        <v>8214</v>
      </c>
      <c r="J8100" t="s">
        <v>8215</v>
      </c>
      <c r="K8100" t="s">
        <v>8224</v>
      </c>
      <c r="L8100" t="s">
        <v>8216</v>
      </c>
    </row>
    <row r="8101" spans="1:12" x14ac:dyDescent="0.35">
      <c r="A8101" s="164" t="s">
        <v>32664</v>
      </c>
      <c r="B8101" t="s">
        <v>32665</v>
      </c>
      <c r="C8101" t="s">
        <v>32666</v>
      </c>
      <c r="D8101" t="s">
        <v>4095</v>
      </c>
      <c r="E8101" t="s">
        <v>4076</v>
      </c>
      <c r="F8101">
        <v>140</v>
      </c>
      <c r="G8101" t="s">
        <v>8212</v>
      </c>
      <c r="H8101" t="s">
        <v>8213</v>
      </c>
      <c r="I8101" t="s">
        <v>8219</v>
      </c>
      <c r="J8101" t="s">
        <v>8215</v>
      </c>
      <c r="K8101" t="s">
        <v>8224</v>
      </c>
      <c r="L8101" t="s">
        <v>8216</v>
      </c>
    </row>
    <row r="8102" spans="1:12" x14ac:dyDescent="0.35">
      <c r="A8102" s="164" t="s">
        <v>26075</v>
      </c>
      <c r="B8102" t="s">
        <v>26076</v>
      </c>
      <c r="C8102" t="s">
        <v>26077</v>
      </c>
      <c r="D8102" t="s">
        <v>1511</v>
      </c>
      <c r="E8102" t="s">
        <v>4076</v>
      </c>
      <c r="F8102">
        <v>1</v>
      </c>
      <c r="G8102" t="s">
        <v>8234</v>
      </c>
      <c r="H8102" t="s">
        <v>8213</v>
      </c>
      <c r="I8102" t="s">
        <v>8214</v>
      </c>
      <c r="J8102" t="s">
        <v>8215</v>
      </c>
      <c r="K8102" t="s">
        <v>8224</v>
      </c>
      <c r="L8102" t="s">
        <v>8216</v>
      </c>
    </row>
    <row r="8103" spans="1:12" x14ac:dyDescent="0.35">
      <c r="A8103" s="164" t="s">
        <v>23010</v>
      </c>
      <c r="B8103" t="s">
        <v>23011</v>
      </c>
      <c r="C8103" t="s">
        <v>23012</v>
      </c>
      <c r="D8103" t="s">
        <v>23013</v>
      </c>
      <c r="E8103" t="s">
        <v>4076</v>
      </c>
      <c r="H8103" t="s">
        <v>8213</v>
      </c>
      <c r="I8103" t="s">
        <v>8214</v>
      </c>
      <c r="J8103" t="s">
        <v>8215</v>
      </c>
      <c r="K8103" t="s">
        <v>8224</v>
      </c>
      <c r="L8103" t="s">
        <v>8216</v>
      </c>
    </row>
    <row r="8104" spans="1:12" x14ac:dyDescent="0.35">
      <c r="A8104" s="164" t="s">
        <v>4096</v>
      </c>
      <c r="B8104" t="s">
        <v>5979</v>
      </c>
      <c r="C8104" t="s">
        <v>9246</v>
      </c>
      <c r="D8104" t="s">
        <v>244</v>
      </c>
      <c r="E8104" t="s">
        <v>4076</v>
      </c>
      <c r="F8104">
        <v>185</v>
      </c>
      <c r="G8104" t="s">
        <v>8212</v>
      </c>
      <c r="H8104" t="s">
        <v>8213</v>
      </c>
      <c r="I8104" t="s">
        <v>8214</v>
      </c>
      <c r="J8104" t="s">
        <v>8215</v>
      </c>
      <c r="K8104" t="s">
        <v>5808</v>
      </c>
      <c r="L8104" t="s">
        <v>8216</v>
      </c>
    </row>
    <row r="8105" spans="1:12" x14ac:dyDescent="0.35">
      <c r="A8105" s="164" t="s">
        <v>4097</v>
      </c>
      <c r="B8105" t="s">
        <v>6452</v>
      </c>
      <c r="C8105" t="s">
        <v>28025</v>
      </c>
      <c r="D8105" t="s">
        <v>2904</v>
      </c>
      <c r="E8105" t="s">
        <v>4076</v>
      </c>
      <c r="F8105">
        <v>116</v>
      </c>
      <c r="G8105" t="s">
        <v>8212</v>
      </c>
      <c r="H8105" t="s">
        <v>8213</v>
      </c>
      <c r="I8105" t="s">
        <v>8214</v>
      </c>
      <c r="J8105" t="s">
        <v>8215</v>
      </c>
      <c r="K8105" t="s">
        <v>8224</v>
      </c>
      <c r="L8105" t="s">
        <v>8216</v>
      </c>
    </row>
    <row r="8106" spans="1:12" x14ac:dyDescent="0.35">
      <c r="A8106" s="164" t="s">
        <v>4098</v>
      </c>
      <c r="B8106" t="s">
        <v>6445</v>
      </c>
      <c r="C8106" t="s">
        <v>20780</v>
      </c>
      <c r="D8106" t="s">
        <v>4099</v>
      </c>
      <c r="E8106" t="s">
        <v>4076</v>
      </c>
      <c r="F8106">
        <v>52</v>
      </c>
      <c r="G8106" t="s">
        <v>8234</v>
      </c>
      <c r="H8106" t="s">
        <v>8213</v>
      </c>
      <c r="I8106" t="s">
        <v>8214</v>
      </c>
      <c r="J8106" t="s">
        <v>8215</v>
      </c>
      <c r="K8106" t="s">
        <v>8224</v>
      </c>
      <c r="L8106" t="s">
        <v>8216</v>
      </c>
    </row>
    <row r="8107" spans="1:12" x14ac:dyDescent="0.35">
      <c r="A8107" s="164" t="s">
        <v>4100</v>
      </c>
      <c r="B8107" t="s">
        <v>6456</v>
      </c>
      <c r="C8107" t="s">
        <v>8903</v>
      </c>
      <c r="D8107" t="s">
        <v>4101</v>
      </c>
      <c r="E8107" t="s">
        <v>4076</v>
      </c>
      <c r="F8107">
        <v>32</v>
      </c>
      <c r="G8107" t="s">
        <v>8234</v>
      </c>
      <c r="H8107" t="s">
        <v>8213</v>
      </c>
      <c r="I8107" t="s">
        <v>8214</v>
      </c>
      <c r="J8107" t="s">
        <v>8215</v>
      </c>
      <c r="K8107" t="s">
        <v>8224</v>
      </c>
      <c r="L8107" t="s">
        <v>8216</v>
      </c>
    </row>
    <row r="8108" spans="1:12" x14ac:dyDescent="0.35">
      <c r="A8108" s="164" t="s">
        <v>4102</v>
      </c>
      <c r="B8108" t="s">
        <v>6448</v>
      </c>
      <c r="C8108" t="s">
        <v>23335</v>
      </c>
      <c r="D8108" t="s">
        <v>6449</v>
      </c>
      <c r="E8108" t="s">
        <v>4076</v>
      </c>
      <c r="F8108">
        <v>48</v>
      </c>
      <c r="G8108" t="s">
        <v>8234</v>
      </c>
      <c r="H8108" t="s">
        <v>8213</v>
      </c>
      <c r="I8108" t="s">
        <v>8214</v>
      </c>
      <c r="J8108" t="s">
        <v>8215</v>
      </c>
      <c r="K8108" t="s">
        <v>8224</v>
      </c>
      <c r="L8108" t="s">
        <v>8216</v>
      </c>
    </row>
    <row r="8109" spans="1:12" x14ac:dyDescent="0.35">
      <c r="A8109" s="164" t="s">
        <v>4103</v>
      </c>
      <c r="B8109" t="s">
        <v>7982</v>
      </c>
      <c r="C8109" t="s">
        <v>12821</v>
      </c>
      <c r="D8109" t="s">
        <v>4104</v>
      </c>
      <c r="E8109" t="s">
        <v>4076</v>
      </c>
      <c r="F8109">
        <v>204</v>
      </c>
      <c r="G8109" t="s">
        <v>8223</v>
      </c>
      <c r="H8109" t="s">
        <v>8213</v>
      </c>
      <c r="I8109" t="s">
        <v>8214</v>
      </c>
      <c r="J8109" t="s">
        <v>8215</v>
      </c>
      <c r="K8109" t="s">
        <v>8224</v>
      </c>
      <c r="L8109" t="s">
        <v>8216</v>
      </c>
    </row>
    <row r="8110" spans="1:12" x14ac:dyDescent="0.35">
      <c r="A8110" s="164" t="s">
        <v>4105</v>
      </c>
      <c r="B8110" t="s">
        <v>5976</v>
      </c>
      <c r="C8110" t="s">
        <v>10843</v>
      </c>
      <c r="D8110" t="s">
        <v>360</v>
      </c>
      <c r="E8110" t="s">
        <v>4076</v>
      </c>
      <c r="F8110">
        <v>234</v>
      </c>
      <c r="G8110" t="s">
        <v>8223</v>
      </c>
      <c r="H8110" t="s">
        <v>8213</v>
      </c>
      <c r="I8110" t="s">
        <v>8214</v>
      </c>
      <c r="J8110" t="s">
        <v>8215</v>
      </c>
      <c r="K8110" t="s">
        <v>8224</v>
      </c>
      <c r="L8110" t="s">
        <v>8216</v>
      </c>
    </row>
    <row r="8111" spans="1:12" x14ac:dyDescent="0.35">
      <c r="A8111" s="164" t="s">
        <v>25483</v>
      </c>
      <c r="B8111" t="s">
        <v>25484</v>
      </c>
      <c r="C8111" t="s">
        <v>25485</v>
      </c>
      <c r="D8111" t="s">
        <v>25486</v>
      </c>
      <c r="E8111" t="s">
        <v>4076</v>
      </c>
      <c r="H8111" t="s">
        <v>8213</v>
      </c>
      <c r="I8111" t="s">
        <v>8219</v>
      </c>
      <c r="J8111" t="s">
        <v>8215</v>
      </c>
      <c r="K8111" t="s">
        <v>8224</v>
      </c>
      <c r="L8111" t="s">
        <v>8216</v>
      </c>
    </row>
    <row r="8112" spans="1:12" x14ac:dyDescent="0.35">
      <c r="A8112" s="164" t="s">
        <v>4106</v>
      </c>
      <c r="B8112" t="s">
        <v>8087</v>
      </c>
      <c r="C8112" t="s">
        <v>25896</v>
      </c>
      <c r="D8112" t="s">
        <v>1511</v>
      </c>
      <c r="E8112" t="s">
        <v>4076</v>
      </c>
      <c r="F8112">
        <v>954</v>
      </c>
      <c r="G8112" t="s">
        <v>8490</v>
      </c>
      <c r="H8112" t="s">
        <v>8213</v>
      </c>
      <c r="I8112" t="s">
        <v>8214</v>
      </c>
      <c r="J8112" t="s">
        <v>8215</v>
      </c>
      <c r="K8112" t="s">
        <v>8224</v>
      </c>
      <c r="L8112" t="s">
        <v>8267</v>
      </c>
    </row>
    <row r="8113" spans="1:12" x14ac:dyDescent="0.35">
      <c r="A8113" s="164" t="s">
        <v>4107</v>
      </c>
      <c r="B8113" t="s">
        <v>5983</v>
      </c>
      <c r="C8113" t="s">
        <v>9473</v>
      </c>
      <c r="D8113" t="s">
        <v>4108</v>
      </c>
      <c r="E8113" t="s">
        <v>4076</v>
      </c>
      <c r="F8113">
        <v>21</v>
      </c>
      <c r="G8113" t="s">
        <v>8234</v>
      </c>
      <c r="H8113" t="s">
        <v>8213</v>
      </c>
      <c r="I8113" t="s">
        <v>8219</v>
      </c>
      <c r="J8113" t="s">
        <v>8215</v>
      </c>
      <c r="K8113" t="s">
        <v>8224</v>
      </c>
      <c r="L8113" t="s">
        <v>8216</v>
      </c>
    </row>
    <row r="8114" spans="1:12" x14ac:dyDescent="0.35">
      <c r="A8114" s="164" t="s">
        <v>27172</v>
      </c>
      <c r="B8114" t="s">
        <v>12364</v>
      </c>
      <c r="C8114" t="s">
        <v>12365</v>
      </c>
      <c r="D8114" t="s">
        <v>12366</v>
      </c>
      <c r="E8114" t="s">
        <v>4076</v>
      </c>
      <c r="F8114">
        <v>40</v>
      </c>
      <c r="G8114" t="s">
        <v>8234</v>
      </c>
      <c r="H8114" t="s">
        <v>8213</v>
      </c>
      <c r="I8114" t="s">
        <v>8214</v>
      </c>
      <c r="J8114" t="s">
        <v>8215</v>
      </c>
      <c r="K8114" t="s">
        <v>5808</v>
      </c>
      <c r="L8114" t="s">
        <v>8216</v>
      </c>
    </row>
    <row r="8115" spans="1:12" x14ac:dyDescent="0.35">
      <c r="A8115" s="164" t="s">
        <v>4109</v>
      </c>
      <c r="B8115" t="s">
        <v>5977</v>
      </c>
      <c r="C8115" t="s">
        <v>14249</v>
      </c>
      <c r="D8115" t="s">
        <v>4110</v>
      </c>
      <c r="E8115" t="s">
        <v>4076</v>
      </c>
      <c r="F8115">
        <v>91</v>
      </c>
      <c r="G8115" t="s">
        <v>8234</v>
      </c>
      <c r="H8115" t="s">
        <v>8213</v>
      </c>
      <c r="I8115" t="s">
        <v>8214</v>
      </c>
      <c r="J8115" t="s">
        <v>8215</v>
      </c>
      <c r="K8115" t="s">
        <v>8224</v>
      </c>
      <c r="L8115" t="s">
        <v>8216</v>
      </c>
    </row>
    <row r="8116" spans="1:12" x14ac:dyDescent="0.35">
      <c r="A8116" s="164" t="s">
        <v>10117</v>
      </c>
      <c r="B8116" t="s">
        <v>10118</v>
      </c>
      <c r="C8116" t="s">
        <v>10119</v>
      </c>
      <c r="D8116" t="s">
        <v>2472</v>
      </c>
      <c r="E8116" t="s">
        <v>4076</v>
      </c>
      <c r="F8116">
        <v>41</v>
      </c>
      <c r="G8116" t="s">
        <v>8234</v>
      </c>
      <c r="H8116" t="s">
        <v>8213</v>
      </c>
      <c r="I8116" t="s">
        <v>8214</v>
      </c>
      <c r="J8116" t="s">
        <v>8215</v>
      </c>
      <c r="K8116" t="s">
        <v>8224</v>
      </c>
      <c r="L8116" t="s">
        <v>8216</v>
      </c>
    </row>
    <row r="8117" spans="1:12" x14ac:dyDescent="0.35">
      <c r="A8117" s="164" t="s">
        <v>4111</v>
      </c>
      <c r="B8117" t="s">
        <v>6470</v>
      </c>
      <c r="C8117" t="s">
        <v>33240</v>
      </c>
      <c r="D8117" t="s">
        <v>4112</v>
      </c>
      <c r="E8117" t="s">
        <v>4076</v>
      </c>
      <c r="F8117">
        <v>793</v>
      </c>
      <c r="G8117" t="s">
        <v>8490</v>
      </c>
      <c r="H8117" t="s">
        <v>8213</v>
      </c>
      <c r="I8117" t="s">
        <v>8214</v>
      </c>
      <c r="J8117" t="s">
        <v>8215</v>
      </c>
      <c r="K8117" t="s">
        <v>8224</v>
      </c>
      <c r="L8117" t="s">
        <v>8267</v>
      </c>
    </row>
    <row r="8118" spans="1:12" x14ac:dyDescent="0.35">
      <c r="A8118" s="164" t="s">
        <v>4113</v>
      </c>
      <c r="B8118" t="s">
        <v>6467</v>
      </c>
      <c r="C8118" t="s">
        <v>15063</v>
      </c>
      <c r="D8118" t="s">
        <v>4112</v>
      </c>
      <c r="E8118" t="s">
        <v>4076</v>
      </c>
      <c r="F8118">
        <v>1159</v>
      </c>
      <c r="G8118" t="s">
        <v>8490</v>
      </c>
      <c r="H8118" t="s">
        <v>8213</v>
      </c>
      <c r="I8118" t="s">
        <v>8214</v>
      </c>
      <c r="J8118" t="s">
        <v>8215</v>
      </c>
      <c r="K8118" t="s">
        <v>8224</v>
      </c>
      <c r="L8118" t="s">
        <v>8267</v>
      </c>
    </row>
    <row r="8119" spans="1:12" x14ac:dyDescent="0.35">
      <c r="A8119" s="164" t="s">
        <v>4114</v>
      </c>
      <c r="B8119" t="s">
        <v>6444</v>
      </c>
      <c r="C8119" t="s">
        <v>25105</v>
      </c>
      <c r="D8119" t="s">
        <v>4095</v>
      </c>
      <c r="E8119" t="s">
        <v>4076</v>
      </c>
      <c r="F8119">
        <v>49</v>
      </c>
      <c r="G8119" t="s">
        <v>8234</v>
      </c>
      <c r="H8119" t="s">
        <v>8213</v>
      </c>
      <c r="I8119" t="s">
        <v>8219</v>
      </c>
      <c r="J8119" t="s">
        <v>8215</v>
      </c>
      <c r="K8119" t="s">
        <v>8224</v>
      </c>
      <c r="L8119" t="s">
        <v>8216</v>
      </c>
    </row>
    <row r="8120" spans="1:12" x14ac:dyDescent="0.35">
      <c r="A8120" s="164" t="s">
        <v>18525</v>
      </c>
      <c r="B8120" t="s">
        <v>18526</v>
      </c>
      <c r="C8120" t="s">
        <v>18527</v>
      </c>
      <c r="D8120" t="s">
        <v>18528</v>
      </c>
      <c r="E8120" t="s">
        <v>4076</v>
      </c>
      <c r="F8120">
        <v>28</v>
      </c>
      <c r="G8120" t="s">
        <v>8234</v>
      </c>
      <c r="H8120" t="s">
        <v>8213</v>
      </c>
      <c r="I8120" t="s">
        <v>8219</v>
      </c>
      <c r="J8120" t="s">
        <v>8215</v>
      </c>
      <c r="K8120" t="s">
        <v>8224</v>
      </c>
      <c r="L8120" t="s">
        <v>8216</v>
      </c>
    </row>
    <row r="8121" spans="1:12" x14ac:dyDescent="0.35">
      <c r="A8121" s="164" t="s">
        <v>15679</v>
      </c>
      <c r="B8121" t="s">
        <v>15680</v>
      </c>
      <c r="C8121" t="s">
        <v>15681</v>
      </c>
      <c r="D8121" t="s">
        <v>3071</v>
      </c>
      <c r="E8121" t="s">
        <v>4076</v>
      </c>
      <c r="F8121">
        <v>44</v>
      </c>
      <c r="G8121" t="s">
        <v>8234</v>
      </c>
      <c r="H8121" t="s">
        <v>8213</v>
      </c>
      <c r="I8121" t="s">
        <v>8219</v>
      </c>
      <c r="J8121" t="s">
        <v>8215</v>
      </c>
      <c r="K8121" t="s">
        <v>8224</v>
      </c>
      <c r="L8121" t="s">
        <v>8216</v>
      </c>
    </row>
    <row r="8122" spans="1:12" x14ac:dyDescent="0.35">
      <c r="A8122" s="164" t="s">
        <v>4115</v>
      </c>
      <c r="B8122" t="s">
        <v>5986</v>
      </c>
      <c r="C8122" t="s">
        <v>18369</v>
      </c>
      <c r="D8122" t="s">
        <v>4116</v>
      </c>
      <c r="E8122" t="s">
        <v>4076</v>
      </c>
      <c r="F8122">
        <v>287</v>
      </c>
      <c r="G8122" t="s">
        <v>8223</v>
      </c>
      <c r="H8122" t="s">
        <v>8213</v>
      </c>
      <c r="I8122" t="s">
        <v>8214</v>
      </c>
      <c r="J8122" t="s">
        <v>8215</v>
      </c>
      <c r="K8122" t="s">
        <v>8224</v>
      </c>
      <c r="L8122" t="s">
        <v>8267</v>
      </c>
    </row>
    <row r="8123" spans="1:12" x14ac:dyDescent="0.35">
      <c r="A8123" s="164" t="s">
        <v>8446</v>
      </c>
      <c r="B8123" t="s">
        <v>8447</v>
      </c>
      <c r="C8123" t="s">
        <v>8448</v>
      </c>
      <c r="D8123" t="s">
        <v>8449</v>
      </c>
      <c r="E8123" t="s">
        <v>4076</v>
      </c>
      <c r="F8123">
        <v>62</v>
      </c>
      <c r="G8123" t="s">
        <v>8234</v>
      </c>
      <c r="H8123" t="s">
        <v>8213</v>
      </c>
      <c r="I8123" t="s">
        <v>8219</v>
      </c>
      <c r="J8123" t="s">
        <v>8215</v>
      </c>
      <c r="K8123" t="s">
        <v>8224</v>
      </c>
      <c r="L8123" t="s">
        <v>8216</v>
      </c>
    </row>
    <row r="8124" spans="1:12" x14ac:dyDescent="0.35">
      <c r="A8124" s="164" t="s">
        <v>27411</v>
      </c>
      <c r="B8124" t="s">
        <v>11087</v>
      </c>
      <c r="C8124" t="s">
        <v>27412</v>
      </c>
      <c r="D8124" t="s">
        <v>27413</v>
      </c>
      <c r="E8124" t="s">
        <v>4076</v>
      </c>
      <c r="H8124" t="s">
        <v>8213</v>
      </c>
      <c r="I8124" t="s">
        <v>8219</v>
      </c>
      <c r="J8124" t="s">
        <v>8215</v>
      </c>
      <c r="K8124" t="s">
        <v>8224</v>
      </c>
      <c r="L8124" t="s">
        <v>8216</v>
      </c>
    </row>
    <row r="8125" spans="1:12" x14ac:dyDescent="0.35">
      <c r="A8125" s="164" t="s">
        <v>4117</v>
      </c>
      <c r="B8125" t="s">
        <v>6446</v>
      </c>
      <c r="C8125" t="s">
        <v>28715</v>
      </c>
      <c r="D8125" t="s">
        <v>2695</v>
      </c>
      <c r="E8125" t="s">
        <v>4076</v>
      </c>
      <c r="F8125">
        <v>58</v>
      </c>
      <c r="G8125" t="s">
        <v>8234</v>
      </c>
      <c r="H8125" t="s">
        <v>8213</v>
      </c>
      <c r="I8125" t="s">
        <v>8214</v>
      </c>
      <c r="J8125" t="s">
        <v>8215</v>
      </c>
      <c r="K8125" t="s">
        <v>8224</v>
      </c>
      <c r="L8125" t="s">
        <v>8216</v>
      </c>
    </row>
    <row r="8126" spans="1:12" x14ac:dyDescent="0.35">
      <c r="A8126" s="164" t="s">
        <v>4118</v>
      </c>
      <c r="B8126" t="s">
        <v>6459</v>
      </c>
      <c r="C8126" t="s">
        <v>11764</v>
      </c>
      <c r="D8126" t="s">
        <v>1643</v>
      </c>
      <c r="E8126" t="s">
        <v>4076</v>
      </c>
      <c r="F8126">
        <v>33</v>
      </c>
      <c r="G8126" t="s">
        <v>8234</v>
      </c>
      <c r="H8126" t="s">
        <v>8213</v>
      </c>
      <c r="I8126" t="s">
        <v>8219</v>
      </c>
      <c r="J8126" t="s">
        <v>8215</v>
      </c>
      <c r="K8126" t="s">
        <v>8224</v>
      </c>
      <c r="L8126" t="s">
        <v>8216</v>
      </c>
    </row>
    <row r="8127" spans="1:12" x14ac:dyDescent="0.35">
      <c r="A8127" s="164" t="s">
        <v>4119</v>
      </c>
      <c r="B8127" t="s">
        <v>6433</v>
      </c>
      <c r="C8127" t="s">
        <v>10937</v>
      </c>
      <c r="D8127" t="s">
        <v>2091</v>
      </c>
      <c r="E8127" t="s">
        <v>4076</v>
      </c>
      <c r="F8127">
        <v>128</v>
      </c>
      <c r="G8127" t="s">
        <v>8212</v>
      </c>
      <c r="H8127" t="s">
        <v>8213</v>
      </c>
      <c r="I8127" t="s">
        <v>8219</v>
      </c>
      <c r="J8127" t="s">
        <v>8215</v>
      </c>
      <c r="K8127" t="s">
        <v>8224</v>
      </c>
      <c r="L8127" t="s">
        <v>8216</v>
      </c>
    </row>
    <row r="8128" spans="1:12" x14ac:dyDescent="0.35">
      <c r="A8128" s="164" t="s">
        <v>4120</v>
      </c>
      <c r="B8128" t="s">
        <v>6485</v>
      </c>
      <c r="C8128" t="s">
        <v>25770</v>
      </c>
      <c r="D8128" t="s">
        <v>4121</v>
      </c>
      <c r="E8128" t="s">
        <v>4076</v>
      </c>
      <c r="F8128">
        <v>211</v>
      </c>
      <c r="G8128" t="s">
        <v>8223</v>
      </c>
      <c r="H8128" t="s">
        <v>8213</v>
      </c>
      <c r="I8128" t="s">
        <v>8219</v>
      </c>
      <c r="J8128" t="s">
        <v>8215</v>
      </c>
      <c r="K8128" t="s">
        <v>8224</v>
      </c>
      <c r="L8128" t="s">
        <v>8216</v>
      </c>
    </row>
    <row r="8129" spans="1:12" x14ac:dyDescent="0.35">
      <c r="A8129" s="164" t="s">
        <v>4122</v>
      </c>
      <c r="B8129" t="s">
        <v>6478</v>
      </c>
      <c r="C8129" t="s">
        <v>24579</v>
      </c>
      <c r="D8129" t="s">
        <v>4123</v>
      </c>
      <c r="E8129" t="s">
        <v>4076</v>
      </c>
      <c r="F8129">
        <v>47</v>
      </c>
      <c r="G8129" t="s">
        <v>8234</v>
      </c>
      <c r="H8129" t="s">
        <v>8213</v>
      </c>
      <c r="I8129" t="s">
        <v>8214</v>
      </c>
      <c r="J8129" t="s">
        <v>8215</v>
      </c>
      <c r="K8129" t="s">
        <v>8224</v>
      </c>
      <c r="L8129" t="s">
        <v>8216</v>
      </c>
    </row>
    <row r="8130" spans="1:12" x14ac:dyDescent="0.35">
      <c r="A8130" s="164" t="s">
        <v>4124</v>
      </c>
      <c r="B8130" t="s">
        <v>6472</v>
      </c>
      <c r="C8130" t="s">
        <v>10995</v>
      </c>
      <c r="D8130" t="s">
        <v>1113</v>
      </c>
      <c r="E8130" t="s">
        <v>4076</v>
      </c>
      <c r="F8130">
        <v>38</v>
      </c>
      <c r="G8130" t="s">
        <v>8234</v>
      </c>
      <c r="H8130" t="s">
        <v>8213</v>
      </c>
      <c r="I8130" t="s">
        <v>8219</v>
      </c>
      <c r="J8130" t="s">
        <v>8215</v>
      </c>
      <c r="K8130" t="s">
        <v>8224</v>
      </c>
      <c r="L8130" t="s">
        <v>8216</v>
      </c>
    </row>
    <row r="8131" spans="1:12" x14ac:dyDescent="0.35">
      <c r="A8131" s="164" t="s">
        <v>4125</v>
      </c>
      <c r="B8131" t="s">
        <v>6437</v>
      </c>
      <c r="C8131" t="s">
        <v>20120</v>
      </c>
      <c r="D8131" t="s">
        <v>3248</v>
      </c>
      <c r="E8131" t="s">
        <v>4076</v>
      </c>
      <c r="F8131">
        <v>514</v>
      </c>
      <c r="G8131" t="s">
        <v>8490</v>
      </c>
      <c r="H8131" t="s">
        <v>8213</v>
      </c>
      <c r="I8131" t="s">
        <v>8214</v>
      </c>
      <c r="J8131" t="s">
        <v>8215</v>
      </c>
      <c r="K8131" t="s">
        <v>8224</v>
      </c>
      <c r="L8131" t="s">
        <v>8267</v>
      </c>
    </row>
    <row r="8132" spans="1:12" x14ac:dyDescent="0.35">
      <c r="A8132" s="164" t="s">
        <v>31662</v>
      </c>
      <c r="B8132" t="s">
        <v>31663</v>
      </c>
      <c r="C8132" t="s">
        <v>31664</v>
      </c>
      <c r="D8132" t="s">
        <v>181</v>
      </c>
      <c r="E8132" t="s">
        <v>4076</v>
      </c>
      <c r="F8132">
        <v>50</v>
      </c>
      <c r="G8132" t="s">
        <v>8234</v>
      </c>
      <c r="H8132" t="s">
        <v>8213</v>
      </c>
      <c r="I8132" t="s">
        <v>8214</v>
      </c>
      <c r="J8132" t="s">
        <v>8215</v>
      </c>
      <c r="K8132" t="s">
        <v>8224</v>
      </c>
      <c r="L8132" t="s">
        <v>8216</v>
      </c>
    </row>
    <row r="8133" spans="1:12" x14ac:dyDescent="0.35">
      <c r="A8133" s="164" t="s">
        <v>4126</v>
      </c>
      <c r="B8133" t="s">
        <v>5991</v>
      </c>
      <c r="C8133" t="s">
        <v>28126</v>
      </c>
      <c r="D8133" t="s">
        <v>1601</v>
      </c>
      <c r="E8133" t="s">
        <v>4076</v>
      </c>
      <c r="F8133">
        <v>109</v>
      </c>
      <c r="G8133" t="s">
        <v>8212</v>
      </c>
      <c r="H8133" t="s">
        <v>8213</v>
      </c>
      <c r="I8133" t="s">
        <v>8214</v>
      </c>
      <c r="J8133" t="s">
        <v>8215</v>
      </c>
      <c r="K8133" t="s">
        <v>5808</v>
      </c>
      <c r="L8133" t="s">
        <v>8216</v>
      </c>
    </row>
    <row r="8134" spans="1:12" x14ac:dyDescent="0.35">
      <c r="A8134" s="164" t="s">
        <v>19028</v>
      </c>
      <c r="B8134" t="s">
        <v>19029</v>
      </c>
      <c r="C8134" t="s">
        <v>19030</v>
      </c>
      <c r="D8134" t="s">
        <v>2904</v>
      </c>
      <c r="E8134" t="s">
        <v>4076</v>
      </c>
      <c r="F8134">
        <v>107</v>
      </c>
      <c r="G8134" t="s">
        <v>8212</v>
      </c>
      <c r="H8134" t="s">
        <v>8213</v>
      </c>
      <c r="I8134" t="s">
        <v>8214</v>
      </c>
      <c r="J8134" t="s">
        <v>8215</v>
      </c>
      <c r="K8134" t="s">
        <v>8224</v>
      </c>
      <c r="L8134" t="s">
        <v>8216</v>
      </c>
    </row>
    <row r="8135" spans="1:12" x14ac:dyDescent="0.35">
      <c r="A8135" s="164" t="s">
        <v>4127</v>
      </c>
      <c r="B8135" t="s">
        <v>5999</v>
      </c>
      <c r="C8135" t="s">
        <v>16484</v>
      </c>
      <c r="D8135" t="s">
        <v>171</v>
      </c>
      <c r="E8135" t="s">
        <v>4076</v>
      </c>
      <c r="F8135">
        <v>88</v>
      </c>
      <c r="G8135" t="s">
        <v>8234</v>
      </c>
      <c r="H8135" t="s">
        <v>8213</v>
      </c>
      <c r="I8135" t="s">
        <v>8219</v>
      </c>
      <c r="J8135" t="s">
        <v>8215</v>
      </c>
      <c r="K8135" t="s">
        <v>8224</v>
      </c>
      <c r="L8135" t="s">
        <v>8216</v>
      </c>
    </row>
    <row r="8136" spans="1:12" x14ac:dyDescent="0.35">
      <c r="A8136" s="164" t="s">
        <v>16031</v>
      </c>
      <c r="B8136" t="s">
        <v>16032</v>
      </c>
      <c r="C8136" t="s">
        <v>16033</v>
      </c>
      <c r="D8136" t="s">
        <v>13108</v>
      </c>
      <c r="E8136" t="s">
        <v>4076</v>
      </c>
      <c r="H8136" t="s">
        <v>8213</v>
      </c>
      <c r="I8136" t="s">
        <v>8214</v>
      </c>
      <c r="J8136" t="s">
        <v>8215</v>
      </c>
      <c r="K8136" t="s">
        <v>8224</v>
      </c>
      <c r="L8136" t="s">
        <v>8216</v>
      </c>
    </row>
    <row r="8137" spans="1:12" x14ac:dyDescent="0.35">
      <c r="A8137" s="164" t="s">
        <v>4128</v>
      </c>
      <c r="B8137" t="s">
        <v>6479</v>
      </c>
      <c r="C8137" t="s">
        <v>29243</v>
      </c>
      <c r="D8137" t="s">
        <v>1983</v>
      </c>
      <c r="E8137" t="s">
        <v>4076</v>
      </c>
      <c r="F8137">
        <v>40</v>
      </c>
      <c r="G8137" t="s">
        <v>8234</v>
      </c>
      <c r="H8137" t="s">
        <v>8213</v>
      </c>
      <c r="I8137" t="s">
        <v>8219</v>
      </c>
      <c r="J8137" t="s">
        <v>8215</v>
      </c>
      <c r="K8137" t="s">
        <v>5808</v>
      </c>
      <c r="L8137" t="s">
        <v>8216</v>
      </c>
    </row>
    <row r="8138" spans="1:12" x14ac:dyDescent="0.35">
      <c r="A8138" s="164" t="s">
        <v>30761</v>
      </c>
      <c r="B8138" t="s">
        <v>30762</v>
      </c>
      <c r="C8138" t="s">
        <v>30763</v>
      </c>
      <c r="D8138" t="s">
        <v>9955</v>
      </c>
      <c r="E8138" t="s">
        <v>4076</v>
      </c>
      <c r="F8138">
        <v>210</v>
      </c>
      <c r="G8138" t="s">
        <v>8223</v>
      </c>
      <c r="H8138" t="s">
        <v>8213</v>
      </c>
      <c r="I8138" t="s">
        <v>8214</v>
      </c>
      <c r="J8138" t="s">
        <v>8215</v>
      </c>
      <c r="K8138" t="s">
        <v>5808</v>
      </c>
      <c r="L8138" t="s">
        <v>8267</v>
      </c>
    </row>
    <row r="8139" spans="1:12" x14ac:dyDescent="0.35">
      <c r="A8139" s="164" t="s">
        <v>4129</v>
      </c>
      <c r="B8139" t="s">
        <v>6465</v>
      </c>
      <c r="C8139" t="s">
        <v>14874</v>
      </c>
      <c r="D8139" t="s">
        <v>4130</v>
      </c>
      <c r="E8139" t="s">
        <v>4076</v>
      </c>
      <c r="F8139">
        <v>109</v>
      </c>
      <c r="G8139" t="s">
        <v>8212</v>
      </c>
      <c r="H8139" t="s">
        <v>8213</v>
      </c>
      <c r="I8139" t="s">
        <v>8219</v>
      </c>
      <c r="J8139" t="s">
        <v>8215</v>
      </c>
      <c r="K8139" t="s">
        <v>8224</v>
      </c>
      <c r="L8139" t="s">
        <v>8216</v>
      </c>
    </row>
    <row r="8140" spans="1:12" x14ac:dyDescent="0.35">
      <c r="A8140" s="164" t="s">
        <v>4131</v>
      </c>
      <c r="B8140" t="s">
        <v>6481</v>
      </c>
      <c r="C8140" t="s">
        <v>29355</v>
      </c>
      <c r="D8140" t="s">
        <v>409</v>
      </c>
      <c r="E8140" t="s">
        <v>4076</v>
      </c>
      <c r="F8140">
        <v>265</v>
      </c>
      <c r="G8140" t="s">
        <v>8223</v>
      </c>
      <c r="H8140" t="s">
        <v>8213</v>
      </c>
      <c r="I8140" t="s">
        <v>8214</v>
      </c>
      <c r="J8140" t="s">
        <v>8215</v>
      </c>
      <c r="K8140" t="s">
        <v>8224</v>
      </c>
      <c r="L8140" t="s">
        <v>8216</v>
      </c>
    </row>
    <row r="8141" spans="1:12" x14ac:dyDescent="0.35">
      <c r="A8141" s="164" t="s">
        <v>21613</v>
      </c>
      <c r="B8141" t="s">
        <v>21614</v>
      </c>
      <c r="C8141" t="s">
        <v>21615</v>
      </c>
      <c r="D8141" t="s">
        <v>21616</v>
      </c>
      <c r="E8141" t="s">
        <v>4076</v>
      </c>
      <c r="H8141" t="s">
        <v>8213</v>
      </c>
      <c r="I8141" t="s">
        <v>8214</v>
      </c>
      <c r="J8141" t="s">
        <v>8215</v>
      </c>
      <c r="K8141" t="s">
        <v>8224</v>
      </c>
      <c r="L8141" t="s">
        <v>8216</v>
      </c>
    </row>
    <row r="8142" spans="1:12" x14ac:dyDescent="0.35">
      <c r="A8142" s="164" t="s">
        <v>20184</v>
      </c>
      <c r="B8142" t="s">
        <v>20185</v>
      </c>
      <c r="C8142" t="s">
        <v>12068</v>
      </c>
      <c r="D8142" t="s">
        <v>985</v>
      </c>
      <c r="E8142" t="s">
        <v>4076</v>
      </c>
      <c r="F8142">
        <v>43</v>
      </c>
      <c r="G8142" t="s">
        <v>8234</v>
      </c>
      <c r="H8142" t="s">
        <v>8213</v>
      </c>
      <c r="I8142" t="s">
        <v>8214</v>
      </c>
      <c r="J8142" t="s">
        <v>8215</v>
      </c>
      <c r="K8142" t="s">
        <v>5808</v>
      </c>
      <c r="L8142" t="s">
        <v>8216</v>
      </c>
    </row>
    <row r="8143" spans="1:12" x14ac:dyDescent="0.35">
      <c r="A8143" s="164" t="s">
        <v>14918</v>
      </c>
      <c r="B8143" t="s">
        <v>14919</v>
      </c>
      <c r="C8143" t="s">
        <v>14920</v>
      </c>
      <c r="D8143" t="s">
        <v>14921</v>
      </c>
      <c r="E8143" t="s">
        <v>4076</v>
      </c>
      <c r="H8143" t="s">
        <v>8213</v>
      </c>
      <c r="I8143" t="s">
        <v>8219</v>
      </c>
      <c r="J8143" t="s">
        <v>8215</v>
      </c>
      <c r="K8143" t="s">
        <v>8224</v>
      </c>
      <c r="L8143" t="s">
        <v>8216</v>
      </c>
    </row>
    <row r="8144" spans="1:12" x14ac:dyDescent="0.35">
      <c r="A8144" s="164" t="s">
        <v>4132</v>
      </c>
      <c r="B8144" t="s">
        <v>6457</v>
      </c>
      <c r="C8144" t="s">
        <v>26179</v>
      </c>
      <c r="D8144" t="s">
        <v>4133</v>
      </c>
      <c r="E8144" t="s">
        <v>4076</v>
      </c>
      <c r="F8144">
        <v>58</v>
      </c>
      <c r="G8144" t="s">
        <v>8234</v>
      </c>
      <c r="H8144" t="s">
        <v>8213</v>
      </c>
      <c r="I8144" t="s">
        <v>8219</v>
      </c>
      <c r="J8144" t="s">
        <v>8215</v>
      </c>
      <c r="K8144" t="s">
        <v>8224</v>
      </c>
      <c r="L8144" t="s">
        <v>8216</v>
      </c>
    </row>
    <row r="8145" spans="1:12" x14ac:dyDescent="0.35">
      <c r="A8145" s="164" t="s">
        <v>4134</v>
      </c>
      <c r="B8145" t="s">
        <v>5995</v>
      </c>
      <c r="C8145" t="s">
        <v>20850</v>
      </c>
      <c r="D8145" t="s">
        <v>1511</v>
      </c>
      <c r="E8145" t="s">
        <v>4076</v>
      </c>
      <c r="F8145">
        <v>340</v>
      </c>
      <c r="G8145" t="s">
        <v>8556</v>
      </c>
      <c r="H8145" t="s">
        <v>8213</v>
      </c>
      <c r="I8145" t="s">
        <v>8214</v>
      </c>
      <c r="J8145" t="s">
        <v>8215</v>
      </c>
      <c r="K8145" t="s">
        <v>8224</v>
      </c>
      <c r="L8145" t="s">
        <v>8267</v>
      </c>
    </row>
    <row r="8146" spans="1:12" x14ac:dyDescent="0.35">
      <c r="A8146" s="164" t="s">
        <v>27713</v>
      </c>
      <c r="B8146" t="s">
        <v>20848</v>
      </c>
      <c r="C8146" t="s">
        <v>27714</v>
      </c>
      <c r="D8146" t="s">
        <v>3207</v>
      </c>
      <c r="E8146" t="s">
        <v>4076</v>
      </c>
      <c r="F8146">
        <v>54</v>
      </c>
      <c r="G8146" t="s">
        <v>8234</v>
      </c>
      <c r="H8146" t="s">
        <v>8213</v>
      </c>
      <c r="I8146" t="s">
        <v>8219</v>
      </c>
      <c r="J8146" t="s">
        <v>8215</v>
      </c>
      <c r="K8146" t="s">
        <v>8224</v>
      </c>
      <c r="L8146" t="s">
        <v>8216</v>
      </c>
    </row>
    <row r="8147" spans="1:12" x14ac:dyDescent="0.35">
      <c r="A8147" s="164" t="s">
        <v>4135</v>
      </c>
      <c r="B8147" t="s">
        <v>6458</v>
      </c>
      <c r="C8147" t="s">
        <v>26344</v>
      </c>
      <c r="D8147" t="s">
        <v>4136</v>
      </c>
      <c r="E8147" t="s">
        <v>4076</v>
      </c>
      <c r="F8147">
        <v>59</v>
      </c>
      <c r="G8147" t="s">
        <v>8234</v>
      </c>
      <c r="H8147" t="s">
        <v>8213</v>
      </c>
      <c r="I8147" t="s">
        <v>8219</v>
      </c>
      <c r="J8147" t="s">
        <v>8215</v>
      </c>
      <c r="K8147" t="s">
        <v>5808</v>
      </c>
      <c r="L8147" t="s">
        <v>8216</v>
      </c>
    </row>
    <row r="8148" spans="1:12" x14ac:dyDescent="0.35">
      <c r="A8148" s="164" t="s">
        <v>23108</v>
      </c>
      <c r="B8148" t="s">
        <v>23109</v>
      </c>
      <c r="C8148" t="s">
        <v>23110</v>
      </c>
      <c r="D8148" t="s">
        <v>23111</v>
      </c>
      <c r="E8148" t="s">
        <v>4076</v>
      </c>
      <c r="H8148" t="s">
        <v>8213</v>
      </c>
      <c r="I8148" t="s">
        <v>8219</v>
      </c>
      <c r="J8148" t="s">
        <v>8215</v>
      </c>
      <c r="K8148" t="s">
        <v>8224</v>
      </c>
      <c r="L8148" t="s">
        <v>8216</v>
      </c>
    </row>
    <row r="8149" spans="1:12" x14ac:dyDescent="0.35">
      <c r="A8149" s="164" t="s">
        <v>28203</v>
      </c>
      <c r="B8149" t="s">
        <v>28204</v>
      </c>
      <c r="C8149" t="s">
        <v>28205</v>
      </c>
      <c r="D8149" t="s">
        <v>28206</v>
      </c>
      <c r="E8149" t="s">
        <v>4076</v>
      </c>
      <c r="H8149" t="s">
        <v>8213</v>
      </c>
      <c r="I8149" t="s">
        <v>8219</v>
      </c>
      <c r="J8149" t="s">
        <v>8215</v>
      </c>
      <c r="K8149" t="s">
        <v>8224</v>
      </c>
      <c r="L8149" t="s">
        <v>8216</v>
      </c>
    </row>
    <row r="8150" spans="1:12" x14ac:dyDescent="0.35">
      <c r="A8150" s="164" t="s">
        <v>19278</v>
      </c>
      <c r="B8150" t="s">
        <v>19279</v>
      </c>
      <c r="C8150" t="s">
        <v>19280</v>
      </c>
      <c r="D8150" t="s">
        <v>19281</v>
      </c>
      <c r="E8150" t="s">
        <v>4076</v>
      </c>
      <c r="H8150" t="s">
        <v>8213</v>
      </c>
      <c r="I8150" t="s">
        <v>8214</v>
      </c>
      <c r="J8150" t="s">
        <v>8215</v>
      </c>
      <c r="K8150" t="s">
        <v>8224</v>
      </c>
      <c r="L8150" t="s">
        <v>8216</v>
      </c>
    </row>
    <row r="8151" spans="1:12" x14ac:dyDescent="0.35">
      <c r="A8151" s="164" t="s">
        <v>4137</v>
      </c>
      <c r="B8151" t="s">
        <v>6436</v>
      </c>
      <c r="C8151" t="s">
        <v>8790</v>
      </c>
      <c r="D8151" t="s">
        <v>4138</v>
      </c>
      <c r="E8151" t="s">
        <v>4076</v>
      </c>
      <c r="F8151">
        <v>423</v>
      </c>
      <c r="G8151" t="s">
        <v>8307</v>
      </c>
      <c r="H8151" t="s">
        <v>8213</v>
      </c>
      <c r="I8151" t="s">
        <v>8214</v>
      </c>
      <c r="J8151" t="s">
        <v>8215</v>
      </c>
      <c r="K8151" t="s">
        <v>8224</v>
      </c>
      <c r="L8151" t="s">
        <v>8267</v>
      </c>
    </row>
    <row r="8152" spans="1:12" x14ac:dyDescent="0.35">
      <c r="A8152" s="164" t="s">
        <v>29656</v>
      </c>
      <c r="B8152" t="s">
        <v>20118</v>
      </c>
      <c r="C8152" t="s">
        <v>29657</v>
      </c>
      <c r="D8152" t="s">
        <v>8514</v>
      </c>
      <c r="E8152" t="s">
        <v>4076</v>
      </c>
      <c r="H8152" t="s">
        <v>8213</v>
      </c>
      <c r="I8152" t="s">
        <v>8214</v>
      </c>
      <c r="J8152" t="s">
        <v>8215</v>
      </c>
      <c r="K8152" t="s">
        <v>8224</v>
      </c>
      <c r="L8152" t="s">
        <v>8216</v>
      </c>
    </row>
    <row r="8153" spans="1:12" x14ac:dyDescent="0.35">
      <c r="A8153" s="164" t="s">
        <v>32339</v>
      </c>
      <c r="B8153" t="s">
        <v>23970</v>
      </c>
      <c r="C8153" t="s">
        <v>32340</v>
      </c>
      <c r="D8153" t="s">
        <v>11806</v>
      </c>
      <c r="E8153" t="s">
        <v>4076</v>
      </c>
      <c r="F8153">
        <v>42</v>
      </c>
      <c r="G8153" t="s">
        <v>8234</v>
      </c>
      <c r="H8153" t="s">
        <v>8213</v>
      </c>
      <c r="I8153" t="s">
        <v>8219</v>
      </c>
      <c r="J8153" t="s">
        <v>8215</v>
      </c>
      <c r="K8153" t="s">
        <v>5808</v>
      </c>
      <c r="L8153" t="s">
        <v>8216</v>
      </c>
    </row>
    <row r="8154" spans="1:12" x14ac:dyDescent="0.35">
      <c r="A8154" s="164" t="s">
        <v>32820</v>
      </c>
      <c r="B8154" t="s">
        <v>32821</v>
      </c>
      <c r="C8154" t="s">
        <v>32822</v>
      </c>
      <c r="D8154" t="s">
        <v>32823</v>
      </c>
      <c r="E8154" t="s">
        <v>4076</v>
      </c>
      <c r="H8154" t="s">
        <v>8213</v>
      </c>
      <c r="I8154" t="s">
        <v>8219</v>
      </c>
      <c r="J8154" t="s">
        <v>8215</v>
      </c>
      <c r="K8154" t="s">
        <v>8224</v>
      </c>
      <c r="L8154" t="s">
        <v>8216</v>
      </c>
    </row>
    <row r="8155" spans="1:12" x14ac:dyDescent="0.35">
      <c r="A8155" s="164" t="s">
        <v>4139</v>
      </c>
      <c r="B8155" t="s">
        <v>6001</v>
      </c>
      <c r="C8155" t="s">
        <v>19658</v>
      </c>
      <c r="D8155" t="s">
        <v>362</v>
      </c>
      <c r="E8155" t="s">
        <v>4076</v>
      </c>
      <c r="F8155">
        <v>49</v>
      </c>
      <c r="G8155" t="s">
        <v>8234</v>
      </c>
      <c r="H8155" t="s">
        <v>8213</v>
      </c>
      <c r="I8155" t="s">
        <v>8219</v>
      </c>
      <c r="J8155" t="s">
        <v>8215</v>
      </c>
      <c r="K8155" t="s">
        <v>5808</v>
      </c>
      <c r="L8155" t="s">
        <v>8216</v>
      </c>
    </row>
    <row r="8156" spans="1:12" x14ac:dyDescent="0.35">
      <c r="A8156" s="164" t="s">
        <v>21217</v>
      </c>
      <c r="B8156" t="s">
        <v>21218</v>
      </c>
      <c r="C8156" t="s">
        <v>21219</v>
      </c>
      <c r="D8156" t="s">
        <v>21220</v>
      </c>
      <c r="E8156" t="s">
        <v>4076</v>
      </c>
      <c r="F8156">
        <v>78</v>
      </c>
      <c r="G8156" t="s">
        <v>8234</v>
      </c>
      <c r="H8156" t="s">
        <v>8213</v>
      </c>
      <c r="I8156" t="s">
        <v>8214</v>
      </c>
      <c r="J8156" t="s">
        <v>8215</v>
      </c>
      <c r="K8156" t="s">
        <v>8224</v>
      </c>
      <c r="L8156" t="s">
        <v>8216</v>
      </c>
    </row>
    <row r="8157" spans="1:12" x14ac:dyDescent="0.35">
      <c r="A8157" s="164" t="s">
        <v>4140</v>
      </c>
      <c r="B8157" t="s">
        <v>6434</v>
      </c>
      <c r="C8157" t="s">
        <v>18174</v>
      </c>
      <c r="D8157" t="s">
        <v>4138</v>
      </c>
      <c r="E8157" t="s">
        <v>4076</v>
      </c>
      <c r="F8157">
        <v>600</v>
      </c>
      <c r="G8157" t="s">
        <v>8490</v>
      </c>
      <c r="H8157" t="s">
        <v>8213</v>
      </c>
      <c r="I8157" t="s">
        <v>8214</v>
      </c>
      <c r="J8157" t="s">
        <v>8215</v>
      </c>
      <c r="K8157" t="s">
        <v>8224</v>
      </c>
      <c r="L8157" t="s">
        <v>8267</v>
      </c>
    </row>
    <row r="8158" spans="1:12" x14ac:dyDescent="0.35">
      <c r="A8158" s="164" t="s">
        <v>15075</v>
      </c>
      <c r="B8158" t="s">
        <v>15076</v>
      </c>
      <c r="C8158" t="s">
        <v>15077</v>
      </c>
      <c r="D8158" t="s">
        <v>3248</v>
      </c>
      <c r="E8158" t="s">
        <v>4076</v>
      </c>
      <c r="F8158">
        <v>23</v>
      </c>
      <c r="G8158" t="s">
        <v>8234</v>
      </c>
      <c r="H8158" t="s">
        <v>8213</v>
      </c>
      <c r="I8158" t="s">
        <v>8214</v>
      </c>
      <c r="J8158" t="s">
        <v>8215</v>
      </c>
      <c r="K8158" t="s">
        <v>8224</v>
      </c>
      <c r="L8158" t="s">
        <v>8216</v>
      </c>
    </row>
    <row r="8159" spans="1:12" x14ac:dyDescent="0.35">
      <c r="A8159" s="164" t="s">
        <v>4141</v>
      </c>
      <c r="B8159" t="s">
        <v>6480</v>
      </c>
      <c r="C8159" t="s">
        <v>16833</v>
      </c>
      <c r="D8159" t="s">
        <v>1369</v>
      </c>
      <c r="E8159" t="s">
        <v>4076</v>
      </c>
      <c r="F8159">
        <v>49</v>
      </c>
      <c r="G8159" t="s">
        <v>8234</v>
      </c>
      <c r="H8159" t="s">
        <v>8213</v>
      </c>
      <c r="I8159" t="s">
        <v>8219</v>
      </c>
      <c r="J8159" t="s">
        <v>8215</v>
      </c>
      <c r="K8159" t="s">
        <v>5808</v>
      </c>
      <c r="L8159" t="s">
        <v>8216</v>
      </c>
    </row>
    <row r="8160" spans="1:12" x14ac:dyDescent="0.35">
      <c r="A8160" s="164" t="s">
        <v>4142</v>
      </c>
      <c r="B8160" t="s">
        <v>6450</v>
      </c>
      <c r="C8160" t="s">
        <v>25757</v>
      </c>
      <c r="D8160" t="s">
        <v>4143</v>
      </c>
      <c r="E8160" t="s">
        <v>4076</v>
      </c>
      <c r="F8160">
        <v>30</v>
      </c>
      <c r="G8160" t="s">
        <v>8234</v>
      </c>
      <c r="H8160" t="s">
        <v>8213</v>
      </c>
      <c r="I8160" t="s">
        <v>8214</v>
      </c>
      <c r="J8160" t="s">
        <v>8215</v>
      </c>
      <c r="K8160" t="s">
        <v>8224</v>
      </c>
      <c r="L8160" t="s">
        <v>8216</v>
      </c>
    </row>
    <row r="8161" spans="1:12" x14ac:dyDescent="0.35">
      <c r="A8161" s="164" t="s">
        <v>4144</v>
      </c>
      <c r="B8161" t="s">
        <v>5997</v>
      </c>
      <c r="C8161" t="s">
        <v>27847</v>
      </c>
      <c r="D8161" t="s">
        <v>1511</v>
      </c>
      <c r="E8161" t="s">
        <v>4076</v>
      </c>
      <c r="F8161">
        <v>114</v>
      </c>
      <c r="G8161" t="s">
        <v>8212</v>
      </c>
      <c r="H8161" t="s">
        <v>8213</v>
      </c>
      <c r="I8161" t="s">
        <v>8214</v>
      </c>
      <c r="J8161" t="s">
        <v>8215</v>
      </c>
      <c r="K8161" t="s">
        <v>5808</v>
      </c>
      <c r="L8161" t="s">
        <v>8267</v>
      </c>
    </row>
    <row r="8162" spans="1:12" x14ac:dyDescent="0.35">
      <c r="A8162" s="164" t="s">
        <v>22084</v>
      </c>
      <c r="B8162" t="s">
        <v>22085</v>
      </c>
      <c r="C8162" t="s">
        <v>22086</v>
      </c>
      <c r="D8162" t="s">
        <v>22087</v>
      </c>
      <c r="E8162" t="s">
        <v>4076</v>
      </c>
      <c r="H8162" t="s">
        <v>8213</v>
      </c>
      <c r="I8162" t="s">
        <v>8219</v>
      </c>
      <c r="J8162" t="s">
        <v>8215</v>
      </c>
      <c r="K8162" t="s">
        <v>8224</v>
      </c>
      <c r="L8162" t="s">
        <v>8216</v>
      </c>
    </row>
    <row r="8163" spans="1:12" x14ac:dyDescent="0.35">
      <c r="A8163" s="164" t="s">
        <v>20611</v>
      </c>
      <c r="B8163" t="s">
        <v>20612</v>
      </c>
      <c r="C8163" t="s">
        <v>11816</v>
      </c>
      <c r="D8163" t="s">
        <v>11817</v>
      </c>
      <c r="E8163" t="s">
        <v>4076</v>
      </c>
      <c r="F8163">
        <v>60</v>
      </c>
      <c r="G8163" t="s">
        <v>8234</v>
      </c>
      <c r="H8163" t="s">
        <v>8213</v>
      </c>
      <c r="I8163" t="s">
        <v>8219</v>
      </c>
      <c r="J8163" t="s">
        <v>8215</v>
      </c>
      <c r="K8163" t="s">
        <v>8224</v>
      </c>
      <c r="L8163" t="s">
        <v>8216</v>
      </c>
    </row>
    <row r="8164" spans="1:12" x14ac:dyDescent="0.35">
      <c r="A8164" s="164" t="s">
        <v>33039</v>
      </c>
      <c r="B8164" t="s">
        <v>33040</v>
      </c>
      <c r="C8164" t="s">
        <v>33041</v>
      </c>
      <c r="D8164" t="s">
        <v>23222</v>
      </c>
      <c r="E8164" t="s">
        <v>4076</v>
      </c>
      <c r="F8164">
        <v>42</v>
      </c>
      <c r="G8164" t="s">
        <v>8234</v>
      </c>
      <c r="H8164" t="s">
        <v>8213</v>
      </c>
      <c r="I8164" t="s">
        <v>8214</v>
      </c>
      <c r="J8164" t="s">
        <v>8215</v>
      </c>
      <c r="K8164" t="s">
        <v>8224</v>
      </c>
      <c r="L8164" t="s">
        <v>8216</v>
      </c>
    </row>
    <row r="8165" spans="1:12" x14ac:dyDescent="0.35">
      <c r="A8165" s="164" t="s">
        <v>29499</v>
      </c>
      <c r="B8165" t="s">
        <v>29500</v>
      </c>
      <c r="C8165" t="s">
        <v>29501</v>
      </c>
      <c r="D8165" t="s">
        <v>29502</v>
      </c>
      <c r="E8165" t="s">
        <v>4076</v>
      </c>
      <c r="H8165" t="s">
        <v>8213</v>
      </c>
      <c r="I8165" t="s">
        <v>8214</v>
      </c>
      <c r="J8165" t="s">
        <v>8215</v>
      </c>
      <c r="K8165" t="s">
        <v>8224</v>
      </c>
      <c r="L8165" t="s">
        <v>8216</v>
      </c>
    </row>
    <row r="8166" spans="1:12" x14ac:dyDescent="0.35">
      <c r="A8166" s="164" t="s">
        <v>4145</v>
      </c>
      <c r="B8166" t="s">
        <v>6461</v>
      </c>
      <c r="C8166" t="s">
        <v>27265</v>
      </c>
      <c r="D8166" t="s">
        <v>4088</v>
      </c>
      <c r="E8166" t="s">
        <v>4076</v>
      </c>
      <c r="F8166">
        <v>218</v>
      </c>
      <c r="G8166" t="s">
        <v>8223</v>
      </c>
      <c r="H8166" t="s">
        <v>8213</v>
      </c>
      <c r="I8166" t="s">
        <v>8214</v>
      </c>
      <c r="J8166" t="s">
        <v>8215</v>
      </c>
      <c r="K8166" t="s">
        <v>8224</v>
      </c>
      <c r="L8166" t="s">
        <v>8216</v>
      </c>
    </row>
    <row r="8167" spans="1:12" x14ac:dyDescent="0.35">
      <c r="A8167" s="164" t="s">
        <v>29055</v>
      </c>
      <c r="B8167" t="s">
        <v>29056</v>
      </c>
      <c r="C8167" t="s">
        <v>29057</v>
      </c>
      <c r="D8167" t="s">
        <v>9208</v>
      </c>
      <c r="E8167" t="s">
        <v>4076</v>
      </c>
      <c r="H8167" t="s">
        <v>8213</v>
      </c>
      <c r="I8167" t="s">
        <v>8214</v>
      </c>
      <c r="J8167" t="s">
        <v>8215</v>
      </c>
      <c r="K8167" t="s">
        <v>8224</v>
      </c>
      <c r="L8167" t="s">
        <v>8216</v>
      </c>
    </row>
    <row r="8168" spans="1:12" x14ac:dyDescent="0.35">
      <c r="A8168" s="164" t="s">
        <v>4146</v>
      </c>
      <c r="B8168" t="s">
        <v>6460</v>
      </c>
      <c r="C8168" t="s">
        <v>30681</v>
      </c>
      <c r="D8168" t="s">
        <v>4088</v>
      </c>
      <c r="E8168" t="s">
        <v>4076</v>
      </c>
      <c r="F8168">
        <v>280</v>
      </c>
      <c r="G8168" t="s">
        <v>8223</v>
      </c>
      <c r="H8168" t="s">
        <v>8213</v>
      </c>
      <c r="I8168" t="s">
        <v>8214</v>
      </c>
      <c r="J8168" t="s">
        <v>8215</v>
      </c>
      <c r="K8168" t="s">
        <v>8224</v>
      </c>
      <c r="L8168" t="s">
        <v>8216</v>
      </c>
    </row>
    <row r="8169" spans="1:12" x14ac:dyDescent="0.35">
      <c r="A8169" s="164" t="s">
        <v>25595</v>
      </c>
      <c r="B8169" t="s">
        <v>25596</v>
      </c>
      <c r="C8169" t="s">
        <v>25597</v>
      </c>
      <c r="D8169" t="s">
        <v>9308</v>
      </c>
      <c r="E8169" t="s">
        <v>4076</v>
      </c>
      <c r="H8169" t="s">
        <v>8213</v>
      </c>
      <c r="I8169" t="s">
        <v>8214</v>
      </c>
      <c r="J8169" t="s">
        <v>8215</v>
      </c>
      <c r="K8169" t="s">
        <v>8224</v>
      </c>
      <c r="L8169" t="s">
        <v>8216</v>
      </c>
    </row>
    <row r="8170" spans="1:12" x14ac:dyDescent="0.35">
      <c r="A8170" s="164" t="s">
        <v>4147</v>
      </c>
      <c r="B8170" t="s">
        <v>6474</v>
      </c>
      <c r="C8170" t="s">
        <v>32083</v>
      </c>
      <c r="D8170" t="s">
        <v>4148</v>
      </c>
      <c r="E8170" t="s">
        <v>4076</v>
      </c>
      <c r="F8170">
        <v>63</v>
      </c>
      <c r="G8170" t="s">
        <v>8234</v>
      </c>
      <c r="H8170" t="s">
        <v>8213</v>
      </c>
      <c r="I8170" t="s">
        <v>8219</v>
      </c>
      <c r="J8170" t="s">
        <v>8215</v>
      </c>
      <c r="K8170" t="s">
        <v>8224</v>
      </c>
      <c r="L8170" t="s">
        <v>8216</v>
      </c>
    </row>
    <row r="8171" spans="1:12" x14ac:dyDescent="0.35">
      <c r="A8171" s="164" t="s">
        <v>4149</v>
      </c>
      <c r="B8171" t="s">
        <v>6464</v>
      </c>
      <c r="C8171" t="s">
        <v>31343</v>
      </c>
      <c r="D8171" t="s">
        <v>101</v>
      </c>
      <c r="E8171" t="s">
        <v>4076</v>
      </c>
      <c r="F8171">
        <v>47</v>
      </c>
      <c r="G8171" t="s">
        <v>8234</v>
      </c>
      <c r="H8171" t="s">
        <v>8213</v>
      </c>
      <c r="I8171" t="s">
        <v>8214</v>
      </c>
      <c r="J8171" t="s">
        <v>8215</v>
      </c>
      <c r="K8171" t="s">
        <v>8224</v>
      </c>
      <c r="L8171" t="s">
        <v>8216</v>
      </c>
    </row>
    <row r="8172" spans="1:12" x14ac:dyDescent="0.35">
      <c r="A8172" s="164" t="s">
        <v>4150</v>
      </c>
      <c r="B8172" t="s">
        <v>6473</v>
      </c>
      <c r="C8172" t="s">
        <v>16824</v>
      </c>
      <c r="D8172" t="s">
        <v>2064</v>
      </c>
      <c r="E8172" t="s">
        <v>4076</v>
      </c>
      <c r="F8172">
        <v>56</v>
      </c>
      <c r="G8172" t="s">
        <v>8234</v>
      </c>
      <c r="H8172" t="s">
        <v>8213</v>
      </c>
      <c r="I8172" t="s">
        <v>8219</v>
      </c>
      <c r="J8172" t="s">
        <v>8215</v>
      </c>
      <c r="K8172" t="s">
        <v>5808</v>
      </c>
      <c r="L8172" t="s">
        <v>8216</v>
      </c>
    </row>
    <row r="8173" spans="1:12" x14ac:dyDescent="0.35">
      <c r="A8173" s="164" t="s">
        <v>4151</v>
      </c>
      <c r="B8173" t="s">
        <v>7969</v>
      </c>
      <c r="C8173" t="s">
        <v>22885</v>
      </c>
      <c r="D8173" t="s">
        <v>1511</v>
      </c>
      <c r="E8173" t="s">
        <v>4076</v>
      </c>
      <c r="F8173">
        <v>395</v>
      </c>
      <c r="G8173" t="s">
        <v>8556</v>
      </c>
      <c r="H8173" t="s">
        <v>8213</v>
      </c>
      <c r="I8173" t="s">
        <v>8214</v>
      </c>
      <c r="J8173" t="s">
        <v>8215</v>
      </c>
      <c r="K8173" t="s">
        <v>8224</v>
      </c>
      <c r="L8173" t="s">
        <v>8267</v>
      </c>
    </row>
    <row r="8174" spans="1:12" x14ac:dyDescent="0.35">
      <c r="A8174" s="164" t="s">
        <v>17352</v>
      </c>
      <c r="B8174" t="s">
        <v>17353</v>
      </c>
      <c r="C8174" t="s">
        <v>17354</v>
      </c>
      <c r="D8174" t="s">
        <v>15287</v>
      </c>
      <c r="E8174" t="s">
        <v>4076</v>
      </c>
      <c r="H8174" t="s">
        <v>8213</v>
      </c>
      <c r="I8174" t="s">
        <v>8214</v>
      </c>
      <c r="J8174" t="s">
        <v>8215</v>
      </c>
      <c r="K8174" t="s">
        <v>8224</v>
      </c>
      <c r="L8174" t="s">
        <v>8216</v>
      </c>
    </row>
    <row r="8175" spans="1:12" x14ac:dyDescent="0.35">
      <c r="A8175" s="164" t="s">
        <v>13393</v>
      </c>
      <c r="B8175" t="s">
        <v>13394</v>
      </c>
      <c r="C8175" t="s">
        <v>13395</v>
      </c>
      <c r="D8175" t="s">
        <v>135</v>
      </c>
      <c r="E8175" t="s">
        <v>4076</v>
      </c>
      <c r="F8175">
        <v>160</v>
      </c>
      <c r="G8175" t="s">
        <v>8212</v>
      </c>
      <c r="H8175" t="s">
        <v>8213</v>
      </c>
      <c r="I8175" t="s">
        <v>8214</v>
      </c>
      <c r="J8175" t="s">
        <v>8215</v>
      </c>
      <c r="K8175" t="s">
        <v>8224</v>
      </c>
      <c r="L8175" t="s">
        <v>8216</v>
      </c>
    </row>
    <row r="8176" spans="1:12" x14ac:dyDescent="0.35">
      <c r="A8176" s="164" t="s">
        <v>30374</v>
      </c>
      <c r="B8176" t="s">
        <v>30375</v>
      </c>
      <c r="C8176" t="s">
        <v>30376</v>
      </c>
      <c r="D8176" t="s">
        <v>13614</v>
      </c>
      <c r="E8176" t="s">
        <v>4076</v>
      </c>
      <c r="H8176" t="s">
        <v>8213</v>
      </c>
      <c r="I8176" t="s">
        <v>8214</v>
      </c>
      <c r="J8176" t="s">
        <v>8215</v>
      </c>
      <c r="K8176" t="s">
        <v>8224</v>
      </c>
      <c r="L8176" t="s">
        <v>8216</v>
      </c>
    </row>
    <row r="8177" spans="1:12" x14ac:dyDescent="0.35">
      <c r="A8177" s="164" t="s">
        <v>4152</v>
      </c>
      <c r="B8177" t="s">
        <v>5988</v>
      </c>
      <c r="C8177" t="s">
        <v>31971</v>
      </c>
      <c r="D8177" t="s">
        <v>1580</v>
      </c>
      <c r="E8177" t="s">
        <v>4076</v>
      </c>
      <c r="F8177">
        <v>44</v>
      </c>
      <c r="G8177" t="s">
        <v>8234</v>
      </c>
      <c r="H8177" t="s">
        <v>8213</v>
      </c>
      <c r="I8177" t="s">
        <v>8219</v>
      </c>
      <c r="J8177" t="s">
        <v>8215</v>
      </c>
      <c r="K8177" t="s">
        <v>8224</v>
      </c>
      <c r="L8177" t="s">
        <v>8216</v>
      </c>
    </row>
    <row r="8178" spans="1:12" x14ac:dyDescent="0.35">
      <c r="A8178" s="164" t="s">
        <v>13783</v>
      </c>
      <c r="B8178" t="s">
        <v>13784</v>
      </c>
      <c r="C8178" t="s">
        <v>13785</v>
      </c>
      <c r="D8178" t="s">
        <v>13786</v>
      </c>
      <c r="E8178" t="s">
        <v>4076</v>
      </c>
      <c r="F8178">
        <v>28</v>
      </c>
      <c r="G8178" t="s">
        <v>8234</v>
      </c>
      <c r="H8178" t="s">
        <v>8213</v>
      </c>
      <c r="I8178" t="s">
        <v>8219</v>
      </c>
      <c r="J8178" t="s">
        <v>8215</v>
      </c>
      <c r="K8178" t="s">
        <v>8224</v>
      </c>
      <c r="L8178" t="s">
        <v>8216</v>
      </c>
    </row>
    <row r="8179" spans="1:12" x14ac:dyDescent="0.35">
      <c r="A8179" s="164" t="s">
        <v>20014</v>
      </c>
      <c r="B8179" t="s">
        <v>20015</v>
      </c>
      <c r="C8179" t="s">
        <v>20016</v>
      </c>
      <c r="D8179" t="s">
        <v>4298</v>
      </c>
      <c r="E8179" t="s">
        <v>4076</v>
      </c>
      <c r="F8179">
        <v>29</v>
      </c>
      <c r="G8179" t="s">
        <v>8234</v>
      </c>
      <c r="H8179" t="s">
        <v>8213</v>
      </c>
      <c r="I8179" t="s">
        <v>8214</v>
      </c>
      <c r="J8179" t="s">
        <v>8215</v>
      </c>
      <c r="K8179" t="s">
        <v>5808</v>
      </c>
      <c r="L8179" t="s">
        <v>8216</v>
      </c>
    </row>
    <row r="8180" spans="1:12" x14ac:dyDescent="0.35">
      <c r="A8180" s="164" t="s">
        <v>14279</v>
      </c>
      <c r="B8180" t="s">
        <v>7549</v>
      </c>
      <c r="C8180" t="s">
        <v>14280</v>
      </c>
      <c r="D8180" t="s">
        <v>3750</v>
      </c>
      <c r="E8180" t="s">
        <v>4076</v>
      </c>
      <c r="F8180">
        <v>77</v>
      </c>
      <c r="G8180" t="s">
        <v>8234</v>
      </c>
      <c r="H8180" t="s">
        <v>8213</v>
      </c>
      <c r="I8180" t="s">
        <v>8219</v>
      </c>
      <c r="J8180" t="s">
        <v>8215</v>
      </c>
      <c r="K8180" t="s">
        <v>8224</v>
      </c>
      <c r="L8180" t="s">
        <v>8216</v>
      </c>
    </row>
    <row r="8181" spans="1:12" x14ac:dyDescent="0.35">
      <c r="A8181" s="164" t="s">
        <v>4153</v>
      </c>
      <c r="B8181" t="s">
        <v>6432</v>
      </c>
      <c r="C8181" t="s">
        <v>28940</v>
      </c>
      <c r="D8181" t="s">
        <v>4154</v>
      </c>
      <c r="E8181" t="s">
        <v>4076</v>
      </c>
      <c r="F8181">
        <v>74</v>
      </c>
      <c r="G8181" t="s">
        <v>8234</v>
      </c>
      <c r="H8181" t="s">
        <v>8213</v>
      </c>
      <c r="I8181" t="s">
        <v>8219</v>
      </c>
      <c r="J8181" t="s">
        <v>8215</v>
      </c>
      <c r="K8181" t="s">
        <v>8224</v>
      </c>
      <c r="L8181" t="s">
        <v>8216</v>
      </c>
    </row>
    <row r="8182" spans="1:12" x14ac:dyDescent="0.35">
      <c r="A8182" s="164" t="s">
        <v>11582</v>
      </c>
      <c r="B8182" t="s">
        <v>11583</v>
      </c>
      <c r="C8182" t="s">
        <v>11584</v>
      </c>
      <c r="D8182" t="s">
        <v>198</v>
      </c>
      <c r="E8182" t="s">
        <v>4076</v>
      </c>
      <c r="F8182">
        <v>45</v>
      </c>
      <c r="G8182" t="s">
        <v>8234</v>
      </c>
      <c r="H8182" t="s">
        <v>8213</v>
      </c>
      <c r="I8182" t="s">
        <v>8219</v>
      </c>
      <c r="J8182" t="s">
        <v>8215</v>
      </c>
      <c r="K8182" t="s">
        <v>8224</v>
      </c>
      <c r="L8182" t="s">
        <v>8216</v>
      </c>
    </row>
    <row r="8183" spans="1:12" x14ac:dyDescent="0.35">
      <c r="A8183" s="164" t="s">
        <v>31686</v>
      </c>
      <c r="B8183" t="s">
        <v>31687</v>
      </c>
      <c r="C8183" t="s">
        <v>31688</v>
      </c>
      <c r="D8183" t="s">
        <v>9308</v>
      </c>
      <c r="E8183" t="s">
        <v>4076</v>
      </c>
      <c r="H8183" t="s">
        <v>8213</v>
      </c>
      <c r="I8183" t="s">
        <v>8214</v>
      </c>
      <c r="J8183" t="s">
        <v>8215</v>
      </c>
      <c r="K8183" t="s">
        <v>8224</v>
      </c>
      <c r="L8183" t="s">
        <v>8216</v>
      </c>
    </row>
    <row r="8184" spans="1:12" x14ac:dyDescent="0.35">
      <c r="A8184" s="164" t="s">
        <v>31773</v>
      </c>
      <c r="B8184" t="s">
        <v>31774</v>
      </c>
      <c r="C8184" t="s">
        <v>31775</v>
      </c>
      <c r="D8184" t="s">
        <v>28392</v>
      </c>
      <c r="E8184" t="s">
        <v>4076</v>
      </c>
      <c r="F8184">
        <v>11</v>
      </c>
      <c r="G8184" t="s">
        <v>8234</v>
      </c>
      <c r="H8184" t="s">
        <v>8213</v>
      </c>
      <c r="I8184" t="s">
        <v>8214</v>
      </c>
      <c r="J8184" t="s">
        <v>8215</v>
      </c>
      <c r="K8184" t="s">
        <v>8224</v>
      </c>
      <c r="L8184" t="s">
        <v>8216</v>
      </c>
    </row>
    <row r="8185" spans="1:12" x14ac:dyDescent="0.35">
      <c r="A8185" s="164" t="s">
        <v>4155</v>
      </c>
      <c r="B8185" t="s">
        <v>5989</v>
      </c>
      <c r="C8185" t="s">
        <v>12247</v>
      </c>
      <c r="D8185" t="s">
        <v>4156</v>
      </c>
      <c r="E8185" t="s">
        <v>4076</v>
      </c>
      <c r="F8185">
        <v>52</v>
      </c>
      <c r="G8185" t="s">
        <v>8234</v>
      </c>
      <c r="H8185" t="s">
        <v>8213</v>
      </c>
      <c r="I8185" t="s">
        <v>8219</v>
      </c>
      <c r="J8185" t="s">
        <v>8215</v>
      </c>
      <c r="K8185" t="s">
        <v>8224</v>
      </c>
      <c r="L8185" t="s">
        <v>8216</v>
      </c>
    </row>
    <row r="8186" spans="1:12" x14ac:dyDescent="0.35">
      <c r="A8186" s="164" t="s">
        <v>14033</v>
      </c>
      <c r="B8186" t="s">
        <v>6571</v>
      </c>
      <c r="C8186" t="s">
        <v>14034</v>
      </c>
      <c r="D8186" t="s">
        <v>14035</v>
      </c>
      <c r="E8186" t="s">
        <v>4076</v>
      </c>
      <c r="F8186">
        <v>31</v>
      </c>
      <c r="G8186" t="s">
        <v>8234</v>
      </c>
      <c r="H8186" t="s">
        <v>8213</v>
      </c>
      <c r="I8186" t="s">
        <v>8219</v>
      </c>
      <c r="J8186" t="s">
        <v>8215</v>
      </c>
      <c r="K8186" t="s">
        <v>5808</v>
      </c>
      <c r="L8186" t="s">
        <v>8216</v>
      </c>
    </row>
    <row r="8187" spans="1:12" x14ac:dyDescent="0.35">
      <c r="A8187" s="164" t="s">
        <v>4157</v>
      </c>
      <c r="B8187" t="s">
        <v>5981</v>
      </c>
      <c r="C8187" t="s">
        <v>25019</v>
      </c>
      <c r="D8187" t="s">
        <v>4158</v>
      </c>
      <c r="E8187" t="s">
        <v>4076</v>
      </c>
      <c r="F8187">
        <v>170</v>
      </c>
      <c r="G8187" t="s">
        <v>8212</v>
      </c>
      <c r="H8187" t="s">
        <v>8213</v>
      </c>
      <c r="I8187" t="s">
        <v>8214</v>
      </c>
      <c r="J8187" t="s">
        <v>8215</v>
      </c>
      <c r="K8187" t="s">
        <v>8224</v>
      </c>
      <c r="L8187" t="s">
        <v>8216</v>
      </c>
    </row>
    <row r="8188" spans="1:12" x14ac:dyDescent="0.35">
      <c r="A8188" s="164" t="s">
        <v>4159</v>
      </c>
      <c r="B8188" t="s">
        <v>5984</v>
      </c>
      <c r="C8188" t="s">
        <v>18848</v>
      </c>
      <c r="D8188" t="s">
        <v>5985</v>
      </c>
      <c r="E8188" t="s">
        <v>4076</v>
      </c>
      <c r="F8188">
        <v>100</v>
      </c>
      <c r="G8188" t="s">
        <v>8234</v>
      </c>
      <c r="H8188" t="s">
        <v>8213</v>
      </c>
      <c r="I8188" t="s">
        <v>8219</v>
      </c>
      <c r="J8188" t="s">
        <v>8215</v>
      </c>
      <c r="K8188" t="s">
        <v>8224</v>
      </c>
      <c r="L8188" t="s">
        <v>8216</v>
      </c>
    </row>
    <row r="8189" spans="1:12" x14ac:dyDescent="0.35">
      <c r="A8189" s="164" t="s">
        <v>4160</v>
      </c>
      <c r="B8189" t="s">
        <v>6466</v>
      </c>
      <c r="C8189" t="s">
        <v>27180</v>
      </c>
      <c r="D8189" t="s">
        <v>4112</v>
      </c>
      <c r="E8189" t="s">
        <v>4076</v>
      </c>
      <c r="F8189">
        <v>178</v>
      </c>
      <c r="G8189" t="s">
        <v>8212</v>
      </c>
      <c r="H8189" t="s">
        <v>8213</v>
      </c>
      <c r="I8189" t="s">
        <v>8214</v>
      </c>
      <c r="J8189" t="s">
        <v>8215</v>
      </c>
      <c r="K8189" t="s">
        <v>8224</v>
      </c>
      <c r="L8189" t="s">
        <v>8267</v>
      </c>
    </row>
    <row r="8190" spans="1:12" x14ac:dyDescent="0.35">
      <c r="A8190" s="164" t="s">
        <v>4161</v>
      </c>
      <c r="B8190" t="s">
        <v>6453</v>
      </c>
      <c r="C8190" t="s">
        <v>11290</v>
      </c>
      <c r="D8190" t="s">
        <v>420</v>
      </c>
      <c r="E8190" t="s">
        <v>4076</v>
      </c>
      <c r="F8190">
        <v>32</v>
      </c>
      <c r="G8190" t="s">
        <v>8234</v>
      </c>
      <c r="H8190" t="s">
        <v>8213</v>
      </c>
      <c r="I8190" t="s">
        <v>8219</v>
      </c>
      <c r="J8190" t="s">
        <v>8215</v>
      </c>
      <c r="K8190" t="s">
        <v>8224</v>
      </c>
      <c r="L8190" t="s">
        <v>8216</v>
      </c>
    </row>
    <row r="8191" spans="1:12" x14ac:dyDescent="0.35">
      <c r="A8191" s="164" t="s">
        <v>18101</v>
      </c>
      <c r="B8191" t="s">
        <v>18102</v>
      </c>
      <c r="C8191" t="s">
        <v>18103</v>
      </c>
      <c r="D8191" t="s">
        <v>18104</v>
      </c>
      <c r="E8191" t="s">
        <v>4076</v>
      </c>
      <c r="H8191" t="s">
        <v>8213</v>
      </c>
      <c r="I8191" t="s">
        <v>8219</v>
      </c>
      <c r="J8191" t="s">
        <v>8215</v>
      </c>
      <c r="K8191" t="s">
        <v>8224</v>
      </c>
      <c r="L8191" t="s">
        <v>8216</v>
      </c>
    </row>
    <row r="8192" spans="1:12" x14ac:dyDescent="0.35">
      <c r="A8192" s="164" t="s">
        <v>4162</v>
      </c>
      <c r="B8192" t="s">
        <v>6435</v>
      </c>
      <c r="C8192" t="s">
        <v>29761</v>
      </c>
      <c r="D8192" t="s">
        <v>4138</v>
      </c>
      <c r="E8192" t="s">
        <v>4076</v>
      </c>
      <c r="F8192">
        <v>380</v>
      </c>
      <c r="G8192" t="s">
        <v>8556</v>
      </c>
      <c r="H8192" t="s">
        <v>8213</v>
      </c>
      <c r="I8192" t="s">
        <v>8214</v>
      </c>
      <c r="J8192" t="s">
        <v>8215</v>
      </c>
      <c r="K8192" t="s">
        <v>8224</v>
      </c>
      <c r="L8192" t="s">
        <v>8216</v>
      </c>
    </row>
    <row r="8193" spans="1:12" x14ac:dyDescent="0.35">
      <c r="A8193" s="164" t="s">
        <v>12160</v>
      </c>
      <c r="B8193" t="s">
        <v>12161</v>
      </c>
      <c r="C8193" t="s">
        <v>12162</v>
      </c>
      <c r="D8193" t="s">
        <v>2061</v>
      </c>
      <c r="E8193" t="s">
        <v>4076</v>
      </c>
      <c r="F8193">
        <v>25</v>
      </c>
      <c r="G8193" t="s">
        <v>8234</v>
      </c>
      <c r="H8193" t="s">
        <v>8213</v>
      </c>
      <c r="I8193" t="s">
        <v>8219</v>
      </c>
      <c r="J8193" t="s">
        <v>8215</v>
      </c>
      <c r="K8193" t="s">
        <v>8224</v>
      </c>
      <c r="L8193" t="s">
        <v>8216</v>
      </c>
    </row>
    <row r="8194" spans="1:12" x14ac:dyDescent="0.35">
      <c r="A8194" s="164" t="s">
        <v>4163</v>
      </c>
      <c r="B8194" t="s">
        <v>6468</v>
      </c>
      <c r="C8194" t="s">
        <v>10905</v>
      </c>
      <c r="D8194" t="s">
        <v>4112</v>
      </c>
      <c r="E8194" t="s">
        <v>4076</v>
      </c>
      <c r="F8194">
        <v>112</v>
      </c>
      <c r="G8194" t="s">
        <v>8212</v>
      </c>
      <c r="H8194" t="s">
        <v>8213</v>
      </c>
      <c r="I8194" t="s">
        <v>8214</v>
      </c>
      <c r="J8194" t="s">
        <v>8215</v>
      </c>
      <c r="K8194" t="s">
        <v>8224</v>
      </c>
      <c r="L8194" t="s">
        <v>8216</v>
      </c>
    </row>
    <row r="8195" spans="1:12" x14ac:dyDescent="0.35">
      <c r="A8195" s="164" t="s">
        <v>13723</v>
      </c>
      <c r="B8195" t="s">
        <v>13724</v>
      </c>
      <c r="C8195" t="s">
        <v>13725</v>
      </c>
      <c r="D8195" t="s">
        <v>13726</v>
      </c>
      <c r="E8195" t="s">
        <v>4076</v>
      </c>
      <c r="H8195" t="s">
        <v>8213</v>
      </c>
      <c r="I8195" t="s">
        <v>8219</v>
      </c>
      <c r="J8195" t="s">
        <v>8215</v>
      </c>
      <c r="K8195" t="s">
        <v>8224</v>
      </c>
      <c r="L8195" t="s">
        <v>8216</v>
      </c>
    </row>
    <row r="8196" spans="1:12" x14ac:dyDescent="0.35">
      <c r="A8196" s="164" t="s">
        <v>4164</v>
      </c>
      <c r="B8196" t="s">
        <v>5993</v>
      </c>
      <c r="C8196" t="s">
        <v>17930</v>
      </c>
      <c r="D8196" t="s">
        <v>1511</v>
      </c>
      <c r="E8196" t="s">
        <v>4076</v>
      </c>
      <c r="F8196">
        <v>472</v>
      </c>
      <c r="G8196" t="s">
        <v>8307</v>
      </c>
      <c r="H8196" t="s">
        <v>8213</v>
      </c>
      <c r="I8196" t="s">
        <v>8214</v>
      </c>
      <c r="J8196" t="s">
        <v>8215</v>
      </c>
      <c r="K8196" t="s">
        <v>8224</v>
      </c>
      <c r="L8196" t="s">
        <v>8216</v>
      </c>
    </row>
    <row r="8197" spans="1:12" x14ac:dyDescent="0.35">
      <c r="A8197" s="164" t="s">
        <v>14210</v>
      </c>
      <c r="B8197" t="s">
        <v>14211</v>
      </c>
      <c r="C8197" t="s">
        <v>14212</v>
      </c>
      <c r="D8197" t="s">
        <v>4138</v>
      </c>
      <c r="E8197" t="s">
        <v>4076</v>
      </c>
      <c r="F8197">
        <v>0</v>
      </c>
      <c r="G8197" t="s">
        <v>8234</v>
      </c>
      <c r="H8197" t="s">
        <v>8213</v>
      </c>
      <c r="I8197" t="s">
        <v>8214</v>
      </c>
      <c r="J8197" t="s">
        <v>8215</v>
      </c>
      <c r="K8197" t="s">
        <v>8224</v>
      </c>
      <c r="L8197" t="s">
        <v>8216</v>
      </c>
    </row>
    <row r="8198" spans="1:12" x14ac:dyDescent="0.35">
      <c r="A8198" s="164" t="s">
        <v>12348</v>
      </c>
      <c r="B8198" t="s">
        <v>12349</v>
      </c>
      <c r="C8198" t="s">
        <v>12350</v>
      </c>
      <c r="D8198" t="s">
        <v>4112</v>
      </c>
      <c r="E8198" t="s">
        <v>4076</v>
      </c>
      <c r="F8198">
        <v>108</v>
      </c>
      <c r="G8198" t="s">
        <v>8212</v>
      </c>
      <c r="H8198" t="s">
        <v>8213</v>
      </c>
      <c r="I8198" t="s">
        <v>8214</v>
      </c>
      <c r="J8198" t="s">
        <v>8215</v>
      </c>
      <c r="K8198" t="s">
        <v>5808</v>
      </c>
      <c r="L8198" t="s">
        <v>8267</v>
      </c>
    </row>
    <row r="8199" spans="1:12" x14ac:dyDescent="0.35">
      <c r="A8199" s="164" t="s">
        <v>27422</v>
      </c>
      <c r="B8199" t="s">
        <v>27423</v>
      </c>
      <c r="C8199" t="s">
        <v>27424</v>
      </c>
      <c r="D8199" t="s">
        <v>13108</v>
      </c>
      <c r="E8199" t="s">
        <v>4076</v>
      </c>
      <c r="H8199" t="s">
        <v>8213</v>
      </c>
      <c r="I8199" t="s">
        <v>8214</v>
      </c>
      <c r="J8199" t="s">
        <v>8215</v>
      </c>
      <c r="K8199" t="s">
        <v>8224</v>
      </c>
      <c r="L8199" t="s">
        <v>8216</v>
      </c>
    </row>
    <row r="8200" spans="1:12" x14ac:dyDescent="0.35">
      <c r="A8200" s="164" t="s">
        <v>29953</v>
      </c>
      <c r="B8200" t="s">
        <v>29954</v>
      </c>
      <c r="C8200" t="s">
        <v>29955</v>
      </c>
      <c r="D8200" t="s">
        <v>2941</v>
      </c>
      <c r="E8200" t="s">
        <v>4076</v>
      </c>
      <c r="F8200">
        <v>10</v>
      </c>
      <c r="G8200" t="s">
        <v>8234</v>
      </c>
      <c r="H8200" t="s">
        <v>8213</v>
      </c>
      <c r="I8200" t="s">
        <v>8214</v>
      </c>
      <c r="J8200" t="s">
        <v>8215</v>
      </c>
      <c r="K8200" t="s">
        <v>8224</v>
      </c>
      <c r="L8200" t="s">
        <v>8216</v>
      </c>
    </row>
    <row r="8201" spans="1:12" x14ac:dyDescent="0.35">
      <c r="A8201" s="164" t="s">
        <v>12441</v>
      </c>
      <c r="B8201" t="s">
        <v>12442</v>
      </c>
      <c r="C8201" t="s">
        <v>12443</v>
      </c>
      <c r="D8201" t="s">
        <v>12444</v>
      </c>
      <c r="E8201" t="s">
        <v>4076</v>
      </c>
      <c r="H8201" t="s">
        <v>8213</v>
      </c>
      <c r="I8201" t="s">
        <v>8214</v>
      </c>
      <c r="J8201" t="s">
        <v>8215</v>
      </c>
      <c r="K8201" t="s">
        <v>8224</v>
      </c>
      <c r="L8201" t="s">
        <v>8216</v>
      </c>
    </row>
    <row r="8202" spans="1:12" x14ac:dyDescent="0.35">
      <c r="A8202" s="164" t="s">
        <v>28445</v>
      </c>
      <c r="B8202" t="s">
        <v>28446</v>
      </c>
      <c r="C8202" t="s">
        <v>28447</v>
      </c>
      <c r="D8202" t="s">
        <v>28448</v>
      </c>
      <c r="E8202" t="s">
        <v>4076</v>
      </c>
      <c r="H8202" t="s">
        <v>8213</v>
      </c>
      <c r="I8202" t="s">
        <v>8219</v>
      </c>
      <c r="J8202" t="s">
        <v>8215</v>
      </c>
      <c r="K8202" t="s">
        <v>8224</v>
      </c>
      <c r="L8202" t="s">
        <v>8216</v>
      </c>
    </row>
    <row r="8203" spans="1:12" x14ac:dyDescent="0.35">
      <c r="A8203" s="164" t="s">
        <v>4165</v>
      </c>
      <c r="B8203" t="s">
        <v>6463</v>
      </c>
      <c r="C8203" t="s">
        <v>25140</v>
      </c>
      <c r="D8203" t="s">
        <v>4088</v>
      </c>
      <c r="E8203" t="s">
        <v>4076</v>
      </c>
      <c r="F8203">
        <v>354</v>
      </c>
      <c r="G8203" t="s">
        <v>8556</v>
      </c>
      <c r="H8203" t="s">
        <v>8213</v>
      </c>
      <c r="I8203" t="s">
        <v>8214</v>
      </c>
      <c r="J8203" t="s">
        <v>8215</v>
      </c>
      <c r="K8203" t="s">
        <v>8224</v>
      </c>
      <c r="L8203" t="s">
        <v>8216</v>
      </c>
    </row>
    <row r="8204" spans="1:12" x14ac:dyDescent="0.35">
      <c r="A8204" s="164" t="s">
        <v>19373</v>
      </c>
      <c r="B8204" t="s">
        <v>19374</v>
      </c>
      <c r="C8204" t="s">
        <v>19375</v>
      </c>
      <c r="D8204" t="s">
        <v>4200</v>
      </c>
      <c r="E8204" t="s">
        <v>4076</v>
      </c>
      <c r="F8204">
        <v>36</v>
      </c>
      <c r="G8204" t="s">
        <v>8234</v>
      </c>
      <c r="H8204" t="s">
        <v>8213</v>
      </c>
      <c r="I8204" t="s">
        <v>8219</v>
      </c>
      <c r="J8204" t="s">
        <v>8215</v>
      </c>
      <c r="K8204" t="s">
        <v>8224</v>
      </c>
      <c r="L8204" t="s">
        <v>8216</v>
      </c>
    </row>
    <row r="8205" spans="1:12" x14ac:dyDescent="0.35">
      <c r="A8205" s="164" t="s">
        <v>4166</v>
      </c>
      <c r="B8205" t="s">
        <v>6482</v>
      </c>
      <c r="C8205" t="s">
        <v>9169</v>
      </c>
      <c r="D8205" t="s">
        <v>1830</v>
      </c>
      <c r="E8205" t="s">
        <v>4076</v>
      </c>
      <c r="F8205">
        <v>89</v>
      </c>
      <c r="G8205" t="s">
        <v>8234</v>
      </c>
      <c r="H8205" t="s">
        <v>8213</v>
      </c>
      <c r="I8205" t="s">
        <v>8219</v>
      </c>
      <c r="J8205" t="s">
        <v>8215</v>
      </c>
      <c r="K8205" t="s">
        <v>8224</v>
      </c>
      <c r="L8205" t="s">
        <v>8216</v>
      </c>
    </row>
    <row r="8206" spans="1:12" x14ac:dyDescent="0.35">
      <c r="A8206" s="164" t="s">
        <v>4167</v>
      </c>
      <c r="B8206" t="s">
        <v>6443</v>
      </c>
      <c r="C8206" t="s">
        <v>32578</v>
      </c>
      <c r="D8206" t="s">
        <v>4091</v>
      </c>
      <c r="E8206" t="s">
        <v>4076</v>
      </c>
      <c r="F8206">
        <v>148</v>
      </c>
      <c r="G8206" t="s">
        <v>8212</v>
      </c>
      <c r="H8206" t="s">
        <v>8213</v>
      </c>
      <c r="I8206" t="s">
        <v>8214</v>
      </c>
      <c r="J8206" t="s">
        <v>8215</v>
      </c>
      <c r="K8206" t="s">
        <v>8224</v>
      </c>
      <c r="L8206" t="s">
        <v>8267</v>
      </c>
    </row>
    <row r="8207" spans="1:12" x14ac:dyDescent="0.35">
      <c r="A8207" s="164" t="s">
        <v>20031</v>
      </c>
      <c r="B8207" t="s">
        <v>20032</v>
      </c>
      <c r="C8207" t="s">
        <v>20033</v>
      </c>
      <c r="D8207" t="s">
        <v>20034</v>
      </c>
      <c r="E8207" t="s">
        <v>4076</v>
      </c>
      <c r="H8207" t="s">
        <v>8213</v>
      </c>
      <c r="I8207" t="s">
        <v>8214</v>
      </c>
      <c r="J8207" t="s">
        <v>8215</v>
      </c>
      <c r="K8207" t="s">
        <v>8224</v>
      </c>
      <c r="L8207" t="s">
        <v>8216</v>
      </c>
    </row>
    <row r="8208" spans="1:12" x14ac:dyDescent="0.35">
      <c r="A8208" s="164" t="s">
        <v>26367</v>
      </c>
      <c r="B8208" t="s">
        <v>26368</v>
      </c>
      <c r="C8208" t="s">
        <v>26369</v>
      </c>
      <c r="D8208" t="s">
        <v>9208</v>
      </c>
      <c r="E8208" t="s">
        <v>4076</v>
      </c>
      <c r="H8208" t="s">
        <v>8213</v>
      </c>
      <c r="I8208" t="s">
        <v>8214</v>
      </c>
      <c r="J8208" t="s">
        <v>8215</v>
      </c>
      <c r="K8208" t="s">
        <v>8224</v>
      </c>
      <c r="L8208" t="s">
        <v>8216</v>
      </c>
    </row>
    <row r="8209" spans="1:12" x14ac:dyDescent="0.35">
      <c r="A8209" s="164" t="s">
        <v>4168</v>
      </c>
      <c r="B8209" t="s">
        <v>6447</v>
      </c>
      <c r="C8209" t="s">
        <v>14755</v>
      </c>
      <c r="D8209" t="s">
        <v>4169</v>
      </c>
      <c r="E8209" t="s">
        <v>4076</v>
      </c>
      <c r="F8209">
        <v>34</v>
      </c>
      <c r="G8209" t="s">
        <v>8234</v>
      </c>
      <c r="H8209" t="s">
        <v>8213</v>
      </c>
      <c r="I8209" t="s">
        <v>8214</v>
      </c>
      <c r="J8209" t="s">
        <v>8215</v>
      </c>
      <c r="K8209" t="s">
        <v>8224</v>
      </c>
      <c r="L8209" t="s">
        <v>8216</v>
      </c>
    </row>
    <row r="8210" spans="1:12" x14ac:dyDescent="0.35">
      <c r="A8210" s="164" t="s">
        <v>17094</v>
      </c>
      <c r="B8210" t="s">
        <v>15892</v>
      </c>
      <c r="C8210" t="s">
        <v>15893</v>
      </c>
      <c r="D8210" t="s">
        <v>2653</v>
      </c>
      <c r="E8210" t="s">
        <v>4076</v>
      </c>
      <c r="F8210">
        <v>33</v>
      </c>
      <c r="G8210" t="s">
        <v>8234</v>
      </c>
      <c r="H8210" t="s">
        <v>8213</v>
      </c>
      <c r="I8210" t="s">
        <v>8219</v>
      </c>
      <c r="J8210" t="s">
        <v>8215</v>
      </c>
      <c r="K8210" t="s">
        <v>8224</v>
      </c>
      <c r="L8210" t="s">
        <v>8216</v>
      </c>
    </row>
    <row r="8211" spans="1:12" x14ac:dyDescent="0.35">
      <c r="A8211" s="164" t="s">
        <v>21870</v>
      </c>
      <c r="B8211" t="s">
        <v>21871</v>
      </c>
      <c r="C8211" t="s">
        <v>21872</v>
      </c>
      <c r="D8211" t="s">
        <v>21873</v>
      </c>
      <c r="E8211" t="s">
        <v>4076</v>
      </c>
      <c r="F8211">
        <v>30</v>
      </c>
      <c r="G8211" t="s">
        <v>8234</v>
      </c>
      <c r="H8211" t="s">
        <v>8213</v>
      </c>
      <c r="I8211" t="s">
        <v>8219</v>
      </c>
      <c r="J8211" t="s">
        <v>8215</v>
      </c>
      <c r="K8211" t="s">
        <v>8224</v>
      </c>
      <c r="L8211" t="s">
        <v>8216</v>
      </c>
    </row>
    <row r="8212" spans="1:12" x14ac:dyDescent="0.35">
      <c r="A8212" s="164" t="s">
        <v>4170</v>
      </c>
      <c r="B8212" t="s">
        <v>6469</v>
      </c>
      <c r="C8212" t="s">
        <v>17529</v>
      </c>
      <c r="D8212" t="s">
        <v>4112</v>
      </c>
      <c r="E8212" t="s">
        <v>4076</v>
      </c>
      <c r="F8212">
        <v>325</v>
      </c>
      <c r="G8212" t="s">
        <v>8556</v>
      </c>
      <c r="H8212" t="s">
        <v>8213</v>
      </c>
      <c r="I8212" t="s">
        <v>8214</v>
      </c>
      <c r="J8212" t="s">
        <v>8215</v>
      </c>
      <c r="K8212" t="s">
        <v>8224</v>
      </c>
      <c r="L8212" t="s">
        <v>8267</v>
      </c>
    </row>
    <row r="8213" spans="1:12" x14ac:dyDescent="0.35">
      <c r="A8213" s="164" t="s">
        <v>4171</v>
      </c>
      <c r="B8213" t="s">
        <v>6438</v>
      </c>
      <c r="C8213" t="s">
        <v>20241</v>
      </c>
      <c r="D8213" t="s">
        <v>3248</v>
      </c>
      <c r="E8213" t="s">
        <v>4076</v>
      </c>
      <c r="F8213">
        <v>80</v>
      </c>
      <c r="G8213" t="s">
        <v>8234</v>
      </c>
      <c r="H8213" t="s">
        <v>8213</v>
      </c>
      <c r="I8213" t="s">
        <v>8214</v>
      </c>
      <c r="J8213" t="s">
        <v>8215</v>
      </c>
      <c r="K8213" t="s">
        <v>8224</v>
      </c>
      <c r="L8213" t="s">
        <v>8216</v>
      </c>
    </row>
    <row r="8214" spans="1:12" x14ac:dyDescent="0.35">
      <c r="A8214" s="164" t="s">
        <v>4172</v>
      </c>
      <c r="B8214" t="s">
        <v>6000</v>
      </c>
      <c r="C8214" t="s">
        <v>18662</v>
      </c>
      <c r="D8214" t="s">
        <v>2652</v>
      </c>
      <c r="E8214" t="s">
        <v>4076</v>
      </c>
      <c r="F8214">
        <v>177</v>
      </c>
      <c r="G8214" t="s">
        <v>8212</v>
      </c>
      <c r="H8214" t="s">
        <v>8213</v>
      </c>
      <c r="I8214" t="s">
        <v>8214</v>
      </c>
      <c r="J8214" t="s">
        <v>8215</v>
      </c>
      <c r="K8214" t="s">
        <v>8224</v>
      </c>
      <c r="L8214" t="s">
        <v>8216</v>
      </c>
    </row>
    <row r="8215" spans="1:12" x14ac:dyDescent="0.35">
      <c r="A8215" s="164" t="s">
        <v>16957</v>
      </c>
      <c r="B8215" t="s">
        <v>5799</v>
      </c>
      <c r="C8215" t="s">
        <v>15527</v>
      </c>
      <c r="D8215" t="s">
        <v>4298</v>
      </c>
      <c r="E8215" t="s">
        <v>4076</v>
      </c>
      <c r="F8215">
        <v>53</v>
      </c>
      <c r="G8215" t="s">
        <v>8234</v>
      </c>
      <c r="H8215" t="s">
        <v>8213</v>
      </c>
      <c r="I8215" t="s">
        <v>8214</v>
      </c>
      <c r="J8215" t="s">
        <v>8215</v>
      </c>
      <c r="K8215" t="s">
        <v>8224</v>
      </c>
      <c r="L8215" t="s">
        <v>8216</v>
      </c>
    </row>
    <row r="8216" spans="1:12" x14ac:dyDescent="0.35">
      <c r="A8216" s="164" t="s">
        <v>4173</v>
      </c>
      <c r="B8216" t="s">
        <v>6487</v>
      </c>
      <c r="C8216" t="s">
        <v>26600</v>
      </c>
      <c r="D8216" t="s">
        <v>1673</v>
      </c>
      <c r="E8216" t="s">
        <v>4076</v>
      </c>
      <c r="F8216">
        <v>90</v>
      </c>
      <c r="G8216" t="s">
        <v>8234</v>
      </c>
      <c r="H8216" t="s">
        <v>8213</v>
      </c>
      <c r="I8216" t="s">
        <v>8219</v>
      </c>
      <c r="J8216" t="s">
        <v>8215</v>
      </c>
      <c r="K8216" t="s">
        <v>8224</v>
      </c>
      <c r="L8216" t="s">
        <v>8216</v>
      </c>
    </row>
    <row r="8217" spans="1:12" x14ac:dyDescent="0.35">
      <c r="A8217" s="164" t="s">
        <v>19473</v>
      </c>
      <c r="B8217" t="s">
        <v>19474</v>
      </c>
      <c r="C8217" t="s">
        <v>19475</v>
      </c>
      <c r="D8217" t="s">
        <v>9308</v>
      </c>
      <c r="E8217" t="s">
        <v>4076</v>
      </c>
      <c r="H8217" t="s">
        <v>8213</v>
      </c>
      <c r="I8217" t="s">
        <v>8214</v>
      </c>
      <c r="J8217" t="s">
        <v>8215</v>
      </c>
      <c r="K8217" t="s">
        <v>8224</v>
      </c>
      <c r="L8217" t="s">
        <v>8216</v>
      </c>
    </row>
    <row r="8218" spans="1:12" x14ac:dyDescent="0.35">
      <c r="A8218" s="164" t="s">
        <v>21255</v>
      </c>
      <c r="B8218" t="s">
        <v>21256</v>
      </c>
      <c r="C8218" t="s">
        <v>21257</v>
      </c>
      <c r="D8218" t="s">
        <v>160</v>
      </c>
      <c r="E8218" t="s">
        <v>4076</v>
      </c>
      <c r="F8218">
        <v>115</v>
      </c>
      <c r="G8218" t="s">
        <v>8212</v>
      </c>
      <c r="H8218" t="s">
        <v>8213</v>
      </c>
      <c r="I8218" t="s">
        <v>8214</v>
      </c>
      <c r="J8218" t="s">
        <v>8215</v>
      </c>
      <c r="K8218" t="s">
        <v>8224</v>
      </c>
      <c r="L8218" t="s">
        <v>8216</v>
      </c>
    </row>
    <row r="8219" spans="1:12" x14ac:dyDescent="0.35">
      <c r="A8219" s="164" t="s">
        <v>9205</v>
      </c>
      <c r="B8219" t="s">
        <v>9206</v>
      </c>
      <c r="C8219" t="s">
        <v>9207</v>
      </c>
      <c r="D8219" t="s">
        <v>9208</v>
      </c>
      <c r="E8219" t="s">
        <v>4076</v>
      </c>
      <c r="H8219" t="s">
        <v>8213</v>
      </c>
      <c r="I8219" t="s">
        <v>8214</v>
      </c>
      <c r="J8219" t="s">
        <v>8215</v>
      </c>
      <c r="K8219" t="s">
        <v>8224</v>
      </c>
      <c r="L8219" t="s">
        <v>8216</v>
      </c>
    </row>
    <row r="8220" spans="1:12" x14ac:dyDescent="0.35">
      <c r="A8220" s="164" t="s">
        <v>4174</v>
      </c>
      <c r="B8220" t="s">
        <v>6488</v>
      </c>
      <c r="C8220" t="s">
        <v>32046</v>
      </c>
      <c r="D8220" t="s">
        <v>4175</v>
      </c>
      <c r="E8220" t="s">
        <v>4076</v>
      </c>
      <c r="F8220">
        <v>32</v>
      </c>
      <c r="G8220" t="s">
        <v>8234</v>
      </c>
      <c r="H8220" t="s">
        <v>8213</v>
      </c>
      <c r="I8220" t="s">
        <v>8219</v>
      </c>
      <c r="J8220" t="s">
        <v>8215</v>
      </c>
      <c r="K8220" t="s">
        <v>8224</v>
      </c>
      <c r="L8220" t="s">
        <v>8216</v>
      </c>
    </row>
    <row r="8221" spans="1:12" x14ac:dyDescent="0.35">
      <c r="A8221" s="164" t="s">
        <v>4176</v>
      </c>
      <c r="B8221" t="s">
        <v>5982</v>
      </c>
      <c r="C8221" t="s">
        <v>27973</v>
      </c>
      <c r="D8221" t="s">
        <v>1847</v>
      </c>
      <c r="E8221" t="s">
        <v>4076</v>
      </c>
      <c r="F8221">
        <v>170</v>
      </c>
      <c r="G8221" t="s">
        <v>8212</v>
      </c>
      <c r="H8221" t="s">
        <v>8213</v>
      </c>
      <c r="I8221" t="s">
        <v>8214</v>
      </c>
      <c r="J8221" t="s">
        <v>8215</v>
      </c>
      <c r="K8221" t="s">
        <v>8224</v>
      </c>
      <c r="L8221" t="s">
        <v>8216</v>
      </c>
    </row>
    <row r="8222" spans="1:12" x14ac:dyDescent="0.35">
      <c r="A8222" s="164" t="s">
        <v>4177</v>
      </c>
      <c r="B8222" t="s">
        <v>5980</v>
      </c>
      <c r="C8222" t="s">
        <v>11960</v>
      </c>
      <c r="D8222" t="s">
        <v>3277</v>
      </c>
      <c r="E8222" t="s">
        <v>4076</v>
      </c>
      <c r="F8222">
        <v>123</v>
      </c>
      <c r="G8222" t="s">
        <v>8212</v>
      </c>
      <c r="H8222" t="s">
        <v>8213</v>
      </c>
      <c r="I8222" t="s">
        <v>8214</v>
      </c>
      <c r="J8222" t="s">
        <v>8215</v>
      </c>
      <c r="K8222" t="s">
        <v>8224</v>
      </c>
      <c r="L8222" t="s">
        <v>8216</v>
      </c>
    </row>
    <row r="8223" spans="1:12" x14ac:dyDescent="0.35">
      <c r="A8223" s="164" t="s">
        <v>25038</v>
      </c>
      <c r="B8223" t="s">
        <v>25039</v>
      </c>
      <c r="C8223" t="s">
        <v>25040</v>
      </c>
      <c r="D8223" t="s">
        <v>25041</v>
      </c>
      <c r="E8223" t="s">
        <v>4076</v>
      </c>
      <c r="H8223" t="s">
        <v>8213</v>
      </c>
      <c r="I8223" t="s">
        <v>8214</v>
      </c>
      <c r="J8223" t="s">
        <v>8215</v>
      </c>
      <c r="K8223" t="s">
        <v>8224</v>
      </c>
      <c r="L8223" t="s">
        <v>8216</v>
      </c>
    </row>
    <row r="8224" spans="1:12" x14ac:dyDescent="0.35">
      <c r="A8224" s="164" t="s">
        <v>4178</v>
      </c>
      <c r="B8224" t="s">
        <v>5998</v>
      </c>
      <c r="C8224" t="s">
        <v>30755</v>
      </c>
      <c r="D8224" t="s">
        <v>1511</v>
      </c>
      <c r="E8224" t="s">
        <v>4076</v>
      </c>
      <c r="F8224">
        <v>103</v>
      </c>
      <c r="G8224" t="s">
        <v>8212</v>
      </c>
      <c r="H8224" t="s">
        <v>8213</v>
      </c>
      <c r="I8224" t="s">
        <v>8214</v>
      </c>
      <c r="J8224" t="s">
        <v>8215</v>
      </c>
      <c r="K8224" t="s">
        <v>8224</v>
      </c>
      <c r="L8224" t="s">
        <v>8216</v>
      </c>
    </row>
    <row r="8225" spans="1:12" x14ac:dyDescent="0.35">
      <c r="A8225" s="164" t="s">
        <v>4179</v>
      </c>
      <c r="B8225" t="s">
        <v>5992</v>
      </c>
      <c r="C8225" t="s">
        <v>28146</v>
      </c>
      <c r="D8225" t="s">
        <v>1935</v>
      </c>
      <c r="E8225" t="s">
        <v>4076</v>
      </c>
      <c r="F8225">
        <v>30</v>
      </c>
      <c r="G8225" t="s">
        <v>8234</v>
      </c>
      <c r="H8225" t="s">
        <v>8213</v>
      </c>
      <c r="I8225" t="s">
        <v>8214</v>
      </c>
      <c r="J8225" t="s">
        <v>8215</v>
      </c>
      <c r="K8225" t="s">
        <v>8224</v>
      </c>
      <c r="L8225" t="s">
        <v>8216</v>
      </c>
    </row>
    <row r="8226" spans="1:12" x14ac:dyDescent="0.35">
      <c r="A8226" s="164" t="s">
        <v>9952</v>
      </c>
      <c r="B8226" t="s">
        <v>9953</v>
      </c>
      <c r="C8226" t="s">
        <v>9954</v>
      </c>
      <c r="D8226" t="s">
        <v>9955</v>
      </c>
      <c r="E8226" t="s">
        <v>4076</v>
      </c>
      <c r="H8226" t="s">
        <v>8213</v>
      </c>
      <c r="I8226" t="s">
        <v>8214</v>
      </c>
      <c r="J8226" t="s">
        <v>8215</v>
      </c>
      <c r="K8226" t="s">
        <v>8224</v>
      </c>
      <c r="L8226" t="s">
        <v>8216</v>
      </c>
    </row>
    <row r="8227" spans="1:12" x14ac:dyDescent="0.35">
      <c r="A8227" s="164" t="s">
        <v>15703</v>
      </c>
      <c r="B8227" t="s">
        <v>15704</v>
      </c>
      <c r="C8227" t="s">
        <v>13483</v>
      </c>
      <c r="D8227" t="s">
        <v>1031</v>
      </c>
      <c r="E8227" t="s">
        <v>4076</v>
      </c>
      <c r="F8227">
        <v>49</v>
      </c>
      <c r="G8227" t="s">
        <v>8234</v>
      </c>
      <c r="H8227" t="s">
        <v>8213</v>
      </c>
      <c r="I8227" t="s">
        <v>8219</v>
      </c>
      <c r="J8227" t="s">
        <v>8215</v>
      </c>
      <c r="K8227" t="s">
        <v>5808</v>
      </c>
      <c r="L8227" t="s">
        <v>8216</v>
      </c>
    </row>
    <row r="8228" spans="1:12" x14ac:dyDescent="0.35">
      <c r="A8228" s="164" t="s">
        <v>32320</v>
      </c>
      <c r="B8228" t="s">
        <v>32321</v>
      </c>
      <c r="C8228" t="s">
        <v>32322</v>
      </c>
      <c r="D8228" t="s">
        <v>13108</v>
      </c>
      <c r="E8228" t="s">
        <v>4076</v>
      </c>
      <c r="H8228" t="s">
        <v>8213</v>
      </c>
      <c r="I8228" t="s">
        <v>8214</v>
      </c>
      <c r="J8228" t="s">
        <v>8215</v>
      </c>
      <c r="K8228" t="s">
        <v>8224</v>
      </c>
      <c r="L8228" t="s">
        <v>8216</v>
      </c>
    </row>
    <row r="8229" spans="1:12" x14ac:dyDescent="0.35">
      <c r="A8229" s="164" t="s">
        <v>11444</v>
      </c>
      <c r="B8229" t="s">
        <v>11445</v>
      </c>
      <c r="C8229" t="s">
        <v>11446</v>
      </c>
      <c r="D8229" t="s">
        <v>11447</v>
      </c>
      <c r="E8229" t="s">
        <v>4076</v>
      </c>
      <c r="F8229">
        <v>0</v>
      </c>
      <c r="G8229" t="s">
        <v>8234</v>
      </c>
      <c r="H8229" t="s">
        <v>8213</v>
      </c>
      <c r="I8229" t="s">
        <v>8214</v>
      </c>
      <c r="J8229" t="s">
        <v>8215</v>
      </c>
      <c r="K8229" t="s">
        <v>8224</v>
      </c>
      <c r="L8229" t="s">
        <v>8216</v>
      </c>
    </row>
    <row r="8230" spans="1:12" x14ac:dyDescent="0.35">
      <c r="A8230" s="164" t="s">
        <v>21855</v>
      </c>
      <c r="B8230" t="s">
        <v>21856</v>
      </c>
      <c r="C8230" t="s">
        <v>14006</v>
      </c>
      <c r="D8230" t="s">
        <v>14007</v>
      </c>
      <c r="E8230" t="s">
        <v>4076</v>
      </c>
      <c r="F8230">
        <v>61</v>
      </c>
      <c r="G8230" t="s">
        <v>8234</v>
      </c>
      <c r="H8230" t="s">
        <v>8213</v>
      </c>
      <c r="I8230" t="s">
        <v>8219</v>
      </c>
      <c r="J8230" t="s">
        <v>8215</v>
      </c>
      <c r="K8230" t="s">
        <v>8224</v>
      </c>
      <c r="L8230" t="s">
        <v>8216</v>
      </c>
    </row>
    <row r="8231" spans="1:12" x14ac:dyDescent="0.35">
      <c r="A8231" s="164" t="s">
        <v>21723</v>
      </c>
      <c r="B8231" t="s">
        <v>21724</v>
      </c>
      <c r="C8231" t="s">
        <v>21725</v>
      </c>
      <c r="D8231" t="s">
        <v>9955</v>
      </c>
      <c r="E8231" t="s">
        <v>4076</v>
      </c>
      <c r="H8231" t="s">
        <v>8213</v>
      </c>
      <c r="I8231" t="s">
        <v>8214</v>
      </c>
      <c r="J8231" t="s">
        <v>8215</v>
      </c>
      <c r="K8231" t="s">
        <v>8224</v>
      </c>
      <c r="L8231" t="s">
        <v>8216</v>
      </c>
    </row>
    <row r="8232" spans="1:12" x14ac:dyDescent="0.35">
      <c r="A8232" s="164" t="s">
        <v>18575</v>
      </c>
      <c r="B8232" t="s">
        <v>18576</v>
      </c>
      <c r="C8232" t="s">
        <v>18577</v>
      </c>
      <c r="D8232" t="s">
        <v>13108</v>
      </c>
      <c r="E8232" t="s">
        <v>4076</v>
      </c>
      <c r="H8232" t="s">
        <v>8213</v>
      </c>
      <c r="I8232" t="s">
        <v>8214</v>
      </c>
      <c r="J8232" t="s">
        <v>8215</v>
      </c>
      <c r="K8232" t="s">
        <v>8224</v>
      </c>
      <c r="L8232" t="s">
        <v>8216</v>
      </c>
    </row>
    <row r="8233" spans="1:12" x14ac:dyDescent="0.35">
      <c r="A8233" s="164" t="s">
        <v>33206</v>
      </c>
      <c r="B8233" t="s">
        <v>33207</v>
      </c>
      <c r="C8233" t="s">
        <v>33208</v>
      </c>
      <c r="D8233" t="s">
        <v>4138</v>
      </c>
      <c r="E8233" t="s">
        <v>4076</v>
      </c>
      <c r="F8233">
        <v>28</v>
      </c>
      <c r="G8233" t="s">
        <v>8234</v>
      </c>
      <c r="H8233" t="s">
        <v>8213</v>
      </c>
      <c r="I8233" t="s">
        <v>8214</v>
      </c>
      <c r="J8233" t="s">
        <v>8215</v>
      </c>
      <c r="K8233" t="s">
        <v>8224</v>
      </c>
      <c r="L8233" t="s">
        <v>8216</v>
      </c>
    </row>
    <row r="8234" spans="1:12" x14ac:dyDescent="0.35">
      <c r="A8234" s="164" t="s">
        <v>19376</v>
      </c>
      <c r="B8234" t="s">
        <v>19377</v>
      </c>
      <c r="C8234" t="s">
        <v>19378</v>
      </c>
      <c r="D8234" t="s">
        <v>19281</v>
      </c>
      <c r="E8234" t="s">
        <v>4076</v>
      </c>
      <c r="F8234">
        <v>48</v>
      </c>
      <c r="G8234" t="s">
        <v>8234</v>
      </c>
      <c r="H8234" t="s">
        <v>8213</v>
      </c>
      <c r="I8234" t="s">
        <v>11246</v>
      </c>
      <c r="J8234" t="s">
        <v>8215</v>
      </c>
      <c r="K8234" t="s">
        <v>5808</v>
      </c>
      <c r="L8234" t="s">
        <v>8216</v>
      </c>
    </row>
    <row r="8235" spans="1:12" x14ac:dyDescent="0.35">
      <c r="A8235" s="164" t="s">
        <v>10804</v>
      </c>
      <c r="B8235" t="s">
        <v>10805</v>
      </c>
      <c r="C8235" t="s">
        <v>10806</v>
      </c>
      <c r="D8235" t="s">
        <v>4112</v>
      </c>
      <c r="E8235" t="s">
        <v>4076</v>
      </c>
      <c r="F8235">
        <v>30</v>
      </c>
      <c r="G8235" t="s">
        <v>8234</v>
      </c>
      <c r="H8235" t="s">
        <v>8213</v>
      </c>
      <c r="I8235" t="s">
        <v>8214</v>
      </c>
      <c r="J8235" t="s">
        <v>8215</v>
      </c>
      <c r="K8235" t="s">
        <v>8224</v>
      </c>
      <c r="L8235" t="s">
        <v>8216</v>
      </c>
    </row>
    <row r="8236" spans="1:12" x14ac:dyDescent="0.35">
      <c r="A8236" s="164" t="s">
        <v>19925</v>
      </c>
      <c r="B8236" t="s">
        <v>19926</v>
      </c>
      <c r="C8236" t="s">
        <v>19927</v>
      </c>
      <c r="D8236" t="s">
        <v>9955</v>
      </c>
      <c r="E8236" t="s">
        <v>4076</v>
      </c>
      <c r="F8236">
        <v>30</v>
      </c>
      <c r="G8236" t="s">
        <v>8234</v>
      </c>
      <c r="H8236" t="s">
        <v>8213</v>
      </c>
      <c r="I8236" t="s">
        <v>8214</v>
      </c>
      <c r="J8236" t="s">
        <v>8215</v>
      </c>
      <c r="K8236" t="s">
        <v>5808</v>
      </c>
      <c r="L8236" t="s">
        <v>8216</v>
      </c>
    </row>
    <row r="8237" spans="1:12" x14ac:dyDescent="0.35">
      <c r="A8237" s="164" t="s">
        <v>9305</v>
      </c>
      <c r="B8237" t="s">
        <v>9306</v>
      </c>
      <c r="C8237" t="s">
        <v>9307</v>
      </c>
      <c r="D8237" t="s">
        <v>9308</v>
      </c>
      <c r="E8237" t="s">
        <v>4076</v>
      </c>
      <c r="F8237">
        <v>33</v>
      </c>
      <c r="G8237" t="s">
        <v>8234</v>
      </c>
      <c r="H8237" t="s">
        <v>8213</v>
      </c>
      <c r="I8237" t="s">
        <v>8214</v>
      </c>
      <c r="J8237" t="s">
        <v>8215</v>
      </c>
      <c r="K8237" t="s">
        <v>5808</v>
      </c>
      <c r="L8237" t="s">
        <v>8216</v>
      </c>
    </row>
    <row r="8238" spans="1:12" x14ac:dyDescent="0.35">
      <c r="A8238" s="164" t="s">
        <v>32304</v>
      </c>
      <c r="B8238" t="s">
        <v>32305</v>
      </c>
      <c r="C8238" t="s">
        <v>32306</v>
      </c>
      <c r="D8238" t="s">
        <v>9308</v>
      </c>
      <c r="E8238" t="s">
        <v>4076</v>
      </c>
      <c r="F8238">
        <v>35</v>
      </c>
      <c r="G8238" t="s">
        <v>8234</v>
      </c>
      <c r="H8238" t="s">
        <v>8213</v>
      </c>
      <c r="I8238" t="s">
        <v>8214</v>
      </c>
      <c r="J8238" t="s">
        <v>8215</v>
      </c>
      <c r="K8238" t="s">
        <v>5808</v>
      </c>
      <c r="L8238" t="s">
        <v>8216</v>
      </c>
    </row>
    <row r="8239" spans="1:12" x14ac:dyDescent="0.35">
      <c r="A8239" s="164" t="s">
        <v>32106</v>
      </c>
      <c r="B8239" t="s">
        <v>28204</v>
      </c>
      <c r="C8239" t="s">
        <v>32107</v>
      </c>
      <c r="D8239" t="s">
        <v>28206</v>
      </c>
      <c r="E8239" t="s">
        <v>4076</v>
      </c>
      <c r="H8239" t="s">
        <v>8213</v>
      </c>
      <c r="I8239" t="s">
        <v>8219</v>
      </c>
      <c r="J8239" t="s">
        <v>8215</v>
      </c>
      <c r="K8239" t="s">
        <v>8224</v>
      </c>
      <c r="L8239" t="s">
        <v>8216</v>
      </c>
    </row>
    <row r="8240" spans="1:12" x14ac:dyDescent="0.35">
      <c r="A8240" s="164" t="s">
        <v>17293</v>
      </c>
      <c r="B8240" t="s">
        <v>17294</v>
      </c>
      <c r="C8240" t="s">
        <v>17295</v>
      </c>
      <c r="D8240" t="s">
        <v>17296</v>
      </c>
      <c r="E8240" t="s">
        <v>4076</v>
      </c>
      <c r="F8240">
        <v>81</v>
      </c>
      <c r="G8240" t="s">
        <v>8234</v>
      </c>
      <c r="H8240" t="s">
        <v>8213</v>
      </c>
      <c r="I8240" t="s">
        <v>8214</v>
      </c>
      <c r="J8240" t="s">
        <v>8215</v>
      </c>
      <c r="K8240" t="s">
        <v>8224</v>
      </c>
      <c r="L8240" t="s">
        <v>8267</v>
      </c>
    </row>
    <row r="8241" spans="1:12" x14ac:dyDescent="0.35">
      <c r="A8241" s="164" t="s">
        <v>4180</v>
      </c>
      <c r="B8241" t="s">
        <v>5994</v>
      </c>
      <c r="C8241" t="s">
        <v>16812</v>
      </c>
      <c r="D8241" t="s">
        <v>1511</v>
      </c>
      <c r="E8241" t="s">
        <v>4076</v>
      </c>
      <c r="F8241">
        <v>23</v>
      </c>
      <c r="G8241" t="s">
        <v>8234</v>
      </c>
      <c r="H8241" t="s">
        <v>8213</v>
      </c>
      <c r="I8241" t="s">
        <v>8214</v>
      </c>
      <c r="J8241" t="s">
        <v>8215</v>
      </c>
      <c r="K8241" t="s">
        <v>8224</v>
      </c>
      <c r="L8241" t="s">
        <v>8216</v>
      </c>
    </row>
    <row r="8242" spans="1:12" x14ac:dyDescent="0.35">
      <c r="A8242" s="164" t="s">
        <v>31162</v>
      </c>
      <c r="B8242" t="s">
        <v>10012</v>
      </c>
      <c r="C8242" t="s">
        <v>10013</v>
      </c>
      <c r="D8242" t="s">
        <v>3980</v>
      </c>
      <c r="E8242" t="s">
        <v>4076</v>
      </c>
      <c r="F8242">
        <v>21</v>
      </c>
      <c r="G8242" t="s">
        <v>8234</v>
      </c>
      <c r="H8242" t="s">
        <v>8213</v>
      </c>
      <c r="I8242" t="s">
        <v>8214</v>
      </c>
      <c r="J8242" t="s">
        <v>8215</v>
      </c>
      <c r="K8242" t="s">
        <v>8224</v>
      </c>
      <c r="L8242" t="s">
        <v>8216</v>
      </c>
    </row>
    <row r="8243" spans="1:12" x14ac:dyDescent="0.35">
      <c r="A8243" s="164" t="s">
        <v>32276</v>
      </c>
      <c r="B8243" t="s">
        <v>32277</v>
      </c>
      <c r="C8243" t="s">
        <v>32278</v>
      </c>
      <c r="D8243" t="s">
        <v>32279</v>
      </c>
      <c r="E8243" t="s">
        <v>4076</v>
      </c>
      <c r="F8243">
        <v>25</v>
      </c>
      <c r="G8243" t="s">
        <v>8234</v>
      </c>
      <c r="H8243" t="s">
        <v>8213</v>
      </c>
      <c r="I8243" t="s">
        <v>8214</v>
      </c>
      <c r="J8243" t="s">
        <v>8215</v>
      </c>
      <c r="K8243" t="s">
        <v>5808</v>
      </c>
      <c r="L8243" t="s">
        <v>8216</v>
      </c>
    </row>
    <row r="8244" spans="1:12" x14ac:dyDescent="0.35">
      <c r="A8244" s="164" t="s">
        <v>24478</v>
      </c>
      <c r="B8244" t="s">
        <v>21856</v>
      </c>
      <c r="C8244" t="s">
        <v>14006</v>
      </c>
      <c r="D8244" t="s">
        <v>14007</v>
      </c>
      <c r="E8244" t="s">
        <v>4076</v>
      </c>
      <c r="F8244">
        <v>2</v>
      </c>
      <c r="G8244" t="s">
        <v>8234</v>
      </c>
      <c r="H8244" t="s">
        <v>8213</v>
      </c>
      <c r="I8244" t="s">
        <v>8219</v>
      </c>
      <c r="J8244" t="s">
        <v>8215</v>
      </c>
      <c r="K8244" t="s">
        <v>8224</v>
      </c>
      <c r="L8244" t="s">
        <v>8216</v>
      </c>
    </row>
    <row r="8245" spans="1:12" x14ac:dyDescent="0.35">
      <c r="A8245" s="164" t="s">
        <v>30966</v>
      </c>
      <c r="B8245" t="s">
        <v>30967</v>
      </c>
      <c r="C8245" t="s">
        <v>30968</v>
      </c>
      <c r="D8245" t="s">
        <v>4112</v>
      </c>
      <c r="E8245" t="s">
        <v>4076</v>
      </c>
      <c r="F8245">
        <v>140</v>
      </c>
      <c r="G8245" t="s">
        <v>8212</v>
      </c>
      <c r="H8245" t="s">
        <v>8213</v>
      </c>
      <c r="I8245" t="s">
        <v>8214</v>
      </c>
      <c r="J8245" t="s">
        <v>8215</v>
      </c>
      <c r="K8245" t="s">
        <v>8224</v>
      </c>
      <c r="L8245" t="s">
        <v>8267</v>
      </c>
    </row>
    <row r="8246" spans="1:12" x14ac:dyDescent="0.35">
      <c r="A8246" s="164" t="s">
        <v>25789</v>
      </c>
      <c r="B8246" t="s">
        <v>25790</v>
      </c>
      <c r="C8246" t="s">
        <v>25791</v>
      </c>
      <c r="D8246" t="s">
        <v>4116</v>
      </c>
      <c r="E8246" t="s">
        <v>4076</v>
      </c>
      <c r="F8246">
        <v>0</v>
      </c>
      <c r="G8246" t="s">
        <v>8234</v>
      </c>
      <c r="H8246" t="s">
        <v>8213</v>
      </c>
      <c r="I8246" t="s">
        <v>8214</v>
      </c>
      <c r="J8246" t="s">
        <v>8215</v>
      </c>
      <c r="K8246" t="s">
        <v>8224</v>
      </c>
      <c r="L8246" t="s">
        <v>8216</v>
      </c>
    </row>
    <row r="8247" spans="1:12" x14ac:dyDescent="0.35">
      <c r="A8247" s="164" t="s">
        <v>27600</v>
      </c>
      <c r="B8247" t="s">
        <v>27601</v>
      </c>
      <c r="C8247" t="s">
        <v>22885</v>
      </c>
      <c r="D8247" t="s">
        <v>1511</v>
      </c>
      <c r="E8247" t="s">
        <v>4076</v>
      </c>
      <c r="F8247">
        <v>0</v>
      </c>
      <c r="G8247" t="s">
        <v>8234</v>
      </c>
      <c r="H8247" t="s">
        <v>8213</v>
      </c>
      <c r="I8247" t="s">
        <v>8214</v>
      </c>
      <c r="J8247" t="s">
        <v>8215</v>
      </c>
      <c r="K8247" t="s">
        <v>8224</v>
      </c>
      <c r="L8247" t="s">
        <v>8216</v>
      </c>
    </row>
    <row r="8248" spans="1:12" x14ac:dyDescent="0.35">
      <c r="A8248" s="164" t="s">
        <v>15769</v>
      </c>
      <c r="B8248" t="s">
        <v>15770</v>
      </c>
      <c r="C8248" t="s">
        <v>15650</v>
      </c>
      <c r="D8248" t="s">
        <v>4088</v>
      </c>
      <c r="E8248" t="s">
        <v>4076</v>
      </c>
      <c r="F8248">
        <v>16</v>
      </c>
      <c r="G8248" t="s">
        <v>8234</v>
      </c>
      <c r="H8248" t="s">
        <v>8213</v>
      </c>
      <c r="I8248" t="s">
        <v>8214</v>
      </c>
      <c r="J8248" t="s">
        <v>8215</v>
      </c>
      <c r="K8248" t="s">
        <v>8224</v>
      </c>
      <c r="L8248" t="s">
        <v>8216</v>
      </c>
    </row>
    <row r="8249" spans="1:12" x14ac:dyDescent="0.35">
      <c r="A8249" s="164" t="s">
        <v>15648</v>
      </c>
      <c r="B8249" t="s">
        <v>15649</v>
      </c>
      <c r="C8249" t="s">
        <v>15650</v>
      </c>
      <c r="D8249" t="s">
        <v>4088</v>
      </c>
      <c r="E8249" t="s">
        <v>4076</v>
      </c>
      <c r="F8249">
        <v>107</v>
      </c>
      <c r="G8249" t="s">
        <v>8212</v>
      </c>
      <c r="H8249" t="s">
        <v>8213</v>
      </c>
      <c r="I8249" t="s">
        <v>8214</v>
      </c>
      <c r="J8249" t="s">
        <v>8215</v>
      </c>
      <c r="K8249" t="s">
        <v>8224</v>
      </c>
      <c r="L8249" t="s">
        <v>8216</v>
      </c>
    </row>
    <row r="8250" spans="1:12" x14ac:dyDescent="0.35">
      <c r="A8250" s="164" t="s">
        <v>4181</v>
      </c>
      <c r="B8250" t="s">
        <v>5990</v>
      </c>
      <c r="C8250" t="s">
        <v>28321</v>
      </c>
      <c r="D8250" t="s">
        <v>1486</v>
      </c>
      <c r="E8250" t="s">
        <v>4076</v>
      </c>
      <c r="F8250">
        <v>109</v>
      </c>
      <c r="G8250" t="s">
        <v>8212</v>
      </c>
      <c r="H8250" t="s">
        <v>8213</v>
      </c>
      <c r="I8250" t="s">
        <v>8214</v>
      </c>
      <c r="J8250" t="s">
        <v>8215</v>
      </c>
      <c r="K8250" t="s">
        <v>8224</v>
      </c>
      <c r="L8250" t="s">
        <v>8216</v>
      </c>
    </row>
    <row r="8251" spans="1:12" x14ac:dyDescent="0.35">
      <c r="A8251" s="164" t="s">
        <v>4182</v>
      </c>
      <c r="B8251" t="s">
        <v>6471</v>
      </c>
      <c r="C8251" t="s">
        <v>32656</v>
      </c>
      <c r="D8251" t="s">
        <v>4183</v>
      </c>
      <c r="E8251" t="s">
        <v>4076</v>
      </c>
      <c r="F8251">
        <v>156</v>
      </c>
      <c r="G8251" t="s">
        <v>8212</v>
      </c>
      <c r="H8251" t="s">
        <v>8213</v>
      </c>
      <c r="I8251" t="s">
        <v>8214</v>
      </c>
      <c r="J8251" t="s">
        <v>8215</v>
      </c>
      <c r="K8251" t="s">
        <v>8224</v>
      </c>
      <c r="L8251" t="s">
        <v>8216</v>
      </c>
    </row>
    <row r="8252" spans="1:12" x14ac:dyDescent="0.35">
      <c r="A8252" s="164" t="s">
        <v>10399</v>
      </c>
      <c r="B8252" t="s">
        <v>10400</v>
      </c>
      <c r="C8252" t="s">
        <v>10401</v>
      </c>
      <c r="D8252" t="s">
        <v>10402</v>
      </c>
      <c r="E8252" t="s">
        <v>4076</v>
      </c>
      <c r="H8252" t="s">
        <v>8213</v>
      </c>
      <c r="I8252" t="s">
        <v>8214</v>
      </c>
      <c r="J8252" t="s">
        <v>8215</v>
      </c>
      <c r="K8252" t="s">
        <v>8224</v>
      </c>
      <c r="L8252" t="s">
        <v>8216</v>
      </c>
    </row>
    <row r="8253" spans="1:12" x14ac:dyDescent="0.35">
      <c r="A8253" s="164" t="s">
        <v>12070</v>
      </c>
      <c r="B8253" t="s">
        <v>12071</v>
      </c>
      <c r="C8253" t="s">
        <v>12072</v>
      </c>
      <c r="D8253" t="s">
        <v>9464</v>
      </c>
      <c r="E8253" t="s">
        <v>4076</v>
      </c>
      <c r="H8253" t="s">
        <v>8213</v>
      </c>
      <c r="I8253" t="s">
        <v>8214</v>
      </c>
      <c r="J8253" t="s">
        <v>8215</v>
      </c>
      <c r="K8253" t="s">
        <v>8224</v>
      </c>
      <c r="L8253" t="s">
        <v>8216</v>
      </c>
    </row>
    <row r="8254" spans="1:12" x14ac:dyDescent="0.35">
      <c r="A8254" s="164" t="s">
        <v>4184</v>
      </c>
      <c r="B8254" t="s">
        <v>5987</v>
      </c>
      <c r="C8254" t="s">
        <v>19684</v>
      </c>
      <c r="D8254" t="s">
        <v>4116</v>
      </c>
      <c r="E8254" t="s">
        <v>4076</v>
      </c>
      <c r="F8254">
        <v>18</v>
      </c>
      <c r="G8254" t="s">
        <v>8234</v>
      </c>
      <c r="H8254" t="s">
        <v>8213</v>
      </c>
      <c r="I8254" t="s">
        <v>8214</v>
      </c>
      <c r="J8254" t="s">
        <v>8215</v>
      </c>
      <c r="K8254" t="s">
        <v>8224</v>
      </c>
      <c r="L8254" t="s">
        <v>8216</v>
      </c>
    </row>
    <row r="8255" spans="1:12" x14ac:dyDescent="0.35">
      <c r="A8255" s="164" t="s">
        <v>27517</v>
      </c>
      <c r="B8255" t="s">
        <v>19450</v>
      </c>
      <c r="C8255" t="s">
        <v>19451</v>
      </c>
      <c r="D8255" t="s">
        <v>14035</v>
      </c>
      <c r="E8255" t="s">
        <v>4076</v>
      </c>
      <c r="F8255">
        <v>25</v>
      </c>
      <c r="G8255" t="s">
        <v>8234</v>
      </c>
      <c r="H8255" t="s">
        <v>8213</v>
      </c>
      <c r="I8255" t="s">
        <v>8219</v>
      </c>
      <c r="J8255" t="s">
        <v>8215</v>
      </c>
      <c r="K8255" t="s">
        <v>5808</v>
      </c>
      <c r="L8255" t="s">
        <v>8216</v>
      </c>
    </row>
    <row r="8256" spans="1:12" x14ac:dyDescent="0.35">
      <c r="A8256" s="164" t="s">
        <v>26601</v>
      </c>
      <c r="B8256" t="s">
        <v>16985</v>
      </c>
      <c r="C8256" t="s">
        <v>15681</v>
      </c>
      <c r="D8256" t="s">
        <v>3071</v>
      </c>
      <c r="E8256" t="s">
        <v>4076</v>
      </c>
      <c r="F8256">
        <v>25</v>
      </c>
      <c r="G8256" t="s">
        <v>8234</v>
      </c>
      <c r="H8256" t="s">
        <v>8213</v>
      </c>
      <c r="I8256" t="s">
        <v>8219</v>
      </c>
      <c r="J8256" t="s">
        <v>8215</v>
      </c>
      <c r="K8256" t="s">
        <v>5808</v>
      </c>
      <c r="L8256" t="s">
        <v>8216</v>
      </c>
    </row>
    <row r="8257" spans="1:12" x14ac:dyDescent="0.35">
      <c r="A8257" s="164" t="s">
        <v>27763</v>
      </c>
      <c r="B8257" t="s">
        <v>27764</v>
      </c>
      <c r="C8257" t="s">
        <v>27765</v>
      </c>
      <c r="D8257" t="s">
        <v>4112</v>
      </c>
      <c r="E8257" t="s">
        <v>4076</v>
      </c>
      <c r="F8257">
        <v>24</v>
      </c>
      <c r="G8257" t="s">
        <v>8234</v>
      </c>
      <c r="H8257" t="s">
        <v>8213</v>
      </c>
      <c r="I8257" t="s">
        <v>8214</v>
      </c>
      <c r="J8257" t="s">
        <v>8215</v>
      </c>
      <c r="K8257" t="s">
        <v>8224</v>
      </c>
      <c r="L8257" t="s">
        <v>8216</v>
      </c>
    </row>
    <row r="8258" spans="1:12" x14ac:dyDescent="0.35">
      <c r="A8258" s="164" t="s">
        <v>6454</v>
      </c>
      <c r="B8258" t="s">
        <v>6455</v>
      </c>
      <c r="C8258" t="s">
        <v>15681</v>
      </c>
      <c r="D8258" t="s">
        <v>3071</v>
      </c>
      <c r="E8258" t="s">
        <v>4076</v>
      </c>
      <c r="F8258">
        <v>25</v>
      </c>
      <c r="G8258" t="s">
        <v>8234</v>
      </c>
      <c r="H8258" t="s">
        <v>8213</v>
      </c>
      <c r="I8258" t="s">
        <v>8219</v>
      </c>
      <c r="J8258" t="s">
        <v>8215</v>
      </c>
      <c r="K8258" t="s">
        <v>8224</v>
      </c>
      <c r="L8258" t="s">
        <v>8216</v>
      </c>
    </row>
    <row r="8259" spans="1:12" x14ac:dyDescent="0.35">
      <c r="A8259" s="164" t="s">
        <v>26823</v>
      </c>
      <c r="B8259" t="s">
        <v>26824</v>
      </c>
      <c r="C8259" t="s">
        <v>26825</v>
      </c>
      <c r="D8259" t="s">
        <v>26826</v>
      </c>
      <c r="E8259" t="s">
        <v>4076</v>
      </c>
      <c r="H8259" t="s">
        <v>8213</v>
      </c>
      <c r="I8259" t="s">
        <v>8219</v>
      </c>
      <c r="J8259" t="s">
        <v>8215</v>
      </c>
      <c r="K8259" t="s">
        <v>8224</v>
      </c>
      <c r="L8259" t="s">
        <v>8216</v>
      </c>
    </row>
    <row r="8260" spans="1:12" x14ac:dyDescent="0.35">
      <c r="A8260" s="164" t="s">
        <v>27961</v>
      </c>
      <c r="B8260" t="s">
        <v>27962</v>
      </c>
      <c r="C8260" t="s">
        <v>27963</v>
      </c>
      <c r="D8260" t="s">
        <v>10093</v>
      </c>
      <c r="E8260" t="s">
        <v>4076</v>
      </c>
      <c r="F8260">
        <v>25</v>
      </c>
      <c r="G8260" t="s">
        <v>8234</v>
      </c>
      <c r="H8260" t="s">
        <v>8213</v>
      </c>
      <c r="I8260" t="s">
        <v>8219</v>
      </c>
      <c r="J8260" t="s">
        <v>8272</v>
      </c>
      <c r="K8260" t="s">
        <v>8224</v>
      </c>
      <c r="L8260" t="s">
        <v>8216</v>
      </c>
    </row>
    <row r="8261" spans="1:12" x14ac:dyDescent="0.35">
      <c r="A8261" s="164" t="s">
        <v>10011</v>
      </c>
      <c r="B8261" t="s">
        <v>10012</v>
      </c>
      <c r="C8261" t="s">
        <v>10013</v>
      </c>
      <c r="D8261" t="s">
        <v>3980</v>
      </c>
      <c r="E8261" t="s">
        <v>4076</v>
      </c>
      <c r="F8261">
        <v>23</v>
      </c>
      <c r="G8261" t="s">
        <v>8234</v>
      </c>
      <c r="H8261" t="s">
        <v>8213</v>
      </c>
      <c r="I8261" t="s">
        <v>8214</v>
      </c>
      <c r="J8261" t="s">
        <v>8272</v>
      </c>
      <c r="K8261" t="s">
        <v>8224</v>
      </c>
      <c r="L8261" t="s">
        <v>8216</v>
      </c>
    </row>
    <row r="8262" spans="1:12" x14ac:dyDescent="0.35">
      <c r="A8262" s="164" t="s">
        <v>22649</v>
      </c>
      <c r="B8262" t="s">
        <v>12161</v>
      </c>
      <c r="C8262" t="s">
        <v>12162</v>
      </c>
      <c r="D8262" t="s">
        <v>2061</v>
      </c>
      <c r="E8262" t="s">
        <v>4076</v>
      </c>
      <c r="F8262">
        <v>19</v>
      </c>
      <c r="G8262" t="s">
        <v>8234</v>
      </c>
      <c r="H8262" t="s">
        <v>8213</v>
      </c>
      <c r="I8262" t="s">
        <v>8219</v>
      </c>
      <c r="J8262" t="s">
        <v>8272</v>
      </c>
      <c r="K8262" t="s">
        <v>8224</v>
      </c>
      <c r="L8262" t="s">
        <v>8216</v>
      </c>
    </row>
    <row r="8263" spans="1:12" x14ac:dyDescent="0.35">
      <c r="A8263" s="164" t="s">
        <v>14454</v>
      </c>
      <c r="B8263" t="s">
        <v>14455</v>
      </c>
      <c r="C8263" t="s">
        <v>14456</v>
      </c>
      <c r="D8263" t="s">
        <v>14457</v>
      </c>
      <c r="E8263" t="s">
        <v>4076</v>
      </c>
      <c r="F8263">
        <v>25</v>
      </c>
      <c r="G8263" t="s">
        <v>8234</v>
      </c>
      <c r="H8263" t="s">
        <v>8213</v>
      </c>
      <c r="I8263" t="s">
        <v>8219</v>
      </c>
      <c r="J8263" t="s">
        <v>8272</v>
      </c>
      <c r="K8263" t="s">
        <v>5808</v>
      </c>
      <c r="L8263" t="s">
        <v>8216</v>
      </c>
    </row>
    <row r="8264" spans="1:12" x14ac:dyDescent="0.35">
      <c r="A8264" s="164" t="s">
        <v>14004</v>
      </c>
      <c r="B8264" t="s">
        <v>14005</v>
      </c>
      <c r="C8264" t="s">
        <v>14006</v>
      </c>
      <c r="D8264" t="s">
        <v>14007</v>
      </c>
      <c r="E8264" t="s">
        <v>4076</v>
      </c>
      <c r="F8264">
        <v>2</v>
      </c>
      <c r="G8264" t="s">
        <v>8234</v>
      </c>
      <c r="H8264" t="s">
        <v>8213</v>
      </c>
      <c r="I8264" t="s">
        <v>8219</v>
      </c>
      <c r="J8264" t="s">
        <v>8272</v>
      </c>
      <c r="K8264" t="s">
        <v>8224</v>
      </c>
      <c r="L8264" t="s">
        <v>8216</v>
      </c>
    </row>
    <row r="8265" spans="1:12" x14ac:dyDescent="0.35">
      <c r="A8265" s="164" t="s">
        <v>12066</v>
      </c>
      <c r="B8265" t="s">
        <v>12067</v>
      </c>
      <c r="C8265" t="s">
        <v>12068</v>
      </c>
      <c r="D8265" t="s">
        <v>985</v>
      </c>
      <c r="E8265" t="s">
        <v>4076</v>
      </c>
      <c r="F8265">
        <v>25</v>
      </c>
      <c r="G8265" t="s">
        <v>8234</v>
      </c>
      <c r="H8265" t="s">
        <v>8213</v>
      </c>
      <c r="I8265" t="s">
        <v>8214</v>
      </c>
      <c r="J8265" t="s">
        <v>8272</v>
      </c>
      <c r="K8265" t="s">
        <v>5808</v>
      </c>
      <c r="L8265" t="s">
        <v>8216</v>
      </c>
    </row>
    <row r="8266" spans="1:12" x14ac:dyDescent="0.35">
      <c r="A8266" s="164" t="s">
        <v>21636</v>
      </c>
      <c r="B8266" t="s">
        <v>12161</v>
      </c>
      <c r="C8266" t="s">
        <v>21637</v>
      </c>
      <c r="D8266" t="s">
        <v>2061</v>
      </c>
      <c r="E8266" t="s">
        <v>4076</v>
      </c>
      <c r="F8266">
        <v>25</v>
      </c>
      <c r="G8266" t="s">
        <v>8234</v>
      </c>
      <c r="H8266" t="s">
        <v>8213</v>
      </c>
      <c r="I8266" t="s">
        <v>8219</v>
      </c>
      <c r="J8266" t="s">
        <v>8272</v>
      </c>
      <c r="K8266" t="s">
        <v>8224</v>
      </c>
      <c r="L8266" t="s">
        <v>8216</v>
      </c>
    </row>
    <row r="8267" spans="1:12" x14ac:dyDescent="0.35">
      <c r="A8267" s="164" t="s">
        <v>15526</v>
      </c>
      <c r="B8267" t="s">
        <v>5799</v>
      </c>
      <c r="C8267" t="s">
        <v>15527</v>
      </c>
      <c r="D8267" t="s">
        <v>4298</v>
      </c>
      <c r="E8267" t="s">
        <v>4076</v>
      </c>
      <c r="F8267">
        <v>25</v>
      </c>
      <c r="G8267" t="s">
        <v>8234</v>
      </c>
      <c r="H8267" t="s">
        <v>8213</v>
      </c>
      <c r="I8267" t="s">
        <v>8214</v>
      </c>
      <c r="J8267" t="s">
        <v>8272</v>
      </c>
      <c r="K8267" t="s">
        <v>8224</v>
      </c>
      <c r="L8267" t="s">
        <v>8216</v>
      </c>
    </row>
    <row r="8268" spans="1:12" x14ac:dyDescent="0.35">
      <c r="A8268" s="164" t="s">
        <v>9277</v>
      </c>
      <c r="B8268" t="s">
        <v>9278</v>
      </c>
      <c r="C8268" t="s">
        <v>9279</v>
      </c>
      <c r="D8268" t="s">
        <v>1031</v>
      </c>
      <c r="E8268" t="s">
        <v>4076</v>
      </c>
      <c r="F8268">
        <v>25</v>
      </c>
      <c r="G8268" t="s">
        <v>8234</v>
      </c>
      <c r="H8268" t="s">
        <v>8213</v>
      </c>
      <c r="I8268" t="s">
        <v>8219</v>
      </c>
      <c r="J8268" t="s">
        <v>8272</v>
      </c>
      <c r="K8268" t="s">
        <v>5808</v>
      </c>
      <c r="L8268" t="s">
        <v>8216</v>
      </c>
    </row>
    <row r="8269" spans="1:12" x14ac:dyDescent="0.35">
      <c r="A8269" s="164" t="s">
        <v>31953</v>
      </c>
      <c r="B8269" t="s">
        <v>7549</v>
      </c>
      <c r="C8269" t="s">
        <v>14280</v>
      </c>
      <c r="D8269" t="s">
        <v>3750</v>
      </c>
      <c r="E8269" t="s">
        <v>4076</v>
      </c>
      <c r="F8269">
        <v>25</v>
      </c>
      <c r="G8269" t="s">
        <v>8234</v>
      </c>
      <c r="H8269" t="s">
        <v>8213</v>
      </c>
      <c r="I8269" t="s">
        <v>8219</v>
      </c>
      <c r="J8269" t="s">
        <v>8272</v>
      </c>
      <c r="K8269" t="s">
        <v>8224</v>
      </c>
      <c r="L8269" t="s">
        <v>8216</v>
      </c>
    </row>
    <row r="8270" spans="1:12" x14ac:dyDescent="0.35">
      <c r="A8270" s="164" t="s">
        <v>17246</v>
      </c>
      <c r="B8270" t="s">
        <v>17247</v>
      </c>
      <c r="C8270" t="s">
        <v>17248</v>
      </c>
      <c r="D8270" t="s">
        <v>3439</v>
      </c>
      <c r="E8270" t="s">
        <v>4076</v>
      </c>
      <c r="F8270">
        <v>25</v>
      </c>
      <c r="G8270" t="s">
        <v>8234</v>
      </c>
      <c r="H8270" t="s">
        <v>8213</v>
      </c>
      <c r="I8270" t="s">
        <v>8219</v>
      </c>
      <c r="J8270" t="s">
        <v>8272</v>
      </c>
      <c r="K8270" t="s">
        <v>5808</v>
      </c>
      <c r="L8270" t="s">
        <v>8216</v>
      </c>
    </row>
    <row r="8271" spans="1:12" x14ac:dyDescent="0.35">
      <c r="A8271" s="164" t="s">
        <v>13418</v>
      </c>
      <c r="B8271" t="s">
        <v>13419</v>
      </c>
      <c r="C8271" t="s">
        <v>11446</v>
      </c>
      <c r="D8271" t="s">
        <v>11447</v>
      </c>
      <c r="E8271" t="s">
        <v>4076</v>
      </c>
      <c r="F8271">
        <v>12</v>
      </c>
      <c r="G8271" t="s">
        <v>8234</v>
      </c>
      <c r="H8271" t="s">
        <v>8213</v>
      </c>
      <c r="I8271" t="s">
        <v>8214</v>
      </c>
      <c r="J8271" t="s">
        <v>8272</v>
      </c>
      <c r="K8271" t="s">
        <v>8224</v>
      </c>
      <c r="L8271" t="s">
        <v>8216</v>
      </c>
    </row>
    <row r="8272" spans="1:12" x14ac:dyDescent="0.35">
      <c r="A8272" s="164" t="s">
        <v>30284</v>
      </c>
      <c r="B8272" t="s">
        <v>19450</v>
      </c>
      <c r="C8272" t="s">
        <v>19451</v>
      </c>
      <c r="D8272" t="s">
        <v>14035</v>
      </c>
      <c r="E8272" t="s">
        <v>4076</v>
      </c>
      <c r="F8272">
        <v>25</v>
      </c>
      <c r="G8272" t="s">
        <v>8234</v>
      </c>
      <c r="H8272" t="s">
        <v>8213</v>
      </c>
      <c r="I8272" t="s">
        <v>8219</v>
      </c>
      <c r="J8272" t="s">
        <v>8272</v>
      </c>
      <c r="K8272" t="s">
        <v>5808</v>
      </c>
      <c r="L8272" t="s">
        <v>8216</v>
      </c>
    </row>
    <row r="8273" spans="1:12" x14ac:dyDescent="0.35">
      <c r="A8273" s="164" t="s">
        <v>32854</v>
      </c>
      <c r="B8273" t="s">
        <v>32855</v>
      </c>
      <c r="C8273" t="s">
        <v>32856</v>
      </c>
      <c r="D8273" t="s">
        <v>32857</v>
      </c>
      <c r="E8273" t="s">
        <v>4076</v>
      </c>
      <c r="F8273">
        <v>10</v>
      </c>
      <c r="G8273" t="s">
        <v>8234</v>
      </c>
      <c r="H8273" t="s">
        <v>8213</v>
      </c>
      <c r="I8273" t="s">
        <v>8219</v>
      </c>
      <c r="J8273" t="s">
        <v>8272</v>
      </c>
      <c r="K8273" t="s">
        <v>8224</v>
      </c>
      <c r="L8273" t="s">
        <v>8216</v>
      </c>
    </row>
    <row r="8274" spans="1:12" x14ac:dyDescent="0.35">
      <c r="A8274" s="164" t="s">
        <v>11814</v>
      </c>
      <c r="B8274" t="s">
        <v>11815</v>
      </c>
      <c r="C8274" t="s">
        <v>11816</v>
      </c>
      <c r="D8274" t="s">
        <v>11817</v>
      </c>
      <c r="E8274" t="s">
        <v>4076</v>
      </c>
      <c r="F8274">
        <v>25</v>
      </c>
      <c r="G8274" t="s">
        <v>8234</v>
      </c>
      <c r="H8274" t="s">
        <v>8213</v>
      </c>
      <c r="I8274" t="s">
        <v>8219</v>
      </c>
      <c r="J8274" t="s">
        <v>8272</v>
      </c>
      <c r="K8274" t="s">
        <v>8224</v>
      </c>
      <c r="L8274" t="s">
        <v>8216</v>
      </c>
    </row>
    <row r="8275" spans="1:12" x14ac:dyDescent="0.35">
      <c r="A8275" s="164" t="s">
        <v>12363</v>
      </c>
      <c r="B8275" t="s">
        <v>12364</v>
      </c>
      <c r="C8275" t="s">
        <v>12365</v>
      </c>
      <c r="D8275" t="s">
        <v>12366</v>
      </c>
      <c r="E8275" t="s">
        <v>4076</v>
      </c>
      <c r="F8275">
        <v>21</v>
      </c>
      <c r="G8275" t="s">
        <v>8234</v>
      </c>
      <c r="H8275" t="s">
        <v>8213</v>
      </c>
      <c r="I8275" t="s">
        <v>8214</v>
      </c>
      <c r="J8275" t="s">
        <v>8272</v>
      </c>
      <c r="K8275" t="s">
        <v>8224</v>
      </c>
      <c r="L8275" t="s">
        <v>8216</v>
      </c>
    </row>
    <row r="8276" spans="1:12" x14ac:dyDescent="0.35">
      <c r="A8276" s="164" t="s">
        <v>19103</v>
      </c>
      <c r="B8276" t="s">
        <v>11583</v>
      </c>
      <c r="C8276" t="s">
        <v>11584</v>
      </c>
      <c r="D8276" t="s">
        <v>198</v>
      </c>
      <c r="E8276" t="s">
        <v>4076</v>
      </c>
      <c r="F8276">
        <v>25</v>
      </c>
      <c r="G8276" t="s">
        <v>8234</v>
      </c>
      <c r="H8276" t="s">
        <v>8213</v>
      </c>
      <c r="I8276" t="s">
        <v>8219</v>
      </c>
      <c r="J8276" t="s">
        <v>8272</v>
      </c>
      <c r="K8276" t="s">
        <v>8224</v>
      </c>
      <c r="L8276" t="s">
        <v>8216</v>
      </c>
    </row>
    <row r="8277" spans="1:12" x14ac:dyDescent="0.35">
      <c r="A8277" s="164" t="s">
        <v>23968</v>
      </c>
      <c r="B8277" t="s">
        <v>5469</v>
      </c>
      <c r="C8277" t="s">
        <v>15681</v>
      </c>
      <c r="D8277" t="s">
        <v>3071</v>
      </c>
      <c r="E8277" t="s">
        <v>4076</v>
      </c>
      <c r="F8277">
        <v>25</v>
      </c>
      <c r="G8277" t="s">
        <v>8234</v>
      </c>
      <c r="H8277" t="s">
        <v>8213</v>
      </c>
      <c r="I8277" t="s">
        <v>8219</v>
      </c>
      <c r="J8277" t="s">
        <v>8272</v>
      </c>
      <c r="K8277" t="s">
        <v>8224</v>
      </c>
      <c r="L8277" t="s">
        <v>8216</v>
      </c>
    </row>
    <row r="8278" spans="1:12" x14ac:dyDescent="0.35">
      <c r="A8278" s="164" t="s">
        <v>16984</v>
      </c>
      <c r="B8278" t="s">
        <v>16985</v>
      </c>
      <c r="C8278" t="s">
        <v>15681</v>
      </c>
      <c r="D8278" t="s">
        <v>3071</v>
      </c>
      <c r="E8278" t="s">
        <v>4076</v>
      </c>
      <c r="F8278">
        <v>25</v>
      </c>
      <c r="G8278" t="s">
        <v>8234</v>
      </c>
      <c r="H8278" t="s">
        <v>8213</v>
      </c>
      <c r="I8278" t="s">
        <v>8219</v>
      </c>
      <c r="J8278" t="s">
        <v>8272</v>
      </c>
      <c r="K8278" t="s">
        <v>5808</v>
      </c>
      <c r="L8278" t="s">
        <v>8216</v>
      </c>
    </row>
    <row r="8279" spans="1:12" x14ac:dyDescent="0.35">
      <c r="A8279" s="164" t="s">
        <v>23059</v>
      </c>
      <c r="B8279" t="s">
        <v>13784</v>
      </c>
      <c r="C8279" t="s">
        <v>13785</v>
      </c>
      <c r="D8279" t="s">
        <v>13786</v>
      </c>
      <c r="E8279" t="s">
        <v>4076</v>
      </c>
      <c r="F8279">
        <v>25</v>
      </c>
      <c r="G8279" t="s">
        <v>8234</v>
      </c>
      <c r="H8279" t="s">
        <v>8213</v>
      </c>
      <c r="I8279" t="s">
        <v>8219</v>
      </c>
      <c r="J8279" t="s">
        <v>8272</v>
      </c>
      <c r="K8279" t="s">
        <v>8224</v>
      </c>
      <c r="L8279" t="s">
        <v>8216</v>
      </c>
    </row>
    <row r="8280" spans="1:12" x14ac:dyDescent="0.35">
      <c r="A8280" s="164" t="s">
        <v>15891</v>
      </c>
      <c r="B8280" t="s">
        <v>15892</v>
      </c>
      <c r="C8280" t="s">
        <v>15893</v>
      </c>
      <c r="D8280" t="s">
        <v>2653</v>
      </c>
      <c r="E8280" t="s">
        <v>4076</v>
      </c>
      <c r="F8280">
        <v>25</v>
      </c>
      <c r="G8280" t="s">
        <v>8234</v>
      </c>
      <c r="H8280" t="s">
        <v>8213</v>
      </c>
      <c r="I8280" t="s">
        <v>8219</v>
      </c>
      <c r="J8280" t="s">
        <v>8272</v>
      </c>
      <c r="K8280" t="s">
        <v>8224</v>
      </c>
      <c r="L8280" t="s">
        <v>8216</v>
      </c>
    </row>
    <row r="8281" spans="1:12" x14ac:dyDescent="0.35">
      <c r="A8281" s="164" t="s">
        <v>19449</v>
      </c>
      <c r="B8281" t="s">
        <v>19450</v>
      </c>
      <c r="C8281" t="s">
        <v>19451</v>
      </c>
      <c r="D8281" t="s">
        <v>14035</v>
      </c>
      <c r="E8281" t="s">
        <v>4076</v>
      </c>
      <c r="F8281">
        <v>25</v>
      </c>
      <c r="G8281" t="s">
        <v>8234</v>
      </c>
      <c r="H8281" t="s">
        <v>8213</v>
      </c>
      <c r="I8281" t="s">
        <v>8219</v>
      </c>
      <c r="J8281" t="s">
        <v>8272</v>
      </c>
      <c r="K8281" t="s">
        <v>5808</v>
      </c>
      <c r="L8281" t="s">
        <v>8216</v>
      </c>
    </row>
    <row r="8282" spans="1:12" x14ac:dyDescent="0.35">
      <c r="A8282" s="164" t="s">
        <v>16592</v>
      </c>
      <c r="B8282" t="s">
        <v>16593</v>
      </c>
      <c r="C8282" t="s">
        <v>16594</v>
      </c>
      <c r="D8282" t="s">
        <v>4088</v>
      </c>
      <c r="E8282" t="s">
        <v>4076</v>
      </c>
      <c r="F8282">
        <v>115</v>
      </c>
      <c r="G8282" t="s">
        <v>8212</v>
      </c>
      <c r="H8282" t="s">
        <v>8213</v>
      </c>
      <c r="I8282" t="s">
        <v>8214</v>
      </c>
      <c r="J8282" t="s">
        <v>8215</v>
      </c>
      <c r="K8282" t="s">
        <v>8224</v>
      </c>
      <c r="L8282" t="s">
        <v>8216</v>
      </c>
    </row>
    <row r="8283" spans="1:12" x14ac:dyDescent="0.35">
      <c r="A8283" s="164" t="s">
        <v>15656</v>
      </c>
      <c r="B8283" t="s">
        <v>15657</v>
      </c>
      <c r="C8283" t="s">
        <v>12350</v>
      </c>
      <c r="D8283" t="s">
        <v>4112</v>
      </c>
      <c r="E8283" t="s">
        <v>4076</v>
      </c>
      <c r="F8283">
        <v>55</v>
      </c>
      <c r="G8283" t="s">
        <v>8234</v>
      </c>
      <c r="H8283" t="s">
        <v>8213</v>
      </c>
      <c r="I8283" t="s">
        <v>8214</v>
      </c>
      <c r="J8283" t="s">
        <v>8215</v>
      </c>
      <c r="K8283" t="s">
        <v>8224</v>
      </c>
      <c r="L8283" t="s">
        <v>8216</v>
      </c>
    </row>
    <row r="8284" spans="1:12" x14ac:dyDescent="0.35">
      <c r="A8284" s="164" t="s">
        <v>28701</v>
      </c>
      <c r="B8284" t="s">
        <v>28702</v>
      </c>
      <c r="C8284" t="s">
        <v>28703</v>
      </c>
      <c r="D8284" t="s">
        <v>4138</v>
      </c>
      <c r="E8284" t="s">
        <v>4076</v>
      </c>
      <c r="F8284">
        <v>165</v>
      </c>
      <c r="G8284" t="s">
        <v>8212</v>
      </c>
      <c r="H8284" t="s">
        <v>8213</v>
      </c>
      <c r="I8284" t="s">
        <v>8214</v>
      </c>
      <c r="J8284" t="s">
        <v>8215</v>
      </c>
      <c r="K8284" t="s">
        <v>8224</v>
      </c>
      <c r="L8284" t="s">
        <v>8216</v>
      </c>
    </row>
    <row r="8285" spans="1:12" x14ac:dyDescent="0.35">
      <c r="A8285" s="164" t="s">
        <v>28311</v>
      </c>
      <c r="B8285" t="s">
        <v>28312</v>
      </c>
      <c r="C8285" t="s">
        <v>28313</v>
      </c>
      <c r="D8285" t="s">
        <v>4104</v>
      </c>
      <c r="E8285" t="s">
        <v>4076</v>
      </c>
      <c r="F8285">
        <v>16</v>
      </c>
      <c r="G8285" t="s">
        <v>8234</v>
      </c>
      <c r="H8285" t="s">
        <v>8213</v>
      </c>
      <c r="I8285" t="s">
        <v>8214</v>
      </c>
      <c r="J8285" t="s">
        <v>8215</v>
      </c>
      <c r="K8285" t="s">
        <v>8224</v>
      </c>
      <c r="L8285" t="s">
        <v>8216</v>
      </c>
    </row>
    <row r="8286" spans="1:12" x14ac:dyDescent="0.35">
      <c r="A8286" s="164" t="s">
        <v>28179</v>
      </c>
      <c r="B8286" t="s">
        <v>28180</v>
      </c>
      <c r="C8286" t="s">
        <v>28181</v>
      </c>
      <c r="D8286" t="s">
        <v>4112</v>
      </c>
      <c r="E8286" t="s">
        <v>4076</v>
      </c>
      <c r="F8286">
        <v>298</v>
      </c>
      <c r="G8286" t="s">
        <v>8223</v>
      </c>
      <c r="H8286" t="s">
        <v>8213</v>
      </c>
      <c r="I8286" t="s">
        <v>8214</v>
      </c>
      <c r="J8286" t="s">
        <v>8215</v>
      </c>
      <c r="K8286" t="s">
        <v>8224</v>
      </c>
      <c r="L8286" t="s">
        <v>8216</v>
      </c>
    </row>
    <row r="8287" spans="1:12" x14ac:dyDescent="0.35">
      <c r="A8287" s="164" t="s">
        <v>10899</v>
      </c>
      <c r="B8287" t="s">
        <v>10900</v>
      </c>
      <c r="C8287" t="s">
        <v>10901</v>
      </c>
      <c r="D8287" t="s">
        <v>1113</v>
      </c>
      <c r="E8287" t="s">
        <v>4076</v>
      </c>
      <c r="F8287">
        <v>16</v>
      </c>
      <c r="G8287" t="s">
        <v>8234</v>
      </c>
      <c r="H8287" t="s">
        <v>8213</v>
      </c>
      <c r="I8287" t="s">
        <v>8219</v>
      </c>
      <c r="J8287" t="s">
        <v>8215</v>
      </c>
      <c r="K8287" t="s">
        <v>8224</v>
      </c>
      <c r="L8287" t="s">
        <v>8216</v>
      </c>
    </row>
    <row r="8288" spans="1:12" x14ac:dyDescent="0.35">
      <c r="A8288" s="164" t="s">
        <v>27556</v>
      </c>
      <c r="B8288" t="s">
        <v>27557</v>
      </c>
      <c r="C8288" t="s">
        <v>27558</v>
      </c>
      <c r="D8288" t="s">
        <v>3248</v>
      </c>
      <c r="E8288" t="s">
        <v>4076</v>
      </c>
      <c r="F8288">
        <v>75</v>
      </c>
      <c r="G8288" t="s">
        <v>8234</v>
      </c>
      <c r="H8288" t="s">
        <v>8213</v>
      </c>
      <c r="I8288" t="s">
        <v>8214</v>
      </c>
      <c r="J8288" t="s">
        <v>8215</v>
      </c>
      <c r="K8288" t="s">
        <v>8224</v>
      </c>
      <c r="L8288" t="s">
        <v>8267</v>
      </c>
    </row>
    <row r="8289" spans="1:12" x14ac:dyDescent="0.35">
      <c r="A8289" s="164" t="s">
        <v>20584</v>
      </c>
      <c r="B8289" t="s">
        <v>20585</v>
      </c>
      <c r="C8289" t="s">
        <v>20586</v>
      </c>
      <c r="D8289" t="s">
        <v>244</v>
      </c>
      <c r="E8289" t="s">
        <v>4076</v>
      </c>
      <c r="F8289">
        <v>130</v>
      </c>
      <c r="G8289" t="s">
        <v>8212</v>
      </c>
      <c r="H8289" t="s">
        <v>8213</v>
      </c>
      <c r="I8289" t="s">
        <v>8214</v>
      </c>
      <c r="J8289" t="s">
        <v>8215</v>
      </c>
      <c r="K8289" t="s">
        <v>8224</v>
      </c>
      <c r="L8289" t="s">
        <v>8216</v>
      </c>
    </row>
    <row r="8290" spans="1:12" x14ac:dyDescent="0.35">
      <c r="A8290" s="164" t="s">
        <v>11833</v>
      </c>
      <c r="B8290" t="s">
        <v>11834</v>
      </c>
      <c r="C8290" t="s">
        <v>11835</v>
      </c>
      <c r="D8290" t="s">
        <v>2653</v>
      </c>
      <c r="E8290" t="s">
        <v>4076</v>
      </c>
      <c r="F8290">
        <v>150</v>
      </c>
      <c r="G8290" t="s">
        <v>8212</v>
      </c>
      <c r="H8290" t="s">
        <v>8213</v>
      </c>
      <c r="I8290" t="s">
        <v>8219</v>
      </c>
      <c r="J8290" t="s">
        <v>8215</v>
      </c>
      <c r="K8290" t="s">
        <v>8224</v>
      </c>
      <c r="L8290" t="s">
        <v>8216</v>
      </c>
    </row>
    <row r="8291" spans="1:12" x14ac:dyDescent="0.35">
      <c r="A8291" s="164" t="s">
        <v>32444</v>
      </c>
      <c r="B8291" t="s">
        <v>32445</v>
      </c>
      <c r="C8291" t="s">
        <v>32446</v>
      </c>
      <c r="D8291" t="s">
        <v>13108</v>
      </c>
      <c r="E8291" t="s">
        <v>4076</v>
      </c>
      <c r="H8291" t="s">
        <v>8213</v>
      </c>
      <c r="I8291" t="s">
        <v>8214</v>
      </c>
      <c r="J8291" t="s">
        <v>8215</v>
      </c>
      <c r="K8291" t="s">
        <v>8224</v>
      </c>
      <c r="L8291" t="s">
        <v>8216</v>
      </c>
    </row>
    <row r="8292" spans="1:12" x14ac:dyDescent="0.35">
      <c r="A8292" s="164" t="s">
        <v>27934</v>
      </c>
      <c r="B8292" t="s">
        <v>27935</v>
      </c>
      <c r="C8292" t="s">
        <v>27936</v>
      </c>
      <c r="D8292" t="s">
        <v>160</v>
      </c>
      <c r="E8292" t="s">
        <v>4076</v>
      </c>
      <c r="F8292">
        <v>25</v>
      </c>
      <c r="G8292" t="s">
        <v>8234</v>
      </c>
      <c r="H8292" t="s">
        <v>8213</v>
      </c>
      <c r="I8292" t="s">
        <v>8214</v>
      </c>
      <c r="J8292" t="s">
        <v>8215</v>
      </c>
      <c r="K8292" t="s">
        <v>8224</v>
      </c>
      <c r="L8292" t="s">
        <v>8216</v>
      </c>
    </row>
    <row r="8293" spans="1:12" x14ac:dyDescent="0.35">
      <c r="A8293" s="164" t="s">
        <v>30509</v>
      </c>
      <c r="B8293" t="s">
        <v>30510</v>
      </c>
      <c r="C8293" t="s">
        <v>30511</v>
      </c>
      <c r="D8293" t="s">
        <v>9208</v>
      </c>
      <c r="E8293" t="s">
        <v>4076</v>
      </c>
      <c r="H8293" t="s">
        <v>8213</v>
      </c>
      <c r="I8293" t="s">
        <v>8214</v>
      </c>
      <c r="J8293" t="s">
        <v>8215</v>
      </c>
      <c r="K8293" t="s">
        <v>8224</v>
      </c>
      <c r="L8293" t="s">
        <v>8216</v>
      </c>
    </row>
    <row r="8294" spans="1:12" x14ac:dyDescent="0.35">
      <c r="A8294" s="164" t="s">
        <v>25385</v>
      </c>
      <c r="B8294" t="s">
        <v>25386</v>
      </c>
      <c r="C8294" t="s">
        <v>25387</v>
      </c>
      <c r="D8294" t="s">
        <v>23013</v>
      </c>
      <c r="E8294" t="s">
        <v>4076</v>
      </c>
      <c r="H8294" t="s">
        <v>8213</v>
      </c>
      <c r="I8294" t="s">
        <v>8214</v>
      </c>
      <c r="J8294" t="s">
        <v>8215</v>
      </c>
      <c r="K8294" t="s">
        <v>8224</v>
      </c>
      <c r="L8294" t="s">
        <v>8216</v>
      </c>
    </row>
    <row r="8295" spans="1:12" x14ac:dyDescent="0.35">
      <c r="A8295" s="164" t="s">
        <v>13105</v>
      </c>
      <c r="B8295" t="s">
        <v>13106</v>
      </c>
      <c r="C8295" t="s">
        <v>13107</v>
      </c>
      <c r="D8295" t="s">
        <v>13108</v>
      </c>
      <c r="E8295" t="s">
        <v>4076</v>
      </c>
      <c r="F8295">
        <v>132</v>
      </c>
      <c r="G8295" t="s">
        <v>8212</v>
      </c>
      <c r="H8295" t="s">
        <v>8213</v>
      </c>
      <c r="I8295" t="s">
        <v>8214</v>
      </c>
      <c r="J8295" t="s">
        <v>8215</v>
      </c>
      <c r="K8295" t="s">
        <v>8224</v>
      </c>
      <c r="L8295" t="s">
        <v>8216</v>
      </c>
    </row>
    <row r="8296" spans="1:12" x14ac:dyDescent="0.35">
      <c r="A8296" s="164" t="s">
        <v>29984</v>
      </c>
      <c r="B8296" t="s">
        <v>29985</v>
      </c>
      <c r="C8296" t="s">
        <v>29986</v>
      </c>
      <c r="D8296" t="s">
        <v>1511</v>
      </c>
      <c r="E8296" t="s">
        <v>4076</v>
      </c>
      <c r="F8296">
        <v>207</v>
      </c>
      <c r="G8296" t="s">
        <v>8223</v>
      </c>
      <c r="H8296" t="s">
        <v>8213</v>
      </c>
      <c r="I8296" t="s">
        <v>8214</v>
      </c>
      <c r="J8296" t="s">
        <v>8215</v>
      </c>
      <c r="K8296" t="s">
        <v>8224</v>
      </c>
      <c r="L8296" t="s">
        <v>8216</v>
      </c>
    </row>
    <row r="8297" spans="1:12" x14ac:dyDescent="0.35">
      <c r="A8297" s="164" t="s">
        <v>25091</v>
      </c>
      <c r="B8297" t="s">
        <v>25092</v>
      </c>
      <c r="C8297" t="s">
        <v>25093</v>
      </c>
      <c r="D8297" t="s">
        <v>4112</v>
      </c>
      <c r="E8297" t="s">
        <v>4076</v>
      </c>
      <c r="F8297">
        <v>64</v>
      </c>
      <c r="G8297" t="s">
        <v>8234</v>
      </c>
      <c r="H8297" t="s">
        <v>8213</v>
      </c>
      <c r="I8297" t="s">
        <v>8214</v>
      </c>
      <c r="J8297" t="s">
        <v>8215</v>
      </c>
      <c r="K8297" t="s">
        <v>8224</v>
      </c>
      <c r="L8297" t="s">
        <v>8267</v>
      </c>
    </row>
    <row r="8298" spans="1:12" x14ac:dyDescent="0.35">
      <c r="A8298" s="164" t="s">
        <v>11469</v>
      </c>
      <c r="B8298" t="s">
        <v>11470</v>
      </c>
      <c r="C8298" t="s">
        <v>11471</v>
      </c>
      <c r="D8298" t="s">
        <v>4138</v>
      </c>
      <c r="E8298" t="s">
        <v>4076</v>
      </c>
      <c r="F8298">
        <v>0</v>
      </c>
      <c r="G8298" t="s">
        <v>8234</v>
      </c>
      <c r="H8298" t="s">
        <v>8213</v>
      </c>
      <c r="I8298" t="s">
        <v>8214</v>
      </c>
      <c r="J8298" t="s">
        <v>8215</v>
      </c>
      <c r="K8298" t="s">
        <v>8224</v>
      </c>
      <c r="L8298" t="s">
        <v>8216</v>
      </c>
    </row>
    <row r="8299" spans="1:12" x14ac:dyDescent="0.35">
      <c r="A8299" s="164" t="s">
        <v>20704</v>
      </c>
      <c r="B8299" t="s">
        <v>20705</v>
      </c>
      <c r="C8299" t="s">
        <v>20706</v>
      </c>
      <c r="D8299" t="s">
        <v>973</v>
      </c>
      <c r="E8299" t="s">
        <v>4076</v>
      </c>
      <c r="F8299">
        <v>115</v>
      </c>
      <c r="G8299" t="s">
        <v>8212</v>
      </c>
      <c r="H8299" t="s">
        <v>8213</v>
      </c>
      <c r="I8299" t="s">
        <v>8214</v>
      </c>
      <c r="J8299" t="s">
        <v>8215</v>
      </c>
      <c r="K8299" t="s">
        <v>8224</v>
      </c>
      <c r="L8299" t="s">
        <v>8216</v>
      </c>
    </row>
    <row r="8300" spans="1:12" x14ac:dyDescent="0.35">
      <c r="A8300" s="164" t="s">
        <v>13380</v>
      </c>
      <c r="B8300" t="s">
        <v>13381</v>
      </c>
      <c r="C8300" t="s">
        <v>13382</v>
      </c>
      <c r="D8300" t="s">
        <v>1511</v>
      </c>
      <c r="E8300" t="s">
        <v>4076</v>
      </c>
      <c r="F8300">
        <v>88</v>
      </c>
      <c r="G8300" t="s">
        <v>8234</v>
      </c>
      <c r="H8300" t="s">
        <v>8213</v>
      </c>
      <c r="I8300" t="s">
        <v>8214</v>
      </c>
      <c r="J8300" t="s">
        <v>8215</v>
      </c>
      <c r="K8300" t="s">
        <v>8224</v>
      </c>
      <c r="L8300" t="s">
        <v>8267</v>
      </c>
    </row>
    <row r="8301" spans="1:12" x14ac:dyDescent="0.35">
      <c r="A8301" s="164" t="s">
        <v>16027</v>
      </c>
      <c r="B8301" t="s">
        <v>16028</v>
      </c>
      <c r="C8301" t="s">
        <v>16029</v>
      </c>
      <c r="D8301" t="s">
        <v>360</v>
      </c>
      <c r="E8301" t="s">
        <v>4076</v>
      </c>
      <c r="F8301">
        <v>26</v>
      </c>
      <c r="G8301" t="s">
        <v>8234</v>
      </c>
      <c r="H8301" t="s">
        <v>8213</v>
      </c>
      <c r="I8301" t="s">
        <v>8214</v>
      </c>
      <c r="J8301" t="s">
        <v>8215</v>
      </c>
      <c r="K8301" t="s">
        <v>8224</v>
      </c>
      <c r="L8301" t="s">
        <v>8216</v>
      </c>
    </row>
    <row r="8302" spans="1:12" x14ac:dyDescent="0.35">
      <c r="A8302" s="164" t="s">
        <v>18868</v>
      </c>
      <c r="B8302" t="s">
        <v>18869</v>
      </c>
      <c r="C8302" t="s">
        <v>18870</v>
      </c>
      <c r="D8302" t="s">
        <v>4112</v>
      </c>
      <c r="E8302" t="s">
        <v>4076</v>
      </c>
      <c r="F8302">
        <v>50</v>
      </c>
      <c r="G8302" t="s">
        <v>8234</v>
      </c>
      <c r="H8302" t="s">
        <v>8213</v>
      </c>
      <c r="I8302" t="s">
        <v>8214</v>
      </c>
      <c r="J8302" t="s">
        <v>8215</v>
      </c>
      <c r="K8302" t="s">
        <v>8224</v>
      </c>
      <c r="L8302" t="s">
        <v>8216</v>
      </c>
    </row>
    <row r="8303" spans="1:12" x14ac:dyDescent="0.35">
      <c r="A8303" s="164" t="s">
        <v>9380</v>
      </c>
      <c r="B8303" t="s">
        <v>9381</v>
      </c>
      <c r="C8303" t="s">
        <v>9382</v>
      </c>
      <c r="D8303" t="s">
        <v>409</v>
      </c>
      <c r="E8303" t="s">
        <v>4076</v>
      </c>
      <c r="F8303">
        <v>16</v>
      </c>
      <c r="G8303" t="s">
        <v>8234</v>
      </c>
      <c r="H8303" t="s">
        <v>8213</v>
      </c>
      <c r="I8303" t="s">
        <v>8214</v>
      </c>
      <c r="J8303" t="s">
        <v>8215</v>
      </c>
      <c r="K8303" t="s">
        <v>8224</v>
      </c>
      <c r="L8303" t="s">
        <v>8216</v>
      </c>
    </row>
    <row r="8304" spans="1:12" x14ac:dyDescent="0.35">
      <c r="A8304" s="164" t="s">
        <v>20715</v>
      </c>
      <c r="B8304" t="s">
        <v>20716</v>
      </c>
      <c r="C8304" t="s">
        <v>20717</v>
      </c>
      <c r="D8304" t="s">
        <v>4121</v>
      </c>
      <c r="E8304" t="s">
        <v>4076</v>
      </c>
      <c r="F8304">
        <v>36</v>
      </c>
      <c r="G8304" t="s">
        <v>8234</v>
      </c>
      <c r="H8304" t="s">
        <v>8213</v>
      </c>
      <c r="I8304" t="s">
        <v>8219</v>
      </c>
      <c r="J8304" t="s">
        <v>8215</v>
      </c>
      <c r="K8304" t="s">
        <v>8224</v>
      </c>
      <c r="L8304" t="s">
        <v>8216</v>
      </c>
    </row>
    <row r="8305" spans="1:12" x14ac:dyDescent="0.35">
      <c r="A8305" s="164" t="s">
        <v>22471</v>
      </c>
      <c r="B8305" t="s">
        <v>22472</v>
      </c>
      <c r="C8305" t="s">
        <v>22473</v>
      </c>
      <c r="D8305" t="s">
        <v>160</v>
      </c>
      <c r="E8305" t="s">
        <v>4076</v>
      </c>
      <c r="F8305">
        <v>40</v>
      </c>
      <c r="G8305" t="s">
        <v>8234</v>
      </c>
      <c r="H8305" t="s">
        <v>8213</v>
      </c>
      <c r="I8305" t="s">
        <v>8214</v>
      </c>
      <c r="J8305" t="s">
        <v>8215</v>
      </c>
      <c r="K8305" t="s">
        <v>8224</v>
      </c>
      <c r="L8305" t="s">
        <v>8216</v>
      </c>
    </row>
    <row r="8306" spans="1:12" x14ac:dyDescent="0.35">
      <c r="A8306" s="164" t="s">
        <v>13167</v>
      </c>
      <c r="B8306" t="s">
        <v>13168</v>
      </c>
      <c r="C8306" t="s">
        <v>13169</v>
      </c>
      <c r="D8306" t="s">
        <v>4112</v>
      </c>
      <c r="E8306" t="s">
        <v>4076</v>
      </c>
      <c r="F8306">
        <v>16</v>
      </c>
      <c r="G8306" t="s">
        <v>8234</v>
      </c>
      <c r="H8306" t="s">
        <v>8213</v>
      </c>
      <c r="I8306" t="s">
        <v>8214</v>
      </c>
      <c r="J8306" t="s">
        <v>8215</v>
      </c>
      <c r="K8306" t="s">
        <v>8224</v>
      </c>
      <c r="L8306" t="s">
        <v>8216</v>
      </c>
    </row>
    <row r="8307" spans="1:12" x14ac:dyDescent="0.35">
      <c r="A8307" s="164" t="s">
        <v>24105</v>
      </c>
      <c r="B8307" t="s">
        <v>24106</v>
      </c>
      <c r="C8307" t="s">
        <v>24107</v>
      </c>
      <c r="D8307" t="s">
        <v>4112</v>
      </c>
      <c r="E8307" t="s">
        <v>4076</v>
      </c>
      <c r="F8307">
        <v>80</v>
      </c>
      <c r="G8307" t="s">
        <v>8234</v>
      </c>
      <c r="H8307" t="s">
        <v>8213</v>
      </c>
      <c r="I8307" t="s">
        <v>8214</v>
      </c>
      <c r="J8307" t="s">
        <v>8215</v>
      </c>
      <c r="K8307" t="s">
        <v>8224</v>
      </c>
      <c r="L8307" t="s">
        <v>8216</v>
      </c>
    </row>
    <row r="8308" spans="1:12" x14ac:dyDescent="0.35">
      <c r="A8308" s="164" t="s">
        <v>9264</v>
      </c>
      <c r="B8308" t="s">
        <v>9265</v>
      </c>
      <c r="C8308" t="s">
        <v>9266</v>
      </c>
      <c r="D8308" t="s">
        <v>4138</v>
      </c>
      <c r="E8308" t="s">
        <v>4076</v>
      </c>
      <c r="F8308">
        <v>88</v>
      </c>
      <c r="G8308" t="s">
        <v>8234</v>
      </c>
      <c r="H8308" t="s">
        <v>8213</v>
      </c>
      <c r="I8308" t="s">
        <v>8214</v>
      </c>
      <c r="J8308" t="s">
        <v>8215</v>
      </c>
      <c r="K8308" t="s">
        <v>8224</v>
      </c>
      <c r="L8308" t="s">
        <v>8216</v>
      </c>
    </row>
    <row r="8309" spans="1:12" x14ac:dyDescent="0.35">
      <c r="A8309" s="164" t="s">
        <v>30638</v>
      </c>
      <c r="B8309" t="s">
        <v>30639</v>
      </c>
      <c r="C8309" t="s">
        <v>30640</v>
      </c>
      <c r="D8309" t="s">
        <v>4091</v>
      </c>
      <c r="E8309" t="s">
        <v>4076</v>
      </c>
      <c r="F8309">
        <v>0</v>
      </c>
      <c r="G8309" t="s">
        <v>8234</v>
      </c>
      <c r="H8309" t="s">
        <v>8213</v>
      </c>
      <c r="I8309" t="s">
        <v>8214</v>
      </c>
      <c r="J8309" t="s">
        <v>8215</v>
      </c>
      <c r="K8309" t="s">
        <v>8224</v>
      </c>
      <c r="L8309" t="s">
        <v>8216</v>
      </c>
    </row>
    <row r="8310" spans="1:12" x14ac:dyDescent="0.35">
      <c r="A8310" s="164" t="s">
        <v>10886</v>
      </c>
      <c r="B8310" t="s">
        <v>10887</v>
      </c>
      <c r="C8310" t="s">
        <v>10888</v>
      </c>
      <c r="D8310" t="s">
        <v>10889</v>
      </c>
      <c r="E8310" t="s">
        <v>4076</v>
      </c>
      <c r="F8310">
        <v>0</v>
      </c>
      <c r="G8310" t="s">
        <v>8234</v>
      </c>
      <c r="H8310" t="s">
        <v>8213</v>
      </c>
      <c r="I8310" t="s">
        <v>8214</v>
      </c>
      <c r="J8310" t="s">
        <v>8215</v>
      </c>
      <c r="K8310" t="s">
        <v>8224</v>
      </c>
      <c r="L8310" t="s">
        <v>8216</v>
      </c>
    </row>
    <row r="8311" spans="1:12" x14ac:dyDescent="0.35">
      <c r="A8311" s="164" t="s">
        <v>26421</v>
      </c>
      <c r="B8311" t="s">
        <v>26422</v>
      </c>
      <c r="C8311" t="s">
        <v>26423</v>
      </c>
      <c r="D8311" t="s">
        <v>409</v>
      </c>
      <c r="E8311" t="s">
        <v>4076</v>
      </c>
      <c r="F8311">
        <v>0</v>
      </c>
      <c r="G8311" t="s">
        <v>8234</v>
      </c>
      <c r="H8311" t="s">
        <v>8213</v>
      </c>
      <c r="I8311" t="s">
        <v>8214</v>
      </c>
      <c r="J8311" t="s">
        <v>8215</v>
      </c>
      <c r="K8311" t="s">
        <v>8224</v>
      </c>
      <c r="L8311" t="s">
        <v>8216</v>
      </c>
    </row>
    <row r="8312" spans="1:12" x14ac:dyDescent="0.35">
      <c r="A8312" s="164" t="s">
        <v>4185</v>
      </c>
      <c r="B8312" t="s">
        <v>7561</v>
      </c>
      <c r="C8312" t="s">
        <v>20853</v>
      </c>
      <c r="D8312" t="s">
        <v>940</v>
      </c>
      <c r="E8312" t="s">
        <v>4186</v>
      </c>
      <c r="F8312">
        <v>308</v>
      </c>
      <c r="G8312" t="s">
        <v>8556</v>
      </c>
      <c r="H8312" t="s">
        <v>8213</v>
      </c>
      <c r="I8312" t="s">
        <v>8214</v>
      </c>
      <c r="J8312" t="s">
        <v>8215</v>
      </c>
      <c r="K8312" t="s">
        <v>8224</v>
      </c>
      <c r="L8312" t="s">
        <v>8267</v>
      </c>
    </row>
    <row r="8313" spans="1:12" x14ac:dyDescent="0.35">
      <c r="A8313" s="164" t="s">
        <v>13940</v>
      </c>
      <c r="B8313" t="s">
        <v>13941</v>
      </c>
      <c r="C8313" t="s">
        <v>13942</v>
      </c>
      <c r="D8313" t="s">
        <v>13943</v>
      </c>
      <c r="E8313" t="s">
        <v>4186</v>
      </c>
      <c r="F8313">
        <v>39</v>
      </c>
      <c r="G8313" t="s">
        <v>8234</v>
      </c>
      <c r="H8313" t="s">
        <v>8213</v>
      </c>
      <c r="I8313" t="s">
        <v>8219</v>
      </c>
      <c r="J8313" t="s">
        <v>8215</v>
      </c>
      <c r="K8313" t="s">
        <v>5808</v>
      </c>
      <c r="L8313" t="s">
        <v>8216</v>
      </c>
    </row>
    <row r="8314" spans="1:12" x14ac:dyDescent="0.35">
      <c r="A8314" s="164" t="s">
        <v>25073</v>
      </c>
      <c r="B8314" t="s">
        <v>25074</v>
      </c>
      <c r="C8314" t="s">
        <v>25075</v>
      </c>
      <c r="D8314" t="s">
        <v>502</v>
      </c>
      <c r="E8314" t="s">
        <v>4186</v>
      </c>
      <c r="F8314">
        <v>40</v>
      </c>
      <c r="G8314" t="s">
        <v>8234</v>
      </c>
      <c r="H8314" t="s">
        <v>8213</v>
      </c>
      <c r="I8314" t="s">
        <v>8214</v>
      </c>
      <c r="J8314" t="s">
        <v>8215</v>
      </c>
      <c r="K8314" t="s">
        <v>5808</v>
      </c>
      <c r="L8314" t="s">
        <v>8216</v>
      </c>
    </row>
    <row r="8315" spans="1:12" x14ac:dyDescent="0.35">
      <c r="A8315" s="164" t="s">
        <v>4187</v>
      </c>
      <c r="B8315" t="s">
        <v>7826</v>
      </c>
      <c r="C8315" t="s">
        <v>13317</v>
      </c>
      <c r="D8315" t="s">
        <v>4188</v>
      </c>
      <c r="E8315" t="s">
        <v>4186</v>
      </c>
      <c r="F8315">
        <v>84</v>
      </c>
      <c r="G8315" t="s">
        <v>8234</v>
      </c>
      <c r="H8315" t="s">
        <v>8213</v>
      </c>
      <c r="I8315" t="s">
        <v>8219</v>
      </c>
      <c r="J8315" t="s">
        <v>8215</v>
      </c>
      <c r="K8315" t="s">
        <v>5808</v>
      </c>
      <c r="L8315" t="s">
        <v>8216</v>
      </c>
    </row>
    <row r="8316" spans="1:12" x14ac:dyDescent="0.35">
      <c r="A8316" s="164" t="s">
        <v>32817</v>
      </c>
      <c r="B8316" t="s">
        <v>32818</v>
      </c>
      <c r="C8316" t="s">
        <v>32819</v>
      </c>
      <c r="D8316" t="s">
        <v>4221</v>
      </c>
      <c r="E8316" t="s">
        <v>4186</v>
      </c>
      <c r="F8316">
        <v>2</v>
      </c>
      <c r="G8316" t="s">
        <v>8234</v>
      </c>
      <c r="H8316" t="s">
        <v>8213</v>
      </c>
      <c r="I8316" t="s">
        <v>8214</v>
      </c>
      <c r="J8316" t="s">
        <v>8215</v>
      </c>
      <c r="K8316" t="s">
        <v>8224</v>
      </c>
      <c r="L8316" t="s">
        <v>8216</v>
      </c>
    </row>
    <row r="8317" spans="1:12" x14ac:dyDescent="0.35">
      <c r="A8317" s="164" t="s">
        <v>4189</v>
      </c>
      <c r="B8317" t="s">
        <v>7134</v>
      </c>
      <c r="C8317" t="s">
        <v>14626</v>
      </c>
      <c r="D8317" t="s">
        <v>4190</v>
      </c>
      <c r="E8317" t="s">
        <v>4186</v>
      </c>
      <c r="F8317">
        <v>250</v>
      </c>
      <c r="G8317" t="s">
        <v>8223</v>
      </c>
      <c r="H8317" t="s">
        <v>8213</v>
      </c>
      <c r="I8317" t="s">
        <v>8214</v>
      </c>
      <c r="J8317" t="s">
        <v>8215</v>
      </c>
      <c r="K8317" t="s">
        <v>5808</v>
      </c>
      <c r="L8317" t="s">
        <v>8267</v>
      </c>
    </row>
    <row r="8318" spans="1:12" x14ac:dyDescent="0.35">
      <c r="A8318" s="164" t="s">
        <v>4191</v>
      </c>
      <c r="B8318" t="s">
        <v>7818</v>
      </c>
      <c r="C8318" t="s">
        <v>21814</v>
      </c>
      <c r="D8318" t="s">
        <v>3490</v>
      </c>
      <c r="E8318" t="s">
        <v>4186</v>
      </c>
      <c r="F8318">
        <v>209</v>
      </c>
      <c r="G8318" t="s">
        <v>8223</v>
      </c>
      <c r="H8318" t="s">
        <v>8213</v>
      </c>
      <c r="I8318" t="s">
        <v>8214</v>
      </c>
      <c r="J8318" t="s">
        <v>8215</v>
      </c>
      <c r="K8318" t="s">
        <v>8224</v>
      </c>
      <c r="L8318" t="s">
        <v>8267</v>
      </c>
    </row>
    <row r="8319" spans="1:12" x14ac:dyDescent="0.35">
      <c r="A8319" s="164" t="s">
        <v>10962</v>
      </c>
      <c r="B8319" t="s">
        <v>10963</v>
      </c>
      <c r="C8319" t="s">
        <v>10964</v>
      </c>
      <c r="D8319" t="s">
        <v>9863</v>
      </c>
      <c r="E8319" t="s">
        <v>4186</v>
      </c>
      <c r="H8319" t="s">
        <v>8213</v>
      </c>
      <c r="I8319" t="s">
        <v>8214</v>
      </c>
      <c r="J8319" t="s">
        <v>8215</v>
      </c>
      <c r="K8319" t="s">
        <v>8224</v>
      </c>
      <c r="L8319" t="s">
        <v>8216</v>
      </c>
    </row>
    <row r="8320" spans="1:12" x14ac:dyDescent="0.35">
      <c r="A8320" s="164" t="s">
        <v>22938</v>
      </c>
      <c r="B8320" t="s">
        <v>7255</v>
      </c>
      <c r="C8320" t="s">
        <v>22939</v>
      </c>
      <c r="D8320" t="s">
        <v>22940</v>
      </c>
      <c r="E8320" t="s">
        <v>4186</v>
      </c>
      <c r="F8320">
        <v>25</v>
      </c>
      <c r="G8320" t="s">
        <v>8234</v>
      </c>
      <c r="H8320" t="s">
        <v>8213</v>
      </c>
      <c r="I8320" t="s">
        <v>8219</v>
      </c>
      <c r="J8320" t="s">
        <v>8215</v>
      </c>
      <c r="K8320" t="s">
        <v>5808</v>
      </c>
      <c r="L8320" t="s">
        <v>8216</v>
      </c>
    </row>
    <row r="8321" spans="1:12" x14ac:dyDescent="0.35">
      <c r="A8321" s="164" t="s">
        <v>4192</v>
      </c>
      <c r="B8321" t="s">
        <v>7002</v>
      </c>
      <c r="C8321" t="s">
        <v>18374</v>
      </c>
      <c r="D8321" t="s">
        <v>215</v>
      </c>
      <c r="E8321" t="s">
        <v>4186</v>
      </c>
      <c r="F8321">
        <v>765</v>
      </c>
      <c r="G8321" t="s">
        <v>8490</v>
      </c>
      <c r="H8321" t="s">
        <v>8213</v>
      </c>
      <c r="I8321" t="s">
        <v>8214</v>
      </c>
      <c r="J8321" t="s">
        <v>8215</v>
      </c>
      <c r="K8321" t="s">
        <v>8224</v>
      </c>
      <c r="L8321" t="s">
        <v>8267</v>
      </c>
    </row>
    <row r="8322" spans="1:12" x14ac:dyDescent="0.35">
      <c r="A8322" s="164" t="s">
        <v>8616</v>
      </c>
      <c r="B8322" t="s">
        <v>8617</v>
      </c>
      <c r="C8322" t="s">
        <v>8618</v>
      </c>
      <c r="D8322" t="s">
        <v>7850</v>
      </c>
      <c r="E8322" t="s">
        <v>4186</v>
      </c>
      <c r="F8322">
        <v>505</v>
      </c>
      <c r="G8322" t="s">
        <v>8490</v>
      </c>
      <c r="H8322" t="s">
        <v>8213</v>
      </c>
      <c r="I8322" t="s">
        <v>8214</v>
      </c>
      <c r="J8322" t="s">
        <v>8215</v>
      </c>
      <c r="K8322" t="s">
        <v>8224</v>
      </c>
      <c r="L8322" t="s">
        <v>8267</v>
      </c>
    </row>
    <row r="8323" spans="1:12" x14ac:dyDescent="0.35">
      <c r="A8323" s="164" t="s">
        <v>4193</v>
      </c>
      <c r="B8323" t="s">
        <v>8071</v>
      </c>
      <c r="C8323" t="s">
        <v>31854</v>
      </c>
      <c r="D8323" t="s">
        <v>4194</v>
      </c>
      <c r="E8323" t="s">
        <v>4186</v>
      </c>
      <c r="F8323">
        <v>644</v>
      </c>
      <c r="G8323" t="s">
        <v>8490</v>
      </c>
      <c r="H8323" t="s">
        <v>8213</v>
      </c>
      <c r="I8323" t="s">
        <v>8214</v>
      </c>
      <c r="J8323" t="s">
        <v>8215</v>
      </c>
      <c r="K8323" t="s">
        <v>8224</v>
      </c>
      <c r="L8323" t="s">
        <v>8267</v>
      </c>
    </row>
    <row r="8324" spans="1:12" x14ac:dyDescent="0.35">
      <c r="A8324" s="164" t="s">
        <v>24792</v>
      </c>
      <c r="B8324" t="s">
        <v>24793</v>
      </c>
      <c r="C8324" t="s">
        <v>24794</v>
      </c>
      <c r="D8324" t="s">
        <v>9863</v>
      </c>
      <c r="E8324" t="s">
        <v>4186</v>
      </c>
      <c r="H8324" t="s">
        <v>8213</v>
      </c>
      <c r="I8324" t="s">
        <v>8214</v>
      </c>
      <c r="J8324" t="s">
        <v>8215</v>
      </c>
      <c r="K8324" t="s">
        <v>8224</v>
      </c>
      <c r="L8324" t="s">
        <v>8216</v>
      </c>
    </row>
    <row r="8325" spans="1:12" x14ac:dyDescent="0.35">
      <c r="A8325" s="164" t="s">
        <v>23233</v>
      </c>
      <c r="B8325" t="s">
        <v>23234</v>
      </c>
      <c r="C8325" t="s">
        <v>23235</v>
      </c>
      <c r="D8325" t="s">
        <v>1178</v>
      </c>
      <c r="E8325" t="s">
        <v>4186</v>
      </c>
      <c r="F8325">
        <v>53</v>
      </c>
      <c r="G8325" t="s">
        <v>8234</v>
      </c>
      <c r="H8325" t="s">
        <v>8213</v>
      </c>
      <c r="I8325" t="s">
        <v>8214</v>
      </c>
      <c r="J8325" t="s">
        <v>8215</v>
      </c>
      <c r="K8325" t="s">
        <v>5808</v>
      </c>
      <c r="L8325" t="s">
        <v>8216</v>
      </c>
    </row>
    <row r="8326" spans="1:12" x14ac:dyDescent="0.35">
      <c r="A8326" s="164" t="s">
        <v>4195</v>
      </c>
      <c r="B8326" t="s">
        <v>7004</v>
      </c>
      <c r="C8326" t="s">
        <v>28509</v>
      </c>
      <c r="D8326" t="s">
        <v>215</v>
      </c>
      <c r="E8326" t="s">
        <v>4186</v>
      </c>
      <c r="F8326">
        <v>824</v>
      </c>
      <c r="G8326" t="s">
        <v>8490</v>
      </c>
      <c r="H8326" t="s">
        <v>8213</v>
      </c>
      <c r="I8326" t="s">
        <v>8214</v>
      </c>
      <c r="J8326" t="s">
        <v>8215</v>
      </c>
      <c r="K8326" t="s">
        <v>8224</v>
      </c>
      <c r="L8326" t="s">
        <v>8267</v>
      </c>
    </row>
    <row r="8327" spans="1:12" x14ac:dyDescent="0.35">
      <c r="A8327" s="164" t="s">
        <v>11291</v>
      </c>
      <c r="B8327" t="s">
        <v>11292</v>
      </c>
      <c r="C8327" t="s">
        <v>11293</v>
      </c>
      <c r="D8327" t="s">
        <v>11294</v>
      </c>
      <c r="E8327" t="s">
        <v>4186</v>
      </c>
      <c r="H8327" t="s">
        <v>8213</v>
      </c>
      <c r="I8327" t="s">
        <v>8219</v>
      </c>
      <c r="J8327" t="s">
        <v>8215</v>
      </c>
      <c r="K8327" t="s">
        <v>8224</v>
      </c>
      <c r="L8327" t="s">
        <v>8216</v>
      </c>
    </row>
    <row r="8328" spans="1:12" x14ac:dyDescent="0.35">
      <c r="A8328" s="164" t="s">
        <v>4196</v>
      </c>
      <c r="B8328" t="s">
        <v>6916</v>
      </c>
      <c r="C8328" t="s">
        <v>10749</v>
      </c>
      <c r="D8328" t="s">
        <v>4197</v>
      </c>
      <c r="E8328" t="s">
        <v>4186</v>
      </c>
      <c r="F8328">
        <v>307</v>
      </c>
      <c r="G8328" t="s">
        <v>8556</v>
      </c>
      <c r="H8328" t="s">
        <v>8213</v>
      </c>
      <c r="I8328" t="s">
        <v>8214</v>
      </c>
      <c r="J8328" t="s">
        <v>8215</v>
      </c>
      <c r="K8328" t="s">
        <v>5808</v>
      </c>
      <c r="L8328" t="s">
        <v>8216</v>
      </c>
    </row>
    <row r="8329" spans="1:12" x14ac:dyDescent="0.35">
      <c r="A8329" s="164" t="s">
        <v>4198</v>
      </c>
      <c r="B8329" t="s">
        <v>7563</v>
      </c>
      <c r="C8329" t="s">
        <v>17634</v>
      </c>
      <c r="D8329" t="s">
        <v>940</v>
      </c>
      <c r="E8329" t="s">
        <v>4186</v>
      </c>
      <c r="F8329">
        <v>290</v>
      </c>
      <c r="G8329" t="s">
        <v>8223</v>
      </c>
      <c r="H8329" t="s">
        <v>8213</v>
      </c>
      <c r="I8329" t="s">
        <v>8214</v>
      </c>
      <c r="J8329" t="s">
        <v>8215</v>
      </c>
      <c r="K8329" t="s">
        <v>5808</v>
      </c>
      <c r="L8329" t="s">
        <v>8267</v>
      </c>
    </row>
    <row r="8330" spans="1:12" x14ac:dyDescent="0.35">
      <c r="A8330" s="164" t="s">
        <v>14157</v>
      </c>
      <c r="B8330" t="s">
        <v>14158</v>
      </c>
      <c r="C8330" t="s">
        <v>14159</v>
      </c>
      <c r="D8330" t="s">
        <v>14160</v>
      </c>
      <c r="E8330" t="s">
        <v>4186</v>
      </c>
      <c r="F8330">
        <v>165</v>
      </c>
      <c r="G8330" t="s">
        <v>8212</v>
      </c>
      <c r="H8330" t="s">
        <v>8213</v>
      </c>
      <c r="I8330" t="s">
        <v>8214</v>
      </c>
      <c r="J8330" t="s">
        <v>8215</v>
      </c>
      <c r="K8330" t="s">
        <v>5808</v>
      </c>
      <c r="L8330" t="s">
        <v>8267</v>
      </c>
    </row>
    <row r="8331" spans="1:12" x14ac:dyDescent="0.35">
      <c r="A8331" s="164" t="s">
        <v>12497</v>
      </c>
      <c r="B8331" t="s">
        <v>12498</v>
      </c>
      <c r="C8331" t="s">
        <v>12499</v>
      </c>
      <c r="D8331" t="s">
        <v>12500</v>
      </c>
      <c r="E8331" t="s">
        <v>4186</v>
      </c>
      <c r="H8331" t="s">
        <v>8213</v>
      </c>
      <c r="I8331" t="s">
        <v>8214</v>
      </c>
      <c r="J8331" t="s">
        <v>8215</v>
      </c>
      <c r="K8331" t="s">
        <v>8224</v>
      </c>
      <c r="L8331" t="s">
        <v>8216</v>
      </c>
    </row>
    <row r="8332" spans="1:12" x14ac:dyDescent="0.35">
      <c r="A8332" s="164" t="s">
        <v>4199</v>
      </c>
      <c r="B8332" t="s">
        <v>7851</v>
      </c>
      <c r="C8332" t="s">
        <v>30769</v>
      </c>
      <c r="D8332" t="s">
        <v>4200</v>
      </c>
      <c r="E8332" t="s">
        <v>4186</v>
      </c>
      <c r="F8332">
        <v>243</v>
      </c>
      <c r="G8332" t="s">
        <v>8223</v>
      </c>
      <c r="H8332" t="s">
        <v>8213</v>
      </c>
      <c r="I8332" t="s">
        <v>8214</v>
      </c>
      <c r="J8332" t="s">
        <v>8215</v>
      </c>
      <c r="K8332" t="s">
        <v>8224</v>
      </c>
      <c r="L8332" t="s">
        <v>8216</v>
      </c>
    </row>
    <row r="8333" spans="1:12" x14ac:dyDescent="0.35">
      <c r="A8333" s="164" t="s">
        <v>4201</v>
      </c>
      <c r="B8333" t="s">
        <v>7827</v>
      </c>
      <c r="C8333" t="s">
        <v>31905</v>
      </c>
      <c r="D8333" t="s">
        <v>4202</v>
      </c>
      <c r="E8333" t="s">
        <v>4186</v>
      </c>
      <c r="F8333">
        <v>294</v>
      </c>
      <c r="G8333" t="s">
        <v>8223</v>
      </c>
      <c r="H8333" t="s">
        <v>8213</v>
      </c>
      <c r="I8333" t="s">
        <v>8214</v>
      </c>
      <c r="J8333" t="s">
        <v>8215</v>
      </c>
      <c r="K8333" t="s">
        <v>8224</v>
      </c>
      <c r="L8333" t="s">
        <v>8267</v>
      </c>
    </row>
    <row r="8334" spans="1:12" x14ac:dyDescent="0.35">
      <c r="A8334" s="164" t="s">
        <v>21518</v>
      </c>
      <c r="B8334" t="s">
        <v>21519</v>
      </c>
      <c r="C8334" t="s">
        <v>15489</v>
      </c>
      <c r="D8334" t="s">
        <v>4440</v>
      </c>
      <c r="E8334" t="s">
        <v>4186</v>
      </c>
      <c r="F8334">
        <v>176</v>
      </c>
      <c r="G8334" t="s">
        <v>8212</v>
      </c>
      <c r="H8334" t="s">
        <v>8213</v>
      </c>
      <c r="I8334" t="s">
        <v>8214</v>
      </c>
      <c r="J8334" t="s">
        <v>8215</v>
      </c>
      <c r="K8334" t="s">
        <v>8224</v>
      </c>
      <c r="L8334" t="s">
        <v>8216</v>
      </c>
    </row>
    <row r="8335" spans="1:12" x14ac:dyDescent="0.35">
      <c r="A8335" s="164" t="s">
        <v>4203</v>
      </c>
      <c r="B8335" t="s">
        <v>7084</v>
      </c>
      <c r="C8335" t="s">
        <v>33092</v>
      </c>
      <c r="D8335" t="s">
        <v>96</v>
      </c>
      <c r="E8335" t="s">
        <v>4186</v>
      </c>
      <c r="F8335">
        <v>336</v>
      </c>
      <c r="G8335" t="s">
        <v>8556</v>
      </c>
      <c r="H8335" t="s">
        <v>8213</v>
      </c>
      <c r="I8335" t="s">
        <v>8214</v>
      </c>
      <c r="J8335" t="s">
        <v>8215</v>
      </c>
      <c r="K8335" t="s">
        <v>8224</v>
      </c>
      <c r="L8335" t="s">
        <v>8267</v>
      </c>
    </row>
    <row r="8336" spans="1:12" x14ac:dyDescent="0.35">
      <c r="A8336" s="164" t="s">
        <v>4204</v>
      </c>
      <c r="B8336" t="s">
        <v>7857</v>
      </c>
      <c r="C8336" t="s">
        <v>24697</v>
      </c>
      <c r="D8336" t="s">
        <v>4205</v>
      </c>
      <c r="E8336" t="s">
        <v>4186</v>
      </c>
      <c r="F8336">
        <v>378</v>
      </c>
      <c r="G8336" t="s">
        <v>8556</v>
      </c>
      <c r="H8336" t="s">
        <v>8213</v>
      </c>
      <c r="I8336" t="s">
        <v>8214</v>
      </c>
      <c r="J8336" t="s">
        <v>8215</v>
      </c>
      <c r="K8336" t="s">
        <v>8224</v>
      </c>
      <c r="L8336" t="s">
        <v>8267</v>
      </c>
    </row>
    <row r="8337" spans="1:12" x14ac:dyDescent="0.35">
      <c r="A8337" s="164" t="s">
        <v>4206</v>
      </c>
      <c r="B8337" t="s">
        <v>7817</v>
      </c>
      <c r="C8337" t="s">
        <v>11989</v>
      </c>
      <c r="D8337" t="s">
        <v>4207</v>
      </c>
      <c r="E8337" t="s">
        <v>4186</v>
      </c>
      <c r="F8337">
        <v>370</v>
      </c>
      <c r="G8337" t="s">
        <v>8556</v>
      </c>
      <c r="H8337" t="s">
        <v>8213</v>
      </c>
      <c r="I8337" t="s">
        <v>8214</v>
      </c>
      <c r="J8337" t="s">
        <v>8215</v>
      </c>
      <c r="K8337" t="s">
        <v>8224</v>
      </c>
      <c r="L8337" t="s">
        <v>8216</v>
      </c>
    </row>
    <row r="8338" spans="1:12" x14ac:dyDescent="0.35">
      <c r="A8338" s="164" t="s">
        <v>4208</v>
      </c>
      <c r="B8338" t="s">
        <v>7365</v>
      </c>
      <c r="C8338" t="s">
        <v>28402</v>
      </c>
      <c r="D8338" t="s">
        <v>93</v>
      </c>
      <c r="E8338" t="s">
        <v>4186</v>
      </c>
      <c r="F8338">
        <v>245</v>
      </c>
      <c r="G8338" t="s">
        <v>8223</v>
      </c>
      <c r="H8338" t="s">
        <v>8213</v>
      </c>
      <c r="I8338" t="s">
        <v>8214</v>
      </c>
      <c r="J8338" t="s">
        <v>8215</v>
      </c>
      <c r="K8338" t="s">
        <v>8224</v>
      </c>
      <c r="L8338" t="s">
        <v>8267</v>
      </c>
    </row>
    <row r="8339" spans="1:12" x14ac:dyDescent="0.35">
      <c r="A8339" s="164" t="s">
        <v>32865</v>
      </c>
      <c r="B8339" t="s">
        <v>32866</v>
      </c>
      <c r="C8339" t="s">
        <v>25613</v>
      </c>
      <c r="D8339" t="s">
        <v>4209</v>
      </c>
      <c r="E8339" t="s">
        <v>4186</v>
      </c>
      <c r="F8339">
        <v>328</v>
      </c>
      <c r="G8339" t="s">
        <v>8556</v>
      </c>
      <c r="H8339" t="s">
        <v>8213</v>
      </c>
      <c r="I8339" t="s">
        <v>8214</v>
      </c>
      <c r="J8339" t="s">
        <v>8215</v>
      </c>
      <c r="K8339" t="s">
        <v>8224</v>
      </c>
      <c r="L8339" t="s">
        <v>8267</v>
      </c>
    </row>
    <row r="8340" spans="1:12" x14ac:dyDescent="0.35">
      <c r="A8340" s="164" t="s">
        <v>4210</v>
      </c>
      <c r="B8340" t="s">
        <v>7119</v>
      </c>
      <c r="C8340" t="s">
        <v>21454</v>
      </c>
      <c r="D8340" t="s">
        <v>4211</v>
      </c>
      <c r="E8340" t="s">
        <v>4186</v>
      </c>
      <c r="F8340">
        <v>422</v>
      </c>
      <c r="G8340" t="s">
        <v>8307</v>
      </c>
      <c r="H8340" t="s">
        <v>8213</v>
      </c>
      <c r="I8340" t="s">
        <v>8214</v>
      </c>
      <c r="J8340" t="s">
        <v>8215</v>
      </c>
      <c r="K8340" t="s">
        <v>8224</v>
      </c>
      <c r="L8340" t="s">
        <v>8267</v>
      </c>
    </row>
    <row r="8341" spans="1:12" x14ac:dyDescent="0.35">
      <c r="A8341" s="164" t="s">
        <v>4212</v>
      </c>
      <c r="B8341" t="s">
        <v>7902</v>
      </c>
      <c r="C8341" t="s">
        <v>21547</v>
      </c>
      <c r="D8341" t="s">
        <v>4213</v>
      </c>
      <c r="E8341" t="s">
        <v>4186</v>
      </c>
      <c r="F8341">
        <v>380</v>
      </c>
      <c r="G8341" t="s">
        <v>8556</v>
      </c>
      <c r="H8341" t="s">
        <v>8213</v>
      </c>
      <c r="I8341" t="s">
        <v>8214</v>
      </c>
      <c r="J8341" t="s">
        <v>8215</v>
      </c>
      <c r="K8341" t="s">
        <v>8224</v>
      </c>
      <c r="L8341" t="s">
        <v>8267</v>
      </c>
    </row>
    <row r="8342" spans="1:12" x14ac:dyDescent="0.35">
      <c r="A8342" s="164" t="s">
        <v>12912</v>
      </c>
      <c r="B8342" t="s">
        <v>12913</v>
      </c>
      <c r="C8342" t="s">
        <v>12914</v>
      </c>
      <c r="D8342" t="s">
        <v>12915</v>
      </c>
      <c r="E8342" t="s">
        <v>4186</v>
      </c>
      <c r="H8342" t="s">
        <v>8213</v>
      </c>
      <c r="I8342" t="s">
        <v>8214</v>
      </c>
      <c r="J8342" t="s">
        <v>8215</v>
      </c>
      <c r="K8342" t="s">
        <v>8224</v>
      </c>
      <c r="L8342" t="s">
        <v>8216</v>
      </c>
    </row>
    <row r="8343" spans="1:12" x14ac:dyDescent="0.35">
      <c r="A8343" s="164" t="s">
        <v>4214</v>
      </c>
      <c r="B8343" t="s">
        <v>7757</v>
      </c>
      <c r="C8343" t="s">
        <v>10881</v>
      </c>
      <c r="D8343" t="s">
        <v>4215</v>
      </c>
      <c r="E8343" t="s">
        <v>4186</v>
      </c>
      <c r="F8343">
        <v>225</v>
      </c>
      <c r="G8343" t="s">
        <v>8223</v>
      </c>
      <c r="H8343" t="s">
        <v>8213</v>
      </c>
      <c r="I8343" t="s">
        <v>8214</v>
      </c>
      <c r="J8343" t="s">
        <v>8215</v>
      </c>
      <c r="K8343" t="s">
        <v>8224</v>
      </c>
      <c r="L8343" t="s">
        <v>8267</v>
      </c>
    </row>
    <row r="8344" spans="1:12" x14ac:dyDescent="0.35">
      <c r="A8344" s="164" t="s">
        <v>21103</v>
      </c>
      <c r="B8344" t="s">
        <v>10440</v>
      </c>
      <c r="C8344" t="s">
        <v>21104</v>
      </c>
      <c r="D8344" t="s">
        <v>8944</v>
      </c>
      <c r="E8344" t="s">
        <v>4186</v>
      </c>
      <c r="H8344" t="s">
        <v>8213</v>
      </c>
      <c r="I8344" t="s">
        <v>8214</v>
      </c>
      <c r="J8344" t="s">
        <v>8215</v>
      </c>
      <c r="K8344" t="s">
        <v>8224</v>
      </c>
      <c r="L8344" t="s">
        <v>8216</v>
      </c>
    </row>
    <row r="8345" spans="1:12" x14ac:dyDescent="0.35">
      <c r="A8345" s="164" t="s">
        <v>4216</v>
      </c>
      <c r="B8345" t="s">
        <v>7005</v>
      </c>
      <c r="C8345" t="s">
        <v>26860</v>
      </c>
      <c r="D8345" t="s">
        <v>215</v>
      </c>
      <c r="E8345" t="s">
        <v>4186</v>
      </c>
      <c r="F8345">
        <v>459</v>
      </c>
      <c r="G8345" t="s">
        <v>8307</v>
      </c>
      <c r="H8345" t="s">
        <v>8213</v>
      </c>
      <c r="I8345" t="s">
        <v>8214</v>
      </c>
      <c r="J8345" t="s">
        <v>8215</v>
      </c>
      <c r="K8345" t="s">
        <v>8224</v>
      </c>
      <c r="L8345" t="s">
        <v>8267</v>
      </c>
    </row>
    <row r="8346" spans="1:12" x14ac:dyDescent="0.35">
      <c r="A8346" s="164" t="s">
        <v>10652</v>
      </c>
      <c r="B8346" t="s">
        <v>10653</v>
      </c>
      <c r="C8346" t="s">
        <v>10654</v>
      </c>
      <c r="D8346" t="s">
        <v>10655</v>
      </c>
      <c r="E8346" t="s">
        <v>4186</v>
      </c>
      <c r="H8346" t="s">
        <v>8213</v>
      </c>
      <c r="I8346" t="s">
        <v>8214</v>
      </c>
      <c r="J8346" t="s">
        <v>8215</v>
      </c>
      <c r="K8346" t="s">
        <v>8224</v>
      </c>
      <c r="L8346" t="s">
        <v>8216</v>
      </c>
    </row>
    <row r="8347" spans="1:12" x14ac:dyDescent="0.35">
      <c r="A8347" s="164" t="s">
        <v>4217</v>
      </c>
      <c r="B8347" t="s">
        <v>7846</v>
      </c>
      <c r="C8347" t="s">
        <v>10210</v>
      </c>
      <c r="D8347" t="s">
        <v>4218</v>
      </c>
      <c r="E8347" t="s">
        <v>4186</v>
      </c>
      <c r="F8347">
        <v>484</v>
      </c>
      <c r="G8347" t="s">
        <v>8307</v>
      </c>
      <c r="H8347" t="s">
        <v>8213</v>
      </c>
      <c r="I8347" t="s">
        <v>8214</v>
      </c>
      <c r="J8347" t="s">
        <v>8215</v>
      </c>
      <c r="K8347" t="s">
        <v>8224</v>
      </c>
      <c r="L8347" t="s">
        <v>8267</v>
      </c>
    </row>
    <row r="8348" spans="1:12" x14ac:dyDescent="0.35">
      <c r="A8348" s="164" t="s">
        <v>21281</v>
      </c>
      <c r="B8348" t="s">
        <v>21282</v>
      </c>
      <c r="C8348" t="s">
        <v>21283</v>
      </c>
      <c r="D8348" t="s">
        <v>21284</v>
      </c>
      <c r="E8348" t="s">
        <v>4186</v>
      </c>
      <c r="F8348">
        <v>81</v>
      </c>
      <c r="G8348" t="s">
        <v>8234</v>
      </c>
      <c r="H8348" t="s">
        <v>8213</v>
      </c>
      <c r="I8348" t="s">
        <v>8214</v>
      </c>
      <c r="J8348" t="s">
        <v>8215</v>
      </c>
      <c r="K8348" t="s">
        <v>5808</v>
      </c>
      <c r="L8348" t="s">
        <v>8216</v>
      </c>
    </row>
    <row r="8349" spans="1:12" x14ac:dyDescent="0.35">
      <c r="A8349" s="164" t="s">
        <v>23116</v>
      </c>
      <c r="B8349" t="s">
        <v>23117</v>
      </c>
      <c r="C8349" t="s">
        <v>23118</v>
      </c>
      <c r="D8349" t="s">
        <v>21867</v>
      </c>
      <c r="E8349" t="s">
        <v>4186</v>
      </c>
      <c r="H8349" t="s">
        <v>8213</v>
      </c>
      <c r="I8349" t="s">
        <v>8219</v>
      </c>
      <c r="J8349" t="s">
        <v>8215</v>
      </c>
      <c r="K8349" t="s">
        <v>8224</v>
      </c>
      <c r="L8349" t="s">
        <v>8216</v>
      </c>
    </row>
    <row r="8350" spans="1:12" x14ac:dyDescent="0.35">
      <c r="A8350" s="164" t="s">
        <v>15119</v>
      </c>
      <c r="B8350" t="s">
        <v>15120</v>
      </c>
      <c r="C8350" t="s">
        <v>15121</v>
      </c>
      <c r="D8350" t="s">
        <v>15122</v>
      </c>
      <c r="E8350" t="s">
        <v>4186</v>
      </c>
      <c r="F8350">
        <v>30</v>
      </c>
      <c r="G8350" t="s">
        <v>8234</v>
      </c>
      <c r="H8350" t="s">
        <v>8213</v>
      </c>
      <c r="I8350" t="s">
        <v>8219</v>
      </c>
      <c r="J8350" t="s">
        <v>8215</v>
      </c>
      <c r="K8350" t="s">
        <v>5808</v>
      </c>
      <c r="L8350" t="s">
        <v>8216</v>
      </c>
    </row>
    <row r="8351" spans="1:12" x14ac:dyDescent="0.35">
      <c r="A8351" s="164" t="s">
        <v>4219</v>
      </c>
      <c r="B8351" t="s">
        <v>6994</v>
      </c>
      <c r="C8351" t="s">
        <v>28494</v>
      </c>
      <c r="D8351" t="s">
        <v>215</v>
      </c>
      <c r="E8351" t="s">
        <v>4186</v>
      </c>
      <c r="F8351">
        <v>378</v>
      </c>
      <c r="G8351" t="s">
        <v>8556</v>
      </c>
      <c r="H8351" t="s">
        <v>8213</v>
      </c>
      <c r="I8351" t="s">
        <v>8214</v>
      </c>
      <c r="J8351" t="s">
        <v>8215</v>
      </c>
      <c r="K8351" t="s">
        <v>8224</v>
      </c>
      <c r="L8351" t="s">
        <v>8267</v>
      </c>
    </row>
    <row r="8352" spans="1:12" x14ac:dyDescent="0.35">
      <c r="A8352" s="164" t="s">
        <v>32173</v>
      </c>
      <c r="B8352" t="s">
        <v>32174</v>
      </c>
      <c r="C8352" t="s">
        <v>32175</v>
      </c>
      <c r="D8352" t="s">
        <v>25764</v>
      </c>
      <c r="E8352" t="s">
        <v>4186</v>
      </c>
      <c r="F8352">
        <v>33</v>
      </c>
      <c r="G8352" t="s">
        <v>8234</v>
      </c>
      <c r="H8352" t="s">
        <v>8213</v>
      </c>
      <c r="I8352" t="s">
        <v>8219</v>
      </c>
      <c r="J8352" t="s">
        <v>8215</v>
      </c>
      <c r="K8352" t="s">
        <v>5808</v>
      </c>
      <c r="L8352" t="s">
        <v>8216</v>
      </c>
    </row>
    <row r="8353" spans="1:12" x14ac:dyDescent="0.35">
      <c r="A8353" s="164" t="s">
        <v>20718</v>
      </c>
      <c r="B8353" t="s">
        <v>20719</v>
      </c>
      <c r="C8353" t="s">
        <v>20720</v>
      </c>
      <c r="D8353" t="s">
        <v>20721</v>
      </c>
      <c r="E8353" t="s">
        <v>4186</v>
      </c>
      <c r="F8353">
        <v>36</v>
      </c>
      <c r="G8353" t="s">
        <v>8234</v>
      </c>
      <c r="H8353" t="s">
        <v>8213</v>
      </c>
      <c r="I8353" t="s">
        <v>8219</v>
      </c>
      <c r="J8353" t="s">
        <v>8215</v>
      </c>
      <c r="K8353" t="s">
        <v>5808</v>
      </c>
      <c r="L8353" t="s">
        <v>8216</v>
      </c>
    </row>
    <row r="8354" spans="1:12" x14ac:dyDescent="0.35">
      <c r="A8354" s="164" t="s">
        <v>4220</v>
      </c>
      <c r="B8354" t="s">
        <v>7143</v>
      </c>
      <c r="C8354" t="s">
        <v>33009</v>
      </c>
      <c r="D8354" t="s">
        <v>4221</v>
      </c>
      <c r="E8354" t="s">
        <v>4186</v>
      </c>
      <c r="F8354">
        <v>608</v>
      </c>
      <c r="G8354" t="s">
        <v>8490</v>
      </c>
      <c r="H8354" t="s">
        <v>8213</v>
      </c>
      <c r="I8354" t="s">
        <v>8214</v>
      </c>
      <c r="J8354" t="s">
        <v>8215</v>
      </c>
      <c r="K8354" t="s">
        <v>8224</v>
      </c>
      <c r="L8354" t="s">
        <v>8267</v>
      </c>
    </row>
    <row r="8355" spans="1:12" x14ac:dyDescent="0.35">
      <c r="A8355" s="164" t="s">
        <v>4222</v>
      </c>
      <c r="B8355" t="s">
        <v>7906</v>
      </c>
      <c r="C8355" t="s">
        <v>31970</v>
      </c>
      <c r="D8355" t="s">
        <v>4136</v>
      </c>
      <c r="E8355" t="s">
        <v>4186</v>
      </c>
      <c r="F8355">
        <v>39</v>
      </c>
      <c r="G8355" t="s">
        <v>8234</v>
      </c>
      <c r="H8355" t="s">
        <v>8213</v>
      </c>
      <c r="I8355" t="s">
        <v>8219</v>
      </c>
      <c r="J8355" t="s">
        <v>8215</v>
      </c>
      <c r="K8355" t="s">
        <v>5808</v>
      </c>
      <c r="L8355" t="s">
        <v>8216</v>
      </c>
    </row>
    <row r="8356" spans="1:12" x14ac:dyDescent="0.35">
      <c r="A8356" s="164" t="s">
        <v>4223</v>
      </c>
      <c r="B8356" t="s">
        <v>7876</v>
      </c>
      <c r="C8356" t="s">
        <v>24852</v>
      </c>
      <c r="D8356" t="s">
        <v>4224</v>
      </c>
      <c r="E8356" t="s">
        <v>4186</v>
      </c>
      <c r="F8356">
        <v>430</v>
      </c>
      <c r="G8356" t="s">
        <v>8307</v>
      </c>
      <c r="H8356" t="s">
        <v>8213</v>
      </c>
      <c r="I8356" t="s">
        <v>8214</v>
      </c>
      <c r="J8356" t="s">
        <v>8215</v>
      </c>
      <c r="K8356" t="s">
        <v>8224</v>
      </c>
      <c r="L8356" t="s">
        <v>8267</v>
      </c>
    </row>
    <row r="8357" spans="1:12" x14ac:dyDescent="0.35">
      <c r="A8357" s="164" t="s">
        <v>13059</v>
      </c>
      <c r="B8357" t="s">
        <v>13060</v>
      </c>
      <c r="C8357" t="s">
        <v>13061</v>
      </c>
      <c r="D8357" t="s">
        <v>13062</v>
      </c>
      <c r="E8357" t="s">
        <v>4186</v>
      </c>
      <c r="H8357" t="s">
        <v>8213</v>
      </c>
      <c r="I8357" t="s">
        <v>8214</v>
      </c>
      <c r="J8357" t="s">
        <v>8215</v>
      </c>
      <c r="K8357" t="s">
        <v>8224</v>
      </c>
      <c r="L8357" t="s">
        <v>8216</v>
      </c>
    </row>
    <row r="8358" spans="1:12" x14ac:dyDescent="0.35">
      <c r="A8358" s="164" t="s">
        <v>4225</v>
      </c>
      <c r="B8358" t="s">
        <v>7833</v>
      </c>
      <c r="C8358" t="s">
        <v>20907</v>
      </c>
      <c r="D8358" t="s">
        <v>4226</v>
      </c>
      <c r="E8358" t="s">
        <v>4186</v>
      </c>
      <c r="F8358">
        <v>1457</v>
      </c>
      <c r="G8358" t="s">
        <v>8490</v>
      </c>
      <c r="H8358" t="s">
        <v>8213</v>
      </c>
      <c r="I8358" t="s">
        <v>8214</v>
      </c>
      <c r="J8358" t="s">
        <v>8215</v>
      </c>
      <c r="K8358" t="s">
        <v>8224</v>
      </c>
      <c r="L8358" t="s">
        <v>8267</v>
      </c>
    </row>
    <row r="8359" spans="1:12" x14ac:dyDescent="0.35">
      <c r="A8359" s="164" t="s">
        <v>25208</v>
      </c>
      <c r="B8359" t="s">
        <v>25209</v>
      </c>
      <c r="C8359" t="s">
        <v>25210</v>
      </c>
      <c r="D8359" t="s">
        <v>4952</v>
      </c>
      <c r="E8359" t="s">
        <v>4186</v>
      </c>
      <c r="F8359">
        <v>115</v>
      </c>
      <c r="G8359" t="s">
        <v>8212</v>
      </c>
      <c r="H8359" t="s">
        <v>8213</v>
      </c>
      <c r="I8359" t="s">
        <v>8214</v>
      </c>
      <c r="J8359" t="s">
        <v>8215</v>
      </c>
      <c r="K8359" t="s">
        <v>8224</v>
      </c>
      <c r="L8359" t="s">
        <v>8216</v>
      </c>
    </row>
    <row r="8360" spans="1:12" x14ac:dyDescent="0.35">
      <c r="A8360" s="164" t="s">
        <v>23721</v>
      </c>
      <c r="B8360" t="s">
        <v>23722</v>
      </c>
      <c r="C8360" t="s">
        <v>23723</v>
      </c>
      <c r="D8360" t="s">
        <v>8361</v>
      </c>
      <c r="E8360" t="s">
        <v>4186</v>
      </c>
      <c r="H8360" t="s">
        <v>8213</v>
      </c>
      <c r="I8360" t="s">
        <v>8214</v>
      </c>
      <c r="J8360" t="s">
        <v>8215</v>
      </c>
      <c r="K8360" t="s">
        <v>8224</v>
      </c>
      <c r="L8360" t="s">
        <v>8216</v>
      </c>
    </row>
    <row r="8361" spans="1:12" x14ac:dyDescent="0.35">
      <c r="A8361" s="164" t="s">
        <v>27312</v>
      </c>
      <c r="B8361" t="s">
        <v>27313</v>
      </c>
      <c r="C8361" t="s">
        <v>27314</v>
      </c>
      <c r="D8361" t="s">
        <v>27315</v>
      </c>
      <c r="E8361" t="s">
        <v>4186</v>
      </c>
      <c r="F8361">
        <v>35</v>
      </c>
      <c r="G8361" t="s">
        <v>8234</v>
      </c>
      <c r="H8361" t="s">
        <v>8213</v>
      </c>
      <c r="I8361" t="s">
        <v>8219</v>
      </c>
      <c r="J8361" t="s">
        <v>8215</v>
      </c>
      <c r="K8361" t="s">
        <v>5808</v>
      </c>
      <c r="L8361" t="s">
        <v>8216</v>
      </c>
    </row>
    <row r="8362" spans="1:12" x14ac:dyDescent="0.35">
      <c r="A8362" s="164" t="s">
        <v>4227</v>
      </c>
      <c r="B8362" t="s">
        <v>7099</v>
      </c>
      <c r="C8362" t="s">
        <v>15570</v>
      </c>
      <c r="D8362" t="s">
        <v>4228</v>
      </c>
      <c r="E8362" t="s">
        <v>4186</v>
      </c>
      <c r="F8362">
        <v>194</v>
      </c>
      <c r="G8362" t="s">
        <v>8212</v>
      </c>
      <c r="H8362" t="s">
        <v>8213</v>
      </c>
      <c r="I8362" t="s">
        <v>8214</v>
      </c>
      <c r="J8362" t="s">
        <v>8215</v>
      </c>
      <c r="K8362" t="s">
        <v>8224</v>
      </c>
      <c r="L8362" t="s">
        <v>8216</v>
      </c>
    </row>
    <row r="8363" spans="1:12" x14ac:dyDescent="0.35">
      <c r="A8363" s="164" t="s">
        <v>15060</v>
      </c>
      <c r="B8363" t="s">
        <v>13547</v>
      </c>
      <c r="C8363" t="s">
        <v>13548</v>
      </c>
      <c r="D8363" t="s">
        <v>13549</v>
      </c>
      <c r="E8363" t="s">
        <v>4186</v>
      </c>
      <c r="F8363">
        <v>31</v>
      </c>
      <c r="G8363" t="s">
        <v>8234</v>
      </c>
      <c r="H8363" t="s">
        <v>8213</v>
      </c>
      <c r="I8363" t="s">
        <v>8214</v>
      </c>
      <c r="J8363" t="s">
        <v>8215</v>
      </c>
      <c r="K8363" t="s">
        <v>5808</v>
      </c>
      <c r="L8363" t="s">
        <v>8216</v>
      </c>
    </row>
    <row r="8364" spans="1:12" x14ac:dyDescent="0.35">
      <c r="A8364" s="164" t="s">
        <v>23026</v>
      </c>
      <c r="B8364" t="s">
        <v>23027</v>
      </c>
      <c r="C8364" t="s">
        <v>23028</v>
      </c>
      <c r="D8364" t="s">
        <v>9143</v>
      </c>
      <c r="E8364" t="s">
        <v>4186</v>
      </c>
      <c r="H8364" t="s">
        <v>8213</v>
      </c>
      <c r="I8364" t="s">
        <v>8214</v>
      </c>
      <c r="J8364" t="s">
        <v>8215</v>
      </c>
      <c r="K8364" t="s">
        <v>8224</v>
      </c>
      <c r="L8364" t="s">
        <v>8216</v>
      </c>
    </row>
    <row r="8365" spans="1:12" x14ac:dyDescent="0.35">
      <c r="A8365" s="164" t="s">
        <v>4229</v>
      </c>
      <c r="B8365" t="s">
        <v>7764</v>
      </c>
      <c r="C8365" t="s">
        <v>16816</v>
      </c>
      <c r="D8365" t="s">
        <v>93</v>
      </c>
      <c r="E8365" t="s">
        <v>4186</v>
      </c>
      <c r="F8365">
        <v>994</v>
      </c>
      <c r="G8365" t="s">
        <v>8490</v>
      </c>
      <c r="H8365" t="s">
        <v>8213</v>
      </c>
      <c r="I8365" t="s">
        <v>8214</v>
      </c>
      <c r="J8365" t="s">
        <v>8215</v>
      </c>
      <c r="K8365" t="s">
        <v>8224</v>
      </c>
      <c r="L8365" t="s">
        <v>8267</v>
      </c>
    </row>
    <row r="8366" spans="1:12" x14ac:dyDescent="0.35">
      <c r="A8366" s="164" t="s">
        <v>13242</v>
      </c>
      <c r="B8366" t="s">
        <v>13243</v>
      </c>
      <c r="C8366" t="s">
        <v>13244</v>
      </c>
      <c r="D8366" t="s">
        <v>8944</v>
      </c>
      <c r="E8366" t="s">
        <v>4186</v>
      </c>
      <c r="H8366" t="s">
        <v>8213</v>
      </c>
      <c r="I8366" t="s">
        <v>8214</v>
      </c>
      <c r="J8366" t="s">
        <v>8215</v>
      </c>
      <c r="K8366" t="s">
        <v>8224</v>
      </c>
      <c r="L8366" t="s">
        <v>8216</v>
      </c>
    </row>
    <row r="8367" spans="1:12" x14ac:dyDescent="0.35">
      <c r="A8367" s="164" t="s">
        <v>22547</v>
      </c>
      <c r="B8367" t="s">
        <v>22548</v>
      </c>
      <c r="C8367" t="s">
        <v>22549</v>
      </c>
      <c r="D8367" t="s">
        <v>22550</v>
      </c>
      <c r="E8367" t="s">
        <v>4186</v>
      </c>
      <c r="H8367" t="s">
        <v>8213</v>
      </c>
      <c r="I8367" t="s">
        <v>8214</v>
      </c>
      <c r="J8367" t="s">
        <v>8215</v>
      </c>
      <c r="K8367" t="s">
        <v>8224</v>
      </c>
      <c r="L8367" t="s">
        <v>8216</v>
      </c>
    </row>
    <row r="8368" spans="1:12" x14ac:dyDescent="0.35">
      <c r="A8368" s="164" t="s">
        <v>4230</v>
      </c>
      <c r="B8368" t="s">
        <v>7812</v>
      </c>
      <c r="C8368" t="s">
        <v>13569</v>
      </c>
      <c r="D8368" t="s">
        <v>4231</v>
      </c>
      <c r="E8368" t="s">
        <v>4186</v>
      </c>
      <c r="F8368">
        <v>80</v>
      </c>
      <c r="G8368" t="s">
        <v>8234</v>
      </c>
      <c r="H8368" t="s">
        <v>8213</v>
      </c>
      <c r="I8368" t="s">
        <v>8214</v>
      </c>
      <c r="J8368" t="s">
        <v>8215</v>
      </c>
      <c r="K8368" t="s">
        <v>8224</v>
      </c>
      <c r="L8368" t="s">
        <v>8216</v>
      </c>
    </row>
    <row r="8369" spans="1:12" x14ac:dyDescent="0.35">
      <c r="A8369" s="164" t="s">
        <v>16855</v>
      </c>
      <c r="B8369" t="s">
        <v>8355</v>
      </c>
      <c r="C8369" t="s">
        <v>8356</v>
      </c>
      <c r="D8369" t="s">
        <v>8357</v>
      </c>
      <c r="E8369" t="s">
        <v>4186</v>
      </c>
      <c r="F8369">
        <v>34</v>
      </c>
      <c r="G8369" t="s">
        <v>8234</v>
      </c>
      <c r="H8369" t="s">
        <v>8213</v>
      </c>
      <c r="I8369" t="s">
        <v>8219</v>
      </c>
      <c r="J8369" t="s">
        <v>8215</v>
      </c>
      <c r="K8369" t="s">
        <v>5808</v>
      </c>
      <c r="L8369" t="s">
        <v>8216</v>
      </c>
    </row>
    <row r="8370" spans="1:12" x14ac:dyDescent="0.35">
      <c r="A8370" s="164" t="s">
        <v>19562</v>
      </c>
      <c r="B8370" t="s">
        <v>19563</v>
      </c>
      <c r="C8370" t="s">
        <v>19564</v>
      </c>
      <c r="D8370" t="s">
        <v>13221</v>
      </c>
      <c r="E8370" t="s">
        <v>4186</v>
      </c>
      <c r="H8370" t="s">
        <v>8213</v>
      </c>
      <c r="I8370" t="s">
        <v>8214</v>
      </c>
      <c r="J8370" t="s">
        <v>8215</v>
      </c>
      <c r="K8370" t="s">
        <v>8224</v>
      </c>
      <c r="L8370" t="s">
        <v>8216</v>
      </c>
    </row>
    <row r="8371" spans="1:12" x14ac:dyDescent="0.35">
      <c r="A8371" s="164" t="s">
        <v>23729</v>
      </c>
      <c r="B8371" t="s">
        <v>23730</v>
      </c>
      <c r="C8371" t="s">
        <v>23731</v>
      </c>
      <c r="D8371" t="s">
        <v>93</v>
      </c>
      <c r="E8371" t="s">
        <v>4186</v>
      </c>
      <c r="F8371">
        <v>670</v>
      </c>
      <c r="G8371" t="s">
        <v>8490</v>
      </c>
      <c r="H8371" t="s">
        <v>8213</v>
      </c>
      <c r="I8371" t="s">
        <v>8214</v>
      </c>
      <c r="J8371" t="s">
        <v>8215</v>
      </c>
      <c r="K8371" t="s">
        <v>8224</v>
      </c>
      <c r="L8371" t="s">
        <v>8267</v>
      </c>
    </row>
    <row r="8372" spans="1:12" x14ac:dyDescent="0.35">
      <c r="A8372" s="164" t="s">
        <v>9001</v>
      </c>
      <c r="B8372" t="s">
        <v>9002</v>
      </c>
      <c r="C8372" t="s">
        <v>9003</v>
      </c>
      <c r="D8372" t="s">
        <v>9004</v>
      </c>
      <c r="E8372" t="s">
        <v>4186</v>
      </c>
      <c r="H8372" t="s">
        <v>8213</v>
      </c>
      <c r="I8372" t="s">
        <v>8219</v>
      </c>
      <c r="J8372" t="s">
        <v>8215</v>
      </c>
      <c r="K8372" t="s">
        <v>8224</v>
      </c>
      <c r="L8372" t="s">
        <v>8216</v>
      </c>
    </row>
    <row r="8373" spans="1:12" x14ac:dyDescent="0.35">
      <c r="A8373" s="164" t="s">
        <v>4232</v>
      </c>
      <c r="B8373" t="s">
        <v>7905</v>
      </c>
      <c r="C8373" t="s">
        <v>19085</v>
      </c>
      <c r="D8373" t="s">
        <v>3318</v>
      </c>
      <c r="E8373" t="s">
        <v>4186</v>
      </c>
      <c r="F8373">
        <v>7</v>
      </c>
      <c r="G8373" t="s">
        <v>8234</v>
      </c>
      <c r="H8373" t="s">
        <v>8213</v>
      </c>
      <c r="I8373" t="s">
        <v>8214</v>
      </c>
      <c r="J8373" t="s">
        <v>8215</v>
      </c>
      <c r="K8373" t="s">
        <v>8224</v>
      </c>
      <c r="L8373" t="s">
        <v>8216</v>
      </c>
    </row>
    <row r="8374" spans="1:12" x14ac:dyDescent="0.35">
      <c r="A8374" s="164" t="s">
        <v>4233</v>
      </c>
      <c r="B8374" t="s">
        <v>6974</v>
      </c>
      <c r="C8374" t="s">
        <v>11155</v>
      </c>
      <c r="D8374" t="s">
        <v>4234</v>
      </c>
      <c r="E8374" t="s">
        <v>4186</v>
      </c>
      <c r="F8374">
        <v>204</v>
      </c>
      <c r="G8374" t="s">
        <v>8223</v>
      </c>
      <c r="H8374" t="s">
        <v>8213</v>
      </c>
      <c r="I8374" t="s">
        <v>8214</v>
      </c>
      <c r="J8374" t="s">
        <v>8215</v>
      </c>
      <c r="K8374" t="s">
        <v>8224</v>
      </c>
      <c r="L8374" t="s">
        <v>8216</v>
      </c>
    </row>
    <row r="8375" spans="1:12" x14ac:dyDescent="0.35">
      <c r="A8375" s="164" t="s">
        <v>4235</v>
      </c>
      <c r="B8375" t="s">
        <v>7076</v>
      </c>
      <c r="C8375" t="s">
        <v>10353</v>
      </c>
      <c r="D8375" t="s">
        <v>2423</v>
      </c>
      <c r="E8375" t="s">
        <v>4186</v>
      </c>
      <c r="F8375">
        <v>49</v>
      </c>
      <c r="G8375" t="s">
        <v>8234</v>
      </c>
      <c r="H8375" t="s">
        <v>8213</v>
      </c>
      <c r="I8375" t="s">
        <v>8219</v>
      </c>
      <c r="J8375" t="s">
        <v>8215</v>
      </c>
      <c r="K8375" t="s">
        <v>5808</v>
      </c>
      <c r="L8375" t="s">
        <v>8216</v>
      </c>
    </row>
    <row r="8376" spans="1:12" x14ac:dyDescent="0.35">
      <c r="A8376" s="164" t="s">
        <v>30713</v>
      </c>
      <c r="B8376" t="s">
        <v>25468</v>
      </c>
      <c r="C8376" t="s">
        <v>25469</v>
      </c>
      <c r="D8376" t="s">
        <v>25470</v>
      </c>
      <c r="E8376" t="s">
        <v>4186</v>
      </c>
      <c r="F8376">
        <v>28</v>
      </c>
      <c r="G8376" t="s">
        <v>8234</v>
      </c>
      <c r="H8376" t="s">
        <v>8213</v>
      </c>
      <c r="I8376" t="s">
        <v>8219</v>
      </c>
      <c r="J8376" t="s">
        <v>8215</v>
      </c>
      <c r="K8376" t="s">
        <v>5808</v>
      </c>
      <c r="L8376" t="s">
        <v>8216</v>
      </c>
    </row>
    <row r="8377" spans="1:12" x14ac:dyDescent="0.35">
      <c r="A8377" s="164" t="s">
        <v>4236</v>
      </c>
      <c r="B8377" t="s">
        <v>7829</v>
      </c>
      <c r="C8377" t="s">
        <v>23532</v>
      </c>
      <c r="D8377" t="s">
        <v>4237</v>
      </c>
      <c r="E8377" t="s">
        <v>4186</v>
      </c>
      <c r="F8377">
        <v>40</v>
      </c>
      <c r="G8377" t="s">
        <v>8234</v>
      </c>
      <c r="H8377" t="s">
        <v>8213</v>
      </c>
      <c r="I8377" t="s">
        <v>8219</v>
      </c>
      <c r="J8377" t="s">
        <v>8215</v>
      </c>
      <c r="K8377" t="s">
        <v>8224</v>
      </c>
      <c r="L8377" t="s">
        <v>8216</v>
      </c>
    </row>
    <row r="8378" spans="1:12" x14ac:dyDescent="0.35">
      <c r="A8378" s="164" t="s">
        <v>4238</v>
      </c>
      <c r="B8378" t="s">
        <v>7086</v>
      </c>
      <c r="C8378" t="s">
        <v>9483</v>
      </c>
      <c r="D8378" t="s">
        <v>4239</v>
      </c>
      <c r="E8378" t="s">
        <v>4186</v>
      </c>
      <c r="F8378">
        <v>425</v>
      </c>
      <c r="G8378" t="s">
        <v>8307</v>
      </c>
      <c r="H8378" t="s">
        <v>8213</v>
      </c>
      <c r="I8378" t="s">
        <v>8214</v>
      </c>
      <c r="J8378" t="s">
        <v>8215</v>
      </c>
      <c r="K8378" t="s">
        <v>8224</v>
      </c>
      <c r="L8378" t="s">
        <v>8267</v>
      </c>
    </row>
    <row r="8379" spans="1:12" x14ac:dyDescent="0.35">
      <c r="A8379" s="164" t="s">
        <v>32035</v>
      </c>
      <c r="B8379" t="s">
        <v>32036</v>
      </c>
      <c r="C8379" t="s">
        <v>32037</v>
      </c>
      <c r="D8379" t="s">
        <v>32038</v>
      </c>
      <c r="E8379" t="s">
        <v>4186</v>
      </c>
      <c r="H8379" t="s">
        <v>8213</v>
      </c>
      <c r="I8379" t="s">
        <v>8219</v>
      </c>
      <c r="J8379" t="s">
        <v>8215</v>
      </c>
      <c r="K8379" t="s">
        <v>8224</v>
      </c>
      <c r="L8379" t="s">
        <v>8216</v>
      </c>
    </row>
    <row r="8380" spans="1:12" x14ac:dyDescent="0.35">
      <c r="A8380" s="164" t="s">
        <v>4240</v>
      </c>
      <c r="B8380" t="s">
        <v>7141</v>
      </c>
      <c r="C8380" t="s">
        <v>29584</v>
      </c>
      <c r="D8380" t="s">
        <v>304</v>
      </c>
      <c r="E8380" t="s">
        <v>4186</v>
      </c>
      <c r="F8380">
        <v>25</v>
      </c>
      <c r="G8380" t="s">
        <v>8234</v>
      </c>
      <c r="H8380" t="s">
        <v>8213</v>
      </c>
      <c r="I8380" t="s">
        <v>8219</v>
      </c>
      <c r="J8380" t="s">
        <v>8215</v>
      </c>
      <c r="K8380" t="s">
        <v>5808</v>
      </c>
      <c r="L8380" t="s">
        <v>8216</v>
      </c>
    </row>
    <row r="8381" spans="1:12" x14ac:dyDescent="0.35">
      <c r="A8381" s="164" t="s">
        <v>4241</v>
      </c>
      <c r="B8381" t="s">
        <v>7126</v>
      </c>
      <c r="C8381" t="s">
        <v>31987</v>
      </c>
      <c r="D8381" t="s">
        <v>4242</v>
      </c>
      <c r="E8381" t="s">
        <v>4186</v>
      </c>
      <c r="F8381">
        <v>137</v>
      </c>
      <c r="G8381" t="s">
        <v>8212</v>
      </c>
      <c r="H8381" t="s">
        <v>8213</v>
      </c>
      <c r="I8381" t="s">
        <v>8214</v>
      </c>
      <c r="J8381" t="s">
        <v>8215</v>
      </c>
      <c r="K8381" t="s">
        <v>8224</v>
      </c>
      <c r="L8381" t="s">
        <v>8216</v>
      </c>
    </row>
    <row r="8382" spans="1:12" x14ac:dyDescent="0.35">
      <c r="A8382" s="164" t="s">
        <v>4243</v>
      </c>
      <c r="B8382" t="s">
        <v>7131</v>
      </c>
      <c r="C8382" t="s">
        <v>17659</v>
      </c>
      <c r="D8382" t="s">
        <v>1185</v>
      </c>
      <c r="E8382" t="s">
        <v>4186</v>
      </c>
      <c r="F8382">
        <v>36</v>
      </c>
      <c r="G8382" t="s">
        <v>8234</v>
      </c>
      <c r="H8382" t="s">
        <v>8213</v>
      </c>
      <c r="I8382" t="s">
        <v>8219</v>
      </c>
      <c r="J8382" t="s">
        <v>8215</v>
      </c>
      <c r="K8382" t="s">
        <v>5808</v>
      </c>
      <c r="L8382" t="s">
        <v>8216</v>
      </c>
    </row>
    <row r="8383" spans="1:12" x14ac:dyDescent="0.35">
      <c r="A8383" s="164" t="s">
        <v>4244</v>
      </c>
      <c r="B8383" t="s">
        <v>7886</v>
      </c>
      <c r="C8383" t="s">
        <v>15643</v>
      </c>
      <c r="D8383" t="s">
        <v>4245</v>
      </c>
      <c r="E8383" t="s">
        <v>4186</v>
      </c>
      <c r="F8383">
        <v>86</v>
      </c>
      <c r="G8383" t="s">
        <v>8234</v>
      </c>
      <c r="H8383" t="s">
        <v>8213</v>
      </c>
      <c r="I8383" t="s">
        <v>8219</v>
      </c>
      <c r="J8383" t="s">
        <v>8215</v>
      </c>
      <c r="K8383" t="s">
        <v>8224</v>
      </c>
      <c r="L8383" t="s">
        <v>8216</v>
      </c>
    </row>
    <row r="8384" spans="1:12" x14ac:dyDescent="0.35">
      <c r="A8384" s="164" t="s">
        <v>32610</v>
      </c>
      <c r="B8384" t="s">
        <v>32611</v>
      </c>
      <c r="C8384" t="s">
        <v>32612</v>
      </c>
      <c r="D8384" t="s">
        <v>12199</v>
      </c>
      <c r="E8384" t="s">
        <v>4186</v>
      </c>
      <c r="H8384" t="s">
        <v>8213</v>
      </c>
      <c r="I8384" t="s">
        <v>8214</v>
      </c>
      <c r="J8384" t="s">
        <v>8215</v>
      </c>
      <c r="K8384" t="s">
        <v>8224</v>
      </c>
      <c r="L8384" t="s">
        <v>8216</v>
      </c>
    </row>
    <row r="8385" spans="1:12" x14ac:dyDescent="0.35">
      <c r="A8385" s="164" t="s">
        <v>27986</v>
      </c>
      <c r="B8385" t="s">
        <v>27987</v>
      </c>
      <c r="C8385" t="s">
        <v>27988</v>
      </c>
      <c r="D8385" t="s">
        <v>9143</v>
      </c>
      <c r="E8385" t="s">
        <v>4186</v>
      </c>
      <c r="F8385">
        <v>107</v>
      </c>
      <c r="G8385" t="s">
        <v>8212</v>
      </c>
      <c r="H8385" t="s">
        <v>8213</v>
      </c>
      <c r="I8385" t="s">
        <v>8214</v>
      </c>
      <c r="J8385" t="s">
        <v>8215</v>
      </c>
      <c r="K8385" t="s">
        <v>5808</v>
      </c>
      <c r="L8385" t="s">
        <v>8216</v>
      </c>
    </row>
    <row r="8386" spans="1:12" x14ac:dyDescent="0.35">
      <c r="A8386" s="164" t="s">
        <v>9140</v>
      </c>
      <c r="B8386" t="s">
        <v>9141</v>
      </c>
      <c r="C8386" t="s">
        <v>9142</v>
      </c>
      <c r="D8386" t="s">
        <v>9143</v>
      </c>
      <c r="E8386" t="s">
        <v>4186</v>
      </c>
      <c r="H8386" t="s">
        <v>8213</v>
      </c>
      <c r="I8386" t="s">
        <v>8214</v>
      </c>
      <c r="J8386" t="s">
        <v>8215</v>
      </c>
      <c r="K8386" t="s">
        <v>8224</v>
      </c>
      <c r="L8386" t="s">
        <v>8216</v>
      </c>
    </row>
    <row r="8387" spans="1:12" x14ac:dyDescent="0.35">
      <c r="A8387" s="164" t="s">
        <v>24193</v>
      </c>
      <c r="B8387" t="s">
        <v>24194</v>
      </c>
      <c r="C8387" t="s">
        <v>24195</v>
      </c>
      <c r="D8387" t="s">
        <v>4379</v>
      </c>
      <c r="E8387" t="s">
        <v>4186</v>
      </c>
      <c r="F8387">
        <v>221</v>
      </c>
      <c r="G8387" t="s">
        <v>8223</v>
      </c>
      <c r="H8387" t="s">
        <v>8213</v>
      </c>
      <c r="I8387" t="s">
        <v>8214</v>
      </c>
      <c r="J8387" t="s">
        <v>8215</v>
      </c>
      <c r="K8387" t="s">
        <v>8224</v>
      </c>
      <c r="L8387" t="s">
        <v>8216</v>
      </c>
    </row>
    <row r="8388" spans="1:12" x14ac:dyDescent="0.35">
      <c r="A8388" s="164" t="s">
        <v>4246</v>
      </c>
      <c r="B8388" t="s">
        <v>7805</v>
      </c>
      <c r="C8388" t="s">
        <v>15226</v>
      </c>
      <c r="D8388" t="s">
        <v>749</v>
      </c>
      <c r="E8388" t="s">
        <v>4186</v>
      </c>
      <c r="F8388">
        <v>236</v>
      </c>
      <c r="G8388" t="s">
        <v>8223</v>
      </c>
      <c r="H8388" t="s">
        <v>8213</v>
      </c>
      <c r="I8388" t="s">
        <v>8214</v>
      </c>
      <c r="J8388" t="s">
        <v>8215</v>
      </c>
      <c r="K8388" t="s">
        <v>8224</v>
      </c>
      <c r="L8388" t="s">
        <v>8216</v>
      </c>
    </row>
    <row r="8389" spans="1:12" x14ac:dyDescent="0.35">
      <c r="A8389" s="164" t="s">
        <v>21049</v>
      </c>
      <c r="B8389" t="s">
        <v>21050</v>
      </c>
      <c r="C8389" t="s">
        <v>21051</v>
      </c>
      <c r="D8389" t="s">
        <v>1940</v>
      </c>
      <c r="E8389" t="s">
        <v>4186</v>
      </c>
      <c r="F8389">
        <v>25</v>
      </c>
      <c r="G8389" t="s">
        <v>8234</v>
      </c>
      <c r="H8389" t="s">
        <v>8213</v>
      </c>
      <c r="I8389" t="s">
        <v>8219</v>
      </c>
      <c r="J8389" t="s">
        <v>8215</v>
      </c>
      <c r="K8389" t="s">
        <v>8224</v>
      </c>
      <c r="L8389" t="s">
        <v>8216</v>
      </c>
    </row>
    <row r="8390" spans="1:12" x14ac:dyDescent="0.35">
      <c r="A8390" s="164" t="s">
        <v>4247</v>
      </c>
      <c r="B8390" t="s">
        <v>7892</v>
      </c>
      <c r="C8390" t="s">
        <v>14415</v>
      </c>
      <c r="D8390" t="s">
        <v>4248</v>
      </c>
      <c r="E8390" t="s">
        <v>4186</v>
      </c>
      <c r="F8390">
        <v>97</v>
      </c>
      <c r="G8390" t="s">
        <v>8234</v>
      </c>
      <c r="H8390" t="s">
        <v>8213</v>
      </c>
      <c r="I8390" t="s">
        <v>8219</v>
      </c>
      <c r="J8390" t="s">
        <v>8215</v>
      </c>
      <c r="K8390" t="s">
        <v>8224</v>
      </c>
      <c r="L8390" t="s">
        <v>8216</v>
      </c>
    </row>
    <row r="8391" spans="1:12" x14ac:dyDescent="0.35">
      <c r="A8391" s="164" t="s">
        <v>4249</v>
      </c>
      <c r="B8391" t="s">
        <v>7756</v>
      </c>
      <c r="C8391" t="s">
        <v>33025</v>
      </c>
      <c r="D8391" t="s">
        <v>4215</v>
      </c>
      <c r="E8391" t="s">
        <v>4186</v>
      </c>
      <c r="F8391">
        <v>212</v>
      </c>
      <c r="G8391" t="s">
        <v>8223</v>
      </c>
      <c r="H8391" t="s">
        <v>8213</v>
      </c>
      <c r="I8391" t="s">
        <v>8214</v>
      </c>
      <c r="J8391" t="s">
        <v>8215</v>
      </c>
      <c r="K8391" t="s">
        <v>8224</v>
      </c>
      <c r="L8391" t="s">
        <v>8267</v>
      </c>
    </row>
    <row r="8392" spans="1:12" x14ac:dyDescent="0.35">
      <c r="A8392" s="164" t="s">
        <v>4250</v>
      </c>
      <c r="B8392" t="s">
        <v>7087</v>
      </c>
      <c r="C8392" t="s">
        <v>19369</v>
      </c>
      <c r="D8392" t="s">
        <v>4239</v>
      </c>
      <c r="E8392" t="s">
        <v>4186</v>
      </c>
      <c r="F8392">
        <v>433</v>
      </c>
      <c r="G8392" t="s">
        <v>8307</v>
      </c>
      <c r="H8392" t="s">
        <v>8213</v>
      </c>
      <c r="I8392" t="s">
        <v>8214</v>
      </c>
      <c r="J8392" t="s">
        <v>8215</v>
      </c>
      <c r="K8392" t="s">
        <v>8224</v>
      </c>
      <c r="L8392" t="s">
        <v>8267</v>
      </c>
    </row>
    <row r="8393" spans="1:12" x14ac:dyDescent="0.35">
      <c r="A8393" s="164" t="s">
        <v>4251</v>
      </c>
      <c r="B8393" t="s">
        <v>7832</v>
      </c>
      <c r="C8393" t="s">
        <v>29678</v>
      </c>
      <c r="D8393" t="s">
        <v>4252</v>
      </c>
      <c r="E8393" t="s">
        <v>4186</v>
      </c>
      <c r="F8393">
        <v>117</v>
      </c>
      <c r="G8393" t="s">
        <v>8212</v>
      </c>
      <c r="H8393" t="s">
        <v>8213</v>
      </c>
      <c r="I8393" t="s">
        <v>8214</v>
      </c>
      <c r="J8393" t="s">
        <v>8215</v>
      </c>
      <c r="K8393" t="s">
        <v>5808</v>
      </c>
      <c r="L8393" t="s">
        <v>8216</v>
      </c>
    </row>
    <row r="8394" spans="1:12" x14ac:dyDescent="0.35">
      <c r="A8394" s="164" t="s">
        <v>4253</v>
      </c>
      <c r="B8394" t="s">
        <v>7562</v>
      </c>
      <c r="C8394" t="s">
        <v>10711</v>
      </c>
      <c r="D8394" t="s">
        <v>940</v>
      </c>
      <c r="E8394" t="s">
        <v>4186</v>
      </c>
      <c r="F8394">
        <v>514</v>
      </c>
      <c r="G8394" t="s">
        <v>8490</v>
      </c>
      <c r="H8394" t="s">
        <v>8213</v>
      </c>
      <c r="I8394" t="s">
        <v>8214</v>
      </c>
      <c r="J8394" t="s">
        <v>8215</v>
      </c>
      <c r="K8394" t="s">
        <v>8224</v>
      </c>
      <c r="L8394" t="s">
        <v>8267</v>
      </c>
    </row>
    <row r="8395" spans="1:12" x14ac:dyDescent="0.35">
      <c r="A8395" s="164" t="s">
        <v>4254</v>
      </c>
      <c r="B8395" t="s">
        <v>7830</v>
      </c>
      <c r="C8395" t="s">
        <v>30952</v>
      </c>
      <c r="D8395" t="s">
        <v>4255</v>
      </c>
      <c r="E8395" t="s">
        <v>4186</v>
      </c>
      <c r="F8395">
        <v>44</v>
      </c>
      <c r="G8395" t="s">
        <v>8234</v>
      </c>
      <c r="H8395" t="s">
        <v>8213</v>
      </c>
      <c r="I8395" t="s">
        <v>8214</v>
      </c>
      <c r="J8395" t="s">
        <v>8215</v>
      </c>
      <c r="K8395" t="s">
        <v>5808</v>
      </c>
      <c r="L8395" t="s">
        <v>8216</v>
      </c>
    </row>
    <row r="8396" spans="1:12" x14ac:dyDescent="0.35">
      <c r="A8396" s="164" t="s">
        <v>9189</v>
      </c>
      <c r="B8396" t="s">
        <v>9190</v>
      </c>
      <c r="C8396" t="s">
        <v>9190</v>
      </c>
      <c r="D8396" t="s">
        <v>9191</v>
      </c>
      <c r="E8396" t="s">
        <v>4186</v>
      </c>
      <c r="F8396">
        <v>18</v>
      </c>
      <c r="G8396" t="s">
        <v>8234</v>
      </c>
      <c r="H8396" t="s">
        <v>8213</v>
      </c>
      <c r="I8396" t="s">
        <v>8219</v>
      </c>
      <c r="J8396" t="s">
        <v>8215</v>
      </c>
      <c r="K8396" t="s">
        <v>8224</v>
      </c>
      <c r="L8396" t="s">
        <v>8216</v>
      </c>
    </row>
    <row r="8397" spans="1:12" x14ac:dyDescent="0.35">
      <c r="A8397" s="164" t="s">
        <v>33357</v>
      </c>
      <c r="B8397" t="s">
        <v>33358</v>
      </c>
      <c r="C8397" t="s">
        <v>33359</v>
      </c>
      <c r="D8397" t="s">
        <v>4213</v>
      </c>
      <c r="E8397" t="s">
        <v>4186</v>
      </c>
      <c r="F8397">
        <v>101</v>
      </c>
      <c r="G8397" t="s">
        <v>8212</v>
      </c>
      <c r="H8397" t="s">
        <v>8213</v>
      </c>
      <c r="I8397" t="s">
        <v>8214</v>
      </c>
      <c r="J8397" t="s">
        <v>8215</v>
      </c>
      <c r="K8397" t="s">
        <v>5808</v>
      </c>
      <c r="L8397" t="s">
        <v>8216</v>
      </c>
    </row>
    <row r="8398" spans="1:12" x14ac:dyDescent="0.35">
      <c r="A8398" s="164" t="s">
        <v>21991</v>
      </c>
      <c r="B8398" t="s">
        <v>21992</v>
      </c>
      <c r="C8398" t="s">
        <v>21993</v>
      </c>
      <c r="D8398" t="s">
        <v>749</v>
      </c>
      <c r="E8398" t="s">
        <v>4186</v>
      </c>
      <c r="F8398">
        <v>112</v>
      </c>
      <c r="G8398" t="s">
        <v>8212</v>
      </c>
      <c r="H8398" t="s">
        <v>8213</v>
      </c>
      <c r="I8398" t="s">
        <v>8214</v>
      </c>
      <c r="J8398" t="s">
        <v>8215</v>
      </c>
      <c r="K8398" t="s">
        <v>5808</v>
      </c>
      <c r="L8398" t="s">
        <v>8216</v>
      </c>
    </row>
    <row r="8399" spans="1:12" x14ac:dyDescent="0.35">
      <c r="A8399" s="164" t="s">
        <v>25283</v>
      </c>
      <c r="B8399" t="s">
        <v>25284</v>
      </c>
      <c r="C8399" t="s">
        <v>25285</v>
      </c>
      <c r="D8399" t="s">
        <v>2064</v>
      </c>
      <c r="E8399" t="s">
        <v>4186</v>
      </c>
      <c r="F8399">
        <v>134</v>
      </c>
      <c r="G8399" t="s">
        <v>8212</v>
      </c>
      <c r="H8399" t="s">
        <v>8213</v>
      </c>
      <c r="I8399" t="s">
        <v>8219</v>
      </c>
      <c r="J8399" t="s">
        <v>8215</v>
      </c>
      <c r="K8399" t="s">
        <v>8224</v>
      </c>
      <c r="L8399" t="s">
        <v>8216</v>
      </c>
    </row>
    <row r="8400" spans="1:12" x14ac:dyDescent="0.35">
      <c r="A8400" s="164" t="s">
        <v>14846</v>
      </c>
      <c r="B8400" t="s">
        <v>14847</v>
      </c>
      <c r="C8400" t="s">
        <v>14848</v>
      </c>
      <c r="D8400" t="s">
        <v>4460</v>
      </c>
      <c r="E8400" t="s">
        <v>4186</v>
      </c>
      <c r="F8400">
        <v>55</v>
      </c>
      <c r="G8400" t="s">
        <v>8234</v>
      </c>
      <c r="H8400" t="s">
        <v>8213</v>
      </c>
      <c r="I8400" t="s">
        <v>8219</v>
      </c>
      <c r="J8400" t="s">
        <v>8215</v>
      </c>
      <c r="K8400" t="s">
        <v>5808</v>
      </c>
      <c r="L8400" t="s">
        <v>8216</v>
      </c>
    </row>
    <row r="8401" spans="1:12" x14ac:dyDescent="0.35">
      <c r="A8401" s="164" t="s">
        <v>19622</v>
      </c>
      <c r="B8401" t="s">
        <v>19623</v>
      </c>
      <c r="C8401" t="s">
        <v>19624</v>
      </c>
      <c r="D8401" t="s">
        <v>19625</v>
      </c>
      <c r="E8401" t="s">
        <v>4186</v>
      </c>
      <c r="H8401" t="s">
        <v>8213</v>
      </c>
      <c r="I8401" t="s">
        <v>8214</v>
      </c>
      <c r="J8401" t="s">
        <v>8215</v>
      </c>
      <c r="K8401" t="s">
        <v>8224</v>
      </c>
      <c r="L8401" t="s">
        <v>8216</v>
      </c>
    </row>
    <row r="8402" spans="1:12" x14ac:dyDescent="0.35">
      <c r="A8402" s="164" t="s">
        <v>31519</v>
      </c>
      <c r="B8402" t="s">
        <v>31520</v>
      </c>
      <c r="C8402" t="s">
        <v>31521</v>
      </c>
      <c r="D8402" t="s">
        <v>12010</v>
      </c>
      <c r="E8402" t="s">
        <v>4186</v>
      </c>
      <c r="H8402" t="s">
        <v>8213</v>
      </c>
      <c r="I8402" t="s">
        <v>8214</v>
      </c>
      <c r="J8402" t="s">
        <v>8215</v>
      </c>
      <c r="K8402" t="s">
        <v>8224</v>
      </c>
      <c r="L8402" t="s">
        <v>8216</v>
      </c>
    </row>
    <row r="8403" spans="1:12" x14ac:dyDescent="0.35">
      <c r="A8403" s="164" t="s">
        <v>13139</v>
      </c>
      <c r="B8403" t="s">
        <v>13140</v>
      </c>
      <c r="C8403" t="s">
        <v>13141</v>
      </c>
      <c r="D8403" t="s">
        <v>4218</v>
      </c>
      <c r="E8403" t="s">
        <v>4186</v>
      </c>
      <c r="F8403">
        <v>300</v>
      </c>
      <c r="G8403" t="s">
        <v>8223</v>
      </c>
      <c r="H8403" t="s">
        <v>8213</v>
      </c>
      <c r="I8403" t="s">
        <v>8214</v>
      </c>
      <c r="J8403" t="s">
        <v>8215</v>
      </c>
      <c r="K8403" t="s">
        <v>8224</v>
      </c>
      <c r="L8403" t="s">
        <v>8216</v>
      </c>
    </row>
    <row r="8404" spans="1:12" x14ac:dyDescent="0.35">
      <c r="A8404" s="164" t="s">
        <v>4256</v>
      </c>
      <c r="B8404" t="s">
        <v>7855</v>
      </c>
      <c r="C8404" t="s">
        <v>28711</v>
      </c>
      <c r="D8404" t="s">
        <v>4257</v>
      </c>
      <c r="E8404" t="s">
        <v>4186</v>
      </c>
      <c r="F8404">
        <v>788</v>
      </c>
      <c r="G8404" t="s">
        <v>8490</v>
      </c>
      <c r="H8404" t="s">
        <v>8213</v>
      </c>
      <c r="I8404" t="s">
        <v>8214</v>
      </c>
      <c r="J8404" t="s">
        <v>8215</v>
      </c>
      <c r="K8404" t="s">
        <v>8224</v>
      </c>
      <c r="L8404" t="s">
        <v>8267</v>
      </c>
    </row>
    <row r="8405" spans="1:12" x14ac:dyDescent="0.35">
      <c r="A8405" s="164" t="s">
        <v>33403</v>
      </c>
      <c r="B8405" t="s">
        <v>33404</v>
      </c>
      <c r="C8405" t="s">
        <v>33405</v>
      </c>
      <c r="D8405" t="s">
        <v>8944</v>
      </c>
      <c r="E8405" t="s">
        <v>4186</v>
      </c>
      <c r="F8405">
        <v>157</v>
      </c>
      <c r="G8405" t="s">
        <v>8212</v>
      </c>
      <c r="H8405" t="s">
        <v>8213</v>
      </c>
      <c r="I8405" t="s">
        <v>8214</v>
      </c>
      <c r="J8405" t="s">
        <v>8215</v>
      </c>
      <c r="K8405" t="s">
        <v>5808</v>
      </c>
      <c r="L8405" t="s">
        <v>8267</v>
      </c>
    </row>
    <row r="8406" spans="1:12" x14ac:dyDescent="0.35">
      <c r="A8406" s="164" t="s">
        <v>21864</v>
      </c>
      <c r="B8406" t="s">
        <v>21865</v>
      </c>
      <c r="C8406" t="s">
        <v>21866</v>
      </c>
      <c r="D8406" t="s">
        <v>21867</v>
      </c>
      <c r="E8406" t="s">
        <v>4186</v>
      </c>
      <c r="H8406" t="s">
        <v>8213</v>
      </c>
      <c r="I8406" t="s">
        <v>8219</v>
      </c>
      <c r="J8406" t="s">
        <v>8215</v>
      </c>
      <c r="K8406" t="s">
        <v>8224</v>
      </c>
      <c r="L8406" t="s">
        <v>8216</v>
      </c>
    </row>
    <row r="8407" spans="1:12" x14ac:dyDescent="0.35">
      <c r="A8407" s="164" t="s">
        <v>22428</v>
      </c>
      <c r="B8407" t="s">
        <v>22429</v>
      </c>
      <c r="C8407" t="s">
        <v>22430</v>
      </c>
      <c r="D8407" t="s">
        <v>22431</v>
      </c>
      <c r="E8407" t="s">
        <v>4186</v>
      </c>
      <c r="F8407">
        <v>91</v>
      </c>
      <c r="G8407" t="s">
        <v>8234</v>
      </c>
      <c r="H8407" t="s">
        <v>8213</v>
      </c>
      <c r="I8407" t="s">
        <v>8214</v>
      </c>
      <c r="J8407" t="s">
        <v>8215</v>
      </c>
      <c r="K8407" t="s">
        <v>5808</v>
      </c>
      <c r="L8407" t="s">
        <v>8216</v>
      </c>
    </row>
    <row r="8408" spans="1:12" x14ac:dyDescent="0.35">
      <c r="A8408" s="164" t="s">
        <v>4258</v>
      </c>
      <c r="B8408" t="s">
        <v>7874</v>
      </c>
      <c r="C8408" t="s">
        <v>32806</v>
      </c>
      <c r="D8408" t="s">
        <v>4224</v>
      </c>
      <c r="E8408" t="s">
        <v>4186</v>
      </c>
      <c r="F8408">
        <v>226</v>
      </c>
      <c r="G8408" t="s">
        <v>8223</v>
      </c>
      <c r="H8408" t="s">
        <v>8213</v>
      </c>
      <c r="I8408" t="s">
        <v>8214</v>
      </c>
      <c r="J8408" t="s">
        <v>8215</v>
      </c>
      <c r="K8408" t="s">
        <v>8224</v>
      </c>
      <c r="L8408" t="s">
        <v>8267</v>
      </c>
    </row>
    <row r="8409" spans="1:12" x14ac:dyDescent="0.35">
      <c r="A8409" s="164" t="s">
        <v>25867</v>
      </c>
      <c r="B8409" t="s">
        <v>25868</v>
      </c>
      <c r="C8409" t="s">
        <v>25869</v>
      </c>
      <c r="D8409" t="s">
        <v>93</v>
      </c>
      <c r="E8409" t="s">
        <v>4186</v>
      </c>
      <c r="F8409">
        <v>120</v>
      </c>
      <c r="G8409" t="s">
        <v>8212</v>
      </c>
      <c r="H8409" t="s">
        <v>8213</v>
      </c>
      <c r="I8409" t="s">
        <v>8214</v>
      </c>
      <c r="J8409" t="s">
        <v>8215</v>
      </c>
      <c r="K8409" t="s">
        <v>8224</v>
      </c>
      <c r="L8409" t="s">
        <v>8216</v>
      </c>
    </row>
    <row r="8410" spans="1:12" x14ac:dyDescent="0.35">
      <c r="A8410" s="164" t="s">
        <v>9099</v>
      </c>
      <c r="B8410" t="s">
        <v>9100</v>
      </c>
      <c r="C8410" t="s">
        <v>9101</v>
      </c>
      <c r="D8410" t="s">
        <v>9102</v>
      </c>
      <c r="E8410" t="s">
        <v>4186</v>
      </c>
      <c r="H8410" t="s">
        <v>8213</v>
      </c>
      <c r="I8410" t="s">
        <v>8219</v>
      </c>
      <c r="J8410" t="s">
        <v>8215</v>
      </c>
      <c r="K8410" t="s">
        <v>8224</v>
      </c>
      <c r="L8410" t="s">
        <v>8216</v>
      </c>
    </row>
    <row r="8411" spans="1:12" x14ac:dyDescent="0.35">
      <c r="A8411" s="164" t="s">
        <v>4259</v>
      </c>
      <c r="B8411" t="s">
        <v>7860</v>
      </c>
      <c r="C8411" t="s">
        <v>15554</v>
      </c>
      <c r="D8411" t="s">
        <v>4260</v>
      </c>
      <c r="E8411" t="s">
        <v>4186</v>
      </c>
      <c r="F8411">
        <v>186</v>
      </c>
      <c r="G8411" t="s">
        <v>8212</v>
      </c>
      <c r="H8411" t="s">
        <v>8213</v>
      </c>
      <c r="I8411" t="s">
        <v>8214</v>
      </c>
      <c r="J8411" t="s">
        <v>8215</v>
      </c>
      <c r="K8411" t="s">
        <v>8224</v>
      </c>
      <c r="L8411" t="s">
        <v>8267</v>
      </c>
    </row>
    <row r="8412" spans="1:12" x14ac:dyDescent="0.35">
      <c r="A8412" s="164" t="s">
        <v>29504</v>
      </c>
      <c r="B8412" t="s">
        <v>29505</v>
      </c>
      <c r="C8412" t="s">
        <v>29506</v>
      </c>
      <c r="D8412" t="s">
        <v>29507</v>
      </c>
      <c r="E8412" t="s">
        <v>4186</v>
      </c>
      <c r="H8412" t="s">
        <v>8213</v>
      </c>
      <c r="I8412" t="s">
        <v>8214</v>
      </c>
      <c r="J8412" t="s">
        <v>8215</v>
      </c>
      <c r="K8412" t="s">
        <v>8224</v>
      </c>
      <c r="L8412" t="s">
        <v>8216</v>
      </c>
    </row>
    <row r="8413" spans="1:12" x14ac:dyDescent="0.35">
      <c r="A8413" s="164" t="s">
        <v>25220</v>
      </c>
      <c r="B8413" t="s">
        <v>25221</v>
      </c>
      <c r="C8413" t="s">
        <v>25222</v>
      </c>
      <c r="D8413" t="s">
        <v>4226</v>
      </c>
      <c r="E8413" t="s">
        <v>4186</v>
      </c>
      <c r="F8413">
        <v>201</v>
      </c>
      <c r="G8413" t="s">
        <v>8223</v>
      </c>
      <c r="H8413" t="s">
        <v>8213</v>
      </c>
      <c r="I8413" t="s">
        <v>8214</v>
      </c>
      <c r="J8413" t="s">
        <v>8215</v>
      </c>
      <c r="K8413" t="s">
        <v>8224</v>
      </c>
      <c r="L8413" t="s">
        <v>8216</v>
      </c>
    </row>
    <row r="8414" spans="1:12" x14ac:dyDescent="0.35">
      <c r="A8414" s="164" t="s">
        <v>9343</v>
      </c>
      <c r="B8414" t="s">
        <v>9344</v>
      </c>
      <c r="C8414" t="s">
        <v>9345</v>
      </c>
      <c r="D8414" t="s">
        <v>4218</v>
      </c>
      <c r="E8414" t="s">
        <v>4186</v>
      </c>
      <c r="F8414">
        <v>79</v>
      </c>
      <c r="G8414" t="s">
        <v>8234</v>
      </c>
      <c r="H8414" t="s">
        <v>8213</v>
      </c>
      <c r="I8414" t="s">
        <v>8214</v>
      </c>
      <c r="J8414" t="s">
        <v>8215</v>
      </c>
      <c r="K8414" t="s">
        <v>8224</v>
      </c>
      <c r="L8414" t="s">
        <v>8216</v>
      </c>
    </row>
    <row r="8415" spans="1:12" x14ac:dyDescent="0.35">
      <c r="A8415" s="164" t="s">
        <v>4261</v>
      </c>
      <c r="B8415" t="s">
        <v>7912</v>
      </c>
      <c r="C8415" t="s">
        <v>21326</v>
      </c>
      <c r="D8415" t="s">
        <v>4262</v>
      </c>
      <c r="E8415" t="s">
        <v>4186</v>
      </c>
      <c r="F8415">
        <v>331</v>
      </c>
      <c r="G8415" t="s">
        <v>8556</v>
      </c>
      <c r="H8415" t="s">
        <v>8213</v>
      </c>
      <c r="I8415" t="s">
        <v>8214</v>
      </c>
      <c r="J8415" t="s">
        <v>8215</v>
      </c>
      <c r="K8415" t="s">
        <v>5808</v>
      </c>
      <c r="L8415" t="s">
        <v>8267</v>
      </c>
    </row>
    <row r="8416" spans="1:12" x14ac:dyDescent="0.35">
      <c r="A8416" s="164" t="s">
        <v>4263</v>
      </c>
      <c r="B8416" t="s">
        <v>7909</v>
      </c>
      <c r="C8416" t="s">
        <v>18345</v>
      </c>
      <c r="D8416" t="s">
        <v>2486</v>
      </c>
      <c r="E8416" t="s">
        <v>4186</v>
      </c>
      <c r="F8416">
        <v>226</v>
      </c>
      <c r="G8416" t="s">
        <v>8223</v>
      </c>
      <c r="H8416" t="s">
        <v>8213</v>
      </c>
      <c r="I8416" t="s">
        <v>8214</v>
      </c>
      <c r="J8416" t="s">
        <v>8215</v>
      </c>
      <c r="K8416" t="s">
        <v>5808</v>
      </c>
      <c r="L8416" t="s">
        <v>8267</v>
      </c>
    </row>
    <row r="8417" spans="1:12" x14ac:dyDescent="0.35">
      <c r="A8417" s="164" t="s">
        <v>29130</v>
      </c>
      <c r="B8417" t="s">
        <v>29131</v>
      </c>
      <c r="C8417" t="s">
        <v>29132</v>
      </c>
      <c r="D8417" t="s">
        <v>13062</v>
      </c>
      <c r="E8417" t="s">
        <v>4186</v>
      </c>
      <c r="H8417" t="s">
        <v>8213</v>
      </c>
      <c r="I8417" t="s">
        <v>8214</v>
      </c>
      <c r="J8417" t="s">
        <v>8215</v>
      </c>
      <c r="K8417" t="s">
        <v>8224</v>
      </c>
      <c r="L8417" t="s">
        <v>8216</v>
      </c>
    </row>
    <row r="8418" spans="1:12" x14ac:dyDescent="0.35">
      <c r="A8418" s="164" t="s">
        <v>4264</v>
      </c>
      <c r="B8418" t="s">
        <v>7121</v>
      </c>
      <c r="C8418" t="s">
        <v>21608</v>
      </c>
      <c r="D8418" t="s">
        <v>4211</v>
      </c>
      <c r="E8418" t="s">
        <v>4186</v>
      </c>
      <c r="F8418">
        <v>651</v>
      </c>
      <c r="G8418" t="s">
        <v>8490</v>
      </c>
      <c r="H8418" t="s">
        <v>8213</v>
      </c>
      <c r="I8418" t="s">
        <v>8214</v>
      </c>
      <c r="J8418" t="s">
        <v>8215</v>
      </c>
      <c r="K8418" t="s">
        <v>8224</v>
      </c>
      <c r="L8418" t="s">
        <v>8267</v>
      </c>
    </row>
    <row r="8419" spans="1:12" x14ac:dyDescent="0.35">
      <c r="A8419" s="164" t="s">
        <v>9631</v>
      </c>
      <c r="B8419" t="s">
        <v>9632</v>
      </c>
      <c r="C8419" t="s">
        <v>9633</v>
      </c>
      <c r="D8419" t="s">
        <v>9634</v>
      </c>
      <c r="E8419" t="s">
        <v>4186</v>
      </c>
      <c r="H8419" t="s">
        <v>8213</v>
      </c>
      <c r="I8419" t="s">
        <v>8214</v>
      </c>
      <c r="J8419" t="s">
        <v>8215</v>
      </c>
      <c r="K8419" t="s">
        <v>8224</v>
      </c>
      <c r="L8419" t="s">
        <v>8216</v>
      </c>
    </row>
    <row r="8420" spans="1:12" x14ac:dyDescent="0.35">
      <c r="A8420" s="164" t="s">
        <v>4265</v>
      </c>
      <c r="B8420" t="s">
        <v>7118</v>
      </c>
      <c r="C8420" t="s">
        <v>17464</v>
      </c>
      <c r="D8420" t="s">
        <v>4211</v>
      </c>
      <c r="E8420" t="s">
        <v>4186</v>
      </c>
      <c r="F8420">
        <v>377</v>
      </c>
      <c r="G8420" t="s">
        <v>8556</v>
      </c>
      <c r="H8420" t="s">
        <v>8213</v>
      </c>
      <c r="I8420" t="s">
        <v>8214</v>
      </c>
      <c r="J8420" t="s">
        <v>8215</v>
      </c>
      <c r="K8420" t="s">
        <v>8224</v>
      </c>
      <c r="L8420" t="s">
        <v>8216</v>
      </c>
    </row>
    <row r="8421" spans="1:12" x14ac:dyDescent="0.35">
      <c r="A8421" s="164" t="s">
        <v>26690</v>
      </c>
      <c r="B8421" t="s">
        <v>26691</v>
      </c>
      <c r="C8421" t="s">
        <v>26692</v>
      </c>
      <c r="D8421" t="s">
        <v>26693</v>
      </c>
      <c r="E8421" t="s">
        <v>4186</v>
      </c>
      <c r="F8421">
        <v>25</v>
      </c>
      <c r="G8421" t="s">
        <v>8234</v>
      </c>
      <c r="H8421" t="s">
        <v>8213</v>
      </c>
      <c r="I8421" t="s">
        <v>8219</v>
      </c>
      <c r="J8421" t="s">
        <v>8215</v>
      </c>
      <c r="K8421" t="s">
        <v>5808</v>
      </c>
      <c r="L8421" t="s">
        <v>8216</v>
      </c>
    </row>
    <row r="8422" spans="1:12" x14ac:dyDescent="0.35">
      <c r="A8422" s="164" t="s">
        <v>10081</v>
      </c>
      <c r="B8422" t="s">
        <v>10082</v>
      </c>
      <c r="C8422" t="s">
        <v>10083</v>
      </c>
      <c r="D8422" t="s">
        <v>10084</v>
      </c>
      <c r="E8422" t="s">
        <v>4186</v>
      </c>
      <c r="H8422" t="s">
        <v>8213</v>
      </c>
      <c r="I8422" t="s">
        <v>8219</v>
      </c>
      <c r="J8422" t="s">
        <v>8215</v>
      </c>
      <c r="K8422" t="s">
        <v>8224</v>
      </c>
      <c r="L8422" t="s">
        <v>8216</v>
      </c>
    </row>
    <row r="8423" spans="1:12" x14ac:dyDescent="0.35">
      <c r="A8423" s="164" t="s">
        <v>22667</v>
      </c>
      <c r="B8423" t="s">
        <v>22668</v>
      </c>
      <c r="C8423" t="s">
        <v>22669</v>
      </c>
      <c r="D8423" t="s">
        <v>11968</v>
      </c>
      <c r="E8423" t="s">
        <v>4186</v>
      </c>
      <c r="H8423" t="s">
        <v>8213</v>
      </c>
      <c r="I8423" t="s">
        <v>8214</v>
      </c>
      <c r="J8423" t="s">
        <v>8215</v>
      </c>
      <c r="K8423" t="s">
        <v>8224</v>
      </c>
      <c r="L8423" t="s">
        <v>8216</v>
      </c>
    </row>
    <row r="8424" spans="1:12" x14ac:dyDescent="0.35">
      <c r="A8424" s="164" t="s">
        <v>4266</v>
      </c>
      <c r="B8424" t="s">
        <v>7889</v>
      </c>
      <c r="C8424" t="s">
        <v>23192</v>
      </c>
      <c r="D8424" t="s">
        <v>4156</v>
      </c>
      <c r="E8424" t="s">
        <v>4186</v>
      </c>
      <c r="F8424">
        <v>8</v>
      </c>
      <c r="G8424" t="s">
        <v>8234</v>
      </c>
      <c r="H8424" t="s">
        <v>8213</v>
      </c>
      <c r="I8424" t="s">
        <v>8214</v>
      </c>
      <c r="J8424" t="s">
        <v>8215</v>
      </c>
      <c r="K8424" t="s">
        <v>8224</v>
      </c>
      <c r="L8424" t="s">
        <v>8216</v>
      </c>
    </row>
    <row r="8425" spans="1:12" x14ac:dyDescent="0.35">
      <c r="A8425" s="164" t="s">
        <v>4267</v>
      </c>
      <c r="B8425" t="s">
        <v>7910</v>
      </c>
      <c r="C8425" t="s">
        <v>11284</v>
      </c>
      <c r="D8425" t="s">
        <v>4268</v>
      </c>
      <c r="E8425" t="s">
        <v>4186</v>
      </c>
      <c r="F8425">
        <v>30</v>
      </c>
      <c r="G8425" t="s">
        <v>8234</v>
      </c>
      <c r="H8425" t="s">
        <v>8213</v>
      </c>
      <c r="I8425" t="s">
        <v>8219</v>
      </c>
      <c r="J8425" t="s">
        <v>8215</v>
      </c>
      <c r="K8425" t="s">
        <v>5808</v>
      </c>
      <c r="L8425" t="s">
        <v>8216</v>
      </c>
    </row>
    <row r="8426" spans="1:12" x14ac:dyDescent="0.35">
      <c r="A8426" s="164" t="s">
        <v>22569</v>
      </c>
      <c r="B8426" t="s">
        <v>22570</v>
      </c>
      <c r="C8426" t="s">
        <v>22571</v>
      </c>
      <c r="D8426" t="s">
        <v>22572</v>
      </c>
      <c r="E8426" t="s">
        <v>4186</v>
      </c>
      <c r="F8426">
        <v>36</v>
      </c>
      <c r="G8426" t="s">
        <v>8234</v>
      </c>
      <c r="H8426" t="s">
        <v>8213</v>
      </c>
      <c r="I8426" t="s">
        <v>8219</v>
      </c>
      <c r="J8426" t="s">
        <v>8215</v>
      </c>
      <c r="K8426" t="s">
        <v>5808</v>
      </c>
      <c r="L8426" t="s">
        <v>8216</v>
      </c>
    </row>
    <row r="8427" spans="1:12" x14ac:dyDescent="0.35">
      <c r="A8427" s="164" t="s">
        <v>9977</v>
      </c>
      <c r="B8427" t="s">
        <v>9978</v>
      </c>
      <c r="C8427" t="s">
        <v>9979</v>
      </c>
      <c r="D8427" t="s">
        <v>9980</v>
      </c>
      <c r="E8427" t="s">
        <v>4186</v>
      </c>
      <c r="F8427">
        <v>17</v>
      </c>
      <c r="G8427" t="s">
        <v>8234</v>
      </c>
      <c r="H8427" t="s">
        <v>8213</v>
      </c>
      <c r="I8427" t="s">
        <v>8219</v>
      </c>
      <c r="J8427" t="s">
        <v>8215</v>
      </c>
      <c r="K8427" t="s">
        <v>8224</v>
      </c>
      <c r="L8427" t="s">
        <v>8216</v>
      </c>
    </row>
    <row r="8428" spans="1:12" x14ac:dyDescent="0.35">
      <c r="A8428" s="164" t="s">
        <v>4269</v>
      </c>
      <c r="B8428" t="s">
        <v>7823</v>
      </c>
      <c r="C8428" t="s">
        <v>9609</v>
      </c>
      <c r="D8428" t="s">
        <v>4197</v>
      </c>
      <c r="E8428" t="s">
        <v>4186</v>
      </c>
      <c r="F8428">
        <v>206</v>
      </c>
      <c r="G8428" t="s">
        <v>8223</v>
      </c>
      <c r="H8428" t="s">
        <v>8213</v>
      </c>
      <c r="I8428" t="s">
        <v>8214</v>
      </c>
      <c r="J8428" t="s">
        <v>8215</v>
      </c>
      <c r="K8428" t="s">
        <v>8224</v>
      </c>
      <c r="L8428" t="s">
        <v>8267</v>
      </c>
    </row>
    <row r="8429" spans="1:12" x14ac:dyDescent="0.35">
      <c r="A8429" s="164" t="s">
        <v>4270</v>
      </c>
      <c r="B8429" t="s">
        <v>7108</v>
      </c>
      <c r="C8429" t="s">
        <v>15405</v>
      </c>
      <c r="D8429" t="s">
        <v>4271</v>
      </c>
      <c r="E8429" t="s">
        <v>4186</v>
      </c>
      <c r="F8429">
        <v>92</v>
      </c>
      <c r="G8429" t="s">
        <v>8234</v>
      </c>
      <c r="H8429" t="s">
        <v>8213</v>
      </c>
      <c r="I8429" t="s">
        <v>8214</v>
      </c>
      <c r="J8429" t="s">
        <v>8215</v>
      </c>
      <c r="K8429" t="s">
        <v>8224</v>
      </c>
      <c r="L8429" t="s">
        <v>8216</v>
      </c>
    </row>
    <row r="8430" spans="1:12" x14ac:dyDescent="0.35">
      <c r="A8430" s="164" t="s">
        <v>9643</v>
      </c>
      <c r="B8430" t="s">
        <v>9644</v>
      </c>
      <c r="C8430" t="s">
        <v>9645</v>
      </c>
      <c r="D8430" t="s">
        <v>9646</v>
      </c>
      <c r="E8430" t="s">
        <v>4186</v>
      </c>
      <c r="F8430">
        <v>111</v>
      </c>
      <c r="G8430" t="s">
        <v>8212</v>
      </c>
      <c r="H8430" t="s">
        <v>8213</v>
      </c>
      <c r="I8430" t="s">
        <v>8214</v>
      </c>
      <c r="J8430" t="s">
        <v>8215</v>
      </c>
      <c r="K8430" t="s">
        <v>5808</v>
      </c>
      <c r="L8430" t="s">
        <v>8267</v>
      </c>
    </row>
    <row r="8431" spans="1:12" x14ac:dyDescent="0.35">
      <c r="A8431" s="164" t="s">
        <v>9228</v>
      </c>
      <c r="B8431" t="s">
        <v>8912</v>
      </c>
      <c r="C8431" t="s">
        <v>9229</v>
      </c>
      <c r="D8431" t="s">
        <v>8914</v>
      </c>
      <c r="E8431" t="s">
        <v>4186</v>
      </c>
      <c r="F8431">
        <v>43</v>
      </c>
      <c r="G8431" t="s">
        <v>8234</v>
      </c>
      <c r="H8431" t="s">
        <v>8213</v>
      </c>
      <c r="I8431" t="s">
        <v>8219</v>
      </c>
      <c r="J8431" t="s">
        <v>8215</v>
      </c>
      <c r="K8431" t="s">
        <v>5808</v>
      </c>
      <c r="L8431" t="s">
        <v>8216</v>
      </c>
    </row>
    <row r="8432" spans="1:12" x14ac:dyDescent="0.35">
      <c r="A8432" s="164" t="s">
        <v>13949</v>
      </c>
      <c r="B8432" t="s">
        <v>7888</v>
      </c>
      <c r="C8432" t="s">
        <v>13950</v>
      </c>
      <c r="D8432" t="s">
        <v>1612</v>
      </c>
      <c r="E8432" t="s">
        <v>4186</v>
      </c>
      <c r="F8432">
        <v>45</v>
      </c>
      <c r="G8432" t="s">
        <v>8234</v>
      </c>
      <c r="H8432" t="s">
        <v>8213</v>
      </c>
      <c r="I8432" t="s">
        <v>8219</v>
      </c>
      <c r="J8432" t="s">
        <v>8215</v>
      </c>
      <c r="K8432" t="s">
        <v>5808</v>
      </c>
      <c r="L8432" t="s">
        <v>8216</v>
      </c>
    </row>
    <row r="8433" spans="1:12" x14ac:dyDescent="0.35">
      <c r="A8433" s="164" t="s">
        <v>4272</v>
      </c>
      <c r="B8433" t="s">
        <v>7145</v>
      </c>
      <c r="C8433" t="s">
        <v>16811</v>
      </c>
      <c r="D8433" t="s">
        <v>4273</v>
      </c>
      <c r="E8433" t="s">
        <v>4186</v>
      </c>
      <c r="F8433">
        <v>208</v>
      </c>
      <c r="G8433" t="s">
        <v>8223</v>
      </c>
      <c r="H8433" t="s">
        <v>8213</v>
      </c>
      <c r="I8433" t="s">
        <v>8214</v>
      </c>
      <c r="J8433" t="s">
        <v>8215</v>
      </c>
      <c r="K8433" t="s">
        <v>8224</v>
      </c>
      <c r="L8433" t="s">
        <v>8216</v>
      </c>
    </row>
    <row r="8434" spans="1:12" x14ac:dyDescent="0.35">
      <c r="A8434" s="164" t="s">
        <v>28481</v>
      </c>
      <c r="B8434" t="s">
        <v>28482</v>
      </c>
      <c r="C8434" t="s">
        <v>10210</v>
      </c>
      <c r="D8434" t="s">
        <v>4218</v>
      </c>
      <c r="E8434" t="s">
        <v>4186</v>
      </c>
      <c r="F8434">
        <v>311</v>
      </c>
      <c r="G8434" t="s">
        <v>8556</v>
      </c>
      <c r="H8434" t="s">
        <v>8213</v>
      </c>
      <c r="I8434" t="s">
        <v>8214</v>
      </c>
      <c r="J8434" t="s">
        <v>8215</v>
      </c>
      <c r="K8434" t="s">
        <v>8224</v>
      </c>
      <c r="L8434" t="s">
        <v>8216</v>
      </c>
    </row>
    <row r="8435" spans="1:12" x14ac:dyDescent="0.35">
      <c r="A8435" s="164" t="s">
        <v>4274</v>
      </c>
      <c r="B8435" t="s">
        <v>7885</v>
      </c>
      <c r="C8435" t="s">
        <v>19669</v>
      </c>
      <c r="D8435" t="s">
        <v>4275</v>
      </c>
      <c r="E8435" t="s">
        <v>4186</v>
      </c>
      <c r="F8435">
        <v>47</v>
      </c>
      <c r="G8435" t="s">
        <v>8234</v>
      </c>
      <c r="H8435" t="s">
        <v>8213</v>
      </c>
      <c r="I8435" t="s">
        <v>8219</v>
      </c>
      <c r="J8435" t="s">
        <v>8215</v>
      </c>
      <c r="K8435" t="s">
        <v>5808</v>
      </c>
      <c r="L8435" t="s">
        <v>8216</v>
      </c>
    </row>
    <row r="8436" spans="1:12" x14ac:dyDescent="0.35">
      <c r="A8436" s="164" t="s">
        <v>4276</v>
      </c>
      <c r="B8436" t="s">
        <v>7891</v>
      </c>
      <c r="C8436" t="s">
        <v>12897</v>
      </c>
      <c r="D8436" t="s">
        <v>4277</v>
      </c>
      <c r="E8436" t="s">
        <v>4186</v>
      </c>
      <c r="F8436">
        <v>32</v>
      </c>
      <c r="G8436" t="s">
        <v>8234</v>
      </c>
      <c r="H8436" t="s">
        <v>8213</v>
      </c>
      <c r="I8436" t="s">
        <v>8219</v>
      </c>
      <c r="J8436" t="s">
        <v>8215</v>
      </c>
      <c r="K8436" t="s">
        <v>5808</v>
      </c>
      <c r="L8436" t="s">
        <v>8216</v>
      </c>
    </row>
    <row r="8437" spans="1:12" x14ac:dyDescent="0.35">
      <c r="A8437" s="164" t="s">
        <v>29632</v>
      </c>
      <c r="B8437" t="s">
        <v>29633</v>
      </c>
      <c r="C8437" t="s">
        <v>29634</v>
      </c>
      <c r="D8437" t="s">
        <v>29635</v>
      </c>
      <c r="E8437" t="s">
        <v>4186</v>
      </c>
      <c r="F8437">
        <v>45</v>
      </c>
      <c r="G8437" t="s">
        <v>8234</v>
      </c>
      <c r="H8437" t="s">
        <v>8213</v>
      </c>
      <c r="I8437" t="s">
        <v>8219</v>
      </c>
      <c r="J8437" t="s">
        <v>8215</v>
      </c>
      <c r="K8437" t="s">
        <v>5808</v>
      </c>
      <c r="L8437" t="s">
        <v>8216</v>
      </c>
    </row>
    <row r="8438" spans="1:12" x14ac:dyDescent="0.35">
      <c r="A8438" s="164" t="s">
        <v>17569</v>
      </c>
      <c r="B8438" t="s">
        <v>5686</v>
      </c>
      <c r="C8438" t="s">
        <v>17570</v>
      </c>
      <c r="D8438" t="s">
        <v>1227</v>
      </c>
      <c r="E8438" t="s">
        <v>4186</v>
      </c>
      <c r="F8438">
        <v>33</v>
      </c>
      <c r="G8438" t="s">
        <v>8234</v>
      </c>
      <c r="H8438" t="s">
        <v>8213</v>
      </c>
      <c r="I8438" t="s">
        <v>8219</v>
      </c>
      <c r="J8438" t="s">
        <v>8215</v>
      </c>
      <c r="K8438" t="s">
        <v>5808</v>
      </c>
      <c r="L8438" t="s">
        <v>8216</v>
      </c>
    </row>
    <row r="8439" spans="1:12" x14ac:dyDescent="0.35">
      <c r="A8439" s="164" t="s">
        <v>4278</v>
      </c>
      <c r="B8439" t="s">
        <v>7903</v>
      </c>
      <c r="C8439" t="s">
        <v>24482</v>
      </c>
      <c r="D8439" t="s">
        <v>4213</v>
      </c>
      <c r="E8439" t="s">
        <v>4186</v>
      </c>
      <c r="F8439">
        <v>92</v>
      </c>
      <c r="G8439" t="s">
        <v>8234</v>
      </c>
      <c r="H8439" t="s">
        <v>8213</v>
      </c>
      <c r="I8439" t="s">
        <v>8214</v>
      </c>
      <c r="J8439" t="s">
        <v>8215</v>
      </c>
      <c r="K8439" t="s">
        <v>5808</v>
      </c>
      <c r="L8439" t="s">
        <v>8216</v>
      </c>
    </row>
    <row r="8440" spans="1:12" x14ac:dyDescent="0.35">
      <c r="A8440" s="164" t="s">
        <v>4279</v>
      </c>
      <c r="B8440" t="s">
        <v>7845</v>
      </c>
      <c r="C8440" t="s">
        <v>22881</v>
      </c>
      <c r="D8440" t="s">
        <v>4280</v>
      </c>
      <c r="E8440" t="s">
        <v>4186</v>
      </c>
      <c r="F8440">
        <v>50</v>
      </c>
      <c r="G8440" t="s">
        <v>8234</v>
      </c>
      <c r="H8440" t="s">
        <v>8213</v>
      </c>
      <c r="I8440" t="s">
        <v>8219</v>
      </c>
      <c r="J8440" t="s">
        <v>8215</v>
      </c>
      <c r="K8440" t="s">
        <v>8224</v>
      </c>
      <c r="L8440" t="s">
        <v>8216</v>
      </c>
    </row>
    <row r="8441" spans="1:12" x14ac:dyDescent="0.35">
      <c r="A8441" s="164" t="s">
        <v>33165</v>
      </c>
      <c r="B8441" t="s">
        <v>33166</v>
      </c>
      <c r="C8441" t="s">
        <v>33167</v>
      </c>
      <c r="D8441" t="s">
        <v>33168</v>
      </c>
      <c r="E8441" t="s">
        <v>4186</v>
      </c>
      <c r="F8441">
        <v>14</v>
      </c>
      <c r="G8441" t="s">
        <v>8234</v>
      </c>
      <c r="H8441" t="s">
        <v>8213</v>
      </c>
      <c r="I8441" t="s">
        <v>8214</v>
      </c>
      <c r="J8441" t="s">
        <v>8215</v>
      </c>
      <c r="K8441" t="s">
        <v>8224</v>
      </c>
      <c r="L8441" t="s">
        <v>8216</v>
      </c>
    </row>
    <row r="8442" spans="1:12" x14ac:dyDescent="0.35">
      <c r="A8442" s="164" t="s">
        <v>4281</v>
      </c>
      <c r="B8442" t="s">
        <v>7825</v>
      </c>
      <c r="C8442" t="s">
        <v>22842</v>
      </c>
      <c r="D8442" t="s">
        <v>4282</v>
      </c>
      <c r="E8442" t="s">
        <v>4186</v>
      </c>
      <c r="F8442">
        <v>67</v>
      </c>
      <c r="G8442" t="s">
        <v>8234</v>
      </c>
      <c r="H8442" t="s">
        <v>8213</v>
      </c>
      <c r="I8442" t="s">
        <v>8214</v>
      </c>
      <c r="J8442" t="s">
        <v>8215</v>
      </c>
      <c r="K8442" t="s">
        <v>8224</v>
      </c>
      <c r="L8442" t="s">
        <v>8216</v>
      </c>
    </row>
    <row r="8443" spans="1:12" x14ac:dyDescent="0.35">
      <c r="A8443" s="164" t="s">
        <v>16234</v>
      </c>
      <c r="B8443" t="s">
        <v>16235</v>
      </c>
      <c r="C8443" t="s">
        <v>16236</v>
      </c>
      <c r="D8443" t="s">
        <v>703</v>
      </c>
      <c r="E8443" t="s">
        <v>4186</v>
      </c>
      <c r="F8443">
        <v>12</v>
      </c>
      <c r="G8443" t="s">
        <v>8234</v>
      </c>
      <c r="H8443" t="s">
        <v>8213</v>
      </c>
      <c r="I8443" t="s">
        <v>8219</v>
      </c>
      <c r="J8443" t="s">
        <v>8215</v>
      </c>
      <c r="K8443" t="s">
        <v>8224</v>
      </c>
      <c r="L8443" t="s">
        <v>8216</v>
      </c>
    </row>
    <row r="8444" spans="1:12" x14ac:dyDescent="0.35">
      <c r="A8444" s="164" t="s">
        <v>32515</v>
      </c>
      <c r="B8444" t="s">
        <v>32516</v>
      </c>
      <c r="C8444" t="s">
        <v>32517</v>
      </c>
      <c r="D8444" t="s">
        <v>1355</v>
      </c>
      <c r="E8444" t="s">
        <v>4186</v>
      </c>
      <c r="F8444">
        <v>24</v>
      </c>
      <c r="G8444" t="s">
        <v>8234</v>
      </c>
      <c r="H8444" t="s">
        <v>8213</v>
      </c>
      <c r="I8444" t="s">
        <v>8219</v>
      </c>
      <c r="J8444" t="s">
        <v>8215</v>
      </c>
      <c r="K8444" t="s">
        <v>8224</v>
      </c>
      <c r="L8444" t="s">
        <v>8216</v>
      </c>
    </row>
    <row r="8445" spans="1:12" x14ac:dyDescent="0.35">
      <c r="A8445" s="164" t="s">
        <v>20095</v>
      </c>
      <c r="B8445" t="s">
        <v>20096</v>
      </c>
      <c r="C8445" t="s">
        <v>20097</v>
      </c>
      <c r="D8445" t="s">
        <v>20098</v>
      </c>
      <c r="E8445" t="s">
        <v>4186</v>
      </c>
      <c r="F8445">
        <v>25</v>
      </c>
      <c r="G8445" t="s">
        <v>8234</v>
      </c>
      <c r="H8445" t="s">
        <v>8213</v>
      </c>
      <c r="I8445" t="s">
        <v>8219</v>
      </c>
      <c r="J8445" t="s">
        <v>8215</v>
      </c>
      <c r="K8445" t="s">
        <v>5808</v>
      </c>
      <c r="L8445" t="s">
        <v>8216</v>
      </c>
    </row>
    <row r="8446" spans="1:12" x14ac:dyDescent="0.35">
      <c r="A8446" s="164" t="s">
        <v>20566</v>
      </c>
      <c r="B8446" t="s">
        <v>20567</v>
      </c>
      <c r="C8446" t="s">
        <v>20568</v>
      </c>
      <c r="D8446" t="s">
        <v>8944</v>
      </c>
      <c r="E8446" t="s">
        <v>4186</v>
      </c>
      <c r="H8446" t="s">
        <v>8213</v>
      </c>
      <c r="I8446" t="s">
        <v>8214</v>
      </c>
      <c r="J8446" t="s">
        <v>8215</v>
      </c>
      <c r="K8446" t="s">
        <v>8224</v>
      </c>
      <c r="L8446" t="s">
        <v>8216</v>
      </c>
    </row>
    <row r="8447" spans="1:12" x14ac:dyDescent="0.35">
      <c r="A8447" s="164" t="s">
        <v>24842</v>
      </c>
      <c r="B8447" t="s">
        <v>24843</v>
      </c>
      <c r="C8447" t="s">
        <v>24844</v>
      </c>
      <c r="D8447" t="s">
        <v>24845</v>
      </c>
      <c r="E8447" t="s">
        <v>4186</v>
      </c>
      <c r="H8447" t="s">
        <v>8213</v>
      </c>
      <c r="I8447" t="s">
        <v>8214</v>
      </c>
      <c r="J8447" t="s">
        <v>8215</v>
      </c>
      <c r="K8447" t="s">
        <v>8224</v>
      </c>
      <c r="L8447" t="s">
        <v>8216</v>
      </c>
    </row>
    <row r="8448" spans="1:12" x14ac:dyDescent="0.35">
      <c r="A8448" s="164" t="s">
        <v>4283</v>
      </c>
      <c r="B8448" t="s">
        <v>7858</v>
      </c>
      <c r="C8448" t="s">
        <v>22717</v>
      </c>
      <c r="D8448" t="s">
        <v>4284</v>
      </c>
      <c r="E8448" t="s">
        <v>4186</v>
      </c>
      <c r="F8448">
        <v>270</v>
      </c>
      <c r="G8448" t="s">
        <v>8223</v>
      </c>
      <c r="H8448" t="s">
        <v>8213</v>
      </c>
      <c r="I8448" t="s">
        <v>8214</v>
      </c>
      <c r="J8448" t="s">
        <v>8215</v>
      </c>
      <c r="K8448" t="s">
        <v>8224</v>
      </c>
      <c r="L8448" t="s">
        <v>8216</v>
      </c>
    </row>
    <row r="8449" spans="1:12" x14ac:dyDescent="0.35">
      <c r="A8449" s="164" t="s">
        <v>26778</v>
      </c>
      <c r="B8449" t="s">
        <v>19672</v>
      </c>
      <c r="C8449" t="s">
        <v>19673</v>
      </c>
      <c r="D8449" t="s">
        <v>19674</v>
      </c>
      <c r="E8449" t="s">
        <v>4186</v>
      </c>
      <c r="F8449">
        <v>62</v>
      </c>
      <c r="G8449" t="s">
        <v>8234</v>
      </c>
      <c r="H8449" t="s">
        <v>8213</v>
      </c>
      <c r="I8449" t="s">
        <v>8219</v>
      </c>
      <c r="J8449" t="s">
        <v>8215</v>
      </c>
      <c r="K8449" t="s">
        <v>5808</v>
      </c>
      <c r="L8449" t="s">
        <v>8216</v>
      </c>
    </row>
    <row r="8450" spans="1:12" x14ac:dyDescent="0.35">
      <c r="A8450" s="164" t="s">
        <v>20265</v>
      </c>
      <c r="B8450" t="s">
        <v>11169</v>
      </c>
      <c r="C8450" t="s">
        <v>20266</v>
      </c>
      <c r="D8450" t="s">
        <v>11171</v>
      </c>
      <c r="E8450" t="s">
        <v>4186</v>
      </c>
      <c r="F8450">
        <v>25</v>
      </c>
      <c r="G8450" t="s">
        <v>8234</v>
      </c>
      <c r="H8450" t="s">
        <v>8213</v>
      </c>
      <c r="I8450" t="s">
        <v>8219</v>
      </c>
      <c r="J8450" t="s">
        <v>8215</v>
      </c>
      <c r="K8450" t="s">
        <v>5808</v>
      </c>
      <c r="L8450" t="s">
        <v>8216</v>
      </c>
    </row>
    <row r="8451" spans="1:12" x14ac:dyDescent="0.35">
      <c r="A8451" s="164" t="s">
        <v>30874</v>
      </c>
      <c r="B8451" t="s">
        <v>13686</v>
      </c>
      <c r="C8451" t="s">
        <v>30875</v>
      </c>
      <c r="D8451" t="s">
        <v>9863</v>
      </c>
      <c r="E8451" t="s">
        <v>4186</v>
      </c>
      <c r="H8451" t="s">
        <v>8213</v>
      </c>
      <c r="I8451" t="s">
        <v>8214</v>
      </c>
      <c r="J8451" t="s">
        <v>8215</v>
      </c>
      <c r="K8451" t="s">
        <v>8224</v>
      </c>
      <c r="L8451" t="s">
        <v>8216</v>
      </c>
    </row>
    <row r="8452" spans="1:12" x14ac:dyDescent="0.35">
      <c r="A8452" s="164" t="s">
        <v>19996</v>
      </c>
      <c r="B8452" t="s">
        <v>19997</v>
      </c>
      <c r="C8452" t="s">
        <v>19998</v>
      </c>
      <c r="D8452" t="s">
        <v>19999</v>
      </c>
      <c r="E8452" t="s">
        <v>4186</v>
      </c>
      <c r="F8452">
        <v>21</v>
      </c>
      <c r="G8452" t="s">
        <v>8234</v>
      </c>
      <c r="H8452" t="s">
        <v>8213</v>
      </c>
      <c r="I8452" t="s">
        <v>8219</v>
      </c>
      <c r="J8452" t="s">
        <v>8215</v>
      </c>
      <c r="K8452" t="s">
        <v>8224</v>
      </c>
      <c r="L8452" t="s">
        <v>8216</v>
      </c>
    </row>
    <row r="8453" spans="1:12" x14ac:dyDescent="0.35">
      <c r="A8453" s="164" t="s">
        <v>29515</v>
      </c>
      <c r="B8453" t="s">
        <v>29516</v>
      </c>
      <c r="C8453" t="s">
        <v>29517</v>
      </c>
      <c r="D8453" t="s">
        <v>29518</v>
      </c>
      <c r="E8453" t="s">
        <v>4186</v>
      </c>
      <c r="H8453" t="s">
        <v>8213</v>
      </c>
      <c r="I8453" t="s">
        <v>8219</v>
      </c>
      <c r="J8453" t="s">
        <v>8215</v>
      </c>
      <c r="K8453" t="s">
        <v>8224</v>
      </c>
      <c r="L8453" t="s">
        <v>8216</v>
      </c>
    </row>
    <row r="8454" spans="1:12" x14ac:dyDescent="0.35">
      <c r="A8454" s="164" t="s">
        <v>14733</v>
      </c>
      <c r="B8454" t="s">
        <v>14734</v>
      </c>
      <c r="C8454" t="s">
        <v>14735</v>
      </c>
      <c r="D8454" t="s">
        <v>13221</v>
      </c>
      <c r="E8454" t="s">
        <v>4186</v>
      </c>
      <c r="H8454" t="s">
        <v>8213</v>
      </c>
      <c r="I8454" t="s">
        <v>8214</v>
      </c>
      <c r="J8454" t="s">
        <v>8215</v>
      </c>
      <c r="K8454" t="s">
        <v>8224</v>
      </c>
      <c r="L8454" t="s">
        <v>8216</v>
      </c>
    </row>
    <row r="8455" spans="1:12" x14ac:dyDescent="0.35">
      <c r="A8455" s="164" t="s">
        <v>4285</v>
      </c>
      <c r="B8455" t="s">
        <v>7775</v>
      </c>
      <c r="C8455" t="s">
        <v>14987</v>
      </c>
      <c r="D8455" t="s">
        <v>93</v>
      </c>
      <c r="E8455" t="s">
        <v>4186</v>
      </c>
      <c r="F8455">
        <v>1310</v>
      </c>
      <c r="G8455" t="s">
        <v>8490</v>
      </c>
      <c r="H8455" t="s">
        <v>8213</v>
      </c>
      <c r="I8455" t="s">
        <v>8214</v>
      </c>
      <c r="J8455" t="s">
        <v>8215</v>
      </c>
      <c r="K8455" t="s">
        <v>8224</v>
      </c>
      <c r="L8455" t="s">
        <v>8267</v>
      </c>
    </row>
    <row r="8456" spans="1:12" x14ac:dyDescent="0.35">
      <c r="A8456" s="164" t="s">
        <v>27276</v>
      </c>
      <c r="B8456" t="s">
        <v>27277</v>
      </c>
      <c r="C8456" t="s">
        <v>27278</v>
      </c>
      <c r="D8456" t="s">
        <v>13730</v>
      </c>
      <c r="E8456" t="s">
        <v>4186</v>
      </c>
      <c r="F8456">
        <v>16</v>
      </c>
      <c r="G8456" t="s">
        <v>8234</v>
      </c>
      <c r="H8456" t="s">
        <v>8213</v>
      </c>
      <c r="I8456" t="s">
        <v>8219</v>
      </c>
      <c r="J8456" t="s">
        <v>8215</v>
      </c>
      <c r="K8456" t="s">
        <v>8224</v>
      </c>
      <c r="L8456" t="s">
        <v>8216</v>
      </c>
    </row>
    <row r="8457" spans="1:12" x14ac:dyDescent="0.35">
      <c r="A8457" s="164" t="s">
        <v>4286</v>
      </c>
      <c r="B8457" t="s">
        <v>7820</v>
      </c>
      <c r="C8457" t="s">
        <v>25509</v>
      </c>
      <c r="D8457" t="s">
        <v>4287</v>
      </c>
      <c r="E8457" t="s">
        <v>4186</v>
      </c>
      <c r="F8457">
        <v>50</v>
      </c>
      <c r="G8457" t="s">
        <v>8234</v>
      </c>
      <c r="H8457" t="s">
        <v>8213</v>
      </c>
      <c r="I8457" t="s">
        <v>8219</v>
      </c>
      <c r="J8457" t="s">
        <v>8215</v>
      </c>
      <c r="K8457" t="s">
        <v>8224</v>
      </c>
      <c r="L8457" t="s">
        <v>8216</v>
      </c>
    </row>
    <row r="8458" spans="1:12" x14ac:dyDescent="0.35">
      <c r="A8458" s="164" t="s">
        <v>24561</v>
      </c>
      <c r="B8458" t="s">
        <v>24562</v>
      </c>
      <c r="C8458" t="s">
        <v>24563</v>
      </c>
      <c r="D8458" t="s">
        <v>360</v>
      </c>
      <c r="E8458" t="s">
        <v>4186</v>
      </c>
      <c r="F8458">
        <v>43</v>
      </c>
      <c r="G8458" t="s">
        <v>8234</v>
      </c>
      <c r="H8458" t="s">
        <v>8213</v>
      </c>
      <c r="I8458" t="s">
        <v>8219</v>
      </c>
      <c r="J8458" t="s">
        <v>8215</v>
      </c>
      <c r="K8458" t="s">
        <v>8224</v>
      </c>
      <c r="L8458" t="s">
        <v>8216</v>
      </c>
    </row>
    <row r="8459" spans="1:12" x14ac:dyDescent="0.35">
      <c r="A8459" s="164" t="s">
        <v>22013</v>
      </c>
      <c r="B8459" t="s">
        <v>16652</v>
      </c>
      <c r="C8459" t="s">
        <v>22014</v>
      </c>
      <c r="D8459" t="s">
        <v>22015</v>
      </c>
      <c r="E8459" t="s">
        <v>4186</v>
      </c>
      <c r="H8459" t="s">
        <v>8213</v>
      </c>
      <c r="I8459" t="s">
        <v>8214</v>
      </c>
      <c r="J8459" t="s">
        <v>8215</v>
      </c>
      <c r="K8459" t="s">
        <v>8224</v>
      </c>
      <c r="L8459" t="s">
        <v>8216</v>
      </c>
    </row>
    <row r="8460" spans="1:12" x14ac:dyDescent="0.35">
      <c r="A8460" s="164" t="s">
        <v>23735</v>
      </c>
      <c r="B8460" t="s">
        <v>23736</v>
      </c>
      <c r="C8460" t="s">
        <v>23737</v>
      </c>
      <c r="D8460" t="s">
        <v>2096</v>
      </c>
      <c r="E8460" t="s">
        <v>4186</v>
      </c>
      <c r="F8460">
        <v>80</v>
      </c>
      <c r="G8460" t="s">
        <v>8234</v>
      </c>
      <c r="H8460" t="s">
        <v>8213</v>
      </c>
      <c r="I8460" t="s">
        <v>8214</v>
      </c>
      <c r="J8460" t="s">
        <v>8215</v>
      </c>
      <c r="K8460" t="s">
        <v>8224</v>
      </c>
      <c r="L8460" t="s">
        <v>8216</v>
      </c>
    </row>
    <row r="8461" spans="1:12" x14ac:dyDescent="0.35">
      <c r="A8461" s="164" t="s">
        <v>13035</v>
      </c>
      <c r="B8461" t="s">
        <v>9104</v>
      </c>
      <c r="C8461" t="s">
        <v>9105</v>
      </c>
      <c r="D8461" t="s">
        <v>3697</v>
      </c>
      <c r="E8461" t="s">
        <v>4186</v>
      </c>
      <c r="F8461">
        <v>25</v>
      </c>
      <c r="G8461" t="s">
        <v>8234</v>
      </c>
      <c r="H8461" t="s">
        <v>8213</v>
      </c>
      <c r="I8461" t="s">
        <v>8219</v>
      </c>
      <c r="J8461" t="s">
        <v>8215</v>
      </c>
      <c r="K8461" t="s">
        <v>8224</v>
      </c>
      <c r="L8461" t="s">
        <v>8216</v>
      </c>
    </row>
    <row r="8462" spans="1:12" x14ac:dyDescent="0.35">
      <c r="A8462" s="164" t="s">
        <v>4288</v>
      </c>
      <c r="B8462" t="s">
        <v>7767</v>
      </c>
      <c r="C8462" t="s">
        <v>20699</v>
      </c>
      <c r="D8462" t="s">
        <v>93</v>
      </c>
      <c r="E8462" t="s">
        <v>4186</v>
      </c>
      <c r="F8462">
        <v>637</v>
      </c>
      <c r="G8462" t="s">
        <v>8490</v>
      </c>
      <c r="H8462" t="s">
        <v>8213</v>
      </c>
      <c r="I8462" t="s">
        <v>8214</v>
      </c>
      <c r="J8462" t="s">
        <v>8215</v>
      </c>
      <c r="K8462" t="s">
        <v>8224</v>
      </c>
      <c r="L8462" t="s">
        <v>8267</v>
      </c>
    </row>
    <row r="8463" spans="1:12" x14ac:dyDescent="0.35">
      <c r="A8463" s="164" t="s">
        <v>4289</v>
      </c>
      <c r="B8463" t="s">
        <v>7090</v>
      </c>
      <c r="C8463" t="s">
        <v>30456</v>
      </c>
      <c r="D8463" t="s">
        <v>234</v>
      </c>
      <c r="E8463" t="s">
        <v>4186</v>
      </c>
      <c r="F8463">
        <v>35</v>
      </c>
      <c r="G8463" t="s">
        <v>8234</v>
      </c>
      <c r="H8463" t="s">
        <v>8213</v>
      </c>
      <c r="I8463" t="s">
        <v>8219</v>
      </c>
      <c r="J8463" t="s">
        <v>8215</v>
      </c>
      <c r="K8463" t="s">
        <v>8224</v>
      </c>
      <c r="L8463" t="s">
        <v>8216</v>
      </c>
    </row>
    <row r="8464" spans="1:12" x14ac:dyDescent="0.35">
      <c r="A8464" s="164" t="s">
        <v>29490</v>
      </c>
      <c r="B8464" t="s">
        <v>29491</v>
      </c>
      <c r="C8464" t="s">
        <v>29492</v>
      </c>
      <c r="D8464" t="s">
        <v>29493</v>
      </c>
      <c r="E8464" t="s">
        <v>4186</v>
      </c>
      <c r="H8464" t="s">
        <v>8213</v>
      </c>
      <c r="I8464" t="s">
        <v>8214</v>
      </c>
      <c r="J8464" t="s">
        <v>8215</v>
      </c>
      <c r="K8464" t="s">
        <v>8224</v>
      </c>
      <c r="L8464" t="s">
        <v>8216</v>
      </c>
    </row>
    <row r="8465" spans="1:12" x14ac:dyDescent="0.35">
      <c r="A8465" s="164" t="s">
        <v>4290</v>
      </c>
      <c r="B8465" t="s">
        <v>7077</v>
      </c>
      <c r="C8465" t="s">
        <v>28432</v>
      </c>
      <c r="D8465" t="s">
        <v>2064</v>
      </c>
      <c r="E8465" t="s">
        <v>4186</v>
      </c>
      <c r="F8465">
        <v>230</v>
      </c>
      <c r="G8465" t="s">
        <v>8223</v>
      </c>
      <c r="H8465" t="s">
        <v>8213</v>
      </c>
      <c r="I8465" t="s">
        <v>8219</v>
      </c>
      <c r="J8465" t="s">
        <v>8215</v>
      </c>
      <c r="K8465" t="s">
        <v>8224</v>
      </c>
      <c r="L8465" t="s">
        <v>8216</v>
      </c>
    </row>
    <row r="8466" spans="1:12" x14ac:dyDescent="0.35">
      <c r="A8466" s="164" t="s">
        <v>22194</v>
      </c>
      <c r="B8466" t="s">
        <v>22195</v>
      </c>
      <c r="C8466" t="s">
        <v>22196</v>
      </c>
      <c r="D8466" t="s">
        <v>9259</v>
      </c>
      <c r="E8466" t="s">
        <v>4186</v>
      </c>
      <c r="H8466" t="s">
        <v>8213</v>
      </c>
      <c r="I8466" t="s">
        <v>8214</v>
      </c>
      <c r="J8466" t="s">
        <v>8215</v>
      </c>
      <c r="K8466" t="s">
        <v>8224</v>
      </c>
      <c r="L8466" t="s">
        <v>8216</v>
      </c>
    </row>
    <row r="8467" spans="1:12" x14ac:dyDescent="0.35">
      <c r="A8467" s="164" t="s">
        <v>4291</v>
      </c>
      <c r="B8467" t="s">
        <v>7079</v>
      </c>
      <c r="C8467" t="s">
        <v>31106</v>
      </c>
      <c r="D8467" t="s">
        <v>4292</v>
      </c>
      <c r="E8467" t="s">
        <v>4186</v>
      </c>
      <c r="F8467">
        <v>185</v>
      </c>
      <c r="G8467" t="s">
        <v>8212</v>
      </c>
      <c r="H8467" t="s">
        <v>8213</v>
      </c>
      <c r="I8467" t="s">
        <v>8214</v>
      </c>
      <c r="J8467" t="s">
        <v>8215</v>
      </c>
      <c r="K8467" t="s">
        <v>8224</v>
      </c>
      <c r="L8467" t="s">
        <v>8267</v>
      </c>
    </row>
    <row r="8468" spans="1:12" x14ac:dyDescent="0.35">
      <c r="A8468" s="164" t="s">
        <v>21293</v>
      </c>
      <c r="B8468" t="s">
        <v>21294</v>
      </c>
      <c r="C8468" t="s">
        <v>21295</v>
      </c>
      <c r="D8468" t="s">
        <v>16531</v>
      </c>
      <c r="E8468" t="s">
        <v>4186</v>
      </c>
      <c r="F8468">
        <v>25</v>
      </c>
      <c r="G8468" t="s">
        <v>8234</v>
      </c>
      <c r="H8468" t="s">
        <v>8213</v>
      </c>
      <c r="I8468" t="s">
        <v>8219</v>
      </c>
      <c r="J8468" t="s">
        <v>8215</v>
      </c>
      <c r="K8468" t="s">
        <v>5808</v>
      </c>
      <c r="L8468" t="s">
        <v>8216</v>
      </c>
    </row>
    <row r="8469" spans="1:12" x14ac:dyDescent="0.35">
      <c r="A8469" s="164" t="s">
        <v>4293</v>
      </c>
      <c r="B8469" t="s">
        <v>7117</v>
      </c>
      <c r="C8469" t="s">
        <v>30756</v>
      </c>
      <c r="D8469" t="s">
        <v>4294</v>
      </c>
      <c r="E8469" t="s">
        <v>4186</v>
      </c>
      <c r="F8469">
        <v>82</v>
      </c>
      <c r="G8469" t="s">
        <v>8234</v>
      </c>
      <c r="H8469" t="s">
        <v>8213</v>
      </c>
      <c r="I8469" t="s">
        <v>8214</v>
      </c>
      <c r="J8469" t="s">
        <v>8215</v>
      </c>
      <c r="K8469" t="s">
        <v>8224</v>
      </c>
      <c r="L8469" t="s">
        <v>8267</v>
      </c>
    </row>
    <row r="8470" spans="1:12" x14ac:dyDescent="0.35">
      <c r="A8470" s="164" t="s">
        <v>9165</v>
      </c>
      <c r="B8470" t="s">
        <v>9166</v>
      </c>
      <c r="C8470" t="s">
        <v>9167</v>
      </c>
      <c r="D8470" t="s">
        <v>9168</v>
      </c>
      <c r="E8470" t="s">
        <v>4186</v>
      </c>
      <c r="H8470" t="s">
        <v>8213</v>
      </c>
      <c r="I8470" t="s">
        <v>8219</v>
      </c>
      <c r="J8470" t="s">
        <v>8215</v>
      </c>
      <c r="K8470" t="s">
        <v>8224</v>
      </c>
      <c r="L8470" t="s">
        <v>8216</v>
      </c>
    </row>
    <row r="8471" spans="1:12" x14ac:dyDescent="0.35">
      <c r="A8471" s="164" t="s">
        <v>9656</v>
      </c>
      <c r="B8471" t="s">
        <v>9657</v>
      </c>
      <c r="C8471" t="s">
        <v>9658</v>
      </c>
      <c r="D8471" t="s">
        <v>9659</v>
      </c>
      <c r="E8471" t="s">
        <v>4186</v>
      </c>
      <c r="H8471" t="s">
        <v>8213</v>
      </c>
      <c r="I8471" t="s">
        <v>8214</v>
      </c>
      <c r="J8471" t="s">
        <v>8215</v>
      </c>
      <c r="K8471" t="s">
        <v>8224</v>
      </c>
      <c r="L8471" t="s">
        <v>8216</v>
      </c>
    </row>
    <row r="8472" spans="1:12" x14ac:dyDescent="0.35">
      <c r="A8472" s="164" t="s">
        <v>21337</v>
      </c>
      <c r="B8472" t="s">
        <v>21338</v>
      </c>
      <c r="C8472" t="s">
        <v>21339</v>
      </c>
      <c r="D8472" t="s">
        <v>21340</v>
      </c>
      <c r="E8472" t="s">
        <v>4186</v>
      </c>
      <c r="H8472" t="s">
        <v>8213</v>
      </c>
      <c r="I8472" t="s">
        <v>8219</v>
      </c>
      <c r="J8472" t="s">
        <v>8215</v>
      </c>
      <c r="K8472" t="s">
        <v>8224</v>
      </c>
      <c r="L8472" t="s">
        <v>8216</v>
      </c>
    </row>
    <row r="8473" spans="1:12" x14ac:dyDescent="0.35">
      <c r="A8473" s="164" t="s">
        <v>4295</v>
      </c>
      <c r="B8473" t="s">
        <v>7894</v>
      </c>
      <c r="C8473" t="s">
        <v>17263</v>
      </c>
      <c r="D8473" t="s">
        <v>4296</v>
      </c>
      <c r="E8473" t="s">
        <v>4186</v>
      </c>
      <c r="F8473">
        <v>347</v>
      </c>
      <c r="G8473" t="s">
        <v>8556</v>
      </c>
      <c r="H8473" t="s">
        <v>8213</v>
      </c>
      <c r="I8473" t="s">
        <v>8214</v>
      </c>
      <c r="J8473" t="s">
        <v>8215</v>
      </c>
      <c r="K8473" t="s">
        <v>8224</v>
      </c>
      <c r="L8473" t="s">
        <v>8267</v>
      </c>
    </row>
    <row r="8474" spans="1:12" x14ac:dyDescent="0.35">
      <c r="A8474" s="164" t="s">
        <v>4297</v>
      </c>
      <c r="B8474" t="s">
        <v>7082</v>
      </c>
      <c r="C8474" t="s">
        <v>30551</v>
      </c>
      <c r="D8474" t="s">
        <v>4298</v>
      </c>
      <c r="E8474" t="s">
        <v>4186</v>
      </c>
      <c r="F8474">
        <v>42</v>
      </c>
      <c r="G8474" t="s">
        <v>8234</v>
      </c>
      <c r="H8474" t="s">
        <v>8213</v>
      </c>
      <c r="I8474" t="s">
        <v>8219</v>
      </c>
      <c r="J8474" t="s">
        <v>8215</v>
      </c>
      <c r="K8474" t="s">
        <v>8224</v>
      </c>
      <c r="L8474" t="s">
        <v>8216</v>
      </c>
    </row>
    <row r="8475" spans="1:12" x14ac:dyDescent="0.35">
      <c r="A8475" s="164" t="s">
        <v>4299</v>
      </c>
      <c r="B8475" t="s">
        <v>7093</v>
      </c>
      <c r="C8475" t="s">
        <v>31305</v>
      </c>
      <c r="D8475" t="s">
        <v>4300</v>
      </c>
      <c r="E8475" t="s">
        <v>4186</v>
      </c>
      <c r="F8475">
        <v>172</v>
      </c>
      <c r="G8475" t="s">
        <v>8212</v>
      </c>
      <c r="H8475" t="s">
        <v>8213</v>
      </c>
      <c r="I8475" t="s">
        <v>8219</v>
      </c>
      <c r="J8475" t="s">
        <v>8215</v>
      </c>
      <c r="K8475" t="s">
        <v>8224</v>
      </c>
      <c r="L8475" t="s">
        <v>8216</v>
      </c>
    </row>
    <row r="8476" spans="1:12" x14ac:dyDescent="0.35">
      <c r="A8476" s="164" t="s">
        <v>4301</v>
      </c>
      <c r="B8476" t="s">
        <v>5340</v>
      </c>
      <c r="C8476" t="s">
        <v>32902</v>
      </c>
      <c r="D8476" t="s">
        <v>4226</v>
      </c>
      <c r="E8476" t="s">
        <v>4186</v>
      </c>
      <c r="F8476">
        <v>606</v>
      </c>
      <c r="G8476" t="s">
        <v>8490</v>
      </c>
      <c r="H8476" t="s">
        <v>8213</v>
      </c>
      <c r="I8476" t="s">
        <v>8214</v>
      </c>
      <c r="J8476" t="s">
        <v>8215</v>
      </c>
      <c r="K8476" t="s">
        <v>8224</v>
      </c>
      <c r="L8476" t="s">
        <v>8267</v>
      </c>
    </row>
    <row r="8477" spans="1:12" x14ac:dyDescent="0.35">
      <c r="A8477" s="164" t="s">
        <v>19864</v>
      </c>
      <c r="B8477" t="s">
        <v>5393</v>
      </c>
      <c r="C8477" t="s">
        <v>19865</v>
      </c>
      <c r="D8477" t="s">
        <v>19866</v>
      </c>
      <c r="E8477" t="s">
        <v>4186</v>
      </c>
      <c r="F8477">
        <v>95</v>
      </c>
      <c r="G8477" t="s">
        <v>8234</v>
      </c>
      <c r="H8477" t="s">
        <v>8213</v>
      </c>
      <c r="I8477" t="s">
        <v>8219</v>
      </c>
      <c r="J8477" t="s">
        <v>8215</v>
      </c>
      <c r="K8477" t="s">
        <v>5808</v>
      </c>
      <c r="L8477" t="s">
        <v>8216</v>
      </c>
    </row>
    <row r="8478" spans="1:12" x14ac:dyDescent="0.35">
      <c r="A8478" s="164" t="s">
        <v>12345</v>
      </c>
      <c r="B8478" t="s">
        <v>12346</v>
      </c>
      <c r="C8478" t="s">
        <v>12347</v>
      </c>
      <c r="D8478" t="s">
        <v>9955</v>
      </c>
      <c r="E8478" t="s">
        <v>4186</v>
      </c>
      <c r="F8478">
        <v>42</v>
      </c>
      <c r="G8478" t="s">
        <v>8234</v>
      </c>
      <c r="H8478" t="s">
        <v>8213</v>
      </c>
      <c r="I8478" t="s">
        <v>8219</v>
      </c>
      <c r="J8478" t="s">
        <v>8215</v>
      </c>
      <c r="K8478" t="s">
        <v>5808</v>
      </c>
      <c r="L8478" t="s">
        <v>8216</v>
      </c>
    </row>
    <row r="8479" spans="1:12" x14ac:dyDescent="0.35">
      <c r="A8479" s="164" t="s">
        <v>24281</v>
      </c>
      <c r="B8479" t="s">
        <v>24282</v>
      </c>
      <c r="C8479" t="s">
        <v>24283</v>
      </c>
      <c r="D8479" t="s">
        <v>24284</v>
      </c>
      <c r="E8479" t="s">
        <v>4186</v>
      </c>
      <c r="H8479" t="s">
        <v>8213</v>
      </c>
      <c r="I8479" t="s">
        <v>8219</v>
      </c>
      <c r="J8479" t="s">
        <v>8215</v>
      </c>
      <c r="K8479" t="s">
        <v>8224</v>
      </c>
      <c r="L8479" t="s">
        <v>8216</v>
      </c>
    </row>
    <row r="8480" spans="1:12" x14ac:dyDescent="0.35">
      <c r="A8480" s="164" t="s">
        <v>4302</v>
      </c>
      <c r="B8480" t="s">
        <v>7865</v>
      </c>
      <c r="C8480" t="s">
        <v>32874</v>
      </c>
      <c r="D8480" t="s">
        <v>4303</v>
      </c>
      <c r="E8480" t="s">
        <v>4186</v>
      </c>
      <c r="F8480">
        <v>25</v>
      </c>
      <c r="G8480" t="s">
        <v>8234</v>
      </c>
      <c r="H8480" t="s">
        <v>8213</v>
      </c>
      <c r="I8480" t="s">
        <v>8219</v>
      </c>
      <c r="J8480" t="s">
        <v>8215</v>
      </c>
      <c r="K8480" t="s">
        <v>8224</v>
      </c>
      <c r="L8480" t="s">
        <v>8216</v>
      </c>
    </row>
    <row r="8481" spans="1:12" x14ac:dyDescent="0.35">
      <c r="A8481" s="164" t="s">
        <v>30822</v>
      </c>
      <c r="B8481" t="s">
        <v>11567</v>
      </c>
      <c r="C8481" t="s">
        <v>11568</v>
      </c>
      <c r="D8481" t="s">
        <v>11569</v>
      </c>
      <c r="E8481" t="s">
        <v>4186</v>
      </c>
      <c r="F8481">
        <v>25</v>
      </c>
      <c r="G8481" t="s">
        <v>8234</v>
      </c>
      <c r="H8481" t="s">
        <v>8213</v>
      </c>
      <c r="I8481" t="s">
        <v>8219</v>
      </c>
      <c r="J8481" t="s">
        <v>8215</v>
      </c>
      <c r="K8481" t="s">
        <v>5808</v>
      </c>
      <c r="L8481" t="s">
        <v>8216</v>
      </c>
    </row>
    <row r="8482" spans="1:12" x14ac:dyDescent="0.35">
      <c r="A8482" s="164" t="s">
        <v>4304</v>
      </c>
      <c r="B8482" t="s">
        <v>7781</v>
      </c>
      <c r="C8482" t="s">
        <v>27105</v>
      </c>
      <c r="D8482" t="s">
        <v>4305</v>
      </c>
      <c r="E8482" t="s">
        <v>4186</v>
      </c>
      <c r="F8482">
        <v>276</v>
      </c>
      <c r="G8482" t="s">
        <v>8223</v>
      </c>
      <c r="H8482" t="s">
        <v>8213</v>
      </c>
      <c r="I8482" t="s">
        <v>8214</v>
      </c>
      <c r="J8482" t="s">
        <v>8215</v>
      </c>
      <c r="K8482" t="s">
        <v>8224</v>
      </c>
      <c r="L8482" t="s">
        <v>8267</v>
      </c>
    </row>
    <row r="8483" spans="1:12" x14ac:dyDescent="0.35">
      <c r="A8483" s="164" t="s">
        <v>29366</v>
      </c>
      <c r="B8483" t="s">
        <v>29367</v>
      </c>
      <c r="C8483" t="s">
        <v>29368</v>
      </c>
      <c r="D8483" t="s">
        <v>2198</v>
      </c>
      <c r="E8483" t="s">
        <v>4186</v>
      </c>
      <c r="F8483">
        <v>25</v>
      </c>
      <c r="G8483" t="s">
        <v>8234</v>
      </c>
      <c r="H8483" t="s">
        <v>8213</v>
      </c>
      <c r="I8483" t="s">
        <v>8219</v>
      </c>
      <c r="J8483" t="s">
        <v>8215</v>
      </c>
      <c r="K8483" t="s">
        <v>5808</v>
      </c>
      <c r="L8483" t="s">
        <v>8216</v>
      </c>
    </row>
    <row r="8484" spans="1:12" x14ac:dyDescent="0.35">
      <c r="A8484" s="164" t="s">
        <v>4306</v>
      </c>
      <c r="B8484" t="s">
        <v>7907</v>
      </c>
      <c r="C8484" t="s">
        <v>18950</v>
      </c>
      <c r="D8484" t="s">
        <v>4307</v>
      </c>
      <c r="E8484" t="s">
        <v>4186</v>
      </c>
      <c r="F8484">
        <v>335</v>
      </c>
      <c r="G8484" t="s">
        <v>8556</v>
      </c>
      <c r="H8484" t="s">
        <v>8213</v>
      </c>
      <c r="I8484" t="s">
        <v>8214</v>
      </c>
      <c r="J8484" t="s">
        <v>8215</v>
      </c>
      <c r="K8484" t="s">
        <v>5808</v>
      </c>
      <c r="L8484" t="s">
        <v>8216</v>
      </c>
    </row>
    <row r="8485" spans="1:12" x14ac:dyDescent="0.35">
      <c r="A8485" s="164" t="s">
        <v>25666</v>
      </c>
      <c r="B8485" t="s">
        <v>25667</v>
      </c>
      <c r="C8485" t="s">
        <v>25668</v>
      </c>
      <c r="D8485" t="s">
        <v>25669</v>
      </c>
      <c r="E8485" t="s">
        <v>4186</v>
      </c>
      <c r="H8485" t="s">
        <v>8213</v>
      </c>
      <c r="I8485" t="s">
        <v>8214</v>
      </c>
      <c r="J8485" t="s">
        <v>8215</v>
      </c>
      <c r="K8485" t="s">
        <v>8224</v>
      </c>
      <c r="L8485" t="s">
        <v>8216</v>
      </c>
    </row>
    <row r="8486" spans="1:12" x14ac:dyDescent="0.35">
      <c r="A8486" s="164" t="s">
        <v>4308</v>
      </c>
      <c r="B8486" t="s">
        <v>7895</v>
      </c>
      <c r="C8486" t="s">
        <v>31194</v>
      </c>
      <c r="D8486" t="s">
        <v>4296</v>
      </c>
      <c r="E8486" t="s">
        <v>4186</v>
      </c>
      <c r="F8486">
        <v>354</v>
      </c>
      <c r="G8486" t="s">
        <v>8556</v>
      </c>
      <c r="H8486" t="s">
        <v>8213</v>
      </c>
      <c r="I8486" t="s">
        <v>8214</v>
      </c>
      <c r="J8486" t="s">
        <v>8215</v>
      </c>
      <c r="K8486" t="s">
        <v>8224</v>
      </c>
      <c r="L8486" t="s">
        <v>8267</v>
      </c>
    </row>
    <row r="8487" spans="1:12" x14ac:dyDescent="0.35">
      <c r="A8487" s="164" t="s">
        <v>16254</v>
      </c>
      <c r="B8487" t="s">
        <v>16255</v>
      </c>
      <c r="C8487" t="s">
        <v>16256</v>
      </c>
      <c r="D8487" t="s">
        <v>14890</v>
      </c>
      <c r="E8487" t="s">
        <v>4186</v>
      </c>
      <c r="H8487" t="s">
        <v>8213</v>
      </c>
      <c r="I8487" t="s">
        <v>8214</v>
      </c>
      <c r="J8487" t="s">
        <v>8215</v>
      </c>
      <c r="K8487" t="s">
        <v>8224</v>
      </c>
      <c r="L8487" t="s">
        <v>8216</v>
      </c>
    </row>
    <row r="8488" spans="1:12" x14ac:dyDescent="0.35">
      <c r="A8488" s="164" t="s">
        <v>15696</v>
      </c>
      <c r="B8488" t="s">
        <v>15697</v>
      </c>
      <c r="C8488" t="s">
        <v>15698</v>
      </c>
      <c r="D8488" t="s">
        <v>15699</v>
      </c>
      <c r="E8488" t="s">
        <v>4186</v>
      </c>
      <c r="F8488">
        <v>25</v>
      </c>
      <c r="G8488" t="s">
        <v>8234</v>
      </c>
      <c r="H8488" t="s">
        <v>8213</v>
      </c>
      <c r="I8488" t="s">
        <v>8219</v>
      </c>
      <c r="J8488" t="s">
        <v>8215</v>
      </c>
      <c r="K8488" t="s">
        <v>5808</v>
      </c>
      <c r="L8488" t="s">
        <v>8216</v>
      </c>
    </row>
    <row r="8489" spans="1:12" x14ac:dyDescent="0.35">
      <c r="A8489" s="164" t="s">
        <v>4309</v>
      </c>
      <c r="B8489" t="s">
        <v>7863</v>
      </c>
      <c r="C8489" t="s">
        <v>14636</v>
      </c>
      <c r="D8489" t="s">
        <v>2226</v>
      </c>
      <c r="E8489" t="s">
        <v>4186</v>
      </c>
      <c r="F8489">
        <v>34</v>
      </c>
      <c r="G8489" t="s">
        <v>8234</v>
      </c>
      <c r="H8489" t="s">
        <v>8213</v>
      </c>
      <c r="I8489" t="s">
        <v>8219</v>
      </c>
      <c r="J8489" t="s">
        <v>8215</v>
      </c>
      <c r="K8489" t="s">
        <v>5808</v>
      </c>
      <c r="L8489" t="s">
        <v>8216</v>
      </c>
    </row>
    <row r="8490" spans="1:12" x14ac:dyDescent="0.35">
      <c r="A8490" s="164" t="s">
        <v>4310</v>
      </c>
      <c r="B8490" t="s">
        <v>7078</v>
      </c>
      <c r="C8490" t="s">
        <v>17505</v>
      </c>
      <c r="D8490" t="s">
        <v>4311</v>
      </c>
      <c r="E8490" t="s">
        <v>4186</v>
      </c>
      <c r="F8490">
        <v>56</v>
      </c>
      <c r="G8490" t="s">
        <v>8234</v>
      </c>
      <c r="H8490" t="s">
        <v>8213</v>
      </c>
      <c r="I8490" t="s">
        <v>8219</v>
      </c>
      <c r="J8490" t="s">
        <v>8215</v>
      </c>
      <c r="K8490" t="s">
        <v>8224</v>
      </c>
      <c r="L8490" t="s">
        <v>8216</v>
      </c>
    </row>
    <row r="8491" spans="1:12" x14ac:dyDescent="0.35">
      <c r="A8491" s="164" t="s">
        <v>4312</v>
      </c>
      <c r="B8491" t="s">
        <v>7835</v>
      </c>
      <c r="C8491" t="s">
        <v>16267</v>
      </c>
      <c r="D8491" t="s">
        <v>4226</v>
      </c>
      <c r="E8491" t="s">
        <v>4186</v>
      </c>
      <c r="F8491">
        <v>377</v>
      </c>
      <c r="G8491" t="s">
        <v>8556</v>
      </c>
      <c r="H8491" t="s">
        <v>8213</v>
      </c>
      <c r="I8491" t="s">
        <v>8214</v>
      </c>
      <c r="J8491" t="s">
        <v>8215</v>
      </c>
      <c r="K8491" t="s">
        <v>8224</v>
      </c>
      <c r="L8491" t="s">
        <v>8267</v>
      </c>
    </row>
    <row r="8492" spans="1:12" x14ac:dyDescent="0.35">
      <c r="A8492" s="164" t="s">
        <v>11924</v>
      </c>
      <c r="B8492" t="s">
        <v>11925</v>
      </c>
      <c r="C8492" t="s">
        <v>11926</v>
      </c>
      <c r="D8492" t="s">
        <v>11927</v>
      </c>
      <c r="E8492" t="s">
        <v>4186</v>
      </c>
      <c r="F8492">
        <v>25</v>
      </c>
      <c r="G8492" t="s">
        <v>8234</v>
      </c>
      <c r="H8492" t="s">
        <v>8213</v>
      </c>
      <c r="I8492" t="s">
        <v>8214</v>
      </c>
      <c r="J8492" t="s">
        <v>8215</v>
      </c>
      <c r="K8492" t="s">
        <v>5808</v>
      </c>
      <c r="L8492" t="s">
        <v>8216</v>
      </c>
    </row>
    <row r="8493" spans="1:12" x14ac:dyDescent="0.35">
      <c r="A8493" s="164" t="s">
        <v>4313</v>
      </c>
      <c r="B8493" t="s">
        <v>7142</v>
      </c>
      <c r="C8493" t="s">
        <v>26839</v>
      </c>
      <c r="D8493" t="s">
        <v>4314</v>
      </c>
      <c r="E8493" t="s">
        <v>4186</v>
      </c>
      <c r="F8493">
        <v>17</v>
      </c>
      <c r="G8493" t="s">
        <v>8234</v>
      </c>
      <c r="H8493" t="s">
        <v>8213</v>
      </c>
      <c r="I8493" t="s">
        <v>8219</v>
      </c>
      <c r="J8493" t="s">
        <v>8215</v>
      </c>
      <c r="K8493" t="s">
        <v>8224</v>
      </c>
      <c r="L8493" t="s">
        <v>8216</v>
      </c>
    </row>
    <row r="8494" spans="1:12" x14ac:dyDescent="0.35">
      <c r="A8494" s="164" t="s">
        <v>14869</v>
      </c>
      <c r="B8494" t="s">
        <v>14870</v>
      </c>
      <c r="C8494" t="s">
        <v>14871</v>
      </c>
      <c r="D8494" t="s">
        <v>14872</v>
      </c>
      <c r="E8494" t="s">
        <v>4186</v>
      </c>
      <c r="H8494" t="s">
        <v>8213</v>
      </c>
      <c r="I8494" t="s">
        <v>8219</v>
      </c>
      <c r="J8494" t="s">
        <v>8215</v>
      </c>
      <c r="K8494" t="s">
        <v>8224</v>
      </c>
      <c r="L8494" t="s">
        <v>8216</v>
      </c>
    </row>
    <row r="8495" spans="1:12" x14ac:dyDescent="0.35">
      <c r="A8495" s="164" t="s">
        <v>32836</v>
      </c>
      <c r="B8495" t="s">
        <v>32837</v>
      </c>
      <c r="C8495" t="s">
        <v>32838</v>
      </c>
      <c r="D8495" t="s">
        <v>32839</v>
      </c>
      <c r="E8495" t="s">
        <v>4186</v>
      </c>
      <c r="F8495">
        <v>25</v>
      </c>
      <c r="G8495" t="s">
        <v>8234</v>
      </c>
      <c r="H8495" t="s">
        <v>8213</v>
      </c>
      <c r="I8495" t="s">
        <v>8214</v>
      </c>
      <c r="J8495" t="s">
        <v>8215</v>
      </c>
      <c r="K8495" t="s">
        <v>5808</v>
      </c>
      <c r="L8495" t="s">
        <v>8216</v>
      </c>
    </row>
    <row r="8496" spans="1:12" x14ac:dyDescent="0.35">
      <c r="A8496" s="164" t="s">
        <v>22205</v>
      </c>
      <c r="B8496" t="s">
        <v>19608</v>
      </c>
      <c r="C8496" t="s">
        <v>22206</v>
      </c>
      <c r="D8496" t="s">
        <v>19610</v>
      </c>
      <c r="E8496" t="s">
        <v>4186</v>
      </c>
      <c r="F8496">
        <v>17</v>
      </c>
      <c r="G8496" t="s">
        <v>8234</v>
      </c>
      <c r="H8496" t="s">
        <v>8213</v>
      </c>
      <c r="I8496" t="s">
        <v>8219</v>
      </c>
      <c r="J8496" t="s">
        <v>8215</v>
      </c>
      <c r="K8496" t="s">
        <v>8224</v>
      </c>
      <c r="L8496" t="s">
        <v>8216</v>
      </c>
    </row>
    <row r="8497" spans="1:12" x14ac:dyDescent="0.35">
      <c r="A8497" s="164" t="s">
        <v>18704</v>
      </c>
      <c r="B8497" t="s">
        <v>18705</v>
      </c>
      <c r="C8497" t="s">
        <v>18706</v>
      </c>
      <c r="D8497" t="s">
        <v>8361</v>
      </c>
      <c r="E8497" t="s">
        <v>4186</v>
      </c>
      <c r="H8497" t="s">
        <v>8213</v>
      </c>
      <c r="I8497" t="s">
        <v>8214</v>
      </c>
      <c r="J8497" t="s">
        <v>8215</v>
      </c>
      <c r="K8497" t="s">
        <v>8224</v>
      </c>
      <c r="L8497" t="s">
        <v>8216</v>
      </c>
    </row>
    <row r="8498" spans="1:12" x14ac:dyDescent="0.35">
      <c r="A8498" s="164" t="s">
        <v>13654</v>
      </c>
      <c r="B8498" t="s">
        <v>13655</v>
      </c>
      <c r="C8498" t="s">
        <v>13656</v>
      </c>
      <c r="D8498" t="s">
        <v>13657</v>
      </c>
      <c r="E8498" t="s">
        <v>4186</v>
      </c>
      <c r="F8498">
        <v>24</v>
      </c>
      <c r="G8498" t="s">
        <v>8234</v>
      </c>
      <c r="H8498" t="s">
        <v>8213</v>
      </c>
      <c r="I8498" t="s">
        <v>8219</v>
      </c>
      <c r="J8498" t="s">
        <v>8215</v>
      </c>
      <c r="K8498" t="s">
        <v>8224</v>
      </c>
      <c r="L8498" t="s">
        <v>8216</v>
      </c>
    </row>
    <row r="8499" spans="1:12" x14ac:dyDescent="0.35">
      <c r="A8499" s="164" t="s">
        <v>31706</v>
      </c>
      <c r="B8499" t="s">
        <v>31707</v>
      </c>
      <c r="C8499" t="s">
        <v>31708</v>
      </c>
      <c r="D8499" t="s">
        <v>31709</v>
      </c>
      <c r="E8499" t="s">
        <v>4186</v>
      </c>
      <c r="F8499">
        <v>25</v>
      </c>
      <c r="G8499" t="s">
        <v>8234</v>
      </c>
      <c r="H8499" t="s">
        <v>8213</v>
      </c>
      <c r="I8499" t="s">
        <v>8219</v>
      </c>
      <c r="J8499" t="s">
        <v>8215</v>
      </c>
      <c r="K8499" t="s">
        <v>5808</v>
      </c>
      <c r="L8499" t="s">
        <v>8216</v>
      </c>
    </row>
    <row r="8500" spans="1:12" x14ac:dyDescent="0.35">
      <c r="A8500" s="164" t="s">
        <v>4315</v>
      </c>
      <c r="B8500" t="s">
        <v>7797</v>
      </c>
      <c r="C8500" t="s">
        <v>24295</v>
      </c>
      <c r="D8500" t="s">
        <v>4316</v>
      </c>
      <c r="E8500" t="s">
        <v>4186</v>
      </c>
      <c r="F8500">
        <v>32</v>
      </c>
      <c r="G8500" t="s">
        <v>8234</v>
      </c>
      <c r="H8500" t="s">
        <v>8213</v>
      </c>
      <c r="I8500" t="s">
        <v>8214</v>
      </c>
      <c r="J8500" t="s">
        <v>8215</v>
      </c>
      <c r="K8500" t="s">
        <v>5808</v>
      </c>
      <c r="L8500" t="s">
        <v>8216</v>
      </c>
    </row>
    <row r="8501" spans="1:12" x14ac:dyDescent="0.35">
      <c r="A8501" s="164" t="s">
        <v>11696</v>
      </c>
      <c r="B8501" t="s">
        <v>11697</v>
      </c>
      <c r="C8501" t="s">
        <v>11698</v>
      </c>
      <c r="D8501" t="s">
        <v>11699</v>
      </c>
      <c r="E8501" t="s">
        <v>4186</v>
      </c>
      <c r="H8501" t="s">
        <v>8213</v>
      </c>
      <c r="I8501" t="s">
        <v>8219</v>
      </c>
      <c r="J8501" t="s">
        <v>8215</v>
      </c>
      <c r="K8501" t="s">
        <v>8224</v>
      </c>
      <c r="L8501" t="s">
        <v>8216</v>
      </c>
    </row>
    <row r="8502" spans="1:12" x14ac:dyDescent="0.35">
      <c r="A8502" s="164" t="s">
        <v>31723</v>
      </c>
      <c r="B8502" t="s">
        <v>16070</v>
      </c>
      <c r="C8502" t="s">
        <v>31724</v>
      </c>
      <c r="D8502" t="s">
        <v>9588</v>
      </c>
      <c r="E8502" t="s">
        <v>4186</v>
      </c>
      <c r="F8502">
        <v>40</v>
      </c>
      <c r="G8502" t="s">
        <v>8234</v>
      </c>
      <c r="H8502" t="s">
        <v>8213</v>
      </c>
      <c r="I8502" t="s">
        <v>8219</v>
      </c>
      <c r="J8502" t="s">
        <v>8215</v>
      </c>
      <c r="K8502" t="s">
        <v>5808</v>
      </c>
      <c r="L8502" t="s">
        <v>8216</v>
      </c>
    </row>
    <row r="8503" spans="1:12" x14ac:dyDescent="0.35">
      <c r="A8503" s="164" t="s">
        <v>22941</v>
      </c>
      <c r="B8503" t="s">
        <v>22942</v>
      </c>
      <c r="C8503" t="s">
        <v>22943</v>
      </c>
      <c r="D8503" t="s">
        <v>8361</v>
      </c>
      <c r="E8503" t="s">
        <v>4186</v>
      </c>
      <c r="H8503" t="s">
        <v>8213</v>
      </c>
      <c r="I8503" t="s">
        <v>8214</v>
      </c>
      <c r="J8503" t="s">
        <v>8215</v>
      </c>
      <c r="K8503" t="s">
        <v>8224</v>
      </c>
      <c r="L8503" t="s">
        <v>8216</v>
      </c>
    </row>
    <row r="8504" spans="1:12" x14ac:dyDescent="0.35">
      <c r="A8504" s="164" t="s">
        <v>21868</v>
      </c>
      <c r="B8504" t="s">
        <v>20691</v>
      </c>
      <c r="C8504" t="s">
        <v>21869</v>
      </c>
      <c r="D8504" t="s">
        <v>20693</v>
      </c>
      <c r="E8504" t="s">
        <v>4186</v>
      </c>
      <c r="H8504" t="s">
        <v>8213</v>
      </c>
      <c r="I8504" t="s">
        <v>8219</v>
      </c>
      <c r="J8504" t="s">
        <v>8215</v>
      </c>
      <c r="K8504" t="s">
        <v>8224</v>
      </c>
      <c r="L8504" t="s">
        <v>8216</v>
      </c>
    </row>
    <row r="8505" spans="1:12" x14ac:dyDescent="0.35">
      <c r="A8505" s="164" t="s">
        <v>10835</v>
      </c>
      <c r="B8505" t="s">
        <v>10836</v>
      </c>
      <c r="C8505" t="s">
        <v>10837</v>
      </c>
      <c r="D8505" t="s">
        <v>10838</v>
      </c>
      <c r="E8505" t="s">
        <v>4186</v>
      </c>
      <c r="H8505" t="s">
        <v>8213</v>
      </c>
      <c r="I8505" t="s">
        <v>8219</v>
      </c>
      <c r="J8505" t="s">
        <v>8215</v>
      </c>
      <c r="K8505" t="s">
        <v>8224</v>
      </c>
      <c r="L8505" t="s">
        <v>8216</v>
      </c>
    </row>
    <row r="8506" spans="1:12" x14ac:dyDescent="0.35">
      <c r="A8506" s="164" t="s">
        <v>25434</v>
      </c>
      <c r="B8506" t="s">
        <v>25435</v>
      </c>
      <c r="C8506" t="s">
        <v>25435</v>
      </c>
      <c r="D8506" t="s">
        <v>25436</v>
      </c>
      <c r="E8506" t="s">
        <v>4186</v>
      </c>
      <c r="F8506">
        <v>30</v>
      </c>
      <c r="G8506" t="s">
        <v>8234</v>
      </c>
      <c r="H8506" t="s">
        <v>8213</v>
      </c>
      <c r="I8506" t="s">
        <v>8219</v>
      </c>
      <c r="J8506" t="s">
        <v>8215</v>
      </c>
      <c r="K8506" t="s">
        <v>5808</v>
      </c>
      <c r="L8506" t="s">
        <v>8216</v>
      </c>
    </row>
    <row r="8507" spans="1:12" x14ac:dyDescent="0.35">
      <c r="A8507" s="164" t="s">
        <v>28322</v>
      </c>
      <c r="B8507" t="s">
        <v>28323</v>
      </c>
      <c r="C8507" t="s">
        <v>28324</v>
      </c>
      <c r="D8507" t="s">
        <v>28325</v>
      </c>
      <c r="E8507" t="s">
        <v>4186</v>
      </c>
      <c r="H8507" t="s">
        <v>8213</v>
      </c>
      <c r="I8507" t="s">
        <v>8219</v>
      </c>
      <c r="J8507" t="s">
        <v>8215</v>
      </c>
      <c r="K8507" t="s">
        <v>8224</v>
      </c>
      <c r="L8507" t="s">
        <v>8216</v>
      </c>
    </row>
    <row r="8508" spans="1:12" x14ac:dyDescent="0.35">
      <c r="A8508" s="164" t="s">
        <v>13748</v>
      </c>
      <c r="B8508" t="s">
        <v>13749</v>
      </c>
      <c r="C8508" t="s">
        <v>13750</v>
      </c>
      <c r="D8508" t="s">
        <v>9143</v>
      </c>
      <c r="E8508" t="s">
        <v>4186</v>
      </c>
      <c r="H8508" t="s">
        <v>8213</v>
      </c>
      <c r="I8508" t="s">
        <v>8214</v>
      </c>
      <c r="J8508" t="s">
        <v>8215</v>
      </c>
      <c r="K8508" t="s">
        <v>8224</v>
      </c>
      <c r="L8508" t="s">
        <v>8216</v>
      </c>
    </row>
    <row r="8509" spans="1:12" x14ac:dyDescent="0.35">
      <c r="A8509" s="164" t="s">
        <v>24350</v>
      </c>
      <c r="B8509" t="s">
        <v>24351</v>
      </c>
      <c r="C8509" t="s">
        <v>21960</v>
      </c>
      <c r="D8509" t="s">
        <v>21961</v>
      </c>
      <c r="E8509" t="s">
        <v>4186</v>
      </c>
      <c r="F8509">
        <v>25</v>
      </c>
      <c r="G8509" t="s">
        <v>8234</v>
      </c>
      <c r="H8509" t="s">
        <v>8213</v>
      </c>
      <c r="I8509" t="s">
        <v>8219</v>
      </c>
      <c r="J8509" t="s">
        <v>8215</v>
      </c>
      <c r="K8509" t="s">
        <v>5808</v>
      </c>
      <c r="L8509" t="s">
        <v>8216</v>
      </c>
    </row>
    <row r="8510" spans="1:12" x14ac:dyDescent="0.35">
      <c r="A8510" s="164" t="s">
        <v>10519</v>
      </c>
      <c r="B8510" t="s">
        <v>10520</v>
      </c>
      <c r="C8510" t="s">
        <v>10521</v>
      </c>
      <c r="D8510" t="s">
        <v>10522</v>
      </c>
      <c r="E8510" t="s">
        <v>4186</v>
      </c>
      <c r="F8510">
        <v>49</v>
      </c>
      <c r="G8510" t="s">
        <v>8234</v>
      </c>
      <c r="H8510" t="s">
        <v>8213</v>
      </c>
      <c r="I8510" t="s">
        <v>8219</v>
      </c>
      <c r="J8510" t="s">
        <v>8215</v>
      </c>
      <c r="K8510" t="s">
        <v>5808</v>
      </c>
      <c r="L8510" t="s">
        <v>8216</v>
      </c>
    </row>
    <row r="8511" spans="1:12" x14ac:dyDescent="0.35">
      <c r="A8511" s="164" t="s">
        <v>4317</v>
      </c>
      <c r="B8511" t="s">
        <v>7130</v>
      </c>
      <c r="C8511" t="s">
        <v>22974</v>
      </c>
      <c r="D8511" t="s">
        <v>175</v>
      </c>
      <c r="E8511" t="s">
        <v>4186</v>
      </c>
      <c r="F8511">
        <v>81</v>
      </c>
      <c r="G8511" t="s">
        <v>8234</v>
      </c>
      <c r="H8511" t="s">
        <v>8213</v>
      </c>
      <c r="I8511" t="s">
        <v>8214</v>
      </c>
      <c r="J8511" t="s">
        <v>8215</v>
      </c>
      <c r="K8511" t="s">
        <v>8224</v>
      </c>
      <c r="L8511" t="s">
        <v>8216</v>
      </c>
    </row>
    <row r="8512" spans="1:12" x14ac:dyDescent="0.35">
      <c r="A8512" s="164" t="s">
        <v>4318</v>
      </c>
      <c r="B8512" t="s">
        <v>7872</v>
      </c>
      <c r="C8512" t="s">
        <v>26565</v>
      </c>
      <c r="D8512" t="s">
        <v>4319</v>
      </c>
      <c r="E8512" t="s">
        <v>4186</v>
      </c>
      <c r="F8512">
        <v>157</v>
      </c>
      <c r="G8512" t="s">
        <v>8212</v>
      </c>
      <c r="H8512" t="s">
        <v>8213</v>
      </c>
      <c r="I8512" t="s">
        <v>8214</v>
      </c>
      <c r="J8512" t="s">
        <v>8215</v>
      </c>
      <c r="K8512" t="s">
        <v>8224</v>
      </c>
      <c r="L8512" t="s">
        <v>8216</v>
      </c>
    </row>
    <row r="8513" spans="1:12" x14ac:dyDescent="0.35">
      <c r="A8513" s="164" t="s">
        <v>25116</v>
      </c>
      <c r="B8513" t="s">
        <v>25117</v>
      </c>
      <c r="C8513" t="s">
        <v>25118</v>
      </c>
      <c r="D8513" t="s">
        <v>25119</v>
      </c>
      <c r="E8513" t="s">
        <v>4186</v>
      </c>
      <c r="H8513" t="s">
        <v>8213</v>
      </c>
      <c r="I8513" t="s">
        <v>8219</v>
      </c>
      <c r="J8513" t="s">
        <v>8215</v>
      </c>
      <c r="K8513" t="s">
        <v>8224</v>
      </c>
      <c r="L8513" t="s">
        <v>8216</v>
      </c>
    </row>
    <row r="8514" spans="1:12" x14ac:dyDescent="0.35">
      <c r="A8514" s="164" t="s">
        <v>29175</v>
      </c>
      <c r="B8514" t="s">
        <v>20677</v>
      </c>
      <c r="C8514" t="s">
        <v>20678</v>
      </c>
      <c r="D8514" t="s">
        <v>20679</v>
      </c>
      <c r="E8514" t="s">
        <v>4186</v>
      </c>
      <c r="F8514">
        <v>32</v>
      </c>
      <c r="G8514" t="s">
        <v>8234</v>
      </c>
      <c r="H8514" t="s">
        <v>8213</v>
      </c>
      <c r="I8514" t="s">
        <v>8214</v>
      </c>
      <c r="J8514" t="s">
        <v>8215</v>
      </c>
      <c r="K8514" t="s">
        <v>5808</v>
      </c>
      <c r="L8514" t="s">
        <v>8216</v>
      </c>
    </row>
    <row r="8515" spans="1:12" x14ac:dyDescent="0.35">
      <c r="A8515" s="164" t="s">
        <v>9106</v>
      </c>
      <c r="B8515" t="s">
        <v>9107</v>
      </c>
      <c r="C8515" t="s">
        <v>9108</v>
      </c>
      <c r="D8515" t="s">
        <v>3518</v>
      </c>
      <c r="E8515" t="s">
        <v>4186</v>
      </c>
      <c r="F8515">
        <v>32</v>
      </c>
      <c r="G8515" t="s">
        <v>8234</v>
      </c>
      <c r="H8515" t="s">
        <v>8213</v>
      </c>
      <c r="I8515" t="s">
        <v>8219</v>
      </c>
      <c r="J8515" t="s">
        <v>8215</v>
      </c>
      <c r="K8515" t="s">
        <v>5808</v>
      </c>
      <c r="L8515" t="s">
        <v>8216</v>
      </c>
    </row>
    <row r="8516" spans="1:12" x14ac:dyDescent="0.35">
      <c r="A8516" s="164" t="s">
        <v>14195</v>
      </c>
      <c r="B8516" t="s">
        <v>14196</v>
      </c>
      <c r="C8516" t="s">
        <v>14197</v>
      </c>
      <c r="D8516" t="s">
        <v>14198</v>
      </c>
      <c r="E8516" t="s">
        <v>4186</v>
      </c>
      <c r="F8516">
        <v>105</v>
      </c>
      <c r="G8516" t="s">
        <v>8212</v>
      </c>
      <c r="H8516" t="s">
        <v>8213</v>
      </c>
      <c r="I8516" t="s">
        <v>8214</v>
      </c>
      <c r="J8516" t="s">
        <v>8215</v>
      </c>
      <c r="K8516" t="s">
        <v>5808</v>
      </c>
      <c r="L8516" t="s">
        <v>8267</v>
      </c>
    </row>
    <row r="8517" spans="1:12" x14ac:dyDescent="0.35">
      <c r="A8517" s="164" t="s">
        <v>25398</v>
      </c>
      <c r="B8517" t="s">
        <v>25399</v>
      </c>
      <c r="C8517" t="s">
        <v>25400</v>
      </c>
      <c r="D8517" t="s">
        <v>25401</v>
      </c>
      <c r="E8517" t="s">
        <v>4186</v>
      </c>
      <c r="H8517" t="s">
        <v>8213</v>
      </c>
      <c r="I8517" t="s">
        <v>8219</v>
      </c>
      <c r="J8517" t="s">
        <v>8215</v>
      </c>
      <c r="K8517" t="s">
        <v>8224</v>
      </c>
      <c r="L8517" t="s">
        <v>8216</v>
      </c>
    </row>
    <row r="8518" spans="1:12" x14ac:dyDescent="0.35">
      <c r="A8518" s="164" t="s">
        <v>31832</v>
      </c>
      <c r="B8518" t="s">
        <v>31833</v>
      </c>
      <c r="C8518" t="s">
        <v>31834</v>
      </c>
      <c r="D8518" t="s">
        <v>31835</v>
      </c>
      <c r="E8518" t="s">
        <v>4186</v>
      </c>
      <c r="H8518" t="s">
        <v>8213</v>
      </c>
      <c r="I8518" t="s">
        <v>8219</v>
      </c>
      <c r="J8518" t="s">
        <v>8215</v>
      </c>
      <c r="K8518" t="s">
        <v>8224</v>
      </c>
      <c r="L8518" t="s">
        <v>8216</v>
      </c>
    </row>
    <row r="8519" spans="1:12" x14ac:dyDescent="0.35">
      <c r="A8519" s="164" t="s">
        <v>8376</v>
      </c>
      <c r="B8519" t="s">
        <v>8377</v>
      </c>
      <c r="C8519" t="s">
        <v>8378</v>
      </c>
      <c r="D8519" t="s">
        <v>8379</v>
      </c>
      <c r="E8519" t="s">
        <v>4186</v>
      </c>
      <c r="F8519">
        <v>24</v>
      </c>
      <c r="G8519" t="s">
        <v>8234</v>
      </c>
      <c r="H8519" t="s">
        <v>8213</v>
      </c>
      <c r="I8519" t="s">
        <v>8219</v>
      </c>
      <c r="J8519" t="s">
        <v>8215</v>
      </c>
      <c r="K8519" t="s">
        <v>8224</v>
      </c>
      <c r="L8519" t="s">
        <v>8216</v>
      </c>
    </row>
    <row r="8520" spans="1:12" x14ac:dyDescent="0.35">
      <c r="A8520" s="164" t="s">
        <v>19851</v>
      </c>
      <c r="B8520" t="s">
        <v>19852</v>
      </c>
      <c r="C8520" t="s">
        <v>19853</v>
      </c>
      <c r="D8520" t="s">
        <v>19854</v>
      </c>
      <c r="E8520" t="s">
        <v>4186</v>
      </c>
      <c r="H8520" t="s">
        <v>8213</v>
      </c>
      <c r="I8520" t="s">
        <v>8214</v>
      </c>
      <c r="J8520" t="s">
        <v>8215</v>
      </c>
      <c r="K8520" t="s">
        <v>8224</v>
      </c>
      <c r="L8520" t="s">
        <v>8216</v>
      </c>
    </row>
    <row r="8521" spans="1:12" x14ac:dyDescent="0.35">
      <c r="A8521" s="164" t="s">
        <v>12153</v>
      </c>
      <c r="B8521" t="s">
        <v>12154</v>
      </c>
      <c r="C8521" t="s">
        <v>12155</v>
      </c>
      <c r="D8521" t="s">
        <v>12156</v>
      </c>
      <c r="E8521" t="s">
        <v>4186</v>
      </c>
      <c r="H8521" t="s">
        <v>8213</v>
      </c>
      <c r="I8521" t="s">
        <v>8219</v>
      </c>
      <c r="J8521" t="s">
        <v>8215</v>
      </c>
      <c r="K8521" t="s">
        <v>8224</v>
      </c>
      <c r="L8521" t="s">
        <v>8216</v>
      </c>
    </row>
    <row r="8522" spans="1:12" x14ac:dyDescent="0.35">
      <c r="A8522" s="164" t="s">
        <v>17504</v>
      </c>
      <c r="B8522" t="s">
        <v>17401</v>
      </c>
      <c r="C8522" t="s">
        <v>17402</v>
      </c>
      <c r="D8522" t="s">
        <v>17403</v>
      </c>
      <c r="E8522" t="s">
        <v>4186</v>
      </c>
      <c r="F8522">
        <v>25</v>
      </c>
      <c r="G8522" t="s">
        <v>8234</v>
      </c>
      <c r="H8522" t="s">
        <v>8213</v>
      </c>
      <c r="I8522" t="s">
        <v>8219</v>
      </c>
      <c r="J8522" t="s">
        <v>8215</v>
      </c>
      <c r="K8522" t="s">
        <v>5808</v>
      </c>
      <c r="L8522" t="s">
        <v>8216</v>
      </c>
    </row>
    <row r="8523" spans="1:12" x14ac:dyDescent="0.35">
      <c r="A8523" s="164" t="s">
        <v>4320</v>
      </c>
      <c r="B8523" t="s">
        <v>7768</v>
      </c>
      <c r="C8523" t="s">
        <v>17594</v>
      </c>
      <c r="D8523" t="s">
        <v>93</v>
      </c>
      <c r="E8523" t="s">
        <v>4186</v>
      </c>
      <c r="F8523">
        <v>557</v>
      </c>
      <c r="G8523" t="s">
        <v>8490</v>
      </c>
      <c r="H8523" t="s">
        <v>8213</v>
      </c>
      <c r="I8523" t="s">
        <v>8214</v>
      </c>
      <c r="J8523" t="s">
        <v>8215</v>
      </c>
      <c r="K8523" t="s">
        <v>8224</v>
      </c>
      <c r="L8523" t="s">
        <v>8267</v>
      </c>
    </row>
    <row r="8524" spans="1:12" x14ac:dyDescent="0.35">
      <c r="A8524" s="164" t="s">
        <v>4321</v>
      </c>
      <c r="B8524" t="s">
        <v>6989</v>
      </c>
      <c r="C8524" t="s">
        <v>21475</v>
      </c>
      <c r="D8524" t="s">
        <v>4322</v>
      </c>
      <c r="E8524" t="s">
        <v>4186</v>
      </c>
      <c r="F8524">
        <v>63</v>
      </c>
      <c r="G8524" t="s">
        <v>8234</v>
      </c>
      <c r="H8524" t="s">
        <v>8213</v>
      </c>
      <c r="I8524" t="s">
        <v>8214</v>
      </c>
      <c r="J8524" t="s">
        <v>8215</v>
      </c>
      <c r="K8524" t="s">
        <v>8224</v>
      </c>
      <c r="L8524" t="s">
        <v>8216</v>
      </c>
    </row>
    <row r="8525" spans="1:12" x14ac:dyDescent="0.35">
      <c r="A8525" s="164" t="s">
        <v>29336</v>
      </c>
      <c r="B8525" t="s">
        <v>18545</v>
      </c>
      <c r="C8525" t="s">
        <v>18546</v>
      </c>
      <c r="D8525" t="s">
        <v>18547</v>
      </c>
      <c r="E8525" t="s">
        <v>4186</v>
      </c>
      <c r="F8525">
        <v>22</v>
      </c>
      <c r="G8525" t="s">
        <v>8234</v>
      </c>
      <c r="H8525" t="s">
        <v>8213</v>
      </c>
      <c r="I8525" t="s">
        <v>8219</v>
      </c>
      <c r="J8525" t="s">
        <v>8215</v>
      </c>
      <c r="K8525" t="s">
        <v>8224</v>
      </c>
      <c r="L8525" t="s">
        <v>8216</v>
      </c>
    </row>
    <row r="8526" spans="1:12" x14ac:dyDescent="0.35">
      <c r="A8526" s="164" t="s">
        <v>10144</v>
      </c>
      <c r="B8526" t="s">
        <v>10145</v>
      </c>
      <c r="C8526" t="s">
        <v>10146</v>
      </c>
      <c r="D8526" t="s">
        <v>2652</v>
      </c>
      <c r="E8526" t="s">
        <v>4186</v>
      </c>
      <c r="F8526">
        <v>107</v>
      </c>
      <c r="G8526" t="s">
        <v>8212</v>
      </c>
      <c r="H8526" t="s">
        <v>8213</v>
      </c>
      <c r="I8526" t="s">
        <v>8214</v>
      </c>
      <c r="J8526" t="s">
        <v>8215</v>
      </c>
      <c r="K8526" t="s">
        <v>8224</v>
      </c>
      <c r="L8526" t="s">
        <v>8216</v>
      </c>
    </row>
    <row r="8527" spans="1:12" x14ac:dyDescent="0.35">
      <c r="A8527" s="164" t="s">
        <v>24118</v>
      </c>
      <c r="B8527" t="s">
        <v>24119</v>
      </c>
      <c r="C8527" t="s">
        <v>24120</v>
      </c>
      <c r="D8527" t="s">
        <v>24121</v>
      </c>
      <c r="E8527" t="s">
        <v>4186</v>
      </c>
      <c r="H8527" t="s">
        <v>8213</v>
      </c>
      <c r="I8527" t="s">
        <v>8214</v>
      </c>
      <c r="J8527" t="s">
        <v>8215</v>
      </c>
      <c r="K8527" t="s">
        <v>8224</v>
      </c>
      <c r="L8527" t="s">
        <v>8216</v>
      </c>
    </row>
    <row r="8528" spans="1:12" x14ac:dyDescent="0.35">
      <c r="A8528" s="164" t="s">
        <v>4323</v>
      </c>
      <c r="B8528" t="s">
        <v>7821</v>
      </c>
      <c r="C8528" t="s">
        <v>31988</v>
      </c>
      <c r="D8528" t="s">
        <v>4324</v>
      </c>
      <c r="E8528" t="s">
        <v>4186</v>
      </c>
      <c r="F8528">
        <v>114</v>
      </c>
      <c r="G8528" t="s">
        <v>8212</v>
      </c>
      <c r="H8528" t="s">
        <v>8213</v>
      </c>
      <c r="I8528" t="s">
        <v>8214</v>
      </c>
      <c r="J8528" t="s">
        <v>8215</v>
      </c>
      <c r="K8528" t="s">
        <v>8224</v>
      </c>
      <c r="L8528" t="s">
        <v>8267</v>
      </c>
    </row>
    <row r="8529" spans="1:12" x14ac:dyDescent="0.35">
      <c r="A8529" s="164" t="s">
        <v>31163</v>
      </c>
      <c r="B8529" t="s">
        <v>31164</v>
      </c>
      <c r="C8529" t="s">
        <v>31165</v>
      </c>
      <c r="D8529" t="s">
        <v>31166</v>
      </c>
      <c r="E8529" t="s">
        <v>4186</v>
      </c>
      <c r="H8529" t="s">
        <v>8213</v>
      </c>
      <c r="I8529" t="s">
        <v>8219</v>
      </c>
      <c r="J8529" t="s">
        <v>8215</v>
      </c>
      <c r="K8529" t="s">
        <v>8224</v>
      </c>
      <c r="L8529" t="s">
        <v>8216</v>
      </c>
    </row>
    <row r="8530" spans="1:12" x14ac:dyDescent="0.35">
      <c r="A8530" s="164" t="s">
        <v>32932</v>
      </c>
      <c r="B8530" t="s">
        <v>32933</v>
      </c>
      <c r="C8530" t="s">
        <v>32934</v>
      </c>
      <c r="D8530" t="s">
        <v>32935</v>
      </c>
      <c r="E8530" t="s">
        <v>4186</v>
      </c>
      <c r="F8530">
        <v>49</v>
      </c>
      <c r="G8530" t="s">
        <v>8234</v>
      </c>
      <c r="H8530" t="s">
        <v>8213</v>
      </c>
      <c r="I8530" t="s">
        <v>8214</v>
      </c>
      <c r="J8530" t="s">
        <v>8215</v>
      </c>
      <c r="K8530" t="s">
        <v>5808</v>
      </c>
      <c r="L8530" t="s">
        <v>8216</v>
      </c>
    </row>
    <row r="8531" spans="1:12" x14ac:dyDescent="0.35">
      <c r="A8531" s="164" t="s">
        <v>27804</v>
      </c>
      <c r="B8531" t="s">
        <v>27805</v>
      </c>
      <c r="C8531" t="s">
        <v>27806</v>
      </c>
      <c r="D8531" t="s">
        <v>27807</v>
      </c>
      <c r="E8531" t="s">
        <v>4186</v>
      </c>
      <c r="H8531" t="s">
        <v>8213</v>
      </c>
      <c r="I8531" t="s">
        <v>8214</v>
      </c>
      <c r="J8531" t="s">
        <v>8215</v>
      </c>
      <c r="K8531" t="s">
        <v>8224</v>
      </c>
      <c r="L8531" t="s">
        <v>8216</v>
      </c>
    </row>
    <row r="8532" spans="1:12" x14ac:dyDescent="0.35">
      <c r="A8532" s="164" t="s">
        <v>30928</v>
      </c>
      <c r="B8532" t="s">
        <v>30929</v>
      </c>
      <c r="C8532" t="s">
        <v>30930</v>
      </c>
      <c r="D8532" t="s">
        <v>1006</v>
      </c>
      <c r="E8532" t="s">
        <v>4186</v>
      </c>
      <c r="F8532">
        <v>12</v>
      </c>
      <c r="G8532" t="s">
        <v>8234</v>
      </c>
      <c r="H8532" t="s">
        <v>8213</v>
      </c>
      <c r="I8532" t="s">
        <v>8214</v>
      </c>
      <c r="J8532" t="s">
        <v>8215</v>
      </c>
      <c r="K8532" t="s">
        <v>8224</v>
      </c>
      <c r="L8532" t="s">
        <v>8216</v>
      </c>
    </row>
    <row r="8533" spans="1:12" x14ac:dyDescent="0.35">
      <c r="A8533" s="164" t="s">
        <v>22058</v>
      </c>
      <c r="B8533" t="s">
        <v>22059</v>
      </c>
      <c r="C8533" t="s">
        <v>22060</v>
      </c>
      <c r="D8533" t="s">
        <v>11599</v>
      </c>
      <c r="E8533" t="s">
        <v>4186</v>
      </c>
      <c r="F8533">
        <v>25</v>
      </c>
      <c r="G8533" t="s">
        <v>8234</v>
      </c>
      <c r="H8533" t="s">
        <v>8213</v>
      </c>
      <c r="I8533" t="s">
        <v>8214</v>
      </c>
      <c r="J8533" t="s">
        <v>8215</v>
      </c>
      <c r="K8533" t="s">
        <v>5808</v>
      </c>
      <c r="L8533" t="s">
        <v>8216</v>
      </c>
    </row>
    <row r="8534" spans="1:12" x14ac:dyDescent="0.35">
      <c r="A8534" s="164" t="s">
        <v>9070</v>
      </c>
      <c r="B8534" t="s">
        <v>9071</v>
      </c>
      <c r="C8534" t="s">
        <v>9072</v>
      </c>
      <c r="D8534" t="s">
        <v>9073</v>
      </c>
      <c r="E8534" t="s">
        <v>4186</v>
      </c>
      <c r="F8534">
        <v>34</v>
      </c>
      <c r="G8534" t="s">
        <v>8234</v>
      </c>
      <c r="H8534" t="s">
        <v>8213</v>
      </c>
      <c r="I8534" t="s">
        <v>8214</v>
      </c>
      <c r="J8534" t="s">
        <v>8215</v>
      </c>
      <c r="K8534" t="s">
        <v>5808</v>
      </c>
      <c r="L8534" t="s">
        <v>8216</v>
      </c>
    </row>
    <row r="8535" spans="1:12" x14ac:dyDescent="0.35">
      <c r="A8535" s="164" t="s">
        <v>16038</v>
      </c>
      <c r="B8535" t="s">
        <v>16039</v>
      </c>
      <c r="C8535" t="s">
        <v>16040</v>
      </c>
      <c r="D8535" t="s">
        <v>16041</v>
      </c>
      <c r="E8535" t="s">
        <v>4186</v>
      </c>
      <c r="H8535" t="s">
        <v>8213</v>
      </c>
      <c r="I8535" t="s">
        <v>8214</v>
      </c>
      <c r="J8535" t="s">
        <v>8215</v>
      </c>
      <c r="K8535" t="s">
        <v>8224</v>
      </c>
      <c r="L8535" t="s">
        <v>8216</v>
      </c>
    </row>
    <row r="8536" spans="1:12" x14ac:dyDescent="0.35">
      <c r="A8536" s="164" t="s">
        <v>16951</v>
      </c>
      <c r="B8536" t="s">
        <v>16952</v>
      </c>
      <c r="C8536" t="s">
        <v>16953</v>
      </c>
      <c r="D8536" t="s">
        <v>8361</v>
      </c>
      <c r="E8536" t="s">
        <v>4186</v>
      </c>
      <c r="H8536" t="s">
        <v>8213</v>
      </c>
      <c r="I8536" t="s">
        <v>8214</v>
      </c>
      <c r="J8536" t="s">
        <v>8215</v>
      </c>
      <c r="K8536" t="s">
        <v>8224</v>
      </c>
      <c r="L8536" t="s">
        <v>8216</v>
      </c>
    </row>
    <row r="8537" spans="1:12" x14ac:dyDescent="0.35">
      <c r="A8537" s="164" t="s">
        <v>9860</v>
      </c>
      <c r="B8537" t="s">
        <v>9861</v>
      </c>
      <c r="C8537" t="s">
        <v>9862</v>
      </c>
      <c r="D8537" t="s">
        <v>9863</v>
      </c>
      <c r="E8537" t="s">
        <v>4186</v>
      </c>
      <c r="H8537" t="s">
        <v>8213</v>
      </c>
      <c r="I8537" t="s">
        <v>8214</v>
      </c>
      <c r="J8537" t="s">
        <v>8215</v>
      </c>
      <c r="K8537" t="s">
        <v>8224</v>
      </c>
      <c r="L8537" t="s">
        <v>8216</v>
      </c>
    </row>
    <row r="8538" spans="1:12" x14ac:dyDescent="0.35">
      <c r="A8538" s="164" t="s">
        <v>24241</v>
      </c>
      <c r="B8538" t="s">
        <v>24242</v>
      </c>
      <c r="C8538" t="s">
        <v>24243</v>
      </c>
      <c r="D8538" t="s">
        <v>14198</v>
      </c>
      <c r="E8538" t="s">
        <v>4186</v>
      </c>
      <c r="F8538">
        <v>30</v>
      </c>
      <c r="G8538" t="s">
        <v>8234</v>
      </c>
      <c r="H8538" t="s">
        <v>8213</v>
      </c>
      <c r="I8538" t="s">
        <v>8214</v>
      </c>
      <c r="J8538" t="s">
        <v>8215</v>
      </c>
      <c r="K8538" t="s">
        <v>5808</v>
      </c>
      <c r="L8538" t="s">
        <v>8216</v>
      </c>
    </row>
    <row r="8539" spans="1:12" x14ac:dyDescent="0.35">
      <c r="A8539" s="164" t="s">
        <v>19760</v>
      </c>
      <c r="B8539" t="s">
        <v>19761</v>
      </c>
      <c r="C8539" t="s">
        <v>19762</v>
      </c>
      <c r="D8539" t="s">
        <v>10024</v>
      </c>
      <c r="E8539" t="s">
        <v>4186</v>
      </c>
      <c r="H8539" t="s">
        <v>8213</v>
      </c>
      <c r="I8539" t="s">
        <v>8219</v>
      </c>
      <c r="J8539" t="s">
        <v>8215</v>
      </c>
      <c r="K8539" t="s">
        <v>8224</v>
      </c>
      <c r="L8539" t="s">
        <v>8216</v>
      </c>
    </row>
    <row r="8540" spans="1:12" x14ac:dyDescent="0.35">
      <c r="A8540" s="164" t="s">
        <v>11643</v>
      </c>
      <c r="B8540" t="s">
        <v>11644</v>
      </c>
      <c r="C8540" t="s">
        <v>11645</v>
      </c>
      <c r="D8540" t="s">
        <v>9015</v>
      </c>
      <c r="E8540" t="s">
        <v>4186</v>
      </c>
      <c r="H8540" t="s">
        <v>8213</v>
      </c>
      <c r="I8540" t="s">
        <v>8219</v>
      </c>
      <c r="J8540" t="s">
        <v>8215</v>
      </c>
      <c r="K8540" t="s">
        <v>8224</v>
      </c>
      <c r="L8540" t="s">
        <v>8216</v>
      </c>
    </row>
    <row r="8541" spans="1:12" x14ac:dyDescent="0.35">
      <c r="A8541" s="164" t="s">
        <v>31507</v>
      </c>
      <c r="B8541" t="s">
        <v>31508</v>
      </c>
      <c r="C8541" t="s">
        <v>31509</v>
      </c>
      <c r="D8541" t="s">
        <v>93</v>
      </c>
      <c r="E8541" t="s">
        <v>4186</v>
      </c>
      <c r="F8541">
        <v>132</v>
      </c>
      <c r="G8541" t="s">
        <v>8212</v>
      </c>
      <c r="H8541" t="s">
        <v>8213</v>
      </c>
      <c r="I8541" t="s">
        <v>8214</v>
      </c>
      <c r="J8541" t="s">
        <v>8215</v>
      </c>
      <c r="K8541" t="s">
        <v>5808</v>
      </c>
      <c r="L8541" t="s">
        <v>8216</v>
      </c>
    </row>
    <row r="8542" spans="1:12" x14ac:dyDescent="0.35">
      <c r="A8542" s="164" t="s">
        <v>26526</v>
      </c>
      <c r="B8542" t="s">
        <v>26527</v>
      </c>
      <c r="C8542" t="s">
        <v>26528</v>
      </c>
      <c r="D8542" t="s">
        <v>26529</v>
      </c>
      <c r="E8542" t="s">
        <v>4186</v>
      </c>
      <c r="F8542">
        <v>20</v>
      </c>
      <c r="G8542" t="s">
        <v>8234</v>
      </c>
      <c r="H8542" t="s">
        <v>8213</v>
      </c>
      <c r="I8542" t="s">
        <v>8219</v>
      </c>
      <c r="J8542" t="s">
        <v>8215</v>
      </c>
      <c r="K8542" t="s">
        <v>8224</v>
      </c>
      <c r="L8542" t="s">
        <v>8216</v>
      </c>
    </row>
    <row r="8543" spans="1:12" x14ac:dyDescent="0.35">
      <c r="A8543" s="164" t="s">
        <v>15105</v>
      </c>
      <c r="B8543" t="s">
        <v>15106</v>
      </c>
      <c r="C8543" t="s">
        <v>15107</v>
      </c>
      <c r="D8543" t="s">
        <v>15108</v>
      </c>
      <c r="E8543" t="s">
        <v>4186</v>
      </c>
      <c r="F8543">
        <v>11</v>
      </c>
      <c r="G8543" t="s">
        <v>8234</v>
      </c>
      <c r="H8543" t="s">
        <v>8213</v>
      </c>
      <c r="I8543" t="s">
        <v>8219</v>
      </c>
      <c r="J8543" t="s">
        <v>8215</v>
      </c>
      <c r="K8543" t="s">
        <v>8224</v>
      </c>
      <c r="L8543" t="s">
        <v>8216</v>
      </c>
    </row>
    <row r="8544" spans="1:12" x14ac:dyDescent="0.35">
      <c r="A8544" s="164" t="s">
        <v>4325</v>
      </c>
      <c r="B8544" t="s">
        <v>6968</v>
      </c>
      <c r="C8544" t="s">
        <v>27640</v>
      </c>
      <c r="D8544" t="s">
        <v>4326</v>
      </c>
      <c r="E8544" t="s">
        <v>4186</v>
      </c>
      <c r="F8544">
        <v>329</v>
      </c>
      <c r="G8544" t="s">
        <v>8556</v>
      </c>
      <c r="H8544" t="s">
        <v>8213</v>
      </c>
      <c r="I8544" t="s">
        <v>8214</v>
      </c>
      <c r="J8544" t="s">
        <v>8215</v>
      </c>
      <c r="K8544" t="s">
        <v>8224</v>
      </c>
      <c r="L8544" t="s">
        <v>8267</v>
      </c>
    </row>
    <row r="8545" spans="1:12" x14ac:dyDescent="0.35">
      <c r="A8545" s="164" t="s">
        <v>11426</v>
      </c>
      <c r="B8545" t="s">
        <v>11427</v>
      </c>
      <c r="C8545" t="s">
        <v>11428</v>
      </c>
      <c r="D8545" t="s">
        <v>11429</v>
      </c>
      <c r="E8545" t="s">
        <v>4186</v>
      </c>
      <c r="H8545" t="s">
        <v>8213</v>
      </c>
      <c r="I8545" t="s">
        <v>8214</v>
      </c>
      <c r="J8545" t="s">
        <v>8215</v>
      </c>
      <c r="K8545" t="s">
        <v>8224</v>
      </c>
      <c r="L8545" t="s">
        <v>8216</v>
      </c>
    </row>
    <row r="8546" spans="1:12" x14ac:dyDescent="0.35">
      <c r="A8546" s="164" t="s">
        <v>9457</v>
      </c>
      <c r="B8546" t="s">
        <v>9458</v>
      </c>
      <c r="C8546" t="s">
        <v>9459</v>
      </c>
      <c r="D8546" t="s">
        <v>9460</v>
      </c>
      <c r="E8546" t="s">
        <v>4186</v>
      </c>
      <c r="F8546">
        <v>31</v>
      </c>
      <c r="G8546" t="s">
        <v>8234</v>
      </c>
      <c r="H8546" t="s">
        <v>8213</v>
      </c>
      <c r="I8546" t="s">
        <v>8219</v>
      </c>
      <c r="J8546" t="s">
        <v>8215</v>
      </c>
      <c r="K8546" t="s">
        <v>5808</v>
      </c>
      <c r="L8546" t="s">
        <v>8216</v>
      </c>
    </row>
    <row r="8547" spans="1:12" x14ac:dyDescent="0.35">
      <c r="A8547" s="164" t="s">
        <v>12521</v>
      </c>
      <c r="B8547" t="s">
        <v>12522</v>
      </c>
      <c r="C8547" t="s">
        <v>12523</v>
      </c>
      <c r="D8547" t="s">
        <v>12524</v>
      </c>
      <c r="E8547" t="s">
        <v>4186</v>
      </c>
      <c r="H8547" t="s">
        <v>8213</v>
      </c>
      <c r="I8547" t="s">
        <v>8219</v>
      </c>
      <c r="J8547" t="s">
        <v>8215</v>
      </c>
      <c r="K8547" t="s">
        <v>8224</v>
      </c>
      <c r="L8547" t="s">
        <v>8216</v>
      </c>
    </row>
    <row r="8548" spans="1:12" x14ac:dyDescent="0.35">
      <c r="A8548" s="164" t="s">
        <v>4327</v>
      </c>
      <c r="B8548" t="s">
        <v>7799</v>
      </c>
      <c r="C8548" t="s">
        <v>26390</v>
      </c>
      <c r="D8548" t="s">
        <v>1376</v>
      </c>
      <c r="E8548" t="s">
        <v>4186</v>
      </c>
      <c r="F8548">
        <v>158</v>
      </c>
      <c r="G8548" t="s">
        <v>8212</v>
      </c>
      <c r="H8548" t="s">
        <v>8213</v>
      </c>
      <c r="I8548" t="s">
        <v>8214</v>
      </c>
      <c r="J8548" t="s">
        <v>8215</v>
      </c>
      <c r="K8548" t="s">
        <v>5808</v>
      </c>
      <c r="L8548" t="s">
        <v>8216</v>
      </c>
    </row>
    <row r="8549" spans="1:12" x14ac:dyDescent="0.35">
      <c r="A8549" s="164" t="s">
        <v>26399</v>
      </c>
      <c r="B8549" t="s">
        <v>26400</v>
      </c>
      <c r="C8549" t="s">
        <v>26401</v>
      </c>
      <c r="D8549" t="s">
        <v>8944</v>
      </c>
      <c r="E8549" t="s">
        <v>4186</v>
      </c>
      <c r="H8549" t="s">
        <v>8213</v>
      </c>
      <c r="I8549" t="s">
        <v>8214</v>
      </c>
      <c r="J8549" t="s">
        <v>8215</v>
      </c>
      <c r="K8549" t="s">
        <v>8224</v>
      </c>
      <c r="L8549" t="s">
        <v>8216</v>
      </c>
    </row>
    <row r="8550" spans="1:12" x14ac:dyDescent="0.35">
      <c r="A8550" s="164" t="s">
        <v>24064</v>
      </c>
      <c r="B8550" t="s">
        <v>24065</v>
      </c>
      <c r="C8550" t="s">
        <v>24066</v>
      </c>
      <c r="D8550" t="s">
        <v>24067</v>
      </c>
      <c r="E8550" t="s">
        <v>4186</v>
      </c>
      <c r="H8550" t="s">
        <v>8213</v>
      </c>
      <c r="I8550" t="s">
        <v>8219</v>
      </c>
      <c r="J8550" t="s">
        <v>8215</v>
      </c>
      <c r="K8550" t="s">
        <v>8224</v>
      </c>
      <c r="L8550" t="s">
        <v>8216</v>
      </c>
    </row>
    <row r="8551" spans="1:12" x14ac:dyDescent="0.35">
      <c r="A8551" s="164" t="s">
        <v>32750</v>
      </c>
      <c r="B8551" t="s">
        <v>32751</v>
      </c>
      <c r="C8551" t="s">
        <v>32752</v>
      </c>
      <c r="D8551" t="s">
        <v>32753</v>
      </c>
      <c r="E8551" t="s">
        <v>4186</v>
      </c>
      <c r="H8551" t="s">
        <v>8213</v>
      </c>
      <c r="I8551" t="s">
        <v>8214</v>
      </c>
      <c r="J8551" t="s">
        <v>8215</v>
      </c>
      <c r="K8551" t="s">
        <v>8224</v>
      </c>
      <c r="L8551" t="s">
        <v>8216</v>
      </c>
    </row>
    <row r="8552" spans="1:12" x14ac:dyDescent="0.35">
      <c r="A8552" s="164" t="s">
        <v>15316</v>
      </c>
      <c r="B8552" t="s">
        <v>15317</v>
      </c>
      <c r="C8552" t="s">
        <v>15318</v>
      </c>
      <c r="D8552" t="s">
        <v>15319</v>
      </c>
      <c r="E8552" t="s">
        <v>4186</v>
      </c>
      <c r="F8552">
        <v>30</v>
      </c>
      <c r="G8552" t="s">
        <v>8234</v>
      </c>
      <c r="H8552" t="s">
        <v>8213</v>
      </c>
      <c r="I8552" t="s">
        <v>8219</v>
      </c>
      <c r="J8552" t="s">
        <v>8215</v>
      </c>
      <c r="K8552" t="s">
        <v>5808</v>
      </c>
      <c r="L8552" t="s">
        <v>8216</v>
      </c>
    </row>
    <row r="8553" spans="1:12" x14ac:dyDescent="0.35">
      <c r="A8553" s="164" t="s">
        <v>8527</v>
      </c>
      <c r="B8553" t="s">
        <v>8528</v>
      </c>
      <c r="C8553" t="s">
        <v>8529</v>
      </c>
      <c r="D8553" t="s">
        <v>8530</v>
      </c>
      <c r="E8553" t="s">
        <v>4186</v>
      </c>
      <c r="F8553">
        <v>22</v>
      </c>
      <c r="G8553" t="s">
        <v>8234</v>
      </c>
      <c r="H8553" t="s">
        <v>8213</v>
      </c>
      <c r="I8553" t="s">
        <v>8219</v>
      </c>
      <c r="J8553" t="s">
        <v>8215</v>
      </c>
      <c r="K8553" t="s">
        <v>8224</v>
      </c>
      <c r="L8553" t="s">
        <v>8216</v>
      </c>
    </row>
    <row r="8554" spans="1:12" x14ac:dyDescent="0.35">
      <c r="A8554" s="164" t="s">
        <v>31418</v>
      </c>
      <c r="B8554" t="s">
        <v>31419</v>
      </c>
      <c r="C8554" t="s">
        <v>31420</v>
      </c>
      <c r="D8554" t="s">
        <v>31421</v>
      </c>
      <c r="E8554" t="s">
        <v>4186</v>
      </c>
      <c r="H8554" t="s">
        <v>8213</v>
      </c>
      <c r="I8554" t="s">
        <v>8219</v>
      </c>
      <c r="J8554" t="s">
        <v>8215</v>
      </c>
      <c r="K8554" t="s">
        <v>8224</v>
      </c>
      <c r="L8554" t="s">
        <v>8216</v>
      </c>
    </row>
    <row r="8555" spans="1:12" x14ac:dyDescent="0.35">
      <c r="A8555" s="164" t="s">
        <v>4328</v>
      </c>
      <c r="B8555" t="s">
        <v>7760</v>
      </c>
      <c r="C8555" t="s">
        <v>23551</v>
      </c>
      <c r="D8555" t="s">
        <v>4329</v>
      </c>
      <c r="E8555" t="s">
        <v>4186</v>
      </c>
      <c r="F8555">
        <v>131</v>
      </c>
      <c r="G8555" t="s">
        <v>8212</v>
      </c>
      <c r="H8555" t="s">
        <v>8213</v>
      </c>
      <c r="I8555" t="s">
        <v>8214</v>
      </c>
      <c r="J8555" t="s">
        <v>8215</v>
      </c>
      <c r="K8555" t="s">
        <v>8224</v>
      </c>
      <c r="L8555" t="s">
        <v>8216</v>
      </c>
    </row>
    <row r="8556" spans="1:12" x14ac:dyDescent="0.35">
      <c r="A8556" s="164" t="s">
        <v>18436</v>
      </c>
      <c r="B8556" t="s">
        <v>18437</v>
      </c>
      <c r="C8556" t="s">
        <v>18438</v>
      </c>
      <c r="D8556" t="s">
        <v>18439</v>
      </c>
      <c r="E8556" t="s">
        <v>4186</v>
      </c>
      <c r="F8556">
        <v>34</v>
      </c>
      <c r="G8556" t="s">
        <v>8234</v>
      </c>
      <c r="H8556" t="s">
        <v>8213</v>
      </c>
      <c r="I8556" t="s">
        <v>8214</v>
      </c>
      <c r="J8556" t="s">
        <v>8215</v>
      </c>
      <c r="K8556" t="s">
        <v>5808</v>
      </c>
      <c r="L8556" t="s">
        <v>8216</v>
      </c>
    </row>
    <row r="8557" spans="1:12" x14ac:dyDescent="0.35">
      <c r="A8557" s="164" t="s">
        <v>27928</v>
      </c>
      <c r="B8557" t="s">
        <v>27929</v>
      </c>
      <c r="C8557" t="s">
        <v>27930</v>
      </c>
      <c r="D8557" t="s">
        <v>8361</v>
      </c>
      <c r="E8557" t="s">
        <v>4186</v>
      </c>
      <c r="H8557" t="s">
        <v>8213</v>
      </c>
      <c r="I8557" t="s">
        <v>8214</v>
      </c>
      <c r="J8557" t="s">
        <v>8215</v>
      </c>
      <c r="K8557" t="s">
        <v>8224</v>
      </c>
      <c r="L8557" t="s">
        <v>8216</v>
      </c>
    </row>
    <row r="8558" spans="1:12" x14ac:dyDescent="0.35">
      <c r="A8558" s="164" t="s">
        <v>24684</v>
      </c>
      <c r="B8558" t="s">
        <v>24685</v>
      </c>
      <c r="C8558" t="s">
        <v>24686</v>
      </c>
      <c r="D8558" t="s">
        <v>24687</v>
      </c>
      <c r="E8558" t="s">
        <v>4186</v>
      </c>
      <c r="H8558" t="s">
        <v>8213</v>
      </c>
      <c r="I8558" t="s">
        <v>8219</v>
      </c>
      <c r="J8558" t="s">
        <v>8215</v>
      </c>
      <c r="K8558" t="s">
        <v>8224</v>
      </c>
      <c r="L8558" t="s">
        <v>8216</v>
      </c>
    </row>
    <row r="8559" spans="1:12" x14ac:dyDescent="0.35">
      <c r="A8559" s="164" t="s">
        <v>4330</v>
      </c>
      <c r="B8559" t="s">
        <v>7816</v>
      </c>
      <c r="C8559" t="s">
        <v>25531</v>
      </c>
      <c r="D8559" t="s">
        <v>4207</v>
      </c>
      <c r="E8559" t="s">
        <v>4186</v>
      </c>
      <c r="F8559">
        <v>370</v>
      </c>
      <c r="G8559" t="s">
        <v>8556</v>
      </c>
      <c r="H8559" t="s">
        <v>8213</v>
      </c>
      <c r="I8559" t="s">
        <v>8214</v>
      </c>
      <c r="J8559" t="s">
        <v>8215</v>
      </c>
      <c r="K8559" t="s">
        <v>5808</v>
      </c>
      <c r="L8559" t="s">
        <v>8216</v>
      </c>
    </row>
    <row r="8560" spans="1:12" x14ac:dyDescent="0.35">
      <c r="A8560" s="164" t="s">
        <v>4331</v>
      </c>
      <c r="B8560" t="s">
        <v>7787</v>
      </c>
      <c r="C8560" t="s">
        <v>11483</v>
      </c>
      <c r="D8560" t="s">
        <v>134</v>
      </c>
      <c r="E8560" t="s">
        <v>4186</v>
      </c>
      <c r="F8560">
        <v>90</v>
      </c>
      <c r="G8560" t="s">
        <v>8234</v>
      </c>
      <c r="H8560" t="s">
        <v>8213</v>
      </c>
      <c r="I8560" t="s">
        <v>8219</v>
      </c>
      <c r="J8560" t="s">
        <v>8215</v>
      </c>
      <c r="K8560" t="s">
        <v>5808</v>
      </c>
      <c r="L8560" t="s">
        <v>8216</v>
      </c>
    </row>
    <row r="8561" spans="1:12" x14ac:dyDescent="0.35">
      <c r="A8561" s="164" t="s">
        <v>4332</v>
      </c>
      <c r="B8561" t="s">
        <v>7754</v>
      </c>
      <c r="C8561" t="s">
        <v>20950</v>
      </c>
      <c r="D8561" t="s">
        <v>4333</v>
      </c>
      <c r="E8561" t="s">
        <v>4186</v>
      </c>
      <c r="F8561">
        <v>36</v>
      </c>
      <c r="G8561" t="s">
        <v>8234</v>
      </c>
      <c r="H8561" t="s">
        <v>8213</v>
      </c>
      <c r="I8561" t="s">
        <v>8214</v>
      </c>
      <c r="J8561" t="s">
        <v>8215</v>
      </c>
      <c r="K8561" t="s">
        <v>5808</v>
      </c>
      <c r="L8561" t="s">
        <v>8216</v>
      </c>
    </row>
    <row r="8562" spans="1:12" x14ac:dyDescent="0.35">
      <c r="A8562" s="164" t="s">
        <v>28083</v>
      </c>
      <c r="B8562" t="s">
        <v>28084</v>
      </c>
      <c r="C8562" t="s">
        <v>28085</v>
      </c>
      <c r="D8562" t="s">
        <v>28086</v>
      </c>
      <c r="E8562" t="s">
        <v>4186</v>
      </c>
      <c r="H8562" t="s">
        <v>8213</v>
      </c>
      <c r="I8562" t="s">
        <v>8214</v>
      </c>
      <c r="J8562" t="s">
        <v>8215</v>
      </c>
      <c r="K8562" t="s">
        <v>8224</v>
      </c>
      <c r="L8562" t="s">
        <v>8216</v>
      </c>
    </row>
    <row r="8563" spans="1:12" x14ac:dyDescent="0.35">
      <c r="A8563" s="164" t="s">
        <v>4334</v>
      </c>
      <c r="B8563" t="s">
        <v>7138</v>
      </c>
      <c r="C8563" t="s">
        <v>19346</v>
      </c>
      <c r="D8563" t="s">
        <v>4335</v>
      </c>
      <c r="E8563" t="s">
        <v>4186</v>
      </c>
      <c r="F8563">
        <v>50</v>
      </c>
      <c r="G8563" t="s">
        <v>8234</v>
      </c>
      <c r="H8563" t="s">
        <v>8213</v>
      </c>
      <c r="I8563" t="s">
        <v>8219</v>
      </c>
      <c r="J8563" t="s">
        <v>8215</v>
      </c>
      <c r="K8563" t="s">
        <v>8224</v>
      </c>
      <c r="L8563" t="s">
        <v>8216</v>
      </c>
    </row>
    <row r="8564" spans="1:12" x14ac:dyDescent="0.35">
      <c r="A8564" s="164" t="s">
        <v>4336</v>
      </c>
      <c r="B8564" t="s">
        <v>7006</v>
      </c>
      <c r="C8564" t="s">
        <v>24818</v>
      </c>
      <c r="D8564" t="s">
        <v>239</v>
      </c>
      <c r="E8564" t="s">
        <v>4186</v>
      </c>
      <c r="F8564">
        <v>131</v>
      </c>
      <c r="G8564" t="s">
        <v>8212</v>
      </c>
      <c r="H8564" t="s">
        <v>8213</v>
      </c>
      <c r="I8564" t="s">
        <v>8214</v>
      </c>
      <c r="J8564" t="s">
        <v>8215</v>
      </c>
      <c r="K8564" t="s">
        <v>5808</v>
      </c>
      <c r="L8564" t="s">
        <v>8267</v>
      </c>
    </row>
    <row r="8565" spans="1:12" x14ac:dyDescent="0.35">
      <c r="A8565" s="164" t="s">
        <v>19006</v>
      </c>
      <c r="B8565" t="s">
        <v>7843</v>
      </c>
      <c r="C8565" t="s">
        <v>19007</v>
      </c>
      <c r="D8565" t="s">
        <v>4481</v>
      </c>
      <c r="E8565" t="s">
        <v>4186</v>
      </c>
      <c r="F8565">
        <v>116</v>
      </c>
      <c r="G8565" t="s">
        <v>8212</v>
      </c>
      <c r="H8565" t="s">
        <v>8213</v>
      </c>
      <c r="I8565" t="s">
        <v>8219</v>
      </c>
      <c r="J8565" t="s">
        <v>8215</v>
      </c>
      <c r="K8565" t="s">
        <v>8224</v>
      </c>
      <c r="L8565" t="s">
        <v>8216</v>
      </c>
    </row>
    <row r="8566" spans="1:12" x14ac:dyDescent="0.35">
      <c r="A8566" s="164" t="s">
        <v>22824</v>
      </c>
      <c r="B8566" t="s">
        <v>22825</v>
      </c>
      <c r="C8566" t="s">
        <v>22826</v>
      </c>
      <c r="D8566" t="s">
        <v>22827</v>
      </c>
      <c r="E8566" t="s">
        <v>4186</v>
      </c>
      <c r="F8566">
        <v>21</v>
      </c>
      <c r="G8566" t="s">
        <v>8234</v>
      </c>
      <c r="H8566" t="s">
        <v>8213</v>
      </c>
      <c r="I8566" t="s">
        <v>8219</v>
      </c>
      <c r="J8566" t="s">
        <v>8215</v>
      </c>
      <c r="K8566" t="s">
        <v>8224</v>
      </c>
      <c r="L8566" t="s">
        <v>8216</v>
      </c>
    </row>
    <row r="8567" spans="1:12" x14ac:dyDescent="0.35">
      <c r="A8567" s="164" t="s">
        <v>22462</v>
      </c>
      <c r="B8567" t="s">
        <v>22463</v>
      </c>
      <c r="C8567" t="s">
        <v>22464</v>
      </c>
      <c r="D8567" t="s">
        <v>22465</v>
      </c>
      <c r="E8567" t="s">
        <v>4186</v>
      </c>
      <c r="H8567" t="s">
        <v>8213</v>
      </c>
      <c r="I8567" t="s">
        <v>8214</v>
      </c>
      <c r="J8567" t="s">
        <v>8215</v>
      </c>
      <c r="K8567" t="s">
        <v>8224</v>
      </c>
      <c r="L8567" t="s">
        <v>8216</v>
      </c>
    </row>
    <row r="8568" spans="1:12" x14ac:dyDescent="0.35">
      <c r="A8568" s="164" t="s">
        <v>4337</v>
      </c>
      <c r="B8568" t="s">
        <v>7765</v>
      </c>
      <c r="C8568" t="s">
        <v>24961</v>
      </c>
      <c r="D8568" t="s">
        <v>93</v>
      </c>
      <c r="E8568" t="s">
        <v>4186</v>
      </c>
      <c r="F8568">
        <v>956</v>
      </c>
      <c r="G8568" t="s">
        <v>8490</v>
      </c>
      <c r="H8568" t="s">
        <v>8213</v>
      </c>
      <c r="I8568" t="s">
        <v>8214</v>
      </c>
      <c r="J8568" t="s">
        <v>8215</v>
      </c>
      <c r="K8568" t="s">
        <v>8224</v>
      </c>
      <c r="L8568" t="s">
        <v>8267</v>
      </c>
    </row>
    <row r="8569" spans="1:12" x14ac:dyDescent="0.35">
      <c r="A8569" s="164" t="s">
        <v>30106</v>
      </c>
      <c r="B8569" t="s">
        <v>30107</v>
      </c>
      <c r="C8569" t="s">
        <v>30108</v>
      </c>
      <c r="D8569" t="s">
        <v>9863</v>
      </c>
      <c r="E8569" t="s">
        <v>4186</v>
      </c>
      <c r="H8569" t="s">
        <v>8213</v>
      </c>
      <c r="I8569" t="s">
        <v>8214</v>
      </c>
      <c r="J8569" t="s">
        <v>8215</v>
      </c>
      <c r="K8569" t="s">
        <v>8224</v>
      </c>
      <c r="L8569" t="s">
        <v>8216</v>
      </c>
    </row>
    <row r="8570" spans="1:12" x14ac:dyDescent="0.35">
      <c r="A8570" s="164" t="s">
        <v>11269</v>
      </c>
      <c r="B8570" t="s">
        <v>11270</v>
      </c>
      <c r="C8570" t="s">
        <v>10884</v>
      </c>
      <c r="D8570" t="s">
        <v>10885</v>
      </c>
      <c r="E8570" t="s">
        <v>4186</v>
      </c>
      <c r="F8570">
        <v>30</v>
      </c>
      <c r="G8570" t="s">
        <v>8234</v>
      </c>
      <c r="H8570" t="s">
        <v>8213</v>
      </c>
      <c r="I8570" t="s">
        <v>8219</v>
      </c>
      <c r="J8570" t="s">
        <v>8215</v>
      </c>
      <c r="K8570" t="s">
        <v>8224</v>
      </c>
      <c r="L8570" t="s">
        <v>8216</v>
      </c>
    </row>
    <row r="8571" spans="1:12" x14ac:dyDescent="0.35">
      <c r="A8571" s="164" t="s">
        <v>32840</v>
      </c>
      <c r="B8571" t="s">
        <v>32841</v>
      </c>
      <c r="C8571" t="s">
        <v>32842</v>
      </c>
      <c r="D8571" t="s">
        <v>9143</v>
      </c>
      <c r="E8571" t="s">
        <v>4186</v>
      </c>
      <c r="H8571" t="s">
        <v>8213</v>
      </c>
      <c r="I8571" t="s">
        <v>8214</v>
      </c>
      <c r="J8571" t="s">
        <v>8215</v>
      </c>
      <c r="K8571" t="s">
        <v>8224</v>
      </c>
      <c r="L8571" t="s">
        <v>8216</v>
      </c>
    </row>
    <row r="8572" spans="1:12" x14ac:dyDescent="0.35">
      <c r="A8572" s="164" t="s">
        <v>12278</v>
      </c>
      <c r="B8572" t="s">
        <v>12279</v>
      </c>
      <c r="C8572" t="s">
        <v>12280</v>
      </c>
      <c r="D8572" t="s">
        <v>8361</v>
      </c>
      <c r="E8572" t="s">
        <v>4186</v>
      </c>
      <c r="H8572" t="s">
        <v>8213</v>
      </c>
      <c r="I8572" t="s">
        <v>8214</v>
      </c>
      <c r="J8572" t="s">
        <v>8215</v>
      </c>
      <c r="K8572" t="s">
        <v>8224</v>
      </c>
      <c r="L8572" t="s">
        <v>8216</v>
      </c>
    </row>
    <row r="8573" spans="1:12" x14ac:dyDescent="0.35">
      <c r="A8573" s="164" t="s">
        <v>4338</v>
      </c>
      <c r="B8573" t="s">
        <v>7897</v>
      </c>
      <c r="C8573" t="s">
        <v>30613</v>
      </c>
      <c r="D8573" t="s">
        <v>4339</v>
      </c>
      <c r="E8573" t="s">
        <v>4186</v>
      </c>
      <c r="F8573">
        <v>37</v>
      </c>
      <c r="G8573" t="s">
        <v>8234</v>
      </c>
      <c r="H8573" t="s">
        <v>8213</v>
      </c>
      <c r="I8573" t="s">
        <v>8219</v>
      </c>
      <c r="J8573" t="s">
        <v>8215</v>
      </c>
      <c r="K8573" t="s">
        <v>5808</v>
      </c>
      <c r="L8573" t="s">
        <v>8216</v>
      </c>
    </row>
    <row r="8574" spans="1:12" x14ac:dyDescent="0.35">
      <c r="A8574" s="164" t="s">
        <v>4340</v>
      </c>
      <c r="B8574" t="s">
        <v>7887</v>
      </c>
      <c r="C8574" t="s">
        <v>32064</v>
      </c>
      <c r="D8574" t="s">
        <v>1410</v>
      </c>
      <c r="E8574" t="s">
        <v>4186</v>
      </c>
      <c r="F8574">
        <v>40</v>
      </c>
      <c r="G8574" t="s">
        <v>8234</v>
      </c>
      <c r="H8574" t="s">
        <v>8213</v>
      </c>
      <c r="I8574" t="s">
        <v>8219</v>
      </c>
      <c r="J8574" t="s">
        <v>8215</v>
      </c>
      <c r="K8574" t="s">
        <v>5808</v>
      </c>
      <c r="L8574" t="s">
        <v>8216</v>
      </c>
    </row>
    <row r="8575" spans="1:12" x14ac:dyDescent="0.35">
      <c r="A8575" s="164" t="s">
        <v>21109</v>
      </c>
      <c r="B8575" t="s">
        <v>21110</v>
      </c>
      <c r="C8575" t="s">
        <v>21111</v>
      </c>
      <c r="D8575" t="s">
        <v>4239</v>
      </c>
      <c r="E8575" t="s">
        <v>4186</v>
      </c>
      <c r="F8575">
        <v>46</v>
      </c>
      <c r="G8575" t="s">
        <v>8234</v>
      </c>
      <c r="H8575" t="s">
        <v>8213</v>
      </c>
      <c r="I8575" t="s">
        <v>8214</v>
      </c>
      <c r="J8575" t="s">
        <v>8215</v>
      </c>
      <c r="K8575" t="s">
        <v>5808</v>
      </c>
      <c r="L8575" t="s">
        <v>8216</v>
      </c>
    </row>
    <row r="8576" spans="1:12" x14ac:dyDescent="0.35">
      <c r="A8576" s="164" t="s">
        <v>4341</v>
      </c>
      <c r="B8576" t="s">
        <v>6992</v>
      </c>
      <c r="C8576" t="s">
        <v>22181</v>
      </c>
      <c r="D8576" t="s">
        <v>4342</v>
      </c>
      <c r="E8576" t="s">
        <v>4186</v>
      </c>
      <c r="F8576">
        <v>106</v>
      </c>
      <c r="G8576" t="s">
        <v>8212</v>
      </c>
      <c r="H8576" t="s">
        <v>8213</v>
      </c>
      <c r="I8576" t="s">
        <v>8214</v>
      </c>
      <c r="J8576" t="s">
        <v>8215</v>
      </c>
      <c r="K8576" t="s">
        <v>8224</v>
      </c>
      <c r="L8576" t="s">
        <v>8216</v>
      </c>
    </row>
    <row r="8577" spans="1:12" x14ac:dyDescent="0.35">
      <c r="A8577" s="164" t="s">
        <v>32210</v>
      </c>
      <c r="B8577" t="s">
        <v>32211</v>
      </c>
      <c r="C8577" t="s">
        <v>32212</v>
      </c>
      <c r="D8577" t="s">
        <v>1595</v>
      </c>
      <c r="E8577" t="s">
        <v>4186</v>
      </c>
      <c r="F8577">
        <v>30</v>
      </c>
      <c r="G8577" t="s">
        <v>8234</v>
      </c>
      <c r="H8577" t="s">
        <v>8213</v>
      </c>
      <c r="I8577" t="s">
        <v>8219</v>
      </c>
      <c r="J8577" t="s">
        <v>8215</v>
      </c>
      <c r="K8577" t="s">
        <v>8224</v>
      </c>
      <c r="L8577" t="s">
        <v>8216</v>
      </c>
    </row>
    <row r="8578" spans="1:12" x14ac:dyDescent="0.35">
      <c r="A8578" s="164" t="s">
        <v>13606</v>
      </c>
      <c r="B8578" t="s">
        <v>13607</v>
      </c>
      <c r="C8578" t="s">
        <v>13608</v>
      </c>
      <c r="D8578" t="s">
        <v>13609</v>
      </c>
      <c r="E8578" t="s">
        <v>4186</v>
      </c>
      <c r="F8578">
        <v>18</v>
      </c>
      <c r="G8578" t="s">
        <v>8234</v>
      </c>
      <c r="H8578" t="s">
        <v>8213</v>
      </c>
      <c r="I8578" t="s">
        <v>8219</v>
      </c>
      <c r="J8578" t="s">
        <v>8215</v>
      </c>
      <c r="K8578" t="s">
        <v>8224</v>
      </c>
      <c r="L8578" t="s">
        <v>8216</v>
      </c>
    </row>
    <row r="8579" spans="1:12" x14ac:dyDescent="0.35">
      <c r="A8579" s="164" t="s">
        <v>20695</v>
      </c>
      <c r="B8579" t="s">
        <v>20696</v>
      </c>
      <c r="C8579" t="s">
        <v>20697</v>
      </c>
      <c r="D8579" t="s">
        <v>20698</v>
      </c>
      <c r="E8579" t="s">
        <v>4186</v>
      </c>
      <c r="H8579" t="s">
        <v>8213</v>
      </c>
      <c r="I8579" t="s">
        <v>8214</v>
      </c>
      <c r="J8579" t="s">
        <v>8215</v>
      </c>
      <c r="K8579" t="s">
        <v>8224</v>
      </c>
      <c r="L8579" t="s">
        <v>8216</v>
      </c>
    </row>
    <row r="8580" spans="1:12" x14ac:dyDescent="0.35">
      <c r="A8580" s="164" t="s">
        <v>26361</v>
      </c>
      <c r="B8580" t="s">
        <v>26362</v>
      </c>
      <c r="C8580" t="s">
        <v>26363</v>
      </c>
      <c r="D8580" t="s">
        <v>93</v>
      </c>
      <c r="E8580" t="s">
        <v>4186</v>
      </c>
      <c r="F8580">
        <v>233</v>
      </c>
      <c r="G8580" t="s">
        <v>8223</v>
      </c>
      <c r="H8580" t="s">
        <v>8213</v>
      </c>
      <c r="I8580" t="s">
        <v>8214</v>
      </c>
      <c r="J8580" t="s">
        <v>8215</v>
      </c>
      <c r="K8580" t="s">
        <v>5808</v>
      </c>
      <c r="L8580" t="s">
        <v>8216</v>
      </c>
    </row>
    <row r="8581" spans="1:12" x14ac:dyDescent="0.35">
      <c r="A8581" s="164" t="s">
        <v>4343</v>
      </c>
      <c r="B8581" t="s">
        <v>7001</v>
      </c>
      <c r="C8581" t="s">
        <v>33178</v>
      </c>
      <c r="D8581" t="s">
        <v>215</v>
      </c>
      <c r="E8581" t="s">
        <v>4186</v>
      </c>
      <c r="F8581">
        <v>119</v>
      </c>
      <c r="G8581" t="s">
        <v>8212</v>
      </c>
      <c r="H8581" t="s">
        <v>8213</v>
      </c>
      <c r="I8581" t="s">
        <v>8214</v>
      </c>
      <c r="J8581" t="s">
        <v>8215</v>
      </c>
      <c r="K8581" t="s">
        <v>8224</v>
      </c>
      <c r="L8581" t="s">
        <v>8216</v>
      </c>
    </row>
    <row r="8582" spans="1:12" x14ac:dyDescent="0.35">
      <c r="A8582" s="164" t="s">
        <v>18961</v>
      </c>
      <c r="B8582" t="s">
        <v>18962</v>
      </c>
      <c r="C8582" t="s">
        <v>18963</v>
      </c>
      <c r="D8582" t="s">
        <v>2171</v>
      </c>
      <c r="E8582" t="s">
        <v>4186</v>
      </c>
      <c r="F8582">
        <v>27</v>
      </c>
      <c r="G8582" t="s">
        <v>8234</v>
      </c>
      <c r="H8582" t="s">
        <v>8213</v>
      </c>
      <c r="I8582" t="s">
        <v>8214</v>
      </c>
      <c r="J8582" t="s">
        <v>8215</v>
      </c>
      <c r="K8582" t="s">
        <v>8224</v>
      </c>
      <c r="L8582" t="s">
        <v>8216</v>
      </c>
    </row>
    <row r="8583" spans="1:12" x14ac:dyDescent="0.35">
      <c r="A8583" s="164" t="s">
        <v>13427</v>
      </c>
      <c r="B8583" t="s">
        <v>13428</v>
      </c>
      <c r="C8583" t="s">
        <v>13429</v>
      </c>
      <c r="D8583" t="s">
        <v>13430</v>
      </c>
      <c r="E8583" t="s">
        <v>4186</v>
      </c>
      <c r="H8583" t="s">
        <v>8213</v>
      </c>
      <c r="I8583" t="s">
        <v>8219</v>
      </c>
      <c r="J8583" t="s">
        <v>8215</v>
      </c>
      <c r="K8583" t="s">
        <v>8224</v>
      </c>
      <c r="L8583" t="s">
        <v>8216</v>
      </c>
    </row>
    <row r="8584" spans="1:12" x14ac:dyDescent="0.35">
      <c r="A8584" s="164" t="s">
        <v>4344</v>
      </c>
      <c r="B8584" t="s">
        <v>6709</v>
      </c>
      <c r="C8584" t="s">
        <v>20256</v>
      </c>
      <c r="D8584" t="s">
        <v>4226</v>
      </c>
      <c r="E8584" t="s">
        <v>4186</v>
      </c>
      <c r="F8584">
        <v>1560</v>
      </c>
      <c r="G8584" t="s">
        <v>8490</v>
      </c>
      <c r="H8584" t="s">
        <v>8213</v>
      </c>
      <c r="I8584" t="s">
        <v>8214</v>
      </c>
      <c r="J8584" t="s">
        <v>8215</v>
      </c>
      <c r="K8584" t="s">
        <v>8224</v>
      </c>
      <c r="L8584" t="s">
        <v>8267</v>
      </c>
    </row>
    <row r="8585" spans="1:12" x14ac:dyDescent="0.35">
      <c r="A8585" s="164" t="s">
        <v>4345</v>
      </c>
      <c r="B8585" t="s">
        <v>7089</v>
      </c>
      <c r="C8585" t="s">
        <v>9061</v>
      </c>
      <c r="D8585" t="s">
        <v>171</v>
      </c>
      <c r="E8585" t="s">
        <v>4186</v>
      </c>
      <c r="F8585">
        <v>127</v>
      </c>
      <c r="G8585" t="s">
        <v>8212</v>
      </c>
      <c r="H8585" t="s">
        <v>8213</v>
      </c>
      <c r="I8585" t="s">
        <v>8219</v>
      </c>
      <c r="J8585" t="s">
        <v>8215</v>
      </c>
      <c r="K8585" t="s">
        <v>8224</v>
      </c>
      <c r="L8585" t="s">
        <v>8216</v>
      </c>
    </row>
    <row r="8586" spans="1:12" x14ac:dyDescent="0.35">
      <c r="A8586" s="164" t="s">
        <v>32401</v>
      </c>
      <c r="B8586" t="s">
        <v>32402</v>
      </c>
      <c r="C8586" t="s">
        <v>32403</v>
      </c>
      <c r="D8586" t="s">
        <v>9143</v>
      </c>
      <c r="E8586" t="s">
        <v>4186</v>
      </c>
      <c r="H8586" t="s">
        <v>8213</v>
      </c>
      <c r="I8586" t="s">
        <v>8214</v>
      </c>
      <c r="J8586" t="s">
        <v>8215</v>
      </c>
      <c r="K8586" t="s">
        <v>8224</v>
      </c>
      <c r="L8586" t="s">
        <v>8216</v>
      </c>
    </row>
    <row r="8587" spans="1:12" x14ac:dyDescent="0.35">
      <c r="A8587" s="164" t="s">
        <v>19418</v>
      </c>
      <c r="B8587" t="s">
        <v>19419</v>
      </c>
      <c r="C8587" t="s">
        <v>19420</v>
      </c>
      <c r="D8587" t="s">
        <v>4369</v>
      </c>
      <c r="E8587" t="s">
        <v>4186</v>
      </c>
      <c r="F8587">
        <v>10</v>
      </c>
      <c r="G8587" t="s">
        <v>8234</v>
      </c>
      <c r="H8587" t="s">
        <v>8213</v>
      </c>
      <c r="I8587" t="s">
        <v>8214</v>
      </c>
      <c r="J8587" t="s">
        <v>8215</v>
      </c>
      <c r="K8587" t="s">
        <v>8224</v>
      </c>
      <c r="L8587" t="s">
        <v>8216</v>
      </c>
    </row>
    <row r="8588" spans="1:12" x14ac:dyDescent="0.35">
      <c r="A8588" s="164" t="s">
        <v>22918</v>
      </c>
      <c r="B8588" t="s">
        <v>22919</v>
      </c>
      <c r="C8588" t="s">
        <v>22920</v>
      </c>
      <c r="D8588" t="s">
        <v>22921</v>
      </c>
      <c r="E8588" t="s">
        <v>4186</v>
      </c>
      <c r="H8588" t="s">
        <v>8213</v>
      </c>
      <c r="I8588" t="s">
        <v>8214</v>
      </c>
      <c r="J8588" t="s">
        <v>8215</v>
      </c>
      <c r="K8588" t="s">
        <v>8224</v>
      </c>
      <c r="L8588" t="s">
        <v>8216</v>
      </c>
    </row>
    <row r="8589" spans="1:12" x14ac:dyDescent="0.35">
      <c r="A8589" s="164" t="s">
        <v>4346</v>
      </c>
      <c r="B8589" t="s">
        <v>7788</v>
      </c>
      <c r="C8589" t="s">
        <v>8717</v>
      </c>
      <c r="D8589" t="s">
        <v>1673</v>
      </c>
      <c r="E8589" t="s">
        <v>4186</v>
      </c>
      <c r="F8589">
        <v>52</v>
      </c>
      <c r="G8589" t="s">
        <v>8234</v>
      </c>
      <c r="H8589" t="s">
        <v>8213</v>
      </c>
      <c r="I8589" t="s">
        <v>8219</v>
      </c>
      <c r="J8589" t="s">
        <v>8215</v>
      </c>
      <c r="K8589" t="s">
        <v>8224</v>
      </c>
      <c r="L8589" t="s">
        <v>8216</v>
      </c>
    </row>
    <row r="8590" spans="1:12" x14ac:dyDescent="0.35">
      <c r="A8590" s="164" t="s">
        <v>4347</v>
      </c>
      <c r="B8590" t="s">
        <v>7898</v>
      </c>
      <c r="C8590" t="s">
        <v>16797</v>
      </c>
      <c r="D8590" t="s">
        <v>4348</v>
      </c>
      <c r="E8590" t="s">
        <v>4186</v>
      </c>
      <c r="F8590">
        <v>26</v>
      </c>
      <c r="G8590" t="s">
        <v>8234</v>
      </c>
      <c r="H8590" t="s">
        <v>8213</v>
      </c>
      <c r="I8590" t="s">
        <v>8219</v>
      </c>
      <c r="J8590" t="s">
        <v>8215</v>
      </c>
      <c r="K8590" t="s">
        <v>5808</v>
      </c>
      <c r="L8590" t="s">
        <v>8216</v>
      </c>
    </row>
    <row r="8591" spans="1:12" x14ac:dyDescent="0.35">
      <c r="A8591" s="164" t="s">
        <v>4349</v>
      </c>
      <c r="B8591" t="s">
        <v>7755</v>
      </c>
      <c r="C8591" t="s">
        <v>16724</v>
      </c>
      <c r="D8591" t="s">
        <v>4350</v>
      </c>
      <c r="E8591" t="s">
        <v>4186</v>
      </c>
      <c r="F8591">
        <v>49</v>
      </c>
      <c r="G8591" t="s">
        <v>8234</v>
      </c>
      <c r="H8591" t="s">
        <v>8213</v>
      </c>
      <c r="I8591" t="s">
        <v>8219</v>
      </c>
      <c r="J8591" t="s">
        <v>8215</v>
      </c>
      <c r="K8591" t="s">
        <v>8224</v>
      </c>
      <c r="L8591" t="s">
        <v>8216</v>
      </c>
    </row>
    <row r="8592" spans="1:12" x14ac:dyDescent="0.35">
      <c r="A8592" s="164" t="s">
        <v>10113</v>
      </c>
      <c r="B8592" t="s">
        <v>10114</v>
      </c>
      <c r="C8592" t="s">
        <v>10115</v>
      </c>
      <c r="D8592" t="s">
        <v>10116</v>
      </c>
      <c r="E8592" t="s">
        <v>4186</v>
      </c>
      <c r="H8592" t="s">
        <v>8213</v>
      </c>
      <c r="I8592" t="s">
        <v>8214</v>
      </c>
      <c r="J8592" t="s">
        <v>8215</v>
      </c>
      <c r="K8592" t="s">
        <v>8224</v>
      </c>
      <c r="L8592" t="s">
        <v>8216</v>
      </c>
    </row>
    <row r="8593" spans="1:12" x14ac:dyDescent="0.35">
      <c r="A8593" s="164" t="s">
        <v>4351</v>
      </c>
      <c r="B8593" t="s">
        <v>6976</v>
      </c>
      <c r="C8593" t="s">
        <v>25219</v>
      </c>
      <c r="D8593" t="s">
        <v>6977</v>
      </c>
      <c r="E8593" t="s">
        <v>4186</v>
      </c>
      <c r="F8593">
        <v>157</v>
      </c>
      <c r="G8593" t="s">
        <v>8212</v>
      </c>
      <c r="H8593" t="s">
        <v>8213</v>
      </c>
      <c r="I8593" t="s">
        <v>8214</v>
      </c>
      <c r="J8593" t="s">
        <v>8215</v>
      </c>
      <c r="K8593" t="s">
        <v>8224</v>
      </c>
      <c r="L8593" t="s">
        <v>8216</v>
      </c>
    </row>
    <row r="8594" spans="1:12" x14ac:dyDescent="0.35">
      <c r="A8594" s="164" t="s">
        <v>26193</v>
      </c>
      <c r="B8594" t="s">
        <v>26194</v>
      </c>
      <c r="C8594" t="s">
        <v>26195</v>
      </c>
      <c r="D8594" t="s">
        <v>9259</v>
      </c>
      <c r="E8594" t="s">
        <v>4186</v>
      </c>
      <c r="H8594" t="s">
        <v>8213</v>
      </c>
      <c r="I8594" t="s">
        <v>8214</v>
      </c>
      <c r="J8594" t="s">
        <v>8215</v>
      </c>
      <c r="K8594" t="s">
        <v>8224</v>
      </c>
      <c r="L8594" t="s">
        <v>8216</v>
      </c>
    </row>
    <row r="8595" spans="1:12" x14ac:dyDescent="0.35">
      <c r="A8595" s="164" t="s">
        <v>4352</v>
      </c>
      <c r="B8595" t="s">
        <v>7140</v>
      </c>
      <c r="C8595" t="s">
        <v>18993</v>
      </c>
      <c r="D8595" t="s">
        <v>4353</v>
      </c>
      <c r="E8595" t="s">
        <v>4186</v>
      </c>
      <c r="F8595">
        <v>36</v>
      </c>
      <c r="G8595" t="s">
        <v>8234</v>
      </c>
      <c r="H8595" t="s">
        <v>8213</v>
      </c>
      <c r="I8595" t="s">
        <v>8219</v>
      </c>
      <c r="J8595" t="s">
        <v>8215</v>
      </c>
      <c r="K8595" t="s">
        <v>5808</v>
      </c>
      <c r="L8595" t="s">
        <v>8216</v>
      </c>
    </row>
    <row r="8596" spans="1:12" x14ac:dyDescent="0.35">
      <c r="A8596" s="164" t="s">
        <v>33323</v>
      </c>
      <c r="B8596" t="s">
        <v>33324</v>
      </c>
      <c r="C8596" t="s">
        <v>33325</v>
      </c>
      <c r="D8596" t="s">
        <v>33326</v>
      </c>
      <c r="E8596" t="s">
        <v>4186</v>
      </c>
      <c r="H8596" t="s">
        <v>8213</v>
      </c>
      <c r="I8596" t="s">
        <v>8219</v>
      </c>
      <c r="J8596" t="s">
        <v>8215</v>
      </c>
      <c r="K8596" t="s">
        <v>8224</v>
      </c>
      <c r="L8596" t="s">
        <v>8216</v>
      </c>
    </row>
    <row r="8597" spans="1:12" x14ac:dyDescent="0.35">
      <c r="A8597" s="164" t="s">
        <v>12612</v>
      </c>
      <c r="B8597" t="s">
        <v>12613</v>
      </c>
      <c r="C8597" t="s">
        <v>12614</v>
      </c>
      <c r="D8597" t="s">
        <v>12615</v>
      </c>
      <c r="E8597" t="s">
        <v>4186</v>
      </c>
      <c r="H8597" t="s">
        <v>8213</v>
      </c>
      <c r="I8597" t="s">
        <v>8214</v>
      </c>
      <c r="J8597" t="s">
        <v>8215</v>
      </c>
      <c r="K8597" t="s">
        <v>8224</v>
      </c>
      <c r="L8597" t="s">
        <v>8216</v>
      </c>
    </row>
    <row r="8598" spans="1:12" x14ac:dyDescent="0.35">
      <c r="A8598" s="164" t="s">
        <v>22871</v>
      </c>
      <c r="B8598" t="s">
        <v>22872</v>
      </c>
      <c r="C8598" t="s">
        <v>12083</v>
      </c>
      <c r="D8598" t="s">
        <v>2764</v>
      </c>
      <c r="E8598" t="s">
        <v>4186</v>
      </c>
      <c r="F8598">
        <v>29</v>
      </c>
      <c r="G8598" t="s">
        <v>8234</v>
      </c>
      <c r="H8598" t="s">
        <v>8213</v>
      </c>
      <c r="I8598" t="s">
        <v>8214</v>
      </c>
      <c r="J8598" t="s">
        <v>8215</v>
      </c>
      <c r="K8598" t="s">
        <v>5808</v>
      </c>
      <c r="L8598" t="s">
        <v>8216</v>
      </c>
    </row>
    <row r="8599" spans="1:12" x14ac:dyDescent="0.35">
      <c r="A8599" s="164" t="s">
        <v>24788</v>
      </c>
      <c r="B8599" t="s">
        <v>24789</v>
      </c>
      <c r="C8599" t="s">
        <v>24790</v>
      </c>
      <c r="D8599" t="s">
        <v>93</v>
      </c>
      <c r="E8599" t="s">
        <v>4186</v>
      </c>
      <c r="F8599">
        <v>103</v>
      </c>
      <c r="G8599" t="s">
        <v>8212</v>
      </c>
      <c r="H8599" t="s">
        <v>8213</v>
      </c>
      <c r="I8599" t="s">
        <v>8214</v>
      </c>
      <c r="J8599" t="s">
        <v>8215</v>
      </c>
      <c r="K8599" t="s">
        <v>5808</v>
      </c>
      <c r="L8599" t="s">
        <v>8216</v>
      </c>
    </row>
    <row r="8600" spans="1:12" x14ac:dyDescent="0.35">
      <c r="A8600" s="164" t="s">
        <v>4354</v>
      </c>
      <c r="B8600" t="s">
        <v>7104</v>
      </c>
      <c r="C8600" t="s">
        <v>28892</v>
      </c>
      <c r="D8600" t="s">
        <v>4355</v>
      </c>
      <c r="E8600" t="s">
        <v>4186</v>
      </c>
      <c r="F8600">
        <v>31</v>
      </c>
      <c r="G8600" t="s">
        <v>8234</v>
      </c>
      <c r="H8600" t="s">
        <v>8213</v>
      </c>
      <c r="I8600" t="s">
        <v>8214</v>
      </c>
      <c r="J8600" t="s">
        <v>8215</v>
      </c>
      <c r="K8600" t="s">
        <v>8224</v>
      </c>
      <c r="L8600" t="s">
        <v>8216</v>
      </c>
    </row>
    <row r="8601" spans="1:12" x14ac:dyDescent="0.35">
      <c r="A8601" s="164" t="s">
        <v>20854</v>
      </c>
      <c r="B8601" t="s">
        <v>20855</v>
      </c>
      <c r="C8601" t="s">
        <v>20856</v>
      </c>
      <c r="D8601" t="s">
        <v>12615</v>
      </c>
      <c r="E8601" t="s">
        <v>4186</v>
      </c>
      <c r="H8601" t="s">
        <v>8213</v>
      </c>
      <c r="I8601" t="s">
        <v>8214</v>
      </c>
      <c r="J8601" t="s">
        <v>8215</v>
      </c>
      <c r="K8601" t="s">
        <v>8224</v>
      </c>
      <c r="L8601" t="s">
        <v>8216</v>
      </c>
    </row>
    <row r="8602" spans="1:12" x14ac:dyDescent="0.35">
      <c r="A8602" s="164" t="s">
        <v>4356</v>
      </c>
      <c r="B8602" t="s">
        <v>6995</v>
      </c>
      <c r="C8602" t="s">
        <v>18410</v>
      </c>
      <c r="D8602" t="s">
        <v>215</v>
      </c>
      <c r="E8602" t="s">
        <v>4186</v>
      </c>
      <c r="F8602">
        <v>24</v>
      </c>
      <c r="G8602" t="s">
        <v>8234</v>
      </c>
      <c r="H8602" t="s">
        <v>8213</v>
      </c>
      <c r="I8602" t="s">
        <v>8214</v>
      </c>
      <c r="J8602" t="s">
        <v>8215</v>
      </c>
      <c r="K8602" t="s">
        <v>8224</v>
      </c>
      <c r="L8602" t="s">
        <v>8216</v>
      </c>
    </row>
    <row r="8603" spans="1:12" x14ac:dyDescent="0.35">
      <c r="A8603" s="164" t="s">
        <v>30060</v>
      </c>
      <c r="B8603" t="s">
        <v>30061</v>
      </c>
      <c r="C8603" t="s">
        <v>30062</v>
      </c>
      <c r="D8603" t="s">
        <v>93</v>
      </c>
      <c r="E8603" t="s">
        <v>4186</v>
      </c>
      <c r="F8603">
        <v>171</v>
      </c>
      <c r="G8603" t="s">
        <v>8212</v>
      </c>
      <c r="H8603" t="s">
        <v>8213</v>
      </c>
      <c r="I8603" t="s">
        <v>8214</v>
      </c>
      <c r="J8603" t="s">
        <v>8215</v>
      </c>
      <c r="K8603" t="s">
        <v>5808</v>
      </c>
      <c r="L8603" t="s">
        <v>8216</v>
      </c>
    </row>
    <row r="8604" spans="1:12" x14ac:dyDescent="0.35">
      <c r="A8604" s="164" t="s">
        <v>4357</v>
      </c>
      <c r="B8604" t="s">
        <v>7811</v>
      </c>
      <c r="C8604" t="s">
        <v>21102</v>
      </c>
      <c r="D8604" t="s">
        <v>4358</v>
      </c>
      <c r="E8604" t="s">
        <v>4186</v>
      </c>
      <c r="F8604">
        <v>190</v>
      </c>
      <c r="G8604" t="s">
        <v>8212</v>
      </c>
      <c r="H8604" t="s">
        <v>8213</v>
      </c>
      <c r="I8604" t="s">
        <v>8214</v>
      </c>
      <c r="J8604" t="s">
        <v>8215</v>
      </c>
      <c r="K8604" t="s">
        <v>8224</v>
      </c>
      <c r="L8604" t="s">
        <v>8267</v>
      </c>
    </row>
    <row r="8605" spans="1:12" x14ac:dyDescent="0.35">
      <c r="A8605" s="164" t="s">
        <v>12782</v>
      </c>
      <c r="B8605" t="s">
        <v>12783</v>
      </c>
      <c r="C8605" t="s">
        <v>12784</v>
      </c>
      <c r="D8605" t="s">
        <v>11314</v>
      </c>
      <c r="E8605" t="s">
        <v>4186</v>
      </c>
      <c r="H8605" t="s">
        <v>8213</v>
      </c>
      <c r="I8605" t="s">
        <v>8214</v>
      </c>
      <c r="J8605" t="s">
        <v>8215</v>
      </c>
      <c r="K8605" t="s">
        <v>8224</v>
      </c>
      <c r="L8605" t="s">
        <v>8216</v>
      </c>
    </row>
    <row r="8606" spans="1:12" x14ac:dyDescent="0.35">
      <c r="A8606" s="164" t="s">
        <v>18155</v>
      </c>
      <c r="B8606" t="s">
        <v>18156</v>
      </c>
      <c r="C8606" t="s">
        <v>18157</v>
      </c>
      <c r="D8606" t="s">
        <v>18158</v>
      </c>
      <c r="E8606" t="s">
        <v>4186</v>
      </c>
      <c r="F8606">
        <v>40</v>
      </c>
      <c r="G8606" t="s">
        <v>8234</v>
      </c>
      <c r="H8606" t="s">
        <v>8213</v>
      </c>
      <c r="I8606" t="s">
        <v>8219</v>
      </c>
      <c r="J8606" t="s">
        <v>8215</v>
      </c>
      <c r="K8606" t="s">
        <v>5808</v>
      </c>
      <c r="L8606" t="s">
        <v>8216</v>
      </c>
    </row>
    <row r="8607" spans="1:12" x14ac:dyDescent="0.35">
      <c r="A8607" s="164" t="s">
        <v>4359</v>
      </c>
      <c r="B8607" t="s">
        <v>7877</v>
      </c>
      <c r="C8607" t="s">
        <v>22050</v>
      </c>
      <c r="D8607" t="s">
        <v>4224</v>
      </c>
      <c r="E8607" t="s">
        <v>4186</v>
      </c>
      <c r="F8607">
        <v>505</v>
      </c>
      <c r="G8607" t="s">
        <v>8490</v>
      </c>
      <c r="H8607" t="s">
        <v>8213</v>
      </c>
      <c r="I8607" t="s">
        <v>8214</v>
      </c>
      <c r="J8607" t="s">
        <v>8215</v>
      </c>
      <c r="K8607" t="s">
        <v>8224</v>
      </c>
      <c r="L8607" t="s">
        <v>8216</v>
      </c>
    </row>
    <row r="8608" spans="1:12" x14ac:dyDescent="0.35">
      <c r="A8608" s="164" t="s">
        <v>15978</v>
      </c>
      <c r="B8608" t="s">
        <v>15624</v>
      </c>
      <c r="C8608" t="s">
        <v>15625</v>
      </c>
      <c r="D8608" t="s">
        <v>15626</v>
      </c>
      <c r="E8608" t="s">
        <v>4186</v>
      </c>
      <c r="F8608">
        <v>38</v>
      </c>
      <c r="G8608" t="s">
        <v>8234</v>
      </c>
      <c r="H8608" t="s">
        <v>8213</v>
      </c>
      <c r="I8608" t="s">
        <v>8219</v>
      </c>
      <c r="J8608" t="s">
        <v>8215</v>
      </c>
      <c r="K8608" t="s">
        <v>5808</v>
      </c>
      <c r="L8608" t="s">
        <v>8216</v>
      </c>
    </row>
    <row r="8609" spans="1:12" x14ac:dyDescent="0.35">
      <c r="A8609" s="164" t="s">
        <v>10192</v>
      </c>
      <c r="B8609" t="s">
        <v>10193</v>
      </c>
      <c r="C8609" t="s">
        <v>10194</v>
      </c>
      <c r="D8609" t="s">
        <v>10195</v>
      </c>
      <c r="E8609" t="s">
        <v>4186</v>
      </c>
      <c r="H8609" t="s">
        <v>8213</v>
      </c>
      <c r="I8609" t="s">
        <v>8214</v>
      </c>
      <c r="J8609" t="s">
        <v>8215</v>
      </c>
      <c r="K8609" t="s">
        <v>8224</v>
      </c>
      <c r="L8609" t="s">
        <v>8216</v>
      </c>
    </row>
    <row r="8610" spans="1:12" x14ac:dyDescent="0.35">
      <c r="A8610" s="164" t="s">
        <v>25303</v>
      </c>
      <c r="B8610" t="s">
        <v>25304</v>
      </c>
      <c r="C8610" t="s">
        <v>25305</v>
      </c>
      <c r="D8610" t="s">
        <v>93</v>
      </c>
      <c r="E8610" t="s">
        <v>4186</v>
      </c>
      <c r="F8610">
        <v>83</v>
      </c>
      <c r="G8610" t="s">
        <v>8234</v>
      </c>
      <c r="H8610" t="s">
        <v>8213</v>
      </c>
      <c r="I8610" t="s">
        <v>8214</v>
      </c>
      <c r="J8610" t="s">
        <v>8215</v>
      </c>
      <c r="K8610" t="s">
        <v>5808</v>
      </c>
      <c r="L8610" t="s">
        <v>8216</v>
      </c>
    </row>
    <row r="8611" spans="1:12" x14ac:dyDescent="0.35">
      <c r="A8611" s="164" t="s">
        <v>4360</v>
      </c>
      <c r="B8611" t="s">
        <v>6987</v>
      </c>
      <c r="C8611" t="s">
        <v>26963</v>
      </c>
      <c r="D8611" t="s">
        <v>4361</v>
      </c>
      <c r="E8611" t="s">
        <v>4186</v>
      </c>
      <c r="F8611">
        <v>49</v>
      </c>
      <c r="G8611" t="s">
        <v>8234</v>
      </c>
      <c r="H8611" t="s">
        <v>8213</v>
      </c>
      <c r="I8611" t="s">
        <v>8219</v>
      </c>
      <c r="J8611" t="s">
        <v>8215</v>
      </c>
      <c r="K8611" t="s">
        <v>8224</v>
      </c>
      <c r="L8611" t="s">
        <v>8216</v>
      </c>
    </row>
    <row r="8612" spans="1:12" x14ac:dyDescent="0.35">
      <c r="A8612" s="164" t="s">
        <v>23256</v>
      </c>
      <c r="B8612" t="s">
        <v>23257</v>
      </c>
      <c r="C8612" t="s">
        <v>23258</v>
      </c>
      <c r="D8612" t="s">
        <v>23259</v>
      </c>
      <c r="E8612" t="s">
        <v>4186</v>
      </c>
      <c r="H8612" t="s">
        <v>8213</v>
      </c>
      <c r="I8612" t="s">
        <v>8214</v>
      </c>
      <c r="J8612" t="s">
        <v>8215</v>
      </c>
      <c r="K8612" t="s">
        <v>8224</v>
      </c>
      <c r="L8612" t="s">
        <v>8216</v>
      </c>
    </row>
    <row r="8613" spans="1:12" x14ac:dyDescent="0.35">
      <c r="A8613" s="164" t="s">
        <v>4362</v>
      </c>
      <c r="B8613" t="s">
        <v>7109</v>
      </c>
      <c r="C8613" t="s">
        <v>16796</v>
      </c>
      <c r="D8613" t="s">
        <v>4363</v>
      </c>
      <c r="E8613" t="s">
        <v>4186</v>
      </c>
      <c r="F8613">
        <v>16</v>
      </c>
      <c r="G8613" t="s">
        <v>8234</v>
      </c>
      <c r="H8613" t="s">
        <v>8213</v>
      </c>
      <c r="I8613" t="s">
        <v>8219</v>
      </c>
      <c r="J8613" t="s">
        <v>8215</v>
      </c>
      <c r="K8613" t="s">
        <v>8224</v>
      </c>
      <c r="L8613" t="s">
        <v>8216</v>
      </c>
    </row>
    <row r="8614" spans="1:12" x14ac:dyDescent="0.35">
      <c r="A8614" s="164" t="s">
        <v>24444</v>
      </c>
      <c r="B8614" t="s">
        <v>24445</v>
      </c>
      <c r="C8614" t="s">
        <v>24446</v>
      </c>
      <c r="D8614" t="s">
        <v>24447</v>
      </c>
      <c r="E8614" t="s">
        <v>4186</v>
      </c>
      <c r="H8614" t="s">
        <v>8213</v>
      </c>
      <c r="I8614" t="s">
        <v>8214</v>
      </c>
      <c r="J8614" t="s">
        <v>8215</v>
      </c>
      <c r="K8614" t="s">
        <v>8224</v>
      </c>
      <c r="L8614" t="s">
        <v>8216</v>
      </c>
    </row>
    <row r="8615" spans="1:12" x14ac:dyDescent="0.35">
      <c r="A8615" s="164" t="s">
        <v>22211</v>
      </c>
      <c r="B8615" t="s">
        <v>22212</v>
      </c>
      <c r="C8615" t="s">
        <v>22213</v>
      </c>
      <c r="D8615" t="s">
        <v>22214</v>
      </c>
      <c r="E8615" t="s">
        <v>4186</v>
      </c>
      <c r="H8615" t="s">
        <v>8213</v>
      </c>
      <c r="I8615" t="s">
        <v>8214</v>
      </c>
      <c r="J8615" t="s">
        <v>8215</v>
      </c>
      <c r="K8615" t="s">
        <v>8224</v>
      </c>
      <c r="L8615" t="s">
        <v>8216</v>
      </c>
    </row>
    <row r="8616" spans="1:12" x14ac:dyDescent="0.35">
      <c r="A8616" s="164" t="s">
        <v>21546</v>
      </c>
      <c r="B8616" t="s">
        <v>7902</v>
      </c>
      <c r="C8616" t="s">
        <v>21547</v>
      </c>
      <c r="D8616" t="s">
        <v>4213</v>
      </c>
      <c r="E8616" t="s">
        <v>4186</v>
      </c>
      <c r="F8616">
        <v>452</v>
      </c>
      <c r="G8616" t="s">
        <v>8307</v>
      </c>
      <c r="H8616" t="s">
        <v>8213</v>
      </c>
      <c r="I8616" t="s">
        <v>8214</v>
      </c>
      <c r="J8616" t="s">
        <v>8215</v>
      </c>
      <c r="K8616" t="s">
        <v>8224</v>
      </c>
      <c r="L8616" t="s">
        <v>8267</v>
      </c>
    </row>
    <row r="8617" spans="1:12" x14ac:dyDescent="0.35">
      <c r="A8617" s="164" t="s">
        <v>32039</v>
      </c>
      <c r="B8617" t="s">
        <v>32040</v>
      </c>
      <c r="C8617" t="s">
        <v>32041</v>
      </c>
      <c r="D8617" t="s">
        <v>32042</v>
      </c>
      <c r="E8617" t="s">
        <v>4186</v>
      </c>
      <c r="H8617" t="s">
        <v>8213</v>
      </c>
      <c r="I8617" t="s">
        <v>8219</v>
      </c>
      <c r="J8617" t="s">
        <v>8215</v>
      </c>
      <c r="K8617" t="s">
        <v>8224</v>
      </c>
      <c r="L8617" t="s">
        <v>8216</v>
      </c>
    </row>
    <row r="8618" spans="1:12" x14ac:dyDescent="0.35">
      <c r="A8618" s="164" t="s">
        <v>33346</v>
      </c>
      <c r="B8618" t="s">
        <v>33347</v>
      </c>
      <c r="C8618" t="s">
        <v>33348</v>
      </c>
      <c r="D8618" t="s">
        <v>33349</v>
      </c>
      <c r="E8618" t="s">
        <v>4186</v>
      </c>
      <c r="H8618" t="s">
        <v>8213</v>
      </c>
      <c r="I8618" t="s">
        <v>8219</v>
      </c>
      <c r="J8618" t="s">
        <v>8215</v>
      </c>
      <c r="K8618" t="s">
        <v>8224</v>
      </c>
      <c r="L8618" t="s">
        <v>8216</v>
      </c>
    </row>
    <row r="8619" spans="1:12" x14ac:dyDescent="0.35">
      <c r="A8619" s="164" t="s">
        <v>4364</v>
      </c>
      <c r="B8619" t="s">
        <v>7098</v>
      </c>
      <c r="C8619" t="s">
        <v>20466</v>
      </c>
      <c r="D8619" t="s">
        <v>4365</v>
      </c>
      <c r="E8619" t="s">
        <v>4186</v>
      </c>
      <c r="F8619">
        <v>25</v>
      </c>
      <c r="G8619" t="s">
        <v>8234</v>
      </c>
      <c r="H8619" t="s">
        <v>8213</v>
      </c>
      <c r="I8619" t="s">
        <v>8219</v>
      </c>
      <c r="J8619" t="s">
        <v>8215</v>
      </c>
      <c r="K8619" t="s">
        <v>5808</v>
      </c>
      <c r="L8619" t="s">
        <v>8216</v>
      </c>
    </row>
    <row r="8620" spans="1:12" x14ac:dyDescent="0.35">
      <c r="A8620" s="164" t="s">
        <v>4366</v>
      </c>
      <c r="B8620" t="s">
        <v>6999</v>
      </c>
      <c r="C8620" t="s">
        <v>32028</v>
      </c>
      <c r="D8620" t="s">
        <v>215</v>
      </c>
      <c r="E8620" t="s">
        <v>4186</v>
      </c>
      <c r="F8620">
        <v>567</v>
      </c>
      <c r="G8620" t="s">
        <v>8490</v>
      </c>
      <c r="H8620" t="s">
        <v>8213</v>
      </c>
      <c r="I8620" t="s">
        <v>8214</v>
      </c>
      <c r="J8620" t="s">
        <v>8215</v>
      </c>
      <c r="K8620" t="s">
        <v>8224</v>
      </c>
      <c r="L8620" t="s">
        <v>8267</v>
      </c>
    </row>
    <row r="8621" spans="1:12" x14ac:dyDescent="0.35">
      <c r="A8621" s="164" t="s">
        <v>31053</v>
      </c>
      <c r="B8621" t="s">
        <v>31054</v>
      </c>
      <c r="C8621" t="s">
        <v>31055</v>
      </c>
      <c r="D8621" t="s">
        <v>31056</v>
      </c>
      <c r="E8621" t="s">
        <v>4186</v>
      </c>
      <c r="F8621">
        <v>30</v>
      </c>
      <c r="G8621" t="s">
        <v>8234</v>
      </c>
      <c r="H8621" t="s">
        <v>8213</v>
      </c>
      <c r="I8621" t="s">
        <v>8219</v>
      </c>
      <c r="J8621" t="s">
        <v>8215</v>
      </c>
      <c r="K8621" t="s">
        <v>5808</v>
      </c>
      <c r="L8621" t="s">
        <v>8216</v>
      </c>
    </row>
    <row r="8622" spans="1:12" x14ac:dyDescent="0.35">
      <c r="A8622" s="164" t="s">
        <v>4367</v>
      </c>
      <c r="B8622" t="s">
        <v>7796</v>
      </c>
      <c r="C8622" t="s">
        <v>30461</v>
      </c>
      <c r="D8622" t="s">
        <v>2396</v>
      </c>
      <c r="E8622" t="s">
        <v>4186</v>
      </c>
      <c r="F8622">
        <v>46</v>
      </c>
      <c r="G8622" t="s">
        <v>8234</v>
      </c>
      <c r="H8622" t="s">
        <v>8213</v>
      </c>
      <c r="I8622" t="s">
        <v>8219</v>
      </c>
      <c r="J8622" t="s">
        <v>8215</v>
      </c>
      <c r="K8622" t="s">
        <v>5808</v>
      </c>
      <c r="L8622" t="s">
        <v>8216</v>
      </c>
    </row>
    <row r="8623" spans="1:12" x14ac:dyDescent="0.35">
      <c r="A8623" s="164" t="s">
        <v>23870</v>
      </c>
      <c r="B8623" t="s">
        <v>23871</v>
      </c>
      <c r="C8623" t="s">
        <v>19186</v>
      </c>
      <c r="D8623" t="s">
        <v>2093</v>
      </c>
      <c r="E8623" t="s">
        <v>4186</v>
      </c>
      <c r="F8623">
        <v>27</v>
      </c>
      <c r="G8623" t="s">
        <v>8234</v>
      </c>
      <c r="H8623" t="s">
        <v>8213</v>
      </c>
      <c r="I8623" t="s">
        <v>8219</v>
      </c>
      <c r="J8623" t="s">
        <v>8215</v>
      </c>
      <c r="K8623" t="s">
        <v>5808</v>
      </c>
      <c r="L8623" t="s">
        <v>8216</v>
      </c>
    </row>
    <row r="8624" spans="1:12" x14ac:dyDescent="0.35">
      <c r="A8624" s="164" t="s">
        <v>4368</v>
      </c>
      <c r="B8624" t="s">
        <v>6984</v>
      </c>
      <c r="C8624" t="s">
        <v>29018</v>
      </c>
      <c r="D8624" t="s">
        <v>4369</v>
      </c>
      <c r="E8624" t="s">
        <v>4186</v>
      </c>
      <c r="F8624">
        <v>214</v>
      </c>
      <c r="G8624" t="s">
        <v>8223</v>
      </c>
      <c r="H8624" t="s">
        <v>8213</v>
      </c>
      <c r="I8624" t="s">
        <v>8214</v>
      </c>
      <c r="J8624" t="s">
        <v>8215</v>
      </c>
      <c r="K8624" t="s">
        <v>8224</v>
      </c>
      <c r="L8624" t="s">
        <v>8216</v>
      </c>
    </row>
    <row r="8625" spans="1:12" x14ac:dyDescent="0.35">
      <c r="A8625" s="164" t="s">
        <v>27632</v>
      </c>
      <c r="B8625" t="s">
        <v>27633</v>
      </c>
      <c r="C8625" t="s">
        <v>27634</v>
      </c>
      <c r="D8625" t="s">
        <v>10265</v>
      </c>
      <c r="E8625" t="s">
        <v>4186</v>
      </c>
      <c r="H8625" t="s">
        <v>8213</v>
      </c>
      <c r="I8625" t="s">
        <v>8214</v>
      </c>
      <c r="J8625" t="s">
        <v>8215</v>
      </c>
      <c r="K8625" t="s">
        <v>8224</v>
      </c>
      <c r="L8625" t="s">
        <v>8216</v>
      </c>
    </row>
    <row r="8626" spans="1:12" x14ac:dyDescent="0.35">
      <c r="A8626" s="164" t="s">
        <v>21476</v>
      </c>
      <c r="B8626" t="s">
        <v>21477</v>
      </c>
      <c r="C8626" t="s">
        <v>21478</v>
      </c>
      <c r="D8626" t="s">
        <v>12524</v>
      </c>
      <c r="E8626" t="s">
        <v>4186</v>
      </c>
      <c r="F8626">
        <v>50</v>
      </c>
      <c r="G8626" t="s">
        <v>8234</v>
      </c>
      <c r="H8626" t="s">
        <v>8213</v>
      </c>
      <c r="I8626" t="s">
        <v>8219</v>
      </c>
      <c r="J8626" t="s">
        <v>8215</v>
      </c>
      <c r="K8626" t="s">
        <v>5808</v>
      </c>
      <c r="L8626" t="s">
        <v>8216</v>
      </c>
    </row>
    <row r="8627" spans="1:12" x14ac:dyDescent="0.35">
      <c r="A8627" s="164" t="s">
        <v>4370</v>
      </c>
      <c r="B8627" t="s">
        <v>7083</v>
      </c>
      <c r="C8627" t="s">
        <v>10481</v>
      </c>
      <c r="D8627" t="s">
        <v>2072</v>
      </c>
      <c r="E8627" t="s">
        <v>4186</v>
      </c>
      <c r="F8627">
        <v>41</v>
      </c>
      <c r="G8627" t="s">
        <v>8234</v>
      </c>
      <c r="H8627" t="s">
        <v>8213</v>
      </c>
      <c r="I8627" t="s">
        <v>8214</v>
      </c>
      <c r="J8627" t="s">
        <v>8215</v>
      </c>
      <c r="K8627" t="s">
        <v>8224</v>
      </c>
      <c r="L8627" t="s">
        <v>8216</v>
      </c>
    </row>
    <row r="8628" spans="1:12" x14ac:dyDescent="0.35">
      <c r="A8628" s="164" t="s">
        <v>19341</v>
      </c>
      <c r="B8628" t="s">
        <v>19342</v>
      </c>
      <c r="C8628" t="s">
        <v>19343</v>
      </c>
      <c r="D8628" t="s">
        <v>19344</v>
      </c>
      <c r="E8628" t="s">
        <v>4186</v>
      </c>
      <c r="H8628" t="s">
        <v>8213</v>
      </c>
      <c r="I8628" t="s">
        <v>8219</v>
      </c>
      <c r="J8628" t="s">
        <v>8215</v>
      </c>
      <c r="K8628" t="s">
        <v>8224</v>
      </c>
      <c r="L8628" t="s">
        <v>8216</v>
      </c>
    </row>
    <row r="8629" spans="1:12" x14ac:dyDescent="0.35">
      <c r="A8629" s="164" t="s">
        <v>32592</v>
      </c>
      <c r="B8629" t="s">
        <v>32593</v>
      </c>
      <c r="C8629" t="s">
        <v>32594</v>
      </c>
      <c r="D8629" t="s">
        <v>32595</v>
      </c>
      <c r="E8629" t="s">
        <v>4186</v>
      </c>
      <c r="H8629" t="s">
        <v>8213</v>
      </c>
      <c r="I8629" t="s">
        <v>8219</v>
      </c>
      <c r="J8629" t="s">
        <v>8215</v>
      </c>
      <c r="K8629" t="s">
        <v>8224</v>
      </c>
      <c r="L8629" t="s">
        <v>8216</v>
      </c>
    </row>
    <row r="8630" spans="1:12" x14ac:dyDescent="0.35">
      <c r="A8630" s="164" t="s">
        <v>4371</v>
      </c>
      <c r="B8630" t="s">
        <v>7094</v>
      </c>
      <c r="C8630" t="s">
        <v>31284</v>
      </c>
      <c r="D8630" t="s">
        <v>4300</v>
      </c>
      <c r="E8630" t="s">
        <v>4186</v>
      </c>
      <c r="F8630">
        <v>145</v>
      </c>
      <c r="G8630" t="s">
        <v>8212</v>
      </c>
      <c r="H8630" t="s">
        <v>8213</v>
      </c>
      <c r="I8630" t="s">
        <v>8219</v>
      </c>
      <c r="J8630" t="s">
        <v>8215</v>
      </c>
      <c r="K8630" t="s">
        <v>8224</v>
      </c>
      <c r="L8630" t="s">
        <v>8216</v>
      </c>
    </row>
    <row r="8631" spans="1:12" x14ac:dyDescent="0.35">
      <c r="A8631" s="164" t="s">
        <v>9339</v>
      </c>
      <c r="B8631" t="s">
        <v>9340</v>
      </c>
      <c r="C8631" t="s">
        <v>9341</v>
      </c>
      <c r="D8631" t="s">
        <v>9342</v>
      </c>
      <c r="E8631" t="s">
        <v>4186</v>
      </c>
      <c r="H8631" t="s">
        <v>8213</v>
      </c>
      <c r="I8631" t="s">
        <v>8219</v>
      </c>
      <c r="J8631" t="s">
        <v>8215</v>
      </c>
      <c r="K8631" t="s">
        <v>8224</v>
      </c>
      <c r="L8631" t="s">
        <v>8216</v>
      </c>
    </row>
    <row r="8632" spans="1:12" x14ac:dyDescent="0.35">
      <c r="A8632" s="164" t="s">
        <v>17788</v>
      </c>
      <c r="B8632" t="s">
        <v>17789</v>
      </c>
      <c r="C8632" t="s">
        <v>17790</v>
      </c>
      <c r="D8632" t="s">
        <v>17791</v>
      </c>
      <c r="E8632" t="s">
        <v>4186</v>
      </c>
      <c r="F8632">
        <v>38</v>
      </c>
      <c r="G8632" t="s">
        <v>8234</v>
      </c>
      <c r="H8632" t="s">
        <v>8213</v>
      </c>
      <c r="I8632" t="s">
        <v>8214</v>
      </c>
      <c r="J8632" t="s">
        <v>8215</v>
      </c>
      <c r="K8632" t="s">
        <v>8224</v>
      </c>
      <c r="L8632" t="s">
        <v>8216</v>
      </c>
    </row>
    <row r="8633" spans="1:12" x14ac:dyDescent="0.35">
      <c r="A8633" s="164" t="s">
        <v>4372</v>
      </c>
      <c r="B8633" t="s">
        <v>7899</v>
      </c>
      <c r="C8633" t="s">
        <v>30706</v>
      </c>
      <c r="D8633" t="s">
        <v>4373</v>
      </c>
      <c r="E8633" t="s">
        <v>4186</v>
      </c>
      <c r="F8633">
        <v>22</v>
      </c>
      <c r="G8633" t="s">
        <v>8234</v>
      </c>
      <c r="H8633" t="s">
        <v>8213</v>
      </c>
      <c r="I8633" t="s">
        <v>8219</v>
      </c>
      <c r="J8633" t="s">
        <v>8215</v>
      </c>
      <c r="K8633" t="s">
        <v>8224</v>
      </c>
      <c r="L8633" t="s">
        <v>8216</v>
      </c>
    </row>
    <row r="8634" spans="1:12" x14ac:dyDescent="0.35">
      <c r="A8634" s="164" t="s">
        <v>26857</v>
      </c>
      <c r="B8634" t="s">
        <v>26858</v>
      </c>
      <c r="C8634" t="s">
        <v>26859</v>
      </c>
      <c r="D8634" t="s">
        <v>23754</v>
      </c>
      <c r="E8634" t="s">
        <v>4186</v>
      </c>
      <c r="H8634" t="s">
        <v>8213</v>
      </c>
      <c r="I8634" t="s">
        <v>8219</v>
      </c>
      <c r="J8634" t="s">
        <v>8215</v>
      </c>
      <c r="K8634" t="s">
        <v>8224</v>
      </c>
      <c r="L8634" t="s">
        <v>8216</v>
      </c>
    </row>
    <row r="8635" spans="1:12" x14ac:dyDescent="0.35">
      <c r="A8635" s="164" t="s">
        <v>25988</v>
      </c>
      <c r="B8635" t="s">
        <v>25989</v>
      </c>
      <c r="C8635" t="s">
        <v>25990</v>
      </c>
      <c r="D8635" t="s">
        <v>25991</v>
      </c>
      <c r="E8635" t="s">
        <v>4186</v>
      </c>
      <c r="H8635" t="s">
        <v>8213</v>
      </c>
      <c r="I8635" t="s">
        <v>8219</v>
      </c>
      <c r="J8635" t="s">
        <v>8215</v>
      </c>
      <c r="K8635" t="s">
        <v>8224</v>
      </c>
      <c r="L8635" t="s">
        <v>8216</v>
      </c>
    </row>
    <row r="8636" spans="1:12" x14ac:dyDescent="0.35">
      <c r="A8636" s="164" t="s">
        <v>24074</v>
      </c>
      <c r="B8636" t="s">
        <v>24075</v>
      </c>
      <c r="C8636" t="s">
        <v>24076</v>
      </c>
      <c r="D8636" t="s">
        <v>24077</v>
      </c>
      <c r="E8636" t="s">
        <v>4186</v>
      </c>
      <c r="F8636">
        <v>37</v>
      </c>
      <c r="G8636" t="s">
        <v>8234</v>
      </c>
      <c r="H8636" t="s">
        <v>8213</v>
      </c>
      <c r="I8636" t="s">
        <v>8219</v>
      </c>
      <c r="J8636" t="s">
        <v>8215</v>
      </c>
      <c r="K8636" t="s">
        <v>5808</v>
      </c>
      <c r="L8636" t="s">
        <v>8216</v>
      </c>
    </row>
    <row r="8637" spans="1:12" x14ac:dyDescent="0.35">
      <c r="A8637" s="164" t="s">
        <v>4374</v>
      </c>
      <c r="B8637" t="s">
        <v>7139</v>
      </c>
      <c r="C8637" t="s">
        <v>23382</v>
      </c>
      <c r="D8637" t="s">
        <v>4375</v>
      </c>
      <c r="E8637" t="s">
        <v>4186</v>
      </c>
      <c r="F8637">
        <v>14</v>
      </c>
      <c r="G8637" t="s">
        <v>8234</v>
      </c>
      <c r="H8637" t="s">
        <v>8213</v>
      </c>
      <c r="I8637" t="s">
        <v>8219</v>
      </c>
      <c r="J8637" t="s">
        <v>8215</v>
      </c>
      <c r="K8637" t="s">
        <v>8224</v>
      </c>
      <c r="L8637" t="s">
        <v>8216</v>
      </c>
    </row>
    <row r="8638" spans="1:12" x14ac:dyDescent="0.35">
      <c r="A8638" s="164" t="s">
        <v>4376</v>
      </c>
      <c r="B8638" t="s">
        <v>7096</v>
      </c>
      <c r="C8638" t="s">
        <v>30823</v>
      </c>
      <c r="D8638" t="s">
        <v>4377</v>
      </c>
      <c r="E8638" t="s">
        <v>4186</v>
      </c>
      <c r="F8638">
        <v>121</v>
      </c>
      <c r="G8638" t="s">
        <v>8212</v>
      </c>
      <c r="H8638" t="s">
        <v>8213</v>
      </c>
      <c r="I8638" t="s">
        <v>8219</v>
      </c>
      <c r="J8638" t="s">
        <v>8215</v>
      </c>
      <c r="K8638" t="s">
        <v>5808</v>
      </c>
      <c r="L8638" t="s">
        <v>8216</v>
      </c>
    </row>
    <row r="8639" spans="1:12" x14ac:dyDescent="0.35">
      <c r="A8639" s="164" t="s">
        <v>28991</v>
      </c>
      <c r="B8639" t="s">
        <v>28992</v>
      </c>
      <c r="C8639" t="s">
        <v>28993</v>
      </c>
      <c r="D8639" t="s">
        <v>9625</v>
      </c>
      <c r="E8639" t="s">
        <v>4186</v>
      </c>
      <c r="H8639" t="s">
        <v>8213</v>
      </c>
      <c r="I8639" t="s">
        <v>8219</v>
      </c>
      <c r="J8639" t="s">
        <v>8215</v>
      </c>
      <c r="K8639" t="s">
        <v>8224</v>
      </c>
      <c r="L8639" t="s">
        <v>8216</v>
      </c>
    </row>
    <row r="8640" spans="1:12" x14ac:dyDescent="0.35">
      <c r="A8640" s="164" t="s">
        <v>8676</v>
      </c>
      <c r="B8640" t="s">
        <v>8677</v>
      </c>
      <c r="C8640" t="s">
        <v>8678</v>
      </c>
      <c r="D8640" t="s">
        <v>8679</v>
      </c>
      <c r="E8640" t="s">
        <v>4186</v>
      </c>
      <c r="F8640">
        <v>120</v>
      </c>
      <c r="G8640" t="s">
        <v>8212</v>
      </c>
      <c r="H8640" t="s">
        <v>8213</v>
      </c>
      <c r="I8640" t="s">
        <v>8214</v>
      </c>
      <c r="J8640" t="s">
        <v>8215</v>
      </c>
      <c r="K8640" t="s">
        <v>8224</v>
      </c>
      <c r="L8640" t="s">
        <v>8216</v>
      </c>
    </row>
    <row r="8641" spans="1:12" x14ac:dyDescent="0.35">
      <c r="A8641" s="164" t="s">
        <v>14650</v>
      </c>
      <c r="B8641" t="s">
        <v>14651</v>
      </c>
      <c r="C8641" t="s">
        <v>14652</v>
      </c>
      <c r="D8641" t="s">
        <v>14653</v>
      </c>
      <c r="E8641" t="s">
        <v>4186</v>
      </c>
      <c r="F8641">
        <v>25</v>
      </c>
      <c r="G8641" t="s">
        <v>8234</v>
      </c>
      <c r="H8641" t="s">
        <v>8213</v>
      </c>
      <c r="I8641" t="s">
        <v>8219</v>
      </c>
      <c r="J8641" t="s">
        <v>8215</v>
      </c>
      <c r="K8641" t="s">
        <v>5808</v>
      </c>
      <c r="L8641" t="s">
        <v>8216</v>
      </c>
    </row>
    <row r="8642" spans="1:12" x14ac:dyDescent="0.35">
      <c r="A8642" s="164" t="s">
        <v>4378</v>
      </c>
      <c r="B8642" t="s">
        <v>7815</v>
      </c>
      <c r="C8642" t="s">
        <v>14868</v>
      </c>
      <c r="D8642" t="s">
        <v>4379</v>
      </c>
      <c r="E8642" t="s">
        <v>4186</v>
      </c>
      <c r="F8642">
        <v>185</v>
      </c>
      <c r="G8642" t="s">
        <v>8212</v>
      </c>
      <c r="H8642" t="s">
        <v>8213</v>
      </c>
      <c r="I8642" t="s">
        <v>8214</v>
      </c>
      <c r="J8642" t="s">
        <v>8215</v>
      </c>
      <c r="K8642" t="s">
        <v>8224</v>
      </c>
      <c r="L8642" t="s">
        <v>8216</v>
      </c>
    </row>
    <row r="8643" spans="1:12" x14ac:dyDescent="0.35">
      <c r="A8643" s="164" t="s">
        <v>30565</v>
      </c>
      <c r="B8643" t="s">
        <v>30566</v>
      </c>
      <c r="C8643" t="s">
        <v>30567</v>
      </c>
      <c r="D8643" t="s">
        <v>93</v>
      </c>
      <c r="E8643" t="s">
        <v>4186</v>
      </c>
      <c r="F8643">
        <v>79</v>
      </c>
      <c r="G8643" t="s">
        <v>8234</v>
      </c>
      <c r="H8643" t="s">
        <v>8213</v>
      </c>
      <c r="I8643" t="s">
        <v>8214</v>
      </c>
      <c r="J8643" t="s">
        <v>8215</v>
      </c>
      <c r="K8643" t="s">
        <v>5808</v>
      </c>
      <c r="L8643" t="s">
        <v>8216</v>
      </c>
    </row>
    <row r="8644" spans="1:12" x14ac:dyDescent="0.35">
      <c r="A8644" s="164" t="s">
        <v>28519</v>
      </c>
      <c r="B8644" t="s">
        <v>28520</v>
      </c>
      <c r="C8644" t="s">
        <v>28521</v>
      </c>
      <c r="D8644" t="s">
        <v>28522</v>
      </c>
      <c r="E8644" t="s">
        <v>4186</v>
      </c>
      <c r="H8644" t="s">
        <v>8213</v>
      </c>
      <c r="I8644" t="s">
        <v>8214</v>
      </c>
      <c r="J8644" t="s">
        <v>8215</v>
      </c>
      <c r="K8644" t="s">
        <v>8224</v>
      </c>
      <c r="L8644" t="s">
        <v>8216</v>
      </c>
    </row>
    <row r="8645" spans="1:12" x14ac:dyDescent="0.35">
      <c r="A8645" s="164" t="s">
        <v>18571</v>
      </c>
      <c r="B8645" t="s">
        <v>18572</v>
      </c>
      <c r="C8645" t="s">
        <v>18573</v>
      </c>
      <c r="D8645" t="s">
        <v>18574</v>
      </c>
      <c r="E8645" t="s">
        <v>4186</v>
      </c>
      <c r="F8645">
        <v>181</v>
      </c>
      <c r="G8645" t="s">
        <v>8212</v>
      </c>
      <c r="H8645" t="s">
        <v>8213</v>
      </c>
      <c r="I8645" t="s">
        <v>8214</v>
      </c>
      <c r="J8645" t="s">
        <v>8215</v>
      </c>
      <c r="K8645" t="s">
        <v>8224</v>
      </c>
      <c r="L8645" t="s">
        <v>8216</v>
      </c>
    </row>
    <row r="8646" spans="1:12" x14ac:dyDescent="0.35">
      <c r="A8646" s="164" t="s">
        <v>19829</v>
      </c>
      <c r="B8646" t="s">
        <v>19830</v>
      </c>
      <c r="C8646" t="s">
        <v>19831</v>
      </c>
      <c r="D8646" t="s">
        <v>19832</v>
      </c>
      <c r="E8646" t="s">
        <v>4186</v>
      </c>
      <c r="F8646">
        <v>49</v>
      </c>
      <c r="G8646" t="s">
        <v>8234</v>
      </c>
      <c r="H8646" t="s">
        <v>8213</v>
      </c>
      <c r="I8646" t="s">
        <v>8219</v>
      </c>
      <c r="J8646" t="s">
        <v>8215</v>
      </c>
      <c r="K8646" t="s">
        <v>5808</v>
      </c>
      <c r="L8646" t="s">
        <v>8216</v>
      </c>
    </row>
    <row r="8647" spans="1:12" x14ac:dyDescent="0.35">
      <c r="A8647" s="164" t="s">
        <v>16285</v>
      </c>
      <c r="B8647" t="s">
        <v>16286</v>
      </c>
      <c r="C8647" t="s">
        <v>16287</v>
      </c>
      <c r="D8647" t="s">
        <v>12500</v>
      </c>
      <c r="E8647" t="s">
        <v>4186</v>
      </c>
      <c r="F8647">
        <v>128</v>
      </c>
      <c r="G8647" t="s">
        <v>8212</v>
      </c>
      <c r="H8647" t="s">
        <v>8213</v>
      </c>
      <c r="I8647" t="s">
        <v>8214</v>
      </c>
      <c r="J8647" t="s">
        <v>8215</v>
      </c>
      <c r="K8647" t="s">
        <v>5808</v>
      </c>
      <c r="L8647" t="s">
        <v>8216</v>
      </c>
    </row>
    <row r="8648" spans="1:12" x14ac:dyDescent="0.35">
      <c r="A8648" s="164" t="s">
        <v>4380</v>
      </c>
      <c r="B8648" t="s">
        <v>6981</v>
      </c>
      <c r="C8648" t="s">
        <v>27631</v>
      </c>
      <c r="D8648" t="s">
        <v>4381</v>
      </c>
      <c r="E8648" t="s">
        <v>4186</v>
      </c>
      <c r="F8648">
        <v>172</v>
      </c>
      <c r="G8648" t="s">
        <v>8212</v>
      </c>
      <c r="H8648" t="s">
        <v>8213</v>
      </c>
      <c r="I8648" t="s">
        <v>8214</v>
      </c>
      <c r="J8648" t="s">
        <v>8215</v>
      </c>
      <c r="K8648" t="s">
        <v>8224</v>
      </c>
      <c r="L8648" t="s">
        <v>8216</v>
      </c>
    </row>
    <row r="8649" spans="1:12" x14ac:dyDescent="0.35">
      <c r="A8649" s="164" t="s">
        <v>10387</v>
      </c>
      <c r="B8649" t="s">
        <v>10388</v>
      </c>
      <c r="C8649" t="s">
        <v>10389</v>
      </c>
      <c r="D8649" t="s">
        <v>10390</v>
      </c>
      <c r="E8649" t="s">
        <v>4186</v>
      </c>
      <c r="F8649">
        <v>0</v>
      </c>
      <c r="G8649" t="s">
        <v>8234</v>
      </c>
      <c r="H8649" t="s">
        <v>8213</v>
      </c>
      <c r="I8649" t="s">
        <v>8214</v>
      </c>
      <c r="J8649" t="s">
        <v>8215</v>
      </c>
      <c r="K8649" t="s">
        <v>8224</v>
      </c>
      <c r="L8649" t="s">
        <v>8216</v>
      </c>
    </row>
    <row r="8650" spans="1:12" x14ac:dyDescent="0.35">
      <c r="A8650" s="164" t="s">
        <v>4382</v>
      </c>
      <c r="B8650" t="s">
        <v>7893</v>
      </c>
      <c r="C8650" t="s">
        <v>15026</v>
      </c>
      <c r="D8650" t="s">
        <v>3238</v>
      </c>
      <c r="E8650" t="s">
        <v>4186</v>
      </c>
      <c r="F8650">
        <v>49</v>
      </c>
      <c r="G8650" t="s">
        <v>8234</v>
      </c>
      <c r="H8650" t="s">
        <v>8213</v>
      </c>
      <c r="I8650" t="s">
        <v>8219</v>
      </c>
      <c r="J8650" t="s">
        <v>8215</v>
      </c>
      <c r="K8650" t="s">
        <v>8224</v>
      </c>
      <c r="L8650" t="s">
        <v>8216</v>
      </c>
    </row>
    <row r="8651" spans="1:12" x14ac:dyDescent="0.35">
      <c r="A8651" s="164" t="s">
        <v>11328</v>
      </c>
      <c r="B8651" t="s">
        <v>11329</v>
      </c>
      <c r="C8651" t="s">
        <v>11330</v>
      </c>
      <c r="D8651" t="s">
        <v>93</v>
      </c>
      <c r="E8651" t="s">
        <v>4186</v>
      </c>
      <c r="F8651">
        <v>184</v>
      </c>
      <c r="G8651" t="s">
        <v>8212</v>
      </c>
      <c r="H8651" t="s">
        <v>8213</v>
      </c>
      <c r="I8651" t="s">
        <v>8214</v>
      </c>
      <c r="J8651" t="s">
        <v>8215</v>
      </c>
      <c r="K8651" t="s">
        <v>5808</v>
      </c>
      <c r="L8651" t="s">
        <v>8216</v>
      </c>
    </row>
    <row r="8652" spans="1:12" x14ac:dyDescent="0.35">
      <c r="A8652" s="164" t="s">
        <v>14831</v>
      </c>
      <c r="B8652" t="s">
        <v>14832</v>
      </c>
      <c r="C8652" t="s">
        <v>11042</v>
      </c>
      <c r="D8652" t="s">
        <v>2486</v>
      </c>
      <c r="E8652" t="s">
        <v>4186</v>
      </c>
      <c r="F8652">
        <v>104</v>
      </c>
      <c r="G8652" t="s">
        <v>8212</v>
      </c>
      <c r="H8652" t="s">
        <v>8213</v>
      </c>
      <c r="I8652" t="s">
        <v>8214</v>
      </c>
      <c r="J8652" t="s">
        <v>8215</v>
      </c>
      <c r="K8652" t="s">
        <v>5808</v>
      </c>
      <c r="L8652" t="s">
        <v>8216</v>
      </c>
    </row>
    <row r="8653" spans="1:12" x14ac:dyDescent="0.35">
      <c r="A8653" s="164" t="s">
        <v>21694</v>
      </c>
      <c r="B8653" t="s">
        <v>21695</v>
      </c>
      <c r="C8653" t="s">
        <v>21696</v>
      </c>
      <c r="D8653" t="s">
        <v>8361</v>
      </c>
      <c r="E8653" t="s">
        <v>4186</v>
      </c>
      <c r="H8653" t="s">
        <v>8213</v>
      </c>
      <c r="I8653" t="s">
        <v>8214</v>
      </c>
      <c r="J8653" t="s">
        <v>8215</v>
      </c>
      <c r="K8653" t="s">
        <v>8224</v>
      </c>
      <c r="L8653" t="s">
        <v>8216</v>
      </c>
    </row>
    <row r="8654" spans="1:12" x14ac:dyDescent="0.35">
      <c r="A8654" s="164" t="s">
        <v>19942</v>
      </c>
      <c r="B8654" t="s">
        <v>19943</v>
      </c>
      <c r="C8654" t="s">
        <v>19944</v>
      </c>
      <c r="D8654" t="s">
        <v>19734</v>
      </c>
      <c r="E8654" t="s">
        <v>4186</v>
      </c>
      <c r="F8654">
        <v>25</v>
      </c>
      <c r="G8654" t="s">
        <v>8234</v>
      </c>
      <c r="H8654" t="s">
        <v>8213</v>
      </c>
      <c r="I8654" t="s">
        <v>8219</v>
      </c>
      <c r="J8654" t="s">
        <v>8215</v>
      </c>
      <c r="K8654" t="s">
        <v>8224</v>
      </c>
      <c r="L8654" t="s">
        <v>8216</v>
      </c>
    </row>
    <row r="8655" spans="1:12" x14ac:dyDescent="0.35">
      <c r="A8655" s="164" t="s">
        <v>14894</v>
      </c>
      <c r="B8655" t="s">
        <v>14895</v>
      </c>
      <c r="C8655" t="s">
        <v>14896</v>
      </c>
      <c r="D8655" t="s">
        <v>8361</v>
      </c>
      <c r="E8655" t="s">
        <v>4186</v>
      </c>
      <c r="H8655" t="s">
        <v>8213</v>
      </c>
      <c r="I8655" t="s">
        <v>8214</v>
      </c>
      <c r="J8655" t="s">
        <v>8215</v>
      </c>
      <c r="K8655" t="s">
        <v>8224</v>
      </c>
      <c r="L8655" t="s">
        <v>8216</v>
      </c>
    </row>
    <row r="8656" spans="1:12" x14ac:dyDescent="0.35">
      <c r="A8656" s="164" t="s">
        <v>30546</v>
      </c>
      <c r="B8656" t="s">
        <v>25121</v>
      </c>
      <c r="C8656" t="s">
        <v>30547</v>
      </c>
      <c r="D8656" t="s">
        <v>4245</v>
      </c>
      <c r="E8656" t="s">
        <v>4186</v>
      </c>
      <c r="F8656">
        <v>47</v>
      </c>
      <c r="G8656" t="s">
        <v>8234</v>
      </c>
      <c r="H8656" t="s">
        <v>8213</v>
      </c>
      <c r="I8656" t="s">
        <v>8219</v>
      </c>
      <c r="J8656" t="s">
        <v>8215</v>
      </c>
      <c r="K8656" t="s">
        <v>5808</v>
      </c>
      <c r="L8656" t="s">
        <v>8216</v>
      </c>
    </row>
    <row r="8657" spans="1:12" x14ac:dyDescent="0.35">
      <c r="A8657" s="164" t="s">
        <v>21570</v>
      </c>
      <c r="B8657" t="s">
        <v>21571</v>
      </c>
      <c r="C8657" t="s">
        <v>21572</v>
      </c>
      <c r="D8657" t="s">
        <v>21573</v>
      </c>
      <c r="E8657" t="s">
        <v>4186</v>
      </c>
      <c r="H8657" t="s">
        <v>8213</v>
      </c>
      <c r="I8657" t="s">
        <v>8219</v>
      </c>
      <c r="J8657" t="s">
        <v>8215</v>
      </c>
      <c r="K8657" t="s">
        <v>8224</v>
      </c>
      <c r="L8657" t="s">
        <v>8216</v>
      </c>
    </row>
    <row r="8658" spans="1:12" x14ac:dyDescent="0.35">
      <c r="A8658" s="164" t="s">
        <v>4383</v>
      </c>
      <c r="B8658" t="s">
        <v>7908</v>
      </c>
      <c r="C8658" t="s">
        <v>16624</v>
      </c>
      <c r="D8658" t="s">
        <v>4307</v>
      </c>
      <c r="E8658" t="s">
        <v>4186</v>
      </c>
      <c r="F8658">
        <v>196</v>
      </c>
      <c r="G8658" t="s">
        <v>8212</v>
      </c>
      <c r="H8658" t="s">
        <v>8213</v>
      </c>
      <c r="I8658" t="s">
        <v>8214</v>
      </c>
      <c r="J8658" t="s">
        <v>8215</v>
      </c>
      <c r="K8658" t="s">
        <v>8224</v>
      </c>
      <c r="L8658" t="s">
        <v>8216</v>
      </c>
    </row>
    <row r="8659" spans="1:12" x14ac:dyDescent="0.35">
      <c r="A8659" s="164" t="s">
        <v>28640</v>
      </c>
      <c r="B8659" t="s">
        <v>28641</v>
      </c>
      <c r="C8659" t="s">
        <v>28642</v>
      </c>
      <c r="D8659" t="s">
        <v>28643</v>
      </c>
      <c r="E8659" t="s">
        <v>4186</v>
      </c>
      <c r="F8659">
        <v>12</v>
      </c>
      <c r="G8659" t="s">
        <v>8234</v>
      </c>
      <c r="H8659" t="s">
        <v>8213</v>
      </c>
      <c r="I8659" t="s">
        <v>8219</v>
      </c>
      <c r="J8659" t="s">
        <v>8215</v>
      </c>
      <c r="K8659" t="s">
        <v>8224</v>
      </c>
      <c r="L8659" t="s">
        <v>8216</v>
      </c>
    </row>
    <row r="8660" spans="1:12" x14ac:dyDescent="0.35">
      <c r="A8660" s="164" t="s">
        <v>33433</v>
      </c>
      <c r="B8660" t="s">
        <v>33434</v>
      </c>
      <c r="C8660" t="s">
        <v>31194</v>
      </c>
      <c r="D8660" t="s">
        <v>4296</v>
      </c>
      <c r="E8660" t="s">
        <v>4186</v>
      </c>
      <c r="F8660">
        <v>274</v>
      </c>
      <c r="G8660" t="s">
        <v>8223</v>
      </c>
      <c r="H8660" t="s">
        <v>8213</v>
      </c>
      <c r="I8660" t="s">
        <v>8214</v>
      </c>
      <c r="J8660" t="s">
        <v>8215</v>
      </c>
      <c r="K8660" t="s">
        <v>5808</v>
      </c>
      <c r="L8660" t="s">
        <v>8216</v>
      </c>
    </row>
    <row r="8661" spans="1:12" x14ac:dyDescent="0.35">
      <c r="A8661" s="164" t="s">
        <v>4384</v>
      </c>
      <c r="B8661" t="s">
        <v>7111</v>
      </c>
      <c r="C8661" t="s">
        <v>32880</v>
      </c>
      <c r="D8661" t="s">
        <v>4385</v>
      </c>
      <c r="E8661" t="s">
        <v>4186</v>
      </c>
      <c r="F8661">
        <v>275</v>
      </c>
      <c r="G8661" t="s">
        <v>8223</v>
      </c>
      <c r="H8661" t="s">
        <v>8213</v>
      </c>
      <c r="I8661" t="s">
        <v>8214</v>
      </c>
      <c r="J8661" t="s">
        <v>8215</v>
      </c>
      <c r="K8661" t="s">
        <v>8224</v>
      </c>
      <c r="L8661" t="s">
        <v>8216</v>
      </c>
    </row>
    <row r="8662" spans="1:12" x14ac:dyDescent="0.35">
      <c r="A8662" s="164" t="s">
        <v>4386</v>
      </c>
      <c r="B8662" t="s">
        <v>7116</v>
      </c>
      <c r="C8662" t="s">
        <v>29444</v>
      </c>
      <c r="D8662" t="s">
        <v>4387</v>
      </c>
      <c r="E8662" t="s">
        <v>4186</v>
      </c>
      <c r="F8662">
        <v>48</v>
      </c>
      <c r="G8662" t="s">
        <v>8234</v>
      </c>
      <c r="H8662" t="s">
        <v>8213</v>
      </c>
      <c r="I8662" t="s">
        <v>8219</v>
      </c>
      <c r="J8662" t="s">
        <v>8215</v>
      </c>
      <c r="K8662" t="s">
        <v>5808</v>
      </c>
      <c r="L8662" t="s">
        <v>8216</v>
      </c>
    </row>
    <row r="8663" spans="1:12" x14ac:dyDescent="0.35">
      <c r="A8663" s="164" t="s">
        <v>32097</v>
      </c>
      <c r="B8663" t="s">
        <v>32098</v>
      </c>
      <c r="C8663" t="s">
        <v>32099</v>
      </c>
      <c r="D8663" t="s">
        <v>8944</v>
      </c>
      <c r="E8663" t="s">
        <v>4186</v>
      </c>
      <c r="H8663" t="s">
        <v>8213</v>
      </c>
      <c r="I8663" t="s">
        <v>8214</v>
      </c>
      <c r="J8663" t="s">
        <v>8215</v>
      </c>
      <c r="K8663" t="s">
        <v>8224</v>
      </c>
      <c r="L8663" t="s">
        <v>8216</v>
      </c>
    </row>
    <row r="8664" spans="1:12" x14ac:dyDescent="0.35">
      <c r="A8664" s="164" t="s">
        <v>21795</v>
      </c>
      <c r="B8664" t="s">
        <v>21796</v>
      </c>
      <c r="C8664" t="s">
        <v>21797</v>
      </c>
      <c r="D8664" t="s">
        <v>8361</v>
      </c>
      <c r="E8664" t="s">
        <v>4186</v>
      </c>
      <c r="H8664" t="s">
        <v>8213</v>
      </c>
      <c r="I8664" t="s">
        <v>8214</v>
      </c>
      <c r="J8664" t="s">
        <v>8215</v>
      </c>
      <c r="K8664" t="s">
        <v>8224</v>
      </c>
      <c r="L8664" t="s">
        <v>8216</v>
      </c>
    </row>
    <row r="8665" spans="1:12" x14ac:dyDescent="0.35">
      <c r="A8665" s="164" t="s">
        <v>27728</v>
      </c>
      <c r="B8665" t="s">
        <v>27729</v>
      </c>
      <c r="C8665" t="s">
        <v>27730</v>
      </c>
      <c r="D8665" t="s">
        <v>27521</v>
      </c>
      <c r="E8665" t="s">
        <v>4186</v>
      </c>
      <c r="H8665" t="s">
        <v>8213</v>
      </c>
      <c r="I8665" t="s">
        <v>8214</v>
      </c>
      <c r="J8665" t="s">
        <v>8215</v>
      </c>
      <c r="K8665" t="s">
        <v>8224</v>
      </c>
      <c r="L8665" t="s">
        <v>8216</v>
      </c>
    </row>
    <row r="8666" spans="1:12" x14ac:dyDescent="0.35">
      <c r="A8666" s="164" t="s">
        <v>29606</v>
      </c>
      <c r="B8666" t="s">
        <v>29607</v>
      </c>
      <c r="C8666" t="s">
        <v>29608</v>
      </c>
      <c r="D8666" t="s">
        <v>29609</v>
      </c>
      <c r="E8666" t="s">
        <v>4186</v>
      </c>
      <c r="F8666">
        <v>56</v>
      </c>
      <c r="G8666" t="s">
        <v>8234</v>
      </c>
      <c r="H8666" t="s">
        <v>8213</v>
      </c>
      <c r="I8666" t="s">
        <v>8214</v>
      </c>
      <c r="J8666" t="s">
        <v>8215</v>
      </c>
      <c r="K8666" t="s">
        <v>5808</v>
      </c>
      <c r="L8666" t="s">
        <v>8216</v>
      </c>
    </row>
    <row r="8667" spans="1:12" x14ac:dyDescent="0.35">
      <c r="A8667" s="164" t="s">
        <v>4388</v>
      </c>
      <c r="B8667" t="s">
        <v>7759</v>
      </c>
      <c r="C8667" t="s">
        <v>15452</v>
      </c>
      <c r="D8667" t="s">
        <v>4329</v>
      </c>
      <c r="E8667" t="s">
        <v>4186</v>
      </c>
      <c r="F8667">
        <v>352</v>
      </c>
      <c r="G8667" t="s">
        <v>8556</v>
      </c>
      <c r="H8667" t="s">
        <v>8213</v>
      </c>
      <c r="I8667" t="s">
        <v>8214</v>
      </c>
      <c r="J8667" t="s">
        <v>8215</v>
      </c>
      <c r="K8667" t="s">
        <v>5808</v>
      </c>
      <c r="L8667" t="s">
        <v>8216</v>
      </c>
    </row>
    <row r="8668" spans="1:12" x14ac:dyDescent="0.35">
      <c r="A8668" s="164" t="s">
        <v>4389</v>
      </c>
      <c r="B8668" t="s">
        <v>7095</v>
      </c>
      <c r="C8668" t="s">
        <v>8362</v>
      </c>
      <c r="D8668" t="s">
        <v>181</v>
      </c>
      <c r="E8668" t="s">
        <v>4186</v>
      </c>
      <c r="F8668">
        <v>40</v>
      </c>
      <c r="G8668" t="s">
        <v>8234</v>
      </c>
      <c r="H8668" t="s">
        <v>8213</v>
      </c>
      <c r="I8668" t="s">
        <v>8219</v>
      </c>
      <c r="J8668" t="s">
        <v>8215</v>
      </c>
      <c r="K8668" t="s">
        <v>8224</v>
      </c>
      <c r="L8668" t="s">
        <v>8216</v>
      </c>
    </row>
    <row r="8669" spans="1:12" x14ac:dyDescent="0.35">
      <c r="A8669" s="164" t="s">
        <v>20840</v>
      </c>
      <c r="B8669" t="s">
        <v>20841</v>
      </c>
      <c r="C8669" t="s">
        <v>20842</v>
      </c>
      <c r="D8669" t="s">
        <v>20843</v>
      </c>
      <c r="E8669" t="s">
        <v>4186</v>
      </c>
      <c r="F8669">
        <v>16</v>
      </c>
      <c r="G8669" t="s">
        <v>8234</v>
      </c>
      <c r="H8669" t="s">
        <v>8213</v>
      </c>
      <c r="I8669" t="s">
        <v>8219</v>
      </c>
      <c r="J8669" t="s">
        <v>8215</v>
      </c>
      <c r="K8669" t="s">
        <v>8224</v>
      </c>
      <c r="L8669" t="s">
        <v>8216</v>
      </c>
    </row>
    <row r="8670" spans="1:12" x14ac:dyDescent="0.35">
      <c r="A8670" s="164" t="s">
        <v>29630</v>
      </c>
      <c r="B8670" t="s">
        <v>29631</v>
      </c>
      <c r="C8670" t="s">
        <v>21649</v>
      </c>
      <c r="D8670" t="s">
        <v>1391</v>
      </c>
      <c r="E8670" t="s">
        <v>4186</v>
      </c>
      <c r="F8670">
        <v>26</v>
      </c>
      <c r="G8670" t="s">
        <v>8234</v>
      </c>
      <c r="H8670" t="s">
        <v>8213</v>
      </c>
      <c r="I8670" t="s">
        <v>8214</v>
      </c>
      <c r="J8670" t="s">
        <v>8215</v>
      </c>
      <c r="K8670" t="s">
        <v>5808</v>
      </c>
      <c r="L8670" t="s">
        <v>8216</v>
      </c>
    </row>
    <row r="8671" spans="1:12" x14ac:dyDescent="0.35">
      <c r="A8671" s="164" t="s">
        <v>19745</v>
      </c>
      <c r="B8671" t="s">
        <v>19746</v>
      </c>
      <c r="C8671" t="s">
        <v>19747</v>
      </c>
      <c r="D8671" t="s">
        <v>19748</v>
      </c>
      <c r="E8671" t="s">
        <v>4186</v>
      </c>
      <c r="H8671" t="s">
        <v>8213</v>
      </c>
      <c r="I8671" t="s">
        <v>8219</v>
      </c>
      <c r="J8671" t="s">
        <v>8215</v>
      </c>
      <c r="K8671" t="s">
        <v>8224</v>
      </c>
      <c r="L8671" t="s">
        <v>8216</v>
      </c>
    </row>
    <row r="8672" spans="1:12" x14ac:dyDescent="0.35">
      <c r="A8672" s="164" t="s">
        <v>4390</v>
      </c>
      <c r="B8672" t="s">
        <v>7890</v>
      </c>
      <c r="C8672" t="s">
        <v>33189</v>
      </c>
      <c r="D8672" t="s">
        <v>3576</v>
      </c>
      <c r="E8672" t="s">
        <v>4186</v>
      </c>
      <c r="F8672">
        <v>15</v>
      </c>
      <c r="G8672" t="s">
        <v>8234</v>
      </c>
      <c r="H8672" t="s">
        <v>8213</v>
      </c>
      <c r="I8672" t="s">
        <v>8219</v>
      </c>
      <c r="J8672" t="s">
        <v>8215</v>
      </c>
      <c r="K8672" t="s">
        <v>8224</v>
      </c>
      <c r="L8672" t="s">
        <v>8216</v>
      </c>
    </row>
    <row r="8673" spans="1:12" x14ac:dyDescent="0.35">
      <c r="A8673" s="164" t="s">
        <v>13186</v>
      </c>
      <c r="B8673" t="s">
        <v>13187</v>
      </c>
      <c r="C8673" t="s">
        <v>13188</v>
      </c>
      <c r="D8673" t="s">
        <v>13189</v>
      </c>
      <c r="E8673" t="s">
        <v>4186</v>
      </c>
      <c r="H8673" t="s">
        <v>8213</v>
      </c>
      <c r="I8673" t="s">
        <v>8219</v>
      </c>
      <c r="J8673" t="s">
        <v>8215</v>
      </c>
      <c r="K8673" t="s">
        <v>8224</v>
      </c>
      <c r="L8673" t="s">
        <v>8216</v>
      </c>
    </row>
    <row r="8674" spans="1:12" x14ac:dyDescent="0.35">
      <c r="A8674" s="164" t="s">
        <v>31070</v>
      </c>
      <c r="B8674" t="s">
        <v>10934</v>
      </c>
      <c r="C8674" t="s">
        <v>30684</v>
      </c>
      <c r="D8674" t="s">
        <v>10936</v>
      </c>
      <c r="E8674" t="s">
        <v>4186</v>
      </c>
      <c r="F8674">
        <v>25</v>
      </c>
      <c r="G8674" t="s">
        <v>8234</v>
      </c>
      <c r="H8674" t="s">
        <v>8213</v>
      </c>
      <c r="I8674" t="s">
        <v>8219</v>
      </c>
      <c r="J8674" t="s">
        <v>8215</v>
      </c>
      <c r="K8674" t="s">
        <v>5808</v>
      </c>
      <c r="L8674" t="s">
        <v>8216</v>
      </c>
    </row>
    <row r="8675" spans="1:12" x14ac:dyDescent="0.35">
      <c r="A8675" s="164" t="s">
        <v>29934</v>
      </c>
      <c r="B8675" t="s">
        <v>29935</v>
      </c>
      <c r="C8675" t="s">
        <v>29936</v>
      </c>
      <c r="D8675" t="s">
        <v>29937</v>
      </c>
      <c r="E8675" t="s">
        <v>4186</v>
      </c>
      <c r="H8675" t="s">
        <v>8213</v>
      </c>
      <c r="I8675" t="s">
        <v>8214</v>
      </c>
      <c r="J8675" t="s">
        <v>8215</v>
      </c>
      <c r="K8675" t="s">
        <v>8224</v>
      </c>
      <c r="L8675" t="s">
        <v>8216</v>
      </c>
    </row>
    <row r="8676" spans="1:12" x14ac:dyDescent="0.35">
      <c r="A8676" s="164" t="s">
        <v>28767</v>
      </c>
      <c r="B8676" t="s">
        <v>8846</v>
      </c>
      <c r="C8676" t="s">
        <v>28768</v>
      </c>
      <c r="D8676" t="s">
        <v>8848</v>
      </c>
      <c r="E8676" t="s">
        <v>4186</v>
      </c>
      <c r="H8676" t="s">
        <v>8213</v>
      </c>
      <c r="I8676" t="s">
        <v>8219</v>
      </c>
      <c r="J8676" t="s">
        <v>8215</v>
      </c>
      <c r="K8676" t="s">
        <v>8224</v>
      </c>
      <c r="L8676" t="s">
        <v>8216</v>
      </c>
    </row>
    <row r="8677" spans="1:12" x14ac:dyDescent="0.35">
      <c r="A8677" s="164" t="s">
        <v>14967</v>
      </c>
      <c r="B8677" t="s">
        <v>14968</v>
      </c>
      <c r="C8677" t="s">
        <v>14969</v>
      </c>
      <c r="D8677" t="s">
        <v>14970</v>
      </c>
      <c r="E8677" t="s">
        <v>4186</v>
      </c>
      <c r="F8677">
        <v>18</v>
      </c>
      <c r="G8677" t="s">
        <v>8234</v>
      </c>
      <c r="H8677" t="s">
        <v>8213</v>
      </c>
      <c r="I8677" t="s">
        <v>8219</v>
      </c>
      <c r="J8677" t="s">
        <v>8215</v>
      </c>
      <c r="K8677" t="s">
        <v>8224</v>
      </c>
      <c r="L8677" t="s">
        <v>8216</v>
      </c>
    </row>
    <row r="8678" spans="1:12" x14ac:dyDescent="0.35">
      <c r="A8678" s="164" t="s">
        <v>4391</v>
      </c>
      <c r="B8678" t="s">
        <v>7137</v>
      </c>
      <c r="C8678" t="s">
        <v>26298</v>
      </c>
      <c r="D8678" t="s">
        <v>2211</v>
      </c>
      <c r="E8678" t="s">
        <v>4186</v>
      </c>
      <c r="F8678">
        <v>28</v>
      </c>
      <c r="G8678" t="s">
        <v>8234</v>
      </c>
      <c r="H8678" t="s">
        <v>8213</v>
      </c>
      <c r="I8678" t="s">
        <v>8219</v>
      </c>
      <c r="J8678" t="s">
        <v>8215</v>
      </c>
      <c r="K8678" t="s">
        <v>5808</v>
      </c>
      <c r="L8678" t="s">
        <v>8216</v>
      </c>
    </row>
    <row r="8679" spans="1:12" x14ac:dyDescent="0.35">
      <c r="A8679" s="164" t="s">
        <v>4392</v>
      </c>
      <c r="B8679" t="s">
        <v>7136</v>
      </c>
      <c r="C8679" t="s">
        <v>24031</v>
      </c>
      <c r="D8679" t="s">
        <v>1817</v>
      </c>
      <c r="E8679" t="s">
        <v>4186</v>
      </c>
      <c r="F8679">
        <v>27</v>
      </c>
      <c r="G8679" t="s">
        <v>8234</v>
      </c>
      <c r="H8679" t="s">
        <v>8213</v>
      </c>
      <c r="I8679" t="s">
        <v>8219</v>
      </c>
      <c r="J8679" t="s">
        <v>8215</v>
      </c>
      <c r="K8679" t="s">
        <v>5808</v>
      </c>
      <c r="L8679" t="s">
        <v>8216</v>
      </c>
    </row>
    <row r="8680" spans="1:12" x14ac:dyDescent="0.35">
      <c r="A8680" s="164" t="s">
        <v>4393</v>
      </c>
      <c r="B8680" t="s">
        <v>7758</v>
      </c>
      <c r="C8680" t="s">
        <v>18048</v>
      </c>
      <c r="D8680" t="s">
        <v>4394</v>
      </c>
      <c r="E8680" t="s">
        <v>4186</v>
      </c>
      <c r="F8680">
        <v>63</v>
      </c>
      <c r="G8680" t="s">
        <v>8234</v>
      </c>
      <c r="H8680" t="s">
        <v>8213</v>
      </c>
      <c r="I8680" t="s">
        <v>8219</v>
      </c>
      <c r="J8680" t="s">
        <v>8215</v>
      </c>
      <c r="K8680" t="s">
        <v>8224</v>
      </c>
      <c r="L8680" t="s">
        <v>8216</v>
      </c>
    </row>
    <row r="8681" spans="1:12" x14ac:dyDescent="0.35">
      <c r="A8681" s="164" t="s">
        <v>31503</v>
      </c>
      <c r="B8681" t="s">
        <v>31504</v>
      </c>
      <c r="C8681" t="s">
        <v>31505</v>
      </c>
      <c r="D8681" t="s">
        <v>31506</v>
      </c>
      <c r="E8681" t="s">
        <v>4186</v>
      </c>
      <c r="H8681" t="s">
        <v>8213</v>
      </c>
      <c r="I8681" t="s">
        <v>8219</v>
      </c>
      <c r="J8681" t="s">
        <v>8215</v>
      </c>
      <c r="K8681" t="s">
        <v>8224</v>
      </c>
      <c r="L8681" t="s">
        <v>8216</v>
      </c>
    </row>
    <row r="8682" spans="1:12" x14ac:dyDescent="0.35">
      <c r="A8682" s="164" t="s">
        <v>19021</v>
      </c>
      <c r="B8682" t="s">
        <v>19022</v>
      </c>
      <c r="C8682" t="s">
        <v>19023</v>
      </c>
      <c r="D8682" t="s">
        <v>9143</v>
      </c>
      <c r="E8682" t="s">
        <v>4186</v>
      </c>
      <c r="H8682" t="s">
        <v>8213</v>
      </c>
      <c r="I8682" t="s">
        <v>8214</v>
      </c>
      <c r="J8682" t="s">
        <v>8215</v>
      </c>
      <c r="K8682" t="s">
        <v>8224</v>
      </c>
      <c r="L8682" t="s">
        <v>8216</v>
      </c>
    </row>
    <row r="8683" spans="1:12" x14ac:dyDescent="0.35">
      <c r="A8683" s="164" t="s">
        <v>28056</v>
      </c>
      <c r="B8683" t="s">
        <v>28057</v>
      </c>
      <c r="C8683" t="s">
        <v>28058</v>
      </c>
      <c r="D8683" t="s">
        <v>28059</v>
      </c>
      <c r="E8683" t="s">
        <v>4186</v>
      </c>
      <c r="F8683">
        <v>62</v>
      </c>
      <c r="G8683" t="s">
        <v>8234</v>
      </c>
      <c r="H8683" t="s">
        <v>8213</v>
      </c>
      <c r="I8683" t="s">
        <v>8214</v>
      </c>
      <c r="J8683" t="s">
        <v>8215</v>
      </c>
      <c r="K8683" t="s">
        <v>8224</v>
      </c>
      <c r="L8683" t="s">
        <v>8216</v>
      </c>
    </row>
    <row r="8684" spans="1:12" x14ac:dyDescent="0.35">
      <c r="A8684" s="164" t="s">
        <v>25348</v>
      </c>
      <c r="B8684" t="s">
        <v>9743</v>
      </c>
      <c r="C8684" t="s">
        <v>25349</v>
      </c>
      <c r="D8684" t="s">
        <v>9745</v>
      </c>
      <c r="E8684" t="s">
        <v>4186</v>
      </c>
      <c r="H8684" t="s">
        <v>8213</v>
      </c>
      <c r="I8684" t="s">
        <v>8219</v>
      </c>
      <c r="J8684" t="s">
        <v>8215</v>
      </c>
      <c r="K8684" t="s">
        <v>8224</v>
      </c>
      <c r="L8684" t="s">
        <v>8216</v>
      </c>
    </row>
    <row r="8685" spans="1:12" x14ac:dyDescent="0.35">
      <c r="A8685" s="164" t="s">
        <v>4395</v>
      </c>
      <c r="B8685" t="s">
        <v>7110</v>
      </c>
      <c r="C8685" t="s">
        <v>24011</v>
      </c>
      <c r="D8685" t="s">
        <v>4396</v>
      </c>
      <c r="E8685" t="s">
        <v>4186</v>
      </c>
      <c r="F8685">
        <v>48</v>
      </c>
      <c r="G8685" t="s">
        <v>8234</v>
      </c>
      <c r="H8685" t="s">
        <v>8213</v>
      </c>
      <c r="I8685" t="s">
        <v>8219</v>
      </c>
      <c r="J8685" t="s">
        <v>8215</v>
      </c>
      <c r="K8685" t="s">
        <v>8224</v>
      </c>
      <c r="L8685" t="s">
        <v>8216</v>
      </c>
    </row>
    <row r="8686" spans="1:12" x14ac:dyDescent="0.35">
      <c r="A8686" s="164" t="s">
        <v>4397</v>
      </c>
      <c r="B8686" t="s">
        <v>7824</v>
      </c>
      <c r="C8686" t="s">
        <v>30255</v>
      </c>
      <c r="D8686" t="s">
        <v>4398</v>
      </c>
      <c r="E8686" t="s">
        <v>4186</v>
      </c>
      <c r="F8686">
        <v>44</v>
      </c>
      <c r="G8686" t="s">
        <v>8234</v>
      </c>
      <c r="H8686" t="s">
        <v>8213</v>
      </c>
      <c r="I8686" t="s">
        <v>8219</v>
      </c>
      <c r="J8686" t="s">
        <v>8215</v>
      </c>
      <c r="K8686" t="s">
        <v>5808</v>
      </c>
      <c r="L8686" t="s">
        <v>8216</v>
      </c>
    </row>
    <row r="8687" spans="1:12" x14ac:dyDescent="0.35">
      <c r="A8687" s="164" t="s">
        <v>18265</v>
      </c>
      <c r="B8687" t="s">
        <v>18266</v>
      </c>
      <c r="C8687" t="s">
        <v>18267</v>
      </c>
      <c r="D8687" t="s">
        <v>18268</v>
      </c>
      <c r="E8687" t="s">
        <v>4186</v>
      </c>
      <c r="H8687" t="s">
        <v>8213</v>
      </c>
      <c r="I8687" t="s">
        <v>8219</v>
      </c>
      <c r="J8687" t="s">
        <v>8215</v>
      </c>
      <c r="K8687" t="s">
        <v>8224</v>
      </c>
      <c r="L8687" t="s">
        <v>8216</v>
      </c>
    </row>
    <row r="8688" spans="1:12" x14ac:dyDescent="0.35">
      <c r="A8688" s="164" t="s">
        <v>14717</v>
      </c>
      <c r="B8688" t="s">
        <v>14718</v>
      </c>
      <c r="C8688" t="s">
        <v>14719</v>
      </c>
      <c r="D8688" t="s">
        <v>14720</v>
      </c>
      <c r="E8688" t="s">
        <v>4186</v>
      </c>
      <c r="F8688">
        <v>25</v>
      </c>
      <c r="G8688" t="s">
        <v>8234</v>
      </c>
      <c r="H8688" t="s">
        <v>8213</v>
      </c>
      <c r="I8688" t="s">
        <v>8219</v>
      </c>
      <c r="J8688" t="s">
        <v>8215</v>
      </c>
      <c r="K8688" t="s">
        <v>5808</v>
      </c>
      <c r="L8688" t="s">
        <v>8216</v>
      </c>
    </row>
    <row r="8689" spans="1:12" x14ac:dyDescent="0.35">
      <c r="A8689" s="164" t="s">
        <v>4399</v>
      </c>
      <c r="B8689" t="s">
        <v>7862</v>
      </c>
      <c r="C8689" t="s">
        <v>10771</v>
      </c>
      <c r="D8689" t="s">
        <v>4400</v>
      </c>
      <c r="E8689" t="s">
        <v>4186</v>
      </c>
      <c r="F8689">
        <v>57</v>
      </c>
      <c r="G8689" t="s">
        <v>8234</v>
      </c>
      <c r="H8689" t="s">
        <v>8213</v>
      </c>
      <c r="I8689" t="s">
        <v>8219</v>
      </c>
      <c r="J8689" t="s">
        <v>8215</v>
      </c>
      <c r="K8689" t="s">
        <v>5808</v>
      </c>
      <c r="L8689" t="s">
        <v>8216</v>
      </c>
    </row>
    <row r="8690" spans="1:12" x14ac:dyDescent="0.35">
      <c r="A8690" s="164" t="s">
        <v>4401</v>
      </c>
      <c r="B8690" t="s">
        <v>7844</v>
      </c>
      <c r="C8690" t="s">
        <v>33384</v>
      </c>
      <c r="D8690" t="s">
        <v>4402</v>
      </c>
      <c r="E8690" t="s">
        <v>4186</v>
      </c>
      <c r="F8690">
        <v>0</v>
      </c>
      <c r="G8690" t="s">
        <v>8234</v>
      </c>
      <c r="H8690" t="s">
        <v>8213</v>
      </c>
      <c r="I8690" t="s">
        <v>8214</v>
      </c>
      <c r="J8690" t="s">
        <v>8215</v>
      </c>
      <c r="K8690" t="s">
        <v>8224</v>
      </c>
      <c r="L8690" t="s">
        <v>8216</v>
      </c>
    </row>
    <row r="8691" spans="1:12" x14ac:dyDescent="0.35">
      <c r="A8691" s="164" t="s">
        <v>12886</v>
      </c>
      <c r="B8691" t="s">
        <v>12887</v>
      </c>
      <c r="C8691" t="s">
        <v>12888</v>
      </c>
      <c r="D8691" t="s">
        <v>12889</v>
      </c>
      <c r="E8691" t="s">
        <v>4186</v>
      </c>
      <c r="H8691" t="s">
        <v>8213</v>
      </c>
      <c r="I8691" t="s">
        <v>8219</v>
      </c>
      <c r="J8691" t="s">
        <v>8215</v>
      </c>
      <c r="K8691" t="s">
        <v>8224</v>
      </c>
      <c r="L8691" t="s">
        <v>8216</v>
      </c>
    </row>
    <row r="8692" spans="1:12" x14ac:dyDescent="0.35">
      <c r="A8692" s="164" t="s">
        <v>32922</v>
      </c>
      <c r="B8692" t="s">
        <v>32923</v>
      </c>
      <c r="C8692" t="s">
        <v>32924</v>
      </c>
      <c r="D8692" t="s">
        <v>32925</v>
      </c>
      <c r="E8692" t="s">
        <v>4186</v>
      </c>
      <c r="F8692">
        <v>25</v>
      </c>
      <c r="G8692" t="s">
        <v>8234</v>
      </c>
      <c r="H8692" t="s">
        <v>8213</v>
      </c>
      <c r="I8692" t="s">
        <v>8214</v>
      </c>
      <c r="J8692" t="s">
        <v>8215</v>
      </c>
      <c r="K8692" t="s">
        <v>5808</v>
      </c>
      <c r="L8692" t="s">
        <v>8216</v>
      </c>
    </row>
    <row r="8693" spans="1:12" x14ac:dyDescent="0.35">
      <c r="A8693" s="164" t="s">
        <v>4403</v>
      </c>
      <c r="B8693" t="s">
        <v>7763</v>
      </c>
      <c r="C8693" t="s">
        <v>13083</v>
      </c>
      <c r="D8693" t="s">
        <v>93</v>
      </c>
      <c r="E8693" t="s">
        <v>4186</v>
      </c>
      <c r="F8693">
        <v>444</v>
      </c>
      <c r="G8693" t="s">
        <v>8307</v>
      </c>
      <c r="H8693" t="s">
        <v>8213</v>
      </c>
      <c r="I8693" t="s">
        <v>8214</v>
      </c>
      <c r="J8693" t="s">
        <v>8215</v>
      </c>
      <c r="K8693" t="s">
        <v>8224</v>
      </c>
      <c r="L8693" t="s">
        <v>8216</v>
      </c>
    </row>
    <row r="8694" spans="1:12" x14ac:dyDescent="0.35">
      <c r="A8694" s="164" t="s">
        <v>30577</v>
      </c>
      <c r="B8694" t="s">
        <v>30578</v>
      </c>
      <c r="C8694" t="s">
        <v>30579</v>
      </c>
      <c r="D8694" t="s">
        <v>30580</v>
      </c>
      <c r="E8694" t="s">
        <v>4186</v>
      </c>
      <c r="H8694" t="s">
        <v>8213</v>
      </c>
      <c r="I8694" t="s">
        <v>8219</v>
      </c>
      <c r="J8694" t="s">
        <v>8215</v>
      </c>
      <c r="K8694" t="s">
        <v>8224</v>
      </c>
      <c r="L8694" t="s">
        <v>8216</v>
      </c>
    </row>
    <row r="8695" spans="1:12" x14ac:dyDescent="0.35">
      <c r="A8695" s="164" t="s">
        <v>13859</v>
      </c>
      <c r="B8695" t="s">
        <v>13860</v>
      </c>
      <c r="C8695" t="s">
        <v>13861</v>
      </c>
      <c r="D8695" t="s">
        <v>13862</v>
      </c>
      <c r="E8695" t="s">
        <v>4186</v>
      </c>
      <c r="F8695">
        <v>19</v>
      </c>
      <c r="G8695" t="s">
        <v>8234</v>
      </c>
      <c r="H8695" t="s">
        <v>8213</v>
      </c>
      <c r="I8695" t="s">
        <v>8214</v>
      </c>
      <c r="J8695" t="s">
        <v>8215</v>
      </c>
      <c r="K8695" t="s">
        <v>8224</v>
      </c>
      <c r="L8695" t="s">
        <v>8216</v>
      </c>
    </row>
    <row r="8696" spans="1:12" x14ac:dyDescent="0.35">
      <c r="A8696" s="164" t="s">
        <v>20253</v>
      </c>
      <c r="B8696" t="s">
        <v>20254</v>
      </c>
      <c r="C8696" t="s">
        <v>20255</v>
      </c>
      <c r="D8696" t="s">
        <v>1359</v>
      </c>
      <c r="E8696" t="s">
        <v>4186</v>
      </c>
      <c r="F8696">
        <v>29</v>
      </c>
      <c r="G8696" t="s">
        <v>8234</v>
      </c>
      <c r="H8696" t="s">
        <v>8213</v>
      </c>
      <c r="I8696" t="s">
        <v>8219</v>
      </c>
      <c r="J8696" t="s">
        <v>8215</v>
      </c>
      <c r="K8696" t="s">
        <v>8224</v>
      </c>
      <c r="L8696" t="s">
        <v>8216</v>
      </c>
    </row>
    <row r="8697" spans="1:12" x14ac:dyDescent="0.35">
      <c r="A8697" s="164" t="s">
        <v>4404</v>
      </c>
      <c r="B8697" t="s">
        <v>7813</v>
      </c>
      <c r="C8697" t="s">
        <v>17269</v>
      </c>
      <c r="D8697" t="s">
        <v>1892</v>
      </c>
      <c r="E8697" t="s">
        <v>4186</v>
      </c>
      <c r="F8697">
        <v>532</v>
      </c>
      <c r="G8697" t="s">
        <v>8490</v>
      </c>
      <c r="H8697" t="s">
        <v>8213</v>
      </c>
      <c r="I8697" t="s">
        <v>8214</v>
      </c>
      <c r="J8697" t="s">
        <v>8215</v>
      </c>
      <c r="K8697" t="s">
        <v>8224</v>
      </c>
      <c r="L8697" t="s">
        <v>8216</v>
      </c>
    </row>
    <row r="8698" spans="1:12" x14ac:dyDescent="0.35">
      <c r="A8698" s="164" t="s">
        <v>24632</v>
      </c>
      <c r="B8698" t="s">
        <v>24229</v>
      </c>
      <c r="C8698" t="s">
        <v>24230</v>
      </c>
      <c r="D8698" t="s">
        <v>24231</v>
      </c>
      <c r="E8698" t="s">
        <v>4186</v>
      </c>
      <c r="F8698">
        <v>25</v>
      </c>
      <c r="G8698" t="s">
        <v>8234</v>
      </c>
      <c r="H8698" t="s">
        <v>8213</v>
      </c>
      <c r="I8698" t="s">
        <v>8219</v>
      </c>
      <c r="J8698" t="s">
        <v>8215</v>
      </c>
      <c r="K8698" t="s">
        <v>5808</v>
      </c>
      <c r="L8698" t="s">
        <v>8216</v>
      </c>
    </row>
    <row r="8699" spans="1:12" x14ac:dyDescent="0.35">
      <c r="A8699" s="164" t="s">
        <v>23021</v>
      </c>
      <c r="B8699" t="s">
        <v>23022</v>
      </c>
      <c r="C8699" t="s">
        <v>23023</v>
      </c>
      <c r="D8699" t="s">
        <v>23024</v>
      </c>
      <c r="E8699" t="s">
        <v>4186</v>
      </c>
      <c r="H8699" t="s">
        <v>8213</v>
      </c>
      <c r="I8699" t="s">
        <v>8219</v>
      </c>
      <c r="J8699" t="s">
        <v>8215</v>
      </c>
      <c r="K8699" t="s">
        <v>8224</v>
      </c>
      <c r="L8699" t="s">
        <v>8216</v>
      </c>
    </row>
    <row r="8700" spans="1:12" x14ac:dyDescent="0.35">
      <c r="A8700" s="164" t="s">
        <v>21401</v>
      </c>
      <c r="B8700" t="s">
        <v>21402</v>
      </c>
      <c r="C8700" t="s">
        <v>21403</v>
      </c>
      <c r="D8700" t="s">
        <v>21404</v>
      </c>
      <c r="E8700" t="s">
        <v>4186</v>
      </c>
      <c r="F8700">
        <v>49</v>
      </c>
      <c r="G8700" t="s">
        <v>8234</v>
      </c>
      <c r="H8700" t="s">
        <v>8213</v>
      </c>
      <c r="I8700" t="s">
        <v>8219</v>
      </c>
      <c r="J8700" t="s">
        <v>8215</v>
      </c>
      <c r="K8700" t="s">
        <v>5808</v>
      </c>
      <c r="L8700" t="s">
        <v>8216</v>
      </c>
    </row>
    <row r="8701" spans="1:12" x14ac:dyDescent="0.35">
      <c r="A8701" s="164" t="s">
        <v>17362</v>
      </c>
      <c r="B8701" t="s">
        <v>15161</v>
      </c>
      <c r="C8701" t="s">
        <v>17363</v>
      </c>
      <c r="D8701" t="s">
        <v>15163</v>
      </c>
      <c r="E8701" t="s">
        <v>4186</v>
      </c>
      <c r="H8701" t="s">
        <v>8213</v>
      </c>
      <c r="I8701" t="s">
        <v>8214</v>
      </c>
      <c r="J8701" t="s">
        <v>8215</v>
      </c>
      <c r="K8701" t="s">
        <v>8224</v>
      </c>
      <c r="L8701" t="s">
        <v>8216</v>
      </c>
    </row>
    <row r="8702" spans="1:12" x14ac:dyDescent="0.35">
      <c r="A8702" s="164" t="s">
        <v>19287</v>
      </c>
      <c r="B8702" t="s">
        <v>19288</v>
      </c>
      <c r="C8702" t="s">
        <v>19289</v>
      </c>
      <c r="D8702" t="s">
        <v>19290</v>
      </c>
      <c r="E8702" t="s">
        <v>4186</v>
      </c>
      <c r="F8702">
        <v>31</v>
      </c>
      <c r="G8702" t="s">
        <v>8234</v>
      </c>
      <c r="H8702" t="s">
        <v>8213</v>
      </c>
      <c r="I8702" t="s">
        <v>8219</v>
      </c>
      <c r="J8702" t="s">
        <v>8215</v>
      </c>
      <c r="K8702" t="s">
        <v>5808</v>
      </c>
      <c r="L8702" t="s">
        <v>8216</v>
      </c>
    </row>
    <row r="8703" spans="1:12" x14ac:dyDescent="0.35">
      <c r="A8703" s="164" t="s">
        <v>11257</v>
      </c>
      <c r="B8703" t="s">
        <v>11258</v>
      </c>
      <c r="C8703" t="s">
        <v>11259</v>
      </c>
      <c r="D8703" t="s">
        <v>11260</v>
      </c>
      <c r="E8703" t="s">
        <v>4186</v>
      </c>
      <c r="H8703" t="s">
        <v>8213</v>
      </c>
      <c r="I8703" t="s">
        <v>8219</v>
      </c>
      <c r="J8703" t="s">
        <v>8215</v>
      </c>
      <c r="K8703" t="s">
        <v>8224</v>
      </c>
      <c r="L8703" t="s">
        <v>8216</v>
      </c>
    </row>
    <row r="8704" spans="1:12" x14ac:dyDescent="0.35">
      <c r="A8704" s="164" t="s">
        <v>27222</v>
      </c>
      <c r="B8704" t="s">
        <v>27223</v>
      </c>
      <c r="C8704" t="s">
        <v>27224</v>
      </c>
      <c r="D8704" t="s">
        <v>27225</v>
      </c>
      <c r="E8704" t="s">
        <v>4186</v>
      </c>
      <c r="F8704">
        <v>38</v>
      </c>
      <c r="G8704" t="s">
        <v>8234</v>
      </c>
      <c r="H8704" t="s">
        <v>8213</v>
      </c>
      <c r="I8704" t="s">
        <v>8219</v>
      </c>
      <c r="J8704" t="s">
        <v>8215</v>
      </c>
      <c r="K8704" t="s">
        <v>5808</v>
      </c>
      <c r="L8704" t="s">
        <v>8216</v>
      </c>
    </row>
    <row r="8705" spans="1:12" x14ac:dyDescent="0.35">
      <c r="A8705" s="164" t="s">
        <v>33237</v>
      </c>
      <c r="B8705" t="s">
        <v>33238</v>
      </c>
      <c r="C8705" t="s">
        <v>33239</v>
      </c>
      <c r="D8705" t="s">
        <v>10655</v>
      </c>
      <c r="E8705" t="s">
        <v>4186</v>
      </c>
      <c r="H8705" t="s">
        <v>8213</v>
      </c>
      <c r="I8705" t="s">
        <v>8214</v>
      </c>
      <c r="J8705" t="s">
        <v>8215</v>
      </c>
      <c r="K8705" t="s">
        <v>8224</v>
      </c>
      <c r="L8705" t="s">
        <v>8216</v>
      </c>
    </row>
    <row r="8706" spans="1:12" x14ac:dyDescent="0.35">
      <c r="A8706" s="164" t="s">
        <v>8369</v>
      </c>
      <c r="B8706" t="s">
        <v>8370</v>
      </c>
      <c r="C8706" t="s">
        <v>8371</v>
      </c>
      <c r="D8706" t="s">
        <v>93</v>
      </c>
      <c r="E8706" t="s">
        <v>4186</v>
      </c>
      <c r="F8706">
        <v>297</v>
      </c>
      <c r="G8706" t="s">
        <v>8223</v>
      </c>
      <c r="H8706" t="s">
        <v>8213</v>
      </c>
      <c r="I8706" t="s">
        <v>8214</v>
      </c>
      <c r="J8706" t="s">
        <v>8215</v>
      </c>
      <c r="K8706" t="s">
        <v>8224</v>
      </c>
      <c r="L8706" t="s">
        <v>8216</v>
      </c>
    </row>
    <row r="8707" spans="1:12" x14ac:dyDescent="0.35">
      <c r="A8707" s="164" t="s">
        <v>16834</v>
      </c>
      <c r="B8707" t="s">
        <v>16835</v>
      </c>
      <c r="C8707" t="s">
        <v>16836</v>
      </c>
      <c r="D8707" t="s">
        <v>4226</v>
      </c>
      <c r="E8707" t="s">
        <v>4186</v>
      </c>
      <c r="F8707">
        <v>183</v>
      </c>
      <c r="G8707" t="s">
        <v>8212</v>
      </c>
      <c r="H8707" t="s">
        <v>8213</v>
      </c>
      <c r="I8707" t="s">
        <v>8214</v>
      </c>
      <c r="J8707" t="s">
        <v>8215</v>
      </c>
      <c r="K8707" t="s">
        <v>8224</v>
      </c>
      <c r="L8707" t="s">
        <v>8267</v>
      </c>
    </row>
    <row r="8708" spans="1:12" x14ac:dyDescent="0.35">
      <c r="A8708" s="164" t="s">
        <v>28292</v>
      </c>
      <c r="B8708" t="s">
        <v>28293</v>
      </c>
      <c r="C8708" t="s">
        <v>28294</v>
      </c>
      <c r="D8708" t="s">
        <v>28295</v>
      </c>
      <c r="E8708" t="s">
        <v>4186</v>
      </c>
      <c r="F8708">
        <v>27</v>
      </c>
      <c r="G8708" t="s">
        <v>8234</v>
      </c>
      <c r="H8708" t="s">
        <v>8213</v>
      </c>
      <c r="I8708" t="s">
        <v>8219</v>
      </c>
      <c r="J8708" t="s">
        <v>8215</v>
      </c>
      <c r="K8708" t="s">
        <v>5808</v>
      </c>
      <c r="L8708" t="s">
        <v>8216</v>
      </c>
    </row>
    <row r="8709" spans="1:12" x14ac:dyDescent="0.35">
      <c r="A8709" s="164" t="s">
        <v>10498</v>
      </c>
      <c r="B8709" t="s">
        <v>10499</v>
      </c>
      <c r="C8709" t="s">
        <v>10500</v>
      </c>
      <c r="D8709" t="s">
        <v>4226</v>
      </c>
      <c r="E8709" t="s">
        <v>4186</v>
      </c>
      <c r="F8709">
        <v>240</v>
      </c>
      <c r="G8709" t="s">
        <v>8223</v>
      </c>
      <c r="H8709" t="s">
        <v>8213</v>
      </c>
      <c r="I8709" t="s">
        <v>8214</v>
      </c>
      <c r="J8709" t="s">
        <v>8215</v>
      </c>
      <c r="K8709" t="s">
        <v>8224</v>
      </c>
      <c r="L8709" t="s">
        <v>8267</v>
      </c>
    </row>
    <row r="8710" spans="1:12" x14ac:dyDescent="0.35">
      <c r="A8710" s="164" t="s">
        <v>4405</v>
      </c>
      <c r="B8710" t="s">
        <v>7128</v>
      </c>
      <c r="C8710" t="s">
        <v>11077</v>
      </c>
      <c r="D8710" t="s">
        <v>4406</v>
      </c>
      <c r="E8710" t="s">
        <v>4186</v>
      </c>
      <c r="F8710">
        <v>185</v>
      </c>
      <c r="G8710" t="s">
        <v>8212</v>
      </c>
      <c r="H8710" t="s">
        <v>8213</v>
      </c>
      <c r="I8710" t="s">
        <v>8214</v>
      </c>
      <c r="J8710" t="s">
        <v>8215</v>
      </c>
      <c r="K8710" t="s">
        <v>8224</v>
      </c>
      <c r="L8710" t="s">
        <v>8216</v>
      </c>
    </row>
    <row r="8711" spans="1:12" x14ac:dyDescent="0.35">
      <c r="A8711" s="164" t="s">
        <v>21507</v>
      </c>
      <c r="B8711" t="s">
        <v>21508</v>
      </c>
      <c r="C8711" t="s">
        <v>21509</v>
      </c>
      <c r="D8711" t="s">
        <v>8361</v>
      </c>
      <c r="E8711" t="s">
        <v>4186</v>
      </c>
      <c r="H8711" t="s">
        <v>8213</v>
      </c>
      <c r="I8711" t="s">
        <v>8214</v>
      </c>
      <c r="J8711" t="s">
        <v>8215</v>
      </c>
      <c r="K8711" t="s">
        <v>8224</v>
      </c>
      <c r="L8711" t="s">
        <v>8216</v>
      </c>
    </row>
    <row r="8712" spans="1:12" x14ac:dyDescent="0.35">
      <c r="A8712" s="164" t="s">
        <v>29019</v>
      </c>
      <c r="B8712" t="s">
        <v>11087</v>
      </c>
      <c r="C8712" t="s">
        <v>29020</v>
      </c>
      <c r="D8712" t="s">
        <v>25747</v>
      </c>
      <c r="E8712" t="s">
        <v>4186</v>
      </c>
      <c r="H8712" t="s">
        <v>8213</v>
      </c>
      <c r="I8712" t="s">
        <v>8214</v>
      </c>
      <c r="J8712" t="s">
        <v>8215</v>
      </c>
      <c r="K8712" t="s">
        <v>8224</v>
      </c>
      <c r="L8712" t="s">
        <v>8216</v>
      </c>
    </row>
    <row r="8713" spans="1:12" x14ac:dyDescent="0.35">
      <c r="A8713" s="164" t="s">
        <v>4407</v>
      </c>
      <c r="B8713" t="s">
        <v>7778</v>
      </c>
      <c r="C8713" t="s">
        <v>13821</v>
      </c>
      <c r="D8713" t="s">
        <v>93</v>
      </c>
      <c r="E8713" t="s">
        <v>4186</v>
      </c>
      <c r="F8713">
        <v>288</v>
      </c>
      <c r="G8713" t="s">
        <v>8223</v>
      </c>
      <c r="H8713" t="s">
        <v>8213</v>
      </c>
      <c r="I8713" t="s">
        <v>8214</v>
      </c>
      <c r="J8713" t="s">
        <v>8215</v>
      </c>
      <c r="K8713" t="s">
        <v>8224</v>
      </c>
      <c r="L8713" t="s">
        <v>8267</v>
      </c>
    </row>
    <row r="8714" spans="1:12" x14ac:dyDescent="0.35">
      <c r="A8714" s="164" t="s">
        <v>4408</v>
      </c>
      <c r="B8714" t="s">
        <v>7105</v>
      </c>
      <c r="C8714" t="s">
        <v>12959</v>
      </c>
      <c r="D8714" t="s">
        <v>3838</v>
      </c>
      <c r="E8714" t="s">
        <v>4186</v>
      </c>
      <c r="F8714">
        <v>201</v>
      </c>
      <c r="G8714" t="s">
        <v>8223</v>
      </c>
      <c r="H8714" t="s">
        <v>8213</v>
      </c>
      <c r="I8714" t="s">
        <v>8214</v>
      </c>
      <c r="J8714" t="s">
        <v>8215</v>
      </c>
      <c r="K8714" t="s">
        <v>8224</v>
      </c>
      <c r="L8714" t="s">
        <v>8216</v>
      </c>
    </row>
    <row r="8715" spans="1:12" x14ac:dyDescent="0.35">
      <c r="A8715" s="164" t="s">
        <v>4409</v>
      </c>
      <c r="B8715" t="s">
        <v>7133</v>
      </c>
      <c r="C8715" t="s">
        <v>23919</v>
      </c>
      <c r="D8715" t="s">
        <v>4410</v>
      </c>
      <c r="E8715" t="s">
        <v>4186</v>
      </c>
      <c r="F8715">
        <v>18</v>
      </c>
      <c r="G8715" t="s">
        <v>8234</v>
      </c>
      <c r="H8715" t="s">
        <v>8213</v>
      </c>
      <c r="I8715" t="s">
        <v>8219</v>
      </c>
      <c r="J8715" t="s">
        <v>8215</v>
      </c>
      <c r="K8715" t="s">
        <v>8224</v>
      </c>
      <c r="L8715" t="s">
        <v>8216</v>
      </c>
    </row>
    <row r="8716" spans="1:12" x14ac:dyDescent="0.35">
      <c r="A8716" s="164" t="s">
        <v>4411</v>
      </c>
      <c r="B8716" t="s">
        <v>7828</v>
      </c>
      <c r="C8716" t="s">
        <v>13258</v>
      </c>
      <c r="D8716" t="s">
        <v>4202</v>
      </c>
      <c r="E8716" t="s">
        <v>4186</v>
      </c>
      <c r="F8716">
        <v>171</v>
      </c>
      <c r="G8716" t="s">
        <v>8212</v>
      </c>
      <c r="H8716" t="s">
        <v>8213</v>
      </c>
      <c r="I8716" t="s">
        <v>8214</v>
      </c>
      <c r="J8716" t="s">
        <v>8215</v>
      </c>
      <c r="K8716" t="s">
        <v>8224</v>
      </c>
      <c r="L8716" t="s">
        <v>8216</v>
      </c>
    </row>
    <row r="8717" spans="1:12" x14ac:dyDescent="0.35">
      <c r="A8717" s="164" t="s">
        <v>4412</v>
      </c>
      <c r="B8717" t="s">
        <v>7776</v>
      </c>
      <c r="C8717" t="s">
        <v>15233</v>
      </c>
      <c r="D8717" t="s">
        <v>93</v>
      </c>
      <c r="E8717" t="s">
        <v>4186</v>
      </c>
      <c r="F8717">
        <v>230</v>
      </c>
      <c r="G8717" t="s">
        <v>8223</v>
      </c>
      <c r="H8717" t="s">
        <v>8213</v>
      </c>
      <c r="I8717" t="s">
        <v>8214</v>
      </c>
      <c r="J8717" t="s">
        <v>8215</v>
      </c>
      <c r="K8717" t="s">
        <v>8224</v>
      </c>
      <c r="L8717" t="s">
        <v>8267</v>
      </c>
    </row>
    <row r="8718" spans="1:12" x14ac:dyDescent="0.35">
      <c r="A8718" s="164" t="s">
        <v>31487</v>
      </c>
      <c r="B8718" t="s">
        <v>31488</v>
      </c>
      <c r="C8718" t="s">
        <v>31489</v>
      </c>
      <c r="D8718" t="s">
        <v>940</v>
      </c>
      <c r="E8718" t="s">
        <v>4186</v>
      </c>
      <c r="F8718">
        <v>291</v>
      </c>
      <c r="G8718" t="s">
        <v>8223</v>
      </c>
      <c r="H8718" t="s">
        <v>8213</v>
      </c>
      <c r="I8718" t="s">
        <v>8214</v>
      </c>
      <c r="J8718" t="s">
        <v>8215</v>
      </c>
      <c r="K8718" t="s">
        <v>8224</v>
      </c>
      <c r="L8718" t="s">
        <v>8216</v>
      </c>
    </row>
    <row r="8719" spans="1:12" x14ac:dyDescent="0.35">
      <c r="A8719" s="164" t="s">
        <v>4413</v>
      </c>
      <c r="B8719" t="s">
        <v>6998</v>
      </c>
      <c r="C8719" t="s">
        <v>9574</v>
      </c>
      <c r="D8719" t="s">
        <v>215</v>
      </c>
      <c r="E8719" t="s">
        <v>4186</v>
      </c>
      <c r="F8719">
        <v>776</v>
      </c>
      <c r="G8719" t="s">
        <v>8490</v>
      </c>
      <c r="H8719" t="s">
        <v>8213</v>
      </c>
      <c r="I8719" t="s">
        <v>8214</v>
      </c>
      <c r="J8719" t="s">
        <v>8215</v>
      </c>
      <c r="K8719" t="s">
        <v>8224</v>
      </c>
      <c r="L8719" t="s">
        <v>8267</v>
      </c>
    </row>
    <row r="8720" spans="1:12" x14ac:dyDescent="0.35">
      <c r="A8720" s="164" t="s">
        <v>24093</v>
      </c>
      <c r="B8720" t="s">
        <v>24094</v>
      </c>
      <c r="C8720" t="s">
        <v>24095</v>
      </c>
      <c r="D8720" t="s">
        <v>17052</v>
      </c>
      <c r="E8720" t="s">
        <v>4186</v>
      </c>
      <c r="F8720">
        <v>26</v>
      </c>
      <c r="G8720" t="s">
        <v>8234</v>
      </c>
      <c r="H8720" t="s">
        <v>8213</v>
      </c>
      <c r="I8720" t="s">
        <v>8219</v>
      </c>
      <c r="J8720" t="s">
        <v>8215</v>
      </c>
      <c r="K8720" t="s">
        <v>5808</v>
      </c>
      <c r="L8720" t="s">
        <v>8216</v>
      </c>
    </row>
    <row r="8721" spans="1:12" x14ac:dyDescent="0.35">
      <c r="A8721" s="164" t="s">
        <v>26567</v>
      </c>
      <c r="B8721" t="s">
        <v>26568</v>
      </c>
      <c r="C8721" t="s">
        <v>26569</v>
      </c>
      <c r="D8721" t="s">
        <v>26570</v>
      </c>
      <c r="E8721" t="s">
        <v>4186</v>
      </c>
      <c r="F8721">
        <v>27</v>
      </c>
      <c r="G8721" t="s">
        <v>8234</v>
      </c>
      <c r="H8721" t="s">
        <v>8213</v>
      </c>
      <c r="I8721" t="s">
        <v>8219</v>
      </c>
      <c r="J8721" t="s">
        <v>8215</v>
      </c>
      <c r="K8721" t="s">
        <v>5808</v>
      </c>
      <c r="L8721" t="s">
        <v>8216</v>
      </c>
    </row>
    <row r="8722" spans="1:12" x14ac:dyDescent="0.35">
      <c r="A8722" s="164" t="s">
        <v>4414</v>
      </c>
      <c r="B8722" t="s">
        <v>6980</v>
      </c>
      <c r="C8722" t="s">
        <v>13557</v>
      </c>
      <c r="D8722" t="s">
        <v>4415</v>
      </c>
      <c r="E8722" t="s">
        <v>4186</v>
      </c>
      <c r="F8722">
        <v>441</v>
      </c>
      <c r="G8722" t="s">
        <v>8307</v>
      </c>
      <c r="H8722" t="s">
        <v>8213</v>
      </c>
      <c r="I8722" t="s">
        <v>8214</v>
      </c>
      <c r="J8722" t="s">
        <v>8215</v>
      </c>
      <c r="K8722" t="s">
        <v>8224</v>
      </c>
      <c r="L8722" t="s">
        <v>8267</v>
      </c>
    </row>
    <row r="8723" spans="1:12" x14ac:dyDescent="0.35">
      <c r="A8723" s="164" t="s">
        <v>15604</v>
      </c>
      <c r="B8723" t="s">
        <v>15605</v>
      </c>
      <c r="C8723" t="s">
        <v>15606</v>
      </c>
      <c r="D8723" t="s">
        <v>15607</v>
      </c>
      <c r="E8723" t="s">
        <v>4186</v>
      </c>
      <c r="F8723">
        <v>33</v>
      </c>
      <c r="G8723" t="s">
        <v>8234</v>
      </c>
      <c r="H8723" t="s">
        <v>8213</v>
      </c>
      <c r="I8723" t="s">
        <v>8214</v>
      </c>
      <c r="J8723" t="s">
        <v>8215</v>
      </c>
      <c r="K8723" t="s">
        <v>5808</v>
      </c>
      <c r="L8723" t="s">
        <v>8216</v>
      </c>
    </row>
    <row r="8724" spans="1:12" x14ac:dyDescent="0.35">
      <c r="A8724" s="164" t="s">
        <v>4416</v>
      </c>
      <c r="B8724" t="s">
        <v>7911</v>
      </c>
      <c r="C8724" t="s">
        <v>30247</v>
      </c>
      <c r="D8724" t="s">
        <v>4417</v>
      </c>
      <c r="E8724" t="s">
        <v>4186</v>
      </c>
      <c r="F8724">
        <v>75</v>
      </c>
      <c r="G8724" t="s">
        <v>8234</v>
      </c>
      <c r="H8724" t="s">
        <v>8213</v>
      </c>
      <c r="I8724" t="s">
        <v>8219</v>
      </c>
      <c r="J8724" t="s">
        <v>8215</v>
      </c>
      <c r="K8724" t="s">
        <v>8224</v>
      </c>
      <c r="L8724" t="s">
        <v>8216</v>
      </c>
    </row>
    <row r="8725" spans="1:12" x14ac:dyDescent="0.35">
      <c r="A8725" s="164" t="s">
        <v>4418</v>
      </c>
      <c r="B8725" t="s">
        <v>7859</v>
      </c>
      <c r="C8725" t="s">
        <v>10467</v>
      </c>
      <c r="D8725" t="s">
        <v>4419</v>
      </c>
      <c r="E8725" t="s">
        <v>4186</v>
      </c>
      <c r="F8725">
        <v>48</v>
      </c>
      <c r="G8725" t="s">
        <v>8234</v>
      </c>
      <c r="H8725" t="s">
        <v>8213</v>
      </c>
      <c r="I8725" t="s">
        <v>8219</v>
      </c>
      <c r="J8725" t="s">
        <v>8215</v>
      </c>
      <c r="K8725" t="s">
        <v>5808</v>
      </c>
      <c r="L8725" t="s">
        <v>8216</v>
      </c>
    </row>
    <row r="8726" spans="1:12" x14ac:dyDescent="0.35">
      <c r="A8726" s="164" t="s">
        <v>17085</v>
      </c>
      <c r="B8726" t="s">
        <v>17086</v>
      </c>
      <c r="C8726" t="s">
        <v>17087</v>
      </c>
      <c r="D8726" t="s">
        <v>17088</v>
      </c>
      <c r="E8726" t="s">
        <v>4186</v>
      </c>
      <c r="H8726" t="s">
        <v>8213</v>
      </c>
      <c r="I8726" t="s">
        <v>8214</v>
      </c>
      <c r="J8726" t="s">
        <v>8215</v>
      </c>
      <c r="K8726" t="s">
        <v>8224</v>
      </c>
      <c r="L8726" t="s">
        <v>8216</v>
      </c>
    </row>
    <row r="8727" spans="1:12" x14ac:dyDescent="0.35">
      <c r="A8727" s="164" t="s">
        <v>4420</v>
      </c>
      <c r="B8727" t="s">
        <v>7097</v>
      </c>
      <c r="C8727" t="s">
        <v>10251</v>
      </c>
      <c r="D8727" t="s">
        <v>4377</v>
      </c>
      <c r="E8727" t="s">
        <v>4186</v>
      </c>
      <c r="F8727">
        <v>155</v>
      </c>
      <c r="G8727" t="s">
        <v>8212</v>
      </c>
      <c r="H8727" t="s">
        <v>8213</v>
      </c>
      <c r="I8727" t="s">
        <v>8219</v>
      </c>
      <c r="J8727" t="s">
        <v>8215</v>
      </c>
      <c r="K8727" t="s">
        <v>8224</v>
      </c>
      <c r="L8727" t="s">
        <v>8216</v>
      </c>
    </row>
    <row r="8728" spans="1:12" x14ac:dyDescent="0.35">
      <c r="A8728" s="164" t="s">
        <v>23857</v>
      </c>
      <c r="B8728" t="s">
        <v>23858</v>
      </c>
      <c r="C8728" t="s">
        <v>23859</v>
      </c>
      <c r="D8728" t="s">
        <v>9143</v>
      </c>
      <c r="E8728" t="s">
        <v>4186</v>
      </c>
      <c r="H8728" t="s">
        <v>8213</v>
      </c>
      <c r="I8728" t="s">
        <v>8214</v>
      </c>
      <c r="J8728" t="s">
        <v>8215</v>
      </c>
      <c r="K8728" t="s">
        <v>8224</v>
      </c>
      <c r="L8728" t="s">
        <v>8216</v>
      </c>
    </row>
    <row r="8729" spans="1:12" x14ac:dyDescent="0.35">
      <c r="A8729" s="164" t="s">
        <v>4421</v>
      </c>
      <c r="B8729" t="s">
        <v>7092</v>
      </c>
      <c r="C8729" t="s">
        <v>30249</v>
      </c>
      <c r="D8729" t="s">
        <v>720</v>
      </c>
      <c r="E8729" t="s">
        <v>4186</v>
      </c>
      <c r="F8729">
        <v>37</v>
      </c>
      <c r="G8729" t="s">
        <v>8234</v>
      </c>
      <c r="H8729" t="s">
        <v>8213</v>
      </c>
      <c r="I8729" t="s">
        <v>8219</v>
      </c>
      <c r="J8729" t="s">
        <v>8215</v>
      </c>
      <c r="K8729" t="s">
        <v>5808</v>
      </c>
      <c r="L8729" t="s">
        <v>8216</v>
      </c>
    </row>
    <row r="8730" spans="1:12" x14ac:dyDescent="0.35">
      <c r="A8730" s="164" t="s">
        <v>4422</v>
      </c>
      <c r="B8730" t="s">
        <v>7761</v>
      </c>
      <c r="C8730" t="s">
        <v>21850</v>
      </c>
      <c r="D8730" t="s">
        <v>93</v>
      </c>
      <c r="E8730" t="s">
        <v>4186</v>
      </c>
      <c r="F8730">
        <v>133</v>
      </c>
      <c r="G8730" t="s">
        <v>8212</v>
      </c>
      <c r="H8730" t="s">
        <v>8213</v>
      </c>
      <c r="I8730" t="s">
        <v>8214</v>
      </c>
      <c r="J8730" t="s">
        <v>8215</v>
      </c>
      <c r="K8730" t="s">
        <v>8224</v>
      </c>
      <c r="L8730" t="s">
        <v>8216</v>
      </c>
    </row>
    <row r="8731" spans="1:12" x14ac:dyDescent="0.35">
      <c r="A8731" s="164" t="s">
        <v>18851</v>
      </c>
      <c r="B8731" t="s">
        <v>18852</v>
      </c>
      <c r="C8731" t="s">
        <v>18853</v>
      </c>
      <c r="D8731" t="s">
        <v>8361</v>
      </c>
      <c r="E8731" t="s">
        <v>4186</v>
      </c>
      <c r="H8731" t="s">
        <v>8213</v>
      </c>
      <c r="I8731" t="s">
        <v>8214</v>
      </c>
      <c r="J8731" t="s">
        <v>8215</v>
      </c>
      <c r="K8731" t="s">
        <v>8224</v>
      </c>
      <c r="L8731" t="s">
        <v>8216</v>
      </c>
    </row>
    <row r="8732" spans="1:12" x14ac:dyDescent="0.35">
      <c r="A8732" s="164" t="s">
        <v>4423</v>
      </c>
      <c r="B8732" t="s">
        <v>7913</v>
      </c>
      <c r="C8732" t="s">
        <v>30117</v>
      </c>
      <c r="D8732" t="s">
        <v>4262</v>
      </c>
      <c r="E8732" t="s">
        <v>4186</v>
      </c>
      <c r="F8732">
        <v>192</v>
      </c>
      <c r="G8732" t="s">
        <v>8212</v>
      </c>
      <c r="H8732" t="s">
        <v>8213</v>
      </c>
      <c r="I8732" t="s">
        <v>8214</v>
      </c>
      <c r="J8732" t="s">
        <v>8215</v>
      </c>
      <c r="K8732" t="s">
        <v>8224</v>
      </c>
      <c r="L8732" t="s">
        <v>8216</v>
      </c>
    </row>
    <row r="8733" spans="1:12" x14ac:dyDescent="0.35">
      <c r="A8733" s="164" t="s">
        <v>4424</v>
      </c>
      <c r="B8733" t="s">
        <v>7852</v>
      </c>
      <c r="C8733" t="s">
        <v>18165</v>
      </c>
      <c r="D8733" t="s">
        <v>4200</v>
      </c>
      <c r="E8733" t="s">
        <v>4186</v>
      </c>
      <c r="F8733">
        <v>214</v>
      </c>
      <c r="G8733" t="s">
        <v>8223</v>
      </c>
      <c r="H8733" t="s">
        <v>8213</v>
      </c>
      <c r="I8733" t="s">
        <v>8214</v>
      </c>
      <c r="J8733" t="s">
        <v>8215</v>
      </c>
      <c r="K8733" t="s">
        <v>8224</v>
      </c>
      <c r="L8733" t="s">
        <v>8216</v>
      </c>
    </row>
    <row r="8734" spans="1:12" x14ac:dyDescent="0.35">
      <c r="A8734" s="164" t="s">
        <v>25127</v>
      </c>
      <c r="B8734" t="s">
        <v>18082</v>
      </c>
      <c r="C8734" t="s">
        <v>25128</v>
      </c>
      <c r="D8734" t="s">
        <v>18084</v>
      </c>
      <c r="E8734" t="s">
        <v>4186</v>
      </c>
      <c r="F8734">
        <v>29</v>
      </c>
      <c r="G8734" t="s">
        <v>8234</v>
      </c>
      <c r="H8734" t="s">
        <v>8213</v>
      </c>
      <c r="I8734" t="s">
        <v>8219</v>
      </c>
      <c r="J8734" t="s">
        <v>8215</v>
      </c>
      <c r="K8734" t="s">
        <v>5808</v>
      </c>
      <c r="L8734" t="s">
        <v>8216</v>
      </c>
    </row>
    <row r="8735" spans="1:12" x14ac:dyDescent="0.35">
      <c r="A8735" s="164" t="s">
        <v>27182</v>
      </c>
      <c r="B8735" t="s">
        <v>27183</v>
      </c>
      <c r="C8735" t="s">
        <v>27184</v>
      </c>
      <c r="D8735" t="s">
        <v>14048</v>
      </c>
      <c r="E8735" t="s">
        <v>4186</v>
      </c>
      <c r="F8735">
        <v>209</v>
      </c>
      <c r="G8735" t="s">
        <v>8223</v>
      </c>
      <c r="H8735" t="s">
        <v>8213</v>
      </c>
      <c r="I8735" t="s">
        <v>8214</v>
      </c>
      <c r="J8735" t="s">
        <v>8215</v>
      </c>
      <c r="K8735" t="s">
        <v>5808</v>
      </c>
      <c r="L8735" t="s">
        <v>8216</v>
      </c>
    </row>
    <row r="8736" spans="1:12" x14ac:dyDescent="0.35">
      <c r="A8736" s="164" t="s">
        <v>23225</v>
      </c>
      <c r="B8736" t="s">
        <v>13164</v>
      </c>
      <c r="C8736" t="s">
        <v>23226</v>
      </c>
      <c r="D8736" t="s">
        <v>13166</v>
      </c>
      <c r="E8736" t="s">
        <v>4186</v>
      </c>
      <c r="H8736" t="s">
        <v>8213</v>
      </c>
      <c r="I8736" t="s">
        <v>8219</v>
      </c>
      <c r="J8736" t="s">
        <v>8215</v>
      </c>
      <c r="K8736" t="s">
        <v>8224</v>
      </c>
      <c r="L8736" t="s">
        <v>8216</v>
      </c>
    </row>
    <row r="8737" spans="1:12" x14ac:dyDescent="0.35">
      <c r="A8737" s="164" t="s">
        <v>4425</v>
      </c>
      <c r="B8737" t="s">
        <v>7560</v>
      </c>
      <c r="C8737" t="s">
        <v>10549</v>
      </c>
      <c r="D8737" t="s">
        <v>940</v>
      </c>
      <c r="E8737" t="s">
        <v>4186</v>
      </c>
      <c r="F8737">
        <v>234</v>
      </c>
      <c r="G8737" t="s">
        <v>8223</v>
      </c>
      <c r="H8737" t="s">
        <v>8213</v>
      </c>
      <c r="I8737" t="s">
        <v>8214</v>
      </c>
      <c r="J8737" t="s">
        <v>8215</v>
      </c>
      <c r="K8737" t="s">
        <v>8224</v>
      </c>
      <c r="L8737" t="s">
        <v>8216</v>
      </c>
    </row>
    <row r="8738" spans="1:12" x14ac:dyDescent="0.35">
      <c r="A8738" s="164" t="s">
        <v>4426</v>
      </c>
      <c r="B8738" t="s">
        <v>6973</v>
      </c>
      <c r="C8738" t="s">
        <v>15043</v>
      </c>
      <c r="D8738" t="s">
        <v>4427</v>
      </c>
      <c r="E8738" t="s">
        <v>4186</v>
      </c>
      <c r="F8738">
        <v>138</v>
      </c>
      <c r="G8738" t="s">
        <v>8212</v>
      </c>
      <c r="H8738" t="s">
        <v>8213</v>
      </c>
      <c r="I8738" t="s">
        <v>8214</v>
      </c>
      <c r="J8738" t="s">
        <v>8215</v>
      </c>
      <c r="K8738" t="s">
        <v>8224</v>
      </c>
      <c r="L8738" t="s">
        <v>8216</v>
      </c>
    </row>
    <row r="8739" spans="1:12" x14ac:dyDescent="0.35">
      <c r="A8739" s="164" t="s">
        <v>4428</v>
      </c>
      <c r="B8739" t="s">
        <v>7789</v>
      </c>
      <c r="C8739" t="s">
        <v>30207</v>
      </c>
      <c r="D8739" t="s">
        <v>4429</v>
      </c>
      <c r="E8739" t="s">
        <v>4186</v>
      </c>
      <c r="F8739">
        <v>194</v>
      </c>
      <c r="G8739" t="s">
        <v>8212</v>
      </c>
      <c r="H8739" t="s">
        <v>8213</v>
      </c>
      <c r="I8739" t="s">
        <v>8214</v>
      </c>
      <c r="J8739" t="s">
        <v>8215</v>
      </c>
      <c r="K8739" t="s">
        <v>8224</v>
      </c>
      <c r="L8739" t="s">
        <v>8216</v>
      </c>
    </row>
    <row r="8740" spans="1:12" x14ac:dyDescent="0.35">
      <c r="A8740" s="164" t="s">
        <v>12992</v>
      </c>
      <c r="B8740" t="s">
        <v>12993</v>
      </c>
      <c r="C8740" t="s">
        <v>12994</v>
      </c>
      <c r="D8740" t="s">
        <v>12995</v>
      </c>
      <c r="E8740" t="s">
        <v>4186</v>
      </c>
      <c r="H8740" t="s">
        <v>8213</v>
      </c>
      <c r="I8740" t="s">
        <v>8219</v>
      </c>
      <c r="J8740" t="s">
        <v>8215</v>
      </c>
      <c r="K8740" t="s">
        <v>8224</v>
      </c>
      <c r="L8740" t="s">
        <v>8216</v>
      </c>
    </row>
    <row r="8741" spans="1:12" x14ac:dyDescent="0.35">
      <c r="A8741" s="164" t="s">
        <v>4430</v>
      </c>
      <c r="B8741" t="s">
        <v>7120</v>
      </c>
      <c r="C8741" t="s">
        <v>16617</v>
      </c>
      <c r="D8741" t="s">
        <v>4211</v>
      </c>
      <c r="E8741" t="s">
        <v>4186</v>
      </c>
      <c r="F8741">
        <v>200</v>
      </c>
      <c r="G8741" t="s">
        <v>8212</v>
      </c>
      <c r="H8741" t="s">
        <v>8213</v>
      </c>
      <c r="I8741" t="s">
        <v>8214</v>
      </c>
      <c r="J8741" t="s">
        <v>8215</v>
      </c>
      <c r="K8741" t="s">
        <v>8224</v>
      </c>
      <c r="L8741" t="s">
        <v>8267</v>
      </c>
    </row>
    <row r="8742" spans="1:12" x14ac:dyDescent="0.35">
      <c r="A8742" s="164" t="s">
        <v>26279</v>
      </c>
      <c r="B8742" t="s">
        <v>25188</v>
      </c>
      <c r="C8742" t="s">
        <v>25189</v>
      </c>
      <c r="D8742" t="s">
        <v>25190</v>
      </c>
      <c r="E8742" t="s">
        <v>4186</v>
      </c>
      <c r="F8742">
        <v>23</v>
      </c>
      <c r="G8742" t="s">
        <v>8234</v>
      </c>
      <c r="H8742" t="s">
        <v>8213</v>
      </c>
      <c r="I8742" t="s">
        <v>8214</v>
      </c>
      <c r="J8742" t="s">
        <v>8215</v>
      </c>
      <c r="K8742" t="s">
        <v>8224</v>
      </c>
      <c r="L8742" t="s">
        <v>8216</v>
      </c>
    </row>
    <row r="8743" spans="1:12" x14ac:dyDescent="0.35">
      <c r="A8743" s="164" t="s">
        <v>4431</v>
      </c>
      <c r="B8743" t="s">
        <v>7769</v>
      </c>
      <c r="C8743" t="s">
        <v>27204</v>
      </c>
      <c r="D8743" t="s">
        <v>93</v>
      </c>
      <c r="E8743" t="s">
        <v>4186</v>
      </c>
      <c r="F8743">
        <v>257</v>
      </c>
      <c r="G8743" t="s">
        <v>8223</v>
      </c>
      <c r="H8743" t="s">
        <v>8213</v>
      </c>
      <c r="I8743" t="s">
        <v>8214</v>
      </c>
      <c r="J8743" t="s">
        <v>8215</v>
      </c>
      <c r="K8743" t="s">
        <v>8224</v>
      </c>
      <c r="L8743" t="s">
        <v>8267</v>
      </c>
    </row>
    <row r="8744" spans="1:12" x14ac:dyDescent="0.35">
      <c r="A8744" s="164" t="s">
        <v>4432</v>
      </c>
      <c r="B8744" t="s">
        <v>7102</v>
      </c>
      <c r="C8744" t="s">
        <v>22894</v>
      </c>
      <c r="D8744" t="s">
        <v>4228</v>
      </c>
      <c r="E8744" t="s">
        <v>4186</v>
      </c>
      <c r="F8744">
        <v>335</v>
      </c>
      <c r="G8744" t="s">
        <v>8556</v>
      </c>
      <c r="H8744" t="s">
        <v>8213</v>
      </c>
      <c r="I8744" t="s">
        <v>8214</v>
      </c>
      <c r="J8744" t="s">
        <v>8215</v>
      </c>
      <c r="K8744" t="s">
        <v>8224</v>
      </c>
      <c r="L8744" t="s">
        <v>8267</v>
      </c>
    </row>
    <row r="8745" spans="1:12" x14ac:dyDescent="0.35">
      <c r="A8745" s="164" t="s">
        <v>30064</v>
      </c>
      <c r="B8745" t="s">
        <v>30065</v>
      </c>
      <c r="C8745" t="s">
        <v>30066</v>
      </c>
      <c r="D8745" t="s">
        <v>30067</v>
      </c>
      <c r="E8745" t="s">
        <v>4186</v>
      </c>
      <c r="H8745" t="s">
        <v>8213</v>
      </c>
      <c r="I8745" t="s">
        <v>8219</v>
      </c>
      <c r="J8745" t="s">
        <v>8215</v>
      </c>
      <c r="K8745" t="s">
        <v>8224</v>
      </c>
      <c r="L8745" t="s">
        <v>8216</v>
      </c>
    </row>
    <row r="8746" spans="1:12" x14ac:dyDescent="0.35">
      <c r="A8746" s="164" t="s">
        <v>4433</v>
      </c>
      <c r="B8746" t="s">
        <v>7107</v>
      </c>
      <c r="C8746" t="s">
        <v>9330</v>
      </c>
      <c r="D8746" t="s">
        <v>4434</v>
      </c>
      <c r="E8746" t="s">
        <v>4186</v>
      </c>
      <c r="F8746">
        <v>213</v>
      </c>
      <c r="G8746" t="s">
        <v>8223</v>
      </c>
      <c r="H8746" t="s">
        <v>8213</v>
      </c>
      <c r="I8746" t="s">
        <v>8214</v>
      </c>
      <c r="J8746" t="s">
        <v>8215</v>
      </c>
      <c r="K8746" t="s">
        <v>5808</v>
      </c>
      <c r="L8746" t="s">
        <v>8216</v>
      </c>
    </row>
    <row r="8747" spans="1:12" x14ac:dyDescent="0.35">
      <c r="A8747" s="164" t="s">
        <v>4435</v>
      </c>
      <c r="B8747" t="s">
        <v>6996</v>
      </c>
      <c r="C8747" t="s">
        <v>27226</v>
      </c>
      <c r="D8747" t="s">
        <v>215</v>
      </c>
      <c r="E8747" t="s">
        <v>4186</v>
      </c>
      <c r="F8747">
        <v>187</v>
      </c>
      <c r="G8747" t="s">
        <v>8212</v>
      </c>
      <c r="H8747" t="s">
        <v>8213</v>
      </c>
      <c r="I8747" t="s">
        <v>8214</v>
      </c>
      <c r="J8747" t="s">
        <v>8215</v>
      </c>
      <c r="K8747" t="s">
        <v>8224</v>
      </c>
      <c r="L8747" t="s">
        <v>8216</v>
      </c>
    </row>
    <row r="8748" spans="1:12" x14ac:dyDescent="0.35">
      <c r="A8748" s="164" t="s">
        <v>18407</v>
      </c>
      <c r="B8748" t="s">
        <v>18408</v>
      </c>
      <c r="C8748" t="s">
        <v>18409</v>
      </c>
      <c r="D8748" t="s">
        <v>9808</v>
      </c>
      <c r="E8748" t="s">
        <v>4186</v>
      </c>
      <c r="H8748" t="s">
        <v>8213</v>
      </c>
      <c r="I8748" t="s">
        <v>8219</v>
      </c>
      <c r="J8748" t="s">
        <v>8215</v>
      </c>
      <c r="K8748" t="s">
        <v>8224</v>
      </c>
      <c r="L8748" t="s">
        <v>8216</v>
      </c>
    </row>
    <row r="8749" spans="1:12" x14ac:dyDescent="0.35">
      <c r="A8749" s="164" t="s">
        <v>17732</v>
      </c>
      <c r="B8749" t="s">
        <v>17733</v>
      </c>
      <c r="C8749" t="s">
        <v>17734</v>
      </c>
      <c r="D8749" t="s">
        <v>10655</v>
      </c>
      <c r="E8749" t="s">
        <v>4186</v>
      </c>
      <c r="H8749" t="s">
        <v>8213</v>
      </c>
      <c r="I8749" t="s">
        <v>8214</v>
      </c>
      <c r="J8749" t="s">
        <v>8215</v>
      </c>
      <c r="K8749" t="s">
        <v>8224</v>
      </c>
      <c r="L8749" t="s">
        <v>8216</v>
      </c>
    </row>
    <row r="8750" spans="1:12" x14ac:dyDescent="0.35">
      <c r="A8750" s="164" t="s">
        <v>23673</v>
      </c>
      <c r="B8750" t="s">
        <v>23674</v>
      </c>
      <c r="C8750" t="s">
        <v>23675</v>
      </c>
      <c r="D8750" t="s">
        <v>9143</v>
      </c>
      <c r="E8750" t="s">
        <v>4186</v>
      </c>
      <c r="H8750" t="s">
        <v>8213</v>
      </c>
      <c r="I8750" t="s">
        <v>8214</v>
      </c>
      <c r="J8750" t="s">
        <v>8215</v>
      </c>
      <c r="K8750" t="s">
        <v>8224</v>
      </c>
      <c r="L8750" t="s">
        <v>8216</v>
      </c>
    </row>
    <row r="8751" spans="1:12" x14ac:dyDescent="0.35">
      <c r="A8751" s="164" t="s">
        <v>13974</v>
      </c>
      <c r="B8751" t="s">
        <v>13975</v>
      </c>
      <c r="C8751" t="s">
        <v>13976</v>
      </c>
      <c r="D8751" t="s">
        <v>12035</v>
      </c>
      <c r="E8751" t="s">
        <v>4186</v>
      </c>
      <c r="F8751">
        <v>106</v>
      </c>
      <c r="G8751" t="s">
        <v>8212</v>
      </c>
      <c r="H8751" t="s">
        <v>8213</v>
      </c>
      <c r="I8751" t="s">
        <v>8214</v>
      </c>
      <c r="J8751" t="s">
        <v>8215</v>
      </c>
      <c r="K8751" t="s">
        <v>5808</v>
      </c>
      <c r="L8751" t="s">
        <v>8216</v>
      </c>
    </row>
    <row r="8752" spans="1:12" x14ac:dyDescent="0.35">
      <c r="A8752" s="164" t="s">
        <v>4436</v>
      </c>
      <c r="B8752" t="s">
        <v>7784</v>
      </c>
      <c r="C8752" t="s">
        <v>11407</v>
      </c>
      <c r="D8752" t="s">
        <v>4437</v>
      </c>
      <c r="E8752" t="s">
        <v>4186</v>
      </c>
      <c r="F8752">
        <v>255</v>
      </c>
      <c r="G8752" t="s">
        <v>8223</v>
      </c>
      <c r="H8752" t="s">
        <v>8213</v>
      </c>
      <c r="I8752" t="s">
        <v>8214</v>
      </c>
      <c r="J8752" t="s">
        <v>8215</v>
      </c>
      <c r="K8752" t="s">
        <v>8224</v>
      </c>
      <c r="L8752" t="s">
        <v>8216</v>
      </c>
    </row>
    <row r="8753" spans="1:12" x14ac:dyDescent="0.35">
      <c r="A8753" s="164" t="s">
        <v>17499</v>
      </c>
      <c r="B8753" t="s">
        <v>17500</v>
      </c>
      <c r="C8753" t="s">
        <v>17501</v>
      </c>
      <c r="D8753" t="s">
        <v>10655</v>
      </c>
      <c r="E8753" t="s">
        <v>4186</v>
      </c>
      <c r="H8753" t="s">
        <v>8213</v>
      </c>
      <c r="I8753" t="s">
        <v>8214</v>
      </c>
      <c r="J8753" t="s">
        <v>8215</v>
      </c>
      <c r="K8753" t="s">
        <v>8224</v>
      </c>
      <c r="L8753" t="s">
        <v>8216</v>
      </c>
    </row>
    <row r="8754" spans="1:12" x14ac:dyDescent="0.35">
      <c r="A8754" s="164" t="s">
        <v>4438</v>
      </c>
      <c r="B8754" t="s">
        <v>7274</v>
      </c>
      <c r="C8754" t="s">
        <v>18924</v>
      </c>
      <c r="D8754" t="s">
        <v>4213</v>
      </c>
      <c r="E8754" t="s">
        <v>4186</v>
      </c>
      <c r="F8754">
        <v>476</v>
      </c>
      <c r="G8754" t="s">
        <v>8307</v>
      </c>
      <c r="H8754" t="s">
        <v>8213</v>
      </c>
      <c r="I8754" t="s">
        <v>8214</v>
      </c>
      <c r="J8754" t="s">
        <v>8215</v>
      </c>
      <c r="K8754" t="s">
        <v>8224</v>
      </c>
      <c r="L8754" t="s">
        <v>8267</v>
      </c>
    </row>
    <row r="8755" spans="1:12" x14ac:dyDescent="0.35">
      <c r="A8755" s="164" t="s">
        <v>9679</v>
      </c>
      <c r="B8755" t="s">
        <v>9680</v>
      </c>
      <c r="C8755" t="s">
        <v>9681</v>
      </c>
      <c r="D8755" t="s">
        <v>9682</v>
      </c>
      <c r="E8755" t="s">
        <v>4186</v>
      </c>
      <c r="H8755" t="s">
        <v>8213</v>
      </c>
      <c r="I8755" t="s">
        <v>8214</v>
      </c>
      <c r="J8755" t="s">
        <v>8215</v>
      </c>
      <c r="K8755" t="s">
        <v>8224</v>
      </c>
      <c r="L8755" t="s">
        <v>8216</v>
      </c>
    </row>
    <row r="8756" spans="1:12" x14ac:dyDescent="0.35">
      <c r="A8756" s="164" t="s">
        <v>4439</v>
      </c>
      <c r="B8756" t="s">
        <v>6991</v>
      </c>
      <c r="C8756" t="s">
        <v>15489</v>
      </c>
      <c r="D8756" t="s">
        <v>4440</v>
      </c>
      <c r="E8756" t="s">
        <v>4186</v>
      </c>
      <c r="F8756">
        <v>202</v>
      </c>
      <c r="G8756" t="s">
        <v>8223</v>
      </c>
      <c r="H8756" t="s">
        <v>8213</v>
      </c>
      <c r="I8756" t="s">
        <v>8214</v>
      </c>
      <c r="J8756" t="s">
        <v>8215</v>
      </c>
      <c r="K8756" t="s">
        <v>8224</v>
      </c>
      <c r="L8756" t="s">
        <v>8216</v>
      </c>
    </row>
    <row r="8757" spans="1:12" x14ac:dyDescent="0.35">
      <c r="A8757" s="164" t="s">
        <v>4441</v>
      </c>
      <c r="B8757" t="s">
        <v>7088</v>
      </c>
      <c r="C8757" t="s">
        <v>24358</v>
      </c>
      <c r="D8757" t="s">
        <v>4239</v>
      </c>
      <c r="E8757" t="s">
        <v>4186</v>
      </c>
      <c r="F8757">
        <v>104</v>
      </c>
      <c r="G8757" t="s">
        <v>8212</v>
      </c>
      <c r="H8757" t="s">
        <v>8213</v>
      </c>
      <c r="I8757" t="s">
        <v>8214</v>
      </c>
      <c r="J8757" t="s">
        <v>8215</v>
      </c>
      <c r="K8757" t="s">
        <v>8224</v>
      </c>
      <c r="L8757" t="s">
        <v>8267</v>
      </c>
    </row>
    <row r="8758" spans="1:12" x14ac:dyDescent="0.35">
      <c r="A8758" s="164" t="s">
        <v>26348</v>
      </c>
      <c r="B8758" t="s">
        <v>26349</v>
      </c>
      <c r="C8758" t="s">
        <v>26350</v>
      </c>
      <c r="D8758" t="s">
        <v>10605</v>
      </c>
      <c r="E8758" t="s">
        <v>4186</v>
      </c>
      <c r="H8758" t="s">
        <v>8213</v>
      </c>
      <c r="I8758" t="s">
        <v>8214</v>
      </c>
      <c r="J8758" t="s">
        <v>8215</v>
      </c>
      <c r="K8758" t="s">
        <v>8224</v>
      </c>
      <c r="L8758" t="s">
        <v>8216</v>
      </c>
    </row>
    <row r="8759" spans="1:12" x14ac:dyDescent="0.35">
      <c r="A8759" s="164" t="s">
        <v>4442</v>
      </c>
      <c r="B8759" t="s">
        <v>7798</v>
      </c>
      <c r="C8759" t="s">
        <v>17419</v>
      </c>
      <c r="D8759" t="s">
        <v>4443</v>
      </c>
      <c r="E8759" t="s">
        <v>4186</v>
      </c>
      <c r="F8759">
        <v>26</v>
      </c>
      <c r="G8759" t="s">
        <v>8234</v>
      </c>
      <c r="H8759" t="s">
        <v>8213</v>
      </c>
      <c r="I8759" t="s">
        <v>8219</v>
      </c>
      <c r="J8759" t="s">
        <v>8215</v>
      </c>
      <c r="K8759" t="s">
        <v>5808</v>
      </c>
      <c r="L8759" t="s">
        <v>8216</v>
      </c>
    </row>
    <row r="8760" spans="1:12" x14ac:dyDescent="0.35">
      <c r="A8760" s="164" t="s">
        <v>17899</v>
      </c>
      <c r="B8760" t="s">
        <v>17900</v>
      </c>
      <c r="C8760" t="s">
        <v>17901</v>
      </c>
      <c r="D8760" t="s">
        <v>9143</v>
      </c>
      <c r="E8760" t="s">
        <v>4186</v>
      </c>
      <c r="F8760">
        <v>32</v>
      </c>
      <c r="G8760" t="s">
        <v>8234</v>
      </c>
      <c r="H8760" t="s">
        <v>8213</v>
      </c>
      <c r="I8760" t="s">
        <v>8214</v>
      </c>
      <c r="J8760" t="s">
        <v>8215</v>
      </c>
      <c r="K8760" t="s">
        <v>5808</v>
      </c>
      <c r="L8760" t="s">
        <v>8216</v>
      </c>
    </row>
    <row r="8761" spans="1:12" x14ac:dyDescent="0.35">
      <c r="A8761" s="164" t="s">
        <v>4444</v>
      </c>
      <c r="B8761" t="s">
        <v>7834</v>
      </c>
      <c r="C8761" t="s">
        <v>14507</v>
      </c>
      <c r="D8761" t="s">
        <v>4226</v>
      </c>
      <c r="E8761" t="s">
        <v>4186</v>
      </c>
      <c r="F8761">
        <v>185</v>
      </c>
      <c r="G8761" t="s">
        <v>8212</v>
      </c>
      <c r="H8761" t="s">
        <v>8213</v>
      </c>
      <c r="I8761" t="s">
        <v>8214</v>
      </c>
      <c r="J8761" t="s">
        <v>8215</v>
      </c>
      <c r="K8761" t="s">
        <v>8224</v>
      </c>
      <c r="L8761" t="s">
        <v>8267</v>
      </c>
    </row>
    <row r="8762" spans="1:12" x14ac:dyDescent="0.35">
      <c r="A8762" s="164" t="s">
        <v>4445</v>
      </c>
      <c r="B8762" t="s">
        <v>7901</v>
      </c>
      <c r="C8762" t="s">
        <v>16527</v>
      </c>
      <c r="D8762" t="s">
        <v>4446</v>
      </c>
      <c r="E8762" t="s">
        <v>4186</v>
      </c>
      <c r="F8762">
        <v>42</v>
      </c>
      <c r="G8762" t="s">
        <v>8234</v>
      </c>
      <c r="H8762" t="s">
        <v>8213</v>
      </c>
      <c r="I8762" t="s">
        <v>8219</v>
      </c>
      <c r="J8762" t="s">
        <v>8215</v>
      </c>
      <c r="K8762" t="s">
        <v>5808</v>
      </c>
      <c r="L8762" t="s">
        <v>8216</v>
      </c>
    </row>
    <row r="8763" spans="1:12" x14ac:dyDescent="0.35">
      <c r="A8763" s="164" t="s">
        <v>32261</v>
      </c>
      <c r="B8763" t="s">
        <v>20051</v>
      </c>
      <c r="C8763" t="s">
        <v>32262</v>
      </c>
      <c r="D8763" t="s">
        <v>20053</v>
      </c>
      <c r="E8763" t="s">
        <v>4186</v>
      </c>
      <c r="F8763">
        <v>36</v>
      </c>
      <c r="G8763" t="s">
        <v>8234</v>
      </c>
      <c r="H8763" t="s">
        <v>8213</v>
      </c>
      <c r="I8763" t="s">
        <v>8219</v>
      </c>
      <c r="J8763" t="s">
        <v>8215</v>
      </c>
      <c r="K8763" t="s">
        <v>5808</v>
      </c>
      <c r="L8763" t="s">
        <v>8216</v>
      </c>
    </row>
    <row r="8764" spans="1:12" x14ac:dyDescent="0.35">
      <c r="A8764" s="164" t="s">
        <v>4447</v>
      </c>
      <c r="B8764" t="s">
        <v>7081</v>
      </c>
      <c r="C8764" t="s">
        <v>9874</v>
      </c>
      <c r="D8764" t="s">
        <v>4209</v>
      </c>
      <c r="E8764" t="s">
        <v>4186</v>
      </c>
      <c r="F8764">
        <v>224</v>
      </c>
      <c r="G8764" t="s">
        <v>8223</v>
      </c>
      <c r="H8764" t="s">
        <v>8213</v>
      </c>
      <c r="I8764" t="s">
        <v>8214</v>
      </c>
      <c r="J8764" t="s">
        <v>8215</v>
      </c>
      <c r="K8764" t="s">
        <v>8224</v>
      </c>
      <c r="L8764" t="s">
        <v>8216</v>
      </c>
    </row>
    <row r="8765" spans="1:12" x14ac:dyDescent="0.35">
      <c r="A8765" s="164" t="s">
        <v>10330</v>
      </c>
      <c r="B8765" t="s">
        <v>10331</v>
      </c>
      <c r="C8765" t="s">
        <v>10332</v>
      </c>
      <c r="D8765" t="s">
        <v>10333</v>
      </c>
      <c r="E8765" t="s">
        <v>4186</v>
      </c>
      <c r="F8765">
        <v>102</v>
      </c>
      <c r="G8765" t="s">
        <v>8212</v>
      </c>
      <c r="H8765" t="s">
        <v>8213</v>
      </c>
      <c r="I8765" t="s">
        <v>8214</v>
      </c>
      <c r="J8765" t="s">
        <v>8215</v>
      </c>
      <c r="K8765" t="s">
        <v>5808</v>
      </c>
      <c r="L8765" t="s">
        <v>8216</v>
      </c>
    </row>
    <row r="8766" spans="1:12" x14ac:dyDescent="0.35">
      <c r="A8766" s="164" t="s">
        <v>15428</v>
      </c>
      <c r="B8766" t="s">
        <v>15429</v>
      </c>
      <c r="C8766" t="s">
        <v>15430</v>
      </c>
      <c r="D8766" t="s">
        <v>9143</v>
      </c>
      <c r="E8766" t="s">
        <v>4186</v>
      </c>
      <c r="F8766">
        <v>104</v>
      </c>
      <c r="G8766" t="s">
        <v>8212</v>
      </c>
      <c r="H8766" t="s">
        <v>8213</v>
      </c>
      <c r="I8766" t="s">
        <v>8214</v>
      </c>
      <c r="J8766" t="s">
        <v>8215</v>
      </c>
      <c r="K8766" t="s">
        <v>5808</v>
      </c>
      <c r="L8766" t="s">
        <v>8267</v>
      </c>
    </row>
    <row r="8767" spans="1:12" x14ac:dyDescent="0.35">
      <c r="A8767" s="164" t="s">
        <v>23683</v>
      </c>
      <c r="B8767" t="s">
        <v>23684</v>
      </c>
      <c r="C8767" t="s">
        <v>23685</v>
      </c>
      <c r="D8767" t="s">
        <v>23686</v>
      </c>
      <c r="E8767" t="s">
        <v>4186</v>
      </c>
      <c r="F8767">
        <v>20</v>
      </c>
      <c r="G8767" t="s">
        <v>8234</v>
      </c>
      <c r="H8767" t="s">
        <v>8213</v>
      </c>
      <c r="I8767" t="s">
        <v>8219</v>
      </c>
      <c r="J8767" t="s">
        <v>8215</v>
      </c>
      <c r="K8767" t="s">
        <v>8224</v>
      </c>
      <c r="L8767" t="s">
        <v>8216</v>
      </c>
    </row>
    <row r="8768" spans="1:12" x14ac:dyDescent="0.35">
      <c r="A8768" s="164" t="s">
        <v>14803</v>
      </c>
      <c r="B8768" t="s">
        <v>7804</v>
      </c>
      <c r="C8768" t="s">
        <v>14804</v>
      </c>
      <c r="D8768" t="s">
        <v>4489</v>
      </c>
      <c r="E8768" t="s">
        <v>4186</v>
      </c>
      <c r="F8768">
        <v>103</v>
      </c>
      <c r="G8768" t="s">
        <v>8212</v>
      </c>
      <c r="H8768" t="s">
        <v>8213</v>
      </c>
      <c r="I8768" t="s">
        <v>8214</v>
      </c>
      <c r="J8768" t="s">
        <v>8215</v>
      </c>
      <c r="K8768" t="s">
        <v>8224</v>
      </c>
      <c r="L8768" t="s">
        <v>8216</v>
      </c>
    </row>
    <row r="8769" spans="1:12" x14ac:dyDescent="0.35">
      <c r="A8769" s="164" t="s">
        <v>4448</v>
      </c>
      <c r="B8769" t="s">
        <v>7770</v>
      </c>
      <c r="C8769" t="s">
        <v>14438</v>
      </c>
      <c r="D8769" t="s">
        <v>4449</v>
      </c>
      <c r="E8769" t="s">
        <v>4186</v>
      </c>
      <c r="F8769">
        <v>178</v>
      </c>
      <c r="G8769" t="s">
        <v>8212</v>
      </c>
      <c r="H8769" t="s">
        <v>8213</v>
      </c>
      <c r="I8769" t="s">
        <v>8214</v>
      </c>
      <c r="J8769" t="s">
        <v>8215</v>
      </c>
      <c r="K8769" t="s">
        <v>8224</v>
      </c>
      <c r="L8769" t="s">
        <v>8216</v>
      </c>
    </row>
    <row r="8770" spans="1:12" x14ac:dyDescent="0.35">
      <c r="A8770" s="164" t="s">
        <v>4450</v>
      </c>
      <c r="B8770" t="s">
        <v>7849</v>
      </c>
      <c r="C8770" t="s">
        <v>10307</v>
      </c>
      <c r="D8770" t="s">
        <v>7850</v>
      </c>
      <c r="E8770" t="s">
        <v>4186</v>
      </c>
      <c r="F8770">
        <v>320</v>
      </c>
      <c r="G8770" t="s">
        <v>8556</v>
      </c>
      <c r="H8770" t="s">
        <v>8213</v>
      </c>
      <c r="I8770" t="s">
        <v>8214</v>
      </c>
      <c r="J8770" t="s">
        <v>8215</v>
      </c>
      <c r="K8770" t="s">
        <v>8224</v>
      </c>
      <c r="L8770" t="s">
        <v>8216</v>
      </c>
    </row>
    <row r="8771" spans="1:12" x14ac:dyDescent="0.35">
      <c r="A8771" s="164" t="s">
        <v>28732</v>
      </c>
      <c r="B8771" t="s">
        <v>28733</v>
      </c>
      <c r="C8771" t="s">
        <v>28734</v>
      </c>
      <c r="D8771" t="s">
        <v>4188</v>
      </c>
      <c r="E8771" t="s">
        <v>4186</v>
      </c>
      <c r="F8771">
        <v>42</v>
      </c>
      <c r="G8771" t="s">
        <v>8234</v>
      </c>
      <c r="H8771" t="s">
        <v>8213</v>
      </c>
      <c r="I8771" t="s">
        <v>8219</v>
      </c>
      <c r="J8771" t="s">
        <v>8215</v>
      </c>
      <c r="K8771" t="s">
        <v>5808</v>
      </c>
      <c r="L8771" t="s">
        <v>8216</v>
      </c>
    </row>
    <row r="8772" spans="1:12" x14ac:dyDescent="0.35">
      <c r="A8772" s="164" t="s">
        <v>4451</v>
      </c>
      <c r="B8772" t="s">
        <v>7875</v>
      </c>
      <c r="C8772" t="s">
        <v>24398</v>
      </c>
      <c r="D8772" t="s">
        <v>4224</v>
      </c>
      <c r="E8772" t="s">
        <v>4186</v>
      </c>
      <c r="F8772">
        <v>334</v>
      </c>
      <c r="G8772" t="s">
        <v>8556</v>
      </c>
      <c r="H8772" t="s">
        <v>8213</v>
      </c>
      <c r="I8772" t="s">
        <v>8214</v>
      </c>
      <c r="J8772" t="s">
        <v>8215</v>
      </c>
      <c r="K8772" t="s">
        <v>8224</v>
      </c>
      <c r="L8772" t="s">
        <v>8216</v>
      </c>
    </row>
    <row r="8773" spans="1:12" x14ac:dyDescent="0.35">
      <c r="A8773" s="164" t="s">
        <v>18629</v>
      </c>
      <c r="B8773" t="s">
        <v>18630</v>
      </c>
      <c r="C8773" t="s">
        <v>18631</v>
      </c>
      <c r="D8773" t="s">
        <v>491</v>
      </c>
      <c r="E8773" t="s">
        <v>4186</v>
      </c>
      <c r="F8773">
        <v>75</v>
      </c>
      <c r="G8773" t="s">
        <v>8234</v>
      </c>
      <c r="H8773" t="s">
        <v>8213</v>
      </c>
      <c r="I8773" t="s">
        <v>8214</v>
      </c>
      <c r="J8773" t="s">
        <v>8215</v>
      </c>
      <c r="K8773" t="s">
        <v>8224</v>
      </c>
      <c r="L8773" t="s">
        <v>8216</v>
      </c>
    </row>
    <row r="8774" spans="1:12" x14ac:dyDescent="0.35">
      <c r="A8774" s="164" t="s">
        <v>28352</v>
      </c>
      <c r="B8774" t="s">
        <v>28353</v>
      </c>
      <c r="C8774" t="s">
        <v>28354</v>
      </c>
      <c r="D8774" t="s">
        <v>93</v>
      </c>
      <c r="E8774" t="s">
        <v>4186</v>
      </c>
      <c r="F8774">
        <v>181</v>
      </c>
      <c r="G8774" t="s">
        <v>8212</v>
      </c>
      <c r="H8774" t="s">
        <v>8213</v>
      </c>
      <c r="I8774" t="s">
        <v>8214</v>
      </c>
      <c r="J8774" t="s">
        <v>8215</v>
      </c>
      <c r="K8774" t="s">
        <v>8224</v>
      </c>
      <c r="L8774" t="s">
        <v>8216</v>
      </c>
    </row>
    <row r="8775" spans="1:12" x14ac:dyDescent="0.35">
      <c r="A8775" s="164" t="s">
        <v>15021</v>
      </c>
      <c r="B8775" t="s">
        <v>15022</v>
      </c>
      <c r="C8775" t="s">
        <v>15023</v>
      </c>
      <c r="D8775" t="s">
        <v>15024</v>
      </c>
      <c r="E8775" t="s">
        <v>4186</v>
      </c>
      <c r="F8775">
        <v>65</v>
      </c>
      <c r="G8775" t="s">
        <v>8234</v>
      </c>
      <c r="H8775" t="s">
        <v>8213</v>
      </c>
      <c r="I8775" t="s">
        <v>8214</v>
      </c>
      <c r="J8775" t="s">
        <v>8215</v>
      </c>
      <c r="K8775" t="s">
        <v>8224</v>
      </c>
      <c r="L8775" t="s">
        <v>8216</v>
      </c>
    </row>
    <row r="8776" spans="1:12" x14ac:dyDescent="0.35">
      <c r="A8776" s="164" t="s">
        <v>4452</v>
      </c>
      <c r="B8776" t="s">
        <v>7873</v>
      </c>
      <c r="C8776" t="s">
        <v>16380</v>
      </c>
      <c r="D8776" t="s">
        <v>4453</v>
      </c>
      <c r="E8776" t="s">
        <v>4186</v>
      </c>
      <c r="F8776">
        <v>157</v>
      </c>
      <c r="G8776" t="s">
        <v>8212</v>
      </c>
      <c r="H8776" t="s">
        <v>8213</v>
      </c>
      <c r="I8776" t="s">
        <v>8214</v>
      </c>
      <c r="J8776" t="s">
        <v>8215</v>
      </c>
      <c r="K8776" t="s">
        <v>8224</v>
      </c>
      <c r="L8776" t="s">
        <v>8216</v>
      </c>
    </row>
    <row r="8777" spans="1:12" x14ac:dyDescent="0.35">
      <c r="A8777" s="164" t="s">
        <v>15299</v>
      </c>
      <c r="B8777" t="s">
        <v>15300</v>
      </c>
      <c r="C8777" t="s">
        <v>15301</v>
      </c>
      <c r="D8777" t="s">
        <v>15302</v>
      </c>
      <c r="E8777" t="s">
        <v>4186</v>
      </c>
      <c r="H8777" t="s">
        <v>8213</v>
      </c>
      <c r="I8777" t="s">
        <v>8214</v>
      </c>
      <c r="J8777" t="s">
        <v>8215</v>
      </c>
      <c r="K8777" t="s">
        <v>8224</v>
      </c>
      <c r="L8777" t="s">
        <v>8216</v>
      </c>
    </row>
    <row r="8778" spans="1:12" x14ac:dyDescent="0.35">
      <c r="A8778" s="164" t="s">
        <v>23250</v>
      </c>
      <c r="B8778" t="s">
        <v>23251</v>
      </c>
      <c r="C8778" t="s">
        <v>23252</v>
      </c>
      <c r="D8778" t="s">
        <v>23253</v>
      </c>
      <c r="E8778" t="s">
        <v>4186</v>
      </c>
      <c r="H8778" t="s">
        <v>8213</v>
      </c>
      <c r="I8778" t="s">
        <v>8219</v>
      </c>
      <c r="J8778" t="s">
        <v>8215</v>
      </c>
      <c r="K8778" t="s">
        <v>8224</v>
      </c>
      <c r="L8778" t="s">
        <v>8216</v>
      </c>
    </row>
    <row r="8779" spans="1:12" x14ac:dyDescent="0.35">
      <c r="A8779" s="164" t="s">
        <v>33158</v>
      </c>
      <c r="B8779" t="s">
        <v>33159</v>
      </c>
      <c r="C8779" t="s">
        <v>33160</v>
      </c>
      <c r="D8779" t="s">
        <v>16511</v>
      </c>
      <c r="E8779" t="s">
        <v>4186</v>
      </c>
      <c r="H8779" t="s">
        <v>8213</v>
      </c>
      <c r="I8779" t="s">
        <v>8219</v>
      </c>
      <c r="J8779" t="s">
        <v>8215</v>
      </c>
      <c r="K8779" t="s">
        <v>8224</v>
      </c>
      <c r="L8779" t="s">
        <v>8216</v>
      </c>
    </row>
    <row r="8780" spans="1:12" x14ac:dyDescent="0.35">
      <c r="A8780" s="164" t="s">
        <v>31598</v>
      </c>
      <c r="B8780" t="s">
        <v>31599</v>
      </c>
      <c r="C8780" t="s">
        <v>31600</v>
      </c>
      <c r="D8780" t="s">
        <v>31601</v>
      </c>
      <c r="E8780" t="s">
        <v>4186</v>
      </c>
      <c r="H8780" t="s">
        <v>8213</v>
      </c>
      <c r="I8780" t="s">
        <v>8219</v>
      </c>
      <c r="J8780" t="s">
        <v>8215</v>
      </c>
      <c r="K8780" t="s">
        <v>8224</v>
      </c>
      <c r="L8780" t="s">
        <v>8216</v>
      </c>
    </row>
    <row r="8781" spans="1:12" x14ac:dyDescent="0.35">
      <c r="A8781" s="164" t="s">
        <v>4454</v>
      </c>
      <c r="B8781" t="s">
        <v>7003</v>
      </c>
      <c r="C8781" t="s">
        <v>13507</v>
      </c>
      <c r="D8781" t="s">
        <v>215</v>
      </c>
      <c r="E8781" t="s">
        <v>4186</v>
      </c>
      <c r="F8781">
        <v>317</v>
      </c>
      <c r="G8781" t="s">
        <v>8556</v>
      </c>
      <c r="H8781" t="s">
        <v>8213</v>
      </c>
      <c r="I8781" t="s">
        <v>8214</v>
      </c>
      <c r="J8781" t="s">
        <v>8215</v>
      </c>
      <c r="K8781" t="s">
        <v>8224</v>
      </c>
      <c r="L8781" t="s">
        <v>8267</v>
      </c>
    </row>
    <row r="8782" spans="1:12" x14ac:dyDescent="0.35">
      <c r="A8782" s="164" t="s">
        <v>25536</v>
      </c>
      <c r="B8782" t="s">
        <v>25537</v>
      </c>
      <c r="C8782" t="s">
        <v>25538</v>
      </c>
      <c r="D8782" t="s">
        <v>4197</v>
      </c>
      <c r="E8782" t="s">
        <v>4186</v>
      </c>
      <c r="F8782">
        <v>131</v>
      </c>
      <c r="G8782" t="s">
        <v>8212</v>
      </c>
      <c r="H8782" t="s">
        <v>8213</v>
      </c>
      <c r="I8782" t="s">
        <v>8214</v>
      </c>
      <c r="J8782" t="s">
        <v>8215</v>
      </c>
      <c r="K8782" t="s">
        <v>8224</v>
      </c>
      <c r="L8782" t="s">
        <v>8216</v>
      </c>
    </row>
    <row r="8783" spans="1:12" x14ac:dyDescent="0.35">
      <c r="A8783" s="164" t="s">
        <v>31490</v>
      </c>
      <c r="B8783" t="s">
        <v>31491</v>
      </c>
      <c r="C8783" t="s">
        <v>20256</v>
      </c>
      <c r="D8783" t="s">
        <v>4226</v>
      </c>
      <c r="E8783" t="s">
        <v>4186</v>
      </c>
      <c r="F8783">
        <v>150</v>
      </c>
      <c r="G8783" t="s">
        <v>8212</v>
      </c>
      <c r="H8783" t="s">
        <v>8213</v>
      </c>
      <c r="I8783" t="s">
        <v>8214</v>
      </c>
      <c r="J8783" t="s">
        <v>8215</v>
      </c>
      <c r="K8783" t="s">
        <v>8224</v>
      </c>
      <c r="L8783" t="s">
        <v>8216</v>
      </c>
    </row>
    <row r="8784" spans="1:12" x14ac:dyDescent="0.35">
      <c r="A8784" s="164" t="s">
        <v>20597</v>
      </c>
      <c r="B8784" t="s">
        <v>20598</v>
      </c>
      <c r="C8784" t="s">
        <v>20599</v>
      </c>
      <c r="D8784" t="s">
        <v>20600</v>
      </c>
      <c r="E8784" t="s">
        <v>4186</v>
      </c>
      <c r="H8784" t="s">
        <v>8213</v>
      </c>
      <c r="I8784" t="s">
        <v>8219</v>
      </c>
      <c r="J8784" t="s">
        <v>8215</v>
      </c>
      <c r="K8784" t="s">
        <v>8224</v>
      </c>
      <c r="L8784" t="s">
        <v>8216</v>
      </c>
    </row>
    <row r="8785" spans="1:12" x14ac:dyDescent="0.35">
      <c r="A8785" s="164" t="s">
        <v>19643</v>
      </c>
      <c r="B8785" t="s">
        <v>19644</v>
      </c>
      <c r="C8785" t="s">
        <v>19645</v>
      </c>
      <c r="D8785" t="s">
        <v>19646</v>
      </c>
      <c r="E8785" t="s">
        <v>4186</v>
      </c>
      <c r="F8785">
        <v>28</v>
      </c>
      <c r="G8785" t="s">
        <v>8234</v>
      </c>
      <c r="H8785" t="s">
        <v>8213</v>
      </c>
      <c r="I8785" t="s">
        <v>8219</v>
      </c>
      <c r="J8785" t="s">
        <v>8215</v>
      </c>
      <c r="K8785" t="s">
        <v>5808</v>
      </c>
      <c r="L8785" t="s">
        <v>8216</v>
      </c>
    </row>
    <row r="8786" spans="1:12" x14ac:dyDescent="0.35">
      <c r="A8786" s="164" t="s">
        <v>9268</v>
      </c>
      <c r="B8786" t="s">
        <v>9269</v>
      </c>
      <c r="C8786" t="s">
        <v>9270</v>
      </c>
      <c r="D8786" t="s">
        <v>9271</v>
      </c>
      <c r="E8786" t="s">
        <v>4186</v>
      </c>
      <c r="F8786">
        <v>16</v>
      </c>
      <c r="G8786" t="s">
        <v>8234</v>
      </c>
      <c r="H8786" t="s">
        <v>8213</v>
      </c>
      <c r="I8786" t="s">
        <v>8219</v>
      </c>
      <c r="J8786" t="s">
        <v>8215</v>
      </c>
      <c r="K8786" t="s">
        <v>8224</v>
      </c>
      <c r="L8786" t="s">
        <v>8216</v>
      </c>
    </row>
    <row r="8787" spans="1:12" x14ac:dyDescent="0.35">
      <c r="A8787" s="164" t="s">
        <v>27500</v>
      </c>
      <c r="B8787" t="s">
        <v>27501</v>
      </c>
      <c r="C8787" t="s">
        <v>27502</v>
      </c>
      <c r="D8787" t="s">
        <v>9143</v>
      </c>
      <c r="E8787" t="s">
        <v>4186</v>
      </c>
      <c r="H8787" t="s">
        <v>8213</v>
      </c>
      <c r="I8787" t="s">
        <v>8214</v>
      </c>
      <c r="J8787" t="s">
        <v>8215</v>
      </c>
      <c r="K8787" t="s">
        <v>8224</v>
      </c>
      <c r="L8787" t="s">
        <v>8216</v>
      </c>
    </row>
    <row r="8788" spans="1:12" x14ac:dyDescent="0.35">
      <c r="A8788" s="164" t="s">
        <v>4455</v>
      </c>
      <c r="B8788" t="s">
        <v>6966</v>
      </c>
      <c r="C8788" t="s">
        <v>18232</v>
      </c>
      <c r="D8788" t="s">
        <v>204</v>
      </c>
      <c r="E8788" t="s">
        <v>4186</v>
      </c>
      <c r="F8788">
        <v>89</v>
      </c>
      <c r="G8788" t="s">
        <v>8234</v>
      </c>
      <c r="H8788" t="s">
        <v>8213</v>
      </c>
      <c r="I8788" t="s">
        <v>8214</v>
      </c>
      <c r="J8788" t="s">
        <v>8215</v>
      </c>
      <c r="K8788" t="s">
        <v>5808</v>
      </c>
      <c r="L8788" t="s">
        <v>8216</v>
      </c>
    </row>
    <row r="8789" spans="1:12" x14ac:dyDescent="0.35">
      <c r="A8789" s="164" t="s">
        <v>14090</v>
      </c>
      <c r="B8789" t="s">
        <v>14091</v>
      </c>
      <c r="C8789" t="s">
        <v>14092</v>
      </c>
      <c r="D8789" t="s">
        <v>4497</v>
      </c>
      <c r="E8789" t="s">
        <v>4186</v>
      </c>
      <c r="F8789">
        <v>0</v>
      </c>
      <c r="G8789" t="s">
        <v>8234</v>
      </c>
      <c r="H8789" t="s">
        <v>8213</v>
      </c>
      <c r="I8789" t="s">
        <v>8214</v>
      </c>
      <c r="J8789" t="s">
        <v>8215</v>
      </c>
      <c r="K8789" t="s">
        <v>8224</v>
      </c>
      <c r="L8789" t="s">
        <v>8216</v>
      </c>
    </row>
    <row r="8790" spans="1:12" x14ac:dyDescent="0.35">
      <c r="A8790" s="164" t="s">
        <v>17364</v>
      </c>
      <c r="B8790" t="s">
        <v>17365</v>
      </c>
      <c r="C8790" t="s">
        <v>17366</v>
      </c>
      <c r="D8790" t="s">
        <v>17367</v>
      </c>
      <c r="E8790" t="s">
        <v>4186</v>
      </c>
      <c r="F8790">
        <v>94</v>
      </c>
      <c r="G8790" t="s">
        <v>8234</v>
      </c>
      <c r="H8790" t="s">
        <v>8213</v>
      </c>
      <c r="I8790" t="s">
        <v>8214</v>
      </c>
      <c r="J8790" t="s">
        <v>8215</v>
      </c>
      <c r="K8790" t="s">
        <v>8224</v>
      </c>
      <c r="L8790" t="s">
        <v>8216</v>
      </c>
    </row>
    <row r="8791" spans="1:12" x14ac:dyDescent="0.35">
      <c r="A8791" s="164" t="s">
        <v>17531</v>
      </c>
      <c r="B8791" t="s">
        <v>17532</v>
      </c>
      <c r="C8791" t="s">
        <v>17533</v>
      </c>
      <c r="D8791" t="s">
        <v>10655</v>
      </c>
      <c r="E8791" t="s">
        <v>4186</v>
      </c>
      <c r="H8791" t="s">
        <v>8213</v>
      </c>
      <c r="I8791" t="s">
        <v>8214</v>
      </c>
      <c r="J8791" t="s">
        <v>8215</v>
      </c>
      <c r="K8791" t="s">
        <v>8224</v>
      </c>
      <c r="L8791" t="s">
        <v>8216</v>
      </c>
    </row>
    <row r="8792" spans="1:12" x14ac:dyDescent="0.35">
      <c r="A8792" s="164" t="s">
        <v>8845</v>
      </c>
      <c r="B8792" t="s">
        <v>8846</v>
      </c>
      <c r="C8792" t="s">
        <v>8847</v>
      </c>
      <c r="D8792" t="s">
        <v>8848</v>
      </c>
      <c r="E8792" t="s">
        <v>4186</v>
      </c>
      <c r="F8792">
        <v>16</v>
      </c>
      <c r="G8792" t="s">
        <v>8234</v>
      </c>
      <c r="H8792" t="s">
        <v>8213</v>
      </c>
      <c r="I8792" t="s">
        <v>8219</v>
      </c>
      <c r="J8792" t="s">
        <v>8215</v>
      </c>
      <c r="K8792" t="s">
        <v>8224</v>
      </c>
      <c r="L8792" t="s">
        <v>8216</v>
      </c>
    </row>
    <row r="8793" spans="1:12" x14ac:dyDescent="0.35">
      <c r="A8793" s="164" t="s">
        <v>20690</v>
      </c>
      <c r="B8793" t="s">
        <v>20691</v>
      </c>
      <c r="C8793" t="s">
        <v>20692</v>
      </c>
      <c r="D8793" t="s">
        <v>20693</v>
      </c>
      <c r="E8793" t="s">
        <v>4186</v>
      </c>
      <c r="H8793" t="s">
        <v>8213</v>
      </c>
      <c r="I8793" t="s">
        <v>8219</v>
      </c>
      <c r="J8793" t="s">
        <v>8215</v>
      </c>
      <c r="K8793" t="s">
        <v>8224</v>
      </c>
      <c r="L8793" t="s">
        <v>8216</v>
      </c>
    </row>
    <row r="8794" spans="1:12" x14ac:dyDescent="0.35">
      <c r="A8794" s="164" t="s">
        <v>28219</v>
      </c>
      <c r="B8794" t="s">
        <v>28220</v>
      </c>
      <c r="C8794" t="s">
        <v>28221</v>
      </c>
      <c r="D8794" t="s">
        <v>9132</v>
      </c>
      <c r="E8794" t="s">
        <v>4186</v>
      </c>
      <c r="H8794" t="s">
        <v>8213</v>
      </c>
      <c r="I8794" t="s">
        <v>8214</v>
      </c>
      <c r="J8794" t="s">
        <v>8215</v>
      </c>
      <c r="K8794" t="s">
        <v>8224</v>
      </c>
      <c r="L8794" t="s">
        <v>8216</v>
      </c>
    </row>
    <row r="8795" spans="1:12" x14ac:dyDescent="0.35">
      <c r="A8795" s="164" t="s">
        <v>24904</v>
      </c>
      <c r="B8795" t="s">
        <v>24905</v>
      </c>
      <c r="C8795" t="s">
        <v>24906</v>
      </c>
      <c r="D8795" t="s">
        <v>13430</v>
      </c>
      <c r="E8795" t="s">
        <v>4186</v>
      </c>
      <c r="H8795" t="s">
        <v>8213</v>
      </c>
      <c r="I8795" t="s">
        <v>11246</v>
      </c>
      <c r="J8795" t="s">
        <v>8215</v>
      </c>
      <c r="K8795" t="s">
        <v>8224</v>
      </c>
      <c r="L8795" t="s">
        <v>8216</v>
      </c>
    </row>
    <row r="8796" spans="1:12" x14ac:dyDescent="0.35">
      <c r="A8796" s="164" t="s">
        <v>21955</v>
      </c>
      <c r="B8796" t="s">
        <v>11644</v>
      </c>
      <c r="C8796" t="s">
        <v>21956</v>
      </c>
      <c r="D8796" t="s">
        <v>9015</v>
      </c>
      <c r="E8796" t="s">
        <v>4186</v>
      </c>
      <c r="H8796" t="s">
        <v>8213</v>
      </c>
      <c r="I8796" t="s">
        <v>8219</v>
      </c>
      <c r="J8796" t="s">
        <v>8215</v>
      </c>
      <c r="K8796" t="s">
        <v>8224</v>
      </c>
      <c r="L8796" t="s">
        <v>8216</v>
      </c>
    </row>
    <row r="8797" spans="1:12" x14ac:dyDescent="0.35">
      <c r="A8797" s="164" t="s">
        <v>12196</v>
      </c>
      <c r="B8797" t="s">
        <v>12197</v>
      </c>
      <c r="C8797" t="s">
        <v>12198</v>
      </c>
      <c r="D8797" t="s">
        <v>12199</v>
      </c>
      <c r="E8797" t="s">
        <v>4186</v>
      </c>
      <c r="H8797" t="s">
        <v>8213</v>
      </c>
      <c r="I8797" t="s">
        <v>8214</v>
      </c>
      <c r="J8797" t="s">
        <v>8215</v>
      </c>
      <c r="K8797" t="s">
        <v>8224</v>
      </c>
      <c r="L8797" t="s">
        <v>8216</v>
      </c>
    </row>
    <row r="8798" spans="1:12" x14ac:dyDescent="0.35">
      <c r="A8798" s="164" t="s">
        <v>16283</v>
      </c>
      <c r="B8798" t="s">
        <v>9743</v>
      </c>
      <c r="C8798" t="s">
        <v>16284</v>
      </c>
      <c r="D8798" t="s">
        <v>9745</v>
      </c>
      <c r="E8798" t="s">
        <v>4186</v>
      </c>
      <c r="H8798" t="s">
        <v>8213</v>
      </c>
      <c r="I8798" t="s">
        <v>8219</v>
      </c>
      <c r="J8798" t="s">
        <v>8215</v>
      </c>
      <c r="K8798" t="s">
        <v>8224</v>
      </c>
      <c r="L8798" t="s">
        <v>8216</v>
      </c>
    </row>
    <row r="8799" spans="1:12" x14ac:dyDescent="0.35">
      <c r="A8799" s="164" t="s">
        <v>4456</v>
      </c>
      <c r="B8799" t="s">
        <v>6982</v>
      </c>
      <c r="C8799" t="s">
        <v>28693</v>
      </c>
      <c r="D8799" t="s">
        <v>4457</v>
      </c>
      <c r="E8799" t="s">
        <v>4186</v>
      </c>
      <c r="F8799">
        <v>121</v>
      </c>
      <c r="G8799" t="s">
        <v>8212</v>
      </c>
      <c r="H8799" t="s">
        <v>8213</v>
      </c>
      <c r="I8799" t="s">
        <v>8214</v>
      </c>
      <c r="J8799" t="s">
        <v>8215</v>
      </c>
      <c r="K8799" t="s">
        <v>8224</v>
      </c>
      <c r="L8799" t="s">
        <v>8216</v>
      </c>
    </row>
    <row r="8800" spans="1:12" x14ac:dyDescent="0.35">
      <c r="A8800" s="164" t="s">
        <v>4458</v>
      </c>
      <c r="B8800" t="s">
        <v>7127</v>
      </c>
      <c r="C8800" t="s">
        <v>21809</v>
      </c>
      <c r="D8800" t="s">
        <v>4406</v>
      </c>
      <c r="E8800" t="s">
        <v>4186</v>
      </c>
      <c r="F8800">
        <v>196</v>
      </c>
      <c r="G8800" t="s">
        <v>8212</v>
      </c>
      <c r="H8800" t="s">
        <v>8213</v>
      </c>
      <c r="I8800" t="s">
        <v>8214</v>
      </c>
      <c r="J8800" t="s">
        <v>8215</v>
      </c>
      <c r="K8800" t="s">
        <v>8224</v>
      </c>
      <c r="L8800" t="s">
        <v>8216</v>
      </c>
    </row>
    <row r="8801" spans="1:12" x14ac:dyDescent="0.35">
      <c r="A8801" s="164" t="s">
        <v>9742</v>
      </c>
      <c r="B8801" t="s">
        <v>9743</v>
      </c>
      <c r="C8801" t="s">
        <v>9744</v>
      </c>
      <c r="D8801" t="s">
        <v>9745</v>
      </c>
      <c r="E8801" t="s">
        <v>4186</v>
      </c>
      <c r="H8801" t="s">
        <v>8213</v>
      </c>
      <c r="I8801" t="s">
        <v>8219</v>
      </c>
      <c r="J8801" t="s">
        <v>8215</v>
      </c>
      <c r="K8801" t="s">
        <v>8224</v>
      </c>
      <c r="L8801" t="s">
        <v>8216</v>
      </c>
    </row>
    <row r="8802" spans="1:12" x14ac:dyDescent="0.35">
      <c r="A8802" s="164" t="s">
        <v>18982</v>
      </c>
      <c r="B8802" t="s">
        <v>18983</v>
      </c>
      <c r="C8802" t="s">
        <v>18984</v>
      </c>
      <c r="D8802" t="s">
        <v>8944</v>
      </c>
      <c r="E8802" t="s">
        <v>4186</v>
      </c>
      <c r="H8802" t="s">
        <v>8213</v>
      </c>
      <c r="I8802" t="s">
        <v>8214</v>
      </c>
      <c r="J8802" t="s">
        <v>8215</v>
      </c>
      <c r="K8802" t="s">
        <v>8224</v>
      </c>
      <c r="L8802" t="s">
        <v>8216</v>
      </c>
    </row>
    <row r="8803" spans="1:12" x14ac:dyDescent="0.35">
      <c r="A8803" s="164" t="s">
        <v>29580</v>
      </c>
      <c r="B8803" t="s">
        <v>29485</v>
      </c>
      <c r="C8803" t="s">
        <v>29581</v>
      </c>
      <c r="D8803" t="s">
        <v>29582</v>
      </c>
      <c r="E8803" t="s">
        <v>4186</v>
      </c>
      <c r="F8803">
        <v>28</v>
      </c>
      <c r="G8803" t="s">
        <v>8234</v>
      </c>
      <c r="H8803" t="s">
        <v>8213</v>
      </c>
      <c r="I8803" t="s">
        <v>8219</v>
      </c>
      <c r="J8803" t="s">
        <v>8215</v>
      </c>
      <c r="K8803" t="s">
        <v>5808</v>
      </c>
      <c r="L8803" t="s">
        <v>8216</v>
      </c>
    </row>
    <row r="8804" spans="1:12" x14ac:dyDescent="0.35">
      <c r="A8804" s="164" t="s">
        <v>4459</v>
      </c>
      <c r="B8804" t="s">
        <v>7091</v>
      </c>
      <c r="C8804" t="s">
        <v>14848</v>
      </c>
      <c r="D8804" t="s">
        <v>4460</v>
      </c>
      <c r="E8804" t="s">
        <v>4186</v>
      </c>
      <c r="F8804">
        <v>116</v>
      </c>
      <c r="G8804" t="s">
        <v>8212</v>
      </c>
      <c r="H8804" t="s">
        <v>8213</v>
      </c>
      <c r="I8804" t="s">
        <v>8219</v>
      </c>
      <c r="J8804" t="s">
        <v>8215</v>
      </c>
      <c r="K8804" t="s">
        <v>8224</v>
      </c>
      <c r="L8804" t="s">
        <v>8216</v>
      </c>
    </row>
    <row r="8805" spans="1:12" x14ac:dyDescent="0.35">
      <c r="A8805" s="164" t="s">
        <v>33014</v>
      </c>
      <c r="B8805" t="s">
        <v>25989</v>
      </c>
      <c r="C8805" t="s">
        <v>33015</v>
      </c>
      <c r="D8805" t="s">
        <v>25991</v>
      </c>
      <c r="E8805" t="s">
        <v>4186</v>
      </c>
      <c r="H8805" t="s">
        <v>8213</v>
      </c>
      <c r="I8805" t="s">
        <v>8219</v>
      </c>
      <c r="J8805" t="s">
        <v>8215</v>
      </c>
      <c r="K8805" t="s">
        <v>8224</v>
      </c>
      <c r="L8805" t="s">
        <v>8216</v>
      </c>
    </row>
    <row r="8806" spans="1:12" x14ac:dyDescent="0.35">
      <c r="A8806" s="164" t="s">
        <v>19069</v>
      </c>
      <c r="B8806" t="s">
        <v>19070</v>
      </c>
      <c r="C8806" t="s">
        <v>19071</v>
      </c>
      <c r="D8806" t="s">
        <v>1248</v>
      </c>
      <c r="E8806" t="s">
        <v>4186</v>
      </c>
      <c r="F8806">
        <v>45</v>
      </c>
      <c r="G8806" t="s">
        <v>8234</v>
      </c>
      <c r="H8806" t="s">
        <v>8213</v>
      </c>
      <c r="I8806" t="s">
        <v>8219</v>
      </c>
      <c r="J8806" t="s">
        <v>8215</v>
      </c>
      <c r="K8806" t="s">
        <v>8224</v>
      </c>
      <c r="L8806" t="s">
        <v>8216</v>
      </c>
    </row>
    <row r="8807" spans="1:12" x14ac:dyDescent="0.35">
      <c r="A8807" s="164" t="s">
        <v>19574</v>
      </c>
      <c r="B8807" t="s">
        <v>19575</v>
      </c>
      <c r="C8807" t="s">
        <v>9167</v>
      </c>
      <c r="D8807" t="s">
        <v>9168</v>
      </c>
      <c r="E8807" t="s">
        <v>4186</v>
      </c>
      <c r="F8807">
        <v>49</v>
      </c>
      <c r="G8807" t="s">
        <v>8234</v>
      </c>
      <c r="H8807" t="s">
        <v>8213</v>
      </c>
      <c r="I8807" t="s">
        <v>8219</v>
      </c>
      <c r="J8807" t="s">
        <v>8215</v>
      </c>
      <c r="K8807" t="s">
        <v>5808</v>
      </c>
      <c r="L8807" t="s">
        <v>8216</v>
      </c>
    </row>
    <row r="8808" spans="1:12" x14ac:dyDescent="0.35">
      <c r="A8808" s="164" t="s">
        <v>15160</v>
      </c>
      <c r="B8808" t="s">
        <v>15161</v>
      </c>
      <c r="C8808" t="s">
        <v>15162</v>
      </c>
      <c r="D8808" t="s">
        <v>15163</v>
      </c>
      <c r="E8808" t="s">
        <v>4186</v>
      </c>
      <c r="F8808">
        <v>25</v>
      </c>
      <c r="G8808" t="s">
        <v>8234</v>
      </c>
      <c r="H8808" t="s">
        <v>8213</v>
      </c>
      <c r="I8808" t="s">
        <v>8214</v>
      </c>
      <c r="J8808" t="s">
        <v>8215</v>
      </c>
      <c r="K8808" t="s">
        <v>5808</v>
      </c>
      <c r="L8808" t="s">
        <v>8267</v>
      </c>
    </row>
    <row r="8809" spans="1:12" x14ac:dyDescent="0.35">
      <c r="A8809" s="164" t="s">
        <v>19235</v>
      </c>
      <c r="B8809" t="s">
        <v>19236</v>
      </c>
      <c r="C8809" t="s">
        <v>19237</v>
      </c>
      <c r="D8809" t="s">
        <v>9863</v>
      </c>
      <c r="E8809" t="s">
        <v>4186</v>
      </c>
      <c r="H8809" t="s">
        <v>8213</v>
      </c>
      <c r="I8809" t="s">
        <v>8214</v>
      </c>
      <c r="J8809" t="s">
        <v>8215</v>
      </c>
      <c r="K8809" t="s">
        <v>8224</v>
      </c>
      <c r="L8809" t="s">
        <v>8216</v>
      </c>
    </row>
    <row r="8810" spans="1:12" x14ac:dyDescent="0.35">
      <c r="A8810" s="164" t="s">
        <v>9622</v>
      </c>
      <c r="B8810" t="s">
        <v>9623</v>
      </c>
      <c r="C8810" t="s">
        <v>9624</v>
      </c>
      <c r="D8810" t="s">
        <v>9625</v>
      </c>
      <c r="E8810" t="s">
        <v>4186</v>
      </c>
      <c r="H8810" t="s">
        <v>8213</v>
      </c>
      <c r="I8810" t="s">
        <v>8219</v>
      </c>
      <c r="J8810" t="s">
        <v>8215</v>
      </c>
      <c r="K8810" t="s">
        <v>8224</v>
      </c>
      <c r="L8810" t="s">
        <v>8216</v>
      </c>
    </row>
    <row r="8811" spans="1:12" x14ac:dyDescent="0.35">
      <c r="A8811" s="164" t="s">
        <v>25557</v>
      </c>
      <c r="B8811" t="s">
        <v>25558</v>
      </c>
      <c r="C8811" t="s">
        <v>25422</v>
      </c>
      <c r="D8811" t="s">
        <v>139</v>
      </c>
      <c r="E8811" t="s">
        <v>4186</v>
      </c>
      <c r="F8811">
        <v>42</v>
      </c>
      <c r="G8811" t="s">
        <v>8234</v>
      </c>
      <c r="H8811" t="s">
        <v>8213</v>
      </c>
      <c r="I8811" t="s">
        <v>8219</v>
      </c>
      <c r="J8811" t="s">
        <v>8215</v>
      </c>
      <c r="K8811" t="s">
        <v>5808</v>
      </c>
      <c r="L8811" t="s">
        <v>8216</v>
      </c>
    </row>
    <row r="8812" spans="1:12" x14ac:dyDescent="0.35">
      <c r="A8812" s="164" t="s">
        <v>4461</v>
      </c>
      <c r="B8812" t="s">
        <v>7900</v>
      </c>
      <c r="C8812" t="s">
        <v>12550</v>
      </c>
      <c r="D8812" t="s">
        <v>4462</v>
      </c>
      <c r="E8812" t="s">
        <v>4186</v>
      </c>
      <c r="F8812">
        <v>48</v>
      </c>
      <c r="G8812" t="s">
        <v>8234</v>
      </c>
      <c r="H8812" t="s">
        <v>8213</v>
      </c>
      <c r="I8812" t="s">
        <v>8219</v>
      </c>
      <c r="J8812" t="s">
        <v>8215</v>
      </c>
      <c r="K8812" t="s">
        <v>8224</v>
      </c>
      <c r="L8812" t="s">
        <v>8216</v>
      </c>
    </row>
    <row r="8813" spans="1:12" x14ac:dyDescent="0.35">
      <c r="A8813" s="164" t="s">
        <v>10021</v>
      </c>
      <c r="B8813" t="s">
        <v>10022</v>
      </c>
      <c r="C8813" t="s">
        <v>10023</v>
      </c>
      <c r="D8813" t="s">
        <v>10024</v>
      </c>
      <c r="E8813" t="s">
        <v>4186</v>
      </c>
      <c r="H8813" t="s">
        <v>8213</v>
      </c>
      <c r="I8813" t="s">
        <v>8219</v>
      </c>
      <c r="J8813" t="s">
        <v>8215</v>
      </c>
      <c r="K8813" t="s">
        <v>8224</v>
      </c>
      <c r="L8813" t="s">
        <v>8216</v>
      </c>
    </row>
    <row r="8814" spans="1:12" x14ac:dyDescent="0.35">
      <c r="A8814" s="164" t="s">
        <v>31972</v>
      </c>
      <c r="B8814" t="s">
        <v>11292</v>
      </c>
      <c r="C8814" t="s">
        <v>11293</v>
      </c>
      <c r="D8814" t="s">
        <v>11294</v>
      </c>
      <c r="E8814" t="s">
        <v>4186</v>
      </c>
      <c r="F8814">
        <v>16</v>
      </c>
      <c r="G8814" t="s">
        <v>8234</v>
      </c>
      <c r="H8814" t="s">
        <v>8213</v>
      </c>
      <c r="I8814" t="s">
        <v>8219</v>
      </c>
      <c r="J8814" t="s">
        <v>8215</v>
      </c>
      <c r="K8814" t="s">
        <v>8224</v>
      </c>
      <c r="L8814" t="s">
        <v>8216</v>
      </c>
    </row>
    <row r="8815" spans="1:12" x14ac:dyDescent="0.35">
      <c r="A8815" s="164" t="s">
        <v>24691</v>
      </c>
      <c r="B8815" t="s">
        <v>24692</v>
      </c>
      <c r="C8815" t="s">
        <v>24693</v>
      </c>
      <c r="D8815" t="s">
        <v>215</v>
      </c>
      <c r="E8815" t="s">
        <v>4186</v>
      </c>
      <c r="F8815">
        <v>0</v>
      </c>
      <c r="G8815" t="s">
        <v>8234</v>
      </c>
      <c r="H8815" t="s">
        <v>8213</v>
      </c>
      <c r="I8815" t="s">
        <v>8214</v>
      </c>
      <c r="J8815" t="s">
        <v>8215</v>
      </c>
      <c r="K8815" t="s">
        <v>8224</v>
      </c>
      <c r="L8815" t="s">
        <v>8216</v>
      </c>
    </row>
    <row r="8816" spans="1:12" x14ac:dyDescent="0.35">
      <c r="A8816" s="164" t="s">
        <v>20180</v>
      </c>
      <c r="B8816" t="s">
        <v>20181</v>
      </c>
      <c r="C8816" t="s">
        <v>20182</v>
      </c>
      <c r="D8816" t="s">
        <v>11314</v>
      </c>
      <c r="E8816" t="s">
        <v>4186</v>
      </c>
      <c r="H8816" t="s">
        <v>8213</v>
      </c>
      <c r="I8816" t="s">
        <v>8214</v>
      </c>
      <c r="J8816" t="s">
        <v>8215</v>
      </c>
      <c r="K8816" t="s">
        <v>8224</v>
      </c>
      <c r="L8816" t="s">
        <v>8216</v>
      </c>
    </row>
    <row r="8817" spans="1:12" x14ac:dyDescent="0.35">
      <c r="A8817" s="164" t="s">
        <v>31962</v>
      </c>
      <c r="B8817" t="s">
        <v>31963</v>
      </c>
      <c r="C8817" t="s">
        <v>31964</v>
      </c>
      <c r="D8817" t="s">
        <v>940</v>
      </c>
      <c r="E8817" t="s">
        <v>4186</v>
      </c>
      <c r="F8817">
        <v>102</v>
      </c>
      <c r="G8817" t="s">
        <v>8212</v>
      </c>
      <c r="H8817" t="s">
        <v>8213</v>
      </c>
      <c r="I8817" t="s">
        <v>8214</v>
      </c>
      <c r="J8817" t="s">
        <v>8215</v>
      </c>
      <c r="K8817" t="s">
        <v>5808</v>
      </c>
      <c r="L8817" t="s">
        <v>8216</v>
      </c>
    </row>
    <row r="8818" spans="1:12" x14ac:dyDescent="0.35">
      <c r="A8818" s="164" t="s">
        <v>21721</v>
      </c>
      <c r="B8818" t="s">
        <v>8841</v>
      </c>
      <c r="C8818" t="s">
        <v>8842</v>
      </c>
      <c r="D8818" t="s">
        <v>8843</v>
      </c>
      <c r="E8818" t="s">
        <v>4186</v>
      </c>
      <c r="F8818">
        <v>29</v>
      </c>
      <c r="G8818" t="s">
        <v>8234</v>
      </c>
      <c r="H8818" t="s">
        <v>8213</v>
      </c>
      <c r="I8818" t="s">
        <v>8219</v>
      </c>
      <c r="J8818" t="s">
        <v>8215</v>
      </c>
      <c r="K8818" t="s">
        <v>5808</v>
      </c>
      <c r="L8818" t="s">
        <v>8216</v>
      </c>
    </row>
    <row r="8819" spans="1:12" x14ac:dyDescent="0.35">
      <c r="A8819" s="164" t="s">
        <v>19867</v>
      </c>
      <c r="B8819" t="s">
        <v>19868</v>
      </c>
      <c r="C8819" t="s">
        <v>19869</v>
      </c>
      <c r="D8819" t="s">
        <v>19870</v>
      </c>
      <c r="E8819" t="s">
        <v>4186</v>
      </c>
      <c r="F8819">
        <v>48</v>
      </c>
      <c r="G8819" t="s">
        <v>8234</v>
      </c>
      <c r="H8819" t="s">
        <v>8213</v>
      </c>
      <c r="I8819" t="s">
        <v>8219</v>
      </c>
      <c r="J8819" t="s">
        <v>8215</v>
      </c>
      <c r="K8819" t="s">
        <v>5808</v>
      </c>
      <c r="L8819" t="s">
        <v>8216</v>
      </c>
    </row>
    <row r="8820" spans="1:12" x14ac:dyDescent="0.35">
      <c r="A8820" s="164" t="s">
        <v>29180</v>
      </c>
      <c r="B8820" t="s">
        <v>29181</v>
      </c>
      <c r="C8820" t="s">
        <v>29182</v>
      </c>
      <c r="D8820" t="s">
        <v>8944</v>
      </c>
      <c r="E8820" t="s">
        <v>4186</v>
      </c>
      <c r="H8820" t="s">
        <v>8213</v>
      </c>
      <c r="I8820" t="s">
        <v>8214</v>
      </c>
      <c r="J8820" t="s">
        <v>8215</v>
      </c>
      <c r="K8820" t="s">
        <v>8224</v>
      </c>
      <c r="L8820" t="s">
        <v>8216</v>
      </c>
    </row>
    <row r="8821" spans="1:12" x14ac:dyDescent="0.35">
      <c r="A8821" s="164" t="s">
        <v>33140</v>
      </c>
      <c r="B8821" t="s">
        <v>33141</v>
      </c>
      <c r="C8821" t="s">
        <v>22464</v>
      </c>
      <c r="D8821" t="s">
        <v>22465</v>
      </c>
      <c r="E8821" t="s">
        <v>4186</v>
      </c>
      <c r="H8821" t="s">
        <v>8213</v>
      </c>
      <c r="I8821" t="s">
        <v>8214</v>
      </c>
      <c r="J8821" t="s">
        <v>8215</v>
      </c>
      <c r="K8821" t="s">
        <v>8224</v>
      </c>
      <c r="L8821" t="s">
        <v>8216</v>
      </c>
    </row>
    <row r="8822" spans="1:12" x14ac:dyDescent="0.35">
      <c r="A8822" s="164" t="s">
        <v>17925</v>
      </c>
      <c r="B8822" t="s">
        <v>17926</v>
      </c>
      <c r="C8822" t="s">
        <v>17927</v>
      </c>
      <c r="D8822" t="s">
        <v>215</v>
      </c>
      <c r="E8822" t="s">
        <v>4186</v>
      </c>
      <c r="F8822">
        <v>94</v>
      </c>
      <c r="G8822" t="s">
        <v>8234</v>
      </c>
      <c r="H8822" t="s">
        <v>8213</v>
      </c>
      <c r="I8822" t="s">
        <v>8214</v>
      </c>
      <c r="J8822" t="s">
        <v>8215</v>
      </c>
      <c r="K8822" t="s">
        <v>8224</v>
      </c>
      <c r="L8822" t="s">
        <v>8267</v>
      </c>
    </row>
    <row r="8823" spans="1:12" x14ac:dyDescent="0.35">
      <c r="A8823" s="164" t="s">
        <v>21505</v>
      </c>
      <c r="B8823" t="s">
        <v>21506</v>
      </c>
      <c r="C8823" t="s">
        <v>18706</v>
      </c>
      <c r="D8823" t="s">
        <v>8361</v>
      </c>
      <c r="E8823" t="s">
        <v>4186</v>
      </c>
      <c r="H8823" t="s">
        <v>8213</v>
      </c>
      <c r="I8823" t="s">
        <v>8214</v>
      </c>
      <c r="J8823" t="s">
        <v>8215</v>
      </c>
      <c r="K8823" t="s">
        <v>8224</v>
      </c>
      <c r="L8823" t="s">
        <v>8216</v>
      </c>
    </row>
    <row r="8824" spans="1:12" x14ac:dyDescent="0.35">
      <c r="A8824" s="164" t="s">
        <v>26710</v>
      </c>
      <c r="B8824" t="s">
        <v>26711</v>
      </c>
      <c r="C8824" t="s">
        <v>15301</v>
      </c>
      <c r="D8824" t="s">
        <v>15302</v>
      </c>
      <c r="E8824" t="s">
        <v>4186</v>
      </c>
      <c r="H8824" t="s">
        <v>8213</v>
      </c>
      <c r="I8824" t="s">
        <v>8214</v>
      </c>
      <c r="J8824" t="s">
        <v>8215</v>
      </c>
      <c r="K8824" t="s">
        <v>8224</v>
      </c>
      <c r="L8824" t="s">
        <v>8216</v>
      </c>
    </row>
    <row r="8825" spans="1:12" x14ac:dyDescent="0.35">
      <c r="A8825" s="164" t="s">
        <v>13163</v>
      </c>
      <c r="B8825" t="s">
        <v>13164</v>
      </c>
      <c r="C8825" t="s">
        <v>13165</v>
      </c>
      <c r="D8825" t="s">
        <v>13166</v>
      </c>
      <c r="E8825" t="s">
        <v>4186</v>
      </c>
      <c r="F8825">
        <v>25</v>
      </c>
      <c r="G8825" t="s">
        <v>8234</v>
      </c>
      <c r="H8825" t="s">
        <v>8213</v>
      </c>
      <c r="I8825" t="s">
        <v>8219</v>
      </c>
      <c r="J8825" t="s">
        <v>8215</v>
      </c>
      <c r="K8825" t="s">
        <v>5808</v>
      </c>
      <c r="L8825" t="s">
        <v>8216</v>
      </c>
    </row>
    <row r="8826" spans="1:12" x14ac:dyDescent="0.35">
      <c r="A8826" s="164" t="s">
        <v>22133</v>
      </c>
      <c r="B8826" t="s">
        <v>22134</v>
      </c>
      <c r="C8826" t="s">
        <v>22135</v>
      </c>
      <c r="D8826" t="s">
        <v>2240</v>
      </c>
      <c r="E8826" t="s">
        <v>4186</v>
      </c>
      <c r="F8826">
        <v>34</v>
      </c>
      <c r="G8826" t="s">
        <v>8234</v>
      </c>
      <c r="H8826" t="s">
        <v>8213</v>
      </c>
      <c r="I8826" t="s">
        <v>8219</v>
      </c>
      <c r="J8826" t="s">
        <v>8215</v>
      </c>
      <c r="K8826" t="s">
        <v>5808</v>
      </c>
      <c r="L8826" t="s">
        <v>8216</v>
      </c>
    </row>
    <row r="8827" spans="1:12" x14ac:dyDescent="0.35">
      <c r="A8827" s="164" t="s">
        <v>4463</v>
      </c>
      <c r="B8827" t="s">
        <v>6986</v>
      </c>
      <c r="C8827" t="s">
        <v>32936</v>
      </c>
      <c r="D8827" t="s">
        <v>4415</v>
      </c>
      <c r="E8827" t="s">
        <v>4186</v>
      </c>
      <c r="F8827">
        <v>321</v>
      </c>
      <c r="G8827" t="s">
        <v>8556</v>
      </c>
      <c r="H8827" t="s">
        <v>8213</v>
      </c>
      <c r="I8827" t="s">
        <v>8214</v>
      </c>
      <c r="J8827" t="s">
        <v>8215</v>
      </c>
      <c r="K8827" t="s">
        <v>8224</v>
      </c>
      <c r="L8827" t="s">
        <v>8216</v>
      </c>
    </row>
    <row r="8828" spans="1:12" x14ac:dyDescent="0.35">
      <c r="A8828" s="164" t="s">
        <v>21792</v>
      </c>
      <c r="B8828" t="s">
        <v>21793</v>
      </c>
      <c r="C8828" t="s">
        <v>21794</v>
      </c>
      <c r="D8828" t="s">
        <v>8361</v>
      </c>
      <c r="E8828" t="s">
        <v>4186</v>
      </c>
      <c r="H8828" t="s">
        <v>8213</v>
      </c>
      <c r="I8828" t="s">
        <v>8214</v>
      </c>
      <c r="J8828" t="s">
        <v>8215</v>
      </c>
      <c r="K8828" t="s">
        <v>8224</v>
      </c>
      <c r="L8828" t="s">
        <v>8216</v>
      </c>
    </row>
    <row r="8829" spans="1:12" x14ac:dyDescent="0.35">
      <c r="A8829" s="164" t="s">
        <v>4464</v>
      </c>
      <c r="B8829" t="s">
        <v>7777</v>
      </c>
      <c r="C8829" t="s">
        <v>23287</v>
      </c>
      <c r="D8829" t="s">
        <v>93</v>
      </c>
      <c r="E8829" t="s">
        <v>4186</v>
      </c>
      <c r="F8829">
        <v>16</v>
      </c>
      <c r="G8829" t="s">
        <v>8234</v>
      </c>
      <c r="H8829" t="s">
        <v>8213</v>
      </c>
      <c r="I8829" t="s">
        <v>8214</v>
      </c>
      <c r="J8829" t="s">
        <v>8215</v>
      </c>
      <c r="K8829" t="s">
        <v>8224</v>
      </c>
      <c r="L8829" t="s">
        <v>8216</v>
      </c>
    </row>
    <row r="8830" spans="1:12" x14ac:dyDescent="0.35">
      <c r="A8830" s="164" t="s">
        <v>4465</v>
      </c>
      <c r="B8830" t="s">
        <v>7785</v>
      </c>
      <c r="C8830" t="s">
        <v>24795</v>
      </c>
      <c r="D8830" t="s">
        <v>4466</v>
      </c>
      <c r="E8830" t="s">
        <v>4186</v>
      </c>
      <c r="F8830">
        <v>528</v>
      </c>
      <c r="G8830" t="s">
        <v>8490</v>
      </c>
      <c r="H8830" t="s">
        <v>8213</v>
      </c>
      <c r="I8830" t="s">
        <v>8214</v>
      </c>
      <c r="J8830" t="s">
        <v>8215</v>
      </c>
      <c r="K8830" t="s">
        <v>8224</v>
      </c>
      <c r="L8830" t="s">
        <v>8267</v>
      </c>
    </row>
    <row r="8831" spans="1:12" x14ac:dyDescent="0.35">
      <c r="A8831" s="164" t="s">
        <v>31851</v>
      </c>
      <c r="B8831" t="s">
        <v>31852</v>
      </c>
      <c r="C8831" t="s">
        <v>24283</v>
      </c>
      <c r="D8831" t="s">
        <v>24284</v>
      </c>
      <c r="E8831" t="s">
        <v>4186</v>
      </c>
      <c r="F8831">
        <v>26</v>
      </c>
      <c r="G8831" t="s">
        <v>8234</v>
      </c>
      <c r="H8831" t="s">
        <v>8213</v>
      </c>
      <c r="I8831" t="s">
        <v>8219</v>
      </c>
      <c r="J8831" t="s">
        <v>8215</v>
      </c>
      <c r="K8831" t="s">
        <v>5808</v>
      </c>
      <c r="L8831" t="s">
        <v>8216</v>
      </c>
    </row>
    <row r="8832" spans="1:12" x14ac:dyDescent="0.35">
      <c r="A8832" s="164" t="s">
        <v>29200</v>
      </c>
      <c r="B8832" t="s">
        <v>29201</v>
      </c>
      <c r="C8832" t="s">
        <v>15191</v>
      </c>
      <c r="D8832" t="s">
        <v>1546</v>
      </c>
      <c r="E8832" t="s">
        <v>4186</v>
      </c>
      <c r="F8832">
        <v>19</v>
      </c>
      <c r="G8832" t="s">
        <v>8234</v>
      </c>
      <c r="H8832" t="s">
        <v>8213</v>
      </c>
      <c r="I8832" t="s">
        <v>8214</v>
      </c>
      <c r="J8832" t="s">
        <v>8215</v>
      </c>
      <c r="K8832" t="s">
        <v>8224</v>
      </c>
      <c r="L8832" t="s">
        <v>8216</v>
      </c>
    </row>
    <row r="8833" spans="1:12" x14ac:dyDescent="0.35">
      <c r="A8833" s="164" t="s">
        <v>32914</v>
      </c>
      <c r="B8833" t="s">
        <v>13187</v>
      </c>
      <c r="C8833" t="s">
        <v>32915</v>
      </c>
      <c r="D8833" t="s">
        <v>13189</v>
      </c>
      <c r="E8833" t="s">
        <v>4186</v>
      </c>
      <c r="H8833" t="s">
        <v>8213</v>
      </c>
      <c r="I8833" t="s">
        <v>8219</v>
      </c>
      <c r="J8833" t="s">
        <v>8215</v>
      </c>
      <c r="K8833" t="s">
        <v>8224</v>
      </c>
      <c r="L8833" t="s">
        <v>8216</v>
      </c>
    </row>
    <row r="8834" spans="1:12" x14ac:dyDescent="0.35">
      <c r="A8834" s="164" t="s">
        <v>4467</v>
      </c>
      <c r="B8834" t="s">
        <v>7122</v>
      </c>
      <c r="C8834" t="s">
        <v>20579</v>
      </c>
      <c r="D8834" t="s">
        <v>4211</v>
      </c>
      <c r="E8834" t="s">
        <v>4186</v>
      </c>
      <c r="F8834">
        <v>245</v>
      </c>
      <c r="G8834" t="s">
        <v>8223</v>
      </c>
      <c r="H8834" t="s">
        <v>8213</v>
      </c>
      <c r="I8834" t="s">
        <v>8214</v>
      </c>
      <c r="J8834" t="s">
        <v>8215</v>
      </c>
      <c r="K8834" t="s">
        <v>8224</v>
      </c>
      <c r="L8834" t="s">
        <v>8216</v>
      </c>
    </row>
    <row r="8835" spans="1:12" x14ac:dyDescent="0.35">
      <c r="A8835" s="164" t="s">
        <v>4468</v>
      </c>
      <c r="B8835" t="s">
        <v>7838</v>
      </c>
      <c r="C8835" t="s">
        <v>16080</v>
      </c>
      <c r="D8835" t="s">
        <v>4226</v>
      </c>
      <c r="E8835" t="s">
        <v>4186</v>
      </c>
      <c r="F8835">
        <v>22</v>
      </c>
      <c r="G8835" t="s">
        <v>8234</v>
      </c>
      <c r="H8835" t="s">
        <v>8213</v>
      </c>
      <c r="I8835" t="s">
        <v>8214</v>
      </c>
      <c r="J8835" t="s">
        <v>8215</v>
      </c>
      <c r="K8835" t="s">
        <v>8224</v>
      </c>
      <c r="L8835" t="s">
        <v>8267</v>
      </c>
    </row>
    <row r="8836" spans="1:12" x14ac:dyDescent="0.35">
      <c r="A8836" s="164" t="s">
        <v>28485</v>
      </c>
      <c r="B8836" t="s">
        <v>28486</v>
      </c>
      <c r="C8836" t="s">
        <v>28487</v>
      </c>
      <c r="D8836" t="s">
        <v>9143</v>
      </c>
      <c r="E8836" t="s">
        <v>4186</v>
      </c>
      <c r="H8836" t="s">
        <v>8213</v>
      </c>
      <c r="I8836" t="s">
        <v>8214</v>
      </c>
      <c r="J8836" t="s">
        <v>8215</v>
      </c>
      <c r="K8836" t="s">
        <v>8224</v>
      </c>
      <c r="L8836" t="s">
        <v>8216</v>
      </c>
    </row>
    <row r="8837" spans="1:12" x14ac:dyDescent="0.35">
      <c r="A8837" s="164" t="s">
        <v>15376</v>
      </c>
      <c r="B8837" t="s">
        <v>15377</v>
      </c>
      <c r="C8837" t="s">
        <v>15378</v>
      </c>
      <c r="D8837" t="s">
        <v>10072</v>
      </c>
      <c r="E8837" t="s">
        <v>4186</v>
      </c>
      <c r="H8837" t="s">
        <v>8213</v>
      </c>
      <c r="I8837" t="s">
        <v>8214</v>
      </c>
      <c r="J8837" t="s">
        <v>8215</v>
      </c>
      <c r="K8837" t="s">
        <v>8224</v>
      </c>
      <c r="L8837" t="s">
        <v>8216</v>
      </c>
    </row>
    <row r="8838" spans="1:12" x14ac:dyDescent="0.35">
      <c r="A8838" s="164" t="s">
        <v>9009</v>
      </c>
      <c r="B8838" t="s">
        <v>9010</v>
      </c>
      <c r="C8838" t="s">
        <v>9011</v>
      </c>
      <c r="D8838" t="s">
        <v>8361</v>
      </c>
      <c r="E8838" t="s">
        <v>4186</v>
      </c>
      <c r="H8838" t="s">
        <v>8213</v>
      </c>
      <c r="I8838" t="s">
        <v>8214</v>
      </c>
      <c r="J8838" t="s">
        <v>8215</v>
      </c>
      <c r="K8838" t="s">
        <v>8224</v>
      </c>
      <c r="L8838" t="s">
        <v>8216</v>
      </c>
    </row>
    <row r="8839" spans="1:12" x14ac:dyDescent="0.35">
      <c r="A8839" s="164" t="s">
        <v>31195</v>
      </c>
      <c r="B8839" t="s">
        <v>31196</v>
      </c>
      <c r="C8839" t="s">
        <v>31197</v>
      </c>
      <c r="D8839" t="s">
        <v>4218</v>
      </c>
      <c r="E8839" t="s">
        <v>4186</v>
      </c>
      <c r="F8839">
        <v>6</v>
      </c>
      <c r="G8839" t="s">
        <v>8234</v>
      </c>
      <c r="H8839" t="s">
        <v>8213</v>
      </c>
      <c r="I8839" t="s">
        <v>8214</v>
      </c>
      <c r="J8839" t="s">
        <v>8215</v>
      </c>
      <c r="K8839" t="s">
        <v>8224</v>
      </c>
      <c r="L8839" t="s">
        <v>8216</v>
      </c>
    </row>
    <row r="8840" spans="1:12" x14ac:dyDescent="0.35">
      <c r="A8840" s="164" t="s">
        <v>32457</v>
      </c>
      <c r="B8840" t="s">
        <v>32458</v>
      </c>
      <c r="C8840" t="s">
        <v>32459</v>
      </c>
      <c r="D8840" t="s">
        <v>8361</v>
      </c>
      <c r="E8840" t="s">
        <v>4186</v>
      </c>
      <c r="H8840" t="s">
        <v>8213</v>
      </c>
      <c r="I8840" t="s">
        <v>8214</v>
      </c>
      <c r="J8840" t="s">
        <v>8215</v>
      </c>
      <c r="K8840" t="s">
        <v>8224</v>
      </c>
      <c r="L8840" t="s">
        <v>8216</v>
      </c>
    </row>
    <row r="8841" spans="1:12" x14ac:dyDescent="0.35">
      <c r="A8841" s="164" t="s">
        <v>16352</v>
      </c>
      <c r="B8841" t="s">
        <v>16353</v>
      </c>
      <c r="C8841" t="s">
        <v>16354</v>
      </c>
      <c r="D8841" t="s">
        <v>16355</v>
      </c>
      <c r="E8841" t="s">
        <v>4186</v>
      </c>
      <c r="H8841" t="s">
        <v>8213</v>
      </c>
      <c r="I8841" t="s">
        <v>8219</v>
      </c>
      <c r="J8841" t="s">
        <v>8215</v>
      </c>
      <c r="K8841" t="s">
        <v>8224</v>
      </c>
      <c r="L8841" t="s">
        <v>8216</v>
      </c>
    </row>
    <row r="8842" spans="1:12" x14ac:dyDescent="0.35">
      <c r="A8842" s="164" t="s">
        <v>4469</v>
      </c>
      <c r="B8842" t="s">
        <v>7847</v>
      </c>
      <c r="C8842" t="s">
        <v>31094</v>
      </c>
      <c r="D8842" t="s">
        <v>4218</v>
      </c>
      <c r="E8842" t="s">
        <v>4186</v>
      </c>
      <c r="F8842">
        <v>395</v>
      </c>
      <c r="G8842" t="s">
        <v>8556</v>
      </c>
      <c r="H8842" t="s">
        <v>8213</v>
      </c>
      <c r="I8842" t="s">
        <v>8214</v>
      </c>
      <c r="J8842" t="s">
        <v>8215</v>
      </c>
      <c r="K8842" t="s">
        <v>8224</v>
      </c>
      <c r="L8842" t="s">
        <v>8267</v>
      </c>
    </row>
    <row r="8843" spans="1:12" x14ac:dyDescent="0.35">
      <c r="A8843" s="164" t="s">
        <v>26115</v>
      </c>
      <c r="B8843" t="s">
        <v>26116</v>
      </c>
      <c r="C8843" t="s">
        <v>13684</v>
      </c>
      <c r="D8843" t="s">
        <v>8361</v>
      </c>
      <c r="E8843" t="s">
        <v>4186</v>
      </c>
      <c r="H8843" t="s">
        <v>8213</v>
      </c>
      <c r="I8843" t="s">
        <v>8214</v>
      </c>
      <c r="J8843" t="s">
        <v>8215</v>
      </c>
      <c r="K8843" t="s">
        <v>8224</v>
      </c>
      <c r="L8843" t="s">
        <v>8216</v>
      </c>
    </row>
    <row r="8844" spans="1:12" x14ac:dyDescent="0.35">
      <c r="A8844" s="164" t="s">
        <v>22710</v>
      </c>
      <c r="B8844" t="s">
        <v>22711</v>
      </c>
      <c r="C8844" t="s">
        <v>22712</v>
      </c>
      <c r="D8844" t="s">
        <v>14048</v>
      </c>
      <c r="E8844" t="s">
        <v>4186</v>
      </c>
      <c r="H8844" t="s">
        <v>8213</v>
      </c>
      <c r="I8844" t="s">
        <v>8214</v>
      </c>
      <c r="J8844" t="s">
        <v>8215</v>
      </c>
      <c r="K8844" t="s">
        <v>8224</v>
      </c>
      <c r="L8844" t="s">
        <v>8216</v>
      </c>
    </row>
    <row r="8845" spans="1:12" x14ac:dyDescent="0.35">
      <c r="A8845" s="164" t="s">
        <v>20735</v>
      </c>
      <c r="B8845" t="s">
        <v>20736</v>
      </c>
      <c r="C8845" t="s">
        <v>20737</v>
      </c>
      <c r="D8845" t="s">
        <v>19854</v>
      </c>
      <c r="E8845" t="s">
        <v>4186</v>
      </c>
      <c r="H8845" t="s">
        <v>8213</v>
      </c>
      <c r="I8845" t="s">
        <v>8214</v>
      </c>
      <c r="J8845" t="s">
        <v>8215</v>
      </c>
      <c r="K8845" t="s">
        <v>8224</v>
      </c>
      <c r="L8845" t="s">
        <v>8216</v>
      </c>
    </row>
    <row r="8846" spans="1:12" x14ac:dyDescent="0.35">
      <c r="A8846" s="164" t="s">
        <v>29627</v>
      </c>
      <c r="B8846" t="s">
        <v>29628</v>
      </c>
      <c r="C8846" t="s">
        <v>29629</v>
      </c>
      <c r="D8846" t="s">
        <v>8361</v>
      </c>
      <c r="E8846" t="s">
        <v>4186</v>
      </c>
      <c r="H8846" t="s">
        <v>8213</v>
      </c>
      <c r="I8846" t="s">
        <v>8214</v>
      </c>
      <c r="J8846" t="s">
        <v>8215</v>
      </c>
      <c r="K8846" t="s">
        <v>8224</v>
      </c>
      <c r="L8846" t="s">
        <v>8216</v>
      </c>
    </row>
    <row r="8847" spans="1:12" x14ac:dyDescent="0.35">
      <c r="A8847" s="164" t="s">
        <v>12200</v>
      </c>
      <c r="B8847" t="s">
        <v>12201</v>
      </c>
      <c r="C8847" t="s">
        <v>12202</v>
      </c>
      <c r="D8847" t="s">
        <v>10655</v>
      </c>
      <c r="E8847" t="s">
        <v>4186</v>
      </c>
      <c r="H8847" t="s">
        <v>8213</v>
      </c>
      <c r="I8847" t="s">
        <v>8214</v>
      </c>
      <c r="J8847" t="s">
        <v>8215</v>
      </c>
      <c r="K8847" t="s">
        <v>8224</v>
      </c>
      <c r="L8847" t="s">
        <v>8216</v>
      </c>
    </row>
    <row r="8848" spans="1:12" x14ac:dyDescent="0.35">
      <c r="A8848" s="164" t="s">
        <v>27602</v>
      </c>
      <c r="B8848" t="s">
        <v>27603</v>
      </c>
      <c r="C8848" t="s">
        <v>27604</v>
      </c>
      <c r="D8848" t="s">
        <v>4224</v>
      </c>
      <c r="E8848" t="s">
        <v>4186</v>
      </c>
      <c r="F8848">
        <v>15</v>
      </c>
      <c r="G8848" t="s">
        <v>8234</v>
      </c>
      <c r="H8848" t="s">
        <v>8213</v>
      </c>
      <c r="I8848" t="s">
        <v>8214</v>
      </c>
      <c r="J8848" t="s">
        <v>8215</v>
      </c>
      <c r="K8848" t="s">
        <v>8224</v>
      </c>
      <c r="L8848" t="s">
        <v>8216</v>
      </c>
    </row>
    <row r="8849" spans="1:12" x14ac:dyDescent="0.35">
      <c r="A8849" s="164" t="s">
        <v>15444</v>
      </c>
      <c r="B8849" t="s">
        <v>15445</v>
      </c>
      <c r="C8849" t="s">
        <v>15446</v>
      </c>
      <c r="D8849" t="s">
        <v>93</v>
      </c>
      <c r="E8849" t="s">
        <v>4186</v>
      </c>
      <c r="F8849">
        <v>39</v>
      </c>
      <c r="G8849" t="s">
        <v>8234</v>
      </c>
      <c r="H8849" t="s">
        <v>8213</v>
      </c>
      <c r="I8849" t="s">
        <v>8214</v>
      </c>
      <c r="J8849" t="s">
        <v>8215</v>
      </c>
      <c r="K8849" t="s">
        <v>5808</v>
      </c>
      <c r="L8849" t="s">
        <v>8216</v>
      </c>
    </row>
    <row r="8850" spans="1:12" x14ac:dyDescent="0.35">
      <c r="A8850" s="164" t="s">
        <v>16293</v>
      </c>
      <c r="B8850" t="s">
        <v>16294</v>
      </c>
      <c r="C8850" t="s">
        <v>16295</v>
      </c>
      <c r="D8850" t="s">
        <v>4296</v>
      </c>
      <c r="E8850" t="s">
        <v>4186</v>
      </c>
      <c r="F8850">
        <v>4</v>
      </c>
      <c r="G8850" t="s">
        <v>8234</v>
      </c>
      <c r="H8850" t="s">
        <v>8213</v>
      </c>
      <c r="I8850" t="s">
        <v>8214</v>
      </c>
      <c r="J8850" t="s">
        <v>8215</v>
      </c>
      <c r="K8850" t="s">
        <v>8224</v>
      </c>
      <c r="L8850" t="s">
        <v>8216</v>
      </c>
    </row>
    <row r="8851" spans="1:12" x14ac:dyDescent="0.35">
      <c r="A8851" s="164" t="s">
        <v>20057</v>
      </c>
      <c r="B8851" t="s">
        <v>20058</v>
      </c>
      <c r="C8851" t="s">
        <v>20059</v>
      </c>
      <c r="D8851" t="s">
        <v>93</v>
      </c>
      <c r="E8851" t="s">
        <v>4186</v>
      </c>
      <c r="F8851">
        <v>7</v>
      </c>
      <c r="G8851" t="s">
        <v>8234</v>
      </c>
      <c r="H8851" t="s">
        <v>8213</v>
      </c>
      <c r="I8851" t="s">
        <v>8214</v>
      </c>
      <c r="J8851" t="s">
        <v>8215</v>
      </c>
      <c r="K8851" t="s">
        <v>8224</v>
      </c>
      <c r="L8851" t="s">
        <v>8216</v>
      </c>
    </row>
    <row r="8852" spans="1:12" x14ac:dyDescent="0.35">
      <c r="A8852" s="164" t="s">
        <v>8432</v>
      </c>
      <c r="B8852" t="s">
        <v>8433</v>
      </c>
      <c r="C8852" t="s">
        <v>8434</v>
      </c>
      <c r="D8852" t="s">
        <v>1359</v>
      </c>
      <c r="E8852" t="s">
        <v>4186</v>
      </c>
      <c r="F8852">
        <v>22</v>
      </c>
      <c r="G8852" t="s">
        <v>8234</v>
      </c>
      <c r="H8852" t="s">
        <v>8213</v>
      </c>
      <c r="I8852" t="s">
        <v>8219</v>
      </c>
      <c r="J8852" t="s">
        <v>8215</v>
      </c>
      <c r="K8852" t="s">
        <v>8224</v>
      </c>
      <c r="L8852" t="s">
        <v>8216</v>
      </c>
    </row>
    <row r="8853" spans="1:12" x14ac:dyDescent="0.35">
      <c r="A8853" s="164" t="s">
        <v>21231</v>
      </c>
      <c r="B8853" t="s">
        <v>21232</v>
      </c>
      <c r="C8853" t="s">
        <v>21233</v>
      </c>
      <c r="D8853" t="s">
        <v>21234</v>
      </c>
      <c r="E8853" t="s">
        <v>4186</v>
      </c>
      <c r="H8853" t="s">
        <v>8213</v>
      </c>
      <c r="I8853" t="s">
        <v>8214</v>
      </c>
      <c r="J8853" t="s">
        <v>8215</v>
      </c>
      <c r="K8853" t="s">
        <v>8224</v>
      </c>
      <c r="L8853" t="s">
        <v>8216</v>
      </c>
    </row>
    <row r="8854" spans="1:12" x14ac:dyDescent="0.35">
      <c r="A8854" s="164" t="s">
        <v>11311</v>
      </c>
      <c r="B8854" t="s">
        <v>11312</v>
      </c>
      <c r="C8854" t="s">
        <v>11313</v>
      </c>
      <c r="D8854" t="s">
        <v>11314</v>
      </c>
      <c r="E8854" t="s">
        <v>4186</v>
      </c>
      <c r="H8854" t="s">
        <v>8213</v>
      </c>
      <c r="I8854" t="s">
        <v>8214</v>
      </c>
      <c r="J8854" t="s">
        <v>8215</v>
      </c>
      <c r="K8854" t="s">
        <v>8224</v>
      </c>
      <c r="L8854" t="s">
        <v>8216</v>
      </c>
    </row>
    <row r="8855" spans="1:12" x14ac:dyDescent="0.35">
      <c r="A8855" s="164" t="s">
        <v>4470</v>
      </c>
      <c r="B8855" t="s">
        <v>7080</v>
      </c>
      <c r="C8855" t="s">
        <v>12031</v>
      </c>
      <c r="D8855" t="s">
        <v>4292</v>
      </c>
      <c r="E8855" t="s">
        <v>4186</v>
      </c>
      <c r="F8855">
        <v>354</v>
      </c>
      <c r="G8855" t="s">
        <v>8556</v>
      </c>
      <c r="H8855" t="s">
        <v>8213</v>
      </c>
      <c r="I8855" t="s">
        <v>8214</v>
      </c>
      <c r="J8855" t="s">
        <v>8215</v>
      </c>
      <c r="K8855" t="s">
        <v>8224</v>
      </c>
      <c r="L8855" t="s">
        <v>8267</v>
      </c>
    </row>
    <row r="8856" spans="1:12" x14ac:dyDescent="0.35">
      <c r="A8856" s="164" t="s">
        <v>25137</v>
      </c>
      <c r="B8856" t="s">
        <v>25138</v>
      </c>
      <c r="C8856" t="s">
        <v>25139</v>
      </c>
      <c r="D8856" t="s">
        <v>4296</v>
      </c>
      <c r="E8856" t="s">
        <v>4186</v>
      </c>
      <c r="F8856">
        <v>21</v>
      </c>
      <c r="G8856" t="s">
        <v>8234</v>
      </c>
      <c r="H8856" t="s">
        <v>8213</v>
      </c>
      <c r="I8856" t="s">
        <v>8214</v>
      </c>
      <c r="J8856" t="s">
        <v>8215</v>
      </c>
      <c r="K8856" t="s">
        <v>8224</v>
      </c>
      <c r="L8856" t="s">
        <v>8216</v>
      </c>
    </row>
    <row r="8857" spans="1:12" x14ac:dyDescent="0.35">
      <c r="A8857" s="164" t="s">
        <v>4471</v>
      </c>
      <c r="B8857" t="s">
        <v>5274</v>
      </c>
      <c r="C8857" t="s">
        <v>19525</v>
      </c>
      <c r="D8857" t="s">
        <v>93</v>
      </c>
      <c r="E8857" t="s">
        <v>4186</v>
      </c>
      <c r="F8857">
        <v>97</v>
      </c>
      <c r="G8857" t="s">
        <v>8234</v>
      </c>
      <c r="H8857" t="s">
        <v>8213</v>
      </c>
      <c r="I8857" t="s">
        <v>8214</v>
      </c>
      <c r="J8857" t="s">
        <v>8215</v>
      </c>
      <c r="K8857" t="s">
        <v>5808</v>
      </c>
      <c r="L8857" t="s">
        <v>8216</v>
      </c>
    </row>
    <row r="8858" spans="1:12" x14ac:dyDescent="0.35">
      <c r="A8858" s="164" t="s">
        <v>4472</v>
      </c>
      <c r="B8858" t="s">
        <v>7766</v>
      </c>
      <c r="C8858" t="s">
        <v>16391</v>
      </c>
      <c r="D8858" t="s">
        <v>93</v>
      </c>
      <c r="E8858" t="s">
        <v>4186</v>
      </c>
      <c r="F8858">
        <v>49</v>
      </c>
      <c r="G8858" t="s">
        <v>8234</v>
      </c>
      <c r="H8858" t="s">
        <v>8213</v>
      </c>
      <c r="I8858" t="s">
        <v>8214</v>
      </c>
      <c r="J8858" t="s">
        <v>8215</v>
      </c>
      <c r="K8858" t="s">
        <v>8224</v>
      </c>
      <c r="L8858" t="s">
        <v>8216</v>
      </c>
    </row>
    <row r="8859" spans="1:12" x14ac:dyDescent="0.35">
      <c r="A8859" s="164" t="s">
        <v>21176</v>
      </c>
      <c r="B8859" t="s">
        <v>21177</v>
      </c>
      <c r="C8859" t="s">
        <v>21178</v>
      </c>
      <c r="D8859" t="s">
        <v>8361</v>
      </c>
      <c r="E8859" t="s">
        <v>4186</v>
      </c>
      <c r="H8859" t="s">
        <v>8213</v>
      </c>
      <c r="I8859" t="s">
        <v>8214</v>
      </c>
      <c r="J8859" t="s">
        <v>8215</v>
      </c>
      <c r="K8859" t="s">
        <v>8224</v>
      </c>
      <c r="L8859" t="s">
        <v>8216</v>
      </c>
    </row>
    <row r="8860" spans="1:12" x14ac:dyDescent="0.35">
      <c r="A8860" s="164" t="s">
        <v>12293</v>
      </c>
      <c r="B8860" t="s">
        <v>12294</v>
      </c>
      <c r="C8860" t="s">
        <v>12295</v>
      </c>
      <c r="D8860" t="s">
        <v>4218</v>
      </c>
      <c r="E8860" t="s">
        <v>4186</v>
      </c>
      <c r="F8860">
        <v>63</v>
      </c>
      <c r="G8860" t="s">
        <v>8234</v>
      </c>
      <c r="H8860" t="s">
        <v>8213</v>
      </c>
      <c r="I8860" t="s">
        <v>8214</v>
      </c>
      <c r="J8860" t="s">
        <v>8215</v>
      </c>
      <c r="K8860" t="s">
        <v>8224</v>
      </c>
      <c r="L8860" t="s">
        <v>8216</v>
      </c>
    </row>
    <row r="8861" spans="1:12" x14ac:dyDescent="0.35">
      <c r="A8861" s="164" t="s">
        <v>13998</v>
      </c>
      <c r="B8861" t="s">
        <v>12887</v>
      </c>
      <c r="C8861" t="s">
        <v>13999</v>
      </c>
      <c r="D8861" t="s">
        <v>12889</v>
      </c>
      <c r="E8861" t="s">
        <v>4186</v>
      </c>
      <c r="F8861">
        <v>26</v>
      </c>
      <c r="G8861" t="s">
        <v>8234</v>
      </c>
      <c r="H8861" t="s">
        <v>8213</v>
      </c>
      <c r="I8861" t="s">
        <v>8219</v>
      </c>
      <c r="J8861" t="s">
        <v>8215</v>
      </c>
      <c r="K8861" t="s">
        <v>5808</v>
      </c>
      <c r="L8861" t="s">
        <v>8216</v>
      </c>
    </row>
    <row r="8862" spans="1:12" x14ac:dyDescent="0.35">
      <c r="A8862" s="164" t="s">
        <v>4473</v>
      </c>
      <c r="B8862" t="s">
        <v>7878</v>
      </c>
      <c r="C8862" t="s">
        <v>23490</v>
      </c>
      <c r="D8862" t="s">
        <v>4224</v>
      </c>
      <c r="E8862" t="s">
        <v>4186</v>
      </c>
      <c r="F8862">
        <v>8</v>
      </c>
      <c r="G8862" t="s">
        <v>8234</v>
      </c>
      <c r="H8862" t="s">
        <v>8213</v>
      </c>
      <c r="I8862" t="s">
        <v>8214</v>
      </c>
      <c r="J8862" t="s">
        <v>8215</v>
      </c>
      <c r="K8862" t="s">
        <v>8224</v>
      </c>
      <c r="L8862" t="s">
        <v>8216</v>
      </c>
    </row>
    <row r="8863" spans="1:12" x14ac:dyDescent="0.35">
      <c r="A8863" s="164" t="s">
        <v>4474</v>
      </c>
      <c r="B8863" t="s">
        <v>7883</v>
      </c>
      <c r="C8863" t="s">
        <v>18564</v>
      </c>
      <c r="D8863" t="s">
        <v>4224</v>
      </c>
      <c r="E8863" t="s">
        <v>4186</v>
      </c>
      <c r="F8863">
        <v>377</v>
      </c>
      <c r="G8863" t="s">
        <v>8556</v>
      </c>
      <c r="H8863" t="s">
        <v>8213</v>
      </c>
      <c r="I8863" t="s">
        <v>8214</v>
      </c>
      <c r="J8863" t="s">
        <v>8215</v>
      </c>
      <c r="K8863" t="s">
        <v>8224</v>
      </c>
      <c r="L8863" t="s">
        <v>8216</v>
      </c>
    </row>
    <row r="8864" spans="1:12" x14ac:dyDescent="0.35">
      <c r="A8864" s="164" t="s">
        <v>17433</v>
      </c>
      <c r="B8864" t="s">
        <v>17434</v>
      </c>
      <c r="C8864" t="s">
        <v>17435</v>
      </c>
      <c r="D8864" t="s">
        <v>8361</v>
      </c>
      <c r="E8864" t="s">
        <v>4186</v>
      </c>
      <c r="F8864">
        <v>0</v>
      </c>
      <c r="G8864" t="s">
        <v>8234</v>
      </c>
      <c r="H8864" t="s">
        <v>8213</v>
      </c>
      <c r="I8864" t="s">
        <v>8214</v>
      </c>
      <c r="J8864" t="s">
        <v>8215</v>
      </c>
      <c r="K8864" t="s">
        <v>8224</v>
      </c>
      <c r="L8864" t="s">
        <v>8216</v>
      </c>
    </row>
    <row r="8865" spans="1:12" x14ac:dyDescent="0.35">
      <c r="A8865" s="164" t="s">
        <v>21601</v>
      </c>
      <c r="B8865" t="s">
        <v>8617</v>
      </c>
      <c r="C8865" t="s">
        <v>8618</v>
      </c>
      <c r="D8865" t="s">
        <v>7850</v>
      </c>
      <c r="E8865" t="s">
        <v>4186</v>
      </c>
      <c r="F8865">
        <v>514</v>
      </c>
      <c r="G8865" t="s">
        <v>8490</v>
      </c>
      <c r="H8865" t="s">
        <v>8213</v>
      </c>
      <c r="I8865" t="s">
        <v>8214</v>
      </c>
      <c r="J8865" t="s">
        <v>8215</v>
      </c>
      <c r="K8865" t="s">
        <v>8224</v>
      </c>
      <c r="L8865" t="s">
        <v>8267</v>
      </c>
    </row>
    <row r="8866" spans="1:12" x14ac:dyDescent="0.35">
      <c r="A8866" s="164" t="s">
        <v>8531</v>
      </c>
      <c r="B8866" t="s">
        <v>8532</v>
      </c>
      <c r="C8866" t="s">
        <v>8533</v>
      </c>
      <c r="D8866" t="s">
        <v>93</v>
      </c>
      <c r="E8866" t="s">
        <v>4186</v>
      </c>
      <c r="F8866">
        <v>30</v>
      </c>
      <c r="G8866" t="s">
        <v>8234</v>
      </c>
      <c r="H8866" t="s">
        <v>8213</v>
      </c>
      <c r="I8866" t="s">
        <v>8214</v>
      </c>
      <c r="J8866" t="s">
        <v>8215</v>
      </c>
      <c r="K8866" t="s">
        <v>8224</v>
      </c>
      <c r="L8866" t="s">
        <v>8216</v>
      </c>
    </row>
    <row r="8867" spans="1:12" x14ac:dyDescent="0.35">
      <c r="A8867" s="164" t="s">
        <v>11024</v>
      </c>
      <c r="B8867" t="s">
        <v>11025</v>
      </c>
      <c r="C8867" t="s">
        <v>11026</v>
      </c>
      <c r="D8867" t="s">
        <v>11027</v>
      </c>
      <c r="E8867" t="s">
        <v>4186</v>
      </c>
      <c r="F8867">
        <v>18</v>
      </c>
      <c r="G8867" t="s">
        <v>8234</v>
      </c>
      <c r="H8867" t="s">
        <v>8213</v>
      </c>
      <c r="I8867" t="s">
        <v>8219</v>
      </c>
      <c r="J8867" t="s">
        <v>8215</v>
      </c>
      <c r="K8867" t="s">
        <v>8224</v>
      </c>
      <c r="L8867" t="s">
        <v>8216</v>
      </c>
    </row>
    <row r="8868" spans="1:12" x14ac:dyDescent="0.35">
      <c r="A8868" s="164" t="s">
        <v>30818</v>
      </c>
      <c r="B8868" t="s">
        <v>30819</v>
      </c>
      <c r="C8868" t="s">
        <v>30820</v>
      </c>
      <c r="D8868" t="s">
        <v>12767</v>
      </c>
      <c r="E8868" t="s">
        <v>4186</v>
      </c>
      <c r="H8868" t="s">
        <v>8213</v>
      </c>
      <c r="I8868" t="s">
        <v>8214</v>
      </c>
      <c r="J8868" t="s">
        <v>8215</v>
      </c>
      <c r="K8868" t="s">
        <v>8224</v>
      </c>
      <c r="L8868" t="s">
        <v>8216</v>
      </c>
    </row>
    <row r="8869" spans="1:12" x14ac:dyDescent="0.35">
      <c r="A8869" s="164" t="s">
        <v>26054</v>
      </c>
      <c r="B8869" t="s">
        <v>26055</v>
      </c>
      <c r="C8869" t="s">
        <v>26056</v>
      </c>
      <c r="D8869" t="s">
        <v>10333</v>
      </c>
      <c r="E8869" t="s">
        <v>4186</v>
      </c>
      <c r="F8869">
        <v>20</v>
      </c>
      <c r="G8869" t="s">
        <v>8234</v>
      </c>
      <c r="H8869" t="s">
        <v>8213</v>
      </c>
      <c r="I8869" t="s">
        <v>8214</v>
      </c>
      <c r="J8869" t="s">
        <v>8215</v>
      </c>
      <c r="K8869" t="s">
        <v>8224</v>
      </c>
      <c r="L8869" t="s">
        <v>8216</v>
      </c>
    </row>
    <row r="8870" spans="1:12" x14ac:dyDescent="0.35">
      <c r="A8870" s="164" t="s">
        <v>26615</v>
      </c>
      <c r="B8870" t="s">
        <v>26616</v>
      </c>
      <c r="C8870" t="s">
        <v>26617</v>
      </c>
      <c r="D8870" t="s">
        <v>12010</v>
      </c>
      <c r="E8870" t="s">
        <v>4186</v>
      </c>
      <c r="F8870">
        <v>18</v>
      </c>
      <c r="G8870" t="s">
        <v>8234</v>
      </c>
      <c r="H8870" t="s">
        <v>8213</v>
      </c>
      <c r="I8870" t="s">
        <v>8214</v>
      </c>
      <c r="J8870" t="s">
        <v>8215</v>
      </c>
      <c r="K8870" t="s">
        <v>8224</v>
      </c>
      <c r="L8870" t="s">
        <v>8216</v>
      </c>
    </row>
    <row r="8871" spans="1:12" x14ac:dyDescent="0.35">
      <c r="A8871" s="164" t="s">
        <v>12136</v>
      </c>
      <c r="B8871" t="s">
        <v>12137</v>
      </c>
      <c r="C8871" t="s">
        <v>12138</v>
      </c>
      <c r="D8871" t="s">
        <v>4329</v>
      </c>
      <c r="E8871" t="s">
        <v>4186</v>
      </c>
      <c r="F8871">
        <v>32</v>
      </c>
      <c r="G8871" t="s">
        <v>8234</v>
      </c>
      <c r="H8871" t="s">
        <v>8213</v>
      </c>
      <c r="I8871" t="s">
        <v>8214</v>
      </c>
      <c r="J8871" t="s">
        <v>8215</v>
      </c>
      <c r="K8871" t="s">
        <v>5808</v>
      </c>
      <c r="L8871" t="s">
        <v>8216</v>
      </c>
    </row>
    <row r="8872" spans="1:12" x14ac:dyDescent="0.35">
      <c r="A8872" s="164" t="s">
        <v>29452</v>
      </c>
      <c r="B8872" t="s">
        <v>29453</v>
      </c>
      <c r="C8872" t="s">
        <v>12031</v>
      </c>
      <c r="D8872" t="s">
        <v>4292</v>
      </c>
      <c r="E8872" t="s">
        <v>4186</v>
      </c>
      <c r="F8872">
        <v>20</v>
      </c>
      <c r="G8872" t="s">
        <v>8234</v>
      </c>
      <c r="H8872" t="s">
        <v>8213</v>
      </c>
      <c r="I8872" t="s">
        <v>8214</v>
      </c>
      <c r="J8872" t="s">
        <v>8215</v>
      </c>
      <c r="K8872" t="s">
        <v>8224</v>
      </c>
      <c r="L8872" t="s">
        <v>8216</v>
      </c>
    </row>
    <row r="8873" spans="1:12" x14ac:dyDescent="0.35">
      <c r="A8873" s="164" t="s">
        <v>4475</v>
      </c>
      <c r="B8873" t="s">
        <v>7802</v>
      </c>
      <c r="C8873" t="s">
        <v>27645</v>
      </c>
      <c r="D8873" t="s">
        <v>4476</v>
      </c>
      <c r="E8873" t="s">
        <v>4186</v>
      </c>
      <c r="F8873">
        <v>347</v>
      </c>
      <c r="G8873" t="s">
        <v>8556</v>
      </c>
      <c r="H8873" t="s">
        <v>8213</v>
      </c>
      <c r="I8873" t="s">
        <v>8214</v>
      </c>
      <c r="J8873" t="s">
        <v>8215</v>
      </c>
      <c r="K8873" t="s">
        <v>8224</v>
      </c>
      <c r="L8873" t="s">
        <v>8216</v>
      </c>
    </row>
    <row r="8874" spans="1:12" x14ac:dyDescent="0.35">
      <c r="A8874" s="164" t="s">
        <v>4477</v>
      </c>
      <c r="B8874" t="s">
        <v>6972</v>
      </c>
      <c r="C8874" t="s">
        <v>26079</v>
      </c>
      <c r="D8874" t="s">
        <v>4234</v>
      </c>
      <c r="E8874" t="s">
        <v>4186</v>
      </c>
      <c r="F8874">
        <v>80</v>
      </c>
      <c r="G8874" t="s">
        <v>8234</v>
      </c>
      <c r="H8874" t="s">
        <v>8213</v>
      </c>
      <c r="I8874" t="s">
        <v>8214</v>
      </c>
      <c r="J8874" t="s">
        <v>8215</v>
      </c>
      <c r="K8874" t="s">
        <v>8224</v>
      </c>
      <c r="L8874" t="s">
        <v>8216</v>
      </c>
    </row>
    <row r="8875" spans="1:12" x14ac:dyDescent="0.35">
      <c r="A8875" s="164" t="s">
        <v>9509</v>
      </c>
      <c r="B8875" t="s">
        <v>8846</v>
      </c>
      <c r="C8875" t="s">
        <v>8847</v>
      </c>
      <c r="D8875" t="s">
        <v>8848</v>
      </c>
      <c r="E8875" t="s">
        <v>4186</v>
      </c>
      <c r="F8875">
        <v>16</v>
      </c>
      <c r="G8875" t="s">
        <v>8234</v>
      </c>
      <c r="H8875" t="s">
        <v>8213</v>
      </c>
      <c r="I8875" t="s">
        <v>8219</v>
      </c>
      <c r="J8875" t="s">
        <v>8215</v>
      </c>
      <c r="K8875" t="s">
        <v>8224</v>
      </c>
      <c r="L8875" t="s">
        <v>8216</v>
      </c>
    </row>
    <row r="8876" spans="1:12" x14ac:dyDescent="0.35">
      <c r="A8876" s="164" t="s">
        <v>31150</v>
      </c>
      <c r="B8876" t="s">
        <v>31151</v>
      </c>
      <c r="C8876" t="s">
        <v>31152</v>
      </c>
      <c r="D8876" t="s">
        <v>4224</v>
      </c>
      <c r="E8876" t="s">
        <v>4186</v>
      </c>
      <c r="F8876">
        <v>58</v>
      </c>
      <c r="G8876" t="s">
        <v>8234</v>
      </c>
      <c r="H8876" t="s">
        <v>8213</v>
      </c>
      <c r="I8876" t="s">
        <v>8214</v>
      </c>
      <c r="J8876" t="s">
        <v>8215</v>
      </c>
      <c r="K8876" t="s">
        <v>8224</v>
      </c>
      <c r="L8876" t="s">
        <v>8216</v>
      </c>
    </row>
    <row r="8877" spans="1:12" x14ac:dyDescent="0.35">
      <c r="A8877" s="164" t="s">
        <v>4478</v>
      </c>
      <c r="B8877" t="s">
        <v>7853</v>
      </c>
      <c r="C8877" t="s">
        <v>24653</v>
      </c>
      <c r="D8877" t="s">
        <v>4257</v>
      </c>
      <c r="E8877" t="s">
        <v>4186</v>
      </c>
      <c r="F8877">
        <v>14</v>
      </c>
      <c r="G8877" t="s">
        <v>8234</v>
      </c>
      <c r="H8877" t="s">
        <v>8213</v>
      </c>
      <c r="I8877" t="s">
        <v>8214</v>
      </c>
      <c r="J8877" t="s">
        <v>8215</v>
      </c>
      <c r="K8877" t="s">
        <v>8224</v>
      </c>
      <c r="L8877" t="s">
        <v>8216</v>
      </c>
    </row>
    <row r="8878" spans="1:12" x14ac:dyDescent="0.35">
      <c r="A8878" s="164" t="s">
        <v>10602</v>
      </c>
      <c r="B8878" t="s">
        <v>10603</v>
      </c>
      <c r="C8878" t="s">
        <v>10604</v>
      </c>
      <c r="D8878" t="s">
        <v>10605</v>
      </c>
      <c r="E8878" t="s">
        <v>4186</v>
      </c>
      <c r="H8878" t="s">
        <v>8213</v>
      </c>
      <c r="I8878" t="s">
        <v>8214</v>
      </c>
      <c r="J8878" t="s">
        <v>8215</v>
      </c>
      <c r="K8878" t="s">
        <v>8224</v>
      </c>
      <c r="L8878" t="s">
        <v>8216</v>
      </c>
    </row>
    <row r="8879" spans="1:12" x14ac:dyDescent="0.35">
      <c r="A8879" s="164" t="s">
        <v>4479</v>
      </c>
      <c r="B8879" t="s">
        <v>7135</v>
      </c>
      <c r="C8879" t="s">
        <v>9068</v>
      </c>
      <c r="D8879" t="s">
        <v>4190</v>
      </c>
      <c r="E8879" t="s">
        <v>4186</v>
      </c>
      <c r="F8879">
        <v>41</v>
      </c>
      <c r="G8879" t="s">
        <v>8234</v>
      </c>
      <c r="H8879" t="s">
        <v>8213</v>
      </c>
      <c r="I8879" t="s">
        <v>8214</v>
      </c>
      <c r="J8879" t="s">
        <v>8215</v>
      </c>
      <c r="K8879" t="s">
        <v>5808</v>
      </c>
      <c r="L8879" t="s">
        <v>8216</v>
      </c>
    </row>
    <row r="8880" spans="1:12" x14ac:dyDescent="0.35">
      <c r="A8880" s="164" t="s">
        <v>4480</v>
      </c>
      <c r="B8880" t="s">
        <v>7843</v>
      </c>
      <c r="C8880" t="s">
        <v>19007</v>
      </c>
      <c r="D8880" t="s">
        <v>4481</v>
      </c>
      <c r="E8880" t="s">
        <v>4186</v>
      </c>
      <c r="F8880">
        <v>72</v>
      </c>
      <c r="G8880" t="s">
        <v>8234</v>
      </c>
      <c r="H8880" t="s">
        <v>8213</v>
      </c>
      <c r="I8880" t="s">
        <v>8219</v>
      </c>
      <c r="J8880" t="s">
        <v>8215</v>
      </c>
      <c r="K8880" t="s">
        <v>8224</v>
      </c>
      <c r="L8880" t="s">
        <v>8216</v>
      </c>
    </row>
    <row r="8881" spans="1:12" x14ac:dyDescent="0.35">
      <c r="A8881" s="164" t="s">
        <v>23312</v>
      </c>
      <c r="B8881" t="s">
        <v>23313</v>
      </c>
      <c r="C8881" t="s">
        <v>23314</v>
      </c>
      <c r="D8881" t="s">
        <v>4226</v>
      </c>
      <c r="E8881" t="s">
        <v>4186</v>
      </c>
      <c r="F8881">
        <v>4</v>
      </c>
      <c r="G8881" t="s">
        <v>8234</v>
      </c>
      <c r="H8881" t="s">
        <v>8213</v>
      </c>
      <c r="I8881" t="s">
        <v>8214</v>
      </c>
      <c r="J8881" t="s">
        <v>8215</v>
      </c>
      <c r="K8881" t="s">
        <v>8224</v>
      </c>
      <c r="L8881" t="s">
        <v>8216</v>
      </c>
    </row>
    <row r="8882" spans="1:12" x14ac:dyDescent="0.35">
      <c r="A8882" s="164" t="s">
        <v>23371</v>
      </c>
      <c r="B8882" t="s">
        <v>8912</v>
      </c>
      <c r="C8882" t="s">
        <v>8913</v>
      </c>
      <c r="D8882" t="s">
        <v>8914</v>
      </c>
      <c r="E8882" t="s">
        <v>4186</v>
      </c>
      <c r="F8882">
        <v>25</v>
      </c>
      <c r="G8882" t="s">
        <v>8234</v>
      </c>
      <c r="H8882" t="s">
        <v>8213</v>
      </c>
      <c r="I8882" t="s">
        <v>8219</v>
      </c>
      <c r="J8882" t="s">
        <v>8215</v>
      </c>
      <c r="K8882" t="s">
        <v>8224</v>
      </c>
      <c r="L8882" t="s">
        <v>8216</v>
      </c>
    </row>
    <row r="8883" spans="1:12" x14ac:dyDescent="0.35">
      <c r="A8883" s="164" t="s">
        <v>4482</v>
      </c>
      <c r="B8883" t="s">
        <v>7806</v>
      </c>
      <c r="C8883" t="s">
        <v>13200</v>
      </c>
      <c r="D8883" t="s">
        <v>749</v>
      </c>
      <c r="E8883" t="s">
        <v>4186</v>
      </c>
      <c r="F8883">
        <v>37</v>
      </c>
      <c r="G8883" t="s">
        <v>8234</v>
      </c>
      <c r="H8883" t="s">
        <v>8213</v>
      </c>
      <c r="I8883" t="s">
        <v>8214</v>
      </c>
      <c r="J8883" t="s">
        <v>8215</v>
      </c>
      <c r="K8883" t="s">
        <v>5808</v>
      </c>
      <c r="L8883" t="s">
        <v>8216</v>
      </c>
    </row>
    <row r="8884" spans="1:12" x14ac:dyDescent="0.35">
      <c r="A8884" s="164" t="s">
        <v>24012</v>
      </c>
      <c r="B8884" t="s">
        <v>24013</v>
      </c>
      <c r="C8884" t="s">
        <v>24014</v>
      </c>
      <c r="D8884" t="s">
        <v>4489</v>
      </c>
      <c r="E8884" t="s">
        <v>4186</v>
      </c>
      <c r="F8884">
        <v>40</v>
      </c>
      <c r="G8884" t="s">
        <v>8234</v>
      </c>
      <c r="H8884" t="s">
        <v>8213</v>
      </c>
      <c r="I8884" t="s">
        <v>8214</v>
      </c>
      <c r="J8884" t="s">
        <v>8215</v>
      </c>
      <c r="K8884" t="s">
        <v>8224</v>
      </c>
      <c r="L8884" t="s">
        <v>8216</v>
      </c>
    </row>
    <row r="8885" spans="1:12" x14ac:dyDescent="0.35">
      <c r="A8885" s="164" t="s">
        <v>4483</v>
      </c>
      <c r="B8885" t="s">
        <v>6988</v>
      </c>
      <c r="C8885" t="s">
        <v>15553</v>
      </c>
      <c r="D8885" t="s">
        <v>4484</v>
      </c>
      <c r="E8885" t="s">
        <v>4186</v>
      </c>
      <c r="F8885">
        <v>60</v>
      </c>
      <c r="G8885" t="s">
        <v>8234</v>
      </c>
      <c r="H8885" t="s">
        <v>8213</v>
      </c>
      <c r="I8885" t="s">
        <v>8214</v>
      </c>
      <c r="J8885" t="s">
        <v>8215</v>
      </c>
      <c r="K8885" t="s">
        <v>8224</v>
      </c>
      <c r="L8885" t="s">
        <v>8216</v>
      </c>
    </row>
    <row r="8886" spans="1:12" x14ac:dyDescent="0.35">
      <c r="A8886" s="164" t="s">
        <v>4485</v>
      </c>
      <c r="B8886" t="s">
        <v>7819</v>
      </c>
      <c r="C8886" t="s">
        <v>21244</v>
      </c>
      <c r="D8886" t="s">
        <v>3490</v>
      </c>
      <c r="E8886" t="s">
        <v>4186</v>
      </c>
      <c r="F8886">
        <v>16</v>
      </c>
      <c r="G8886" t="s">
        <v>8234</v>
      </c>
      <c r="H8886" t="s">
        <v>8213</v>
      </c>
      <c r="I8886" t="s">
        <v>8214</v>
      </c>
      <c r="J8886" t="s">
        <v>8215</v>
      </c>
      <c r="K8886" t="s">
        <v>8224</v>
      </c>
      <c r="L8886" t="s">
        <v>8216</v>
      </c>
    </row>
    <row r="8887" spans="1:12" x14ac:dyDescent="0.35">
      <c r="A8887" s="164" t="s">
        <v>21944</v>
      </c>
      <c r="B8887" t="s">
        <v>21945</v>
      </c>
      <c r="C8887" t="s">
        <v>21946</v>
      </c>
      <c r="D8887" t="s">
        <v>93</v>
      </c>
      <c r="E8887" t="s">
        <v>4186</v>
      </c>
      <c r="F8887">
        <v>101</v>
      </c>
      <c r="G8887" t="s">
        <v>8212</v>
      </c>
      <c r="H8887" t="s">
        <v>8213</v>
      </c>
      <c r="I8887" t="s">
        <v>8214</v>
      </c>
      <c r="J8887" t="s">
        <v>8215</v>
      </c>
      <c r="K8887" t="s">
        <v>8224</v>
      </c>
      <c r="L8887" t="s">
        <v>8216</v>
      </c>
    </row>
    <row r="8888" spans="1:12" x14ac:dyDescent="0.35">
      <c r="A8888" s="164" t="s">
        <v>13803</v>
      </c>
      <c r="B8888" t="s">
        <v>13804</v>
      </c>
      <c r="C8888" t="s">
        <v>13805</v>
      </c>
      <c r="D8888" t="s">
        <v>9143</v>
      </c>
      <c r="E8888" t="s">
        <v>4186</v>
      </c>
      <c r="H8888" t="s">
        <v>8213</v>
      </c>
      <c r="I8888" t="s">
        <v>8214</v>
      </c>
      <c r="J8888" t="s">
        <v>8215</v>
      </c>
      <c r="K8888" t="s">
        <v>8224</v>
      </c>
      <c r="L8888" t="s">
        <v>8216</v>
      </c>
    </row>
    <row r="8889" spans="1:12" x14ac:dyDescent="0.35">
      <c r="A8889" s="164" t="s">
        <v>20081</v>
      </c>
      <c r="B8889" t="s">
        <v>20082</v>
      </c>
      <c r="C8889" t="s">
        <v>20083</v>
      </c>
      <c r="D8889" t="s">
        <v>10655</v>
      </c>
      <c r="E8889" t="s">
        <v>4186</v>
      </c>
      <c r="F8889">
        <v>34</v>
      </c>
      <c r="G8889" t="s">
        <v>8234</v>
      </c>
      <c r="H8889" t="s">
        <v>8213</v>
      </c>
      <c r="I8889" t="s">
        <v>8214</v>
      </c>
      <c r="J8889" t="s">
        <v>8215</v>
      </c>
      <c r="K8889" t="s">
        <v>5808</v>
      </c>
      <c r="L8889" t="s">
        <v>8216</v>
      </c>
    </row>
    <row r="8890" spans="1:12" x14ac:dyDescent="0.35">
      <c r="A8890" s="164" t="s">
        <v>20742</v>
      </c>
      <c r="B8890" t="s">
        <v>20743</v>
      </c>
      <c r="C8890" t="s">
        <v>20744</v>
      </c>
      <c r="D8890" t="s">
        <v>181</v>
      </c>
      <c r="E8890" t="s">
        <v>4186</v>
      </c>
      <c r="F8890">
        <v>24</v>
      </c>
      <c r="G8890" t="s">
        <v>8234</v>
      </c>
      <c r="H8890" t="s">
        <v>8213</v>
      </c>
      <c r="I8890" t="s">
        <v>8219</v>
      </c>
      <c r="J8890" t="s">
        <v>8215</v>
      </c>
      <c r="K8890" t="s">
        <v>8224</v>
      </c>
      <c r="L8890" t="s">
        <v>8216</v>
      </c>
    </row>
    <row r="8891" spans="1:12" x14ac:dyDescent="0.35">
      <c r="A8891" s="164" t="s">
        <v>15608</v>
      </c>
      <c r="B8891" t="s">
        <v>15609</v>
      </c>
      <c r="C8891" t="s">
        <v>15610</v>
      </c>
      <c r="D8891" t="s">
        <v>15611</v>
      </c>
      <c r="E8891" t="s">
        <v>4186</v>
      </c>
      <c r="F8891">
        <v>54</v>
      </c>
      <c r="G8891" t="s">
        <v>8234</v>
      </c>
      <c r="H8891" t="s">
        <v>8213</v>
      </c>
      <c r="I8891" t="s">
        <v>8219</v>
      </c>
      <c r="J8891" t="s">
        <v>8215</v>
      </c>
      <c r="K8891" t="s">
        <v>5808</v>
      </c>
      <c r="L8891" t="s">
        <v>8216</v>
      </c>
    </row>
    <row r="8892" spans="1:12" x14ac:dyDescent="0.35">
      <c r="A8892" s="164" t="s">
        <v>4486</v>
      </c>
      <c r="B8892" t="s">
        <v>6967</v>
      </c>
      <c r="C8892" t="s">
        <v>24310</v>
      </c>
      <c r="D8892" t="s">
        <v>1779</v>
      </c>
      <c r="E8892" t="s">
        <v>4186</v>
      </c>
      <c r="F8892">
        <v>44</v>
      </c>
      <c r="G8892" t="s">
        <v>8234</v>
      </c>
      <c r="H8892" t="s">
        <v>8213</v>
      </c>
      <c r="I8892" t="s">
        <v>8214</v>
      </c>
      <c r="J8892" t="s">
        <v>8215</v>
      </c>
      <c r="K8892" t="s">
        <v>8224</v>
      </c>
      <c r="L8892" t="s">
        <v>8216</v>
      </c>
    </row>
    <row r="8893" spans="1:12" x14ac:dyDescent="0.35">
      <c r="A8893" s="164" t="s">
        <v>15529</v>
      </c>
      <c r="B8893" t="s">
        <v>15530</v>
      </c>
      <c r="C8893" t="s">
        <v>15531</v>
      </c>
      <c r="D8893" t="s">
        <v>4200</v>
      </c>
      <c r="E8893" t="s">
        <v>4186</v>
      </c>
      <c r="F8893">
        <v>56</v>
      </c>
      <c r="G8893" t="s">
        <v>8234</v>
      </c>
      <c r="H8893" t="s">
        <v>8213</v>
      </c>
      <c r="I8893" t="s">
        <v>8214</v>
      </c>
      <c r="J8893" t="s">
        <v>8215</v>
      </c>
      <c r="K8893" t="s">
        <v>5808</v>
      </c>
      <c r="L8893" t="s">
        <v>8216</v>
      </c>
    </row>
    <row r="8894" spans="1:12" x14ac:dyDescent="0.35">
      <c r="A8894" s="164" t="s">
        <v>14875</v>
      </c>
      <c r="B8894" t="s">
        <v>14876</v>
      </c>
      <c r="C8894" t="s">
        <v>14877</v>
      </c>
      <c r="D8894" t="s">
        <v>8361</v>
      </c>
      <c r="E8894" t="s">
        <v>4186</v>
      </c>
      <c r="F8894">
        <v>55</v>
      </c>
      <c r="G8894" t="s">
        <v>8234</v>
      </c>
      <c r="H8894" t="s">
        <v>8213</v>
      </c>
      <c r="I8894" t="s">
        <v>8214</v>
      </c>
      <c r="J8894" t="s">
        <v>8215</v>
      </c>
      <c r="K8894" t="s">
        <v>5808</v>
      </c>
      <c r="L8894" t="s">
        <v>8216</v>
      </c>
    </row>
    <row r="8895" spans="1:12" x14ac:dyDescent="0.35">
      <c r="A8895" s="164" t="s">
        <v>20325</v>
      </c>
      <c r="B8895" t="s">
        <v>20326</v>
      </c>
      <c r="C8895" t="s">
        <v>18718</v>
      </c>
      <c r="D8895" t="s">
        <v>18719</v>
      </c>
      <c r="E8895" t="s">
        <v>4186</v>
      </c>
      <c r="F8895">
        <v>25</v>
      </c>
      <c r="G8895" t="s">
        <v>8234</v>
      </c>
      <c r="H8895" t="s">
        <v>8213</v>
      </c>
      <c r="I8895" t="s">
        <v>11246</v>
      </c>
      <c r="J8895" t="s">
        <v>8215</v>
      </c>
      <c r="K8895" t="s">
        <v>8224</v>
      </c>
      <c r="L8895" t="s">
        <v>8216</v>
      </c>
    </row>
    <row r="8896" spans="1:12" x14ac:dyDescent="0.35">
      <c r="A8896" s="164" t="s">
        <v>4487</v>
      </c>
      <c r="B8896" t="s">
        <v>7772</v>
      </c>
      <c r="C8896" t="s">
        <v>31441</v>
      </c>
      <c r="D8896" t="s">
        <v>93</v>
      </c>
      <c r="E8896" t="s">
        <v>4186</v>
      </c>
      <c r="F8896">
        <v>313</v>
      </c>
      <c r="G8896" t="s">
        <v>8556</v>
      </c>
      <c r="H8896" t="s">
        <v>8213</v>
      </c>
      <c r="I8896" t="s">
        <v>8214</v>
      </c>
      <c r="J8896" t="s">
        <v>8215</v>
      </c>
      <c r="K8896" t="s">
        <v>8224</v>
      </c>
      <c r="L8896" t="s">
        <v>8216</v>
      </c>
    </row>
    <row r="8897" spans="1:12" x14ac:dyDescent="0.35">
      <c r="A8897" s="164" t="s">
        <v>27147</v>
      </c>
      <c r="B8897" t="s">
        <v>27148</v>
      </c>
      <c r="C8897" t="s">
        <v>27149</v>
      </c>
      <c r="D8897" t="s">
        <v>940</v>
      </c>
      <c r="E8897" t="s">
        <v>4186</v>
      </c>
      <c r="F8897">
        <v>31</v>
      </c>
      <c r="G8897" t="s">
        <v>8234</v>
      </c>
      <c r="H8897" t="s">
        <v>8213</v>
      </c>
      <c r="I8897" t="s">
        <v>8214</v>
      </c>
      <c r="J8897" t="s">
        <v>8215</v>
      </c>
      <c r="K8897" t="s">
        <v>5808</v>
      </c>
      <c r="L8897" t="s">
        <v>8216</v>
      </c>
    </row>
    <row r="8898" spans="1:12" x14ac:dyDescent="0.35">
      <c r="A8898" s="164" t="s">
        <v>14963</v>
      </c>
      <c r="B8898" t="s">
        <v>14964</v>
      </c>
      <c r="C8898" t="s">
        <v>14965</v>
      </c>
      <c r="D8898" t="s">
        <v>940</v>
      </c>
      <c r="E8898" t="s">
        <v>4186</v>
      </c>
      <c r="F8898">
        <v>29</v>
      </c>
      <c r="G8898" t="s">
        <v>8234</v>
      </c>
      <c r="H8898" t="s">
        <v>8213</v>
      </c>
      <c r="I8898" t="s">
        <v>8214</v>
      </c>
      <c r="J8898" t="s">
        <v>8215</v>
      </c>
      <c r="K8898" t="s">
        <v>5808</v>
      </c>
      <c r="L8898" t="s">
        <v>8216</v>
      </c>
    </row>
    <row r="8899" spans="1:12" x14ac:dyDescent="0.35">
      <c r="A8899" s="164" t="s">
        <v>4488</v>
      </c>
      <c r="B8899" t="s">
        <v>7804</v>
      </c>
      <c r="C8899" t="s">
        <v>20455</v>
      </c>
      <c r="D8899" t="s">
        <v>4489</v>
      </c>
      <c r="E8899" t="s">
        <v>4186</v>
      </c>
      <c r="F8899">
        <v>208</v>
      </c>
      <c r="G8899" t="s">
        <v>8223</v>
      </c>
      <c r="H8899" t="s">
        <v>8213</v>
      </c>
      <c r="I8899" t="s">
        <v>8214</v>
      </c>
      <c r="J8899" t="s">
        <v>8215</v>
      </c>
      <c r="K8899" t="s">
        <v>8224</v>
      </c>
      <c r="L8899" t="s">
        <v>8216</v>
      </c>
    </row>
    <row r="8900" spans="1:12" x14ac:dyDescent="0.35">
      <c r="A8900" s="164" t="s">
        <v>4490</v>
      </c>
      <c r="B8900" t="s">
        <v>7803</v>
      </c>
      <c r="C8900" t="s">
        <v>23954</v>
      </c>
      <c r="D8900" t="s">
        <v>4476</v>
      </c>
      <c r="E8900" t="s">
        <v>4186</v>
      </c>
      <c r="F8900">
        <v>145</v>
      </c>
      <c r="G8900" t="s">
        <v>8212</v>
      </c>
      <c r="H8900" t="s">
        <v>8213</v>
      </c>
      <c r="I8900" t="s">
        <v>8214</v>
      </c>
      <c r="J8900" t="s">
        <v>8215</v>
      </c>
      <c r="K8900" t="s">
        <v>8224</v>
      </c>
      <c r="L8900" t="s">
        <v>8216</v>
      </c>
    </row>
    <row r="8901" spans="1:12" x14ac:dyDescent="0.35">
      <c r="A8901" s="164" t="s">
        <v>15046</v>
      </c>
      <c r="B8901" t="s">
        <v>15047</v>
      </c>
      <c r="C8901" t="s">
        <v>15048</v>
      </c>
      <c r="D8901" t="s">
        <v>15049</v>
      </c>
      <c r="E8901" t="s">
        <v>4186</v>
      </c>
      <c r="F8901">
        <v>0</v>
      </c>
      <c r="G8901" t="s">
        <v>8234</v>
      </c>
      <c r="H8901" t="s">
        <v>8213</v>
      </c>
      <c r="I8901" t="s">
        <v>8214</v>
      </c>
      <c r="J8901" t="s">
        <v>8215</v>
      </c>
      <c r="K8901" t="s">
        <v>8224</v>
      </c>
      <c r="L8901" t="s">
        <v>8216</v>
      </c>
    </row>
    <row r="8902" spans="1:12" x14ac:dyDescent="0.35">
      <c r="A8902" s="164" t="s">
        <v>9129</v>
      </c>
      <c r="B8902" t="s">
        <v>9130</v>
      </c>
      <c r="C8902" t="s">
        <v>9131</v>
      </c>
      <c r="D8902" t="s">
        <v>9132</v>
      </c>
      <c r="E8902" t="s">
        <v>4186</v>
      </c>
      <c r="F8902">
        <v>16</v>
      </c>
      <c r="G8902" t="s">
        <v>8234</v>
      </c>
      <c r="H8902" t="s">
        <v>8213</v>
      </c>
      <c r="I8902" t="s">
        <v>8214</v>
      </c>
      <c r="J8902" t="s">
        <v>8215</v>
      </c>
      <c r="K8902" t="s">
        <v>8224</v>
      </c>
      <c r="L8902" t="s">
        <v>8216</v>
      </c>
    </row>
    <row r="8903" spans="1:12" x14ac:dyDescent="0.35">
      <c r="A8903" s="164" t="s">
        <v>4491</v>
      </c>
      <c r="B8903" t="s">
        <v>6997</v>
      </c>
      <c r="C8903" t="s">
        <v>15830</v>
      </c>
      <c r="D8903" t="s">
        <v>215</v>
      </c>
      <c r="E8903" t="s">
        <v>4186</v>
      </c>
      <c r="F8903">
        <v>53</v>
      </c>
      <c r="G8903" t="s">
        <v>8234</v>
      </c>
      <c r="H8903" t="s">
        <v>8213</v>
      </c>
      <c r="I8903" t="s">
        <v>8214</v>
      </c>
      <c r="J8903" t="s">
        <v>8215</v>
      </c>
      <c r="K8903" t="s">
        <v>8224</v>
      </c>
      <c r="L8903" t="s">
        <v>8267</v>
      </c>
    </row>
    <row r="8904" spans="1:12" x14ac:dyDescent="0.35">
      <c r="A8904" s="164" t="s">
        <v>16048</v>
      </c>
      <c r="B8904" t="s">
        <v>16049</v>
      </c>
      <c r="C8904" t="s">
        <v>16050</v>
      </c>
      <c r="D8904" t="s">
        <v>16051</v>
      </c>
      <c r="E8904" t="s">
        <v>4186</v>
      </c>
      <c r="F8904">
        <v>48</v>
      </c>
      <c r="G8904" t="s">
        <v>8234</v>
      </c>
      <c r="H8904" t="s">
        <v>8213</v>
      </c>
      <c r="I8904" t="s">
        <v>8214</v>
      </c>
      <c r="J8904" t="s">
        <v>8215</v>
      </c>
      <c r="K8904" t="s">
        <v>8224</v>
      </c>
      <c r="L8904" t="s">
        <v>8216</v>
      </c>
    </row>
    <row r="8905" spans="1:12" x14ac:dyDescent="0.35">
      <c r="A8905" s="164" t="s">
        <v>4492</v>
      </c>
      <c r="B8905" t="s">
        <v>6971</v>
      </c>
      <c r="C8905" t="s">
        <v>13885</v>
      </c>
      <c r="D8905" t="s">
        <v>988</v>
      </c>
      <c r="E8905" t="s">
        <v>4186</v>
      </c>
      <c r="F8905">
        <v>68</v>
      </c>
      <c r="G8905" t="s">
        <v>8234</v>
      </c>
      <c r="H8905" t="s">
        <v>8213</v>
      </c>
      <c r="I8905" t="s">
        <v>8214</v>
      </c>
      <c r="J8905" t="s">
        <v>8215</v>
      </c>
      <c r="K8905" t="s">
        <v>5808</v>
      </c>
      <c r="L8905" t="s">
        <v>8216</v>
      </c>
    </row>
    <row r="8906" spans="1:12" x14ac:dyDescent="0.35">
      <c r="A8906" s="164" t="s">
        <v>21988</v>
      </c>
      <c r="B8906" t="s">
        <v>21989</v>
      </c>
      <c r="C8906" t="s">
        <v>21990</v>
      </c>
      <c r="D8906" t="s">
        <v>2064</v>
      </c>
      <c r="E8906" t="s">
        <v>4186</v>
      </c>
      <c r="F8906">
        <v>25</v>
      </c>
      <c r="G8906" t="s">
        <v>8234</v>
      </c>
      <c r="H8906" t="s">
        <v>8213</v>
      </c>
      <c r="I8906" t="s">
        <v>8219</v>
      </c>
      <c r="J8906" t="s">
        <v>8215</v>
      </c>
      <c r="K8906" t="s">
        <v>8224</v>
      </c>
      <c r="L8906" t="s">
        <v>8216</v>
      </c>
    </row>
    <row r="8907" spans="1:12" x14ac:dyDescent="0.35">
      <c r="A8907" s="164" t="s">
        <v>4493</v>
      </c>
      <c r="B8907" t="s">
        <v>7856</v>
      </c>
      <c r="C8907" t="s">
        <v>14860</v>
      </c>
      <c r="D8907" t="s">
        <v>4205</v>
      </c>
      <c r="E8907" t="s">
        <v>4186</v>
      </c>
      <c r="F8907">
        <v>94</v>
      </c>
      <c r="G8907" t="s">
        <v>8234</v>
      </c>
      <c r="H8907" t="s">
        <v>8213</v>
      </c>
      <c r="I8907" t="s">
        <v>8214</v>
      </c>
      <c r="J8907" t="s">
        <v>8215</v>
      </c>
      <c r="K8907" t="s">
        <v>8224</v>
      </c>
      <c r="L8907" t="s">
        <v>8216</v>
      </c>
    </row>
    <row r="8908" spans="1:12" x14ac:dyDescent="0.35">
      <c r="A8908" s="164" t="s">
        <v>4494</v>
      </c>
      <c r="B8908" t="s">
        <v>7842</v>
      </c>
      <c r="C8908" t="s">
        <v>31045</v>
      </c>
      <c r="D8908" t="s">
        <v>4226</v>
      </c>
      <c r="E8908" t="s">
        <v>4186</v>
      </c>
      <c r="F8908">
        <v>30</v>
      </c>
      <c r="G8908" t="s">
        <v>8234</v>
      </c>
      <c r="H8908" t="s">
        <v>8213</v>
      </c>
      <c r="I8908" t="s">
        <v>8214</v>
      </c>
      <c r="J8908" t="s">
        <v>8215</v>
      </c>
      <c r="K8908" t="s">
        <v>5808</v>
      </c>
      <c r="L8908" t="s">
        <v>8216</v>
      </c>
    </row>
    <row r="8909" spans="1:12" x14ac:dyDescent="0.35">
      <c r="A8909" s="164" t="s">
        <v>21323</v>
      </c>
      <c r="B8909" t="s">
        <v>21324</v>
      </c>
      <c r="C8909" t="s">
        <v>21325</v>
      </c>
      <c r="D8909" t="s">
        <v>2486</v>
      </c>
      <c r="E8909" t="s">
        <v>4186</v>
      </c>
      <c r="F8909">
        <v>29</v>
      </c>
      <c r="G8909" t="s">
        <v>8234</v>
      </c>
      <c r="H8909" t="s">
        <v>8213</v>
      </c>
      <c r="I8909" t="s">
        <v>8214</v>
      </c>
      <c r="J8909" t="s">
        <v>8215</v>
      </c>
      <c r="K8909" t="s">
        <v>5808</v>
      </c>
      <c r="L8909" t="s">
        <v>8216</v>
      </c>
    </row>
    <row r="8910" spans="1:12" x14ac:dyDescent="0.35">
      <c r="A8910" s="164" t="s">
        <v>26357</v>
      </c>
      <c r="B8910" t="s">
        <v>26358</v>
      </c>
      <c r="C8910" t="s">
        <v>26359</v>
      </c>
      <c r="D8910" t="s">
        <v>4228</v>
      </c>
      <c r="E8910" t="s">
        <v>4186</v>
      </c>
      <c r="F8910">
        <v>30</v>
      </c>
      <c r="G8910" t="s">
        <v>8234</v>
      </c>
      <c r="H8910" t="s">
        <v>8213</v>
      </c>
      <c r="I8910" t="s">
        <v>8214</v>
      </c>
      <c r="J8910" t="s">
        <v>8215</v>
      </c>
      <c r="K8910" t="s">
        <v>8224</v>
      </c>
      <c r="L8910" t="s">
        <v>8216</v>
      </c>
    </row>
    <row r="8911" spans="1:12" x14ac:dyDescent="0.35">
      <c r="A8911" s="164" t="s">
        <v>31355</v>
      </c>
      <c r="B8911" t="s">
        <v>31356</v>
      </c>
      <c r="C8911" t="s">
        <v>31357</v>
      </c>
      <c r="D8911" t="s">
        <v>4379</v>
      </c>
      <c r="E8911" t="s">
        <v>4186</v>
      </c>
      <c r="F8911">
        <v>22</v>
      </c>
      <c r="G8911" t="s">
        <v>8234</v>
      </c>
      <c r="H8911" t="s">
        <v>8213</v>
      </c>
      <c r="I8911" t="s">
        <v>8214</v>
      </c>
      <c r="J8911" t="s">
        <v>8215</v>
      </c>
      <c r="K8911" t="s">
        <v>8224</v>
      </c>
      <c r="L8911" t="s">
        <v>8216</v>
      </c>
    </row>
    <row r="8912" spans="1:12" x14ac:dyDescent="0.35">
      <c r="A8912" s="164" t="s">
        <v>4495</v>
      </c>
      <c r="B8912" t="s">
        <v>7801</v>
      </c>
      <c r="C8912" t="s">
        <v>30612</v>
      </c>
      <c r="D8912" t="s">
        <v>4476</v>
      </c>
      <c r="E8912" t="s">
        <v>4186</v>
      </c>
      <c r="F8912">
        <v>6</v>
      </c>
      <c r="G8912" t="s">
        <v>8234</v>
      </c>
      <c r="H8912" t="s">
        <v>8213</v>
      </c>
      <c r="I8912" t="s">
        <v>8214</v>
      </c>
      <c r="J8912" t="s">
        <v>8215</v>
      </c>
      <c r="K8912" t="s">
        <v>8224</v>
      </c>
      <c r="L8912" t="s">
        <v>8216</v>
      </c>
    </row>
    <row r="8913" spans="1:12" x14ac:dyDescent="0.35">
      <c r="A8913" s="164" t="s">
        <v>25611</v>
      </c>
      <c r="B8913" t="s">
        <v>25612</v>
      </c>
      <c r="C8913" t="s">
        <v>25613</v>
      </c>
      <c r="D8913" t="s">
        <v>4209</v>
      </c>
      <c r="E8913" t="s">
        <v>4186</v>
      </c>
      <c r="F8913">
        <v>30</v>
      </c>
      <c r="G8913" t="s">
        <v>8234</v>
      </c>
      <c r="H8913" t="s">
        <v>8213</v>
      </c>
      <c r="I8913" t="s">
        <v>8214</v>
      </c>
      <c r="J8913" t="s">
        <v>8215</v>
      </c>
      <c r="K8913" t="s">
        <v>5808</v>
      </c>
      <c r="L8913" t="s">
        <v>8216</v>
      </c>
    </row>
    <row r="8914" spans="1:12" x14ac:dyDescent="0.35">
      <c r="A8914" s="164" t="s">
        <v>4496</v>
      </c>
      <c r="B8914" t="s">
        <v>7792</v>
      </c>
      <c r="C8914" t="s">
        <v>9941</v>
      </c>
      <c r="D8914" t="s">
        <v>4497</v>
      </c>
      <c r="E8914" t="s">
        <v>4186</v>
      </c>
      <c r="F8914">
        <v>216</v>
      </c>
      <c r="G8914" t="s">
        <v>8223</v>
      </c>
      <c r="H8914" t="s">
        <v>8213</v>
      </c>
      <c r="I8914" t="s">
        <v>8214</v>
      </c>
      <c r="J8914" t="s">
        <v>8215</v>
      </c>
      <c r="K8914" t="s">
        <v>8224</v>
      </c>
      <c r="L8914" t="s">
        <v>8216</v>
      </c>
    </row>
    <row r="8915" spans="1:12" x14ac:dyDescent="0.35">
      <c r="A8915" s="164" t="s">
        <v>27715</v>
      </c>
      <c r="B8915" t="s">
        <v>27716</v>
      </c>
      <c r="C8915" t="s">
        <v>27717</v>
      </c>
      <c r="D8915" t="s">
        <v>27718</v>
      </c>
      <c r="E8915" t="s">
        <v>4186</v>
      </c>
      <c r="F8915">
        <v>36</v>
      </c>
      <c r="G8915" t="s">
        <v>8234</v>
      </c>
      <c r="H8915" t="s">
        <v>8213</v>
      </c>
      <c r="I8915" t="s">
        <v>8214</v>
      </c>
      <c r="J8915" t="s">
        <v>8215</v>
      </c>
      <c r="K8915" t="s">
        <v>5808</v>
      </c>
      <c r="L8915" t="s">
        <v>8216</v>
      </c>
    </row>
    <row r="8916" spans="1:12" x14ac:dyDescent="0.35">
      <c r="A8916" s="164" t="s">
        <v>4498</v>
      </c>
      <c r="B8916" t="s">
        <v>7085</v>
      </c>
      <c r="C8916" t="s">
        <v>24613</v>
      </c>
      <c r="D8916" t="s">
        <v>4239</v>
      </c>
      <c r="E8916" t="s">
        <v>4186</v>
      </c>
      <c r="F8916">
        <v>20</v>
      </c>
      <c r="G8916" t="s">
        <v>8234</v>
      </c>
      <c r="H8916" t="s">
        <v>8213</v>
      </c>
      <c r="I8916" t="s">
        <v>8214</v>
      </c>
      <c r="J8916" t="s">
        <v>8215</v>
      </c>
      <c r="K8916" t="s">
        <v>8224</v>
      </c>
      <c r="L8916" t="s">
        <v>8216</v>
      </c>
    </row>
    <row r="8917" spans="1:12" x14ac:dyDescent="0.35">
      <c r="A8917" s="164" t="s">
        <v>4499</v>
      </c>
      <c r="B8917" t="s">
        <v>7879</v>
      </c>
      <c r="C8917" t="s">
        <v>10895</v>
      </c>
      <c r="D8917" t="s">
        <v>4224</v>
      </c>
      <c r="E8917" t="s">
        <v>4186</v>
      </c>
      <c r="F8917">
        <v>28</v>
      </c>
      <c r="G8917" t="s">
        <v>8234</v>
      </c>
      <c r="H8917" t="s">
        <v>8213</v>
      </c>
      <c r="I8917" t="s">
        <v>8214</v>
      </c>
      <c r="J8917" t="s">
        <v>8215</v>
      </c>
      <c r="K8917" t="s">
        <v>8224</v>
      </c>
      <c r="L8917" t="s">
        <v>8216</v>
      </c>
    </row>
    <row r="8918" spans="1:12" x14ac:dyDescent="0.35">
      <c r="A8918" s="164" t="s">
        <v>19052</v>
      </c>
      <c r="B8918" t="s">
        <v>19053</v>
      </c>
      <c r="C8918" t="s">
        <v>19054</v>
      </c>
      <c r="D8918" t="s">
        <v>4218</v>
      </c>
      <c r="E8918" t="s">
        <v>4186</v>
      </c>
      <c r="F8918">
        <v>12</v>
      </c>
      <c r="G8918" t="s">
        <v>8234</v>
      </c>
      <c r="H8918" t="s">
        <v>8213</v>
      </c>
      <c r="I8918" t="s">
        <v>8214</v>
      </c>
      <c r="J8918" t="s">
        <v>8215</v>
      </c>
      <c r="K8918" t="s">
        <v>8224</v>
      </c>
      <c r="L8918" t="s">
        <v>8216</v>
      </c>
    </row>
    <row r="8919" spans="1:12" x14ac:dyDescent="0.35">
      <c r="A8919" s="164" t="s">
        <v>4500</v>
      </c>
      <c r="B8919" t="s">
        <v>7884</v>
      </c>
      <c r="C8919" t="s">
        <v>12297</v>
      </c>
      <c r="D8919" t="s">
        <v>4224</v>
      </c>
      <c r="E8919" t="s">
        <v>4186</v>
      </c>
      <c r="F8919">
        <v>106</v>
      </c>
      <c r="G8919" t="s">
        <v>8212</v>
      </c>
      <c r="H8919" t="s">
        <v>8213</v>
      </c>
      <c r="I8919" t="s">
        <v>8214</v>
      </c>
      <c r="J8919" t="s">
        <v>8215</v>
      </c>
      <c r="K8919" t="s">
        <v>8224</v>
      </c>
      <c r="L8919" t="s">
        <v>8216</v>
      </c>
    </row>
    <row r="8920" spans="1:12" x14ac:dyDescent="0.35">
      <c r="A8920" s="164" t="s">
        <v>17539</v>
      </c>
      <c r="B8920" t="s">
        <v>17540</v>
      </c>
      <c r="C8920" t="s">
        <v>17541</v>
      </c>
      <c r="D8920" t="s">
        <v>4262</v>
      </c>
      <c r="E8920" t="s">
        <v>4186</v>
      </c>
      <c r="F8920">
        <v>50</v>
      </c>
      <c r="G8920" t="s">
        <v>8234</v>
      </c>
      <c r="H8920" t="s">
        <v>8213</v>
      </c>
      <c r="I8920" t="s">
        <v>8214</v>
      </c>
      <c r="J8920" t="s">
        <v>8215</v>
      </c>
      <c r="K8920" t="s">
        <v>8224</v>
      </c>
      <c r="L8920" t="s">
        <v>8216</v>
      </c>
    </row>
    <row r="8921" spans="1:12" x14ac:dyDescent="0.35">
      <c r="A8921" s="164" t="s">
        <v>4501</v>
      </c>
      <c r="B8921" t="s">
        <v>7854</v>
      </c>
      <c r="C8921" t="s">
        <v>27635</v>
      </c>
      <c r="D8921" t="s">
        <v>4257</v>
      </c>
      <c r="E8921" t="s">
        <v>4186</v>
      </c>
      <c r="F8921">
        <v>394</v>
      </c>
      <c r="G8921" t="s">
        <v>8556</v>
      </c>
      <c r="H8921" t="s">
        <v>8213</v>
      </c>
      <c r="I8921" t="s">
        <v>8214</v>
      </c>
      <c r="J8921" t="s">
        <v>8215</v>
      </c>
      <c r="K8921" t="s">
        <v>5808</v>
      </c>
      <c r="L8921" t="s">
        <v>8267</v>
      </c>
    </row>
    <row r="8922" spans="1:12" x14ac:dyDescent="0.35">
      <c r="A8922" s="164" t="s">
        <v>25744</v>
      </c>
      <c r="B8922" t="s">
        <v>25745</v>
      </c>
      <c r="C8922" t="s">
        <v>25746</v>
      </c>
      <c r="D8922" t="s">
        <v>25747</v>
      </c>
      <c r="E8922" t="s">
        <v>4186</v>
      </c>
      <c r="F8922">
        <v>46</v>
      </c>
      <c r="G8922" t="s">
        <v>8234</v>
      </c>
      <c r="H8922" t="s">
        <v>8213</v>
      </c>
      <c r="I8922" t="s">
        <v>8214</v>
      </c>
      <c r="J8922" t="s">
        <v>8215</v>
      </c>
      <c r="K8922" t="s">
        <v>5808</v>
      </c>
      <c r="L8922" t="s">
        <v>8216</v>
      </c>
    </row>
    <row r="8923" spans="1:12" x14ac:dyDescent="0.35">
      <c r="A8923" s="164" t="s">
        <v>4502</v>
      </c>
      <c r="B8923" t="s">
        <v>7882</v>
      </c>
      <c r="C8923" t="s">
        <v>18276</v>
      </c>
      <c r="D8923" t="s">
        <v>4224</v>
      </c>
      <c r="E8923" t="s">
        <v>4186</v>
      </c>
      <c r="F8923">
        <v>21</v>
      </c>
      <c r="G8923" t="s">
        <v>8234</v>
      </c>
      <c r="H8923" t="s">
        <v>8213</v>
      </c>
      <c r="I8923" t="s">
        <v>8214</v>
      </c>
      <c r="J8923" t="s">
        <v>8215</v>
      </c>
      <c r="K8923" t="s">
        <v>8224</v>
      </c>
      <c r="L8923" t="s">
        <v>8216</v>
      </c>
    </row>
    <row r="8924" spans="1:12" x14ac:dyDescent="0.35">
      <c r="A8924" s="164" t="s">
        <v>4503</v>
      </c>
      <c r="B8924" t="s">
        <v>7103</v>
      </c>
      <c r="C8924" t="s">
        <v>30190</v>
      </c>
      <c r="D8924" t="s">
        <v>4228</v>
      </c>
      <c r="E8924" t="s">
        <v>4186</v>
      </c>
      <c r="F8924">
        <v>34</v>
      </c>
      <c r="G8924" t="s">
        <v>8234</v>
      </c>
      <c r="H8924" t="s">
        <v>8213</v>
      </c>
      <c r="I8924" t="s">
        <v>8214</v>
      </c>
      <c r="J8924" t="s">
        <v>8215</v>
      </c>
      <c r="K8924" t="s">
        <v>8224</v>
      </c>
      <c r="L8924" t="s">
        <v>8216</v>
      </c>
    </row>
    <row r="8925" spans="1:12" x14ac:dyDescent="0.35">
      <c r="A8925" s="164" t="s">
        <v>12525</v>
      </c>
      <c r="B8925" t="s">
        <v>12526</v>
      </c>
      <c r="C8925" t="s">
        <v>12527</v>
      </c>
      <c r="D8925" t="s">
        <v>4226</v>
      </c>
      <c r="E8925" t="s">
        <v>4186</v>
      </c>
      <c r="F8925">
        <v>26</v>
      </c>
      <c r="G8925" t="s">
        <v>8234</v>
      </c>
      <c r="H8925" t="s">
        <v>8213</v>
      </c>
      <c r="I8925" t="s">
        <v>8214</v>
      </c>
      <c r="J8925" t="s">
        <v>8215</v>
      </c>
      <c r="K8925" t="s">
        <v>8224</v>
      </c>
      <c r="L8925" t="s">
        <v>8216</v>
      </c>
    </row>
    <row r="8926" spans="1:12" x14ac:dyDescent="0.35">
      <c r="A8926" s="164" t="s">
        <v>4504</v>
      </c>
      <c r="B8926" t="s">
        <v>6975</v>
      </c>
      <c r="C8926" t="s">
        <v>30743</v>
      </c>
      <c r="D8926" t="s">
        <v>4234</v>
      </c>
      <c r="E8926" t="s">
        <v>4186</v>
      </c>
      <c r="F8926">
        <v>20</v>
      </c>
      <c r="G8926" t="s">
        <v>8234</v>
      </c>
      <c r="H8926" t="s">
        <v>8213</v>
      </c>
      <c r="I8926" t="s">
        <v>8214</v>
      </c>
      <c r="J8926" t="s">
        <v>8215</v>
      </c>
      <c r="K8926" t="s">
        <v>8224</v>
      </c>
      <c r="L8926" t="s">
        <v>8216</v>
      </c>
    </row>
    <row r="8927" spans="1:12" x14ac:dyDescent="0.35">
      <c r="A8927" s="164" t="s">
        <v>4505</v>
      </c>
      <c r="B8927" t="s">
        <v>7896</v>
      </c>
      <c r="C8927" t="s">
        <v>28078</v>
      </c>
      <c r="D8927" t="s">
        <v>4296</v>
      </c>
      <c r="E8927" t="s">
        <v>4186</v>
      </c>
      <c r="F8927">
        <v>40</v>
      </c>
      <c r="G8927" t="s">
        <v>8234</v>
      </c>
      <c r="H8927" t="s">
        <v>8213</v>
      </c>
      <c r="I8927" t="s">
        <v>8214</v>
      </c>
      <c r="J8927" t="s">
        <v>8215</v>
      </c>
      <c r="K8927" t="s">
        <v>8224</v>
      </c>
      <c r="L8927" t="s">
        <v>8216</v>
      </c>
    </row>
    <row r="8928" spans="1:12" x14ac:dyDescent="0.35">
      <c r="A8928" s="164" t="s">
        <v>4506</v>
      </c>
      <c r="B8928" t="s">
        <v>7904</v>
      </c>
      <c r="C8928" t="s">
        <v>13480</v>
      </c>
      <c r="D8928" t="s">
        <v>4213</v>
      </c>
      <c r="E8928" t="s">
        <v>4186</v>
      </c>
      <c r="F8928">
        <v>73</v>
      </c>
      <c r="G8928" t="s">
        <v>8234</v>
      </c>
      <c r="H8928" t="s">
        <v>8213</v>
      </c>
      <c r="I8928" t="s">
        <v>8214</v>
      </c>
      <c r="J8928" t="s">
        <v>8215</v>
      </c>
      <c r="K8928" t="s">
        <v>5808</v>
      </c>
      <c r="L8928" t="s">
        <v>8216</v>
      </c>
    </row>
    <row r="8929" spans="1:12" x14ac:dyDescent="0.35">
      <c r="A8929" s="164" t="s">
        <v>4507</v>
      </c>
      <c r="B8929" t="s">
        <v>7569</v>
      </c>
      <c r="C8929" t="s">
        <v>25165</v>
      </c>
      <c r="D8929" t="s">
        <v>940</v>
      </c>
      <c r="E8929" t="s">
        <v>4186</v>
      </c>
      <c r="F8929">
        <v>40</v>
      </c>
      <c r="G8929" t="s">
        <v>8234</v>
      </c>
      <c r="H8929" t="s">
        <v>8213</v>
      </c>
      <c r="I8929" t="s">
        <v>8214</v>
      </c>
      <c r="J8929" t="s">
        <v>8215</v>
      </c>
      <c r="K8929" t="s">
        <v>8224</v>
      </c>
      <c r="L8929" t="s">
        <v>8216</v>
      </c>
    </row>
    <row r="8930" spans="1:12" x14ac:dyDescent="0.35">
      <c r="A8930" s="164" t="s">
        <v>16024</v>
      </c>
      <c r="B8930" t="s">
        <v>16025</v>
      </c>
      <c r="C8930" t="s">
        <v>16026</v>
      </c>
      <c r="D8930" t="s">
        <v>4226</v>
      </c>
      <c r="E8930" t="s">
        <v>4186</v>
      </c>
      <c r="F8930">
        <v>120</v>
      </c>
      <c r="G8930" t="s">
        <v>8212</v>
      </c>
      <c r="H8930" t="s">
        <v>8213</v>
      </c>
      <c r="I8930" t="s">
        <v>8214</v>
      </c>
      <c r="J8930" t="s">
        <v>8215</v>
      </c>
      <c r="K8930" t="s">
        <v>8224</v>
      </c>
      <c r="L8930" t="s">
        <v>8216</v>
      </c>
    </row>
    <row r="8931" spans="1:12" x14ac:dyDescent="0.35">
      <c r="A8931" s="164" t="s">
        <v>24840</v>
      </c>
      <c r="B8931" t="s">
        <v>8089</v>
      </c>
      <c r="C8931" t="s">
        <v>24841</v>
      </c>
      <c r="D8931" t="s">
        <v>4202</v>
      </c>
      <c r="E8931" t="s">
        <v>4186</v>
      </c>
      <c r="F8931">
        <v>8</v>
      </c>
      <c r="G8931" t="s">
        <v>8234</v>
      </c>
      <c r="H8931" t="s">
        <v>8213</v>
      </c>
      <c r="I8931" t="s">
        <v>8214</v>
      </c>
      <c r="J8931" t="s">
        <v>8215</v>
      </c>
      <c r="K8931" t="s">
        <v>8224</v>
      </c>
      <c r="L8931" t="s">
        <v>8216</v>
      </c>
    </row>
    <row r="8932" spans="1:12" x14ac:dyDescent="0.35">
      <c r="A8932" s="164" t="s">
        <v>31767</v>
      </c>
      <c r="B8932" t="s">
        <v>31768</v>
      </c>
      <c r="C8932" t="s">
        <v>31769</v>
      </c>
      <c r="D8932" t="s">
        <v>31770</v>
      </c>
      <c r="E8932" t="s">
        <v>4186</v>
      </c>
      <c r="F8932">
        <v>25</v>
      </c>
      <c r="G8932" t="s">
        <v>8234</v>
      </c>
      <c r="H8932" t="s">
        <v>8213</v>
      </c>
      <c r="I8932" t="s">
        <v>8219</v>
      </c>
      <c r="J8932" t="s">
        <v>8272</v>
      </c>
      <c r="K8932" t="s">
        <v>5808</v>
      </c>
      <c r="L8932" t="s">
        <v>8216</v>
      </c>
    </row>
    <row r="8933" spans="1:12" x14ac:dyDescent="0.35">
      <c r="A8933" s="164" t="s">
        <v>26438</v>
      </c>
      <c r="B8933" t="s">
        <v>26439</v>
      </c>
      <c r="C8933" t="s">
        <v>26440</v>
      </c>
      <c r="D8933" t="s">
        <v>26441</v>
      </c>
      <c r="E8933" t="s">
        <v>4186</v>
      </c>
      <c r="F8933">
        <v>7</v>
      </c>
      <c r="G8933" t="s">
        <v>8234</v>
      </c>
      <c r="H8933" t="s">
        <v>8213</v>
      </c>
      <c r="I8933" t="s">
        <v>8219</v>
      </c>
      <c r="J8933" t="s">
        <v>8272</v>
      </c>
      <c r="K8933" t="s">
        <v>8224</v>
      </c>
      <c r="L8933" t="s">
        <v>8216</v>
      </c>
    </row>
    <row r="8934" spans="1:12" x14ac:dyDescent="0.35">
      <c r="A8934" s="164" t="s">
        <v>21238</v>
      </c>
      <c r="B8934" t="s">
        <v>21239</v>
      </c>
      <c r="C8934" t="s">
        <v>21240</v>
      </c>
      <c r="D8934" t="s">
        <v>4108</v>
      </c>
      <c r="E8934" t="s">
        <v>4186</v>
      </c>
      <c r="F8934">
        <v>25</v>
      </c>
      <c r="G8934" t="s">
        <v>8234</v>
      </c>
      <c r="H8934" t="s">
        <v>8213</v>
      </c>
      <c r="I8934" t="s">
        <v>8219</v>
      </c>
      <c r="J8934" t="s">
        <v>8272</v>
      </c>
      <c r="K8934" t="s">
        <v>5808</v>
      </c>
      <c r="L8934" t="s">
        <v>8216</v>
      </c>
    </row>
    <row r="8935" spans="1:12" x14ac:dyDescent="0.35">
      <c r="A8935" s="164" t="s">
        <v>31102</v>
      </c>
      <c r="B8935" t="s">
        <v>31103</v>
      </c>
      <c r="C8935" t="s">
        <v>31104</v>
      </c>
      <c r="D8935" t="s">
        <v>31105</v>
      </c>
      <c r="E8935" t="s">
        <v>4186</v>
      </c>
      <c r="F8935">
        <v>20</v>
      </c>
      <c r="G8935" t="s">
        <v>8234</v>
      </c>
      <c r="H8935" t="s">
        <v>8213</v>
      </c>
      <c r="I8935" t="s">
        <v>8219</v>
      </c>
      <c r="J8935" t="s">
        <v>8272</v>
      </c>
      <c r="K8935" t="s">
        <v>8224</v>
      </c>
      <c r="L8935" t="s">
        <v>8216</v>
      </c>
    </row>
    <row r="8936" spans="1:12" x14ac:dyDescent="0.35">
      <c r="A8936" s="164" t="s">
        <v>12726</v>
      </c>
      <c r="B8936" t="s">
        <v>12727</v>
      </c>
      <c r="C8936" t="s">
        <v>12728</v>
      </c>
      <c r="D8936" t="s">
        <v>12729</v>
      </c>
      <c r="E8936" t="s">
        <v>4186</v>
      </c>
      <c r="F8936">
        <v>14</v>
      </c>
      <c r="G8936" t="s">
        <v>8234</v>
      </c>
      <c r="H8936" t="s">
        <v>8213</v>
      </c>
      <c r="I8936" t="s">
        <v>8219</v>
      </c>
      <c r="J8936" t="s">
        <v>8272</v>
      </c>
      <c r="K8936" t="s">
        <v>8224</v>
      </c>
      <c r="L8936" t="s">
        <v>8216</v>
      </c>
    </row>
    <row r="8937" spans="1:12" x14ac:dyDescent="0.35">
      <c r="A8937" s="164" t="s">
        <v>15189</v>
      </c>
      <c r="B8937" t="s">
        <v>15190</v>
      </c>
      <c r="C8937" t="s">
        <v>15191</v>
      </c>
      <c r="D8937" t="s">
        <v>1546</v>
      </c>
      <c r="E8937" t="s">
        <v>4186</v>
      </c>
      <c r="F8937">
        <v>15</v>
      </c>
      <c r="G8937" t="s">
        <v>8234</v>
      </c>
      <c r="H8937" t="s">
        <v>8213</v>
      </c>
      <c r="I8937" t="s">
        <v>8214</v>
      </c>
      <c r="J8937" t="s">
        <v>8272</v>
      </c>
      <c r="K8937" t="s">
        <v>8224</v>
      </c>
      <c r="L8937" t="s">
        <v>8216</v>
      </c>
    </row>
    <row r="8938" spans="1:12" x14ac:dyDescent="0.35">
      <c r="A8938" s="164" t="s">
        <v>23803</v>
      </c>
      <c r="B8938" t="s">
        <v>23804</v>
      </c>
      <c r="C8938" t="s">
        <v>23805</v>
      </c>
      <c r="D8938" t="s">
        <v>23806</v>
      </c>
      <c r="E8938" t="s">
        <v>4186</v>
      </c>
      <c r="F8938">
        <v>15</v>
      </c>
      <c r="G8938" t="s">
        <v>8234</v>
      </c>
      <c r="H8938" t="s">
        <v>8213</v>
      </c>
      <c r="I8938" t="s">
        <v>8219</v>
      </c>
      <c r="J8938" t="s">
        <v>8272</v>
      </c>
      <c r="K8938" t="s">
        <v>8224</v>
      </c>
      <c r="L8938" t="s">
        <v>8216</v>
      </c>
    </row>
    <row r="8939" spans="1:12" x14ac:dyDescent="0.35">
      <c r="A8939" s="164" t="s">
        <v>25001</v>
      </c>
      <c r="B8939" t="s">
        <v>25002</v>
      </c>
      <c r="C8939" t="s">
        <v>25003</v>
      </c>
      <c r="D8939" t="s">
        <v>15108</v>
      </c>
      <c r="E8939" t="s">
        <v>4186</v>
      </c>
      <c r="F8939">
        <v>14</v>
      </c>
      <c r="G8939" t="s">
        <v>8234</v>
      </c>
      <c r="H8939" t="s">
        <v>8213</v>
      </c>
      <c r="I8939" t="s">
        <v>8219</v>
      </c>
      <c r="J8939" t="s">
        <v>8272</v>
      </c>
      <c r="K8939" t="s">
        <v>8224</v>
      </c>
      <c r="L8939" t="s">
        <v>8216</v>
      </c>
    </row>
    <row r="8940" spans="1:12" x14ac:dyDescent="0.35">
      <c r="A8940" s="164" t="s">
        <v>33265</v>
      </c>
      <c r="B8940" t="s">
        <v>33266</v>
      </c>
      <c r="C8940" t="s">
        <v>33267</v>
      </c>
      <c r="D8940" t="s">
        <v>33268</v>
      </c>
      <c r="E8940" t="s">
        <v>4186</v>
      </c>
      <c r="F8940">
        <v>24</v>
      </c>
      <c r="G8940" t="s">
        <v>8234</v>
      </c>
      <c r="H8940" t="s">
        <v>8213</v>
      </c>
      <c r="I8940" t="s">
        <v>8219</v>
      </c>
      <c r="J8940" t="s">
        <v>8272</v>
      </c>
      <c r="K8940" t="s">
        <v>8224</v>
      </c>
      <c r="L8940" t="s">
        <v>8216</v>
      </c>
    </row>
    <row r="8941" spans="1:12" x14ac:dyDescent="0.35">
      <c r="A8941" s="164" t="s">
        <v>15086</v>
      </c>
      <c r="B8941" t="s">
        <v>15087</v>
      </c>
      <c r="C8941" t="s">
        <v>15088</v>
      </c>
      <c r="D8941" t="s">
        <v>15089</v>
      </c>
      <c r="E8941" t="s">
        <v>4186</v>
      </c>
      <c r="F8941">
        <v>11</v>
      </c>
      <c r="G8941" t="s">
        <v>8234</v>
      </c>
      <c r="H8941" t="s">
        <v>8213</v>
      </c>
      <c r="I8941" t="s">
        <v>8219</v>
      </c>
      <c r="J8941" t="s">
        <v>8272</v>
      </c>
      <c r="K8941" t="s">
        <v>8224</v>
      </c>
      <c r="L8941" t="s">
        <v>8216</v>
      </c>
    </row>
    <row r="8942" spans="1:12" x14ac:dyDescent="0.35">
      <c r="A8942" s="164" t="s">
        <v>31168</v>
      </c>
      <c r="B8942" t="s">
        <v>31169</v>
      </c>
      <c r="C8942" t="s">
        <v>31170</v>
      </c>
      <c r="D8942" t="s">
        <v>31171</v>
      </c>
      <c r="E8942" t="s">
        <v>4186</v>
      </c>
      <c r="F8942">
        <v>16</v>
      </c>
      <c r="G8942" t="s">
        <v>8234</v>
      </c>
      <c r="H8942" t="s">
        <v>8213</v>
      </c>
      <c r="I8942" t="s">
        <v>8219</v>
      </c>
      <c r="J8942" t="s">
        <v>8272</v>
      </c>
      <c r="K8942" t="s">
        <v>8224</v>
      </c>
      <c r="L8942" t="s">
        <v>8216</v>
      </c>
    </row>
    <row r="8943" spans="1:12" x14ac:dyDescent="0.35">
      <c r="A8943" s="164" t="s">
        <v>13546</v>
      </c>
      <c r="B8943" t="s">
        <v>13547</v>
      </c>
      <c r="C8943" t="s">
        <v>13548</v>
      </c>
      <c r="D8943" t="s">
        <v>13549</v>
      </c>
      <c r="E8943" t="s">
        <v>4186</v>
      </c>
      <c r="F8943">
        <v>14</v>
      </c>
      <c r="G8943" t="s">
        <v>8234</v>
      </c>
      <c r="H8943" t="s">
        <v>8213</v>
      </c>
      <c r="I8943" t="s">
        <v>8214</v>
      </c>
      <c r="J8943" t="s">
        <v>8272</v>
      </c>
      <c r="K8943" t="s">
        <v>8224</v>
      </c>
      <c r="L8943" t="s">
        <v>8216</v>
      </c>
    </row>
    <row r="8944" spans="1:12" x14ac:dyDescent="0.35">
      <c r="A8944" s="164" t="s">
        <v>25120</v>
      </c>
      <c r="B8944" t="s">
        <v>25121</v>
      </c>
      <c r="C8944" t="s">
        <v>25122</v>
      </c>
      <c r="D8944" t="s">
        <v>25123</v>
      </c>
      <c r="E8944" t="s">
        <v>4186</v>
      </c>
      <c r="F8944">
        <v>21</v>
      </c>
      <c r="G8944" t="s">
        <v>8234</v>
      </c>
      <c r="H8944" t="s">
        <v>8213</v>
      </c>
      <c r="I8944" t="s">
        <v>8219</v>
      </c>
      <c r="J8944" t="s">
        <v>8272</v>
      </c>
      <c r="K8944" t="s">
        <v>8224</v>
      </c>
      <c r="L8944" t="s">
        <v>8216</v>
      </c>
    </row>
    <row r="8945" spans="1:12" x14ac:dyDescent="0.35">
      <c r="A8945" s="164" t="s">
        <v>11303</v>
      </c>
      <c r="B8945" t="s">
        <v>11304</v>
      </c>
      <c r="C8945" t="s">
        <v>11305</v>
      </c>
      <c r="D8945" t="s">
        <v>11306</v>
      </c>
      <c r="E8945" t="s">
        <v>4186</v>
      </c>
      <c r="F8945">
        <v>14</v>
      </c>
      <c r="G8945" t="s">
        <v>8234</v>
      </c>
      <c r="H8945" t="s">
        <v>8213</v>
      </c>
      <c r="I8945" t="s">
        <v>8219</v>
      </c>
      <c r="J8945" t="s">
        <v>8272</v>
      </c>
      <c r="K8945" t="s">
        <v>8224</v>
      </c>
      <c r="L8945" t="s">
        <v>8216</v>
      </c>
    </row>
    <row r="8946" spans="1:12" x14ac:dyDescent="0.35">
      <c r="A8946" s="164" t="s">
        <v>32196</v>
      </c>
      <c r="B8946" t="s">
        <v>32197</v>
      </c>
      <c r="C8946" t="s">
        <v>32198</v>
      </c>
      <c r="D8946" t="s">
        <v>32199</v>
      </c>
      <c r="E8946" t="s">
        <v>4186</v>
      </c>
      <c r="F8946">
        <v>19</v>
      </c>
      <c r="G8946" t="s">
        <v>8234</v>
      </c>
      <c r="H8946" t="s">
        <v>8213</v>
      </c>
      <c r="I8946" t="s">
        <v>8219</v>
      </c>
      <c r="J8946" t="s">
        <v>8272</v>
      </c>
      <c r="K8946" t="s">
        <v>8224</v>
      </c>
      <c r="L8946" t="s">
        <v>8216</v>
      </c>
    </row>
    <row r="8947" spans="1:12" x14ac:dyDescent="0.35">
      <c r="A8947" s="164" t="s">
        <v>31323</v>
      </c>
      <c r="B8947" t="s">
        <v>31324</v>
      </c>
      <c r="C8947" t="s">
        <v>31325</v>
      </c>
      <c r="D8947" t="s">
        <v>31326</v>
      </c>
      <c r="E8947" t="s">
        <v>4186</v>
      </c>
      <c r="F8947">
        <v>15</v>
      </c>
      <c r="G8947" t="s">
        <v>8234</v>
      </c>
      <c r="H8947" t="s">
        <v>8213</v>
      </c>
      <c r="I8947" t="s">
        <v>8219</v>
      </c>
      <c r="J8947" t="s">
        <v>8272</v>
      </c>
      <c r="K8947" t="s">
        <v>8224</v>
      </c>
      <c r="L8947" t="s">
        <v>8216</v>
      </c>
    </row>
    <row r="8948" spans="1:12" x14ac:dyDescent="0.35">
      <c r="A8948" s="164" t="s">
        <v>19184</v>
      </c>
      <c r="B8948" t="s">
        <v>19185</v>
      </c>
      <c r="C8948" t="s">
        <v>19186</v>
      </c>
      <c r="D8948" t="s">
        <v>2093</v>
      </c>
      <c r="E8948" t="s">
        <v>4186</v>
      </c>
      <c r="F8948">
        <v>15</v>
      </c>
      <c r="G8948" t="s">
        <v>8234</v>
      </c>
      <c r="H8948" t="s">
        <v>8213</v>
      </c>
      <c r="I8948" t="s">
        <v>8219</v>
      </c>
      <c r="J8948" t="s">
        <v>8272</v>
      </c>
      <c r="K8948" t="s">
        <v>8224</v>
      </c>
      <c r="L8948" t="s">
        <v>8216</v>
      </c>
    </row>
    <row r="8949" spans="1:12" x14ac:dyDescent="0.35">
      <c r="A8949" s="164" t="s">
        <v>11112</v>
      </c>
      <c r="B8949" t="s">
        <v>11113</v>
      </c>
      <c r="C8949" t="s">
        <v>11114</v>
      </c>
      <c r="D8949" t="s">
        <v>11115</v>
      </c>
      <c r="E8949" t="s">
        <v>4186</v>
      </c>
      <c r="F8949">
        <v>20</v>
      </c>
      <c r="G8949" t="s">
        <v>8234</v>
      </c>
      <c r="H8949" t="s">
        <v>8213</v>
      </c>
      <c r="I8949" t="s">
        <v>8219</v>
      </c>
      <c r="J8949" t="s">
        <v>8272</v>
      </c>
      <c r="K8949" t="s">
        <v>8224</v>
      </c>
      <c r="L8949" t="s">
        <v>8216</v>
      </c>
    </row>
    <row r="8950" spans="1:12" x14ac:dyDescent="0.35">
      <c r="A8950" s="164" t="s">
        <v>32882</v>
      </c>
      <c r="B8950" t="s">
        <v>32883</v>
      </c>
      <c r="C8950" t="s">
        <v>32884</v>
      </c>
      <c r="D8950" t="s">
        <v>32885</v>
      </c>
      <c r="E8950" t="s">
        <v>4186</v>
      </c>
      <c r="F8950">
        <v>20</v>
      </c>
      <c r="G8950" t="s">
        <v>8234</v>
      </c>
      <c r="H8950" t="s">
        <v>8213</v>
      </c>
      <c r="I8950" t="s">
        <v>8219</v>
      </c>
      <c r="J8950" t="s">
        <v>8272</v>
      </c>
      <c r="K8950" t="s">
        <v>8224</v>
      </c>
      <c r="L8950" t="s">
        <v>8216</v>
      </c>
    </row>
    <row r="8951" spans="1:12" x14ac:dyDescent="0.35">
      <c r="A8951" s="164" t="s">
        <v>18307</v>
      </c>
      <c r="B8951" t="s">
        <v>18308</v>
      </c>
      <c r="C8951" t="s">
        <v>18309</v>
      </c>
      <c r="D8951" t="s">
        <v>234</v>
      </c>
      <c r="E8951" t="s">
        <v>4186</v>
      </c>
      <c r="F8951">
        <v>23</v>
      </c>
      <c r="G8951" t="s">
        <v>8234</v>
      </c>
      <c r="H8951" t="s">
        <v>8213</v>
      </c>
      <c r="I8951" t="s">
        <v>8219</v>
      </c>
      <c r="J8951" t="s">
        <v>8272</v>
      </c>
      <c r="K8951" t="s">
        <v>8224</v>
      </c>
      <c r="L8951" t="s">
        <v>8216</v>
      </c>
    </row>
    <row r="8952" spans="1:12" x14ac:dyDescent="0.35">
      <c r="A8952" s="164" t="s">
        <v>22951</v>
      </c>
      <c r="B8952" t="s">
        <v>22952</v>
      </c>
      <c r="C8952" t="s">
        <v>9834</v>
      </c>
      <c r="D8952" t="s">
        <v>22953</v>
      </c>
      <c r="E8952" t="s">
        <v>4186</v>
      </c>
      <c r="F8952">
        <v>14</v>
      </c>
      <c r="G8952" t="s">
        <v>8234</v>
      </c>
      <c r="H8952" t="s">
        <v>8213</v>
      </c>
      <c r="I8952" t="s">
        <v>8214</v>
      </c>
      <c r="J8952" t="s">
        <v>8272</v>
      </c>
      <c r="K8952" t="s">
        <v>8224</v>
      </c>
      <c r="L8952" t="s">
        <v>8216</v>
      </c>
    </row>
    <row r="8953" spans="1:12" x14ac:dyDescent="0.35">
      <c r="A8953" s="164" t="s">
        <v>21647</v>
      </c>
      <c r="B8953" t="s">
        <v>21648</v>
      </c>
      <c r="C8953" t="s">
        <v>21649</v>
      </c>
      <c r="D8953" t="s">
        <v>1391</v>
      </c>
      <c r="E8953" t="s">
        <v>4186</v>
      </c>
      <c r="F8953">
        <v>15</v>
      </c>
      <c r="G8953" t="s">
        <v>8234</v>
      </c>
      <c r="H8953" t="s">
        <v>8213</v>
      </c>
      <c r="I8953" t="s">
        <v>8214</v>
      </c>
      <c r="J8953" t="s">
        <v>8272</v>
      </c>
      <c r="K8953" t="s">
        <v>8224</v>
      </c>
      <c r="L8953" t="s">
        <v>8216</v>
      </c>
    </row>
    <row r="8954" spans="1:12" x14ac:dyDescent="0.35">
      <c r="A8954" s="164" t="s">
        <v>29620</v>
      </c>
      <c r="B8954" t="s">
        <v>29621</v>
      </c>
      <c r="C8954" t="s">
        <v>29622</v>
      </c>
      <c r="D8954" t="s">
        <v>29623</v>
      </c>
      <c r="E8954" t="s">
        <v>4186</v>
      </c>
      <c r="F8954">
        <v>18</v>
      </c>
      <c r="G8954" t="s">
        <v>8234</v>
      </c>
      <c r="H8954" t="s">
        <v>8213</v>
      </c>
      <c r="I8954" t="s">
        <v>8219</v>
      </c>
      <c r="J8954" t="s">
        <v>8272</v>
      </c>
      <c r="K8954" t="s">
        <v>8224</v>
      </c>
      <c r="L8954" t="s">
        <v>8216</v>
      </c>
    </row>
    <row r="8955" spans="1:12" x14ac:dyDescent="0.35">
      <c r="A8955" s="164" t="s">
        <v>18716</v>
      </c>
      <c r="B8955" t="s">
        <v>18717</v>
      </c>
      <c r="C8955" t="s">
        <v>18718</v>
      </c>
      <c r="D8955" t="s">
        <v>18719</v>
      </c>
      <c r="E8955" t="s">
        <v>4186</v>
      </c>
      <c r="F8955">
        <v>25</v>
      </c>
      <c r="G8955" t="s">
        <v>8234</v>
      </c>
      <c r="H8955" t="s">
        <v>8213</v>
      </c>
      <c r="I8955" t="s">
        <v>8214</v>
      </c>
      <c r="J8955" t="s">
        <v>8272</v>
      </c>
      <c r="K8955" t="s">
        <v>8224</v>
      </c>
      <c r="L8955" t="s">
        <v>8216</v>
      </c>
    </row>
    <row r="8956" spans="1:12" x14ac:dyDescent="0.35">
      <c r="A8956" s="164" t="s">
        <v>11526</v>
      </c>
      <c r="B8956" t="s">
        <v>11527</v>
      </c>
      <c r="C8956" t="s">
        <v>11528</v>
      </c>
      <c r="D8956" t="s">
        <v>703</v>
      </c>
      <c r="E8956" t="s">
        <v>4186</v>
      </c>
      <c r="F8956">
        <v>12</v>
      </c>
      <c r="G8956" t="s">
        <v>8234</v>
      </c>
      <c r="H8956" t="s">
        <v>8213</v>
      </c>
      <c r="I8956" t="s">
        <v>8219</v>
      </c>
      <c r="J8956" t="s">
        <v>8272</v>
      </c>
      <c r="K8956" t="s">
        <v>8224</v>
      </c>
      <c r="L8956" t="s">
        <v>8216</v>
      </c>
    </row>
    <row r="8957" spans="1:12" x14ac:dyDescent="0.35">
      <c r="A8957" s="164" t="s">
        <v>29695</v>
      </c>
      <c r="B8957" t="s">
        <v>29696</v>
      </c>
      <c r="C8957" t="s">
        <v>29697</v>
      </c>
      <c r="D8957" t="s">
        <v>3302</v>
      </c>
      <c r="E8957" t="s">
        <v>4186</v>
      </c>
      <c r="F8957">
        <v>16</v>
      </c>
      <c r="G8957" t="s">
        <v>8234</v>
      </c>
      <c r="H8957" t="s">
        <v>8213</v>
      </c>
      <c r="I8957" t="s">
        <v>8219</v>
      </c>
      <c r="J8957" t="s">
        <v>8272</v>
      </c>
      <c r="K8957" t="s">
        <v>8224</v>
      </c>
      <c r="L8957" t="s">
        <v>8216</v>
      </c>
    </row>
    <row r="8958" spans="1:12" x14ac:dyDescent="0.35">
      <c r="A8958" s="164" t="s">
        <v>29969</v>
      </c>
      <c r="B8958" t="s">
        <v>9107</v>
      </c>
      <c r="C8958" t="s">
        <v>9108</v>
      </c>
      <c r="D8958" t="s">
        <v>3518</v>
      </c>
      <c r="E8958" t="s">
        <v>4186</v>
      </c>
      <c r="F8958">
        <v>21</v>
      </c>
      <c r="G8958" t="s">
        <v>8234</v>
      </c>
      <c r="H8958" t="s">
        <v>8213</v>
      </c>
      <c r="I8958" t="s">
        <v>8219</v>
      </c>
      <c r="J8958" t="s">
        <v>8272</v>
      </c>
      <c r="K8958" t="s">
        <v>8224</v>
      </c>
      <c r="L8958" t="s">
        <v>8216</v>
      </c>
    </row>
    <row r="8959" spans="1:12" x14ac:dyDescent="0.35">
      <c r="A8959" s="164" t="s">
        <v>22118</v>
      </c>
      <c r="B8959" t="s">
        <v>22119</v>
      </c>
      <c r="C8959" t="s">
        <v>22120</v>
      </c>
      <c r="D8959" t="s">
        <v>4112</v>
      </c>
      <c r="E8959" t="s">
        <v>4186</v>
      </c>
      <c r="F8959">
        <v>42</v>
      </c>
      <c r="G8959" t="s">
        <v>8234</v>
      </c>
      <c r="H8959" t="s">
        <v>8213</v>
      </c>
      <c r="I8959" t="s">
        <v>8219</v>
      </c>
      <c r="J8959" t="s">
        <v>8272</v>
      </c>
      <c r="K8959" t="s">
        <v>5808</v>
      </c>
      <c r="L8959" t="s">
        <v>8216</v>
      </c>
    </row>
    <row r="8960" spans="1:12" x14ac:dyDescent="0.35">
      <c r="A8960" s="164" t="s">
        <v>28334</v>
      </c>
      <c r="B8960" t="s">
        <v>28335</v>
      </c>
      <c r="C8960" t="s">
        <v>28336</v>
      </c>
      <c r="D8960" t="s">
        <v>28337</v>
      </c>
      <c r="E8960" t="s">
        <v>4186</v>
      </c>
      <c r="F8960">
        <v>25</v>
      </c>
      <c r="G8960" t="s">
        <v>8234</v>
      </c>
      <c r="H8960" t="s">
        <v>8213</v>
      </c>
      <c r="I8960" t="s">
        <v>8214</v>
      </c>
      <c r="J8960" t="s">
        <v>8272</v>
      </c>
      <c r="K8960" t="s">
        <v>5808</v>
      </c>
      <c r="L8960" t="s">
        <v>8216</v>
      </c>
    </row>
    <row r="8961" spans="1:12" x14ac:dyDescent="0.35">
      <c r="A8961" s="164" t="s">
        <v>14654</v>
      </c>
      <c r="B8961" t="s">
        <v>14655</v>
      </c>
      <c r="C8961" t="s">
        <v>14656</v>
      </c>
      <c r="D8961" t="s">
        <v>14657</v>
      </c>
      <c r="E8961" t="s">
        <v>4186</v>
      </c>
      <c r="F8961">
        <v>15</v>
      </c>
      <c r="G8961" t="s">
        <v>8234</v>
      </c>
      <c r="H8961" t="s">
        <v>8213</v>
      </c>
      <c r="I8961" t="s">
        <v>8219</v>
      </c>
      <c r="J8961" t="s">
        <v>8272</v>
      </c>
      <c r="K8961" t="s">
        <v>8224</v>
      </c>
      <c r="L8961" t="s">
        <v>8216</v>
      </c>
    </row>
    <row r="8962" spans="1:12" x14ac:dyDescent="0.35">
      <c r="A8962" s="164" t="s">
        <v>19800</v>
      </c>
      <c r="B8962" t="s">
        <v>19801</v>
      </c>
      <c r="C8962" t="s">
        <v>19802</v>
      </c>
      <c r="D8962" t="s">
        <v>19803</v>
      </c>
      <c r="E8962" t="s">
        <v>4186</v>
      </c>
      <c r="F8962">
        <v>25</v>
      </c>
      <c r="G8962" t="s">
        <v>8234</v>
      </c>
      <c r="H8962" t="s">
        <v>8213</v>
      </c>
      <c r="I8962" t="s">
        <v>8214</v>
      </c>
      <c r="J8962" t="s">
        <v>8272</v>
      </c>
      <c r="K8962" t="s">
        <v>5808</v>
      </c>
      <c r="L8962" t="s">
        <v>8216</v>
      </c>
    </row>
    <row r="8963" spans="1:12" x14ac:dyDescent="0.35">
      <c r="A8963" s="164" t="s">
        <v>24352</v>
      </c>
      <c r="B8963" t="s">
        <v>22825</v>
      </c>
      <c r="C8963" t="s">
        <v>22826</v>
      </c>
      <c r="D8963" t="s">
        <v>22827</v>
      </c>
      <c r="E8963" t="s">
        <v>4186</v>
      </c>
      <c r="F8963">
        <v>21</v>
      </c>
      <c r="G8963" t="s">
        <v>8234</v>
      </c>
      <c r="H8963" t="s">
        <v>8213</v>
      </c>
      <c r="I8963" t="s">
        <v>8219</v>
      </c>
      <c r="J8963" t="s">
        <v>8272</v>
      </c>
      <c r="K8963" t="s">
        <v>8224</v>
      </c>
      <c r="L8963" t="s">
        <v>8216</v>
      </c>
    </row>
    <row r="8964" spans="1:12" x14ac:dyDescent="0.35">
      <c r="A8964" s="164" t="s">
        <v>19607</v>
      </c>
      <c r="B8964" t="s">
        <v>19608</v>
      </c>
      <c r="C8964" t="s">
        <v>19609</v>
      </c>
      <c r="D8964" t="s">
        <v>19610</v>
      </c>
      <c r="E8964" t="s">
        <v>4186</v>
      </c>
      <c r="F8964">
        <v>17</v>
      </c>
      <c r="G8964" t="s">
        <v>8234</v>
      </c>
      <c r="H8964" t="s">
        <v>8213</v>
      </c>
      <c r="I8964" t="s">
        <v>8219</v>
      </c>
      <c r="J8964" t="s">
        <v>8272</v>
      </c>
      <c r="K8964" t="s">
        <v>8224</v>
      </c>
      <c r="L8964" t="s">
        <v>8216</v>
      </c>
    </row>
    <row r="8965" spans="1:12" x14ac:dyDescent="0.35">
      <c r="A8965" s="164" t="s">
        <v>14695</v>
      </c>
      <c r="B8965" t="s">
        <v>14696</v>
      </c>
      <c r="C8965" t="s">
        <v>14697</v>
      </c>
      <c r="D8965" t="s">
        <v>14698</v>
      </c>
      <c r="E8965" t="s">
        <v>4186</v>
      </c>
      <c r="F8965">
        <v>18</v>
      </c>
      <c r="G8965" t="s">
        <v>8234</v>
      </c>
      <c r="H8965" t="s">
        <v>8213</v>
      </c>
      <c r="I8965" t="s">
        <v>8214</v>
      </c>
      <c r="J8965" t="s">
        <v>8272</v>
      </c>
      <c r="K8965" t="s">
        <v>8224</v>
      </c>
      <c r="L8965" t="s">
        <v>8216</v>
      </c>
    </row>
    <row r="8966" spans="1:12" x14ac:dyDescent="0.35">
      <c r="A8966" s="164" t="s">
        <v>13112</v>
      </c>
      <c r="B8966" t="s">
        <v>13113</v>
      </c>
      <c r="C8966" t="s">
        <v>13114</v>
      </c>
      <c r="D8966" t="s">
        <v>13115</v>
      </c>
      <c r="E8966" t="s">
        <v>4186</v>
      </c>
      <c r="F8966">
        <v>16</v>
      </c>
      <c r="G8966" t="s">
        <v>8234</v>
      </c>
      <c r="H8966" t="s">
        <v>8213</v>
      </c>
      <c r="I8966" t="s">
        <v>8219</v>
      </c>
      <c r="J8966" t="s">
        <v>8272</v>
      </c>
      <c r="K8966" t="s">
        <v>8224</v>
      </c>
      <c r="L8966" t="s">
        <v>8216</v>
      </c>
    </row>
    <row r="8967" spans="1:12" x14ac:dyDescent="0.35">
      <c r="A8967" s="164" t="s">
        <v>31080</v>
      </c>
      <c r="B8967" t="s">
        <v>31081</v>
      </c>
      <c r="C8967" t="s">
        <v>31082</v>
      </c>
      <c r="D8967" t="s">
        <v>31083</v>
      </c>
      <c r="E8967" t="s">
        <v>4186</v>
      </c>
      <c r="F8967">
        <v>18</v>
      </c>
      <c r="G8967" t="s">
        <v>8234</v>
      </c>
      <c r="H8967" t="s">
        <v>8213</v>
      </c>
      <c r="I8967" t="s">
        <v>8219</v>
      </c>
      <c r="J8967" t="s">
        <v>8272</v>
      </c>
      <c r="K8967" t="s">
        <v>8224</v>
      </c>
      <c r="L8967" t="s">
        <v>8216</v>
      </c>
    </row>
    <row r="8968" spans="1:12" x14ac:dyDescent="0.35">
      <c r="A8968" s="164" t="s">
        <v>17400</v>
      </c>
      <c r="B8968" t="s">
        <v>17401</v>
      </c>
      <c r="C8968" t="s">
        <v>17402</v>
      </c>
      <c r="D8968" t="s">
        <v>17403</v>
      </c>
      <c r="E8968" t="s">
        <v>4186</v>
      </c>
      <c r="F8968">
        <v>14</v>
      </c>
      <c r="G8968" t="s">
        <v>8234</v>
      </c>
      <c r="H8968" t="s">
        <v>8213</v>
      </c>
      <c r="I8968" t="s">
        <v>8219</v>
      </c>
      <c r="J8968" t="s">
        <v>8272</v>
      </c>
      <c r="K8968" t="s">
        <v>8224</v>
      </c>
      <c r="L8968" t="s">
        <v>8216</v>
      </c>
    </row>
    <row r="8969" spans="1:12" x14ac:dyDescent="0.35">
      <c r="A8969" s="164" t="s">
        <v>29042</v>
      </c>
      <c r="B8969" t="s">
        <v>28293</v>
      </c>
      <c r="C8969" t="s">
        <v>28294</v>
      </c>
      <c r="D8969" t="s">
        <v>28295</v>
      </c>
      <c r="E8969" t="s">
        <v>4186</v>
      </c>
      <c r="F8969">
        <v>25</v>
      </c>
      <c r="G8969" t="s">
        <v>8234</v>
      </c>
      <c r="H8969" t="s">
        <v>8213</v>
      </c>
      <c r="I8969" t="s">
        <v>8219</v>
      </c>
      <c r="J8969" t="s">
        <v>8272</v>
      </c>
      <c r="K8969" t="s">
        <v>5808</v>
      </c>
      <c r="L8969" t="s">
        <v>8216</v>
      </c>
    </row>
    <row r="8970" spans="1:12" x14ac:dyDescent="0.35">
      <c r="A8970" s="164" t="s">
        <v>28207</v>
      </c>
      <c r="B8970" t="s">
        <v>28208</v>
      </c>
      <c r="C8970" t="s">
        <v>28209</v>
      </c>
      <c r="D8970" t="s">
        <v>28210</v>
      </c>
      <c r="E8970" t="s">
        <v>4186</v>
      </c>
      <c r="F8970">
        <v>14</v>
      </c>
      <c r="G8970" t="s">
        <v>8234</v>
      </c>
      <c r="H8970" t="s">
        <v>8213</v>
      </c>
      <c r="I8970" t="s">
        <v>8219</v>
      </c>
      <c r="J8970" t="s">
        <v>8272</v>
      </c>
      <c r="K8970" t="s">
        <v>8224</v>
      </c>
      <c r="L8970" t="s">
        <v>8216</v>
      </c>
    </row>
    <row r="8971" spans="1:12" x14ac:dyDescent="0.35">
      <c r="A8971" s="164" t="s">
        <v>15793</v>
      </c>
      <c r="B8971" t="s">
        <v>15794</v>
      </c>
      <c r="C8971" t="s">
        <v>15795</v>
      </c>
      <c r="D8971" t="s">
        <v>15796</v>
      </c>
      <c r="E8971" t="s">
        <v>4186</v>
      </c>
      <c r="F8971">
        <v>14</v>
      </c>
      <c r="G8971" t="s">
        <v>8234</v>
      </c>
      <c r="H8971" t="s">
        <v>8213</v>
      </c>
      <c r="I8971" t="s">
        <v>8219</v>
      </c>
      <c r="J8971" t="s">
        <v>8272</v>
      </c>
      <c r="K8971" t="s">
        <v>8224</v>
      </c>
      <c r="L8971" t="s">
        <v>8216</v>
      </c>
    </row>
    <row r="8972" spans="1:12" x14ac:dyDescent="0.35">
      <c r="A8972" s="164" t="s">
        <v>20673</v>
      </c>
      <c r="B8972" t="s">
        <v>20674</v>
      </c>
      <c r="C8972" t="s">
        <v>15343</v>
      </c>
      <c r="D8972" t="s">
        <v>20675</v>
      </c>
      <c r="E8972" t="s">
        <v>4186</v>
      </c>
      <c r="F8972">
        <v>25</v>
      </c>
      <c r="G8972" t="s">
        <v>8234</v>
      </c>
      <c r="H8972" t="s">
        <v>8213</v>
      </c>
      <c r="I8972" t="s">
        <v>8219</v>
      </c>
      <c r="J8972" t="s">
        <v>8272</v>
      </c>
      <c r="K8972" t="s">
        <v>5808</v>
      </c>
      <c r="L8972" t="s">
        <v>8216</v>
      </c>
    </row>
    <row r="8973" spans="1:12" x14ac:dyDescent="0.35">
      <c r="A8973" s="164" t="s">
        <v>11510</v>
      </c>
      <c r="B8973" t="s">
        <v>11511</v>
      </c>
      <c r="C8973" t="s">
        <v>11512</v>
      </c>
      <c r="D8973" t="s">
        <v>11513</v>
      </c>
      <c r="E8973" t="s">
        <v>4186</v>
      </c>
      <c r="F8973">
        <v>25</v>
      </c>
      <c r="G8973" t="s">
        <v>8234</v>
      </c>
      <c r="H8973" t="s">
        <v>8213</v>
      </c>
      <c r="I8973" t="s">
        <v>8219</v>
      </c>
      <c r="J8973" t="s">
        <v>8272</v>
      </c>
      <c r="K8973" t="s">
        <v>5808</v>
      </c>
      <c r="L8973" t="s">
        <v>8216</v>
      </c>
    </row>
    <row r="8974" spans="1:12" x14ac:dyDescent="0.35">
      <c r="A8974" s="164" t="s">
        <v>28670</v>
      </c>
      <c r="B8974" t="s">
        <v>10670</v>
      </c>
      <c r="C8974" t="s">
        <v>28671</v>
      </c>
      <c r="D8974" t="s">
        <v>28672</v>
      </c>
      <c r="E8974" t="s">
        <v>4186</v>
      </c>
      <c r="F8974">
        <v>25</v>
      </c>
      <c r="G8974" t="s">
        <v>8234</v>
      </c>
      <c r="H8974" t="s">
        <v>8213</v>
      </c>
      <c r="I8974" t="s">
        <v>8219</v>
      </c>
      <c r="J8974" t="s">
        <v>8272</v>
      </c>
      <c r="K8974" t="s">
        <v>5808</v>
      </c>
      <c r="L8974" t="s">
        <v>8216</v>
      </c>
    </row>
    <row r="8975" spans="1:12" x14ac:dyDescent="0.35">
      <c r="A8975" s="164" t="s">
        <v>25187</v>
      </c>
      <c r="B8975" t="s">
        <v>25188</v>
      </c>
      <c r="C8975" t="s">
        <v>25189</v>
      </c>
      <c r="D8975" t="s">
        <v>25190</v>
      </c>
      <c r="E8975" t="s">
        <v>4186</v>
      </c>
      <c r="F8975">
        <v>19</v>
      </c>
      <c r="G8975" t="s">
        <v>8234</v>
      </c>
      <c r="H8975" t="s">
        <v>8213</v>
      </c>
      <c r="I8975" t="s">
        <v>8214</v>
      </c>
      <c r="J8975" t="s">
        <v>8272</v>
      </c>
      <c r="K8975" t="s">
        <v>8224</v>
      </c>
      <c r="L8975" t="s">
        <v>8216</v>
      </c>
    </row>
    <row r="8976" spans="1:12" x14ac:dyDescent="0.35">
      <c r="A8976" s="164" t="s">
        <v>18898</v>
      </c>
      <c r="B8976" t="s">
        <v>18899</v>
      </c>
      <c r="C8976" t="s">
        <v>9979</v>
      </c>
      <c r="D8976" t="s">
        <v>9980</v>
      </c>
      <c r="E8976" t="s">
        <v>4186</v>
      </c>
      <c r="F8976">
        <v>14</v>
      </c>
      <c r="G8976" t="s">
        <v>8234</v>
      </c>
      <c r="H8976" t="s">
        <v>8213</v>
      </c>
      <c r="I8976" t="s">
        <v>8219</v>
      </c>
      <c r="J8976" t="s">
        <v>8272</v>
      </c>
      <c r="K8976" t="s">
        <v>8224</v>
      </c>
      <c r="L8976" t="s">
        <v>8216</v>
      </c>
    </row>
    <row r="8977" spans="1:12" x14ac:dyDescent="0.35">
      <c r="A8977" s="164" t="s">
        <v>32268</v>
      </c>
      <c r="B8977" t="s">
        <v>32269</v>
      </c>
      <c r="C8977" t="s">
        <v>32270</v>
      </c>
      <c r="D8977" t="s">
        <v>32271</v>
      </c>
      <c r="E8977" t="s">
        <v>4186</v>
      </c>
      <c r="F8977">
        <v>2</v>
      </c>
      <c r="G8977" t="s">
        <v>8234</v>
      </c>
      <c r="H8977" t="s">
        <v>8213</v>
      </c>
      <c r="I8977" t="s">
        <v>8214</v>
      </c>
      <c r="J8977" t="s">
        <v>8272</v>
      </c>
      <c r="K8977" t="s">
        <v>8224</v>
      </c>
      <c r="L8977" t="s">
        <v>8216</v>
      </c>
    </row>
    <row r="8978" spans="1:12" x14ac:dyDescent="0.35">
      <c r="A8978" s="164" t="s">
        <v>25467</v>
      </c>
      <c r="B8978" t="s">
        <v>25468</v>
      </c>
      <c r="C8978" t="s">
        <v>25469</v>
      </c>
      <c r="D8978" t="s">
        <v>25470</v>
      </c>
      <c r="E8978" t="s">
        <v>4186</v>
      </c>
      <c r="F8978">
        <v>25</v>
      </c>
      <c r="G8978" t="s">
        <v>8234</v>
      </c>
      <c r="H8978" t="s">
        <v>8213</v>
      </c>
      <c r="I8978" t="s">
        <v>8219</v>
      </c>
      <c r="J8978" t="s">
        <v>8272</v>
      </c>
      <c r="K8978" t="s">
        <v>5808</v>
      </c>
      <c r="L8978" t="s">
        <v>8216</v>
      </c>
    </row>
    <row r="8979" spans="1:12" x14ac:dyDescent="0.35">
      <c r="A8979" s="164" t="s">
        <v>29231</v>
      </c>
      <c r="B8979" t="s">
        <v>29232</v>
      </c>
      <c r="C8979" t="s">
        <v>29233</v>
      </c>
      <c r="D8979" t="s">
        <v>29234</v>
      </c>
      <c r="E8979" t="s">
        <v>4186</v>
      </c>
      <c r="F8979">
        <v>25</v>
      </c>
      <c r="G8979" t="s">
        <v>8234</v>
      </c>
      <c r="H8979" t="s">
        <v>8213</v>
      </c>
      <c r="I8979" t="s">
        <v>8219</v>
      </c>
      <c r="J8979" t="s">
        <v>8272</v>
      </c>
      <c r="K8979" t="s">
        <v>5808</v>
      </c>
      <c r="L8979" t="s">
        <v>8216</v>
      </c>
    </row>
    <row r="8980" spans="1:12" x14ac:dyDescent="0.35">
      <c r="A8980" s="164" t="s">
        <v>29084</v>
      </c>
      <c r="B8980" t="s">
        <v>26568</v>
      </c>
      <c r="C8980" t="s">
        <v>26569</v>
      </c>
      <c r="D8980" t="s">
        <v>26570</v>
      </c>
      <c r="E8980" t="s">
        <v>4186</v>
      </c>
      <c r="F8980">
        <v>14</v>
      </c>
      <c r="G8980" t="s">
        <v>8234</v>
      </c>
      <c r="H8980" t="s">
        <v>8213</v>
      </c>
      <c r="I8980" t="s">
        <v>8219</v>
      </c>
      <c r="J8980" t="s">
        <v>8272</v>
      </c>
      <c r="K8980" t="s">
        <v>8224</v>
      </c>
      <c r="L8980" t="s">
        <v>8216</v>
      </c>
    </row>
    <row r="8981" spans="1:12" x14ac:dyDescent="0.35">
      <c r="A8981" s="164" t="s">
        <v>32291</v>
      </c>
      <c r="B8981" t="s">
        <v>32292</v>
      </c>
      <c r="C8981" t="s">
        <v>32293</v>
      </c>
      <c r="D8981" t="s">
        <v>32294</v>
      </c>
      <c r="E8981" t="s">
        <v>4186</v>
      </c>
      <c r="F8981">
        <v>20</v>
      </c>
      <c r="G8981" t="s">
        <v>8234</v>
      </c>
      <c r="H8981" t="s">
        <v>8213</v>
      </c>
      <c r="I8981" t="s">
        <v>8219</v>
      </c>
      <c r="J8981" t="s">
        <v>8272</v>
      </c>
      <c r="K8981" t="s">
        <v>8224</v>
      </c>
      <c r="L8981" t="s">
        <v>8216</v>
      </c>
    </row>
    <row r="8982" spans="1:12" x14ac:dyDescent="0.35">
      <c r="A8982" s="164" t="s">
        <v>21958</v>
      </c>
      <c r="B8982" t="s">
        <v>21959</v>
      </c>
      <c r="C8982" t="s">
        <v>21960</v>
      </c>
      <c r="D8982" t="s">
        <v>21961</v>
      </c>
      <c r="E8982" t="s">
        <v>4186</v>
      </c>
      <c r="F8982">
        <v>17</v>
      </c>
      <c r="G8982" t="s">
        <v>8234</v>
      </c>
      <c r="H8982" t="s">
        <v>8213</v>
      </c>
      <c r="I8982" t="s">
        <v>8219</v>
      </c>
      <c r="J8982" t="s">
        <v>8272</v>
      </c>
      <c r="K8982" t="s">
        <v>8224</v>
      </c>
      <c r="L8982" t="s">
        <v>8216</v>
      </c>
    </row>
    <row r="8983" spans="1:12" x14ac:dyDescent="0.35">
      <c r="A8983" s="164" t="s">
        <v>21776</v>
      </c>
      <c r="B8983" t="s">
        <v>21777</v>
      </c>
      <c r="C8983" t="s">
        <v>21778</v>
      </c>
      <c r="D8983" t="s">
        <v>21779</v>
      </c>
      <c r="E8983" t="s">
        <v>4186</v>
      </c>
      <c r="F8983">
        <v>24</v>
      </c>
      <c r="G8983" t="s">
        <v>8234</v>
      </c>
      <c r="H8983" t="s">
        <v>8213</v>
      </c>
      <c r="I8983" t="s">
        <v>8214</v>
      </c>
      <c r="J8983" t="s">
        <v>8272</v>
      </c>
      <c r="K8983" t="s">
        <v>8224</v>
      </c>
      <c r="L8983" t="s">
        <v>8216</v>
      </c>
    </row>
    <row r="8984" spans="1:12" x14ac:dyDescent="0.35">
      <c r="A8984" s="164" t="s">
        <v>24832</v>
      </c>
      <c r="B8984" t="s">
        <v>24833</v>
      </c>
      <c r="C8984" t="s">
        <v>13656</v>
      </c>
      <c r="D8984" t="s">
        <v>13657</v>
      </c>
      <c r="E8984" t="s">
        <v>4186</v>
      </c>
      <c r="F8984">
        <v>24</v>
      </c>
      <c r="G8984" t="s">
        <v>8234</v>
      </c>
      <c r="H8984" t="s">
        <v>8213</v>
      </c>
      <c r="I8984" t="s">
        <v>8219</v>
      </c>
      <c r="J8984" t="s">
        <v>8272</v>
      </c>
      <c r="K8984" t="s">
        <v>8224</v>
      </c>
      <c r="L8984" t="s">
        <v>8216</v>
      </c>
    </row>
    <row r="8985" spans="1:12" x14ac:dyDescent="0.35">
      <c r="A8985" s="164" t="s">
        <v>19452</v>
      </c>
      <c r="B8985" t="s">
        <v>19453</v>
      </c>
      <c r="C8985" t="s">
        <v>19454</v>
      </c>
      <c r="D8985" t="s">
        <v>19455</v>
      </c>
      <c r="E8985" t="s">
        <v>4186</v>
      </c>
      <c r="F8985">
        <v>25</v>
      </c>
      <c r="G8985" t="s">
        <v>8234</v>
      </c>
      <c r="H8985" t="s">
        <v>8213</v>
      </c>
      <c r="I8985" t="s">
        <v>8219</v>
      </c>
      <c r="J8985" t="s">
        <v>8272</v>
      </c>
      <c r="K8985" t="s">
        <v>5808</v>
      </c>
      <c r="L8985" t="s">
        <v>8216</v>
      </c>
    </row>
    <row r="8986" spans="1:12" x14ac:dyDescent="0.35">
      <c r="A8986" s="164" t="s">
        <v>12479</v>
      </c>
      <c r="B8986" t="s">
        <v>12480</v>
      </c>
      <c r="C8986" t="s">
        <v>12481</v>
      </c>
      <c r="D8986" t="s">
        <v>1662</v>
      </c>
      <c r="E8986" t="s">
        <v>4186</v>
      </c>
      <c r="F8986">
        <v>25</v>
      </c>
      <c r="G8986" t="s">
        <v>8234</v>
      </c>
      <c r="H8986" t="s">
        <v>8213</v>
      </c>
      <c r="I8986" t="s">
        <v>8219</v>
      </c>
      <c r="J8986" t="s">
        <v>8272</v>
      </c>
      <c r="K8986" t="s">
        <v>5808</v>
      </c>
      <c r="L8986" t="s">
        <v>8216</v>
      </c>
    </row>
    <row r="8987" spans="1:12" x14ac:dyDescent="0.35">
      <c r="A8987" s="164" t="s">
        <v>21145</v>
      </c>
      <c r="B8987" t="s">
        <v>21146</v>
      </c>
      <c r="C8987" t="s">
        <v>21147</v>
      </c>
      <c r="D8987" t="s">
        <v>1308</v>
      </c>
      <c r="E8987" t="s">
        <v>4186</v>
      </c>
      <c r="F8987">
        <v>13</v>
      </c>
      <c r="G8987" t="s">
        <v>8234</v>
      </c>
      <c r="H8987" t="s">
        <v>8213</v>
      </c>
      <c r="I8987" t="s">
        <v>8219</v>
      </c>
      <c r="J8987" t="s">
        <v>8272</v>
      </c>
      <c r="K8987" t="s">
        <v>8224</v>
      </c>
      <c r="L8987" t="s">
        <v>8216</v>
      </c>
    </row>
    <row r="8988" spans="1:12" x14ac:dyDescent="0.35">
      <c r="A8988" s="164" t="s">
        <v>23033</v>
      </c>
      <c r="B8988" t="s">
        <v>7255</v>
      </c>
      <c r="C8988" t="s">
        <v>22939</v>
      </c>
      <c r="D8988" t="s">
        <v>22940</v>
      </c>
      <c r="E8988" t="s">
        <v>4186</v>
      </c>
      <c r="F8988">
        <v>25</v>
      </c>
      <c r="G8988" t="s">
        <v>8234</v>
      </c>
      <c r="H8988" t="s">
        <v>8213</v>
      </c>
      <c r="I8988" t="s">
        <v>8219</v>
      </c>
      <c r="J8988" t="s">
        <v>8272</v>
      </c>
      <c r="K8988" t="s">
        <v>5808</v>
      </c>
      <c r="L8988" t="s">
        <v>8216</v>
      </c>
    </row>
    <row r="8989" spans="1:12" x14ac:dyDescent="0.35">
      <c r="A8989" s="164" t="s">
        <v>17049</v>
      </c>
      <c r="B8989" t="s">
        <v>17050</v>
      </c>
      <c r="C8989" t="s">
        <v>17051</v>
      </c>
      <c r="D8989" t="s">
        <v>17052</v>
      </c>
      <c r="E8989" t="s">
        <v>4186</v>
      </c>
      <c r="F8989">
        <v>25</v>
      </c>
      <c r="G8989" t="s">
        <v>8234</v>
      </c>
      <c r="H8989" t="s">
        <v>8213</v>
      </c>
      <c r="I8989" t="s">
        <v>8219</v>
      </c>
      <c r="J8989" t="s">
        <v>8272</v>
      </c>
      <c r="K8989" t="s">
        <v>8224</v>
      </c>
      <c r="L8989" t="s">
        <v>8216</v>
      </c>
    </row>
    <row r="8990" spans="1:12" x14ac:dyDescent="0.35">
      <c r="A8990" s="164" t="s">
        <v>25169</v>
      </c>
      <c r="B8990" t="s">
        <v>5686</v>
      </c>
      <c r="C8990" t="s">
        <v>25170</v>
      </c>
      <c r="D8990" t="s">
        <v>1227</v>
      </c>
      <c r="E8990" t="s">
        <v>4186</v>
      </c>
      <c r="F8990">
        <v>25</v>
      </c>
      <c r="G8990" t="s">
        <v>8234</v>
      </c>
      <c r="H8990" t="s">
        <v>8213</v>
      </c>
      <c r="I8990" t="s">
        <v>8219</v>
      </c>
      <c r="J8990" t="s">
        <v>8272</v>
      </c>
      <c r="K8990" t="s">
        <v>5808</v>
      </c>
      <c r="L8990" t="s">
        <v>8216</v>
      </c>
    </row>
    <row r="8991" spans="1:12" x14ac:dyDescent="0.35">
      <c r="A8991" s="164" t="s">
        <v>25691</v>
      </c>
      <c r="B8991" t="s">
        <v>19830</v>
      </c>
      <c r="C8991" t="s">
        <v>19831</v>
      </c>
      <c r="D8991" t="s">
        <v>19832</v>
      </c>
      <c r="E8991" t="s">
        <v>4186</v>
      </c>
      <c r="F8991">
        <v>25</v>
      </c>
      <c r="G8991" t="s">
        <v>8234</v>
      </c>
      <c r="H8991" t="s">
        <v>8213</v>
      </c>
      <c r="I8991" t="s">
        <v>8219</v>
      </c>
      <c r="J8991" t="s">
        <v>8272</v>
      </c>
      <c r="K8991" t="s">
        <v>5808</v>
      </c>
      <c r="L8991" t="s">
        <v>8216</v>
      </c>
    </row>
    <row r="8992" spans="1:12" x14ac:dyDescent="0.35">
      <c r="A8992" s="164" t="s">
        <v>18038</v>
      </c>
      <c r="B8992" t="s">
        <v>18039</v>
      </c>
      <c r="C8992" t="s">
        <v>14652</v>
      </c>
      <c r="D8992" t="s">
        <v>14653</v>
      </c>
      <c r="E8992" t="s">
        <v>4186</v>
      </c>
      <c r="F8992">
        <v>9</v>
      </c>
      <c r="G8992" t="s">
        <v>8234</v>
      </c>
      <c r="H8992" t="s">
        <v>8213</v>
      </c>
      <c r="I8992" t="s">
        <v>8219</v>
      </c>
      <c r="J8992" t="s">
        <v>8272</v>
      </c>
      <c r="K8992" t="s">
        <v>8224</v>
      </c>
      <c r="L8992" t="s">
        <v>8216</v>
      </c>
    </row>
    <row r="8993" spans="1:12" x14ac:dyDescent="0.35">
      <c r="A8993" s="164" t="s">
        <v>20050</v>
      </c>
      <c r="B8993" t="s">
        <v>20051</v>
      </c>
      <c r="C8993" t="s">
        <v>20052</v>
      </c>
      <c r="D8993" t="s">
        <v>20053</v>
      </c>
      <c r="E8993" t="s">
        <v>4186</v>
      </c>
      <c r="F8993">
        <v>25</v>
      </c>
      <c r="G8993" t="s">
        <v>8234</v>
      </c>
      <c r="H8993" t="s">
        <v>8213</v>
      </c>
      <c r="I8993" t="s">
        <v>8219</v>
      </c>
      <c r="J8993" t="s">
        <v>8272</v>
      </c>
      <c r="K8993" t="s">
        <v>5808</v>
      </c>
      <c r="L8993" t="s">
        <v>8216</v>
      </c>
    </row>
    <row r="8994" spans="1:12" x14ac:dyDescent="0.35">
      <c r="A8994" s="164" t="s">
        <v>20676</v>
      </c>
      <c r="B8994" t="s">
        <v>20677</v>
      </c>
      <c r="C8994" t="s">
        <v>20678</v>
      </c>
      <c r="D8994" t="s">
        <v>20679</v>
      </c>
      <c r="E8994" t="s">
        <v>4186</v>
      </c>
      <c r="F8994">
        <v>25</v>
      </c>
      <c r="G8994" t="s">
        <v>8234</v>
      </c>
      <c r="H8994" t="s">
        <v>8213</v>
      </c>
      <c r="I8994" t="s">
        <v>8214</v>
      </c>
      <c r="J8994" t="s">
        <v>8272</v>
      </c>
      <c r="K8994" t="s">
        <v>5808</v>
      </c>
      <c r="L8994" t="s">
        <v>8216</v>
      </c>
    </row>
    <row r="8995" spans="1:12" x14ac:dyDescent="0.35">
      <c r="A8995" s="164" t="s">
        <v>26177</v>
      </c>
      <c r="B8995" t="s">
        <v>26178</v>
      </c>
      <c r="C8995" t="s">
        <v>19289</v>
      </c>
      <c r="D8995" t="s">
        <v>19290</v>
      </c>
      <c r="E8995" t="s">
        <v>4186</v>
      </c>
      <c r="F8995">
        <v>25</v>
      </c>
      <c r="G8995" t="s">
        <v>8234</v>
      </c>
      <c r="H8995" t="s">
        <v>8213</v>
      </c>
      <c r="I8995" t="s">
        <v>8219</v>
      </c>
      <c r="J8995" t="s">
        <v>8272</v>
      </c>
      <c r="K8995" t="s">
        <v>5808</v>
      </c>
      <c r="L8995" t="s">
        <v>8216</v>
      </c>
    </row>
    <row r="8996" spans="1:12" x14ac:dyDescent="0.35">
      <c r="A8996" s="164" t="s">
        <v>18081</v>
      </c>
      <c r="B8996" t="s">
        <v>18082</v>
      </c>
      <c r="C8996" t="s">
        <v>18083</v>
      </c>
      <c r="D8996" t="s">
        <v>18084</v>
      </c>
      <c r="E8996" t="s">
        <v>4186</v>
      </c>
      <c r="F8996">
        <v>25</v>
      </c>
      <c r="G8996" t="s">
        <v>8234</v>
      </c>
      <c r="H8996" t="s">
        <v>8213</v>
      </c>
      <c r="I8996" t="s">
        <v>8219</v>
      </c>
      <c r="J8996" t="s">
        <v>8272</v>
      </c>
      <c r="K8996" t="s">
        <v>5808</v>
      </c>
      <c r="L8996" t="s">
        <v>8216</v>
      </c>
    </row>
    <row r="8997" spans="1:12" x14ac:dyDescent="0.35">
      <c r="A8997" s="164" t="s">
        <v>10882</v>
      </c>
      <c r="B8997" t="s">
        <v>10883</v>
      </c>
      <c r="C8997" t="s">
        <v>10884</v>
      </c>
      <c r="D8997" t="s">
        <v>10885</v>
      </c>
      <c r="E8997" t="s">
        <v>4186</v>
      </c>
      <c r="F8997">
        <v>25</v>
      </c>
      <c r="G8997" t="s">
        <v>8234</v>
      </c>
      <c r="H8997" t="s">
        <v>8213</v>
      </c>
      <c r="I8997" t="s">
        <v>8219</v>
      </c>
      <c r="J8997" t="s">
        <v>8272</v>
      </c>
      <c r="K8997" t="s">
        <v>8224</v>
      </c>
      <c r="L8997" t="s">
        <v>8216</v>
      </c>
    </row>
    <row r="8998" spans="1:12" x14ac:dyDescent="0.35">
      <c r="A8998" s="164" t="s">
        <v>19250</v>
      </c>
      <c r="B8998" t="s">
        <v>13607</v>
      </c>
      <c r="C8998" t="s">
        <v>13608</v>
      </c>
      <c r="D8998" t="s">
        <v>13609</v>
      </c>
      <c r="E8998" t="s">
        <v>4186</v>
      </c>
      <c r="F8998">
        <v>18</v>
      </c>
      <c r="G8998" t="s">
        <v>8234</v>
      </c>
      <c r="H8998" t="s">
        <v>8213</v>
      </c>
      <c r="I8998" t="s">
        <v>8219</v>
      </c>
      <c r="J8998" t="s">
        <v>8272</v>
      </c>
      <c r="K8998" t="s">
        <v>8224</v>
      </c>
      <c r="L8998" t="s">
        <v>8216</v>
      </c>
    </row>
    <row r="8999" spans="1:12" x14ac:dyDescent="0.35">
      <c r="A8999" s="164" t="s">
        <v>27753</v>
      </c>
      <c r="B8999" t="s">
        <v>27754</v>
      </c>
      <c r="C8999" t="s">
        <v>27755</v>
      </c>
      <c r="D8999" t="s">
        <v>1940</v>
      </c>
      <c r="E8999" t="s">
        <v>4186</v>
      </c>
      <c r="F8999">
        <v>25</v>
      </c>
      <c r="G8999" t="s">
        <v>8234</v>
      </c>
      <c r="H8999" t="s">
        <v>8213</v>
      </c>
      <c r="I8999" t="s">
        <v>8219</v>
      </c>
      <c r="J8999" t="s">
        <v>8272</v>
      </c>
      <c r="K8999" t="s">
        <v>8224</v>
      </c>
      <c r="L8999" t="s">
        <v>8216</v>
      </c>
    </row>
    <row r="9000" spans="1:12" x14ac:dyDescent="0.35">
      <c r="A9000" s="164" t="s">
        <v>26058</v>
      </c>
      <c r="B9000" t="s">
        <v>19868</v>
      </c>
      <c r="C9000" t="s">
        <v>13569</v>
      </c>
      <c r="D9000" t="s">
        <v>19870</v>
      </c>
      <c r="E9000" t="s">
        <v>4186</v>
      </c>
      <c r="F9000">
        <v>25</v>
      </c>
      <c r="G9000" t="s">
        <v>8234</v>
      </c>
      <c r="H9000" t="s">
        <v>8213</v>
      </c>
      <c r="I9000" t="s">
        <v>8219</v>
      </c>
      <c r="J9000" t="s">
        <v>8272</v>
      </c>
      <c r="K9000" t="s">
        <v>5808</v>
      </c>
      <c r="L9000" t="s">
        <v>8216</v>
      </c>
    </row>
    <row r="9001" spans="1:12" x14ac:dyDescent="0.35">
      <c r="A9001" s="164" t="s">
        <v>22290</v>
      </c>
      <c r="B9001" t="s">
        <v>22291</v>
      </c>
      <c r="C9001" t="s">
        <v>22292</v>
      </c>
      <c r="D9001" t="s">
        <v>21404</v>
      </c>
      <c r="E9001" t="s">
        <v>4186</v>
      </c>
      <c r="F9001">
        <v>25</v>
      </c>
      <c r="G9001" t="s">
        <v>8234</v>
      </c>
      <c r="H9001" t="s">
        <v>8213</v>
      </c>
      <c r="I9001" t="s">
        <v>8219</v>
      </c>
      <c r="J9001" t="s">
        <v>8272</v>
      </c>
      <c r="K9001" t="s">
        <v>5808</v>
      </c>
      <c r="L9001" t="s">
        <v>8216</v>
      </c>
    </row>
    <row r="9002" spans="1:12" x14ac:dyDescent="0.35">
      <c r="A9002" s="164" t="s">
        <v>32147</v>
      </c>
      <c r="B9002" t="s">
        <v>32148</v>
      </c>
      <c r="C9002" t="s">
        <v>18963</v>
      </c>
      <c r="D9002" t="s">
        <v>2171</v>
      </c>
      <c r="E9002" t="s">
        <v>4186</v>
      </c>
      <c r="F9002">
        <v>23</v>
      </c>
      <c r="G9002" t="s">
        <v>8234</v>
      </c>
      <c r="H9002" t="s">
        <v>8213</v>
      </c>
      <c r="I9002" t="s">
        <v>8214</v>
      </c>
      <c r="J9002" t="s">
        <v>8272</v>
      </c>
      <c r="K9002" t="s">
        <v>8224</v>
      </c>
      <c r="L9002" t="s">
        <v>8216</v>
      </c>
    </row>
    <row r="9003" spans="1:12" x14ac:dyDescent="0.35">
      <c r="A9003" s="164" t="s">
        <v>8840</v>
      </c>
      <c r="B9003" t="s">
        <v>8841</v>
      </c>
      <c r="C9003" t="s">
        <v>8842</v>
      </c>
      <c r="D9003" t="s">
        <v>8843</v>
      </c>
      <c r="E9003" t="s">
        <v>4186</v>
      </c>
      <c r="F9003">
        <v>25</v>
      </c>
      <c r="G9003" t="s">
        <v>8234</v>
      </c>
      <c r="H9003" t="s">
        <v>8213</v>
      </c>
      <c r="I9003" t="s">
        <v>8219</v>
      </c>
      <c r="J9003" t="s">
        <v>8272</v>
      </c>
      <c r="K9003" t="s">
        <v>5808</v>
      </c>
      <c r="L9003" t="s">
        <v>8216</v>
      </c>
    </row>
    <row r="9004" spans="1:12" x14ac:dyDescent="0.35">
      <c r="A9004" s="164" t="s">
        <v>31846</v>
      </c>
      <c r="B9004" t="s">
        <v>15120</v>
      </c>
      <c r="C9004" t="s">
        <v>31847</v>
      </c>
      <c r="D9004" t="s">
        <v>15122</v>
      </c>
      <c r="E9004" t="s">
        <v>4186</v>
      </c>
      <c r="F9004">
        <v>21</v>
      </c>
      <c r="G9004" t="s">
        <v>8234</v>
      </c>
      <c r="H9004" t="s">
        <v>8213</v>
      </c>
      <c r="I9004" t="s">
        <v>8219</v>
      </c>
      <c r="J9004" t="s">
        <v>8272</v>
      </c>
      <c r="K9004" t="s">
        <v>8224</v>
      </c>
      <c r="L9004" t="s">
        <v>8216</v>
      </c>
    </row>
    <row r="9005" spans="1:12" x14ac:dyDescent="0.35">
      <c r="A9005" s="164" t="s">
        <v>33401</v>
      </c>
      <c r="B9005" t="s">
        <v>33402</v>
      </c>
      <c r="C9005" t="s">
        <v>23235</v>
      </c>
      <c r="D9005" t="s">
        <v>1178</v>
      </c>
      <c r="E9005" t="s">
        <v>4186</v>
      </c>
      <c r="F9005">
        <v>25</v>
      </c>
      <c r="G9005" t="s">
        <v>8234</v>
      </c>
      <c r="H9005" t="s">
        <v>8213</v>
      </c>
      <c r="I9005" t="s">
        <v>8214</v>
      </c>
      <c r="J9005" t="s">
        <v>8272</v>
      </c>
      <c r="K9005" t="s">
        <v>8224</v>
      </c>
      <c r="L9005" t="s">
        <v>8216</v>
      </c>
    </row>
    <row r="9006" spans="1:12" x14ac:dyDescent="0.35">
      <c r="A9006" s="164" t="s">
        <v>12081</v>
      </c>
      <c r="B9006" t="s">
        <v>12082</v>
      </c>
      <c r="C9006" t="s">
        <v>12083</v>
      </c>
      <c r="D9006" t="s">
        <v>2764</v>
      </c>
      <c r="E9006" t="s">
        <v>4186</v>
      </c>
      <c r="F9006">
        <v>25</v>
      </c>
      <c r="G9006" t="s">
        <v>8234</v>
      </c>
      <c r="H9006" t="s">
        <v>8213</v>
      </c>
      <c r="I9006" t="s">
        <v>8214</v>
      </c>
      <c r="J9006" t="s">
        <v>8272</v>
      </c>
      <c r="K9006" t="s">
        <v>5808</v>
      </c>
      <c r="L9006" t="s">
        <v>8216</v>
      </c>
    </row>
    <row r="9007" spans="1:12" x14ac:dyDescent="0.35">
      <c r="A9007" s="164" t="s">
        <v>33374</v>
      </c>
      <c r="B9007" t="s">
        <v>20719</v>
      </c>
      <c r="C9007" t="s">
        <v>20720</v>
      </c>
      <c r="D9007" t="s">
        <v>20721</v>
      </c>
      <c r="E9007" t="s">
        <v>4186</v>
      </c>
      <c r="F9007">
        <v>25</v>
      </c>
      <c r="G9007" t="s">
        <v>8234</v>
      </c>
      <c r="H9007" t="s">
        <v>8213</v>
      </c>
      <c r="I9007" t="s">
        <v>8219</v>
      </c>
      <c r="J9007" t="s">
        <v>8272</v>
      </c>
      <c r="K9007" t="s">
        <v>5808</v>
      </c>
      <c r="L9007" t="s">
        <v>8216</v>
      </c>
    </row>
    <row r="9008" spans="1:12" x14ac:dyDescent="0.35">
      <c r="A9008" s="164" t="s">
        <v>16528</v>
      </c>
      <c r="B9008" t="s">
        <v>16529</v>
      </c>
      <c r="C9008" t="s">
        <v>16530</v>
      </c>
      <c r="D9008" t="s">
        <v>16531</v>
      </c>
      <c r="E9008" t="s">
        <v>4186</v>
      </c>
      <c r="F9008">
        <v>25</v>
      </c>
      <c r="G9008" t="s">
        <v>8234</v>
      </c>
      <c r="H9008" t="s">
        <v>8213</v>
      </c>
      <c r="I9008" t="s">
        <v>8219</v>
      </c>
      <c r="J9008" t="s">
        <v>8272</v>
      </c>
      <c r="K9008" t="s">
        <v>5808</v>
      </c>
      <c r="L9008" t="s">
        <v>8216</v>
      </c>
    </row>
    <row r="9009" spans="1:12" x14ac:dyDescent="0.35">
      <c r="A9009" s="164" t="s">
        <v>8911</v>
      </c>
      <c r="B9009" t="s">
        <v>8912</v>
      </c>
      <c r="C9009" t="s">
        <v>8913</v>
      </c>
      <c r="D9009" t="s">
        <v>8914</v>
      </c>
      <c r="E9009" t="s">
        <v>4186</v>
      </c>
      <c r="F9009">
        <v>25</v>
      </c>
      <c r="G9009" t="s">
        <v>8234</v>
      </c>
      <c r="H9009" t="s">
        <v>8213</v>
      </c>
      <c r="I9009" t="s">
        <v>8219</v>
      </c>
      <c r="J9009" t="s">
        <v>8272</v>
      </c>
      <c r="K9009" t="s">
        <v>8224</v>
      </c>
      <c r="L9009" t="s">
        <v>8216</v>
      </c>
    </row>
    <row r="9010" spans="1:12" x14ac:dyDescent="0.35">
      <c r="A9010" s="164" t="s">
        <v>26766</v>
      </c>
      <c r="B9010" t="s">
        <v>11925</v>
      </c>
      <c r="C9010" t="s">
        <v>11926</v>
      </c>
      <c r="D9010" t="s">
        <v>11927</v>
      </c>
      <c r="E9010" t="s">
        <v>4186</v>
      </c>
      <c r="F9010">
        <v>25</v>
      </c>
      <c r="G9010" t="s">
        <v>8234</v>
      </c>
      <c r="H9010" t="s">
        <v>8213</v>
      </c>
      <c r="I9010" t="s">
        <v>8214</v>
      </c>
      <c r="J9010" t="s">
        <v>8272</v>
      </c>
      <c r="K9010" t="s">
        <v>5808</v>
      </c>
      <c r="L9010" t="s">
        <v>8216</v>
      </c>
    </row>
    <row r="9011" spans="1:12" x14ac:dyDescent="0.35">
      <c r="A9011" s="164" t="s">
        <v>19731</v>
      </c>
      <c r="B9011" t="s">
        <v>19732</v>
      </c>
      <c r="C9011" t="s">
        <v>19733</v>
      </c>
      <c r="D9011" t="s">
        <v>19734</v>
      </c>
      <c r="E9011" t="s">
        <v>4186</v>
      </c>
      <c r="F9011">
        <v>25</v>
      </c>
      <c r="G9011" t="s">
        <v>8234</v>
      </c>
      <c r="H9011" t="s">
        <v>8213</v>
      </c>
      <c r="I9011" t="s">
        <v>8219</v>
      </c>
      <c r="J9011" t="s">
        <v>8272</v>
      </c>
      <c r="K9011" t="s">
        <v>8224</v>
      </c>
      <c r="L9011" t="s">
        <v>8216</v>
      </c>
    </row>
    <row r="9012" spans="1:12" x14ac:dyDescent="0.35">
      <c r="A9012" s="164" t="s">
        <v>30098</v>
      </c>
      <c r="B9012" t="s">
        <v>30099</v>
      </c>
      <c r="C9012" t="s">
        <v>29368</v>
      </c>
      <c r="D9012" t="s">
        <v>2198</v>
      </c>
      <c r="E9012" t="s">
        <v>4186</v>
      </c>
      <c r="F9012">
        <v>23</v>
      </c>
      <c r="G9012" t="s">
        <v>8234</v>
      </c>
      <c r="H9012" t="s">
        <v>8213</v>
      </c>
      <c r="I9012" t="s">
        <v>8219</v>
      </c>
      <c r="J9012" t="s">
        <v>8272</v>
      </c>
      <c r="K9012" t="s">
        <v>8224</v>
      </c>
      <c r="L9012" t="s">
        <v>8216</v>
      </c>
    </row>
    <row r="9013" spans="1:12" x14ac:dyDescent="0.35">
      <c r="A9013" s="164" t="s">
        <v>30703</v>
      </c>
      <c r="B9013" t="s">
        <v>15697</v>
      </c>
      <c r="C9013" t="s">
        <v>30704</v>
      </c>
      <c r="D9013" t="s">
        <v>15699</v>
      </c>
      <c r="E9013" t="s">
        <v>4186</v>
      </c>
      <c r="F9013">
        <v>25</v>
      </c>
      <c r="G9013" t="s">
        <v>8234</v>
      </c>
      <c r="H9013" t="s">
        <v>8213</v>
      </c>
      <c r="I9013" t="s">
        <v>8219</v>
      </c>
      <c r="J9013" t="s">
        <v>8272</v>
      </c>
      <c r="K9013" t="s">
        <v>5808</v>
      </c>
      <c r="L9013" t="s">
        <v>8216</v>
      </c>
    </row>
    <row r="9014" spans="1:12" x14ac:dyDescent="0.35">
      <c r="A9014" s="164" t="s">
        <v>8354</v>
      </c>
      <c r="B9014" t="s">
        <v>8355</v>
      </c>
      <c r="C9014" t="s">
        <v>8356</v>
      </c>
      <c r="D9014" t="s">
        <v>8357</v>
      </c>
      <c r="E9014" t="s">
        <v>4186</v>
      </c>
      <c r="F9014">
        <v>25</v>
      </c>
      <c r="G9014" t="s">
        <v>8234</v>
      </c>
      <c r="H9014" t="s">
        <v>8213</v>
      </c>
      <c r="I9014" t="s">
        <v>8219</v>
      </c>
      <c r="J9014" t="s">
        <v>8272</v>
      </c>
      <c r="K9014" t="s">
        <v>5808</v>
      </c>
      <c r="L9014" t="s">
        <v>8216</v>
      </c>
    </row>
    <row r="9015" spans="1:12" x14ac:dyDescent="0.35">
      <c r="A9015" s="164" t="s">
        <v>32382</v>
      </c>
      <c r="B9015" t="s">
        <v>32174</v>
      </c>
      <c r="C9015" t="s">
        <v>32383</v>
      </c>
      <c r="D9015" t="s">
        <v>25764</v>
      </c>
      <c r="E9015" t="s">
        <v>4186</v>
      </c>
      <c r="F9015">
        <v>25</v>
      </c>
      <c r="G9015" t="s">
        <v>8234</v>
      </c>
      <c r="H9015" t="s">
        <v>8213</v>
      </c>
      <c r="I9015" t="s">
        <v>8219</v>
      </c>
      <c r="J9015" t="s">
        <v>8272</v>
      </c>
      <c r="K9015" t="s">
        <v>5808</v>
      </c>
      <c r="L9015" t="s">
        <v>8216</v>
      </c>
    </row>
    <row r="9016" spans="1:12" x14ac:dyDescent="0.35">
      <c r="A9016" s="164" t="s">
        <v>11566</v>
      </c>
      <c r="B9016" t="s">
        <v>11567</v>
      </c>
      <c r="C9016" t="s">
        <v>11568</v>
      </c>
      <c r="D9016" t="s">
        <v>11569</v>
      </c>
      <c r="E9016" t="s">
        <v>4186</v>
      </c>
      <c r="F9016">
        <v>19</v>
      </c>
      <c r="G9016" t="s">
        <v>8234</v>
      </c>
      <c r="H9016" t="s">
        <v>8213</v>
      </c>
      <c r="I9016" t="s">
        <v>8219</v>
      </c>
      <c r="J9016" t="s">
        <v>8272</v>
      </c>
      <c r="K9016" t="s">
        <v>8224</v>
      </c>
      <c r="L9016" t="s">
        <v>8216</v>
      </c>
    </row>
    <row r="9017" spans="1:12" x14ac:dyDescent="0.35">
      <c r="A9017" s="164" t="s">
        <v>19671</v>
      </c>
      <c r="B9017" t="s">
        <v>19672</v>
      </c>
      <c r="C9017" t="s">
        <v>19673</v>
      </c>
      <c r="D9017" t="s">
        <v>19674</v>
      </c>
      <c r="E9017" t="s">
        <v>4186</v>
      </c>
      <c r="F9017">
        <v>21</v>
      </c>
      <c r="G9017" t="s">
        <v>8234</v>
      </c>
      <c r="H9017" t="s">
        <v>8213</v>
      </c>
      <c r="I9017" t="s">
        <v>8219</v>
      </c>
      <c r="J9017" t="s">
        <v>8272</v>
      </c>
      <c r="K9017" t="s">
        <v>8224</v>
      </c>
      <c r="L9017" t="s">
        <v>8216</v>
      </c>
    </row>
    <row r="9018" spans="1:12" x14ac:dyDescent="0.35">
      <c r="A9018" s="164" t="s">
        <v>11168</v>
      </c>
      <c r="B9018" t="s">
        <v>11169</v>
      </c>
      <c r="C9018" t="s">
        <v>11170</v>
      </c>
      <c r="D9018" t="s">
        <v>11171</v>
      </c>
      <c r="E9018" t="s">
        <v>4186</v>
      </c>
      <c r="F9018">
        <v>25</v>
      </c>
      <c r="G9018" t="s">
        <v>8234</v>
      </c>
      <c r="H9018" t="s">
        <v>8213</v>
      </c>
      <c r="I9018" t="s">
        <v>8219</v>
      </c>
      <c r="J9018" t="s">
        <v>8272</v>
      </c>
      <c r="K9018" t="s">
        <v>5808</v>
      </c>
      <c r="L9018" t="s">
        <v>8216</v>
      </c>
    </row>
    <row r="9019" spans="1:12" x14ac:dyDescent="0.35">
      <c r="A9019" s="164" t="s">
        <v>24228</v>
      </c>
      <c r="B9019" t="s">
        <v>24229</v>
      </c>
      <c r="C9019" t="s">
        <v>24230</v>
      </c>
      <c r="D9019" t="s">
        <v>24231</v>
      </c>
      <c r="E9019" t="s">
        <v>4186</v>
      </c>
      <c r="F9019">
        <v>25</v>
      </c>
      <c r="G9019" t="s">
        <v>8234</v>
      </c>
      <c r="H9019" t="s">
        <v>8213</v>
      </c>
      <c r="I9019" t="s">
        <v>8219</v>
      </c>
      <c r="J9019" t="s">
        <v>8272</v>
      </c>
      <c r="K9019" t="s">
        <v>5808</v>
      </c>
      <c r="L9019" t="s">
        <v>8216</v>
      </c>
    </row>
    <row r="9020" spans="1:12" x14ac:dyDescent="0.35">
      <c r="A9020" s="164" t="s">
        <v>18544</v>
      </c>
      <c r="B9020" t="s">
        <v>18545</v>
      </c>
      <c r="C9020" t="s">
        <v>18546</v>
      </c>
      <c r="D9020" t="s">
        <v>18547</v>
      </c>
      <c r="E9020" t="s">
        <v>4186</v>
      </c>
      <c r="F9020">
        <v>24</v>
      </c>
      <c r="G9020" t="s">
        <v>8234</v>
      </c>
      <c r="H9020" t="s">
        <v>8213</v>
      </c>
      <c r="I9020" t="s">
        <v>8219</v>
      </c>
      <c r="J9020" t="s">
        <v>8272</v>
      </c>
      <c r="K9020" t="s">
        <v>8224</v>
      </c>
      <c r="L9020" t="s">
        <v>8216</v>
      </c>
    </row>
    <row r="9021" spans="1:12" x14ac:dyDescent="0.35">
      <c r="A9021" s="164" t="s">
        <v>25421</v>
      </c>
      <c r="B9021" t="s">
        <v>25295</v>
      </c>
      <c r="C9021" t="s">
        <v>25422</v>
      </c>
      <c r="D9021" t="s">
        <v>139</v>
      </c>
      <c r="E9021" t="s">
        <v>4186</v>
      </c>
      <c r="F9021">
        <v>25</v>
      </c>
      <c r="G9021" t="s">
        <v>8234</v>
      </c>
      <c r="H9021" t="s">
        <v>8213</v>
      </c>
      <c r="I9021" t="s">
        <v>8219</v>
      </c>
      <c r="J9021" t="s">
        <v>8272</v>
      </c>
      <c r="K9021" t="s">
        <v>5808</v>
      </c>
      <c r="L9021" t="s">
        <v>8216</v>
      </c>
    </row>
    <row r="9022" spans="1:12" x14ac:dyDescent="0.35">
      <c r="A9022" s="164" t="s">
        <v>10933</v>
      </c>
      <c r="B9022" t="s">
        <v>10934</v>
      </c>
      <c r="C9022" t="s">
        <v>10935</v>
      </c>
      <c r="D9022" t="s">
        <v>10936</v>
      </c>
      <c r="E9022" t="s">
        <v>4186</v>
      </c>
      <c r="F9022">
        <v>0</v>
      </c>
      <c r="G9022" t="s">
        <v>8234</v>
      </c>
      <c r="H9022" t="s">
        <v>8213</v>
      </c>
      <c r="I9022" t="s">
        <v>8219</v>
      </c>
      <c r="J9022" t="s">
        <v>8272</v>
      </c>
      <c r="K9022" t="s">
        <v>8224</v>
      </c>
      <c r="L9022" t="s">
        <v>8216</v>
      </c>
    </row>
    <row r="9023" spans="1:12" x14ac:dyDescent="0.35">
      <c r="A9023" s="164" t="s">
        <v>31991</v>
      </c>
      <c r="B9023" t="s">
        <v>29485</v>
      </c>
      <c r="C9023" t="s">
        <v>31992</v>
      </c>
      <c r="D9023" t="s">
        <v>29582</v>
      </c>
      <c r="E9023" t="s">
        <v>4186</v>
      </c>
      <c r="F9023">
        <v>28</v>
      </c>
      <c r="G9023" t="s">
        <v>8234</v>
      </c>
      <c r="H9023" t="s">
        <v>8213</v>
      </c>
      <c r="I9023" t="s">
        <v>11246</v>
      </c>
      <c r="J9023" t="s">
        <v>8272</v>
      </c>
      <c r="K9023" t="s">
        <v>5808</v>
      </c>
      <c r="L9023" t="s">
        <v>8216</v>
      </c>
    </row>
    <row r="9024" spans="1:12" x14ac:dyDescent="0.35">
      <c r="A9024" s="164" t="s">
        <v>9103</v>
      </c>
      <c r="B9024" t="s">
        <v>9104</v>
      </c>
      <c r="C9024" t="s">
        <v>9105</v>
      </c>
      <c r="D9024" t="s">
        <v>3697</v>
      </c>
      <c r="E9024" t="s">
        <v>4186</v>
      </c>
      <c r="F9024">
        <v>0</v>
      </c>
      <c r="G9024" t="s">
        <v>8234</v>
      </c>
      <c r="H9024" t="s">
        <v>8213</v>
      </c>
      <c r="I9024" t="s">
        <v>8219</v>
      </c>
      <c r="J9024" t="s">
        <v>8272</v>
      </c>
      <c r="K9024" t="s">
        <v>8224</v>
      </c>
      <c r="L9024" t="s">
        <v>8216</v>
      </c>
    </row>
    <row r="9025" spans="1:12" x14ac:dyDescent="0.35">
      <c r="A9025" s="164" t="s">
        <v>27992</v>
      </c>
      <c r="B9025" t="s">
        <v>27993</v>
      </c>
      <c r="C9025" t="s">
        <v>27994</v>
      </c>
      <c r="D9025" t="s">
        <v>4417</v>
      </c>
      <c r="E9025" t="s">
        <v>4186</v>
      </c>
      <c r="F9025">
        <v>144</v>
      </c>
      <c r="G9025" t="s">
        <v>8212</v>
      </c>
      <c r="H9025" t="s">
        <v>8213</v>
      </c>
      <c r="I9025" t="s">
        <v>8219</v>
      </c>
      <c r="J9025" t="s">
        <v>8215</v>
      </c>
      <c r="K9025" t="s">
        <v>8224</v>
      </c>
      <c r="L9025" t="s">
        <v>8216</v>
      </c>
    </row>
    <row r="9026" spans="1:12" x14ac:dyDescent="0.35">
      <c r="A9026" s="164" t="s">
        <v>31316</v>
      </c>
      <c r="B9026" t="s">
        <v>31317</v>
      </c>
      <c r="C9026" t="s">
        <v>31318</v>
      </c>
      <c r="D9026" t="s">
        <v>8361</v>
      </c>
      <c r="E9026" t="s">
        <v>4186</v>
      </c>
      <c r="H9026" t="s">
        <v>8213</v>
      </c>
      <c r="I9026" t="s">
        <v>8214</v>
      </c>
      <c r="J9026" t="s">
        <v>8215</v>
      </c>
      <c r="K9026" t="s">
        <v>8224</v>
      </c>
      <c r="L9026" t="s">
        <v>8216</v>
      </c>
    </row>
    <row r="9027" spans="1:12" x14ac:dyDescent="0.35">
      <c r="A9027" s="164" t="s">
        <v>12007</v>
      </c>
      <c r="B9027" t="s">
        <v>12008</v>
      </c>
      <c r="C9027" t="s">
        <v>12009</v>
      </c>
      <c r="D9027" t="s">
        <v>12010</v>
      </c>
      <c r="E9027" t="s">
        <v>4186</v>
      </c>
      <c r="H9027" t="s">
        <v>8213</v>
      </c>
      <c r="I9027" t="s">
        <v>8214</v>
      </c>
      <c r="J9027" t="s">
        <v>8215</v>
      </c>
      <c r="K9027" t="s">
        <v>8224</v>
      </c>
      <c r="L9027" t="s">
        <v>8216</v>
      </c>
    </row>
    <row r="9028" spans="1:12" x14ac:dyDescent="0.35">
      <c r="A9028" s="164" t="s">
        <v>12032</v>
      </c>
      <c r="B9028" t="s">
        <v>12033</v>
      </c>
      <c r="C9028" t="s">
        <v>12034</v>
      </c>
      <c r="D9028" t="s">
        <v>12035</v>
      </c>
      <c r="E9028" t="s">
        <v>4186</v>
      </c>
      <c r="F9028">
        <v>288</v>
      </c>
      <c r="G9028" t="s">
        <v>8223</v>
      </c>
      <c r="H9028" t="s">
        <v>8213</v>
      </c>
      <c r="I9028" t="s">
        <v>8214</v>
      </c>
      <c r="J9028" t="s">
        <v>8215</v>
      </c>
      <c r="K9028" t="s">
        <v>8224</v>
      </c>
      <c r="L9028" t="s">
        <v>8216</v>
      </c>
    </row>
    <row r="9029" spans="1:12" x14ac:dyDescent="0.35">
      <c r="A9029" s="164" t="s">
        <v>16978</v>
      </c>
      <c r="B9029" t="s">
        <v>16979</v>
      </c>
      <c r="C9029" t="s">
        <v>16980</v>
      </c>
      <c r="D9029" t="s">
        <v>14048</v>
      </c>
      <c r="E9029" t="s">
        <v>4186</v>
      </c>
      <c r="H9029" t="s">
        <v>8213</v>
      </c>
      <c r="I9029" t="s">
        <v>8214</v>
      </c>
      <c r="J9029" t="s">
        <v>8215</v>
      </c>
      <c r="K9029" t="s">
        <v>8224</v>
      </c>
      <c r="L9029" t="s">
        <v>8216</v>
      </c>
    </row>
    <row r="9030" spans="1:12" x14ac:dyDescent="0.35">
      <c r="A9030" s="164" t="s">
        <v>18663</v>
      </c>
      <c r="B9030" t="s">
        <v>18664</v>
      </c>
      <c r="C9030" t="s">
        <v>18665</v>
      </c>
      <c r="D9030" t="s">
        <v>4190</v>
      </c>
      <c r="E9030" t="s">
        <v>4186</v>
      </c>
      <c r="F9030">
        <v>312</v>
      </c>
      <c r="G9030" t="s">
        <v>8556</v>
      </c>
      <c r="H9030" t="s">
        <v>8213</v>
      </c>
      <c r="I9030" t="s">
        <v>8214</v>
      </c>
      <c r="J9030" t="s">
        <v>8215</v>
      </c>
      <c r="K9030" t="s">
        <v>8224</v>
      </c>
      <c r="L9030" t="s">
        <v>8216</v>
      </c>
    </row>
    <row r="9031" spans="1:12" x14ac:dyDescent="0.35">
      <c r="A9031" s="164" t="s">
        <v>10431</v>
      </c>
      <c r="B9031" t="s">
        <v>10432</v>
      </c>
      <c r="C9031" t="s">
        <v>10433</v>
      </c>
      <c r="D9031" t="s">
        <v>10434</v>
      </c>
      <c r="E9031" t="s">
        <v>4186</v>
      </c>
      <c r="F9031">
        <v>288</v>
      </c>
      <c r="G9031" t="s">
        <v>8223</v>
      </c>
      <c r="H9031" t="s">
        <v>8213</v>
      </c>
      <c r="I9031" t="s">
        <v>8219</v>
      </c>
      <c r="J9031" t="s">
        <v>8215</v>
      </c>
      <c r="K9031" t="s">
        <v>8224</v>
      </c>
      <c r="L9031" t="s">
        <v>8216</v>
      </c>
    </row>
    <row r="9032" spans="1:12" x14ac:dyDescent="0.35">
      <c r="A9032" s="164" t="s">
        <v>25970</v>
      </c>
      <c r="B9032" t="s">
        <v>25971</v>
      </c>
      <c r="C9032" t="s">
        <v>25972</v>
      </c>
      <c r="D9032" t="s">
        <v>4226</v>
      </c>
      <c r="E9032" t="s">
        <v>4186</v>
      </c>
      <c r="F9032">
        <v>302</v>
      </c>
      <c r="G9032" t="s">
        <v>8556</v>
      </c>
      <c r="H9032" t="s">
        <v>8213</v>
      </c>
      <c r="I9032" t="s">
        <v>8214</v>
      </c>
      <c r="J9032" t="s">
        <v>8215</v>
      </c>
      <c r="K9032" t="s">
        <v>8224</v>
      </c>
      <c r="L9032" t="s">
        <v>8216</v>
      </c>
    </row>
    <row r="9033" spans="1:12" x14ac:dyDescent="0.35">
      <c r="A9033" s="164" t="s">
        <v>31802</v>
      </c>
      <c r="B9033" t="s">
        <v>31803</v>
      </c>
      <c r="C9033" t="s">
        <v>31804</v>
      </c>
      <c r="D9033" t="s">
        <v>4228</v>
      </c>
      <c r="E9033" t="s">
        <v>4186</v>
      </c>
      <c r="F9033">
        <v>134</v>
      </c>
      <c r="G9033" t="s">
        <v>8212</v>
      </c>
      <c r="H9033" t="s">
        <v>8213</v>
      </c>
      <c r="I9033" t="s">
        <v>8214</v>
      </c>
      <c r="J9033" t="s">
        <v>8215</v>
      </c>
      <c r="K9033" t="s">
        <v>8224</v>
      </c>
      <c r="L9033" t="s">
        <v>8216</v>
      </c>
    </row>
    <row r="9034" spans="1:12" x14ac:dyDescent="0.35">
      <c r="A9034" s="164" t="s">
        <v>29675</v>
      </c>
      <c r="B9034" t="s">
        <v>29676</v>
      </c>
      <c r="C9034" t="s">
        <v>29677</v>
      </c>
      <c r="D9034" t="s">
        <v>4188</v>
      </c>
      <c r="E9034" t="s">
        <v>4186</v>
      </c>
      <c r="F9034">
        <v>218</v>
      </c>
      <c r="G9034" t="s">
        <v>8223</v>
      </c>
      <c r="H9034" t="s">
        <v>8213</v>
      </c>
      <c r="I9034" t="s">
        <v>8219</v>
      </c>
      <c r="J9034" t="s">
        <v>8215</v>
      </c>
      <c r="K9034" t="s">
        <v>8224</v>
      </c>
      <c r="L9034" t="s">
        <v>8216</v>
      </c>
    </row>
    <row r="9035" spans="1:12" x14ac:dyDescent="0.35">
      <c r="A9035" s="164" t="s">
        <v>22540</v>
      </c>
      <c r="B9035" t="s">
        <v>22541</v>
      </c>
      <c r="C9035" t="s">
        <v>22542</v>
      </c>
      <c r="D9035" t="s">
        <v>8361</v>
      </c>
      <c r="E9035" t="s">
        <v>4186</v>
      </c>
      <c r="H9035" t="s">
        <v>8213</v>
      </c>
      <c r="I9035" t="s">
        <v>8214</v>
      </c>
      <c r="J9035" t="s">
        <v>8215</v>
      </c>
      <c r="K9035" t="s">
        <v>8224</v>
      </c>
      <c r="L9035" t="s">
        <v>8216</v>
      </c>
    </row>
    <row r="9036" spans="1:12" x14ac:dyDescent="0.35">
      <c r="A9036" s="164" t="s">
        <v>18278</v>
      </c>
      <c r="B9036" t="s">
        <v>18279</v>
      </c>
      <c r="C9036" t="s">
        <v>18280</v>
      </c>
      <c r="D9036" t="s">
        <v>2211</v>
      </c>
      <c r="E9036" t="s">
        <v>4186</v>
      </c>
      <c r="F9036">
        <v>0</v>
      </c>
      <c r="G9036" t="s">
        <v>8234</v>
      </c>
      <c r="H9036" t="s">
        <v>8213</v>
      </c>
      <c r="I9036" t="s">
        <v>8219</v>
      </c>
      <c r="J9036" t="s">
        <v>8215</v>
      </c>
      <c r="K9036" t="s">
        <v>8224</v>
      </c>
      <c r="L9036" t="s">
        <v>8216</v>
      </c>
    </row>
    <row r="9037" spans="1:12" x14ac:dyDescent="0.35">
      <c r="A9037" s="164" t="s">
        <v>30787</v>
      </c>
      <c r="B9037" t="s">
        <v>30788</v>
      </c>
      <c r="C9037" t="s">
        <v>30789</v>
      </c>
      <c r="D9037" t="s">
        <v>9927</v>
      </c>
      <c r="E9037" t="s">
        <v>4186</v>
      </c>
      <c r="H9037" t="s">
        <v>8213</v>
      </c>
      <c r="I9037" t="s">
        <v>8214</v>
      </c>
      <c r="J9037" t="s">
        <v>8215</v>
      </c>
      <c r="K9037" t="s">
        <v>8224</v>
      </c>
      <c r="L9037" t="s">
        <v>8216</v>
      </c>
    </row>
    <row r="9038" spans="1:12" x14ac:dyDescent="0.35">
      <c r="A9038" s="164" t="s">
        <v>26245</v>
      </c>
      <c r="B9038" t="s">
        <v>26246</v>
      </c>
      <c r="C9038" t="s">
        <v>26247</v>
      </c>
      <c r="D9038" t="s">
        <v>4190</v>
      </c>
      <c r="E9038" t="s">
        <v>4186</v>
      </c>
      <c r="F9038">
        <v>96</v>
      </c>
      <c r="G9038" t="s">
        <v>8234</v>
      </c>
      <c r="H9038" t="s">
        <v>8213</v>
      </c>
      <c r="I9038" t="s">
        <v>8214</v>
      </c>
      <c r="J9038" t="s">
        <v>8215</v>
      </c>
      <c r="K9038" t="s">
        <v>8224</v>
      </c>
      <c r="L9038" t="s">
        <v>8216</v>
      </c>
    </row>
    <row r="9039" spans="1:12" x14ac:dyDescent="0.35">
      <c r="A9039" s="164" t="s">
        <v>33064</v>
      </c>
      <c r="B9039" t="s">
        <v>33065</v>
      </c>
      <c r="C9039" t="s">
        <v>33066</v>
      </c>
      <c r="D9039" t="s">
        <v>8944</v>
      </c>
      <c r="E9039" t="s">
        <v>4186</v>
      </c>
      <c r="H9039" t="s">
        <v>8213</v>
      </c>
      <c r="I9039" t="s">
        <v>8214</v>
      </c>
      <c r="J9039" t="s">
        <v>8215</v>
      </c>
      <c r="K9039" t="s">
        <v>8224</v>
      </c>
      <c r="L9039" t="s">
        <v>8216</v>
      </c>
    </row>
    <row r="9040" spans="1:12" x14ac:dyDescent="0.35">
      <c r="A9040" s="164" t="s">
        <v>27266</v>
      </c>
      <c r="B9040" t="s">
        <v>27267</v>
      </c>
      <c r="C9040" t="s">
        <v>27268</v>
      </c>
      <c r="D9040" t="s">
        <v>8361</v>
      </c>
      <c r="E9040" t="s">
        <v>4186</v>
      </c>
      <c r="H9040" t="s">
        <v>8213</v>
      </c>
      <c r="I9040" t="s">
        <v>8214</v>
      </c>
      <c r="J9040" t="s">
        <v>8215</v>
      </c>
      <c r="K9040" t="s">
        <v>8224</v>
      </c>
      <c r="L9040" t="s">
        <v>8216</v>
      </c>
    </row>
    <row r="9041" spans="1:12" x14ac:dyDescent="0.35">
      <c r="A9041" s="164" t="s">
        <v>23076</v>
      </c>
      <c r="B9041" t="s">
        <v>23077</v>
      </c>
      <c r="C9041" t="s">
        <v>23078</v>
      </c>
      <c r="D9041" t="s">
        <v>8944</v>
      </c>
      <c r="E9041" t="s">
        <v>4186</v>
      </c>
      <c r="H9041" t="s">
        <v>8213</v>
      </c>
      <c r="I9041" t="s">
        <v>8214</v>
      </c>
      <c r="J9041" t="s">
        <v>8215</v>
      </c>
      <c r="K9041" t="s">
        <v>8224</v>
      </c>
      <c r="L9041" t="s">
        <v>8216</v>
      </c>
    </row>
    <row r="9042" spans="1:12" x14ac:dyDescent="0.35">
      <c r="A9042" s="164" t="s">
        <v>26845</v>
      </c>
      <c r="B9042" t="s">
        <v>26846</v>
      </c>
      <c r="C9042" t="s">
        <v>26847</v>
      </c>
      <c r="D9042" t="s">
        <v>26848</v>
      </c>
      <c r="E9042" t="s">
        <v>4186</v>
      </c>
      <c r="H9042" t="s">
        <v>8213</v>
      </c>
      <c r="I9042" t="s">
        <v>8214</v>
      </c>
      <c r="J9042" t="s">
        <v>8215</v>
      </c>
      <c r="K9042" t="s">
        <v>8224</v>
      </c>
      <c r="L9042" t="s">
        <v>8216</v>
      </c>
    </row>
    <row r="9043" spans="1:12" x14ac:dyDescent="0.35">
      <c r="A9043" s="164" t="s">
        <v>12764</v>
      </c>
      <c r="B9043" t="s">
        <v>12765</v>
      </c>
      <c r="C9043" t="s">
        <v>12766</v>
      </c>
      <c r="D9043" t="s">
        <v>12767</v>
      </c>
      <c r="E9043" t="s">
        <v>4186</v>
      </c>
      <c r="H9043" t="s">
        <v>8213</v>
      </c>
      <c r="I9043" t="s">
        <v>8214</v>
      </c>
      <c r="J9043" t="s">
        <v>8215</v>
      </c>
      <c r="K9043" t="s">
        <v>8224</v>
      </c>
      <c r="L9043" t="s">
        <v>8216</v>
      </c>
    </row>
    <row r="9044" spans="1:12" x14ac:dyDescent="0.35">
      <c r="A9044" s="164" t="s">
        <v>26797</v>
      </c>
      <c r="B9044" t="s">
        <v>26798</v>
      </c>
      <c r="C9044" t="s">
        <v>26799</v>
      </c>
      <c r="D9044" t="s">
        <v>93</v>
      </c>
      <c r="E9044" t="s">
        <v>4186</v>
      </c>
      <c r="F9044">
        <v>160</v>
      </c>
      <c r="G9044" t="s">
        <v>8212</v>
      </c>
      <c r="H9044" t="s">
        <v>8213</v>
      </c>
      <c r="I9044" t="s">
        <v>8214</v>
      </c>
      <c r="J9044" t="s">
        <v>8215</v>
      </c>
      <c r="K9044" t="s">
        <v>8224</v>
      </c>
      <c r="L9044" t="s">
        <v>8216</v>
      </c>
    </row>
    <row r="9045" spans="1:12" x14ac:dyDescent="0.35">
      <c r="A9045" s="164" t="s">
        <v>18270</v>
      </c>
      <c r="B9045" t="s">
        <v>18271</v>
      </c>
      <c r="C9045" t="s">
        <v>18272</v>
      </c>
      <c r="D9045" t="s">
        <v>9863</v>
      </c>
      <c r="E9045" t="s">
        <v>4186</v>
      </c>
      <c r="H9045" t="s">
        <v>8213</v>
      </c>
      <c r="I9045" t="s">
        <v>8214</v>
      </c>
      <c r="J9045" t="s">
        <v>8215</v>
      </c>
      <c r="K9045" t="s">
        <v>8224</v>
      </c>
      <c r="L9045" t="s">
        <v>8216</v>
      </c>
    </row>
    <row r="9046" spans="1:12" x14ac:dyDescent="0.35">
      <c r="A9046" s="164" t="s">
        <v>9502</v>
      </c>
      <c r="B9046" t="s">
        <v>9503</v>
      </c>
      <c r="C9046" t="s">
        <v>9504</v>
      </c>
      <c r="D9046" t="s">
        <v>9505</v>
      </c>
      <c r="E9046" t="s">
        <v>4186</v>
      </c>
      <c r="F9046">
        <v>40</v>
      </c>
      <c r="G9046" t="s">
        <v>8234</v>
      </c>
      <c r="H9046" t="s">
        <v>8213</v>
      </c>
      <c r="I9046" t="s">
        <v>8214</v>
      </c>
      <c r="J9046" t="s">
        <v>8215</v>
      </c>
      <c r="K9046" t="s">
        <v>8224</v>
      </c>
      <c r="L9046" t="s">
        <v>8216</v>
      </c>
    </row>
    <row r="9047" spans="1:12" x14ac:dyDescent="0.35">
      <c r="A9047" s="164" t="s">
        <v>15682</v>
      </c>
      <c r="B9047" t="s">
        <v>15683</v>
      </c>
      <c r="C9047" t="s">
        <v>15684</v>
      </c>
      <c r="D9047" t="s">
        <v>4224</v>
      </c>
      <c r="E9047" t="s">
        <v>4186</v>
      </c>
      <c r="F9047">
        <v>94</v>
      </c>
      <c r="G9047" t="s">
        <v>8234</v>
      </c>
      <c r="H9047" t="s">
        <v>8213</v>
      </c>
      <c r="I9047" t="s">
        <v>8214</v>
      </c>
      <c r="J9047" t="s">
        <v>8215</v>
      </c>
      <c r="K9047" t="s">
        <v>8224</v>
      </c>
      <c r="L9047" t="s">
        <v>8216</v>
      </c>
    </row>
    <row r="9048" spans="1:12" x14ac:dyDescent="0.35">
      <c r="A9048" s="164" t="s">
        <v>26767</v>
      </c>
      <c r="B9048" t="s">
        <v>26768</v>
      </c>
      <c r="C9048" t="s">
        <v>26769</v>
      </c>
      <c r="D9048" t="s">
        <v>13062</v>
      </c>
      <c r="E9048" t="s">
        <v>4186</v>
      </c>
      <c r="F9048">
        <v>80</v>
      </c>
      <c r="G9048" t="s">
        <v>8234</v>
      </c>
      <c r="H9048" t="s">
        <v>8213</v>
      </c>
      <c r="I9048" t="s">
        <v>8214</v>
      </c>
      <c r="J9048" t="s">
        <v>8215</v>
      </c>
      <c r="K9048" t="s">
        <v>8224</v>
      </c>
      <c r="L9048" t="s">
        <v>8216</v>
      </c>
    </row>
    <row r="9049" spans="1:12" x14ac:dyDescent="0.35">
      <c r="A9049" s="164" t="s">
        <v>24715</v>
      </c>
      <c r="B9049" t="s">
        <v>24716</v>
      </c>
      <c r="C9049" t="s">
        <v>11504</v>
      </c>
      <c r="D9049" t="s">
        <v>215</v>
      </c>
      <c r="E9049" t="s">
        <v>4186</v>
      </c>
      <c r="F9049">
        <v>74</v>
      </c>
      <c r="G9049" t="s">
        <v>8234</v>
      </c>
      <c r="H9049" t="s">
        <v>8213</v>
      </c>
      <c r="I9049" t="s">
        <v>8214</v>
      </c>
      <c r="J9049" t="s">
        <v>8215</v>
      </c>
      <c r="K9049" t="s">
        <v>8224</v>
      </c>
      <c r="L9049" t="s">
        <v>8216</v>
      </c>
    </row>
    <row r="9050" spans="1:12" x14ac:dyDescent="0.35">
      <c r="A9050" s="164" t="s">
        <v>22294</v>
      </c>
      <c r="B9050" t="s">
        <v>22295</v>
      </c>
      <c r="C9050" t="s">
        <v>22296</v>
      </c>
      <c r="D9050" t="s">
        <v>4215</v>
      </c>
      <c r="E9050" t="s">
        <v>4186</v>
      </c>
      <c r="F9050">
        <v>64</v>
      </c>
      <c r="G9050" t="s">
        <v>8234</v>
      </c>
      <c r="H9050" t="s">
        <v>8213</v>
      </c>
      <c r="I9050" t="s">
        <v>8214</v>
      </c>
      <c r="J9050" t="s">
        <v>8215</v>
      </c>
      <c r="K9050" t="s">
        <v>8224</v>
      </c>
      <c r="L9050" t="s">
        <v>8216</v>
      </c>
    </row>
    <row r="9051" spans="1:12" x14ac:dyDescent="0.35">
      <c r="A9051" s="164" t="s">
        <v>13697</v>
      </c>
      <c r="B9051" t="s">
        <v>13698</v>
      </c>
      <c r="C9051" t="s">
        <v>13699</v>
      </c>
      <c r="D9051" t="s">
        <v>13700</v>
      </c>
      <c r="E9051" t="s">
        <v>4186</v>
      </c>
      <c r="H9051" t="s">
        <v>8213</v>
      </c>
      <c r="I9051" t="s">
        <v>8214</v>
      </c>
      <c r="J9051" t="s">
        <v>8215</v>
      </c>
      <c r="K9051" t="s">
        <v>8224</v>
      </c>
      <c r="L9051" t="s">
        <v>8216</v>
      </c>
    </row>
    <row r="9052" spans="1:12" x14ac:dyDescent="0.35">
      <c r="A9052" s="164" t="s">
        <v>28749</v>
      </c>
      <c r="B9052" t="s">
        <v>28750</v>
      </c>
      <c r="C9052" t="s">
        <v>21691</v>
      </c>
      <c r="D9052" t="s">
        <v>18450</v>
      </c>
      <c r="E9052" t="s">
        <v>4186</v>
      </c>
      <c r="F9052">
        <v>0</v>
      </c>
      <c r="G9052" t="s">
        <v>8234</v>
      </c>
      <c r="H9052" t="s">
        <v>8213</v>
      </c>
      <c r="I9052" t="s">
        <v>8214</v>
      </c>
      <c r="J9052" t="s">
        <v>8215</v>
      </c>
      <c r="K9052" t="s">
        <v>8224</v>
      </c>
      <c r="L9052" t="s">
        <v>8216</v>
      </c>
    </row>
    <row r="9053" spans="1:12" x14ac:dyDescent="0.35">
      <c r="A9053" s="164" t="s">
        <v>13420</v>
      </c>
      <c r="B9053" t="s">
        <v>13421</v>
      </c>
      <c r="C9053" t="s">
        <v>13422</v>
      </c>
      <c r="D9053" t="s">
        <v>11314</v>
      </c>
      <c r="E9053" t="s">
        <v>4186</v>
      </c>
      <c r="H9053" t="s">
        <v>8213</v>
      </c>
      <c r="I9053" t="s">
        <v>8214</v>
      </c>
      <c r="J9053" t="s">
        <v>8215</v>
      </c>
      <c r="K9053" t="s">
        <v>8224</v>
      </c>
      <c r="L9053" t="s">
        <v>8216</v>
      </c>
    </row>
    <row r="9054" spans="1:12" x14ac:dyDescent="0.35">
      <c r="A9054" s="164" t="s">
        <v>22252</v>
      </c>
      <c r="B9054" t="s">
        <v>22253</v>
      </c>
      <c r="C9054" t="s">
        <v>22254</v>
      </c>
      <c r="D9054" t="s">
        <v>22255</v>
      </c>
      <c r="E9054" t="s">
        <v>4186</v>
      </c>
      <c r="H9054" t="s">
        <v>8213</v>
      </c>
      <c r="I9054" t="s">
        <v>8214</v>
      </c>
      <c r="J9054" t="s">
        <v>8215</v>
      </c>
      <c r="K9054" t="s">
        <v>8224</v>
      </c>
      <c r="L9054" t="s">
        <v>8216</v>
      </c>
    </row>
    <row r="9055" spans="1:12" x14ac:dyDescent="0.35">
      <c r="A9055" s="164" t="s">
        <v>16154</v>
      </c>
      <c r="B9055" t="s">
        <v>16155</v>
      </c>
      <c r="C9055" t="s">
        <v>16156</v>
      </c>
      <c r="D9055" t="s">
        <v>10655</v>
      </c>
      <c r="E9055" t="s">
        <v>4186</v>
      </c>
      <c r="F9055">
        <v>90</v>
      </c>
      <c r="G9055" t="s">
        <v>8234</v>
      </c>
      <c r="H9055" t="s">
        <v>8213</v>
      </c>
      <c r="I9055" t="s">
        <v>8214</v>
      </c>
      <c r="J9055" t="s">
        <v>8215</v>
      </c>
      <c r="K9055" t="s">
        <v>8224</v>
      </c>
      <c r="L9055" t="s">
        <v>8216</v>
      </c>
    </row>
    <row r="9056" spans="1:12" x14ac:dyDescent="0.35">
      <c r="A9056" s="164" t="s">
        <v>23066</v>
      </c>
      <c r="B9056" t="s">
        <v>23067</v>
      </c>
      <c r="C9056" t="s">
        <v>23068</v>
      </c>
      <c r="D9056" t="s">
        <v>12010</v>
      </c>
      <c r="E9056" t="s">
        <v>4186</v>
      </c>
      <c r="F9056">
        <v>40</v>
      </c>
      <c r="G9056" t="s">
        <v>8234</v>
      </c>
      <c r="H9056" t="s">
        <v>8213</v>
      </c>
      <c r="I9056" t="s">
        <v>8214</v>
      </c>
      <c r="J9056" t="s">
        <v>8215</v>
      </c>
      <c r="K9056" t="s">
        <v>8224</v>
      </c>
      <c r="L9056" t="s">
        <v>8216</v>
      </c>
    </row>
    <row r="9057" spans="1:12" x14ac:dyDescent="0.35">
      <c r="A9057" s="164" t="s">
        <v>30830</v>
      </c>
      <c r="B9057" t="s">
        <v>30831</v>
      </c>
      <c r="C9057" t="s">
        <v>30832</v>
      </c>
      <c r="D9057" t="s">
        <v>16355</v>
      </c>
      <c r="E9057" t="s">
        <v>4186</v>
      </c>
      <c r="F9057">
        <v>16</v>
      </c>
      <c r="G9057" t="s">
        <v>8234</v>
      </c>
      <c r="H9057" t="s">
        <v>8213</v>
      </c>
      <c r="I9057" t="s">
        <v>8219</v>
      </c>
      <c r="J9057" t="s">
        <v>8215</v>
      </c>
      <c r="K9057" t="s">
        <v>8224</v>
      </c>
      <c r="L9057" t="s">
        <v>8216</v>
      </c>
    </row>
    <row r="9058" spans="1:12" x14ac:dyDescent="0.35">
      <c r="A9058" s="164" t="s">
        <v>8957</v>
      </c>
      <c r="B9058" t="s">
        <v>8958</v>
      </c>
      <c r="C9058" t="s">
        <v>8959</v>
      </c>
      <c r="D9058" t="s">
        <v>8960</v>
      </c>
      <c r="E9058" t="s">
        <v>4186</v>
      </c>
      <c r="H9058" t="s">
        <v>8213</v>
      </c>
      <c r="I9058" t="s">
        <v>8214</v>
      </c>
      <c r="J9058" t="s">
        <v>8215</v>
      </c>
      <c r="K9058" t="s">
        <v>8224</v>
      </c>
      <c r="L9058" t="s">
        <v>8216</v>
      </c>
    </row>
    <row r="9059" spans="1:12" x14ac:dyDescent="0.35">
      <c r="A9059" s="164" t="s">
        <v>8657</v>
      </c>
      <c r="B9059" t="s">
        <v>8658</v>
      </c>
      <c r="C9059" t="s">
        <v>8659</v>
      </c>
      <c r="D9059" t="s">
        <v>8660</v>
      </c>
      <c r="E9059" t="s">
        <v>4186</v>
      </c>
      <c r="H9059" t="s">
        <v>8213</v>
      </c>
      <c r="I9059" t="s">
        <v>8214</v>
      </c>
      <c r="J9059" t="s">
        <v>8215</v>
      </c>
      <c r="K9059" t="s">
        <v>8224</v>
      </c>
      <c r="L9059" t="s">
        <v>8216</v>
      </c>
    </row>
    <row r="9060" spans="1:12" x14ac:dyDescent="0.35">
      <c r="A9060" s="164" t="s">
        <v>19117</v>
      </c>
      <c r="B9060" t="s">
        <v>19118</v>
      </c>
      <c r="C9060" t="s">
        <v>19119</v>
      </c>
      <c r="D9060" t="s">
        <v>13221</v>
      </c>
      <c r="E9060" t="s">
        <v>4186</v>
      </c>
      <c r="F9060">
        <v>40</v>
      </c>
      <c r="G9060" t="s">
        <v>8234</v>
      </c>
      <c r="H9060" t="s">
        <v>8213</v>
      </c>
      <c r="I9060" t="s">
        <v>8214</v>
      </c>
      <c r="J9060" t="s">
        <v>8215</v>
      </c>
      <c r="K9060" t="s">
        <v>8224</v>
      </c>
      <c r="L9060" t="s">
        <v>8216</v>
      </c>
    </row>
    <row r="9061" spans="1:12" x14ac:dyDescent="0.35">
      <c r="A9061" s="164" t="s">
        <v>30992</v>
      </c>
      <c r="B9061" t="s">
        <v>30993</v>
      </c>
      <c r="C9061" t="s">
        <v>30994</v>
      </c>
      <c r="D9061" t="s">
        <v>13221</v>
      </c>
      <c r="E9061" t="s">
        <v>4186</v>
      </c>
      <c r="F9061">
        <v>80</v>
      </c>
      <c r="G9061" t="s">
        <v>8234</v>
      </c>
      <c r="H9061" t="s">
        <v>8213</v>
      </c>
      <c r="I9061" t="s">
        <v>8214</v>
      </c>
      <c r="J9061" t="s">
        <v>8215</v>
      </c>
      <c r="K9061" t="s">
        <v>8224</v>
      </c>
      <c r="L9061" t="s">
        <v>8216</v>
      </c>
    </row>
    <row r="9062" spans="1:12" x14ac:dyDescent="0.35">
      <c r="A9062" s="164" t="s">
        <v>18443</v>
      </c>
      <c r="B9062" t="s">
        <v>18444</v>
      </c>
      <c r="C9062" t="s">
        <v>18445</v>
      </c>
      <c r="D9062" t="s">
        <v>18446</v>
      </c>
      <c r="E9062" t="s">
        <v>4186</v>
      </c>
      <c r="H9062" t="s">
        <v>8213</v>
      </c>
      <c r="I9062" t="s">
        <v>8214</v>
      </c>
      <c r="J9062" t="s">
        <v>8215</v>
      </c>
      <c r="K9062" t="s">
        <v>8224</v>
      </c>
      <c r="L9062" t="s">
        <v>8216</v>
      </c>
    </row>
    <row r="9063" spans="1:12" x14ac:dyDescent="0.35">
      <c r="A9063" s="164" t="s">
        <v>31220</v>
      </c>
      <c r="B9063" t="s">
        <v>31221</v>
      </c>
      <c r="C9063" t="s">
        <v>31222</v>
      </c>
      <c r="D9063" t="s">
        <v>31223</v>
      </c>
      <c r="E9063" t="s">
        <v>4186</v>
      </c>
      <c r="F9063">
        <v>80</v>
      </c>
      <c r="G9063" t="s">
        <v>8234</v>
      </c>
      <c r="H9063" t="s">
        <v>8213</v>
      </c>
      <c r="I9063" t="s">
        <v>8214</v>
      </c>
      <c r="J9063" t="s">
        <v>8215</v>
      </c>
      <c r="K9063" t="s">
        <v>8224</v>
      </c>
      <c r="L9063" t="s">
        <v>8216</v>
      </c>
    </row>
    <row r="9064" spans="1:12" x14ac:dyDescent="0.35">
      <c r="A9064" s="164" t="s">
        <v>11418</v>
      </c>
      <c r="B9064" t="s">
        <v>11419</v>
      </c>
      <c r="C9064" t="s">
        <v>11420</v>
      </c>
      <c r="D9064" t="s">
        <v>8361</v>
      </c>
      <c r="E9064" t="s">
        <v>4186</v>
      </c>
      <c r="F9064">
        <v>140</v>
      </c>
      <c r="G9064" t="s">
        <v>8212</v>
      </c>
      <c r="H9064" t="s">
        <v>8213</v>
      </c>
      <c r="I9064" t="s">
        <v>8214</v>
      </c>
      <c r="J9064" t="s">
        <v>8215</v>
      </c>
      <c r="K9064" t="s">
        <v>8224</v>
      </c>
      <c r="L9064" t="s">
        <v>8216</v>
      </c>
    </row>
    <row r="9065" spans="1:12" x14ac:dyDescent="0.35">
      <c r="A9065" s="164" t="s">
        <v>11032</v>
      </c>
      <c r="B9065" t="s">
        <v>11033</v>
      </c>
      <c r="C9065" t="s">
        <v>11034</v>
      </c>
      <c r="D9065" t="s">
        <v>10655</v>
      </c>
      <c r="E9065" t="s">
        <v>4186</v>
      </c>
      <c r="H9065" t="s">
        <v>8213</v>
      </c>
      <c r="I9065" t="s">
        <v>8214</v>
      </c>
      <c r="J9065" t="s">
        <v>8215</v>
      </c>
      <c r="K9065" t="s">
        <v>8224</v>
      </c>
      <c r="L9065" t="s">
        <v>8216</v>
      </c>
    </row>
    <row r="9066" spans="1:12" x14ac:dyDescent="0.35">
      <c r="A9066" s="164" t="s">
        <v>26009</v>
      </c>
      <c r="B9066" t="s">
        <v>26010</v>
      </c>
      <c r="C9066" t="s">
        <v>26011</v>
      </c>
      <c r="D9066" t="s">
        <v>8944</v>
      </c>
      <c r="E9066" t="s">
        <v>4186</v>
      </c>
      <c r="H9066" t="s">
        <v>8213</v>
      </c>
      <c r="I9066" t="s">
        <v>8214</v>
      </c>
      <c r="J9066" t="s">
        <v>8215</v>
      </c>
      <c r="K9066" t="s">
        <v>8224</v>
      </c>
      <c r="L9066" t="s">
        <v>8216</v>
      </c>
    </row>
    <row r="9067" spans="1:12" x14ac:dyDescent="0.35">
      <c r="A9067" s="164" t="s">
        <v>9016</v>
      </c>
      <c r="B9067" t="s">
        <v>9017</v>
      </c>
      <c r="C9067" t="s">
        <v>8561</v>
      </c>
      <c r="D9067" t="s">
        <v>2486</v>
      </c>
      <c r="E9067" t="s">
        <v>4186</v>
      </c>
      <c r="F9067">
        <v>10</v>
      </c>
      <c r="G9067" t="s">
        <v>8234</v>
      </c>
      <c r="H9067" t="s">
        <v>8213</v>
      </c>
      <c r="I9067" t="s">
        <v>8214</v>
      </c>
      <c r="J9067" t="s">
        <v>8215</v>
      </c>
      <c r="K9067" t="s">
        <v>8224</v>
      </c>
      <c r="L9067" t="s">
        <v>8216</v>
      </c>
    </row>
    <row r="9068" spans="1:12" x14ac:dyDescent="0.35">
      <c r="A9068" s="164" t="s">
        <v>30410</v>
      </c>
      <c r="B9068" t="s">
        <v>30411</v>
      </c>
      <c r="C9068" t="s">
        <v>30412</v>
      </c>
      <c r="D9068" t="s">
        <v>239</v>
      </c>
      <c r="E9068" t="s">
        <v>4186</v>
      </c>
      <c r="F9068">
        <v>54</v>
      </c>
      <c r="G9068" t="s">
        <v>8234</v>
      </c>
      <c r="H9068" t="s">
        <v>8213</v>
      </c>
      <c r="I9068" t="s">
        <v>8214</v>
      </c>
      <c r="J9068" t="s">
        <v>8215</v>
      </c>
      <c r="K9068" t="s">
        <v>8224</v>
      </c>
      <c r="L9068" t="s">
        <v>8216</v>
      </c>
    </row>
    <row r="9069" spans="1:12" x14ac:dyDescent="0.35">
      <c r="A9069" s="164" t="s">
        <v>26543</v>
      </c>
      <c r="B9069" t="s">
        <v>21715</v>
      </c>
      <c r="C9069" t="s">
        <v>26544</v>
      </c>
      <c r="D9069" t="s">
        <v>26545</v>
      </c>
      <c r="E9069" t="s">
        <v>4186</v>
      </c>
      <c r="H9069" t="s">
        <v>8213</v>
      </c>
      <c r="I9069" t="s">
        <v>8214</v>
      </c>
      <c r="J9069" t="s">
        <v>8215</v>
      </c>
      <c r="K9069" t="s">
        <v>8224</v>
      </c>
      <c r="L9069" t="s">
        <v>8216</v>
      </c>
    </row>
    <row r="9070" spans="1:12" x14ac:dyDescent="0.35">
      <c r="A9070" s="164" t="s">
        <v>8941</v>
      </c>
      <c r="B9070" t="s">
        <v>8942</v>
      </c>
      <c r="C9070" t="s">
        <v>8943</v>
      </c>
      <c r="D9070" t="s">
        <v>8944</v>
      </c>
      <c r="E9070" t="s">
        <v>4186</v>
      </c>
      <c r="H9070" t="s">
        <v>8213</v>
      </c>
      <c r="I9070" t="s">
        <v>8214</v>
      </c>
      <c r="J9070" t="s">
        <v>8215</v>
      </c>
      <c r="K9070" t="s">
        <v>8224</v>
      </c>
      <c r="L9070" t="s">
        <v>8216</v>
      </c>
    </row>
    <row r="9071" spans="1:12" x14ac:dyDescent="0.35">
      <c r="A9071" s="164" t="s">
        <v>13682</v>
      </c>
      <c r="B9071" t="s">
        <v>13683</v>
      </c>
      <c r="C9071" t="s">
        <v>13684</v>
      </c>
      <c r="D9071" t="s">
        <v>8361</v>
      </c>
      <c r="E9071" t="s">
        <v>4186</v>
      </c>
      <c r="H9071" t="s">
        <v>8213</v>
      </c>
      <c r="I9071" t="s">
        <v>8214</v>
      </c>
      <c r="J9071" t="s">
        <v>8215</v>
      </c>
      <c r="K9071" t="s">
        <v>8224</v>
      </c>
      <c r="L9071" t="s">
        <v>8216</v>
      </c>
    </row>
    <row r="9072" spans="1:12" x14ac:dyDescent="0.35">
      <c r="A9072" s="164" t="s">
        <v>33155</v>
      </c>
      <c r="B9072" t="s">
        <v>33156</v>
      </c>
      <c r="C9072" t="s">
        <v>33157</v>
      </c>
      <c r="D9072" t="s">
        <v>10655</v>
      </c>
      <c r="E9072" t="s">
        <v>4186</v>
      </c>
      <c r="H9072" t="s">
        <v>8213</v>
      </c>
      <c r="I9072" t="s">
        <v>8214</v>
      </c>
      <c r="J9072" t="s">
        <v>8215</v>
      </c>
      <c r="K9072" t="s">
        <v>8224</v>
      </c>
      <c r="L9072" t="s">
        <v>8216</v>
      </c>
    </row>
    <row r="9073" spans="1:12" x14ac:dyDescent="0.35">
      <c r="A9073" s="164" t="s">
        <v>23465</v>
      </c>
      <c r="B9073" t="s">
        <v>23466</v>
      </c>
      <c r="C9073" t="s">
        <v>23467</v>
      </c>
      <c r="D9073" t="s">
        <v>10655</v>
      </c>
      <c r="E9073" t="s">
        <v>4186</v>
      </c>
      <c r="H9073" t="s">
        <v>8213</v>
      </c>
      <c r="I9073" t="s">
        <v>8214</v>
      </c>
      <c r="J9073" t="s">
        <v>8215</v>
      </c>
      <c r="K9073" t="s">
        <v>8224</v>
      </c>
      <c r="L9073" t="s">
        <v>8216</v>
      </c>
    </row>
    <row r="9074" spans="1:12" x14ac:dyDescent="0.35">
      <c r="A9074" s="164" t="s">
        <v>15571</v>
      </c>
      <c r="B9074" t="s">
        <v>15572</v>
      </c>
      <c r="C9074" t="s">
        <v>15573</v>
      </c>
      <c r="D9074" t="s">
        <v>15574</v>
      </c>
      <c r="E9074" t="s">
        <v>4186</v>
      </c>
      <c r="F9074">
        <v>38</v>
      </c>
      <c r="G9074" t="s">
        <v>8234</v>
      </c>
      <c r="H9074" t="s">
        <v>8213</v>
      </c>
      <c r="I9074" t="s">
        <v>8219</v>
      </c>
      <c r="J9074" t="s">
        <v>8215</v>
      </c>
      <c r="K9074" t="s">
        <v>8224</v>
      </c>
      <c r="L9074" t="s">
        <v>8216</v>
      </c>
    </row>
    <row r="9075" spans="1:12" x14ac:dyDescent="0.35">
      <c r="A9075" s="164" t="s">
        <v>31644</v>
      </c>
      <c r="B9075" t="s">
        <v>31645</v>
      </c>
      <c r="C9075" t="s">
        <v>31646</v>
      </c>
      <c r="D9075" t="s">
        <v>10052</v>
      </c>
      <c r="E9075" t="s">
        <v>4186</v>
      </c>
      <c r="F9075">
        <v>104</v>
      </c>
      <c r="G9075" t="s">
        <v>8212</v>
      </c>
      <c r="H9075" t="s">
        <v>8213</v>
      </c>
      <c r="I9075" t="s">
        <v>8214</v>
      </c>
      <c r="J9075" t="s">
        <v>8215</v>
      </c>
      <c r="K9075" t="s">
        <v>8224</v>
      </c>
      <c r="L9075" t="s">
        <v>8216</v>
      </c>
    </row>
    <row r="9076" spans="1:12" x14ac:dyDescent="0.35">
      <c r="A9076" s="164" t="s">
        <v>29038</v>
      </c>
      <c r="B9076" t="s">
        <v>29039</v>
      </c>
      <c r="C9076" t="s">
        <v>29040</v>
      </c>
      <c r="D9076" t="s">
        <v>12010</v>
      </c>
      <c r="E9076" t="s">
        <v>4186</v>
      </c>
      <c r="H9076" t="s">
        <v>8213</v>
      </c>
      <c r="I9076" t="s">
        <v>8214</v>
      </c>
      <c r="J9076" t="s">
        <v>8215</v>
      </c>
      <c r="K9076" t="s">
        <v>8224</v>
      </c>
      <c r="L9076" t="s">
        <v>8216</v>
      </c>
    </row>
    <row r="9077" spans="1:12" x14ac:dyDescent="0.35">
      <c r="A9077" s="164" t="s">
        <v>18724</v>
      </c>
      <c r="B9077" t="s">
        <v>18725</v>
      </c>
      <c r="C9077" t="s">
        <v>18726</v>
      </c>
      <c r="D9077" t="s">
        <v>18727</v>
      </c>
      <c r="E9077" t="s">
        <v>4186</v>
      </c>
      <c r="H9077" t="s">
        <v>8213</v>
      </c>
      <c r="I9077" t="s">
        <v>8214</v>
      </c>
      <c r="J9077" t="s">
        <v>8215</v>
      </c>
      <c r="K9077" t="s">
        <v>8224</v>
      </c>
      <c r="L9077" t="s">
        <v>8216</v>
      </c>
    </row>
    <row r="9078" spans="1:12" x14ac:dyDescent="0.35">
      <c r="A9078" s="164" t="s">
        <v>11539</v>
      </c>
      <c r="B9078" t="s">
        <v>11540</v>
      </c>
      <c r="C9078" t="s">
        <v>11541</v>
      </c>
      <c r="D9078" t="s">
        <v>4226</v>
      </c>
      <c r="E9078" t="s">
        <v>4186</v>
      </c>
      <c r="F9078">
        <v>208</v>
      </c>
      <c r="G9078" t="s">
        <v>8223</v>
      </c>
      <c r="H9078" t="s">
        <v>8213</v>
      </c>
      <c r="I9078" t="s">
        <v>8214</v>
      </c>
      <c r="J9078" t="s">
        <v>8215</v>
      </c>
      <c r="K9078" t="s">
        <v>8224</v>
      </c>
      <c r="L9078" t="s">
        <v>8216</v>
      </c>
    </row>
    <row r="9079" spans="1:12" x14ac:dyDescent="0.35">
      <c r="A9079" s="164" t="s">
        <v>27529</v>
      </c>
      <c r="B9079" t="s">
        <v>27530</v>
      </c>
      <c r="C9079" t="s">
        <v>27531</v>
      </c>
      <c r="D9079" t="s">
        <v>8944</v>
      </c>
      <c r="E9079" t="s">
        <v>4186</v>
      </c>
      <c r="H9079" t="s">
        <v>8213</v>
      </c>
      <c r="I9079" t="s">
        <v>8214</v>
      </c>
      <c r="J9079" t="s">
        <v>8215</v>
      </c>
      <c r="K9079" t="s">
        <v>8224</v>
      </c>
      <c r="L9079" t="s">
        <v>8216</v>
      </c>
    </row>
    <row r="9080" spans="1:12" x14ac:dyDescent="0.35">
      <c r="A9080" s="164" t="s">
        <v>22363</v>
      </c>
      <c r="B9080" t="s">
        <v>22364</v>
      </c>
      <c r="C9080" t="s">
        <v>22365</v>
      </c>
      <c r="D9080" t="s">
        <v>12615</v>
      </c>
      <c r="E9080" t="s">
        <v>4186</v>
      </c>
      <c r="H9080" t="s">
        <v>8213</v>
      </c>
      <c r="I9080" t="s">
        <v>8214</v>
      </c>
      <c r="J9080" t="s">
        <v>8215</v>
      </c>
      <c r="K9080" t="s">
        <v>8224</v>
      </c>
      <c r="L9080" t="s">
        <v>8216</v>
      </c>
    </row>
    <row r="9081" spans="1:12" x14ac:dyDescent="0.35">
      <c r="A9081" s="164" t="s">
        <v>18159</v>
      </c>
      <c r="B9081" t="s">
        <v>18160</v>
      </c>
      <c r="C9081" t="s">
        <v>18161</v>
      </c>
      <c r="D9081" t="s">
        <v>93</v>
      </c>
      <c r="E9081" t="s">
        <v>4186</v>
      </c>
      <c r="F9081">
        <v>96</v>
      </c>
      <c r="G9081" t="s">
        <v>8234</v>
      </c>
      <c r="H9081" t="s">
        <v>8213</v>
      </c>
      <c r="I9081" t="s">
        <v>8214</v>
      </c>
      <c r="J9081" t="s">
        <v>8215</v>
      </c>
      <c r="K9081" t="s">
        <v>8224</v>
      </c>
      <c r="L9081" t="s">
        <v>8216</v>
      </c>
    </row>
    <row r="9082" spans="1:12" x14ac:dyDescent="0.35">
      <c r="A9082" s="164" t="s">
        <v>11109</v>
      </c>
      <c r="B9082" t="s">
        <v>11110</v>
      </c>
      <c r="C9082" t="s">
        <v>11111</v>
      </c>
      <c r="D9082" t="s">
        <v>4329</v>
      </c>
      <c r="E9082" t="s">
        <v>4186</v>
      </c>
      <c r="F9082">
        <v>80</v>
      </c>
      <c r="G9082" t="s">
        <v>8234</v>
      </c>
      <c r="H9082" t="s">
        <v>8213</v>
      </c>
      <c r="I9082" t="s">
        <v>8214</v>
      </c>
      <c r="J9082" t="s">
        <v>8215</v>
      </c>
      <c r="K9082" t="s">
        <v>8224</v>
      </c>
      <c r="L9082" t="s">
        <v>8216</v>
      </c>
    </row>
    <row r="9083" spans="1:12" x14ac:dyDescent="0.35">
      <c r="A9083" s="164" t="s">
        <v>26352</v>
      </c>
      <c r="B9083" t="s">
        <v>26353</v>
      </c>
      <c r="C9083" t="s">
        <v>26354</v>
      </c>
      <c r="D9083" t="s">
        <v>26355</v>
      </c>
      <c r="E9083" t="s">
        <v>4186</v>
      </c>
      <c r="F9083">
        <v>86</v>
      </c>
      <c r="G9083" t="s">
        <v>8234</v>
      </c>
      <c r="H9083" t="s">
        <v>8213</v>
      </c>
      <c r="I9083" t="s">
        <v>8214</v>
      </c>
      <c r="J9083" t="s">
        <v>8215</v>
      </c>
      <c r="K9083" t="s">
        <v>8224</v>
      </c>
      <c r="L9083" t="s">
        <v>8216</v>
      </c>
    </row>
    <row r="9084" spans="1:12" x14ac:dyDescent="0.35">
      <c r="A9084" s="164" t="s">
        <v>32765</v>
      </c>
      <c r="B9084" t="s">
        <v>32766</v>
      </c>
      <c r="C9084" t="s">
        <v>32767</v>
      </c>
      <c r="D9084" t="s">
        <v>21234</v>
      </c>
      <c r="E9084" t="s">
        <v>4186</v>
      </c>
      <c r="F9084">
        <v>26</v>
      </c>
      <c r="G9084" t="s">
        <v>8234</v>
      </c>
      <c r="H9084" t="s">
        <v>8213</v>
      </c>
      <c r="I9084" t="s">
        <v>8214</v>
      </c>
      <c r="J9084" t="s">
        <v>8215</v>
      </c>
      <c r="K9084" t="s">
        <v>8224</v>
      </c>
      <c r="L9084" t="s">
        <v>8216</v>
      </c>
    </row>
    <row r="9085" spans="1:12" x14ac:dyDescent="0.35">
      <c r="A9085" s="164" t="s">
        <v>19811</v>
      </c>
      <c r="B9085" t="s">
        <v>19812</v>
      </c>
      <c r="C9085" t="s">
        <v>19813</v>
      </c>
      <c r="D9085" t="s">
        <v>19814</v>
      </c>
      <c r="E9085" t="s">
        <v>4186</v>
      </c>
      <c r="H9085" t="s">
        <v>8213</v>
      </c>
      <c r="I9085" t="s">
        <v>8214</v>
      </c>
      <c r="J9085" t="s">
        <v>8215</v>
      </c>
      <c r="K9085" t="s">
        <v>8224</v>
      </c>
      <c r="L9085" t="s">
        <v>8216</v>
      </c>
    </row>
    <row r="9086" spans="1:12" x14ac:dyDescent="0.35">
      <c r="A9086" s="164" t="s">
        <v>11965</v>
      </c>
      <c r="B9086" t="s">
        <v>11966</v>
      </c>
      <c r="C9086" t="s">
        <v>11967</v>
      </c>
      <c r="D9086" t="s">
        <v>11968</v>
      </c>
      <c r="E9086" t="s">
        <v>4186</v>
      </c>
      <c r="H9086" t="s">
        <v>8213</v>
      </c>
      <c r="I9086" t="s">
        <v>8214</v>
      </c>
      <c r="J9086" t="s">
        <v>8215</v>
      </c>
      <c r="K9086" t="s">
        <v>8224</v>
      </c>
      <c r="L9086" t="s">
        <v>8216</v>
      </c>
    </row>
    <row r="9087" spans="1:12" x14ac:dyDescent="0.35">
      <c r="A9087" s="164" t="s">
        <v>20287</v>
      </c>
      <c r="B9087" t="s">
        <v>20288</v>
      </c>
      <c r="C9087" t="s">
        <v>20289</v>
      </c>
      <c r="D9087" t="s">
        <v>4224</v>
      </c>
      <c r="E9087" t="s">
        <v>4186</v>
      </c>
      <c r="F9087">
        <v>58</v>
      </c>
      <c r="G9087" t="s">
        <v>8234</v>
      </c>
      <c r="H9087" t="s">
        <v>8213</v>
      </c>
      <c r="I9087" t="s">
        <v>8214</v>
      </c>
      <c r="J9087" t="s">
        <v>8215</v>
      </c>
      <c r="K9087" t="s">
        <v>8224</v>
      </c>
      <c r="L9087" t="s">
        <v>8216</v>
      </c>
    </row>
    <row r="9088" spans="1:12" x14ac:dyDescent="0.35">
      <c r="A9088" s="164" t="s">
        <v>11185</v>
      </c>
      <c r="B9088" t="s">
        <v>11186</v>
      </c>
      <c r="C9088" t="s">
        <v>11187</v>
      </c>
      <c r="D9088" t="s">
        <v>9927</v>
      </c>
      <c r="E9088" t="s">
        <v>4186</v>
      </c>
      <c r="H9088" t="s">
        <v>8213</v>
      </c>
      <c r="I9088" t="s">
        <v>8214</v>
      </c>
      <c r="J9088" t="s">
        <v>8215</v>
      </c>
      <c r="K9088" t="s">
        <v>8224</v>
      </c>
      <c r="L9088" t="s">
        <v>8216</v>
      </c>
    </row>
    <row r="9089" spans="1:12" x14ac:dyDescent="0.35">
      <c r="A9089" s="164" t="s">
        <v>32352</v>
      </c>
      <c r="B9089" t="s">
        <v>32353</v>
      </c>
      <c r="C9089" t="s">
        <v>32354</v>
      </c>
      <c r="D9089" t="s">
        <v>32355</v>
      </c>
      <c r="E9089" t="s">
        <v>4186</v>
      </c>
      <c r="H9089" t="s">
        <v>8213</v>
      </c>
      <c r="I9089" t="s">
        <v>8214</v>
      </c>
      <c r="J9089" t="s">
        <v>8215</v>
      </c>
      <c r="K9089" t="s">
        <v>8224</v>
      </c>
      <c r="L9089" t="s">
        <v>8216</v>
      </c>
    </row>
    <row r="9090" spans="1:12" x14ac:dyDescent="0.35">
      <c r="A9090" s="164" t="s">
        <v>16006</v>
      </c>
      <c r="B9090" t="s">
        <v>16007</v>
      </c>
      <c r="C9090" t="s">
        <v>16008</v>
      </c>
      <c r="D9090" t="s">
        <v>16009</v>
      </c>
      <c r="E9090" t="s">
        <v>4186</v>
      </c>
      <c r="F9090">
        <v>80</v>
      </c>
      <c r="G9090" t="s">
        <v>8234</v>
      </c>
      <c r="H9090" t="s">
        <v>8213</v>
      </c>
      <c r="I9090" t="s">
        <v>8214</v>
      </c>
      <c r="J9090" t="s">
        <v>8215</v>
      </c>
      <c r="K9090" t="s">
        <v>8224</v>
      </c>
      <c r="L9090" t="s">
        <v>8216</v>
      </c>
    </row>
    <row r="9091" spans="1:12" x14ac:dyDescent="0.35">
      <c r="A9091" s="164" t="s">
        <v>26960</v>
      </c>
      <c r="B9091" t="s">
        <v>26961</v>
      </c>
      <c r="C9091" t="s">
        <v>26962</v>
      </c>
      <c r="D9091" t="s">
        <v>11429</v>
      </c>
      <c r="E9091" t="s">
        <v>4186</v>
      </c>
      <c r="F9091">
        <v>72</v>
      </c>
      <c r="G9091" t="s">
        <v>8234</v>
      </c>
      <c r="H9091" t="s">
        <v>8213</v>
      </c>
      <c r="I9091" t="s">
        <v>8214</v>
      </c>
      <c r="J9091" t="s">
        <v>8215</v>
      </c>
      <c r="K9091" t="s">
        <v>8224</v>
      </c>
      <c r="L9091" t="s">
        <v>8216</v>
      </c>
    </row>
    <row r="9092" spans="1:12" x14ac:dyDescent="0.35">
      <c r="A9092" s="164" t="s">
        <v>31588</v>
      </c>
      <c r="B9092" t="s">
        <v>31589</v>
      </c>
      <c r="C9092" t="s">
        <v>31590</v>
      </c>
      <c r="D9092" t="s">
        <v>10219</v>
      </c>
      <c r="E9092" t="s">
        <v>4186</v>
      </c>
      <c r="H9092" t="s">
        <v>8213</v>
      </c>
      <c r="I9092" t="s">
        <v>8214</v>
      </c>
      <c r="J9092" t="s">
        <v>8215</v>
      </c>
      <c r="K9092" t="s">
        <v>8224</v>
      </c>
      <c r="L9092" t="s">
        <v>8216</v>
      </c>
    </row>
    <row r="9093" spans="1:12" x14ac:dyDescent="0.35">
      <c r="A9093" s="164" t="s">
        <v>19217</v>
      </c>
      <c r="B9093" t="s">
        <v>19218</v>
      </c>
      <c r="C9093" t="s">
        <v>18445</v>
      </c>
      <c r="D9093" t="s">
        <v>18446</v>
      </c>
      <c r="E9093" t="s">
        <v>4186</v>
      </c>
      <c r="H9093" t="s">
        <v>8213</v>
      </c>
      <c r="I9093" t="s">
        <v>8214</v>
      </c>
      <c r="J9093" t="s">
        <v>8215</v>
      </c>
      <c r="K9093" t="s">
        <v>8224</v>
      </c>
      <c r="L9093" t="s">
        <v>8216</v>
      </c>
    </row>
    <row r="9094" spans="1:12" x14ac:dyDescent="0.35">
      <c r="A9094" s="164" t="s">
        <v>29464</v>
      </c>
      <c r="B9094" t="s">
        <v>29465</v>
      </c>
      <c r="C9094" t="s">
        <v>29466</v>
      </c>
      <c r="D9094" t="s">
        <v>93</v>
      </c>
      <c r="E9094" t="s">
        <v>4186</v>
      </c>
      <c r="F9094">
        <v>251</v>
      </c>
      <c r="G9094" t="s">
        <v>8223</v>
      </c>
      <c r="H9094" t="s">
        <v>8213</v>
      </c>
      <c r="I9094" t="s">
        <v>8214</v>
      </c>
      <c r="J9094" t="s">
        <v>8215</v>
      </c>
      <c r="K9094" t="s">
        <v>8224</v>
      </c>
      <c r="L9094" t="s">
        <v>8267</v>
      </c>
    </row>
    <row r="9095" spans="1:12" x14ac:dyDescent="0.35">
      <c r="A9095" s="164" t="s">
        <v>19581</v>
      </c>
      <c r="B9095" t="s">
        <v>19582</v>
      </c>
      <c r="C9095" t="s">
        <v>19583</v>
      </c>
      <c r="D9095" t="s">
        <v>19584</v>
      </c>
      <c r="E9095" t="s">
        <v>4186</v>
      </c>
      <c r="H9095" t="s">
        <v>8213</v>
      </c>
      <c r="I9095" t="s">
        <v>8214</v>
      </c>
      <c r="J9095" t="s">
        <v>8215</v>
      </c>
      <c r="K9095" t="s">
        <v>8224</v>
      </c>
      <c r="L9095" t="s">
        <v>8216</v>
      </c>
    </row>
    <row r="9096" spans="1:12" x14ac:dyDescent="0.35">
      <c r="A9096" s="164" t="s">
        <v>25932</v>
      </c>
      <c r="B9096" t="s">
        <v>25933</v>
      </c>
      <c r="C9096" t="s">
        <v>25934</v>
      </c>
      <c r="D9096" t="s">
        <v>4226</v>
      </c>
      <c r="E9096" t="s">
        <v>4186</v>
      </c>
      <c r="F9096">
        <v>34</v>
      </c>
      <c r="G9096" t="s">
        <v>8234</v>
      </c>
      <c r="H9096" t="s">
        <v>8213</v>
      </c>
      <c r="I9096" t="s">
        <v>8214</v>
      </c>
      <c r="J9096" t="s">
        <v>8215</v>
      </c>
      <c r="K9096" t="s">
        <v>8224</v>
      </c>
      <c r="L9096" t="s">
        <v>8216</v>
      </c>
    </row>
    <row r="9097" spans="1:12" x14ac:dyDescent="0.35">
      <c r="A9097" s="164" t="s">
        <v>32695</v>
      </c>
      <c r="B9097" t="s">
        <v>32696</v>
      </c>
      <c r="C9097" t="s">
        <v>32697</v>
      </c>
      <c r="D9097" t="s">
        <v>32698</v>
      </c>
      <c r="E9097" t="s">
        <v>4186</v>
      </c>
      <c r="H9097" t="s">
        <v>8213</v>
      </c>
      <c r="I9097" t="s">
        <v>8214</v>
      </c>
      <c r="J9097" t="s">
        <v>8215</v>
      </c>
      <c r="K9097" t="s">
        <v>8224</v>
      </c>
      <c r="L9097" t="s">
        <v>8216</v>
      </c>
    </row>
    <row r="9098" spans="1:12" x14ac:dyDescent="0.35">
      <c r="A9098" s="164" t="s">
        <v>32620</v>
      </c>
      <c r="B9098" t="s">
        <v>32621</v>
      </c>
      <c r="C9098" t="s">
        <v>29757</v>
      </c>
      <c r="D9098" t="s">
        <v>215</v>
      </c>
      <c r="E9098" t="s">
        <v>4186</v>
      </c>
      <c r="F9098">
        <v>144</v>
      </c>
      <c r="G9098" t="s">
        <v>8212</v>
      </c>
      <c r="H9098" t="s">
        <v>8213</v>
      </c>
      <c r="I9098" t="s">
        <v>8214</v>
      </c>
      <c r="J9098" t="s">
        <v>8215</v>
      </c>
      <c r="K9098" t="s">
        <v>8224</v>
      </c>
      <c r="L9098" t="s">
        <v>8216</v>
      </c>
    </row>
    <row r="9099" spans="1:12" x14ac:dyDescent="0.35">
      <c r="A9099" s="164" t="s">
        <v>26335</v>
      </c>
      <c r="B9099" t="s">
        <v>26336</v>
      </c>
      <c r="C9099" t="s">
        <v>26337</v>
      </c>
      <c r="D9099" t="s">
        <v>8361</v>
      </c>
      <c r="E9099" t="s">
        <v>4186</v>
      </c>
      <c r="H9099" t="s">
        <v>8213</v>
      </c>
      <c r="I9099" t="s">
        <v>8214</v>
      </c>
      <c r="J9099" t="s">
        <v>8215</v>
      </c>
      <c r="K9099" t="s">
        <v>8224</v>
      </c>
      <c r="L9099" t="s">
        <v>8216</v>
      </c>
    </row>
    <row r="9100" spans="1:12" x14ac:dyDescent="0.35">
      <c r="A9100" s="164" t="s">
        <v>20389</v>
      </c>
      <c r="B9100" t="s">
        <v>20390</v>
      </c>
      <c r="C9100" t="s">
        <v>20391</v>
      </c>
      <c r="D9100" t="s">
        <v>93</v>
      </c>
      <c r="E9100" t="s">
        <v>4186</v>
      </c>
      <c r="F9100">
        <v>90</v>
      </c>
      <c r="G9100" t="s">
        <v>8234</v>
      </c>
      <c r="H9100" t="s">
        <v>8213</v>
      </c>
      <c r="I9100" t="s">
        <v>8214</v>
      </c>
      <c r="J9100" t="s">
        <v>8215</v>
      </c>
      <c r="K9100" t="s">
        <v>8224</v>
      </c>
      <c r="L9100" t="s">
        <v>8216</v>
      </c>
    </row>
    <row r="9101" spans="1:12" x14ac:dyDescent="0.35">
      <c r="A9101" s="164" t="s">
        <v>31327</v>
      </c>
      <c r="B9101" t="s">
        <v>31328</v>
      </c>
      <c r="C9101" t="s">
        <v>31329</v>
      </c>
      <c r="D9101" t="s">
        <v>4224</v>
      </c>
      <c r="E9101" t="s">
        <v>4186</v>
      </c>
      <c r="F9101">
        <v>263</v>
      </c>
      <c r="G9101" t="s">
        <v>8223</v>
      </c>
      <c r="H9101" t="s">
        <v>8213</v>
      </c>
      <c r="I9101" t="s">
        <v>8214</v>
      </c>
      <c r="J9101" t="s">
        <v>8215</v>
      </c>
      <c r="K9101" t="s">
        <v>8224</v>
      </c>
      <c r="L9101" t="s">
        <v>8216</v>
      </c>
    </row>
    <row r="9102" spans="1:12" x14ac:dyDescent="0.35">
      <c r="A9102" s="164" t="s">
        <v>17987</v>
      </c>
      <c r="B9102" t="s">
        <v>17988</v>
      </c>
      <c r="C9102" t="s">
        <v>17989</v>
      </c>
      <c r="D9102" t="s">
        <v>17990</v>
      </c>
      <c r="E9102" t="s">
        <v>4186</v>
      </c>
      <c r="F9102">
        <v>132</v>
      </c>
      <c r="G9102" t="s">
        <v>8212</v>
      </c>
      <c r="H9102" t="s">
        <v>8213</v>
      </c>
      <c r="I9102" t="s">
        <v>8214</v>
      </c>
      <c r="J9102" t="s">
        <v>8215</v>
      </c>
      <c r="K9102" t="s">
        <v>8224</v>
      </c>
      <c r="L9102" t="s">
        <v>8216</v>
      </c>
    </row>
    <row r="9103" spans="1:12" x14ac:dyDescent="0.35">
      <c r="A9103" s="164" t="s">
        <v>10069</v>
      </c>
      <c r="B9103" t="s">
        <v>10070</v>
      </c>
      <c r="C9103" t="s">
        <v>10071</v>
      </c>
      <c r="D9103" t="s">
        <v>10072</v>
      </c>
      <c r="E9103" t="s">
        <v>4186</v>
      </c>
      <c r="F9103">
        <v>92</v>
      </c>
      <c r="G9103" t="s">
        <v>8234</v>
      </c>
      <c r="H9103" t="s">
        <v>8213</v>
      </c>
      <c r="I9103" t="s">
        <v>8214</v>
      </c>
      <c r="J9103" t="s">
        <v>8215</v>
      </c>
      <c r="K9103" t="s">
        <v>8224</v>
      </c>
      <c r="L9103" t="s">
        <v>8216</v>
      </c>
    </row>
    <row r="9104" spans="1:12" x14ac:dyDescent="0.35">
      <c r="A9104" s="164" t="s">
        <v>14643</v>
      </c>
      <c r="B9104" t="s">
        <v>14644</v>
      </c>
      <c r="C9104" t="s">
        <v>14645</v>
      </c>
      <c r="D9104" t="s">
        <v>9143</v>
      </c>
      <c r="E9104" t="s">
        <v>4186</v>
      </c>
      <c r="F9104">
        <v>24</v>
      </c>
      <c r="G9104" t="s">
        <v>8234</v>
      </c>
      <c r="H9104" t="s">
        <v>8213</v>
      </c>
      <c r="I9104" t="s">
        <v>8214</v>
      </c>
      <c r="J9104" t="s">
        <v>8215</v>
      </c>
      <c r="K9104" t="s">
        <v>8224</v>
      </c>
      <c r="L9104" t="s">
        <v>8267</v>
      </c>
    </row>
    <row r="9105" spans="1:12" x14ac:dyDescent="0.35">
      <c r="A9105" s="164" t="s">
        <v>33301</v>
      </c>
      <c r="B9105" t="s">
        <v>33302</v>
      </c>
      <c r="C9105" t="s">
        <v>33303</v>
      </c>
      <c r="D9105" t="s">
        <v>4205</v>
      </c>
      <c r="E9105" t="s">
        <v>4186</v>
      </c>
      <c r="F9105">
        <v>55</v>
      </c>
      <c r="G9105" t="s">
        <v>8234</v>
      </c>
      <c r="H9105" t="s">
        <v>8213</v>
      </c>
      <c r="I9105" t="s">
        <v>8214</v>
      </c>
      <c r="J9105" t="s">
        <v>8215</v>
      </c>
      <c r="K9105" t="s">
        <v>8224</v>
      </c>
      <c r="L9105" t="s">
        <v>8216</v>
      </c>
    </row>
    <row r="9106" spans="1:12" x14ac:dyDescent="0.35">
      <c r="A9106" s="164" t="s">
        <v>14026</v>
      </c>
      <c r="B9106" t="s">
        <v>14027</v>
      </c>
      <c r="C9106" t="s">
        <v>14028</v>
      </c>
      <c r="D9106" t="s">
        <v>93</v>
      </c>
      <c r="E9106" t="s">
        <v>4186</v>
      </c>
      <c r="F9106">
        <v>128</v>
      </c>
      <c r="G9106" t="s">
        <v>8212</v>
      </c>
      <c r="H9106" t="s">
        <v>8213</v>
      </c>
      <c r="I9106" t="s">
        <v>8214</v>
      </c>
      <c r="J9106" t="s">
        <v>8215</v>
      </c>
      <c r="K9106" t="s">
        <v>8224</v>
      </c>
      <c r="L9106" t="s">
        <v>8216</v>
      </c>
    </row>
    <row r="9107" spans="1:12" x14ac:dyDescent="0.35">
      <c r="A9107" s="164" t="s">
        <v>19915</v>
      </c>
      <c r="B9107" t="s">
        <v>19916</v>
      </c>
      <c r="C9107" t="s">
        <v>19917</v>
      </c>
      <c r="D9107" t="s">
        <v>19918</v>
      </c>
      <c r="E9107" t="s">
        <v>4186</v>
      </c>
      <c r="F9107">
        <v>16</v>
      </c>
      <c r="G9107" t="s">
        <v>8234</v>
      </c>
      <c r="H9107" t="s">
        <v>8213</v>
      </c>
      <c r="I9107" t="s">
        <v>8214</v>
      </c>
      <c r="J9107" t="s">
        <v>8215</v>
      </c>
      <c r="K9107" t="s">
        <v>8224</v>
      </c>
      <c r="L9107" t="s">
        <v>8216</v>
      </c>
    </row>
    <row r="9108" spans="1:12" x14ac:dyDescent="0.35">
      <c r="A9108" s="164" t="s">
        <v>30902</v>
      </c>
      <c r="B9108" t="s">
        <v>30903</v>
      </c>
      <c r="C9108" t="s">
        <v>11420</v>
      </c>
      <c r="D9108" t="s">
        <v>8361</v>
      </c>
      <c r="E9108" t="s">
        <v>4186</v>
      </c>
      <c r="F9108">
        <v>140</v>
      </c>
      <c r="G9108" t="s">
        <v>8212</v>
      </c>
      <c r="H9108" t="s">
        <v>8213</v>
      </c>
      <c r="I9108" t="s">
        <v>8214</v>
      </c>
      <c r="J9108" t="s">
        <v>8215</v>
      </c>
      <c r="K9108" t="s">
        <v>8224</v>
      </c>
      <c r="L9108" t="s">
        <v>8216</v>
      </c>
    </row>
    <row r="9109" spans="1:12" x14ac:dyDescent="0.35">
      <c r="A9109" s="164" t="s">
        <v>20608</v>
      </c>
      <c r="B9109" t="s">
        <v>20609</v>
      </c>
      <c r="C9109" t="s">
        <v>20610</v>
      </c>
      <c r="D9109" t="s">
        <v>940</v>
      </c>
      <c r="E9109" t="s">
        <v>4186</v>
      </c>
      <c r="F9109">
        <v>52</v>
      </c>
      <c r="G9109" t="s">
        <v>8234</v>
      </c>
      <c r="H9109" t="s">
        <v>8213</v>
      </c>
      <c r="I9109" t="s">
        <v>8214</v>
      </c>
      <c r="J9109" t="s">
        <v>8215</v>
      </c>
      <c r="K9109" t="s">
        <v>8224</v>
      </c>
      <c r="L9109" t="s">
        <v>8267</v>
      </c>
    </row>
    <row r="9110" spans="1:12" x14ac:dyDescent="0.35">
      <c r="A9110" s="164" t="s">
        <v>31703</v>
      </c>
      <c r="B9110" t="s">
        <v>31704</v>
      </c>
      <c r="C9110" t="s">
        <v>31705</v>
      </c>
      <c r="D9110" t="s">
        <v>4213</v>
      </c>
      <c r="E9110" t="s">
        <v>4186</v>
      </c>
      <c r="F9110">
        <v>30</v>
      </c>
      <c r="G9110" t="s">
        <v>8234</v>
      </c>
      <c r="H9110" t="s">
        <v>8213</v>
      </c>
      <c r="I9110" t="s">
        <v>8214</v>
      </c>
      <c r="J9110" t="s">
        <v>8215</v>
      </c>
      <c r="K9110" t="s">
        <v>8224</v>
      </c>
      <c r="L9110" t="s">
        <v>8216</v>
      </c>
    </row>
    <row r="9111" spans="1:12" x14ac:dyDescent="0.35">
      <c r="A9111" s="164" t="s">
        <v>11502</v>
      </c>
      <c r="B9111" t="s">
        <v>11503</v>
      </c>
      <c r="C9111" t="s">
        <v>11504</v>
      </c>
      <c r="D9111" t="s">
        <v>215</v>
      </c>
      <c r="E9111" t="s">
        <v>4186</v>
      </c>
      <c r="F9111">
        <v>124</v>
      </c>
      <c r="G9111" t="s">
        <v>8212</v>
      </c>
      <c r="H9111" t="s">
        <v>8213</v>
      </c>
      <c r="I9111" t="s">
        <v>8214</v>
      </c>
      <c r="J9111" t="s">
        <v>8215</v>
      </c>
      <c r="K9111" t="s">
        <v>8224</v>
      </c>
      <c r="L9111" t="s">
        <v>8216</v>
      </c>
    </row>
    <row r="9112" spans="1:12" x14ac:dyDescent="0.35">
      <c r="A9112" s="164" t="s">
        <v>12143</v>
      </c>
      <c r="B9112" t="s">
        <v>12144</v>
      </c>
      <c r="C9112" t="s">
        <v>12145</v>
      </c>
      <c r="D9112" t="s">
        <v>4218</v>
      </c>
      <c r="E9112" t="s">
        <v>4186</v>
      </c>
      <c r="F9112">
        <v>68</v>
      </c>
      <c r="G9112" t="s">
        <v>8234</v>
      </c>
      <c r="H9112" t="s">
        <v>8213</v>
      </c>
      <c r="I9112" t="s">
        <v>8214</v>
      </c>
      <c r="J9112" t="s">
        <v>8215</v>
      </c>
      <c r="K9112" t="s">
        <v>8224</v>
      </c>
      <c r="L9112" t="s">
        <v>8216</v>
      </c>
    </row>
    <row r="9113" spans="1:12" x14ac:dyDescent="0.35">
      <c r="A9113" s="164" t="s">
        <v>25893</v>
      </c>
      <c r="B9113" t="s">
        <v>25894</v>
      </c>
      <c r="C9113" t="s">
        <v>25895</v>
      </c>
      <c r="D9113" t="s">
        <v>940</v>
      </c>
      <c r="E9113" t="s">
        <v>4186</v>
      </c>
      <c r="F9113">
        <v>49</v>
      </c>
      <c r="G9113" t="s">
        <v>8234</v>
      </c>
      <c r="H9113" t="s">
        <v>8213</v>
      </c>
      <c r="I9113" t="s">
        <v>8214</v>
      </c>
      <c r="J9113" t="s">
        <v>8215</v>
      </c>
      <c r="K9113" t="s">
        <v>8224</v>
      </c>
      <c r="L9113" t="s">
        <v>8216</v>
      </c>
    </row>
    <row r="9114" spans="1:12" x14ac:dyDescent="0.35">
      <c r="A9114" s="164" t="s">
        <v>29867</v>
      </c>
      <c r="B9114" t="s">
        <v>29052</v>
      </c>
      <c r="C9114" t="s">
        <v>29053</v>
      </c>
      <c r="D9114" t="s">
        <v>4307</v>
      </c>
      <c r="E9114" t="s">
        <v>4186</v>
      </c>
      <c r="F9114">
        <v>92</v>
      </c>
      <c r="G9114" t="s">
        <v>8234</v>
      </c>
      <c r="H9114" t="s">
        <v>8213</v>
      </c>
      <c r="I9114" t="s">
        <v>8214</v>
      </c>
      <c r="J9114" t="s">
        <v>8215</v>
      </c>
      <c r="K9114" t="s">
        <v>8224</v>
      </c>
      <c r="L9114" t="s">
        <v>8216</v>
      </c>
    </row>
    <row r="9115" spans="1:12" x14ac:dyDescent="0.35">
      <c r="A9115" s="164" t="s">
        <v>31989</v>
      </c>
      <c r="B9115" t="s">
        <v>26541</v>
      </c>
      <c r="C9115" t="s">
        <v>26542</v>
      </c>
      <c r="D9115" t="s">
        <v>4466</v>
      </c>
      <c r="E9115" t="s">
        <v>4186</v>
      </c>
      <c r="F9115">
        <v>78</v>
      </c>
      <c r="G9115" t="s">
        <v>8234</v>
      </c>
      <c r="H9115" t="s">
        <v>8213</v>
      </c>
      <c r="I9115" t="s">
        <v>8214</v>
      </c>
      <c r="J9115" t="s">
        <v>8215</v>
      </c>
      <c r="K9115" t="s">
        <v>8224</v>
      </c>
      <c r="L9115" t="s">
        <v>8216</v>
      </c>
    </row>
    <row r="9116" spans="1:12" x14ac:dyDescent="0.35">
      <c r="A9116" s="164" t="s">
        <v>27833</v>
      </c>
      <c r="B9116" t="s">
        <v>20609</v>
      </c>
      <c r="C9116" t="s">
        <v>20610</v>
      </c>
      <c r="D9116" t="s">
        <v>940</v>
      </c>
      <c r="E9116" t="s">
        <v>4186</v>
      </c>
      <c r="F9116">
        <v>74</v>
      </c>
      <c r="G9116" t="s">
        <v>8234</v>
      </c>
      <c r="H9116" t="s">
        <v>8213</v>
      </c>
      <c r="I9116" t="s">
        <v>8214</v>
      </c>
      <c r="J9116" t="s">
        <v>8215</v>
      </c>
      <c r="K9116" t="s">
        <v>8224</v>
      </c>
      <c r="L9116" t="s">
        <v>8216</v>
      </c>
    </row>
    <row r="9117" spans="1:12" x14ac:dyDescent="0.35">
      <c r="A9117" s="164" t="s">
        <v>31009</v>
      </c>
      <c r="B9117" t="s">
        <v>31010</v>
      </c>
      <c r="C9117" t="s">
        <v>31011</v>
      </c>
      <c r="D9117" t="s">
        <v>3238</v>
      </c>
      <c r="E9117" t="s">
        <v>4186</v>
      </c>
      <c r="F9117">
        <v>20</v>
      </c>
      <c r="G9117" t="s">
        <v>8234</v>
      </c>
      <c r="H9117" t="s">
        <v>8213</v>
      </c>
      <c r="I9117" t="s">
        <v>8219</v>
      </c>
      <c r="J9117" t="s">
        <v>8215</v>
      </c>
      <c r="K9117" t="s">
        <v>8224</v>
      </c>
      <c r="L9117" t="s">
        <v>8216</v>
      </c>
    </row>
    <row r="9118" spans="1:12" x14ac:dyDescent="0.35">
      <c r="A9118" s="164" t="s">
        <v>30585</v>
      </c>
      <c r="B9118" t="s">
        <v>25933</v>
      </c>
      <c r="C9118" t="s">
        <v>11541</v>
      </c>
      <c r="D9118" t="s">
        <v>4226</v>
      </c>
      <c r="E9118" t="s">
        <v>4186</v>
      </c>
      <c r="F9118">
        <v>34</v>
      </c>
      <c r="G9118" t="s">
        <v>8234</v>
      </c>
      <c r="H9118" t="s">
        <v>8213</v>
      </c>
      <c r="I9118" t="s">
        <v>8214</v>
      </c>
      <c r="J9118" t="s">
        <v>8215</v>
      </c>
      <c r="K9118" t="s">
        <v>8224</v>
      </c>
      <c r="L9118" t="s">
        <v>8216</v>
      </c>
    </row>
    <row r="9119" spans="1:12" x14ac:dyDescent="0.35">
      <c r="A9119" s="164" t="s">
        <v>26540</v>
      </c>
      <c r="B9119" t="s">
        <v>26541</v>
      </c>
      <c r="C9119" t="s">
        <v>26542</v>
      </c>
      <c r="D9119" t="s">
        <v>4466</v>
      </c>
      <c r="E9119" t="s">
        <v>4186</v>
      </c>
      <c r="F9119">
        <v>116</v>
      </c>
      <c r="G9119" t="s">
        <v>8212</v>
      </c>
      <c r="H9119" t="s">
        <v>8213</v>
      </c>
      <c r="I9119" t="s">
        <v>8214</v>
      </c>
      <c r="J9119" t="s">
        <v>8215</v>
      </c>
      <c r="K9119" t="s">
        <v>8224</v>
      </c>
      <c r="L9119" t="s">
        <v>8216</v>
      </c>
    </row>
    <row r="9120" spans="1:12" x14ac:dyDescent="0.35">
      <c r="A9120" s="164" t="s">
        <v>22319</v>
      </c>
      <c r="B9120" t="s">
        <v>22320</v>
      </c>
      <c r="C9120" t="s">
        <v>22321</v>
      </c>
      <c r="D9120" t="s">
        <v>4406</v>
      </c>
      <c r="E9120" t="s">
        <v>4186</v>
      </c>
      <c r="F9120">
        <v>104</v>
      </c>
      <c r="G9120" t="s">
        <v>8212</v>
      </c>
      <c r="H9120" t="s">
        <v>8213</v>
      </c>
      <c r="I9120" t="s">
        <v>8214</v>
      </c>
      <c r="J9120" t="s">
        <v>8215</v>
      </c>
      <c r="K9120" t="s">
        <v>8224</v>
      </c>
      <c r="L9120" t="s">
        <v>8216</v>
      </c>
    </row>
    <row r="9121" spans="1:12" x14ac:dyDescent="0.35">
      <c r="A9121" s="164" t="s">
        <v>32625</v>
      </c>
      <c r="B9121" t="s">
        <v>21690</v>
      </c>
      <c r="C9121" t="s">
        <v>21691</v>
      </c>
      <c r="D9121" t="s">
        <v>4209</v>
      </c>
      <c r="E9121" t="s">
        <v>4186</v>
      </c>
      <c r="F9121">
        <v>76</v>
      </c>
      <c r="G9121" t="s">
        <v>8234</v>
      </c>
      <c r="H9121" t="s">
        <v>8213</v>
      </c>
      <c r="I9121" t="s">
        <v>8214</v>
      </c>
      <c r="J9121" t="s">
        <v>8215</v>
      </c>
      <c r="K9121" t="s">
        <v>8224</v>
      </c>
      <c r="L9121" t="s">
        <v>8216</v>
      </c>
    </row>
    <row r="9122" spans="1:12" x14ac:dyDescent="0.35">
      <c r="A9122" s="164" t="s">
        <v>33098</v>
      </c>
      <c r="B9122" t="s">
        <v>33099</v>
      </c>
      <c r="C9122" t="s">
        <v>24790</v>
      </c>
      <c r="D9122" t="s">
        <v>93</v>
      </c>
      <c r="E9122" t="s">
        <v>4186</v>
      </c>
      <c r="F9122">
        <v>122</v>
      </c>
      <c r="G9122" t="s">
        <v>8212</v>
      </c>
      <c r="H9122" t="s">
        <v>8213</v>
      </c>
      <c r="I9122" t="s">
        <v>8214</v>
      </c>
      <c r="J9122" t="s">
        <v>8215</v>
      </c>
      <c r="K9122" t="s">
        <v>8224</v>
      </c>
      <c r="L9122" t="s">
        <v>8216</v>
      </c>
    </row>
    <row r="9123" spans="1:12" x14ac:dyDescent="0.35">
      <c r="A9123" s="164" t="s">
        <v>19037</v>
      </c>
      <c r="B9123" t="s">
        <v>18160</v>
      </c>
      <c r="C9123" t="s">
        <v>18161</v>
      </c>
      <c r="D9123" t="s">
        <v>93</v>
      </c>
      <c r="E9123" t="s">
        <v>4186</v>
      </c>
      <c r="F9123">
        <v>128</v>
      </c>
      <c r="G9123" t="s">
        <v>8212</v>
      </c>
      <c r="H9123" t="s">
        <v>8213</v>
      </c>
      <c r="I9123" t="s">
        <v>8214</v>
      </c>
      <c r="J9123" t="s">
        <v>8215</v>
      </c>
      <c r="K9123" t="s">
        <v>8224</v>
      </c>
      <c r="L9123" t="s">
        <v>8216</v>
      </c>
    </row>
    <row r="9124" spans="1:12" x14ac:dyDescent="0.35">
      <c r="A9124" s="164" t="s">
        <v>33150</v>
      </c>
      <c r="B9124" t="s">
        <v>33151</v>
      </c>
      <c r="C9124" t="s">
        <v>25895</v>
      </c>
      <c r="D9124" t="s">
        <v>940</v>
      </c>
      <c r="E9124" t="s">
        <v>4186</v>
      </c>
      <c r="F9124">
        <v>166</v>
      </c>
      <c r="G9124" t="s">
        <v>8212</v>
      </c>
      <c r="H9124" t="s">
        <v>8213</v>
      </c>
      <c r="I9124" t="s">
        <v>8214</v>
      </c>
      <c r="J9124" t="s">
        <v>8215</v>
      </c>
      <c r="K9124" t="s">
        <v>8224</v>
      </c>
      <c r="L9124" t="s">
        <v>8216</v>
      </c>
    </row>
    <row r="9125" spans="1:12" x14ac:dyDescent="0.35">
      <c r="A9125" s="164" t="s">
        <v>8559</v>
      </c>
      <c r="B9125" t="s">
        <v>8560</v>
      </c>
      <c r="C9125" t="s">
        <v>8561</v>
      </c>
      <c r="D9125" t="s">
        <v>2486</v>
      </c>
      <c r="E9125" t="s">
        <v>4186</v>
      </c>
      <c r="F9125">
        <v>62</v>
      </c>
      <c r="G9125" t="s">
        <v>8234</v>
      </c>
      <c r="H9125" t="s">
        <v>8213</v>
      </c>
      <c r="I9125" t="s">
        <v>8214</v>
      </c>
      <c r="J9125" t="s">
        <v>8215</v>
      </c>
      <c r="K9125" t="s">
        <v>8224</v>
      </c>
      <c r="L9125" t="s">
        <v>8216</v>
      </c>
    </row>
    <row r="9126" spans="1:12" x14ac:dyDescent="0.35">
      <c r="A9126" s="164" t="s">
        <v>14691</v>
      </c>
      <c r="B9126" t="s">
        <v>14692</v>
      </c>
      <c r="C9126" t="s">
        <v>14693</v>
      </c>
      <c r="D9126" t="s">
        <v>4224</v>
      </c>
      <c r="E9126" t="s">
        <v>4186</v>
      </c>
      <c r="F9126">
        <v>28</v>
      </c>
      <c r="G9126" t="s">
        <v>8234</v>
      </c>
      <c r="H9126" t="s">
        <v>8213</v>
      </c>
      <c r="I9126" t="s">
        <v>8214</v>
      </c>
      <c r="J9126" t="s">
        <v>8215</v>
      </c>
      <c r="K9126" t="s">
        <v>8224</v>
      </c>
      <c r="L9126" t="s">
        <v>8216</v>
      </c>
    </row>
    <row r="9127" spans="1:12" x14ac:dyDescent="0.35">
      <c r="A9127" s="164" t="s">
        <v>13764</v>
      </c>
      <c r="B9127" t="s">
        <v>13765</v>
      </c>
      <c r="C9127" t="s">
        <v>13766</v>
      </c>
      <c r="D9127" t="s">
        <v>4305</v>
      </c>
      <c r="E9127" t="s">
        <v>4186</v>
      </c>
      <c r="F9127">
        <v>28</v>
      </c>
      <c r="G9127" t="s">
        <v>8234</v>
      </c>
      <c r="H9127" t="s">
        <v>8213</v>
      </c>
      <c r="I9127" t="s">
        <v>8214</v>
      </c>
      <c r="J9127" t="s">
        <v>8215</v>
      </c>
      <c r="K9127" t="s">
        <v>8224</v>
      </c>
      <c r="L9127" t="s">
        <v>8216</v>
      </c>
    </row>
    <row r="9128" spans="1:12" x14ac:dyDescent="0.35">
      <c r="A9128" s="164" t="s">
        <v>9938</v>
      </c>
      <c r="B9128" t="s">
        <v>9939</v>
      </c>
      <c r="C9128" t="s">
        <v>9940</v>
      </c>
      <c r="D9128" t="s">
        <v>4228</v>
      </c>
      <c r="E9128" t="s">
        <v>4186</v>
      </c>
      <c r="F9128">
        <v>232</v>
      </c>
      <c r="G9128" t="s">
        <v>8223</v>
      </c>
      <c r="H9128" t="s">
        <v>8213</v>
      </c>
      <c r="I9128" t="s">
        <v>8214</v>
      </c>
      <c r="J9128" t="s">
        <v>8215</v>
      </c>
      <c r="K9128" t="s">
        <v>8224</v>
      </c>
      <c r="L9128" t="s">
        <v>8216</v>
      </c>
    </row>
    <row r="9129" spans="1:12" x14ac:dyDescent="0.35">
      <c r="A9129" s="164" t="s">
        <v>15741</v>
      </c>
      <c r="B9129" t="s">
        <v>15742</v>
      </c>
      <c r="C9129" t="s">
        <v>15743</v>
      </c>
      <c r="D9129" t="s">
        <v>2782</v>
      </c>
      <c r="E9129" t="s">
        <v>4186</v>
      </c>
      <c r="F9129">
        <v>68</v>
      </c>
      <c r="G9129" t="s">
        <v>8234</v>
      </c>
      <c r="H9129" t="s">
        <v>8213</v>
      </c>
      <c r="I9129" t="s">
        <v>8214</v>
      </c>
      <c r="J9129" t="s">
        <v>8215</v>
      </c>
      <c r="K9129" t="s">
        <v>8224</v>
      </c>
      <c r="L9129" t="s">
        <v>8216</v>
      </c>
    </row>
    <row r="9130" spans="1:12" x14ac:dyDescent="0.35">
      <c r="A9130" s="164" t="s">
        <v>23763</v>
      </c>
      <c r="B9130" t="s">
        <v>18651</v>
      </c>
      <c r="C9130" t="s">
        <v>23764</v>
      </c>
      <c r="D9130" t="s">
        <v>4300</v>
      </c>
      <c r="E9130" t="s">
        <v>4186</v>
      </c>
      <c r="F9130">
        <v>24</v>
      </c>
      <c r="G9130" t="s">
        <v>8234</v>
      </c>
      <c r="H9130" t="s">
        <v>8213</v>
      </c>
      <c r="I9130" t="s">
        <v>8219</v>
      </c>
      <c r="J9130" t="s">
        <v>8215</v>
      </c>
      <c r="K9130" t="s">
        <v>8224</v>
      </c>
      <c r="L9130" t="s">
        <v>8216</v>
      </c>
    </row>
    <row r="9131" spans="1:12" x14ac:dyDescent="0.35">
      <c r="A9131" s="164" t="s">
        <v>16544</v>
      </c>
      <c r="B9131" t="s">
        <v>16545</v>
      </c>
      <c r="C9131" t="s">
        <v>16546</v>
      </c>
      <c r="D9131" t="s">
        <v>4209</v>
      </c>
      <c r="E9131" t="s">
        <v>4186</v>
      </c>
      <c r="F9131">
        <v>24</v>
      </c>
      <c r="G9131" t="s">
        <v>8234</v>
      </c>
      <c r="H9131" t="s">
        <v>8213</v>
      </c>
      <c r="I9131" t="s">
        <v>8214</v>
      </c>
      <c r="J9131" t="s">
        <v>8215</v>
      </c>
      <c r="K9131" t="s">
        <v>8224</v>
      </c>
      <c r="L9131" t="s">
        <v>8216</v>
      </c>
    </row>
    <row r="9132" spans="1:12" x14ac:dyDescent="0.35">
      <c r="A9132" s="164" t="s">
        <v>9852</v>
      </c>
      <c r="B9132" t="s">
        <v>9853</v>
      </c>
      <c r="C9132" t="s">
        <v>9854</v>
      </c>
      <c r="D9132" t="s">
        <v>9855</v>
      </c>
      <c r="E9132" t="s">
        <v>4186</v>
      </c>
      <c r="F9132">
        <v>24</v>
      </c>
      <c r="G9132" t="s">
        <v>8234</v>
      </c>
      <c r="H9132" t="s">
        <v>8213</v>
      </c>
      <c r="I9132" t="s">
        <v>8214</v>
      </c>
      <c r="J9132" t="s">
        <v>8215</v>
      </c>
      <c r="K9132" t="s">
        <v>8224</v>
      </c>
      <c r="L9132" t="s">
        <v>8216</v>
      </c>
    </row>
    <row r="9133" spans="1:12" x14ac:dyDescent="0.35">
      <c r="A9133" s="164" t="s">
        <v>29342</v>
      </c>
      <c r="B9133" t="s">
        <v>29343</v>
      </c>
      <c r="C9133" t="s">
        <v>25779</v>
      </c>
      <c r="D9133" t="s">
        <v>204</v>
      </c>
      <c r="E9133" t="s">
        <v>4186</v>
      </c>
      <c r="F9133">
        <v>78</v>
      </c>
      <c r="G9133" t="s">
        <v>8234</v>
      </c>
      <c r="H9133" t="s">
        <v>8213</v>
      </c>
      <c r="I9133" t="s">
        <v>8214</v>
      </c>
      <c r="J9133" t="s">
        <v>8215</v>
      </c>
      <c r="K9133" t="s">
        <v>8224</v>
      </c>
      <c r="L9133" t="s">
        <v>8216</v>
      </c>
    </row>
    <row r="9134" spans="1:12" x14ac:dyDescent="0.35">
      <c r="A9134" s="164" t="s">
        <v>20263</v>
      </c>
      <c r="B9134" t="s">
        <v>20264</v>
      </c>
      <c r="C9134" t="s">
        <v>14028</v>
      </c>
      <c r="D9134" t="s">
        <v>93</v>
      </c>
      <c r="E9134" t="s">
        <v>4186</v>
      </c>
      <c r="F9134">
        <v>148</v>
      </c>
      <c r="G9134" t="s">
        <v>8212</v>
      </c>
      <c r="H9134" t="s">
        <v>8213</v>
      </c>
      <c r="I9134" t="s">
        <v>8214</v>
      </c>
      <c r="J9134" t="s">
        <v>8215</v>
      </c>
      <c r="K9134" t="s">
        <v>8224</v>
      </c>
      <c r="L9134" t="s">
        <v>8216</v>
      </c>
    </row>
    <row r="9135" spans="1:12" x14ac:dyDescent="0.35">
      <c r="A9135" s="164" t="s">
        <v>30976</v>
      </c>
      <c r="B9135" t="s">
        <v>30977</v>
      </c>
      <c r="C9135" t="s">
        <v>30978</v>
      </c>
      <c r="D9135" t="s">
        <v>4224</v>
      </c>
      <c r="E9135" t="s">
        <v>4186</v>
      </c>
      <c r="F9135">
        <v>80</v>
      </c>
      <c r="G9135" t="s">
        <v>8234</v>
      </c>
      <c r="H9135" t="s">
        <v>8213</v>
      </c>
      <c r="I9135" t="s">
        <v>8214</v>
      </c>
      <c r="J9135" t="s">
        <v>8215</v>
      </c>
      <c r="K9135" t="s">
        <v>8224</v>
      </c>
      <c r="L9135" t="s">
        <v>8216</v>
      </c>
    </row>
    <row r="9136" spans="1:12" x14ac:dyDescent="0.35">
      <c r="A9136" s="164" t="s">
        <v>29051</v>
      </c>
      <c r="B9136" t="s">
        <v>29052</v>
      </c>
      <c r="C9136" t="s">
        <v>29053</v>
      </c>
      <c r="D9136" t="s">
        <v>4307</v>
      </c>
      <c r="E9136" t="s">
        <v>4186</v>
      </c>
      <c r="F9136">
        <v>90</v>
      </c>
      <c r="G9136" t="s">
        <v>8234</v>
      </c>
      <c r="H9136" t="s">
        <v>8213</v>
      </c>
      <c r="I9136" t="s">
        <v>8214</v>
      </c>
      <c r="J9136" t="s">
        <v>8215</v>
      </c>
      <c r="K9136" t="s">
        <v>8224</v>
      </c>
      <c r="L9136" t="s">
        <v>8216</v>
      </c>
    </row>
    <row r="9137" spans="1:12" x14ac:dyDescent="0.35">
      <c r="A9137" s="164" t="s">
        <v>18650</v>
      </c>
      <c r="B9137" t="s">
        <v>18651</v>
      </c>
      <c r="C9137" t="s">
        <v>18652</v>
      </c>
      <c r="D9137" t="s">
        <v>4300</v>
      </c>
      <c r="E9137" t="s">
        <v>4186</v>
      </c>
      <c r="F9137">
        <v>24</v>
      </c>
      <c r="G9137" t="s">
        <v>8234</v>
      </c>
      <c r="H9137" t="s">
        <v>8213</v>
      </c>
      <c r="I9137" t="s">
        <v>8219</v>
      </c>
      <c r="J9137" t="s">
        <v>8215</v>
      </c>
      <c r="K9137" t="s">
        <v>8224</v>
      </c>
      <c r="L9137" t="s">
        <v>8216</v>
      </c>
    </row>
    <row r="9138" spans="1:12" x14ac:dyDescent="0.35">
      <c r="A9138" s="164" t="s">
        <v>23228</v>
      </c>
      <c r="B9138" t="s">
        <v>23229</v>
      </c>
      <c r="C9138" t="s">
        <v>23230</v>
      </c>
      <c r="D9138" t="s">
        <v>4211</v>
      </c>
      <c r="E9138" t="s">
        <v>4186</v>
      </c>
      <c r="F9138">
        <v>72</v>
      </c>
      <c r="G9138" t="s">
        <v>8234</v>
      </c>
      <c r="H9138" t="s">
        <v>8213</v>
      </c>
      <c r="I9138" t="s">
        <v>8214</v>
      </c>
      <c r="J9138" t="s">
        <v>8215</v>
      </c>
      <c r="K9138" t="s">
        <v>8224</v>
      </c>
      <c r="L9138" t="s">
        <v>8216</v>
      </c>
    </row>
    <row r="9139" spans="1:12" x14ac:dyDescent="0.35">
      <c r="A9139" s="164" t="s">
        <v>32122</v>
      </c>
      <c r="B9139" t="s">
        <v>32123</v>
      </c>
      <c r="C9139" t="s">
        <v>32124</v>
      </c>
      <c r="D9139" t="s">
        <v>4324</v>
      </c>
      <c r="E9139" t="s">
        <v>4186</v>
      </c>
      <c r="F9139">
        <v>72</v>
      </c>
      <c r="G9139" t="s">
        <v>8234</v>
      </c>
      <c r="H9139" t="s">
        <v>8213</v>
      </c>
      <c r="I9139" t="s">
        <v>8214</v>
      </c>
      <c r="J9139" t="s">
        <v>8215</v>
      </c>
      <c r="K9139" t="s">
        <v>8224</v>
      </c>
      <c r="L9139" t="s">
        <v>8216</v>
      </c>
    </row>
    <row r="9140" spans="1:12" x14ac:dyDescent="0.35">
      <c r="A9140" s="164" t="s">
        <v>28495</v>
      </c>
      <c r="B9140" t="s">
        <v>28496</v>
      </c>
      <c r="C9140" t="s">
        <v>16050</v>
      </c>
      <c r="D9140" t="s">
        <v>28497</v>
      </c>
      <c r="E9140" t="s">
        <v>4186</v>
      </c>
      <c r="F9140">
        <v>116</v>
      </c>
      <c r="G9140" t="s">
        <v>8212</v>
      </c>
      <c r="H9140" t="s">
        <v>8213</v>
      </c>
      <c r="I9140" t="s">
        <v>8214</v>
      </c>
      <c r="J9140" t="s">
        <v>8215</v>
      </c>
      <c r="K9140" t="s">
        <v>8224</v>
      </c>
      <c r="L9140" t="s">
        <v>8216</v>
      </c>
    </row>
    <row r="9141" spans="1:12" x14ac:dyDescent="0.35">
      <c r="A9141" s="164" t="s">
        <v>22333</v>
      </c>
      <c r="B9141" t="s">
        <v>4898</v>
      </c>
      <c r="C9141" t="s">
        <v>22334</v>
      </c>
      <c r="D9141" t="s">
        <v>2096</v>
      </c>
      <c r="E9141" t="s">
        <v>4186</v>
      </c>
      <c r="F9141">
        <v>72</v>
      </c>
      <c r="G9141" t="s">
        <v>8234</v>
      </c>
      <c r="H9141" t="s">
        <v>8213</v>
      </c>
      <c r="I9141" t="s">
        <v>8214</v>
      </c>
      <c r="J9141" t="s">
        <v>8215</v>
      </c>
      <c r="K9141" t="s">
        <v>8224</v>
      </c>
      <c r="L9141" t="s">
        <v>8216</v>
      </c>
    </row>
    <row r="9142" spans="1:12" x14ac:dyDescent="0.35">
      <c r="A9142" s="164" t="s">
        <v>21056</v>
      </c>
      <c r="B9142" t="s">
        <v>21057</v>
      </c>
      <c r="C9142" t="s">
        <v>21058</v>
      </c>
      <c r="D9142" t="s">
        <v>4211</v>
      </c>
      <c r="E9142" t="s">
        <v>4186</v>
      </c>
      <c r="F9142">
        <v>48</v>
      </c>
      <c r="G9142" t="s">
        <v>8234</v>
      </c>
      <c r="H9142" t="s">
        <v>8213</v>
      </c>
      <c r="I9142" t="s">
        <v>8214</v>
      </c>
      <c r="J9142" t="s">
        <v>8215</v>
      </c>
      <c r="K9142" t="s">
        <v>8224</v>
      </c>
      <c r="L9142" t="s">
        <v>8216</v>
      </c>
    </row>
    <row r="9143" spans="1:12" x14ac:dyDescent="0.35">
      <c r="A9143" s="164" t="s">
        <v>23646</v>
      </c>
      <c r="B9143" t="s">
        <v>23647</v>
      </c>
      <c r="C9143" t="s">
        <v>23648</v>
      </c>
      <c r="D9143" t="s">
        <v>2096</v>
      </c>
      <c r="E9143" t="s">
        <v>4186</v>
      </c>
      <c r="F9143">
        <v>118</v>
      </c>
      <c r="G9143" t="s">
        <v>8212</v>
      </c>
      <c r="H9143" t="s">
        <v>8213</v>
      </c>
      <c r="I9143" t="s">
        <v>8214</v>
      </c>
      <c r="J9143" t="s">
        <v>8215</v>
      </c>
      <c r="K9143" t="s">
        <v>8224</v>
      </c>
      <c r="L9143" t="s">
        <v>8216</v>
      </c>
    </row>
    <row r="9144" spans="1:12" x14ac:dyDescent="0.35">
      <c r="A9144" s="164" t="s">
        <v>15353</v>
      </c>
      <c r="B9144" t="s">
        <v>15354</v>
      </c>
      <c r="C9144" t="s">
        <v>15355</v>
      </c>
      <c r="D9144" t="s">
        <v>4415</v>
      </c>
      <c r="E9144" t="s">
        <v>4186</v>
      </c>
      <c r="F9144">
        <v>48</v>
      </c>
      <c r="G9144" t="s">
        <v>8234</v>
      </c>
      <c r="H9144" t="s">
        <v>8213</v>
      </c>
      <c r="I9144" t="s">
        <v>8214</v>
      </c>
      <c r="J9144" t="s">
        <v>8215</v>
      </c>
      <c r="K9144" t="s">
        <v>8224</v>
      </c>
      <c r="L9144" t="s">
        <v>8216</v>
      </c>
    </row>
    <row r="9145" spans="1:12" x14ac:dyDescent="0.35">
      <c r="A9145" s="164" t="s">
        <v>25223</v>
      </c>
      <c r="B9145" t="s">
        <v>25224</v>
      </c>
      <c r="C9145" t="s">
        <v>25225</v>
      </c>
      <c r="D9145" t="s">
        <v>1376</v>
      </c>
      <c r="E9145" t="s">
        <v>4186</v>
      </c>
      <c r="F9145">
        <v>72</v>
      </c>
      <c r="G9145" t="s">
        <v>8234</v>
      </c>
      <c r="H9145" t="s">
        <v>8213</v>
      </c>
      <c r="I9145" t="s">
        <v>8214</v>
      </c>
      <c r="J9145" t="s">
        <v>8215</v>
      </c>
      <c r="K9145" t="s">
        <v>8224</v>
      </c>
      <c r="L9145" t="s">
        <v>8216</v>
      </c>
    </row>
    <row r="9146" spans="1:12" x14ac:dyDescent="0.35">
      <c r="A9146" s="164" t="s">
        <v>19904</v>
      </c>
      <c r="B9146" t="s">
        <v>19905</v>
      </c>
      <c r="C9146" t="s">
        <v>19906</v>
      </c>
      <c r="D9146" t="s">
        <v>4226</v>
      </c>
      <c r="E9146" t="s">
        <v>4186</v>
      </c>
      <c r="F9146">
        <v>198</v>
      </c>
      <c r="G9146" t="s">
        <v>8212</v>
      </c>
      <c r="H9146" t="s">
        <v>8213</v>
      </c>
      <c r="I9146" t="s">
        <v>8214</v>
      </c>
      <c r="J9146" t="s">
        <v>8215</v>
      </c>
      <c r="K9146" t="s">
        <v>8224</v>
      </c>
      <c r="L9146" t="s">
        <v>8216</v>
      </c>
    </row>
    <row r="9147" spans="1:12" x14ac:dyDescent="0.35">
      <c r="A9147" s="164" t="s">
        <v>21522</v>
      </c>
      <c r="B9147" t="s">
        <v>21523</v>
      </c>
      <c r="C9147" t="s">
        <v>21524</v>
      </c>
      <c r="D9147" t="s">
        <v>4224</v>
      </c>
      <c r="E9147" t="s">
        <v>4186</v>
      </c>
      <c r="F9147">
        <v>90</v>
      </c>
      <c r="G9147" t="s">
        <v>8234</v>
      </c>
      <c r="H9147" t="s">
        <v>8213</v>
      </c>
      <c r="I9147" t="s">
        <v>8214</v>
      </c>
      <c r="J9147" t="s">
        <v>8215</v>
      </c>
      <c r="K9147" t="s">
        <v>8224</v>
      </c>
      <c r="L9147" t="s">
        <v>8216</v>
      </c>
    </row>
    <row r="9148" spans="1:12" x14ac:dyDescent="0.35">
      <c r="A9148" s="164" t="s">
        <v>24798</v>
      </c>
      <c r="B9148" t="s">
        <v>24799</v>
      </c>
      <c r="C9148" t="s">
        <v>24800</v>
      </c>
      <c r="D9148" t="s">
        <v>988</v>
      </c>
      <c r="E9148" t="s">
        <v>4186</v>
      </c>
      <c r="F9148">
        <v>52</v>
      </c>
      <c r="G9148" t="s">
        <v>8234</v>
      </c>
      <c r="H9148" t="s">
        <v>8213</v>
      </c>
      <c r="I9148" t="s">
        <v>8214</v>
      </c>
      <c r="J9148" t="s">
        <v>8215</v>
      </c>
      <c r="K9148" t="s">
        <v>8224</v>
      </c>
      <c r="L9148" t="s">
        <v>8216</v>
      </c>
    </row>
    <row r="9149" spans="1:12" x14ac:dyDescent="0.35">
      <c r="A9149" s="164" t="s">
        <v>17324</v>
      </c>
      <c r="B9149" t="s">
        <v>17325</v>
      </c>
      <c r="C9149" t="s">
        <v>17326</v>
      </c>
      <c r="D9149" t="s">
        <v>93</v>
      </c>
      <c r="E9149" t="s">
        <v>4186</v>
      </c>
      <c r="F9149">
        <v>141</v>
      </c>
      <c r="G9149" t="s">
        <v>8212</v>
      </c>
      <c r="H9149" t="s">
        <v>8213</v>
      </c>
      <c r="I9149" t="s">
        <v>8214</v>
      </c>
      <c r="J9149" t="s">
        <v>8215</v>
      </c>
      <c r="K9149" t="s">
        <v>8224</v>
      </c>
      <c r="L9149" t="s">
        <v>8216</v>
      </c>
    </row>
    <row r="9150" spans="1:12" x14ac:dyDescent="0.35">
      <c r="A9150" s="164" t="s">
        <v>22063</v>
      </c>
      <c r="B9150" t="s">
        <v>22064</v>
      </c>
      <c r="C9150" t="s">
        <v>22065</v>
      </c>
      <c r="D9150" t="s">
        <v>4489</v>
      </c>
      <c r="E9150" t="s">
        <v>4186</v>
      </c>
      <c r="F9150">
        <v>48</v>
      </c>
      <c r="G9150" t="s">
        <v>8234</v>
      </c>
      <c r="H9150" t="s">
        <v>8213</v>
      </c>
      <c r="I9150" t="s">
        <v>8214</v>
      </c>
      <c r="J9150" t="s">
        <v>8215</v>
      </c>
      <c r="K9150" t="s">
        <v>8224</v>
      </c>
      <c r="L9150" t="s">
        <v>8216</v>
      </c>
    </row>
    <row r="9151" spans="1:12" x14ac:dyDescent="0.35">
      <c r="A9151" s="164" t="s">
        <v>22761</v>
      </c>
      <c r="B9151" t="s">
        <v>22762</v>
      </c>
      <c r="C9151" t="s">
        <v>22763</v>
      </c>
      <c r="D9151" t="s">
        <v>4319</v>
      </c>
      <c r="E9151" t="s">
        <v>4186</v>
      </c>
      <c r="F9151">
        <v>24</v>
      </c>
      <c r="G9151" t="s">
        <v>8234</v>
      </c>
      <c r="H9151" t="s">
        <v>8213</v>
      </c>
      <c r="I9151" t="s">
        <v>8214</v>
      </c>
      <c r="J9151" t="s">
        <v>8215</v>
      </c>
      <c r="K9151" t="s">
        <v>8224</v>
      </c>
      <c r="L9151" t="s">
        <v>8216</v>
      </c>
    </row>
    <row r="9152" spans="1:12" x14ac:dyDescent="0.35">
      <c r="A9152" s="164" t="s">
        <v>20557</v>
      </c>
      <c r="B9152" t="s">
        <v>20558</v>
      </c>
      <c r="C9152" t="s">
        <v>20559</v>
      </c>
      <c r="D9152" t="s">
        <v>14198</v>
      </c>
      <c r="E9152" t="s">
        <v>4186</v>
      </c>
      <c r="F9152">
        <v>72</v>
      </c>
      <c r="G9152" t="s">
        <v>8234</v>
      </c>
      <c r="H9152" t="s">
        <v>8213</v>
      </c>
      <c r="I9152" t="s">
        <v>8214</v>
      </c>
      <c r="J9152" t="s">
        <v>8215</v>
      </c>
      <c r="K9152" t="s">
        <v>8224</v>
      </c>
      <c r="L9152" t="s">
        <v>8216</v>
      </c>
    </row>
    <row r="9153" spans="1:12" x14ac:dyDescent="0.35">
      <c r="A9153" s="164" t="s">
        <v>19862</v>
      </c>
      <c r="B9153" t="s">
        <v>19863</v>
      </c>
      <c r="C9153" t="s">
        <v>14028</v>
      </c>
      <c r="D9153" t="s">
        <v>93</v>
      </c>
      <c r="E9153" t="s">
        <v>4186</v>
      </c>
      <c r="F9153">
        <v>148</v>
      </c>
      <c r="G9153" t="s">
        <v>8212</v>
      </c>
      <c r="H9153" t="s">
        <v>8213</v>
      </c>
      <c r="I9153" t="s">
        <v>8214</v>
      </c>
      <c r="J9153" t="s">
        <v>8215</v>
      </c>
      <c r="K9153" t="s">
        <v>8224</v>
      </c>
      <c r="L9153" t="s">
        <v>8216</v>
      </c>
    </row>
    <row r="9154" spans="1:12" x14ac:dyDescent="0.35">
      <c r="A9154" s="164" t="s">
        <v>29755</v>
      </c>
      <c r="B9154" t="s">
        <v>29756</v>
      </c>
      <c r="C9154" t="s">
        <v>29757</v>
      </c>
      <c r="D9154" t="s">
        <v>215</v>
      </c>
      <c r="E9154" t="s">
        <v>4186</v>
      </c>
      <c r="F9154">
        <v>57</v>
      </c>
      <c r="G9154" t="s">
        <v>8234</v>
      </c>
      <c r="H9154" t="s">
        <v>8213</v>
      </c>
      <c r="I9154" t="s">
        <v>8214</v>
      </c>
      <c r="J9154" t="s">
        <v>8215</v>
      </c>
      <c r="K9154" t="s">
        <v>8224</v>
      </c>
      <c r="L9154" t="s">
        <v>8216</v>
      </c>
    </row>
    <row r="9155" spans="1:12" x14ac:dyDescent="0.35">
      <c r="A9155" s="164" t="s">
        <v>18854</v>
      </c>
      <c r="B9155" t="s">
        <v>18855</v>
      </c>
      <c r="C9155" t="s">
        <v>18856</v>
      </c>
      <c r="D9155" t="s">
        <v>4205</v>
      </c>
      <c r="E9155" t="s">
        <v>4186</v>
      </c>
      <c r="F9155">
        <v>94</v>
      </c>
      <c r="G9155" t="s">
        <v>8234</v>
      </c>
      <c r="H9155" t="s">
        <v>8213</v>
      </c>
      <c r="I9155" t="s">
        <v>8214</v>
      </c>
      <c r="J9155" t="s">
        <v>8215</v>
      </c>
      <c r="K9155" t="s">
        <v>8224</v>
      </c>
      <c r="L9155" t="s">
        <v>8216</v>
      </c>
    </row>
    <row r="9156" spans="1:12" x14ac:dyDescent="0.35">
      <c r="A9156" s="164" t="s">
        <v>19122</v>
      </c>
      <c r="B9156" t="s">
        <v>19123</v>
      </c>
      <c r="C9156" t="s">
        <v>19124</v>
      </c>
      <c r="D9156" t="s">
        <v>93</v>
      </c>
      <c r="E9156" t="s">
        <v>4186</v>
      </c>
      <c r="F9156">
        <v>20</v>
      </c>
      <c r="G9156" t="s">
        <v>8234</v>
      </c>
      <c r="H9156" t="s">
        <v>8213</v>
      </c>
      <c r="I9156" t="s">
        <v>8214</v>
      </c>
      <c r="J9156" t="s">
        <v>8215</v>
      </c>
      <c r="K9156" t="s">
        <v>8224</v>
      </c>
      <c r="L9156" t="s">
        <v>8216</v>
      </c>
    </row>
    <row r="9157" spans="1:12" x14ac:dyDescent="0.35">
      <c r="A9157" s="164" t="s">
        <v>21689</v>
      </c>
      <c r="B9157" t="s">
        <v>21690</v>
      </c>
      <c r="C9157" t="s">
        <v>21691</v>
      </c>
      <c r="D9157" t="s">
        <v>4209</v>
      </c>
      <c r="E9157" t="s">
        <v>4186</v>
      </c>
      <c r="F9157">
        <v>76</v>
      </c>
      <c r="G9157" t="s">
        <v>8234</v>
      </c>
      <c r="H9157" t="s">
        <v>8213</v>
      </c>
      <c r="I9157" t="s">
        <v>8214</v>
      </c>
      <c r="J9157" t="s">
        <v>8215</v>
      </c>
      <c r="K9157" t="s">
        <v>8224</v>
      </c>
      <c r="L9157" t="s">
        <v>8216</v>
      </c>
    </row>
    <row r="9158" spans="1:12" x14ac:dyDescent="0.35">
      <c r="A9158" s="164" t="s">
        <v>30484</v>
      </c>
      <c r="B9158" t="s">
        <v>30485</v>
      </c>
      <c r="C9158" t="s">
        <v>30486</v>
      </c>
      <c r="D9158" t="s">
        <v>4305</v>
      </c>
      <c r="E9158" t="s">
        <v>4186</v>
      </c>
      <c r="F9158">
        <v>96</v>
      </c>
      <c r="G9158" t="s">
        <v>8234</v>
      </c>
      <c r="H9158" t="s">
        <v>8213</v>
      </c>
      <c r="I9158" t="s">
        <v>8214</v>
      </c>
      <c r="J9158" t="s">
        <v>8215</v>
      </c>
      <c r="K9158" t="s">
        <v>8224</v>
      </c>
      <c r="L9158" t="s">
        <v>8216</v>
      </c>
    </row>
    <row r="9159" spans="1:12" x14ac:dyDescent="0.35">
      <c r="A9159" s="164" t="s">
        <v>27479</v>
      </c>
      <c r="B9159" t="s">
        <v>27480</v>
      </c>
      <c r="C9159" t="s">
        <v>27481</v>
      </c>
      <c r="D9159" t="s">
        <v>940</v>
      </c>
      <c r="E9159" t="s">
        <v>4186</v>
      </c>
      <c r="F9159">
        <v>80</v>
      </c>
      <c r="G9159" t="s">
        <v>8234</v>
      </c>
      <c r="H9159" t="s">
        <v>8213</v>
      </c>
      <c r="I9159" t="s">
        <v>8214</v>
      </c>
      <c r="J9159" t="s">
        <v>8215</v>
      </c>
      <c r="K9159" t="s">
        <v>8224</v>
      </c>
      <c r="L9159" t="s">
        <v>8216</v>
      </c>
    </row>
    <row r="9160" spans="1:12" x14ac:dyDescent="0.35">
      <c r="A9160" s="164" t="s">
        <v>27813</v>
      </c>
      <c r="B9160" t="s">
        <v>27814</v>
      </c>
      <c r="C9160" t="s">
        <v>27815</v>
      </c>
      <c r="D9160" t="s">
        <v>749</v>
      </c>
      <c r="E9160" t="s">
        <v>4186</v>
      </c>
      <c r="F9160">
        <v>0</v>
      </c>
      <c r="G9160" t="s">
        <v>8234</v>
      </c>
      <c r="H9160" t="s">
        <v>8213</v>
      </c>
      <c r="I9160" t="s">
        <v>8214</v>
      </c>
      <c r="J9160" t="s">
        <v>8215</v>
      </c>
      <c r="K9160" t="s">
        <v>8224</v>
      </c>
      <c r="L9160" t="s">
        <v>8216</v>
      </c>
    </row>
    <row r="9161" spans="1:12" x14ac:dyDescent="0.35">
      <c r="A9161" s="164" t="s">
        <v>12824</v>
      </c>
      <c r="B9161" t="s">
        <v>12825</v>
      </c>
      <c r="C9161" t="s">
        <v>12826</v>
      </c>
      <c r="D9161" t="s">
        <v>4228</v>
      </c>
      <c r="E9161" t="s">
        <v>4186</v>
      </c>
      <c r="F9161">
        <v>0</v>
      </c>
      <c r="G9161" t="s">
        <v>8234</v>
      </c>
      <c r="H9161" t="s">
        <v>8213</v>
      </c>
      <c r="I9161" t="s">
        <v>8214</v>
      </c>
      <c r="J9161" t="s">
        <v>8215</v>
      </c>
      <c r="K9161" t="s">
        <v>8224</v>
      </c>
      <c r="L9161" t="s">
        <v>8216</v>
      </c>
    </row>
    <row r="9162" spans="1:12" x14ac:dyDescent="0.35">
      <c r="A9162" s="164" t="s">
        <v>30000</v>
      </c>
      <c r="B9162" t="s">
        <v>30001</v>
      </c>
      <c r="C9162" t="s">
        <v>24243</v>
      </c>
      <c r="D9162" t="s">
        <v>14198</v>
      </c>
      <c r="E9162" t="s">
        <v>4186</v>
      </c>
      <c r="F9162">
        <v>0</v>
      </c>
      <c r="G9162" t="s">
        <v>8234</v>
      </c>
      <c r="H9162" t="s">
        <v>8213</v>
      </c>
      <c r="I9162" t="s">
        <v>8214</v>
      </c>
      <c r="J9162" t="s">
        <v>8215</v>
      </c>
      <c r="K9162" t="s">
        <v>8224</v>
      </c>
      <c r="L9162" t="s">
        <v>8216</v>
      </c>
    </row>
    <row r="9163" spans="1:12" x14ac:dyDescent="0.35">
      <c r="A9163" s="164" t="s">
        <v>31422</v>
      </c>
      <c r="B9163" t="s">
        <v>31423</v>
      </c>
      <c r="C9163" t="s">
        <v>31424</v>
      </c>
      <c r="D9163" t="s">
        <v>31113</v>
      </c>
      <c r="E9163" t="s">
        <v>4186</v>
      </c>
      <c r="H9163" t="s">
        <v>8213</v>
      </c>
      <c r="I9163" t="s">
        <v>8214</v>
      </c>
      <c r="J9163" t="s">
        <v>8215</v>
      </c>
      <c r="K9163" t="s">
        <v>8224</v>
      </c>
      <c r="L9163" t="s">
        <v>8216</v>
      </c>
    </row>
    <row r="9164" spans="1:12" x14ac:dyDescent="0.35">
      <c r="A9164" s="164" t="s">
        <v>4509</v>
      </c>
      <c r="B9164" t="s">
        <v>7663</v>
      </c>
      <c r="C9164" t="s">
        <v>25704</v>
      </c>
      <c r="D9164" t="s">
        <v>4510</v>
      </c>
      <c r="E9164" t="s">
        <v>4511</v>
      </c>
      <c r="F9164">
        <v>340</v>
      </c>
      <c r="G9164" t="s">
        <v>8556</v>
      </c>
      <c r="H9164" t="s">
        <v>8226</v>
      </c>
      <c r="I9164" t="s">
        <v>8214</v>
      </c>
      <c r="J9164" t="s">
        <v>8215</v>
      </c>
      <c r="K9164" t="s">
        <v>8224</v>
      </c>
      <c r="L9164" t="s">
        <v>8267</v>
      </c>
    </row>
    <row r="9165" spans="1:12" x14ac:dyDescent="0.35">
      <c r="A9165" s="164" t="s">
        <v>4512</v>
      </c>
      <c r="B9165" t="s">
        <v>7652</v>
      </c>
      <c r="C9165" t="s">
        <v>16088</v>
      </c>
      <c r="D9165" t="s">
        <v>4513</v>
      </c>
      <c r="E9165" t="s">
        <v>4511</v>
      </c>
      <c r="F9165">
        <v>100</v>
      </c>
      <c r="G9165" t="s">
        <v>8234</v>
      </c>
      <c r="H9165" t="s">
        <v>8226</v>
      </c>
      <c r="I9165" t="s">
        <v>8214</v>
      </c>
      <c r="J9165" t="s">
        <v>8215</v>
      </c>
      <c r="K9165" t="s">
        <v>8224</v>
      </c>
      <c r="L9165" t="s">
        <v>8267</v>
      </c>
    </row>
    <row r="9166" spans="1:12" x14ac:dyDescent="0.35">
      <c r="A9166" s="164" t="s">
        <v>4514</v>
      </c>
      <c r="B9166" t="s">
        <v>7660</v>
      </c>
      <c r="C9166" t="s">
        <v>30834</v>
      </c>
      <c r="D9166" t="s">
        <v>4515</v>
      </c>
      <c r="E9166" t="s">
        <v>4511</v>
      </c>
      <c r="F9166">
        <v>231</v>
      </c>
      <c r="G9166" t="s">
        <v>8223</v>
      </c>
      <c r="H9166" t="s">
        <v>8226</v>
      </c>
      <c r="I9166" t="s">
        <v>8214</v>
      </c>
      <c r="J9166" t="s">
        <v>8215</v>
      </c>
      <c r="K9166" t="s">
        <v>8224</v>
      </c>
      <c r="L9166" t="s">
        <v>8267</v>
      </c>
    </row>
    <row r="9167" spans="1:12" x14ac:dyDescent="0.35">
      <c r="A9167" s="164" t="s">
        <v>4516</v>
      </c>
      <c r="B9167" t="s">
        <v>7661</v>
      </c>
      <c r="C9167" t="s">
        <v>13447</v>
      </c>
      <c r="D9167" t="s">
        <v>4515</v>
      </c>
      <c r="E9167" t="s">
        <v>4511</v>
      </c>
      <c r="F9167">
        <v>170</v>
      </c>
      <c r="G9167" t="s">
        <v>8212</v>
      </c>
      <c r="H9167" t="s">
        <v>8226</v>
      </c>
      <c r="I9167" t="s">
        <v>8214</v>
      </c>
      <c r="J9167" t="s">
        <v>8215</v>
      </c>
      <c r="K9167" t="s">
        <v>8224</v>
      </c>
      <c r="L9167" t="s">
        <v>8216</v>
      </c>
    </row>
    <row r="9168" spans="1:12" x14ac:dyDescent="0.35">
      <c r="A9168" s="164" t="s">
        <v>4517</v>
      </c>
      <c r="B9168" t="s">
        <v>8099</v>
      </c>
      <c r="C9168" t="s">
        <v>27834</v>
      </c>
      <c r="D9168" t="s">
        <v>4513</v>
      </c>
      <c r="E9168" t="s">
        <v>4511</v>
      </c>
      <c r="F9168">
        <v>216</v>
      </c>
      <c r="G9168" t="s">
        <v>8223</v>
      </c>
      <c r="H9168" t="s">
        <v>8226</v>
      </c>
      <c r="I9168" t="s">
        <v>8214</v>
      </c>
      <c r="J9168" t="s">
        <v>8215</v>
      </c>
      <c r="K9168" t="s">
        <v>8224</v>
      </c>
      <c r="L9168" t="s">
        <v>8267</v>
      </c>
    </row>
    <row r="9169" spans="1:12" x14ac:dyDescent="0.35">
      <c r="A9169" s="164" t="s">
        <v>4518</v>
      </c>
      <c r="B9169" t="s">
        <v>7665</v>
      </c>
      <c r="C9169" t="s">
        <v>22689</v>
      </c>
      <c r="D9169" t="s">
        <v>4519</v>
      </c>
      <c r="E9169" t="s">
        <v>4511</v>
      </c>
      <c r="F9169">
        <v>48</v>
      </c>
      <c r="G9169" t="s">
        <v>8234</v>
      </c>
      <c r="H9169" t="s">
        <v>8226</v>
      </c>
      <c r="I9169" t="s">
        <v>8219</v>
      </c>
      <c r="J9169" t="s">
        <v>8215</v>
      </c>
      <c r="K9169" t="s">
        <v>8224</v>
      </c>
      <c r="L9169" t="s">
        <v>8216</v>
      </c>
    </row>
    <row r="9170" spans="1:12" x14ac:dyDescent="0.35">
      <c r="A9170" s="164" t="s">
        <v>32580</v>
      </c>
      <c r="B9170" t="s">
        <v>32581</v>
      </c>
      <c r="C9170" t="s">
        <v>32582</v>
      </c>
      <c r="D9170" t="s">
        <v>32583</v>
      </c>
      <c r="E9170" t="s">
        <v>4511</v>
      </c>
      <c r="F9170">
        <v>94</v>
      </c>
      <c r="G9170" t="s">
        <v>8234</v>
      </c>
      <c r="H9170" t="s">
        <v>8226</v>
      </c>
      <c r="I9170" t="s">
        <v>8214</v>
      </c>
      <c r="J9170" t="s">
        <v>8215</v>
      </c>
      <c r="K9170" t="s">
        <v>8224</v>
      </c>
      <c r="L9170" t="s">
        <v>8216</v>
      </c>
    </row>
    <row r="9171" spans="1:12" x14ac:dyDescent="0.35">
      <c r="A9171" s="164" t="s">
        <v>4520</v>
      </c>
      <c r="B9171" t="s">
        <v>8056</v>
      </c>
      <c r="C9171" t="s">
        <v>22949</v>
      </c>
      <c r="D9171" t="s">
        <v>4513</v>
      </c>
      <c r="E9171" t="s">
        <v>4511</v>
      </c>
      <c r="F9171">
        <v>523</v>
      </c>
      <c r="G9171" t="s">
        <v>8490</v>
      </c>
      <c r="H9171" t="s">
        <v>8226</v>
      </c>
      <c r="I9171" t="s">
        <v>8214</v>
      </c>
      <c r="J9171" t="s">
        <v>8215</v>
      </c>
      <c r="K9171" t="s">
        <v>8224</v>
      </c>
      <c r="L9171" t="s">
        <v>8267</v>
      </c>
    </row>
    <row r="9172" spans="1:12" x14ac:dyDescent="0.35">
      <c r="A9172" s="164" t="s">
        <v>4521</v>
      </c>
      <c r="B9172" t="s">
        <v>7654</v>
      </c>
      <c r="C9172" t="s">
        <v>20019</v>
      </c>
      <c r="D9172" t="s">
        <v>1404</v>
      </c>
      <c r="E9172" t="s">
        <v>4511</v>
      </c>
      <c r="F9172">
        <v>462</v>
      </c>
      <c r="G9172" t="s">
        <v>8307</v>
      </c>
      <c r="H9172" t="s">
        <v>8226</v>
      </c>
      <c r="I9172" t="s">
        <v>8214</v>
      </c>
      <c r="J9172" t="s">
        <v>8215</v>
      </c>
      <c r="K9172" t="s">
        <v>8224</v>
      </c>
      <c r="L9172" t="s">
        <v>8267</v>
      </c>
    </row>
    <row r="9173" spans="1:12" x14ac:dyDescent="0.35">
      <c r="A9173" s="164" t="s">
        <v>4522</v>
      </c>
      <c r="B9173" t="s">
        <v>7662</v>
      </c>
      <c r="C9173" t="s">
        <v>9730</v>
      </c>
      <c r="D9173" t="s">
        <v>4523</v>
      </c>
      <c r="E9173" t="s">
        <v>4511</v>
      </c>
      <c r="F9173">
        <v>39</v>
      </c>
      <c r="G9173" t="s">
        <v>8234</v>
      </c>
      <c r="H9173" t="s">
        <v>8226</v>
      </c>
      <c r="I9173" t="s">
        <v>8219</v>
      </c>
      <c r="J9173" t="s">
        <v>8215</v>
      </c>
      <c r="K9173" t="s">
        <v>8224</v>
      </c>
      <c r="L9173" t="s">
        <v>8216</v>
      </c>
    </row>
    <row r="9174" spans="1:12" x14ac:dyDescent="0.35">
      <c r="A9174" s="164" t="s">
        <v>18505</v>
      </c>
      <c r="B9174" t="s">
        <v>18506</v>
      </c>
      <c r="C9174" t="s">
        <v>18507</v>
      </c>
      <c r="D9174" t="s">
        <v>18508</v>
      </c>
      <c r="E9174" t="s">
        <v>4511</v>
      </c>
      <c r="H9174" t="s">
        <v>8226</v>
      </c>
      <c r="I9174" t="s">
        <v>8214</v>
      </c>
      <c r="J9174" t="s">
        <v>8215</v>
      </c>
      <c r="K9174" t="s">
        <v>8224</v>
      </c>
      <c r="L9174" t="s">
        <v>8216</v>
      </c>
    </row>
    <row r="9175" spans="1:12" x14ac:dyDescent="0.35">
      <c r="A9175" s="164" t="s">
        <v>4524</v>
      </c>
      <c r="B9175" t="s">
        <v>7627</v>
      </c>
      <c r="C9175" t="s">
        <v>21185</v>
      </c>
      <c r="D9175" t="s">
        <v>285</v>
      </c>
      <c r="E9175" t="s">
        <v>4511</v>
      </c>
      <c r="F9175">
        <v>124</v>
      </c>
      <c r="G9175" t="s">
        <v>8212</v>
      </c>
      <c r="H9175" t="s">
        <v>8226</v>
      </c>
      <c r="I9175" t="s">
        <v>8214</v>
      </c>
      <c r="J9175" t="s">
        <v>8215</v>
      </c>
      <c r="K9175" t="s">
        <v>8224</v>
      </c>
      <c r="L9175" t="s">
        <v>8216</v>
      </c>
    </row>
    <row r="9176" spans="1:12" x14ac:dyDescent="0.35">
      <c r="A9176" s="164" t="s">
        <v>4525</v>
      </c>
      <c r="B9176" t="s">
        <v>7648</v>
      </c>
      <c r="C9176" t="s">
        <v>27435</v>
      </c>
      <c r="D9176" t="s">
        <v>4526</v>
      </c>
      <c r="E9176" t="s">
        <v>4511</v>
      </c>
      <c r="F9176">
        <v>36</v>
      </c>
      <c r="G9176" t="s">
        <v>8234</v>
      </c>
      <c r="H9176" t="s">
        <v>8226</v>
      </c>
      <c r="I9176" t="s">
        <v>8214</v>
      </c>
      <c r="J9176" t="s">
        <v>8215</v>
      </c>
      <c r="K9176" t="s">
        <v>8224</v>
      </c>
      <c r="L9176" t="s">
        <v>8216</v>
      </c>
    </row>
    <row r="9177" spans="1:12" x14ac:dyDescent="0.35">
      <c r="A9177" s="164" t="s">
        <v>4527</v>
      </c>
      <c r="B9177" t="s">
        <v>7659</v>
      </c>
      <c r="C9177" t="s">
        <v>19585</v>
      </c>
      <c r="D9177" t="s">
        <v>968</v>
      </c>
      <c r="E9177" t="s">
        <v>4511</v>
      </c>
      <c r="F9177">
        <v>113</v>
      </c>
      <c r="G9177" t="s">
        <v>8212</v>
      </c>
      <c r="H9177" t="s">
        <v>8226</v>
      </c>
      <c r="I9177" t="s">
        <v>8214</v>
      </c>
      <c r="J9177" t="s">
        <v>8215</v>
      </c>
      <c r="K9177" t="s">
        <v>8224</v>
      </c>
      <c r="L9177" t="s">
        <v>8216</v>
      </c>
    </row>
    <row r="9178" spans="1:12" x14ac:dyDescent="0.35">
      <c r="A9178" s="164" t="s">
        <v>8705</v>
      </c>
      <c r="B9178" t="s">
        <v>8706</v>
      </c>
      <c r="C9178" t="s">
        <v>8707</v>
      </c>
      <c r="D9178" t="s">
        <v>8708</v>
      </c>
      <c r="E9178" t="s">
        <v>4511</v>
      </c>
      <c r="F9178">
        <v>38</v>
      </c>
      <c r="G9178" t="s">
        <v>8234</v>
      </c>
      <c r="H9178" t="s">
        <v>8226</v>
      </c>
      <c r="I9178" t="s">
        <v>8219</v>
      </c>
      <c r="J9178" t="s">
        <v>8215</v>
      </c>
      <c r="K9178" t="s">
        <v>5808</v>
      </c>
      <c r="L9178" t="s">
        <v>8216</v>
      </c>
    </row>
    <row r="9179" spans="1:12" x14ac:dyDescent="0.35">
      <c r="A9179" s="164" t="s">
        <v>4528</v>
      </c>
      <c r="B9179" t="s">
        <v>7656</v>
      </c>
      <c r="C9179" t="s">
        <v>14732</v>
      </c>
      <c r="D9179" t="s">
        <v>4529</v>
      </c>
      <c r="E9179" t="s">
        <v>4511</v>
      </c>
      <c r="F9179">
        <v>40</v>
      </c>
      <c r="G9179" t="s">
        <v>8234</v>
      </c>
      <c r="H9179" t="s">
        <v>8226</v>
      </c>
      <c r="I9179" t="s">
        <v>8214</v>
      </c>
      <c r="J9179" t="s">
        <v>8215</v>
      </c>
      <c r="K9179" t="s">
        <v>8224</v>
      </c>
      <c r="L9179" t="s">
        <v>8216</v>
      </c>
    </row>
    <row r="9180" spans="1:12" x14ac:dyDescent="0.35">
      <c r="A9180" s="164" t="s">
        <v>26107</v>
      </c>
      <c r="B9180" t="s">
        <v>22626</v>
      </c>
      <c r="C9180" t="s">
        <v>22627</v>
      </c>
      <c r="D9180" t="s">
        <v>22628</v>
      </c>
      <c r="E9180" t="s">
        <v>4511</v>
      </c>
      <c r="F9180">
        <v>38</v>
      </c>
      <c r="G9180" t="s">
        <v>8234</v>
      </c>
      <c r="H9180" t="s">
        <v>8226</v>
      </c>
      <c r="I9180" t="s">
        <v>8219</v>
      </c>
      <c r="J9180" t="s">
        <v>8215</v>
      </c>
      <c r="K9180" t="s">
        <v>5808</v>
      </c>
      <c r="L9180" t="s">
        <v>8216</v>
      </c>
    </row>
    <row r="9181" spans="1:12" x14ac:dyDescent="0.35">
      <c r="A9181" s="164" t="s">
        <v>4530</v>
      </c>
      <c r="B9181" t="s">
        <v>7985</v>
      </c>
      <c r="C9181" t="s">
        <v>20269</v>
      </c>
      <c r="D9181" t="s">
        <v>3034</v>
      </c>
      <c r="E9181" t="s">
        <v>4511</v>
      </c>
      <c r="F9181">
        <v>32</v>
      </c>
      <c r="G9181" t="s">
        <v>8234</v>
      </c>
      <c r="H9181" t="s">
        <v>8226</v>
      </c>
      <c r="I9181" t="s">
        <v>8219</v>
      </c>
      <c r="J9181" t="s">
        <v>8215</v>
      </c>
      <c r="K9181" t="s">
        <v>5808</v>
      </c>
      <c r="L9181" t="s">
        <v>8216</v>
      </c>
    </row>
    <row r="9182" spans="1:12" x14ac:dyDescent="0.35">
      <c r="A9182" s="164" t="s">
        <v>31128</v>
      </c>
      <c r="B9182" t="s">
        <v>24763</v>
      </c>
      <c r="C9182" t="s">
        <v>31129</v>
      </c>
      <c r="D9182" t="s">
        <v>402</v>
      </c>
      <c r="E9182" t="s">
        <v>4511</v>
      </c>
      <c r="F9182">
        <v>25</v>
      </c>
      <c r="G9182" t="s">
        <v>8234</v>
      </c>
      <c r="H9182" t="s">
        <v>8226</v>
      </c>
      <c r="I9182" t="s">
        <v>8219</v>
      </c>
      <c r="J9182" t="s">
        <v>8215</v>
      </c>
      <c r="K9182" t="s">
        <v>5808</v>
      </c>
      <c r="L9182" t="s">
        <v>8216</v>
      </c>
    </row>
    <row r="9183" spans="1:12" x14ac:dyDescent="0.35">
      <c r="A9183" s="164" t="s">
        <v>4531</v>
      </c>
      <c r="B9183" t="s">
        <v>7666</v>
      </c>
      <c r="C9183" t="s">
        <v>13939</v>
      </c>
      <c r="D9183" t="s">
        <v>7667</v>
      </c>
      <c r="E9183" t="s">
        <v>4511</v>
      </c>
      <c r="F9183">
        <v>246</v>
      </c>
      <c r="G9183" t="s">
        <v>8223</v>
      </c>
      <c r="H9183" t="s">
        <v>8226</v>
      </c>
      <c r="I9183" t="s">
        <v>8214</v>
      </c>
      <c r="J9183" t="s">
        <v>8215</v>
      </c>
      <c r="K9183" t="s">
        <v>8224</v>
      </c>
      <c r="L9183" t="s">
        <v>8216</v>
      </c>
    </row>
    <row r="9184" spans="1:12" x14ac:dyDescent="0.35">
      <c r="A9184" s="164" t="s">
        <v>30715</v>
      </c>
      <c r="B9184" t="s">
        <v>16393</v>
      </c>
      <c r="C9184" t="s">
        <v>16394</v>
      </c>
      <c r="D9184" t="s">
        <v>16395</v>
      </c>
      <c r="E9184" t="s">
        <v>4511</v>
      </c>
      <c r="F9184">
        <v>20</v>
      </c>
      <c r="G9184" t="s">
        <v>8234</v>
      </c>
      <c r="H9184" t="s">
        <v>8226</v>
      </c>
      <c r="I9184" t="s">
        <v>8219</v>
      </c>
      <c r="J9184" t="s">
        <v>8215</v>
      </c>
      <c r="K9184" t="s">
        <v>8224</v>
      </c>
      <c r="L9184" t="s">
        <v>8216</v>
      </c>
    </row>
    <row r="9185" spans="1:12" x14ac:dyDescent="0.35">
      <c r="A9185" s="164" t="s">
        <v>4532</v>
      </c>
      <c r="B9185" t="s">
        <v>7640</v>
      </c>
      <c r="C9185" t="s">
        <v>21322</v>
      </c>
      <c r="D9185" t="s">
        <v>4533</v>
      </c>
      <c r="E9185" t="s">
        <v>4511</v>
      </c>
      <c r="F9185">
        <v>78</v>
      </c>
      <c r="G9185" t="s">
        <v>8234</v>
      </c>
      <c r="H9185" t="s">
        <v>8226</v>
      </c>
      <c r="I9185" t="s">
        <v>8214</v>
      </c>
      <c r="J9185" t="s">
        <v>8215</v>
      </c>
      <c r="K9185" t="s">
        <v>8224</v>
      </c>
      <c r="L9185" t="s">
        <v>8216</v>
      </c>
    </row>
    <row r="9186" spans="1:12" x14ac:dyDescent="0.35">
      <c r="A9186" s="164" t="s">
        <v>27772</v>
      </c>
      <c r="B9186" t="s">
        <v>27773</v>
      </c>
      <c r="C9186" t="s">
        <v>27774</v>
      </c>
      <c r="D9186" t="s">
        <v>27775</v>
      </c>
      <c r="E9186" t="s">
        <v>4511</v>
      </c>
      <c r="H9186" t="s">
        <v>8226</v>
      </c>
      <c r="I9186" t="s">
        <v>8219</v>
      </c>
      <c r="J9186" t="s">
        <v>8215</v>
      </c>
      <c r="K9186" t="s">
        <v>8224</v>
      </c>
      <c r="L9186" t="s">
        <v>8216</v>
      </c>
    </row>
    <row r="9187" spans="1:12" x14ac:dyDescent="0.35">
      <c r="A9187" s="164" t="s">
        <v>26045</v>
      </c>
      <c r="B9187" t="s">
        <v>26046</v>
      </c>
      <c r="C9187" t="s">
        <v>26047</v>
      </c>
      <c r="D9187" t="s">
        <v>26048</v>
      </c>
      <c r="E9187" t="s">
        <v>4511</v>
      </c>
      <c r="F9187">
        <v>0</v>
      </c>
      <c r="G9187" t="s">
        <v>8234</v>
      </c>
      <c r="H9187" t="s">
        <v>8226</v>
      </c>
      <c r="I9187" t="s">
        <v>8219</v>
      </c>
      <c r="J9187" t="s">
        <v>8215</v>
      </c>
      <c r="K9187" t="s">
        <v>8224</v>
      </c>
      <c r="L9187" t="s">
        <v>8216</v>
      </c>
    </row>
    <row r="9188" spans="1:12" x14ac:dyDescent="0.35">
      <c r="A9188" s="164" t="s">
        <v>4534</v>
      </c>
      <c r="B9188" t="s">
        <v>7664</v>
      </c>
      <c r="C9188" t="s">
        <v>15909</v>
      </c>
      <c r="D9188" t="s">
        <v>4535</v>
      </c>
      <c r="E9188" t="s">
        <v>4511</v>
      </c>
      <c r="F9188">
        <v>24</v>
      </c>
      <c r="G9188" t="s">
        <v>8234</v>
      </c>
      <c r="H9188" t="s">
        <v>8226</v>
      </c>
      <c r="I9188" t="s">
        <v>8219</v>
      </c>
      <c r="J9188" t="s">
        <v>8215</v>
      </c>
      <c r="K9188" t="s">
        <v>8224</v>
      </c>
      <c r="L9188" t="s">
        <v>8216</v>
      </c>
    </row>
    <row r="9189" spans="1:12" x14ac:dyDescent="0.35">
      <c r="A9189" s="164" t="s">
        <v>13063</v>
      </c>
      <c r="B9189" t="s">
        <v>13064</v>
      </c>
      <c r="C9189" t="s">
        <v>11737</v>
      </c>
      <c r="D9189" t="s">
        <v>963</v>
      </c>
      <c r="E9189" t="s">
        <v>4511</v>
      </c>
      <c r="F9189">
        <v>15</v>
      </c>
      <c r="G9189" t="s">
        <v>8234</v>
      </c>
      <c r="H9189" t="s">
        <v>8226</v>
      </c>
      <c r="I9189" t="s">
        <v>8219</v>
      </c>
      <c r="J9189" t="s">
        <v>8215</v>
      </c>
      <c r="K9189" t="s">
        <v>8224</v>
      </c>
      <c r="L9189" t="s">
        <v>8216</v>
      </c>
    </row>
    <row r="9190" spans="1:12" x14ac:dyDescent="0.35">
      <c r="A9190" s="164" t="s">
        <v>29262</v>
      </c>
      <c r="B9190" t="s">
        <v>29263</v>
      </c>
      <c r="C9190" t="s">
        <v>29264</v>
      </c>
      <c r="D9190" t="s">
        <v>2423</v>
      </c>
      <c r="E9190" t="s">
        <v>4511</v>
      </c>
      <c r="F9190">
        <v>20</v>
      </c>
      <c r="G9190" t="s">
        <v>8234</v>
      </c>
      <c r="H9190" t="s">
        <v>8226</v>
      </c>
      <c r="I9190" t="s">
        <v>8219</v>
      </c>
      <c r="J9190" t="s">
        <v>8215</v>
      </c>
      <c r="K9190" t="s">
        <v>8224</v>
      </c>
      <c r="L9190" t="s">
        <v>8216</v>
      </c>
    </row>
    <row r="9191" spans="1:12" x14ac:dyDescent="0.35">
      <c r="A9191" s="164" t="s">
        <v>4536</v>
      </c>
      <c r="B9191" t="s">
        <v>7649</v>
      </c>
      <c r="C9191" t="s">
        <v>19511</v>
      </c>
      <c r="D9191" t="s">
        <v>4537</v>
      </c>
      <c r="E9191" t="s">
        <v>4511</v>
      </c>
      <c r="F9191">
        <v>39</v>
      </c>
      <c r="G9191" t="s">
        <v>8234</v>
      </c>
      <c r="H9191" t="s">
        <v>8226</v>
      </c>
      <c r="I9191" t="s">
        <v>8219</v>
      </c>
      <c r="J9191" t="s">
        <v>8215</v>
      </c>
      <c r="K9191" t="s">
        <v>8224</v>
      </c>
      <c r="L9191" t="s">
        <v>8216</v>
      </c>
    </row>
    <row r="9192" spans="1:12" x14ac:dyDescent="0.35">
      <c r="A9192" s="164" t="s">
        <v>13788</v>
      </c>
      <c r="B9192" t="s">
        <v>13789</v>
      </c>
      <c r="C9192" t="s">
        <v>13790</v>
      </c>
      <c r="D9192" t="s">
        <v>13791</v>
      </c>
      <c r="E9192" t="s">
        <v>4511</v>
      </c>
      <c r="F9192">
        <v>17</v>
      </c>
      <c r="G9192" t="s">
        <v>8234</v>
      </c>
      <c r="H9192" t="s">
        <v>8226</v>
      </c>
      <c r="I9192" t="s">
        <v>8214</v>
      </c>
      <c r="J9192" t="s">
        <v>8215</v>
      </c>
      <c r="K9192" t="s">
        <v>8224</v>
      </c>
      <c r="L9192" t="s">
        <v>8216</v>
      </c>
    </row>
    <row r="9193" spans="1:12" x14ac:dyDescent="0.35">
      <c r="A9193" s="164" t="s">
        <v>27158</v>
      </c>
      <c r="B9193" t="s">
        <v>9821</v>
      </c>
      <c r="C9193" t="s">
        <v>9822</v>
      </c>
      <c r="D9193" t="s">
        <v>9823</v>
      </c>
      <c r="E9193" t="s">
        <v>4511</v>
      </c>
      <c r="F9193">
        <v>41</v>
      </c>
      <c r="G9193" t="s">
        <v>8234</v>
      </c>
      <c r="H9193" t="s">
        <v>8226</v>
      </c>
      <c r="I9193" t="s">
        <v>8219</v>
      </c>
      <c r="J9193" t="s">
        <v>8215</v>
      </c>
      <c r="K9193" t="s">
        <v>8224</v>
      </c>
      <c r="L9193" t="s">
        <v>8216</v>
      </c>
    </row>
    <row r="9194" spans="1:12" x14ac:dyDescent="0.35">
      <c r="A9194" s="164" t="s">
        <v>30572</v>
      </c>
      <c r="B9194" t="s">
        <v>22164</v>
      </c>
      <c r="C9194" t="s">
        <v>22165</v>
      </c>
      <c r="D9194" t="s">
        <v>3764</v>
      </c>
      <c r="E9194" t="s">
        <v>4511</v>
      </c>
      <c r="F9194">
        <v>49</v>
      </c>
      <c r="G9194" t="s">
        <v>8234</v>
      </c>
      <c r="H9194" t="s">
        <v>8226</v>
      </c>
      <c r="I9194" t="s">
        <v>8219</v>
      </c>
      <c r="J9194" t="s">
        <v>8215</v>
      </c>
      <c r="K9194" t="s">
        <v>5808</v>
      </c>
      <c r="L9194" t="s">
        <v>8216</v>
      </c>
    </row>
    <row r="9195" spans="1:12" x14ac:dyDescent="0.35">
      <c r="A9195" s="164" t="s">
        <v>28055</v>
      </c>
      <c r="B9195" t="s">
        <v>17956</v>
      </c>
      <c r="C9195" t="s">
        <v>17957</v>
      </c>
      <c r="D9195" t="s">
        <v>17958</v>
      </c>
      <c r="E9195" t="s">
        <v>4511</v>
      </c>
      <c r="F9195">
        <v>18</v>
      </c>
      <c r="G9195" t="s">
        <v>8234</v>
      </c>
      <c r="H9195" t="s">
        <v>8226</v>
      </c>
      <c r="I9195" t="s">
        <v>8219</v>
      </c>
      <c r="J9195" t="s">
        <v>8215</v>
      </c>
      <c r="K9195" t="s">
        <v>8224</v>
      </c>
      <c r="L9195" t="s">
        <v>8216</v>
      </c>
    </row>
    <row r="9196" spans="1:12" x14ac:dyDescent="0.35">
      <c r="A9196" s="164" t="s">
        <v>8929</v>
      </c>
      <c r="B9196" t="s">
        <v>8236</v>
      </c>
      <c r="C9196" t="s">
        <v>8930</v>
      </c>
      <c r="D9196" t="s">
        <v>8238</v>
      </c>
      <c r="E9196" t="s">
        <v>4511</v>
      </c>
      <c r="F9196">
        <v>26</v>
      </c>
      <c r="G9196" t="s">
        <v>8234</v>
      </c>
      <c r="H9196" t="s">
        <v>8226</v>
      </c>
      <c r="I9196" t="s">
        <v>8219</v>
      </c>
      <c r="J9196" t="s">
        <v>8215</v>
      </c>
      <c r="K9196" t="s">
        <v>5808</v>
      </c>
      <c r="L9196" t="s">
        <v>8216</v>
      </c>
    </row>
    <row r="9197" spans="1:12" x14ac:dyDescent="0.35">
      <c r="A9197" s="164" t="s">
        <v>4538</v>
      </c>
      <c r="B9197" t="s">
        <v>7657</v>
      </c>
      <c r="C9197" t="s">
        <v>19837</v>
      </c>
      <c r="D9197" t="s">
        <v>4539</v>
      </c>
      <c r="E9197" t="s">
        <v>4511</v>
      </c>
      <c r="F9197">
        <v>16</v>
      </c>
      <c r="G9197" t="s">
        <v>8234</v>
      </c>
      <c r="H9197" t="s">
        <v>8226</v>
      </c>
      <c r="I9197" t="s">
        <v>8214</v>
      </c>
      <c r="J9197" t="s">
        <v>8215</v>
      </c>
      <c r="K9197" t="s">
        <v>8224</v>
      </c>
      <c r="L9197" t="s">
        <v>8216</v>
      </c>
    </row>
    <row r="9198" spans="1:12" x14ac:dyDescent="0.35">
      <c r="A9198" s="164" t="s">
        <v>4540</v>
      </c>
      <c r="B9198" t="s">
        <v>7642</v>
      </c>
      <c r="C9198" t="s">
        <v>32155</v>
      </c>
      <c r="D9198" t="s">
        <v>4541</v>
      </c>
      <c r="E9198" t="s">
        <v>4511</v>
      </c>
      <c r="F9198">
        <v>170</v>
      </c>
      <c r="G9198" t="s">
        <v>8212</v>
      </c>
      <c r="H9198" t="s">
        <v>8226</v>
      </c>
      <c r="I9198" t="s">
        <v>8214</v>
      </c>
      <c r="J9198" t="s">
        <v>8215</v>
      </c>
      <c r="K9198" t="s">
        <v>8224</v>
      </c>
      <c r="L9198" t="s">
        <v>8216</v>
      </c>
    </row>
    <row r="9199" spans="1:12" x14ac:dyDescent="0.35">
      <c r="A9199" s="164" t="s">
        <v>4542</v>
      </c>
      <c r="B9199" t="s">
        <v>6692</v>
      </c>
      <c r="C9199" t="s">
        <v>22641</v>
      </c>
      <c r="D9199" t="s">
        <v>4543</v>
      </c>
      <c r="E9199" t="s">
        <v>4511</v>
      </c>
      <c r="F9199">
        <v>82</v>
      </c>
      <c r="G9199" t="s">
        <v>8234</v>
      </c>
      <c r="H9199" t="s">
        <v>8226</v>
      </c>
      <c r="I9199" t="s">
        <v>8214</v>
      </c>
      <c r="J9199" t="s">
        <v>8215</v>
      </c>
      <c r="K9199" t="s">
        <v>8224</v>
      </c>
      <c r="L9199" t="s">
        <v>8216</v>
      </c>
    </row>
    <row r="9200" spans="1:12" x14ac:dyDescent="0.35">
      <c r="A9200" s="164" t="s">
        <v>14560</v>
      </c>
      <c r="B9200" t="s">
        <v>14561</v>
      </c>
      <c r="C9200" t="s">
        <v>14562</v>
      </c>
      <c r="D9200" t="s">
        <v>4544</v>
      </c>
      <c r="E9200" t="s">
        <v>4511</v>
      </c>
      <c r="F9200">
        <v>21</v>
      </c>
      <c r="G9200" t="s">
        <v>8234</v>
      </c>
      <c r="H9200" t="s">
        <v>8226</v>
      </c>
      <c r="I9200" t="s">
        <v>8214</v>
      </c>
      <c r="J9200" t="s">
        <v>8215</v>
      </c>
      <c r="K9200" t="s">
        <v>8224</v>
      </c>
      <c r="L9200" t="s">
        <v>8216</v>
      </c>
    </row>
    <row r="9201" spans="1:12" x14ac:dyDescent="0.35">
      <c r="A9201" s="164" t="s">
        <v>4545</v>
      </c>
      <c r="B9201" t="s">
        <v>7651</v>
      </c>
      <c r="C9201" t="s">
        <v>15011</v>
      </c>
      <c r="D9201" t="s">
        <v>4546</v>
      </c>
      <c r="E9201" t="s">
        <v>4511</v>
      </c>
      <c r="F9201">
        <v>59</v>
      </c>
      <c r="G9201" t="s">
        <v>8234</v>
      </c>
      <c r="H9201" t="s">
        <v>8226</v>
      </c>
      <c r="I9201" t="s">
        <v>8214</v>
      </c>
      <c r="J9201" t="s">
        <v>8215</v>
      </c>
      <c r="K9201" t="s">
        <v>8224</v>
      </c>
      <c r="L9201" t="s">
        <v>8216</v>
      </c>
    </row>
    <row r="9202" spans="1:12" x14ac:dyDescent="0.35">
      <c r="A9202" s="164" t="s">
        <v>25183</v>
      </c>
      <c r="B9202" t="s">
        <v>25184</v>
      </c>
      <c r="C9202" t="s">
        <v>25185</v>
      </c>
      <c r="D9202" t="s">
        <v>18508</v>
      </c>
      <c r="E9202" t="s">
        <v>4511</v>
      </c>
      <c r="F9202">
        <v>12</v>
      </c>
      <c r="G9202" t="s">
        <v>8234</v>
      </c>
      <c r="H9202" t="s">
        <v>8226</v>
      </c>
      <c r="I9202" t="s">
        <v>8214</v>
      </c>
      <c r="J9202" t="s">
        <v>8215</v>
      </c>
      <c r="K9202" t="s">
        <v>8224</v>
      </c>
      <c r="L9202" t="s">
        <v>8267</v>
      </c>
    </row>
    <row r="9203" spans="1:12" x14ac:dyDescent="0.35">
      <c r="A9203" s="164" t="s">
        <v>4547</v>
      </c>
      <c r="B9203" t="s">
        <v>7655</v>
      </c>
      <c r="C9203" t="s">
        <v>28796</v>
      </c>
      <c r="D9203" t="s">
        <v>4513</v>
      </c>
      <c r="E9203" t="s">
        <v>4511</v>
      </c>
      <c r="F9203">
        <v>233</v>
      </c>
      <c r="G9203" t="s">
        <v>8223</v>
      </c>
      <c r="H9203" t="s">
        <v>8226</v>
      </c>
      <c r="I9203" t="s">
        <v>8214</v>
      </c>
      <c r="J9203" t="s">
        <v>8215</v>
      </c>
      <c r="K9203" t="s">
        <v>8224</v>
      </c>
      <c r="L9203" t="s">
        <v>8267</v>
      </c>
    </row>
    <row r="9204" spans="1:12" x14ac:dyDescent="0.35">
      <c r="A9204" s="164" t="s">
        <v>29540</v>
      </c>
      <c r="B9204" t="s">
        <v>29541</v>
      </c>
      <c r="C9204" t="s">
        <v>29542</v>
      </c>
      <c r="D9204" t="s">
        <v>18508</v>
      </c>
      <c r="E9204" t="s">
        <v>4511</v>
      </c>
      <c r="H9204" t="s">
        <v>8226</v>
      </c>
      <c r="I9204" t="s">
        <v>8214</v>
      </c>
      <c r="J9204" t="s">
        <v>8215</v>
      </c>
      <c r="K9204" t="s">
        <v>8224</v>
      </c>
      <c r="L9204" t="s">
        <v>8216</v>
      </c>
    </row>
    <row r="9205" spans="1:12" x14ac:dyDescent="0.35">
      <c r="A9205" s="164" t="s">
        <v>4548</v>
      </c>
      <c r="B9205" t="s">
        <v>7653</v>
      </c>
      <c r="C9205" t="s">
        <v>10773</v>
      </c>
      <c r="D9205" t="s">
        <v>1404</v>
      </c>
      <c r="E9205" t="s">
        <v>4511</v>
      </c>
      <c r="F9205">
        <v>40</v>
      </c>
      <c r="G9205" t="s">
        <v>8234</v>
      </c>
      <c r="H9205" t="s">
        <v>8226</v>
      </c>
      <c r="I9205" t="s">
        <v>8214</v>
      </c>
      <c r="J9205" t="s">
        <v>8215</v>
      </c>
      <c r="K9205" t="s">
        <v>8224</v>
      </c>
      <c r="L9205" t="s">
        <v>8216</v>
      </c>
    </row>
    <row r="9206" spans="1:12" x14ac:dyDescent="0.35">
      <c r="A9206" s="164" t="s">
        <v>22311</v>
      </c>
      <c r="B9206" t="s">
        <v>22312</v>
      </c>
      <c r="C9206" t="s">
        <v>22023</v>
      </c>
      <c r="D9206" t="s">
        <v>18508</v>
      </c>
      <c r="E9206" t="s">
        <v>4511</v>
      </c>
      <c r="F9206">
        <v>117</v>
      </c>
      <c r="G9206" t="s">
        <v>8212</v>
      </c>
      <c r="H9206" t="s">
        <v>8226</v>
      </c>
      <c r="I9206" t="s">
        <v>8214</v>
      </c>
      <c r="J9206" t="s">
        <v>8215</v>
      </c>
      <c r="K9206" t="s">
        <v>5808</v>
      </c>
      <c r="L9206" t="s">
        <v>8267</v>
      </c>
    </row>
    <row r="9207" spans="1:12" x14ac:dyDescent="0.35">
      <c r="A9207" s="164" t="s">
        <v>4549</v>
      </c>
      <c r="B9207" t="s">
        <v>7650</v>
      </c>
      <c r="C9207" t="s">
        <v>9245</v>
      </c>
      <c r="D9207" t="s">
        <v>4550</v>
      </c>
      <c r="E9207" t="s">
        <v>4511</v>
      </c>
      <c r="F9207">
        <v>278</v>
      </c>
      <c r="G9207" t="s">
        <v>8223</v>
      </c>
      <c r="H9207" t="s">
        <v>8226</v>
      </c>
      <c r="I9207" t="s">
        <v>8214</v>
      </c>
      <c r="J9207" t="s">
        <v>8215</v>
      </c>
      <c r="K9207" t="s">
        <v>8224</v>
      </c>
      <c r="L9207" t="s">
        <v>8216</v>
      </c>
    </row>
    <row r="9208" spans="1:12" x14ac:dyDescent="0.35">
      <c r="A9208" s="164" t="s">
        <v>4551</v>
      </c>
      <c r="B9208" t="s">
        <v>7645</v>
      </c>
      <c r="C9208" t="s">
        <v>22000</v>
      </c>
      <c r="D9208" t="s">
        <v>4544</v>
      </c>
      <c r="E9208" t="s">
        <v>4511</v>
      </c>
      <c r="F9208">
        <v>117</v>
      </c>
      <c r="G9208" t="s">
        <v>8212</v>
      </c>
      <c r="H9208" t="s">
        <v>8226</v>
      </c>
      <c r="I9208" t="s">
        <v>8214</v>
      </c>
      <c r="J9208" t="s">
        <v>8215</v>
      </c>
      <c r="K9208" t="s">
        <v>8224</v>
      </c>
      <c r="L9208" t="s">
        <v>8216</v>
      </c>
    </row>
    <row r="9209" spans="1:12" x14ac:dyDescent="0.35">
      <c r="A9209" s="164" t="s">
        <v>22021</v>
      </c>
      <c r="B9209" t="s">
        <v>22022</v>
      </c>
      <c r="C9209" t="s">
        <v>22023</v>
      </c>
      <c r="D9209" t="s">
        <v>18508</v>
      </c>
      <c r="E9209" t="s">
        <v>4511</v>
      </c>
      <c r="F9209">
        <v>118</v>
      </c>
      <c r="G9209" t="s">
        <v>8212</v>
      </c>
      <c r="H9209" t="s">
        <v>8226</v>
      </c>
      <c r="I9209" t="s">
        <v>8214</v>
      </c>
      <c r="J9209" t="s">
        <v>8215</v>
      </c>
      <c r="K9209" t="s">
        <v>5808</v>
      </c>
      <c r="L9209" t="s">
        <v>8216</v>
      </c>
    </row>
    <row r="9210" spans="1:12" x14ac:dyDescent="0.35">
      <c r="A9210" s="164" t="s">
        <v>4552</v>
      </c>
      <c r="B9210" t="s">
        <v>7658</v>
      </c>
      <c r="C9210" t="s">
        <v>27469</v>
      </c>
      <c r="D9210" t="s">
        <v>4553</v>
      </c>
      <c r="E9210" t="s">
        <v>4511</v>
      </c>
      <c r="F9210">
        <v>28</v>
      </c>
      <c r="G9210" t="s">
        <v>8234</v>
      </c>
      <c r="H9210" t="s">
        <v>8226</v>
      </c>
      <c r="I9210" t="s">
        <v>8214</v>
      </c>
      <c r="J9210" t="s">
        <v>8215</v>
      </c>
      <c r="K9210" t="s">
        <v>8224</v>
      </c>
      <c r="L9210" t="s">
        <v>8216</v>
      </c>
    </row>
    <row r="9211" spans="1:12" x14ac:dyDescent="0.35">
      <c r="A9211" s="164" t="s">
        <v>24431</v>
      </c>
      <c r="B9211" t="s">
        <v>24432</v>
      </c>
      <c r="C9211" t="s">
        <v>24433</v>
      </c>
      <c r="D9211" t="s">
        <v>4510</v>
      </c>
      <c r="E9211" t="s">
        <v>4511</v>
      </c>
      <c r="F9211">
        <v>40</v>
      </c>
      <c r="G9211" t="s">
        <v>8234</v>
      </c>
      <c r="H9211" t="s">
        <v>8226</v>
      </c>
      <c r="I9211" t="s">
        <v>8214</v>
      </c>
      <c r="J9211" t="s">
        <v>8215</v>
      </c>
      <c r="K9211" t="s">
        <v>8224</v>
      </c>
      <c r="L9211" t="s">
        <v>8216</v>
      </c>
    </row>
    <row r="9212" spans="1:12" x14ac:dyDescent="0.35">
      <c r="A9212" s="164" t="s">
        <v>26578</v>
      </c>
      <c r="B9212" t="s">
        <v>20291</v>
      </c>
      <c r="C9212" t="s">
        <v>20292</v>
      </c>
      <c r="D9212" t="s">
        <v>20293</v>
      </c>
      <c r="E9212" t="s">
        <v>4511</v>
      </c>
      <c r="F9212">
        <v>11</v>
      </c>
      <c r="G9212" t="s">
        <v>8234</v>
      </c>
      <c r="H9212" t="s">
        <v>8226</v>
      </c>
      <c r="I9212" t="s">
        <v>8219</v>
      </c>
      <c r="J9212" t="s">
        <v>8215</v>
      </c>
      <c r="K9212" t="s">
        <v>8224</v>
      </c>
      <c r="L9212" t="s">
        <v>8216</v>
      </c>
    </row>
    <row r="9213" spans="1:12" x14ac:dyDescent="0.35">
      <c r="A9213" s="164" t="s">
        <v>4554</v>
      </c>
      <c r="B9213" t="s">
        <v>7646</v>
      </c>
      <c r="C9213" t="s">
        <v>33235</v>
      </c>
      <c r="D9213" t="s">
        <v>4555</v>
      </c>
      <c r="E9213" t="s">
        <v>4511</v>
      </c>
      <c r="F9213">
        <v>37</v>
      </c>
      <c r="G9213" t="s">
        <v>8234</v>
      </c>
      <c r="H9213" t="s">
        <v>8226</v>
      </c>
      <c r="I9213" t="s">
        <v>8219</v>
      </c>
      <c r="J9213" t="s">
        <v>8215</v>
      </c>
      <c r="K9213" t="s">
        <v>8224</v>
      </c>
      <c r="L9213" t="s">
        <v>8216</v>
      </c>
    </row>
    <row r="9214" spans="1:12" x14ac:dyDescent="0.35">
      <c r="A9214" s="164" t="s">
        <v>4556</v>
      </c>
      <c r="B9214" t="s">
        <v>7647</v>
      </c>
      <c r="C9214" t="s">
        <v>19334</v>
      </c>
      <c r="D9214" t="s">
        <v>4557</v>
      </c>
      <c r="E9214" t="s">
        <v>4511</v>
      </c>
      <c r="F9214">
        <v>87</v>
      </c>
      <c r="G9214" t="s">
        <v>8234</v>
      </c>
      <c r="H9214" t="s">
        <v>8226</v>
      </c>
      <c r="I9214" t="s">
        <v>8214</v>
      </c>
      <c r="J9214" t="s">
        <v>8215</v>
      </c>
      <c r="K9214" t="s">
        <v>8224</v>
      </c>
      <c r="L9214" t="s">
        <v>8216</v>
      </c>
    </row>
    <row r="9215" spans="1:12" x14ac:dyDescent="0.35">
      <c r="A9215" s="164" t="s">
        <v>30899</v>
      </c>
      <c r="B9215" t="s">
        <v>30900</v>
      </c>
      <c r="C9215" t="s">
        <v>30901</v>
      </c>
      <c r="D9215" t="s">
        <v>1404</v>
      </c>
      <c r="E9215" t="s">
        <v>4511</v>
      </c>
      <c r="F9215">
        <v>38</v>
      </c>
      <c r="G9215" t="s">
        <v>8234</v>
      </c>
      <c r="H9215" t="s">
        <v>8226</v>
      </c>
      <c r="I9215" t="s">
        <v>8214</v>
      </c>
      <c r="J9215" t="s">
        <v>8215</v>
      </c>
      <c r="K9215" t="s">
        <v>8224</v>
      </c>
      <c r="L9215" t="s">
        <v>8216</v>
      </c>
    </row>
    <row r="9216" spans="1:12" x14ac:dyDescent="0.35">
      <c r="A9216" s="164" t="s">
        <v>4558</v>
      </c>
      <c r="B9216" t="s">
        <v>7641</v>
      </c>
      <c r="C9216" t="s">
        <v>18008</v>
      </c>
      <c r="D9216" t="s">
        <v>4559</v>
      </c>
      <c r="E9216" t="s">
        <v>4511</v>
      </c>
      <c r="F9216">
        <v>30</v>
      </c>
      <c r="G9216" t="s">
        <v>8234</v>
      </c>
      <c r="H9216" t="s">
        <v>8226</v>
      </c>
      <c r="I9216" t="s">
        <v>8214</v>
      </c>
      <c r="J9216" t="s">
        <v>8215</v>
      </c>
      <c r="K9216" t="s">
        <v>8224</v>
      </c>
      <c r="L9216" t="s">
        <v>8267</v>
      </c>
    </row>
    <row r="9217" spans="1:12" x14ac:dyDescent="0.35">
      <c r="A9217" s="164" t="s">
        <v>7643</v>
      </c>
      <c r="B9217" t="s">
        <v>7644</v>
      </c>
      <c r="C9217" t="s">
        <v>24385</v>
      </c>
      <c r="D9217" t="s">
        <v>4541</v>
      </c>
      <c r="E9217" t="s">
        <v>4511</v>
      </c>
      <c r="F9217">
        <v>36</v>
      </c>
      <c r="G9217" t="s">
        <v>8234</v>
      </c>
      <c r="H9217" t="s">
        <v>8226</v>
      </c>
      <c r="I9217" t="s">
        <v>8214</v>
      </c>
      <c r="J9217" t="s">
        <v>8215</v>
      </c>
      <c r="K9217" t="s">
        <v>8224</v>
      </c>
      <c r="L9217" t="s">
        <v>8216</v>
      </c>
    </row>
    <row r="9218" spans="1:12" x14ac:dyDescent="0.35">
      <c r="A9218" s="164" t="s">
        <v>11735</v>
      </c>
      <c r="B9218" t="s">
        <v>11736</v>
      </c>
      <c r="C9218" t="s">
        <v>11737</v>
      </c>
      <c r="D9218" t="s">
        <v>963</v>
      </c>
      <c r="E9218" t="s">
        <v>4511</v>
      </c>
      <c r="F9218">
        <v>18</v>
      </c>
      <c r="G9218" t="s">
        <v>8234</v>
      </c>
      <c r="H9218" t="s">
        <v>8226</v>
      </c>
      <c r="I9218" t="s">
        <v>8219</v>
      </c>
      <c r="J9218" t="s">
        <v>8272</v>
      </c>
      <c r="K9218" t="s">
        <v>8224</v>
      </c>
      <c r="L9218" t="s">
        <v>8216</v>
      </c>
    </row>
    <row r="9219" spans="1:12" x14ac:dyDescent="0.35">
      <c r="A9219" s="164" t="s">
        <v>16392</v>
      </c>
      <c r="B9219" t="s">
        <v>16393</v>
      </c>
      <c r="C9219" t="s">
        <v>16394</v>
      </c>
      <c r="D9219" t="s">
        <v>16395</v>
      </c>
      <c r="E9219" t="s">
        <v>4511</v>
      </c>
      <c r="F9219">
        <v>7</v>
      </c>
      <c r="G9219" t="s">
        <v>8234</v>
      </c>
      <c r="H9219" t="s">
        <v>8226</v>
      </c>
      <c r="I9219" t="s">
        <v>8219</v>
      </c>
      <c r="J9219" t="s">
        <v>8272</v>
      </c>
      <c r="K9219" t="s">
        <v>8224</v>
      </c>
      <c r="L9219" t="s">
        <v>8216</v>
      </c>
    </row>
    <row r="9220" spans="1:12" x14ac:dyDescent="0.35">
      <c r="A9220" s="164" t="s">
        <v>12969</v>
      </c>
      <c r="B9220" t="s">
        <v>12970</v>
      </c>
      <c r="C9220" t="s">
        <v>12971</v>
      </c>
      <c r="D9220" t="s">
        <v>8708</v>
      </c>
      <c r="E9220" t="s">
        <v>4511</v>
      </c>
      <c r="F9220">
        <v>17</v>
      </c>
      <c r="G9220" t="s">
        <v>8234</v>
      </c>
      <c r="H9220" t="s">
        <v>8226</v>
      </c>
      <c r="I9220" t="s">
        <v>8219</v>
      </c>
      <c r="J9220" t="s">
        <v>8272</v>
      </c>
      <c r="K9220" t="s">
        <v>8224</v>
      </c>
      <c r="L9220" t="s">
        <v>8216</v>
      </c>
    </row>
    <row r="9221" spans="1:12" x14ac:dyDescent="0.35">
      <c r="A9221" s="164" t="s">
        <v>32232</v>
      </c>
      <c r="B9221" t="s">
        <v>29263</v>
      </c>
      <c r="C9221" t="s">
        <v>29264</v>
      </c>
      <c r="D9221" t="s">
        <v>2423</v>
      </c>
      <c r="E9221" t="s">
        <v>4511</v>
      </c>
      <c r="F9221">
        <v>18</v>
      </c>
      <c r="G9221" t="s">
        <v>8234</v>
      </c>
      <c r="H9221" t="s">
        <v>8226</v>
      </c>
      <c r="I9221" t="s">
        <v>8219</v>
      </c>
      <c r="J9221" t="s">
        <v>8272</v>
      </c>
      <c r="K9221" t="s">
        <v>8224</v>
      </c>
      <c r="L9221" t="s">
        <v>8216</v>
      </c>
    </row>
    <row r="9222" spans="1:12" x14ac:dyDescent="0.35">
      <c r="A9222" s="164" t="s">
        <v>15288</v>
      </c>
      <c r="B9222" t="s">
        <v>13789</v>
      </c>
      <c r="C9222" t="s">
        <v>13790</v>
      </c>
      <c r="D9222" t="s">
        <v>13791</v>
      </c>
      <c r="E9222" t="s">
        <v>4511</v>
      </c>
      <c r="F9222">
        <v>25</v>
      </c>
      <c r="G9222" t="s">
        <v>8234</v>
      </c>
      <c r="H9222" t="s">
        <v>8226</v>
      </c>
      <c r="I9222" t="s">
        <v>8214</v>
      </c>
      <c r="J9222" t="s">
        <v>8272</v>
      </c>
      <c r="K9222" t="s">
        <v>5808</v>
      </c>
      <c r="L9222" t="s">
        <v>8216</v>
      </c>
    </row>
    <row r="9223" spans="1:12" x14ac:dyDescent="0.35">
      <c r="A9223" s="164" t="s">
        <v>27789</v>
      </c>
      <c r="B9223" t="s">
        <v>27790</v>
      </c>
      <c r="C9223" t="s">
        <v>27791</v>
      </c>
      <c r="D9223" t="s">
        <v>1021</v>
      </c>
      <c r="E9223" t="s">
        <v>4511</v>
      </c>
      <c r="F9223">
        <v>23</v>
      </c>
      <c r="G9223" t="s">
        <v>8234</v>
      </c>
      <c r="H9223" t="s">
        <v>8226</v>
      </c>
      <c r="I9223" t="s">
        <v>8219</v>
      </c>
      <c r="J9223" t="s">
        <v>8272</v>
      </c>
      <c r="K9223" t="s">
        <v>8224</v>
      </c>
      <c r="L9223" t="s">
        <v>8216</v>
      </c>
    </row>
    <row r="9224" spans="1:12" x14ac:dyDescent="0.35">
      <c r="A9224" s="164" t="s">
        <v>24384</v>
      </c>
      <c r="B9224" t="s">
        <v>8236</v>
      </c>
      <c r="C9224" t="s">
        <v>8930</v>
      </c>
      <c r="D9224" t="s">
        <v>8238</v>
      </c>
      <c r="E9224" t="s">
        <v>4511</v>
      </c>
      <c r="F9224">
        <v>25</v>
      </c>
      <c r="G9224" t="s">
        <v>8234</v>
      </c>
      <c r="H9224" t="s">
        <v>8226</v>
      </c>
      <c r="I9224" t="s">
        <v>8219</v>
      </c>
      <c r="J9224" t="s">
        <v>8272</v>
      </c>
      <c r="K9224" t="s">
        <v>5808</v>
      </c>
      <c r="L9224" t="s">
        <v>8216</v>
      </c>
    </row>
    <row r="9225" spans="1:12" x14ac:dyDescent="0.35">
      <c r="A9225" s="164" t="s">
        <v>17955</v>
      </c>
      <c r="B9225" t="s">
        <v>17956</v>
      </c>
      <c r="C9225" t="s">
        <v>17957</v>
      </c>
      <c r="D9225" t="s">
        <v>17958</v>
      </c>
      <c r="E9225" t="s">
        <v>4511</v>
      </c>
      <c r="F9225">
        <v>19</v>
      </c>
      <c r="G9225" t="s">
        <v>8234</v>
      </c>
      <c r="H9225" t="s">
        <v>8226</v>
      </c>
      <c r="I9225" t="s">
        <v>8219</v>
      </c>
      <c r="J9225" t="s">
        <v>8272</v>
      </c>
      <c r="K9225" t="s">
        <v>8224</v>
      </c>
      <c r="L9225" t="s">
        <v>8216</v>
      </c>
    </row>
    <row r="9226" spans="1:12" x14ac:dyDescent="0.35">
      <c r="A9226" s="164" t="s">
        <v>24762</v>
      </c>
      <c r="B9226" t="s">
        <v>24763</v>
      </c>
      <c r="C9226" t="s">
        <v>24764</v>
      </c>
      <c r="D9226" t="s">
        <v>402</v>
      </c>
      <c r="E9226" t="s">
        <v>4511</v>
      </c>
      <c r="F9226">
        <v>21</v>
      </c>
      <c r="G9226" t="s">
        <v>8234</v>
      </c>
      <c r="H9226" t="s">
        <v>8226</v>
      </c>
      <c r="I9226" t="s">
        <v>8219</v>
      </c>
      <c r="J9226" t="s">
        <v>8272</v>
      </c>
      <c r="K9226" t="s">
        <v>8224</v>
      </c>
      <c r="L9226" t="s">
        <v>8216</v>
      </c>
    </row>
    <row r="9227" spans="1:12" x14ac:dyDescent="0.35">
      <c r="A9227" s="164" t="s">
        <v>22625</v>
      </c>
      <c r="B9227" t="s">
        <v>22626</v>
      </c>
      <c r="C9227" t="s">
        <v>22627</v>
      </c>
      <c r="D9227" t="s">
        <v>22628</v>
      </c>
      <c r="E9227" t="s">
        <v>4511</v>
      </c>
      <c r="F9227">
        <v>25</v>
      </c>
      <c r="G9227" t="s">
        <v>8234</v>
      </c>
      <c r="H9227" t="s">
        <v>8226</v>
      </c>
      <c r="I9227" t="s">
        <v>8219</v>
      </c>
      <c r="J9227" t="s">
        <v>8272</v>
      </c>
      <c r="K9227" t="s">
        <v>5808</v>
      </c>
      <c r="L9227" t="s">
        <v>8216</v>
      </c>
    </row>
    <row r="9228" spans="1:12" x14ac:dyDescent="0.35">
      <c r="A9228" s="164" t="s">
        <v>20290</v>
      </c>
      <c r="B9228" t="s">
        <v>20291</v>
      </c>
      <c r="C9228" t="s">
        <v>20292</v>
      </c>
      <c r="D9228" t="s">
        <v>20293</v>
      </c>
      <c r="E9228" t="s">
        <v>4511</v>
      </c>
      <c r="F9228">
        <v>11</v>
      </c>
      <c r="G9228" t="s">
        <v>8234</v>
      </c>
      <c r="H9228" t="s">
        <v>8226</v>
      </c>
      <c r="I9228" t="s">
        <v>8219</v>
      </c>
      <c r="J9228" t="s">
        <v>8272</v>
      </c>
      <c r="K9228" t="s">
        <v>8224</v>
      </c>
      <c r="L9228" t="s">
        <v>8216</v>
      </c>
    </row>
    <row r="9229" spans="1:12" x14ac:dyDescent="0.35">
      <c r="A9229" s="164" t="s">
        <v>9820</v>
      </c>
      <c r="B9229" t="s">
        <v>9821</v>
      </c>
      <c r="C9229" t="s">
        <v>9822</v>
      </c>
      <c r="D9229" t="s">
        <v>9823</v>
      </c>
      <c r="E9229" t="s">
        <v>4511</v>
      </c>
      <c r="F9229">
        <v>15</v>
      </c>
      <c r="G9229" t="s">
        <v>8234</v>
      </c>
      <c r="H9229" t="s">
        <v>8226</v>
      </c>
      <c r="I9229" t="s">
        <v>8219</v>
      </c>
      <c r="J9229" t="s">
        <v>8272</v>
      </c>
      <c r="K9229" t="s">
        <v>8224</v>
      </c>
      <c r="L9229" t="s">
        <v>8216</v>
      </c>
    </row>
    <row r="9230" spans="1:12" x14ac:dyDescent="0.35">
      <c r="A9230" s="164" t="s">
        <v>22163</v>
      </c>
      <c r="B9230" t="s">
        <v>22164</v>
      </c>
      <c r="C9230" t="s">
        <v>22165</v>
      </c>
      <c r="D9230" t="s">
        <v>3764</v>
      </c>
      <c r="E9230" t="s">
        <v>4511</v>
      </c>
      <c r="F9230">
        <v>25</v>
      </c>
      <c r="G9230" t="s">
        <v>8234</v>
      </c>
      <c r="H9230" t="s">
        <v>8226</v>
      </c>
      <c r="I9230" t="s">
        <v>8219</v>
      </c>
      <c r="J9230" t="s">
        <v>8272</v>
      </c>
      <c r="K9230" t="s">
        <v>5808</v>
      </c>
      <c r="L9230" t="s">
        <v>8216</v>
      </c>
    </row>
    <row r="9231" spans="1:12" x14ac:dyDescent="0.35">
      <c r="A9231" s="164" t="s">
        <v>32204</v>
      </c>
      <c r="B9231" t="s">
        <v>32205</v>
      </c>
      <c r="C9231" t="s">
        <v>32206</v>
      </c>
      <c r="D9231" t="s">
        <v>4510</v>
      </c>
      <c r="E9231" t="s">
        <v>4511</v>
      </c>
      <c r="F9231">
        <v>341</v>
      </c>
      <c r="G9231" t="s">
        <v>8556</v>
      </c>
      <c r="H9231" t="s">
        <v>8226</v>
      </c>
      <c r="I9231" t="s">
        <v>8214</v>
      </c>
      <c r="J9231" t="s">
        <v>8215</v>
      </c>
      <c r="K9231" t="s">
        <v>8224</v>
      </c>
      <c r="L9231" t="s">
        <v>8216</v>
      </c>
    </row>
    <row r="9232" spans="1:12" x14ac:dyDescent="0.35">
      <c r="A9232" s="164" t="s">
        <v>15874</v>
      </c>
      <c r="B9232" t="s">
        <v>15875</v>
      </c>
      <c r="C9232" t="s">
        <v>15876</v>
      </c>
      <c r="D9232" t="s">
        <v>10143</v>
      </c>
      <c r="E9232" t="s">
        <v>4511</v>
      </c>
      <c r="F9232">
        <v>74</v>
      </c>
      <c r="G9232" t="s">
        <v>8234</v>
      </c>
      <c r="H9232" t="s">
        <v>8226</v>
      </c>
      <c r="I9232" t="s">
        <v>8214</v>
      </c>
      <c r="J9232" t="s">
        <v>8215</v>
      </c>
      <c r="K9232" t="s">
        <v>8224</v>
      </c>
      <c r="L9232" t="s">
        <v>8216</v>
      </c>
    </row>
    <row r="9233" spans="1:12" x14ac:dyDescent="0.35">
      <c r="A9233" s="164" t="s">
        <v>17167</v>
      </c>
      <c r="B9233" t="s">
        <v>17168</v>
      </c>
      <c r="C9233" t="s">
        <v>17169</v>
      </c>
      <c r="D9233" t="s">
        <v>17170</v>
      </c>
      <c r="E9233" t="s">
        <v>4511</v>
      </c>
      <c r="H9233" t="s">
        <v>8226</v>
      </c>
      <c r="I9233" t="s">
        <v>8214</v>
      </c>
      <c r="J9233" t="s">
        <v>8215</v>
      </c>
      <c r="K9233" t="s">
        <v>8224</v>
      </c>
      <c r="L9233" t="s">
        <v>8216</v>
      </c>
    </row>
    <row r="9234" spans="1:12" x14ac:dyDescent="0.35">
      <c r="A9234" s="164" t="s">
        <v>10140</v>
      </c>
      <c r="B9234" t="s">
        <v>10141</v>
      </c>
      <c r="C9234" t="s">
        <v>10142</v>
      </c>
      <c r="D9234" t="s">
        <v>10143</v>
      </c>
      <c r="E9234" t="s">
        <v>4511</v>
      </c>
      <c r="H9234" t="s">
        <v>8226</v>
      </c>
      <c r="I9234" t="s">
        <v>8214</v>
      </c>
      <c r="J9234" t="s">
        <v>8215</v>
      </c>
      <c r="K9234" t="s">
        <v>8224</v>
      </c>
      <c r="L9234" t="s">
        <v>8216</v>
      </c>
    </row>
    <row r="9235" spans="1:12" x14ac:dyDescent="0.35">
      <c r="A9235" s="164" t="s">
        <v>19251</v>
      </c>
      <c r="B9235" t="s">
        <v>19252</v>
      </c>
      <c r="C9235" t="s">
        <v>19253</v>
      </c>
      <c r="D9235" t="s">
        <v>19254</v>
      </c>
      <c r="E9235" t="s">
        <v>4511</v>
      </c>
      <c r="H9235" t="s">
        <v>8226</v>
      </c>
      <c r="I9235" t="s">
        <v>8214</v>
      </c>
      <c r="J9235" t="s">
        <v>8215</v>
      </c>
      <c r="K9235" t="s">
        <v>8224</v>
      </c>
      <c r="L9235" t="s">
        <v>8216</v>
      </c>
    </row>
    <row r="9236" spans="1:12" x14ac:dyDescent="0.35">
      <c r="A9236" s="164" t="s">
        <v>16532</v>
      </c>
      <c r="B9236" t="s">
        <v>16533</v>
      </c>
      <c r="C9236" t="s">
        <v>16534</v>
      </c>
      <c r="D9236" t="s">
        <v>16535</v>
      </c>
      <c r="E9236" t="s">
        <v>4511</v>
      </c>
      <c r="F9236">
        <v>0</v>
      </c>
      <c r="G9236" t="s">
        <v>8234</v>
      </c>
      <c r="H9236" t="s">
        <v>8226</v>
      </c>
      <c r="I9236" t="s">
        <v>8214</v>
      </c>
      <c r="J9236" t="s">
        <v>8215</v>
      </c>
      <c r="K9236" t="s">
        <v>8224</v>
      </c>
      <c r="L9236" t="s">
        <v>8216</v>
      </c>
    </row>
    <row r="9237" spans="1:12" x14ac:dyDescent="0.35">
      <c r="A9237" s="164" t="s">
        <v>23079</v>
      </c>
      <c r="B9237" t="s">
        <v>23080</v>
      </c>
      <c r="C9237" t="s">
        <v>23081</v>
      </c>
      <c r="D9237" t="s">
        <v>18508</v>
      </c>
      <c r="E9237" t="s">
        <v>4511</v>
      </c>
      <c r="H9237" t="s">
        <v>8226</v>
      </c>
      <c r="I9237" t="s">
        <v>8214</v>
      </c>
      <c r="J9237" t="s">
        <v>8215</v>
      </c>
      <c r="K9237" t="s">
        <v>8224</v>
      </c>
      <c r="L9237" t="s">
        <v>8216</v>
      </c>
    </row>
    <row r="9238" spans="1:12" x14ac:dyDescent="0.35">
      <c r="A9238" s="164" t="s">
        <v>8987</v>
      </c>
      <c r="B9238" t="s">
        <v>8988</v>
      </c>
      <c r="C9238" t="s">
        <v>8989</v>
      </c>
      <c r="D9238" t="s">
        <v>4513</v>
      </c>
      <c r="E9238" t="s">
        <v>4511</v>
      </c>
      <c r="F9238">
        <v>160</v>
      </c>
      <c r="G9238" t="s">
        <v>8212</v>
      </c>
      <c r="H9238" t="s">
        <v>8226</v>
      </c>
      <c r="I9238" t="s">
        <v>8214</v>
      </c>
      <c r="J9238" t="s">
        <v>8215</v>
      </c>
      <c r="K9238" t="s">
        <v>8224</v>
      </c>
      <c r="L9238" t="s">
        <v>8267</v>
      </c>
    </row>
    <row r="9239" spans="1:12" x14ac:dyDescent="0.35">
      <c r="A9239" s="164" t="s">
        <v>22488</v>
      </c>
      <c r="B9239" t="s">
        <v>22489</v>
      </c>
      <c r="C9239" t="s">
        <v>22490</v>
      </c>
      <c r="D9239" t="s">
        <v>18508</v>
      </c>
      <c r="E9239" t="s">
        <v>4511</v>
      </c>
      <c r="F9239">
        <v>52</v>
      </c>
      <c r="G9239" t="s">
        <v>8234</v>
      </c>
      <c r="H9239" t="s">
        <v>8226</v>
      </c>
      <c r="I9239" t="s">
        <v>8214</v>
      </c>
      <c r="J9239" t="s">
        <v>8215</v>
      </c>
      <c r="K9239" t="s">
        <v>8224</v>
      </c>
      <c r="L9239" t="s">
        <v>8216</v>
      </c>
    </row>
    <row r="9240" spans="1:12" x14ac:dyDescent="0.35">
      <c r="A9240" s="164" t="s">
        <v>21307</v>
      </c>
      <c r="B9240" t="s">
        <v>21308</v>
      </c>
      <c r="C9240" t="s">
        <v>21309</v>
      </c>
      <c r="D9240" t="s">
        <v>4550</v>
      </c>
      <c r="E9240" t="s">
        <v>4511</v>
      </c>
      <c r="F9240">
        <v>0</v>
      </c>
      <c r="G9240" t="s">
        <v>8234</v>
      </c>
      <c r="H9240" t="s">
        <v>8226</v>
      </c>
      <c r="I9240" t="s">
        <v>8214</v>
      </c>
      <c r="J9240" t="s">
        <v>8215</v>
      </c>
      <c r="K9240" t="s">
        <v>8224</v>
      </c>
      <c r="L9240" t="s">
        <v>8216</v>
      </c>
    </row>
    <row r="9241" spans="1:12" x14ac:dyDescent="0.35">
      <c r="A9241" s="164" t="s">
        <v>15513</v>
      </c>
      <c r="B9241" t="s">
        <v>15514</v>
      </c>
      <c r="C9241" t="s">
        <v>15515</v>
      </c>
      <c r="D9241" t="s">
        <v>4513</v>
      </c>
      <c r="E9241" t="s">
        <v>4511</v>
      </c>
      <c r="F9241">
        <v>14</v>
      </c>
      <c r="G9241" t="s">
        <v>8234</v>
      </c>
      <c r="H9241" t="s">
        <v>8226</v>
      </c>
      <c r="I9241" t="s">
        <v>8214</v>
      </c>
      <c r="J9241" t="s">
        <v>8215</v>
      </c>
      <c r="K9241" t="s">
        <v>8224</v>
      </c>
      <c r="L9241" t="s">
        <v>8216</v>
      </c>
    </row>
    <row r="9242" spans="1:12" x14ac:dyDescent="0.35">
      <c r="A9242" s="164" t="s">
        <v>20195</v>
      </c>
      <c r="B9242" t="s">
        <v>20196</v>
      </c>
      <c r="C9242" t="s">
        <v>20197</v>
      </c>
      <c r="D9242" t="s">
        <v>4513</v>
      </c>
      <c r="E9242" t="s">
        <v>4511</v>
      </c>
      <c r="F9242">
        <v>118</v>
      </c>
      <c r="G9242" t="s">
        <v>8212</v>
      </c>
      <c r="H9242" t="s">
        <v>8226</v>
      </c>
      <c r="I9242" t="s">
        <v>8214</v>
      </c>
      <c r="J9242" t="s">
        <v>8215</v>
      </c>
      <c r="K9242" t="s">
        <v>8224</v>
      </c>
      <c r="L9242" t="s">
        <v>8216</v>
      </c>
    </row>
    <row r="9243" spans="1:12" x14ac:dyDescent="0.35">
      <c r="A9243" s="164" t="s">
        <v>12317</v>
      </c>
      <c r="B9243" t="s">
        <v>12318</v>
      </c>
      <c r="C9243" t="s">
        <v>12319</v>
      </c>
      <c r="D9243" t="s">
        <v>4544</v>
      </c>
      <c r="E9243" t="s">
        <v>4511</v>
      </c>
      <c r="F9243">
        <v>80</v>
      </c>
      <c r="G9243" t="s">
        <v>8234</v>
      </c>
      <c r="H9243" t="s">
        <v>8226</v>
      </c>
      <c r="I9243" t="s">
        <v>8214</v>
      </c>
      <c r="J9243" t="s">
        <v>8215</v>
      </c>
      <c r="K9243" t="s">
        <v>8224</v>
      </c>
      <c r="L9243" t="s">
        <v>8216</v>
      </c>
    </row>
    <row r="9244" spans="1:12" x14ac:dyDescent="0.35">
      <c r="A9244" s="164" t="s">
        <v>26868</v>
      </c>
      <c r="B9244" t="s">
        <v>26869</v>
      </c>
      <c r="C9244" t="s">
        <v>26870</v>
      </c>
      <c r="D9244" t="s">
        <v>26871</v>
      </c>
      <c r="E9244" t="s">
        <v>4511</v>
      </c>
      <c r="F9244">
        <v>67</v>
      </c>
      <c r="G9244" t="s">
        <v>8234</v>
      </c>
      <c r="H9244" t="s">
        <v>8226</v>
      </c>
      <c r="I9244" t="s">
        <v>8214</v>
      </c>
      <c r="J9244" t="s">
        <v>8215</v>
      </c>
      <c r="K9244" t="s">
        <v>8224</v>
      </c>
      <c r="L9244" t="s">
        <v>8216</v>
      </c>
    </row>
    <row r="9245" spans="1:12" x14ac:dyDescent="0.35">
      <c r="A9245" s="164" t="s">
        <v>4560</v>
      </c>
      <c r="B9245" t="s">
        <v>5509</v>
      </c>
      <c r="C9245" t="s">
        <v>22039</v>
      </c>
      <c r="D9245" t="s">
        <v>2275</v>
      </c>
      <c r="E9245" t="s">
        <v>4561</v>
      </c>
      <c r="F9245">
        <v>76</v>
      </c>
      <c r="G9245" t="s">
        <v>8234</v>
      </c>
      <c r="H9245" t="s">
        <v>8256</v>
      </c>
      <c r="I9245" t="s">
        <v>8219</v>
      </c>
      <c r="J9245" t="s">
        <v>8215</v>
      </c>
      <c r="K9245" t="s">
        <v>8224</v>
      </c>
      <c r="L9245" t="s">
        <v>8216</v>
      </c>
    </row>
    <row r="9246" spans="1:12" x14ac:dyDescent="0.35">
      <c r="A9246" s="164" t="s">
        <v>4562</v>
      </c>
      <c r="B9246" t="s">
        <v>5096</v>
      </c>
      <c r="C9246" t="s">
        <v>29670</v>
      </c>
      <c r="D9246" t="s">
        <v>1973</v>
      </c>
      <c r="E9246" t="s">
        <v>4561</v>
      </c>
      <c r="F9246">
        <v>422</v>
      </c>
      <c r="G9246" t="s">
        <v>8307</v>
      </c>
      <c r="H9246" t="s">
        <v>8256</v>
      </c>
      <c r="I9246" t="s">
        <v>8214</v>
      </c>
      <c r="J9246" t="s">
        <v>8215</v>
      </c>
      <c r="K9246" t="s">
        <v>8224</v>
      </c>
      <c r="L9246" t="s">
        <v>8267</v>
      </c>
    </row>
    <row r="9247" spans="1:12" x14ac:dyDescent="0.35">
      <c r="A9247" s="164" t="s">
        <v>32156</v>
      </c>
      <c r="B9247" t="s">
        <v>16799</v>
      </c>
      <c r="C9247" t="s">
        <v>32157</v>
      </c>
      <c r="D9247" t="s">
        <v>16801</v>
      </c>
      <c r="E9247" t="s">
        <v>4561</v>
      </c>
      <c r="F9247">
        <v>29</v>
      </c>
      <c r="G9247" t="s">
        <v>8234</v>
      </c>
      <c r="H9247" t="s">
        <v>8256</v>
      </c>
      <c r="I9247" t="s">
        <v>8219</v>
      </c>
      <c r="J9247" t="s">
        <v>8215</v>
      </c>
      <c r="K9247" t="s">
        <v>5808</v>
      </c>
      <c r="L9247" t="s">
        <v>8267</v>
      </c>
    </row>
    <row r="9248" spans="1:12" x14ac:dyDescent="0.35">
      <c r="A9248" s="164" t="s">
        <v>4563</v>
      </c>
      <c r="B9248" t="s">
        <v>5510</v>
      </c>
      <c r="C9248" t="s">
        <v>16913</v>
      </c>
      <c r="D9248" t="s">
        <v>4564</v>
      </c>
      <c r="E9248" t="s">
        <v>4561</v>
      </c>
      <c r="F9248">
        <v>124</v>
      </c>
      <c r="G9248" t="s">
        <v>8212</v>
      </c>
      <c r="H9248" t="s">
        <v>8256</v>
      </c>
      <c r="I9248" t="s">
        <v>8219</v>
      </c>
      <c r="J9248" t="s">
        <v>8215</v>
      </c>
      <c r="K9248" t="s">
        <v>5808</v>
      </c>
      <c r="L9248" t="s">
        <v>8216</v>
      </c>
    </row>
    <row r="9249" spans="1:12" x14ac:dyDescent="0.35">
      <c r="A9249" s="164" t="s">
        <v>27869</v>
      </c>
      <c r="B9249" t="s">
        <v>12572</v>
      </c>
      <c r="C9249" t="s">
        <v>12573</v>
      </c>
      <c r="D9249" t="s">
        <v>12574</v>
      </c>
      <c r="E9249" t="s">
        <v>4561</v>
      </c>
      <c r="F9249">
        <v>45</v>
      </c>
      <c r="G9249" t="s">
        <v>8234</v>
      </c>
      <c r="H9249" t="s">
        <v>8256</v>
      </c>
      <c r="I9249" t="s">
        <v>8219</v>
      </c>
      <c r="J9249" t="s">
        <v>8215</v>
      </c>
      <c r="K9249" t="s">
        <v>5808</v>
      </c>
      <c r="L9249" t="s">
        <v>8216</v>
      </c>
    </row>
    <row r="9250" spans="1:12" x14ac:dyDescent="0.35">
      <c r="A9250" s="164" t="s">
        <v>31845</v>
      </c>
      <c r="B9250" t="s">
        <v>11688</v>
      </c>
      <c r="C9250" t="s">
        <v>11689</v>
      </c>
      <c r="D9250" t="s">
        <v>420</v>
      </c>
      <c r="E9250" t="s">
        <v>4561</v>
      </c>
      <c r="F9250">
        <v>49</v>
      </c>
      <c r="G9250" t="s">
        <v>8234</v>
      </c>
      <c r="H9250" t="s">
        <v>8256</v>
      </c>
      <c r="I9250" t="s">
        <v>8219</v>
      </c>
      <c r="J9250" t="s">
        <v>8215</v>
      </c>
      <c r="K9250" t="s">
        <v>5808</v>
      </c>
      <c r="L9250" t="s">
        <v>8216</v>
      </c>
    </row>
    <row r="9251" spans="1:12" x14ac:dyDescent="0.35">
      <c r="A9251" s="164" t="s">
        <v>30250</v>
      </c>
      <c r="B9251" t="s">
        <v>30251</v>
      </c>
      <c r="C9251" t="s">
        <v>30252</v>
      </c>
      <c r="D9251" t="s">
        <v>30253</v>
      </c>
      <c r="E9251" t="s">
        <v>4561</v>
      </c>
      <c r="F9251">
        <v>42</v>
      </c>
      <c r="G9251" t="s">
        <v>8234</v>
      </c>
      <c r="H9251" t="s">
        <v>8256</v>
      </c>
      <c r="I9251" t="s">
        <v>8219</v>
      </c>
      <c r="J9251" t="s">
        <v>8215</v>
      </c>
      <c r="K9251" t="s">
        <v>5808</v>
      </c>
      <c r="L9251" t="s">
        <v>8216</v>
      </c>
    </row>
    <row r="9252" spans="1:12" x14ac:dyDescent="0.35">
      <c r="A9252" s="164" t="s">
        <v>4565</v>
      </c>
      <c r="B9252" t="s">
        <v>5095</v>
      </c>
      <c r="C9252" t="s">
        <v>33372</v>
      </c>
      <c r="D9252" t="s">
        <v>4566</v>
      </c>
      <c r="E9252" t="s">
        <v>4561</v>
      </c>
      <c r="F9252">
        <v>47</v>
      </c>
      <c r="G9252" t="s">
        <v>8234</v>
      </c>
      <c r="H9252" t="s">
        <v>8256</v>
      </c>
      <c r="I9252" t="s">
        <v>8219</v>
      </c>
      <c r="J9252" t="s">
        <v>8215</v>
      </c>
      <c r="K9252" t="s">
        <v>5808</v>
      </c>
      <c r="L9252" t="s">
        <v>8216</v>
      </c>
    </row>
    <row r="9253" spans="1:12" x14ac:dyDescent="0.35">
      <c r="A9253" s="164" t="s">
        <v>4567</v>
      </c>
      <c r="B9253" t="s">
        <v>5094</v>
      </c>
      <c r="C9253" t="s">
        <v>8277</v>
      </c>
      <c r="D9253" t="s">
        <v>4568</v>
      </c>
      <c r="E9253" t="s">
        <v>4561</v>
      </c>
      <c r="F9253">
        <v>78</v>
      </c>
      <c r="G9253" t="s">
        <v>8234</v>
      </c>
      <c r="H9253" t="s">
        <v>8256</v>
      </c>
      <c r="I9253" t="s">
        <v>8219</v>
      </c>
      <c r="J9253" t="s">
        <v>8215</v>
      </c>
      <c r="K9253" t="s">
        <v>5808</v>
      </c>
      <c r="L9253" t="s">
        <v>8267</v>
      </c>
    </row>
    <row r="9254" spans="1:12" x14ac:dyDescent="0.35">
      <c r="A9254" s="164" t="s">
        <v>11388</v>
      </c>
      <c r="B9254" t="s">
        <v>11389</v>
      </c>
      <c r="C9254" t="s">
        <v>11390</v>
      </c>
      <c r="D9254" t="s">
        <v>11391</v>
      </c>
      <c r="E9254" t="s">
        <v>4561</v>
      </c>
      <c r="H9254" t="s">
        <v>8256</v>
      </c>
      <c r="I9254" t="s">
        <v>8214</v>
      </c>
      <c r="J9254" t="s">
        <v>8215</v>
      </c>
      <c r="K9254" t="s">
        <v>8224</v>
      </c>
      <c r="L9254" t="s">
        <v>8216</v>
      </c>
    </row>
    <row r="9255" spans="1:12" x14ac:dyDescent="0.35">
      <c r="A9255" s="164" t="s">
        <v>14841</v>
      </c>
      <c r="B9255" t="s">
        <v>14842</v>
      </c>
      <c r="C9255" t="s">
        <v>14843</v>
      </c>
      <c r="D9255" t="s">
        <v>14844</v>
      </c>
      <c r="E9255" t="s">
        <v>4561</v>
      </c>
      <c r="F9255">
        <v>23</v>
      </c>
      <c r="G9255" t="s">
        <v>8234</v>
      </c>
      <c r="H9255" t="s">
        <v>8256</v>
      </c>
      <c r="I9255" t="s">
        <v>8219</v>
      </c>
      <c r="J9255" t="s">
        <v>8215</v>
      </c>
      <c r="K9255" t="s">
        <v>8224</v>
      </c>
      <c r="L9255" t="s">
        <v>8216</v>
      </c>
    </row>
    <row r="9256" spans="1:12" x14ac:dyDescent="0.35">
      <c r="A9256" s="164" t="s">
        <v>15039</v>
      </c>
      <c r="B9256" t="s">
        <v>15040</v>
      </c>
      <c r="C9256" t="s">
        <v>15041</v>
      </c>
      <c r="D9256" t="s">
        <v>15042</v>
      </c>
      <c r="E9256" t="s">
        <v>4561</v>
      </c>
      <c r="H9256" t="s">
        <v>8256</v>
      </c>
      <c r="I9256" t="s">
        <v>8219</v>
      </c>
      <c r="J9256" t="s">
        <v>8215</v>
      </c>
      <c r="K9256" t="s">
        <v>8224</v>
      </c>
      <c r="L9256" t="s">
        <v>8216</v>
      </c>
    </row>
    <row r="9257" spans="1:12" x14ac:dyDescent="0.35">
      <c r="A9257" s="164" t="s">
        <v>24139</v>
      </c>
      <c r="B9257" t="s">
        <v>24140</v>
      </c>
      <c r="C9257" t="s">
        <v>24141</v>
      </c>
      <c r="D9257" t="s">
        <v>1601</v>
      </c>
      <c r="E9257" t="s">
        <v>4561</v>
      </c>
      <c r="F9257">
        <v>43</v>
      </c>
      <c r="G9257" t="s">
        <v>8234</v>
      </c>
      <c r="H9257" t="s">
        <v>8256</v>
      </c>
      <c r="I9257" t="s">
        <v>8219</v>
      </c>
      <c r="J9257" t="s">
        <v>8215</v>
      </c>
      <c r="K9257" t="s">
        <v>5808</v>
      </c>
      <c r="L9257" t="s">
        <v>8216</v>
      </c>
    </row>
    <row r="9258" spans="1:12" x14ac:dyDescent="0.35">
      <c r="A9258" s="164" t="s">
        <v>28838</v>
      </c>
      <c r="B9258" t="s">
        <v>28839</v>
      </c>
      <c r="C9258" t="s">
        <v>28840</v>
      </c>
      <c r="D9258" t="s">
        <v>28841</v>
      </c>
      <c r="E9258" t="s">
        <v>4561</v>
      </c>
      <c r="F9258">
        <v>17</v>
      </c>
      <c r="G9258" t="s">
        <v>8234</v>
      </c>
      <c r="H9258" t="s">
        <v>8256</v>
      </c>
      <c r="I9258" t="s">
        <v>8219</v>
      </c>
      <c r="J9258" t="s">
        <v>8215</v>
      </c>
      <c r="K9258" t="s">
        <v>8224</v>
      </c>
      <c r="L9258" t="s">
        <v>8216</v>
      </c>
    </row>
    <row r="9259" spans="1:12" x14ac:dyDescent="0.35">
      <c r="A9259" s="164" t="s">
        <v>14883</v>
      </c>
      <c r="B9259" t="s">
        <v>14884</v>
      </c>
      <c r="C9259" t="s">
        <v>14885</v>
      </c>
      <c r="D9259" t="s">
        <v>14886</v>
      </c>
      <c r="E9259" t="s">
        <v>4561</v>
      </c>
      <c r="F9259">
        <v>39</v>
      </c>
      <c r="G9259" t="s">
        <v>8234</v>
      </c>
      <c r="H9259" t="s">
        <v>8256</v>
      </c>
      <c r="I9259" t="s">
        <v>8219</v>
      </c>
      <c r="J9259" t="s">
        <v>8215</v>
      </c>
      <c r="K9259" t="s">
        <v>5808</v>
      </c>
      <c r="L9259" t="s">
        <v>8216</v>
      </c>
    </row>
    <row r="9260" spans="1:12" x14ac:dyDescent="0.35">
      <c r="A9260" s="164" t="s">
        <v>4569</v>
      </c>
      <c r="B9260" t="s">
        <v>5097</v>
      </c>
      <c r="C9260" t="s">
        <v>8463</v>
      </c>
      <c r="D9260" t="s">
        <v>4570</v>
      </c>
      <c r="E9260" t="s">
        <v>4561</v>
      </c>
      <c r="F9260">
        <v>53</v>
      </c>
      <c r="G9260" t="s">
        <v>8234</v>
      </c>
      <c r="H9260" t="s">
        <v>8256</v>
      </c>
      <c r="I9260" t="s">
        <v>8214</v>
      </c>
      <c r="J9260" t="s">
        <v>8215</v>
      </c>
      <c r="K9260" t="s">
        <v>5808</v>
      </c>
      <c r="L9260" t="s">
        <v>8216</v>
      </c>
    </row>
    <row r="9261" spans="1:12" x14ac:dyDescent="0.35">
      <c r="A9261" s="164" t="s">
        <v>29392</v>
      </c>
      <c r="B9261" t="s">
        <v>28839</v>
      </c>
      <c r="C9261" t="s">
        <v>29393</v>
      </c>
      <c r="D9261" t="s">
        <v>28841</v>
      </c>
      <c r="E9261" t="s">
        <v>4561</v>
      </c>
      <c r="F9261">
        <v>19</v>
      </c>
      <c r="G9261" t="s">
        <v>8234</v>
      </c>
      <c r="H9261" t="s">
        <v>8256</v>
      </c>
      <c r="I9261" t="s">
        <v>8219</v>
      </c>
      <c r="J9261" t="s">
        <v>8272</v>
      </c>
      <c r="K9261" t="s">
        <v>8224</v>
      </c>
      <c r="L9261" t="s">
        <v>8216</v>
      </c>
    </row>
    <row r="9262" spans="1:12" x14ac:dyDescent="0.35">
      <c r="A9262" s="164" t="s">
        <v>16798</v>
      </c>
      <c r="B9262" t="s">
        <v>16799</v>
      </c>
      <c r="C9262" t="s">
        <v>16800</v>
      </c>
      <c r="D9262" t="s">
        <v>16801</v>
      </c>
      <c r="E9262" t="s">
        <v>4561</v>
      </c>
      <c r="F9262">
        <v>25</v>
      </c>
      <c r="G9262" t="s">
        <v>8234</v>
      </c>
      <c r="H9262" t="s">
        <v>8256</v>
      </c>
      <c r="I9262" t="s">
        <v>8219</v>
      </c>
      <c r="J9262" t="s">
        <v>8272</v>
      </c>
      <c r="K9262" t="s">
        <v>5808</v>
      </c>
      <c r="L9262" t="s">
        <v>8216</v>
      </c>
    </row>
    <row r="9263" spans="1:12" x14ac:dyDescent="0.35">
      <c r="A9263" s="164" t="s">
        <v>17399</v>
      </c>
      <c r="B9263" t="s">
        <v>14842</v>
      </c>
      <c r="C9263" t="s">
        <v>14843</v>
      </c>
      <c r="D9263" t="s">
        <v>14844</v>
      </c>
      <c r="E9263" t="s">
        <v>4561</v>
      </c>
      <c r="F9263">
        <v>25</v>
      </c>
      <c r="G9263" t="s">
        <v>8234</v>
      </c>
      <c r="H9263" t="s">
        <v>8256</v>
      </c>
      <c r="I9263" t="s">
        <v>8219</v>
      </c>
      <c r="J9263" t="s">
        <v>8272</v>
      </c>
      <c r="K9263" t="s">
        <v>5808</v>
      </c>
      <c r="L9263" t="s">
        <v>8216</v>
      </c>
    </row>
    <row r="9264" spans="1:12" x14ac:dyDescent="0.35">
      <c r="A9264" s="164" t="s">
        <v>15685</v>
      </c>
      <c r="B9264" t="s">
        <v>14884</v>
      </c>
      <c r="C9264" t="s">
        <v>14885</v>
      </c>
      <c r="D9264" t="s">
        <v>14886</v>
      </c>
      <c r="E9264" t="s">
        <v>4561</v>
      </c>
      <c r="F9264">
        <v>25</v>
      </c>
      <c r="G9264" t="s">
        <v>8234</v>
      </c>
      <c r="H9264" t="s">
        <v>8256</v>
      </c>
      <c r="I9264" t="s">
        <v>8219</v>
      </c>
      <c r="J9264" t="s">
        <v>8272</v>
      </c>
      <c r="K9264" t="s">
        <v>5808</v>
      </c>
      <c r="L9264" t="s">
        <v>8216</v>
      </c>
    </row>
    <row r="9265" spans="1:12" x14ac:dyDescent="0.35">
      <c r="A9265" s="164" t="s">
        <v>11687</v>
      </c>
      <c r="B9265" t="s">
        <v>11688</v>
      </c>
      <c r="C9265" t="s">
        <v>11689</v>
      </c>
      <c r="D9265" t="s">
        <v>420</v>
      </c>
      <c r="E9265" t="s">
        <v>4561</v>
      </c>
      <c r="F9265">
        <v>25</v>
      </c>
      <c r="G9265" t="s">
        <v>8234</v>
      </c>
      <c r="H9265" t="s">
        <v>8256</v>
      </c>
      <c r="I9265" t="s">
        <v>8219</v>
      </c>
      <c r="J9265" t="s">
        <v>8272</v>
      </c>
      <c r="K9265" t="s">
        <v>5808</v>
      </c>
      <c r="L9265" t="s">
        <v>8216</v>
      </c>
    </row>
    <row r="9266" spans="1:12" x14ac:dyDescent="0.35">
      <c r="A9266" s="164" t="s">
        <v>30562</v>
      </c>
      <c r="B9266" t="s">
        <v>30251</v>
      </c>
      <c r="C9266" t="s">
        <v>30252</v>
      </c>
      <c r="D9266" t="s">
        <v>30253</v>
      </c>
      <c r="E9266" t="s">
        <v>4561</v>
      </c>
      <c r="F9266">
        <v>25</v>
      </c>
      <c r="G9266" t="s">
        <v>8234</v>
      </c>
      <c r="H9266" t="s">
        <v>8256</v>
      </c>
      <c r="I9266" t="s">
        <v>8219</v>
      </c>
      <c r="J9266" t="s">
        <v>8272</v>
      </c>
      <c r="K9266" t="s">
        <v>5808</v>
      </c>
      <c r="L9266" t="s">
        <v>8216</v>
      </c>
    </row>
    <row r="9267" spans="1:12" x14ac:dyDescent="0.35">
      <c r="A9267" s="164" t="s">
        <v>25195</v>
      </c>
      <c r="B9267" t="s">
        <v>24140</v>
      </c>
      <c r="C9267" t="s">
        <v>24141</v>
      </c>
      <c r="D9267" t="s">
        <v>1601</v>
      </c>
      <c r="E9267" t="s">
        <v>4561</v>
      </c>
      <c r="F9267">
        <v>25</v>
      </c>
      <c r="G9267" t="s">
        <v>8234</v>
      </c>
      <c r="H9267" t="s">
        <v>8256</v>
      </c>
      <c r="I9267" t="s">
        <v>8219</v>
      </c>
      <c r="J9267" t="s">
        <v>8272</v>
      </c>
      <c r="K9267" t="s">
        <v>5808</v>
      </c>
      <c r="L9267" t="s">
        <v>8216</v>
      </c>
    </row>
    <row r="9268" spans="1:12" x14ac:dyDescent="0.35">
      <c r="A9268" s="164" t="s">
        <v>12571</v>
      </c>
      <c r="B9268" t="s">
        <v>12572</v>
      </c>
      <c r="C9268" t="s">
        <v>12573</v>
      </c>
      <c r="D9268" t="s">
        <v>12574</v>
      </c>
      <c r="E9268" t="s">
        <v>4561</v>
      </c>
      <c r="F9268">
        <v>25</v>
      </c>
      <c r="G9268" t="s">
        <v>8234</v>
      </c>
      <c r="H9268" t="s">
        <v>8256</v>
      </c>
      <c r="I9268" t="s">
        <v>8219</v>
      </c>
      <c r="J9268" t="s">
        <v>8272</v>
      </c>
      <c r="K9268" t="s">
        <v>5808</v>
      </c>
      <c r="L9268" t="s">
        <v>8216</v>
      </c>
    </row>
    <row r="9269" spans="1:12" x14ac:dyDescent="0.35">
      <c r="A9269" s="164" t="s">
        <v>10163</v>
      </c>
      <c r="B9269" t="s">
        <v>10164</v>
      </c>
      <c r="C9269" t="s">
        <v>10165</v>
      </c>
      <c r="D9269" t="s">
        <v>10166</v>
      </c>
      <c r="E9269" t="s">
        <v>4561</v>
      </c>
      <c r="H9269" t="s">
        <v>8256</v>
      </c>
      <c r="I9269" t="s">
        <v>8219</v>
      </c>
      <c r="J9269" t="s">
        <v>8215</v>
      </c>
      <c r="K9269" t="s">
        <v>8224</v>
      </c>
      <c r="L9269" t="s">
        <v>8216</v>
      </c>
    </row>
    <row r="9270" spans="1:12" x14ac:dyDescent="0.35">
      <c r="A9270" s="164" t="s">
        <v>28618</v>
      </c>
      <c r="B9270" t="s">
        <v>28619</v>
      </c>
      <c r="C9270" t="s">
        <v>28620</v>
      </c>
      <c r="D9270" t="s">
        <v>4566</v>
      </c>
      <c r="E9270" t="s">
        <v>4561</v>
      </c>
      <c r="F9270">
        <v>119</v>
      </c>
      <c r="G9270" t="s">
        <v>8212</v>
      </c>
      <c r="H9270" t="s">
        <v>8256</v>
      </c>
      <c r="I9270" t="s">
        <v>8219</v>
      </c>
      <c r="J9270" t="s">
        <v>8215</v>
      </c>
      <c r="K9270" t="s">
        <v>8224</v>
      </c>
      <c r="L9270" t="s">
        <v>8216</v>
      </c>
    </row>
    <row r="9271" spans="1:12" x14ac:dyDescent="0.35">
      <c r="A9271" s="164" t="s">
        <v>10874</v>
      </c>
      <c r="B9271" t="s">
        <v>10875</v>
      </c>
      <c r="C9271" t="s">
        <v>10876</v>
      </c>
      <c r="D9271" t="s">
        <v>1003</v>
      </c>
      <c r="E9271" t="s">
        <v>4561</v>
      </c>
      <c r="F9271">
        <v>56</v>
      </c>
      <c r="G9271" t="s">
        <v>8234</v>
      </c>
      <c r="H9271" t="s">
        <v>8256</v>
      </c>
      <c r="I9271" t="s">
        <v>8219</v>
      </c>
      <c r="J9271" t="s">
        <v>8215</v>
      </c>
      <c r="K9271" t="s">
        <v>8224</v>
      </c>
      <c r="L9271" t="s">
        <v>8216</v>
      </c>
    </row>
    <row r="9272" spans="1:12" x14ac:dyDescent="0.35">
      <c r="A9272" s="164" t="s">
        <v>17463</v>
      </c>
      <c r="B9272" t="s">
        <v>10875</v>
      </c>
      <c r="C9272" t="s">
        <v>10876</v>
      </c>
      <c r="D9272" t="s">
        <v>1003</v>
      </c>
      <c r="E9272" t="s">
        <v>4561</v>
      </c>
      <c r="F9272">
        <v>54</v>
      </c>
      <c r="G9272" t="s">
        <v>8234</v>
      </c>
      <c r="H9272" t="s">
        <v>8256</v>
      </c>
      <c r="I9272" t="s">
        <v>8219</v>
      </c>
      <c r="J9272" t="s">
        <v>8215</v>
      </c>
      <c r="K9272" t="s">
        <v>8224</v>
      </c>
      <c r="L9272" t="s">
        <v>8216</v>
      </c>
    </row>
    <row r="9273" spans="1:12" x14ac:dyDescent="0.35">
      <c r="A9273" s="164" t="s">
        <v>23368</v>
      </c>
      <c r="B9273" t="s">
        <v>23369</v>
      </c>
      <c r="C9273" t="s">
        <v>23370</v>
      </c>
      <c r="D9273" t="s">
        <v>2275</v>
      </c>
      <c r="E9273" t="s">
        <v>4561</v>
      </c>
      <c r="F9273">
        <v>25</v>
      </c>
      <c r="G9273" t="s">
        <v>8234</v>
      </c>
      <c r="H9273" t="s">
        <v>8256</v>
      </c>
      <c r="I9273" t="s">
        <v>8219</v>
      </c>
      <c r="J9273" t="s">
        <v>8215</v>
      </c>
      <c r="K9273" t="s">
        <v>8224</v>
      </c>
      <c r="L9273" t="s">
        <v>8216</v>
      </c>
    </row>
    <row r="9274" spans="1:12" x14ac:dyDescent="0.35">
      <c r="A9274" s="164" t="s">
        <v>30726</v>
      </c>
      <c r="B9274" t="s">
        <v>30727</v>
      </c>
      <c r="C9274" t="s">
        <v>30728</v>
      </c>
      <c r="D9274" t="s">
        <v>30729</v>
      </c>
      <c r="E9274" t="s">
        <v>25962</v>
      </c>
      <c r="F9274">
        <v>107</v>
      </c>
      <c r="G9274" t="s">
        <v>8212</v>
      </c>
      <c r="I9274" t="s">
        <v>8219</v>
      </c>
      <c r="J9274" t="s">
        <v>8215</v>
      </c>
      <c r="K9274" t="s">
        <v>5808</v>
      </c>
      <c r="L9274" t="s">
        <v>8216</v>
      </c>
    </row>
    <row r="9275" spans="1:12" x14ac:dyDescent="0.35">
      <c r="A9275" s="164" t="s">
        <v>25958</v>
      </c>
      <c r="B9275" t="s">
        <v>25959</v>
      </c>
      <c r="C9275" t="s">
        <v>25960</v>
      </c>
      <c r="D9275" t="s">
        <v>25961</v>
      </c>
      <c r="E9275" t="s">
        <v>25962</v>
      </c>
      <c r="F9275">
        <v>77</v>
      </c>
      <c r="G9275" t="s">
        <v>8234</v>
      </c>
      <c r="I9275" t="s">
        <v>8219</v>
      </c>
      <c r="J9275" t="s">
        <v>8215</v>
      </c>
      <c r="K9275" t="s">
        <v>5808</v>
      </c>
      <c r="L9275" t="s">
        <v>8216</v>
      </c>
    </row>
    <row r="9276" spans="1:12" x14ac:dyDescent="0.35">
      <c r="A9276" s="164" t="s">
        <v>4571</v>
      </c>
      <c r="B9276" t="s">
        <v>6105</v>
      </c>
      <c r="C9276" t="s">
        <v>24292</v>
      </c>
      <c r="D9276" t="s">
        <v>4572</v>
      </c>
      <c r="E9276" t="s">
        <v>4573</v>
      </c>
      <c r="F9276">
        <v>63</v>
      </c>
      <c r="G9276" t="s">
        <v>8234</v>
      </c>
      <c r="H9276" t="s">
        <v>8213</v>
      </c>
      <c r="I9276" t="s">
        <v>8219</v>
      </c>
      <c r="J9276" t="s">
        <v>8215</v>
      </c>
      <c r="K9276" t="s">
        <v>8224</v>
      </c>
      <c r="L9276" t="s">
        <v>8267</v>
      </c>
    </row>
    <row r="9277" spans="1:12" x14ac:dyDescent="0.35">
      <c r="A9277" s="164" t="s">
        <v>4574</v>
      </c>
      <c r="B9277" t="s">
        <v>6104</v>
      </c>
      <c r="C9277" t="s">
        <v>27523</v>
      </c>
      <c r="D9277" t="s">
        <v>1847</v>
      </c>
      <c r="E9277" t="s">
        <v>4573</v>
      </c>
      <c r="F9277">
        <v>48</v>
      </c>
      <c r="G9277" t="s">
        <v>8234</v>
      </c>
      <c r="H9277" t="s">
        <v>8213</v>
      </c>
      <c r="I9277" t="s">
        <v>8219</v>
      </c>
      <c r="J9277" t="s">
        <v>8215</v>
      </c>
      <c r="K9277" t="s">
        <v>8224</v>
      </c>
      <c r="L9277" t="s">
        <v>8216</v>
      </c>
    </row>
    <row r="9278" spans="1:12" x14ac:dyDescent="0.35">
      <c r="A9278" s="164" t="s">
        <v>29854</v>
      </c>
      <c r="B9278" t="s">
        <v>29855</v>
      </c>
      <c r="C9278" t="s">
        <v>29856</v>
      </c>
      <c r="D9278" t="s">
        <v>14120</v>
      </c>
      <c r="E9278" t="s">
        <v>4573</v>
      </c>
      <c r="F9278">
        <v>60</v>
      </c>
      <c r="G9278" t="s">
        <v>8234</v>
      </c>
      <c r="H9278" t="s">
        <v>8213</v>
      </c>
      <c r="I9278" t="s">
        <v>8214</v>
      </c>
      <c r="J9278" t="s">
        <v>8215</v>
      </c>
      <c r="K9278" t="s">
        <v>5808</v>
      </c>
      <c r="L9278" t="s">
        <v>8216</v>
      </c>
    </row>
    <row r="9279" spans="1:12" x14ac:dyDescent="0.35">
      <c r="A9279" s="164" t="s">
        <v>4575</v>
      </c>
      <c r="B9279" t="s">
        <v>5339</v>
      </c>
      <c r="C9279" t="s">
        <v>9786</v>
      </c>
      <c r="D9279" t="s">
        <v>4576</v>
      </c>
      <c r="E9279" t="s">
        <v>4573</v>
      </c>
      <c r="F9279">
        <v>238</v>
      </c>
      <c r="G9279" t="s">
        <v>8223</v>
      </c>
      <c r="H9279" t="s">
        <v>8213</v>
      </c>
      <c r="I9279" t="s">
        <v>8214</v>
      </c>
      <c r="J9279" t="s">
        <v>8215</v>
      </c>
      <c r="K9279" t="s">
        <v>8224</v>
      </c>
      <c r="L9279" t="s">
        <v>8216</v>
      </c>
    </row>
    <row r="9280" spans="1:12" x14ac:dyDescent="0.35">
      <c r="A9280" s="164" t="s">
        <v>4577</v>
      </c>
      <c r="B9280" t="s">
        <v>5336</v>
      </c>
      <c r="C9280" t="s">
        <v>30633</v>
      </c>
      <c r="D9280" t="s">
        <v>2091</v>
      </c>
      <c r="E9280" t="s">
        <v>4573</v>
      </c>
      <c r="F9280">
        <v>389</v>
      </c>
      <c r="G9280" t="s">
        <v>8556</v>
      </c>
      <c r="H9280" t="s">
        <v>8213</v>
      </c>
      <c r="I9280" t="s">
        <v>8214</v>
      </c>
      <c r="J9280" t="s">
        <v>8215</v>
      </c>
      <c r="K9280" t="s">
        <v>8224</v>
      </c>
      <c r="L9280" t="s">
        <v>8267</v>
      </c>
    </row>
    <row r="9281" spans="1:12" x14ac:dyDescent="0.35">
      <c r="A9281" s="164" t="s">
        <v>21984</v>
      </c>
      <c r="B9281" t="s">
        <v>21985</v>
      </c>
      <c r="C9281" t="s">
        <v>21986</v>
      </c>
      <c r="D9281" t="s">
        <v>21987</v>
      </c>
      <c r="E9281" t="s">
        <v>4573</v>
      </c>
      <c r="F9281">
        <v>81</v>
      </c>
      <c r="G9281" t="s">
        <v>8234</v>
      </c>
      <c r="H9281" t="s">
        <v>8213</v>
      </c>
      <c r="I9281" t="s">
        <v>8219</v>
      </c>
      <c r="J9281" t="s">
        <v>8215</v>
      </c>
      <c r="K9281" t="s">
        <v>8224</v>
      </c>
      <c r="L9281" t="s">
        <v>8216</v>
      </c>
    </row>
    <row r="9282" spans="1:12" x14ac:dyDescent="0.35">
      <c r="A9282" s="164" t="s">
        <v>4578</v>
      </c>
      <c r="B9282" t="s">
        <v>5361</v>
      </c>
      <c r="C9282" t="s">
        <v>15044</v>
      </c>
      <c r="D9282" t="s">
        <v>2321</v>
      </c>
      <c r="E9282" t="s">
        <v>4573</v>
      </c>
      <c r="F9282">
        <v>471</v>
      </c>
      <c r="G9282" t="s">
        <v>8307</v>
      </c>
      <c r="H9282" t="s">
        <v>8213</v>
      </c>
      <c r="I9282" t="s">
        <v>8214</v>
      </c>
      <c r="J9282" t="s">
        <v>8215</v>
      </c>
      <c r="K9282" t="s">
        <v>8224</v>
      </c>
      <c r="L9282" t="s">
        <v>8267</v>
      </c>
    </row>
    <row r="9283" spans="1:12" x14ac:dyDescent="0.35">
      <c r="A9283" s="164" t="s">
        <v>33273</v>
      </c>
      <c r="B9283" t="s">
        <v>33274</v>
      </c>
      <c r="C9283" t="s">
        <v>33275</v>
      </c>
      <c r="D9283" t="s">
        <v>8735</v>
      </c>
      <c r="E9283" t="s">
        <v>4573</v>
      </c>
      <c r="H9283" t="s">
        <v>8213</v>
      </c>
      <c r="I9283" t="s">
        <v>8214</v>
      </c>
      <c r="J9283" t="s">
        <v>8215</v>
      </c>
      <c r="K9283" t="s">
        <v>8224</v>
      </c>
      <c r="L9283" t="s">
        <v>8216</v>
      </c>
    </row>
    <row r="9284" spans="1:12" x14ac:dyDescent="0.35">
      <c r="A9284" s="164" t="s">
        <v>4579</v>
      </c>
      <c r="B9284" t="s">
        <v>5340</v>
      </c>
      <c r="C9284" t="s">
        <v>19065</v>
      </c>
      <c r="D9284" t="s">
        <v>4580</v>
      </c>
      <c r="E9284" t="s">
        <v>4573</v>
      </c>
      <c r="F9284">
        <v>585</v>
      </c>
      <c r="G9284" t="s">
        <v>8490</v>
      </c>
      <c r="H9284" t="s">
        <v>8213</v>
      </c>
      <c r="I9284" t="s">
        <v>8214</v>
      </c>
      <c r="J9284" t="s">
        <v>8215</v>
      </c>
      <c r="K9284" t="s">
        <v>8224</v>
      </c>
      <c r="L9284" t="s">
        <v>8267</v>
      </c>
    </row>
    <row r="9285" spans="1:12" x14ac:dyDescent="0.35">
      <c r="A9285" s="164" t="s">
        <v>27839</v>
      </c>
      <c r="B9285" t="s">
        <v>27840</v>
      </c>
      <c r="C9285" t="s">
        <v>27841</v>
      </c>
      <c r="D9285" t="s">
        <v>27842</v>
      </c>
      <c r="E9285" t="s">
        <v>4573</v>
      </c>
      <c r="F9285">
        <v>44</v>
      </c>
      <c r="G9285" t="s">
        <v>8234</v>
      </c>
      <c r="H9285" t="s">
        <v>8213</v>
      </c>
      <c r="I9285" t="s">
        <v>8219</v>
      </c>
      <c r="J9285" t="s">
        <v>8215</v>
      </c>
      <c r="K9285" t="s">
        <v>5808</v>
      </c>
      <c r="L9285" t="s">
        <v>8216</v>
      </c>
    </row>
    <row r="9286" spans="1:12" x14ac:dyDescent="0.35">
      <c r="A9286" s="164" t="s">
        <v>4581</v>
      </c>
      <c r="B9286" t="s">
        <v>5360</v>
      </c>
      <c r="C9286" t="s">
        <v>18827</v>
      </c>
      <c r="D9286" t="s">
        <v>2321</v>
      </c>
      <c r="E9286" t="s">
        <v>4573</v>
      </c>
      <c r="F9286">
        <v>110</v>
      </c>
      <c r="G9286" t="s">
        <v>8212</v>
      </c>
      <c r="H9286" t="s">
        <v>8213</v>
      </c>
      <c r="I9286" t="s">
        <v>8214</v>
      </c>
      <c r="J9286" t="s">
        <v>8215</v>
      </c>
      <c r="K9286" t="s">
        <v>8224</v>
      </c>
      <c r="L9286" t="s">
        <v>8267</v>
      </c>
    </row>
    <row r="9287" spans="1:12" x14ac:dyDescent="0.35">
      <c r="A9287" s="164" t="s">
        <v>12963</v>
      </c>
      <c r="B9287" t="s">
        <v>12964</v>
      </c>
      <c r="C9287" t="s">
        <v>12965</v>
      </c>
      <c r="D9287" t="s">
        <v>12966</v>
      </c>
      <c r="E9287" t="s">
        <v>4573</v>
      </c>
      <c r="F9287">
        <v>24</v>
      </c>
      <c r="G9287" t="s">
        <v>8234</v>
      </c>
      <c r="H9287" t="s">
        <v>8213</v>
      </c>
      <c r="I9287" t="s">
        <v>8219</v>
      </c>
      <c r="J9287" t="s">
        <v>8215</v>
      </c>
      <c r="K9287" t="s">
        <v>8224</v>
      </c>
      <c r="L9287" t="s">
        <v>8216</v>
      </c>
    </row>
    <row r="9288" spans="1:12" x14ac:dyDescent="0.35">
      <c r="A9288" s="164" t="s">
        <v>4582</v>
      </c>
      <c r="B9288" t="s">
        <v>6114</v>
      </c>
      <c r="C9288" t="s">
        <v>25820</v>
      </c>
      <c r="D9288" t="s">
        <v>6115</v>
      </c>
      <c r="E9288" t="s">
        <v>4573</v>
      </c>
      <c r="F9288">
        <v>107</v>
      </c>
      <c r="G9288" t="s">
        <v>8212</v>
      </c>
      <c r="H9288" t="s">
        <v>8213</v>
      </c>
      <c r="I9288" t="s">
        <v>8219</v>
      </c>
      <c r="J9288" t="s">
        <v>8215</v>
      </c>
      <c r="K9288" t="s">
        <v>8224</v>
      </c>
      <c r="L9288" t="s">
        <v>8216</v>
      </c>
    </row>
    <row r="9289" spans="1:12" x14ac:dyDescent="0.35">
      <c r="A9289" s="164" t="s">
        <v>23539</v>
      </c>
      <c r="B9289" t="s">
        <v>23540</v>
      </c>
      <c r="C9289" t="s">
        <v>23541</v>
      </c>
      <c r="D9289" t="s">
        <v>4228</v>
      </c>
      <c r="E9289" t="s">
        <v>4573</v>
      </c>
      <c r="F9289">
        <v>55</v>
      </c>
      <c r="G9289" t="s">
        <v>8234</v>
      </c>
      <c r="H9289" t="s">
        <v>8213</v>
      </c>
      <c r="I9289" t="s">
        <v>8214</v>
      </c>
      <c r="J9289" t="s">
        <v>8215</v>
      </c>
      <c r="K9289" t="s">
        <v>5808</v>
      </c>
      <c r="L9289" t="s">
        <v>8216</v>
      </c>
    </row>
    <row r="9290" spans="1:12" x14ac:dyDescent="0.35">
      <c r="A9290" s="164" t="s">
        <v>9037</v>
      </c>
      <c r="B9290" t="s">
        <v>9038</v>
      </c>
      <c r="C9290" t="s">
        <v>9039</v>
      </c>
      <c r="D9290" t="s">
        <v>1376</v>
      </c>
      <c r="E9290" t="s">
        <v>4573</v>
      </c>
      <c r="F9290">
        <v>164</v>
      </c>
      <c r="G9290" t="s">
        <v>8212</v>
      </c>
      <c r="H9290" t="s">
        <v>8213</v>
      </c>
      <c r="I9290" t="s">
        <v>8214</v>
      </c>
      <c r="J9290" t="s">
        <v>8215</v>
      </c>
      <c r="K9290" t="s">
        <v>5808</v>
      </c>
      <c r="L9290" t="s">
        <v>8216</v>
      </c>
    </row>
    <row r="9291" spans="1:12" x14ac:dyDescent="0.35">
      <c r="A9291" s="164" t="s">
        <v>4583</v>
      </c>
      <c r="B9291" t="s">
        <v>5365</v>
      </c>
      <c r="C9291" t="s">
        <v>30390</v>
      </c>
      <c r="D9291" t="s">
        <v>2881</v>
      </c>
      <c r="E9291" t="s">
        <v>4573</v>
      </c>
      <c r="F9291">
        <v>215</v>
      </c>
      <c r="G9291" t="s">
        <v>8223</v>
      </c>
      <c r="H9291" t="s">
        <v>8213</v>
      </c>
      <c r="I9291" t="s">
        <v>8214</v>
      </c>
      <c r="J9291" t="s">
        <v>8215</v>
      </c>
      <c r="K9291" t="s">
        <v>8224</v>
      </c>
      <c r="L9291" t="s">
        <v>8267</v>
      </c>
    </row>
    <row r="9292" spans="1:12" x14ac:dyDescent="0.35">
      <c r="A9292" s="164" t="s">
        <v>4584</v>
      </c>
      <c r="B9292" t="s">
        <v>5342</v>
      </c>
      <c r="C9292" t="s">
        <v>29381</v>
      </c>
      <c r="D9292" t="s">
        <v>4585</v>
      </c>
      <c r="E9292" t="s">
        <v>4573</v>
      </c>
      <c r="F9292">
        <v>209</v>
      </c>
      <c r="G9292" t="s">
        <v>8223</v>
      </c>
      <c r="H9292" t="s">
        <v>8213</v>
      </c>
      <c r="I9292" t="s">
        <v>8214</v>
      </c>
      <c r="J9292" t="s">
        <v>8215</v>
      </c>
      <c r="K9292" t="s">
        <v>5808</v>
      </c>
      <c r="L9292" t="s">
        <v>8216</v>
      </c>
    </row>
    <row r="9293" spans="1:12" x14ac:dyDescent="0.35">
      <c r="A9293" s="164" t="s">
        <v>4586</v>
      </c>
      <c r="B9293" t="s">
        <v>5338</v>
      </c>
      <c r="C9293" t="s">
        <v>32685</v>
      </c>
      <c r="D9293" t="s">
        <v>4587</v>
      </c>
      <c r="E9293" t="s">
        <v>4573</v>
      </c>
      <c r="F9293">
        <v>70</v>
      </c>
      <c r="G9293" t="s">
        <v>8234</v>
      </c>
      <c r="H9293" t="s">
        <v>8213</v>
      </c>
      <c r="I9293" t="s">
        <v>8214</v>
      </c>
      <c r="J9293" t="s">
        <v>8215</v>
      </c>
      <c r="K9293" t="s">
        <v>8224</v>
      </c>
      <c r="L9293" t="s">
        <v>8216</v>
      </c>
    </row>
    <row r="9294" spans="1:12" x14ac:dyDescent="0.35">
      <c r="A9294" s="164" t="s">
        <v>4588</v>
      </c>
      <c r="B9294" t="s">
        <v>6094</v>
      </c>
      <c r="C9294" t="s">
        <v>16243</v>
      </c>
      <c r="D9294" t="s">
        <v>4589</v>
      </c>
      <c r="E9294" t="s">
        <v>4573</v>
      </c>
      <c r="F9294">
        <v>107</v>
      </c>
      <c r="G9294" t="s">
        <v>8212</v>
      </c>
      <c r="H9294" t="s">
        <v>8213</v>
      </c>
      <c r="I9294" t="s">
        <v>8214</v>
      </c>
      <c r="J9294" t="s">
        <v>8215</v>
      </c>
      <c r="K9294" t="s">
        <v>8224</v>
      </c>
      <c r="L9294" t="s">
        <v>8216</v>
      </c>
    </row>
    <row r="9295" spans="1:12" x14ac:dyDescent="0.35">
      <c r="A9295" s="164" t="s">
        <v>4590</v>
      </c>
      <c r="B9295" t="s">
        <v>6111</v>
      </c>
      <c r="C9295" t="s">
        <v>23510</v>
      </c>
      <c r="D9295" t="s">
        <v>4591</v>
      </c>
      <c r="E9295" t="s">
        <v>4573</v>
      </c>
      <c r="F9295">
        <v>435</v>
      </c>
      <c r="G9295" t="s">
        <v>8307</v>
      </c>
      <c r="H9295" t="s">
        <v>8213</v>
      </c>
      <c r="I9295" t="s">
        <v>8214</v>
      </c>
      <c r="J9295" t="s">
        <v>8215</v>
      </c>
      <c r="K9295" t="s">
        <v>8224</v>
      </c>
      <c r="L9295" t="s">
        <v>8267</v>
      </c>
    </row>
    <row r="9296" spans="1:12" x14ac:dyDescent="0.35">
      <c r="A9296" s="164" t="s">
        <v>4592</v>
      </c>
      <c r="B9296" t="s">
        <v>5332</v>
      </c>
      <c r="C9296" t="s">
        <v>27886</v>
      </c>
      <c r="D9296" t="s">
        <v>4400</v>
      </c>
      <c r="E9296" t="s">
        <v>4573</v>
      </c>
      <c r="F9296">
        <v>421</v>
      </c>
      <c r="G9296" t="s">
        <v>8307</v>
      </c>
      <c r="H9296" t="s">
        <v>8213</v>
      </c>
      <c r="I9296" t="s">
        <v>8214</v>
      </c>
      <c r="J9296" t="s">
        <v>8215</v>
      </c>
      <c r="K9296" t="s">
        <v>8224</v>
      </c>
      <c r="L9296" t="s">
        <v>8216</v>
      </c>
    </row>
    <row r="9297" spans="1:12" x14ac:dyDescent="0.35">
      <c r="A9297" s="164" t="s">
        <v>4593</v>
      </c>
      <c r="B9297" t="s">
        <v>5234</v>
      </c>
      <c r="C9297" t="s">
        <v>13395</v>
      </c>
      <c r="D9297" t="s">
        <v>4594</v>
      </c>
      <c r="E9297" t="s">
        <v>4573</v>
      </c>
      <c r="F9297">
        <v>97</v>
      </c>
      <c r="G9297" t="s">
        <v>8234</v>
      </c>
      <c r="H9297" t="s">
        <v>8213</v>
      </c>
      <c r="I9297" t="s">
        <v>8214</v>
      </c>
      <c r="J9297" t="s">
        <v>8215</v>
      </c>
      <c r="K9297" t="s">
        <v>5808</v>
      </c>
      <c r="L9297" t="s">
        <v>8216</v>
      </c>
    </row>
    <row r="9298" spans="1:12" x14ac:dyDescent="0.35">
      <c r="A9298" s="164" t="s">
        <v>4595</v>
      </c>
      <c r="B9298" t="s">
        <v>6097</v>
      </c>
      <c r="C9298" t="s">
        <v>13621</v>
      </c>
      <c r="D9298" t="s">
        <v>4596</v>
      </c>
      <c r="E9298" t="s">
        <v>4573</v>
      </c>
      <c r="F9298">
        <v>636</v>
      </c>
      <c r="G9298" t="s">
        <v>8490</v>
      </c>
      <c r="H9298" t="s">
        <v>8213</v>
      </c>
      <c r="I9298" t="s">
        <v>8214</v>
      </c>
      <c r="J9298" t="s">
        <v>8215</v>
      </c>
      <c r="K9298" t="s">
        <v>8224</v>
      </c>
      <c r="L9298" t="s">
        <v>8267</v>
      </c>
    </row>
    <row r="9299" spans="1:12" x14ac:dyDescent="0.35">
      <c r="A9299" s="164" t="s">
        <v>29404</v>
      </c>
      <c r="B9299" t="s">
        <v>29405</v>
      </c>
      <c r="C9299" t="s">
        <v>29406</v>
      </c>
      <c r="D9299" t="s">
        <v>4572</v>
      </c>
      <c r="E9299" t="s">
        <v>4573</v>
      </c>
      <c r="F9299">
        <v>54</v>
      </c>
      <c r="G9299" t="s">
        <v>8234</v>
      </c>
      <c r="H9299" t="s">
        <v>8213</v>
      </c>
      <c r="I9299" t="s">
        <v>8219</v>
      </c>
      <c r="J9299" t="s">
        <v>8215</v>
      </c>
      <c r="K9299" t="s">
        <v>8224</v>
      </c>
      <c r="L9299" t="s">
        <v>8216</v>
      </c>
    </row>
    <row r="9300" spans="1:12" x14ac:dyDescent="0.35">
      <c r="A9300" s="164" t="s">
        <v>31572</v>
      </c>
      <c r="B9300" t="s">
        <v>31573</v>
      </c>
      <c r="C9300" t="s">
        <v>31574</v>
      </c>
      <c r="D9300" t="s">
        <v>1376</v>
      </c>
      <c r="E9300" t="s">
        <v>4573</v>
      </c>
      <c r="F9300">
        <v>0</v>
      </c>
      <c r="G9300" t="s">
        <v>8234</v>
      </c>
      <c r="H9300" t="s">
        <v>8213</v>
      </c>
      <c r="I9300" t="s">
        <v>8214</v>
      </c>
      <c r="J9300" t="s">
        <v>8215</v>
      </c>
      <c r="K9300" t="s">
        <v>8224</v>
      </c>
      <c r="L9300" t="s">
        <v>8216</v>
      </c>
    </row>
    <row r="9301" spans="1:12" x14ac:dyDescent="0.35">
      <c r="A9301" s="164" t="s">
        <v>29043</v>
      </c>
      <c r="B9301" t="s">
        <v>29044</v>
      </c>
      <c r="C9301" t="s">
        <v>29045</v>
      </c>
      <c r="D9301" t="s">
        <v>21563</v>
      </c>
      <c r="E9301" t="s">
        <v>4573</v>
      </c>
      <c r="H9301" t="s">
        <v>8213</v>
      </c>
      <c r="I9301" t="s">
        <v>8214</v>
      </c>
      <c r="J9301" t="s">
        <v>8215</v>
      </c>
      <c r="K9301" t="s">
        <v>8224</v>
      </c>
      <c r="L9301" t="s">
        <v>8216</v>
      </c>
    </row>
    <row r="9302" spans="1:12" x14ac:dyDescent="0.35">
      <c r="A9302" s="164" t="s">
        <v>18071</v>
      </c>
      <c r="B9302" t="s">
        <v>18072</v>
      </c>
      <c r="C9302" t="s">
        <v>18073</v>
      </c>
      <c r="D9302" t="s">
        <v>18074</v>
      </c>
      <c r="E9302" t="s">
        <v>4573</v>
      </c>
      <c r="F9302">
        <v>113</v>
      </c>
      <c r="G9302" t="s">
        <v>8212</v>
      </c>
      <c r="H9302" t="s">
        <v>8213</v>
      </c>
      <c r="I9302" t="s">
        <v>8214</v>
      </c>
      <c r="J9302" t="s">
        <v>8215</v>
      </c>
      <c r="K9302" t="s">
        <v>5808</v>
      </c>
      <c r="L9302" t="s">
        <v>8216</v>
      </c>
    </row>
    <row r="9303" spans="1:12" x14ac:dyDescent="0.35">
      <c r="A9303" s="164" t="s">
        <v>26678</v>
      </c>
      <c r="B9303" t="s">
        <v>26679</v>
      </c>
      <c r="C9303" t="s">
        <v>26680</v>
      </c>
      <c r="D9303" t="s">
        <v>2029</v>
      </c>
      <c r="E9303" t="s">
        <v>4573</v>
      </c>
      <c r="F9303">
        <v>45</v>
      </c>
      <c r="G9303" t="s">
        <v>8234</v>
      </c>
      <c r="H9303" t="s">
        <v>8213</v>
      </c>
      <c r="I9303" t="s">
        <v>8219</v>
      </c>
      <c r="J9303" t="s">
        <v>8215</v>
      </c>
      <c r="K9303" t="s">
        <v>5808</v>
      </c>
      <c r="L9303" t="s">
        <v>8216</v>
      </c>
    </row>
    <row r="9304" spans="1:12" x14ac:dyDescent="0.35">
      <c r="A9304" s="164" t="s">
        <v>4597</v>
      </c>
      <c r="B9304" t="s">
        <v>5348</v>
      </c>
      <c r="C9304" t="s">
        <v>18426</v>
      </c>
      <c r="D9304" t="s">
        <v>1376</v>
      </c>
      <c r="E9304" t="s">
        <v>4573</v>
      </c>
      <c r="F9304">
        <v>649</v>
      </c>
      <c r="G9304" t="s">
        <v>8490</v>
      </c>
      <c r="H9304" t="s">
        <v>8213</v>
      </c>
      <c r="I9304" t="s">
        <v>8214</v>
      </c>
      <c r="J9304" t="s">
        <v>8215</v>
      </c>
      <c r="K9304" t="s">
        <v>8224</v>
      </c>
      <c r="L9304" t="s">
        <v>8267</v>
      </c>
    </row>
    <row r="9305" spans="1:12" x14ac:dyDescent="0.35">
      <c r="A9305" s="164" t="s">
        <v>4598</v>
      </c>
      <c r="B9305" t="s">
        <v>5337</v>
      </c>
      <c r="C9305" t="s">
        <v>17924</v>
      </c>
      <c r="D9305" t="s">
        <v>4599</v>
      </c>
      <c r="E9305" t="s">
        <v>4573</v>
      </c>
      <c r="F9305">
        <v>46</v>
      </c>
      <c r="G9305" t="s">
        <v>8234</v>
      </c>
      <c r="H9305" t="s">
        <v>8213</v>
      </c>
      <c r="I9305" t="s">
        <v>8214</v>
      </c>
      <c r="J9305" t="s">
        <v>8215</v>
      </c>
      <c r="K9305" t="s">
        <v>8224</v>
      </c>
      <c r="L9305" t="s">
        <v>8267</v>
      </c>
    </row>
    <row r="9306" spans="1:12" x14ac:dyDescent="0.35">
      <c r="A9306" s="164" t="s">
        <v>32826</v>
      </c>
      <c r="B9306" t="s">
        <v>32827</v>
      </c>
      <c r="C9306" t="s">
        <v>32828</v>
      </c>
      <c r="D9306" t="s">
        <v>19299</v>
      </c>
      <c r="E9306" t="s">
        <v>4573</v>
      </c>
      <c r="H9306" t="s">
        <v>8213</v>
      </c>
      <c r="I9306" t="s">
        <v>8214</v>
      </c>
      <c r="J9306" t="s">
        <v>8215</v>
      </c>
      <c r="K9306" t="s">
        <v>8224</v>
      </c>
      <c r="L9306" t="s">
        <v>8216</v>
      </c>
    </row>
    <row r="9307" spans="1:12" x14ac:dyDescent="0.35">
      <c r="A9307" s="164" t="s">
        <v>4600</v>
      </c>
      <c r="B9307" t="s">
        <v>5354</v>
      </c>
      <c r="C9307" t="s">
        <v>25269</v>
      </c>
      <c r="D9307" t="s">
        <v>5355</v>
      </c>
      <c r="E9307" t="s">
        <v>4573</v>
      </c>
      <c r="F9307">
        <v>46</v>
      </c>
      <c r="G9307" t="s">
        <v>8234</v>
      </c>
      <c r="H9307" t="s">
        <v>8213</v>
      </c>
      <c r="I9307" t="s">
        <v>8219</v>
      </c>
      <c r="J9307" t="s">
        <v>8215</v>
      </c>
      <c r="K9307" t="s">
        <v>8224</v>
      </c>
      <c r="L9307" t="s">
        <v>8216</v>
      </c>
    </row>
    <row r="9308" spans="1:12" x14ac:dyDescent="0.35">
      <c r="A9308" s="164" t="s">
        <v>4601</v>
      </c>
      <c r="B9308" t="s">
        <v>6108</v>
      </c>
      <c r="C9308" t="s">
        <v>24530</v>
      </c>
      <c r="D9308" t="s">
        <v>140</v>
      </c>
      <c r="E9308" t="s">
        <v>4573</v>
      </c>
      <c r="F9308">
        <v>30</v>
      </c>
      <c r="G9308" t="s">
        <v>8234</v>
      </c>
      <c r="H9308" t="s">
        <v>8213</v>
      </c>
      <c r="I9308" t="s">
        <v>8219</v>
      </c>
      <c r="J9308" t="s">
        <v>8215</v>
      </c>
      <c r="K9308" t="s">
        <v>8224</v>
      </c>
      <c r="L9308" t="s">
        <v>8216</v>
      </c>
    </row>
    <row r="9309" spans="1:12" x14ac:dyDescent="0.35">
      <c r="A9309" s="164" t="s">
        <v>4602</v>
      </c>
      <c r="B9309" t="s">
        <v>5330</v>
      </c>
      <c r="C9309" t="s">
        <v>21588</v>
      </c>
      <c r="D9309" t="s">
        <v>2141</v>
      </c>
      <c r="E9309" t="s">
        <v>4573</v>
      </c>
      <c r="F9309">
        <v>334</v>
      </c>
      <c r="G9309" t="s">
        <v>8556</v>
      </c>
      <c r="H9309" t="s">
        <v>8213</v>
      </c>
      <c r="I9309" t="s">
        <v>8214</v>
      </c>
      <c r="J9309" t="s">
        <v>8215</v>
      </c>
      <c r="K9309" t="s">
        <v>8224</v>
      </c>
      <c r="L9309" t="s">
        <v>8216</v>
      </c>
    </row>
    <row r="9310" spans="1:12" x14ac:dyDescent="0.35">
      <c r="A9310" s="164" t="s">
        <v>4603</v>
      </c>
      <c r="B9310" t="s">
        <v>5363</v>
      </c>
      <c r="C9310" t="s">
        <v>27104</v>
      </c>
      <c r="D9310" t="s">
        <v>4604</v>
      </c>
      <c r="E9310" t="s">
        <v>4573</v>
      </c>
      <c r="F9310">
        <v>115</v>
      </c>
      <c r="G9310" t="s">
        <v>8212</v>
      </c>
      <c r="H9310" t="s">
        <v>8213</v>
      </c>
      <c r="I9310" t="s">
        <v>8214</v>
      </c>
      <c r="J9310" t="s">
        <v>8215</v>
      </c>
      <c r="K9310" t="s">
        <v>8224</v>
      </c>
      <c r="L9310" t="s">
        <v>8216</v>
      </c>
    </row>
    <row r="9311" spans="1:12" x14ac:dyDescent="0.35">
      <c r="A9311" s="164" t="s">
        <v>4605</v>
      </c>
      <c r="B9311" t="s">
        <v>6099</v>
      </c>
      <c r="C9311" t="s">
        <v>15555</v>
      </c>
      <c r="D9311" t="s">
        <v>4606</v>
      </c>
      <c r="E9311" t="s">
        <v>4573</v>
      </c>
      <c r="F9311">
        <v>110</v>
      </c>
      <c r="G9311" t="s">
        <v>8212</v>
      </c>
      <c r="H9311" t="s">
        <v>8213</v>
      </c>
      <c r="I9311" t="s">
        <v>8214</v>
      </c>
      <c r="J9311" t="s">
        <v>8215</v>
      </c>
      <c r="K9311" t="s">
        <v>8224</v>
      </c>
      <c r="L9311" t="s">
        <v>8216</v>
      </c>
    </row>
    <row r="9312" spans="1:12" x14ac:dyDescent="0.35">
      <c r="A9312" s="164" t="s">
        <v>4607</v>
      </c>
      <c r="B9312" t="s">
        <v>5233</v>
      </c>
      <c r="C9312" t="s">
        <v>16927</v>
      </c>
      <c r="D9312" t="s">
        <v>1161</v>
      </c>
      <c r="E9312" t="s">
        <v>4573</v>
      </c>
      <c r="F9312">
        <v>145</v>
      </c>
      <c r="G9312" t="s">
        <v>8212</v>
      </c>
      <c r="H9312" t="s">
        <v>8213</v>
      </c>
      <c r="I9312" t="s">
        <v>8214</v>
      </c>
      <c r="J9312" t="s">
        <v>8215</v>
      </c>
      <c r="K9312" t="s">
        <v>8224</v>
      </c>
      <c r="L9312" t="s">
        <v>8267</v>
      </c>
    </row>
    <row r="9313" spans="1:12" x14ac:dyDescent="0.35">
      <c r="A9313" s="164" t="s">
        <v>4608</v>
      </c>
      <c r="B9313" t="s">
        <v>5356</v>
      </c>
      <c r="C9313" t="s">
        <v>22585</v>
      </c>
      <c r="D9313" t="s">
        <v>2293</v>
      </c>
      <c r="E9313" t="s">
        <v>4573</v>
      </c>
      <c r="F9313">
        <v>155</v>
      </c>
      <c r="G9313" t="s">
        <v>8212</v>
      </c>
      <c r="H9313" t="s">
        <v>8213</v>
      </c>
      <c r="I9313" t="s">
        <v>8214</v>
      </c>
      <c r="J9313" t="s">
        <v>8215</v>
      </c>
      <c r="K9313" t="s">
        <v>8224</v>
      </c>
      <c r="L9313" t="s">
        <v>8267</v>
      </c>
    </row>
    <row r="9314" spans="1:12" x14ac:dyDescent="0.35">
      <c r="A9314" s="164" t="s">
        <v>4609</v>
      </c>
      <c r="B9314" t="s">
        <v>5149</v>
      </c>
      <c r="C9314" t="s">
        <v>24171</v>
      </c>
      <c r="D9314" t="s">
        <v>4610</v>
      </c>
      <c r="E9314" t="s">
        <v>4573</v>
      </c>
      <c r="F9314">
        <v>94</v>
      </c>
      <c r="G9314" t="s">
        <v>8234</v>
      </c>
      <c r="H9314" t="s">
        <v>8213</v>
      </c>
      <c r="I9314" t="s">
        <v>8214</v>
      </c>
      <c r="J9314" t="s">
        <v>8215</v>
      </c>
      <c r="K9314" t="s">
        <v>8224</v>
      </c>
      <c r="L9314" t="s">
        <v>8216</v>
      </c>
    </row>
    <row r="9315" spans="1:12" x14ac:dyDescent="0.35">
      <c r="A9315" s="164" t="s">
        <v>4611</v>
      </c>
      <c r="B9315" t="s">
        <v>5359</v>
      </c>
      <c r="C9315" t="s">
        <v>8881</v>
      </c>
      <c r="D9315" t="s">
        <v>2321</v>
      </c>
      <c r="E9315" t="s">
        <v>4573</v>
      </c>
      <c r="F9315">
        <v>247</v>
      </c>
      <c r="G9315" t="s">
        <v>8223</v>
      </c>
      <c r="H9315" t="s">
        <v>8213</v>
      </c>
      <c r="I9315" t="s">
        <v>8214</v>
      </c>
      <c r="J9315" t="s">
        <v>8215</v>
      </c>
      <c r="K9315" t="s">
        <v>8224</v>
      </c>
      <c r="L9315" t="s">
        <v>8267</v>
      </c>
    </row>
    <row r="9316" spans="1:12" x14ac:dyDescent="0.35">
      <c r="A9316" s="164" t="s">
        <v>9889</v>
      </c>
      <c r="B9316" t="s">
        <v>9775</v>
      </c>
      <c r="C9316" t="s">
        <v>9776</v>
      </c>
      <c r="D9316" t="s">
        <v>9777</v>
      </c>
      <c r="E9316" t="s">
        <v>4573</v>
      </c>
      <c r="F9316">
        <v>36</v>
      </c>
      <c r="G9316" t="s">
        <v>8234</v>
      </c>
      <c r="H9316" t="s">
        <v>8213</v>
      </c>
      <c r="I9316" t="s">
        <v>8219</v>
      </c>
      <c r="J9316" t="s">
        <v>8215</v>
      </c>
      <c r="K9316" t="s">
        <v>5808</v>
      </c>
      <c r="L9316" t="s">
        <v>8216</v>
      </c>
    </row>
    <row r="9317" spans="1:12" x14ac:dyDescent="0.35">
      <c r="A9317" s="164" t="s">
        <v>4612</v>
      </c>
      <c r="B9317" t="s">
        <v>6101</v>
      </c>
      <c r="C9317" t="s">
        <v>25814</v>
      </c>
      <c r="D9317" t="s">
        <v>2307</v>
      </c>
      <c r="E9317" t="s">
        <v>4573</v>
      </c>
      <c r="F9317">
        <v>330</v>
      </c>
      <c r="G9317" t="s">
        <v>8556</v>
      </c>
      <c r="H9317" t="s">
        <v>8213</v>
      </c>
      <c r="I9317" t="s">
        <v>8214</v>
      </c>
      <c r="J9317" t="s">
        <v>8215</v>
      </c>
      <c r="K9317" t="s">
        <v>8224</v>
      </c>
      <c r="L9317" t="s">
        <v>8267</v>
      </c>
    </row>
    <row r="9318" spans="1:12" x14ac:dyDescent="0.35">
      <c r="A9318" s="164" t="s">
        <v>4613</v>
      </c>
      <c r="B9318" t="s">
        <v>5329</v>
      </c>
      <c r="C9318" t="s">
        <v>26227</v>
      </c>
      <c r="D9318" t="s">
        <v>4228</v>
      </c>
      <c r="E9318" t="s">
        <v>4573</v>
      </c>
      <c r="F9318">
        <v>305</v>
      </c>
      <c r="G9318" t="s">
        <v>8556</v>
      </c>
      <c r="H9318" t="s">
        <v>8213</v>
      </c>
      <c r="I9318" t="s">
        <v>8214</v>
      </c>
      <c r="J9318" t="s">
        <v>8215</v>
      </c>
      <c r="K9318" t="s">
        <v>5808</v>
      </c>
      <c r="L9318" t="s">
        <v>8267</v>
      </c>
    </row>
    <row r="9319" spans="1:12" x14ac:dyDescent="0.35">
      <c r="A9319" s="164" t="s">
        <v>4614</v>
      </c>
      <c r="B9319" t="s">
        <v>5362</v>
      </c>
      <c r="C9319" t="s">
        <v>21082</v>
      </c>
      <c r="D9319" t="s">
        <v>4604</v>
      </c>
      <c r="E9319" t="s">
        <v>4573</v>
      </c>
      <c r="F9319">
        <v>350</v>
      </c>
      <c r="G9319" t="s">
        <v>8556</v>
      </c>
      <c r="H9319" t="s">
        <v>8213</v>
      </c>
      <c r="I9319" t="s">
        <v>8214</v>
      </c>
      <c r="J9319" t="s">
        <v>8215</v>
      </c>
      <c r="K9319" t="s">
        <v>8224</v>
      </c>
      <c r="L9319" t="s">
        <v>8267</v>
      </c>
    </row>
    <row r="9320" spans="1:12" x14ac:dyDescent="0.35">
      <c r="A9320" s="164" t="s">
        <v>4615</v>
      </c>
      <c r="B9320" t="s">
        <v>6102</v>
      </c>
      <c r="C9320" t="s">
        <v>11204</v>
      </c>
      <c r="D9320" t="s">
        <v>4616</v>
      </c>
      <c r="E9320" t="s">
        <v>4573</v>
      </c>
      <c r="F9320">
        <v>115</v>
      </c>
      <c r="G9320" t="s">
        <v>8212</v>
      </c>
      <c r="H9320" t="s">
        <v>8213</v>
      </c>
      <c r="I9320" t="s">
        <v>8214</v>
      </c>
      <c r="J9320" t="s">
        <v>8215</v>
      </c>
      <c r="K9320" t="s">
        <v>8224</v>
      </c>
      <c r="L9320" t="s">
        <v>8267</v>
      </c>
    </row>
    <row r="9321" spans="1:12" x14ac:dyDescent="0.35">
      <c r="A9321" s="164" t="s">
        <v>10851</v>
      </c>
      <c r="B9321" t="s">
        <v>10852</v>
      </c>
      <c r="C9321" t="s">
        <v>10853</v>
      </c>
      <c r="D9321" t="s">
        <v>1112</v>
      </c>
      <c r="E9321" t="s">
        <v>4573</v>
      </c>
      <c r="F9321">
        <v>52</v>
      </c>
      <c r="G9321" t="s">
        <v>8234</v>
      </c>
      <c r="H9321" t="s">
        <v>8213</v>
      </c>
      <c r="I9321" t="s">
        <v>8219</v>
      </c>
      <c r="J9321" t="s">
        <v>8215</v>
      </c>
      <c r="K9321" t="s">
        <v>5808</v>
      </c>
      <c r="L9321" t="s">
        <v>8216</v>
      </c>
    </row>
    <row r="9322" spans="1:12" x14ac:dyDescent="0.35">
      <c r="A9322" s="164" t="s">
        <v>17077</v>
      </c>
      <c r="B9322" t="s">
        <v>17078</v>
      </c>
      <c r="C9322" t="s">
        <v>17079</v>
      </c>
      <c r="D9322" t="s">
        <v>17080</v>
      </c>
      <c r="E9322" t="s">
        <v>4573</v>
      </c>
      <c r="H9322" t="s">
        <v>8213</v>
      </c>
      <c r="I9322" t="s">
        <v>8219</v>
      </c>
      <c r="J9322" t="s">
        <v>8215</v>
      </c>
      <c r="K9322" t="s">
        <v>8224</v>
      </c>
      <c r="L9322" t="s">
        <v>8216</v>
      </c>
    </row>
    <row r="9323" spans="1:12" x14ac:dyDescent="0.35">
      <c r="A9323" s="164" t="s">
        <v>18548</v>
      </c>
      <c r="B9323" t="s">
        <v>18549</v>
      </c>
      <c r="C9323" t="s">
        <v>18550</v>
      </c>
      <c r="D9323" t="s">
        <v>18551</v>
      </c>
      <c r="E9323" t="s">
        <v>4573</v>
      </c>
      <c r="H9323" t="s">
        <v>8213</v>
      </c>
      <c r="I9323" t="s">
        <v>8219</v>
      </c>
      <c r="J9323" t="s">
        <v>8215</v>
      </c>
      <c r="K9323" t="s">
        <v>8224</v>
      </c>
      <c r="L9323" t="s">
        <v>8216</v>
      </c>
    </row>
    <row r="9324" spans="1:12" x14ac:dyDescent="0.35">
      <c r="A9324" s="164" t="s">
        <v>4617</v>
      </c>
      <c r="B9324" t="s">
        <v>5357</v>
      </c>
      <c r="C9324" t="s">
        <v>32476</v>
      </c>
      <c r="D9324" t="s">
        <v>4618</v>
      </c>
      <c r="E9324" t="s">
        <v>4573</v>
      </c>
      <c r="F9324">
        <v>227</v>
      </c>
      <c r="G9324" t="s">
        <v>8223</v>
      </c>
      <c r="H9324" t="s">
        <v>8213</v>
      </c>
      <c r="I9324" t="s">
        <v>8214</v>
      </c>
      <c r="J9324" t="s">
        <v>8215</v>
      </c>
      <c r="K9324" t="s">
        <v>8224</v>
      </c>
      <c r="L9324" t="s">
        <v>8267</v>
      </c>
    </row>
    <row r="9325" spans="1:12" x14ac:dyDescent="0.35">
      <c r="A9325" s="164" t="s">
        <v>4619</v>
      </c>
      <c r="B9325" t="s">
        <v>5351</v>
      </c>
      <c r="C9325" t="s">
        <v>32158</v>
      </c>
      <c r="D9325" t="s">
        <v>1376</v>
      </c>
      <c r="E9325" t="s">
        <v>4573</v>
      </c>
      <c r="F9325">
        <v>378</v>
      </c>
      <c r="G9325" t="s">
        <v>8556</v>
      </c>
      <c r="H9325" t="s">
        <v>8213</v>
      </c>
      <c r="I9325" t="s">
        <v>8214</v>
      </c>
      <c r="J9325" t="s">
        <v>8215</v>
      </c>
      <c r="K9325" t="s">
        <v>8224</v>
      </c>
      <c r="L9325" t="s">
        <v>8267</v>
      </c>
    </row>
    <row r="9326" spans="1:12" x14ac:dyDescent="0.35">
      <c r="A9326" s="164" t="s">
        <v>4620</v>
      </c>
      <c r="B9326" t="s">
        <v>6117</v>
      </c>
      <c r="C9326" t="s">
        <v>30674</v>
      </c>
      <c r="D9326" t="s">
        <v>4621</v>
      </c>
      <c r="E9326" t="s">
        <v>4573</v>
      </c>
      <c r="F9326">
        <v>151</v>
      </c>
      <c r="G9326" t="s">
        <v>8212</v>
      </c>
      <c r="H9326" t="s">
        <v>8213</v>
      </c>
      <c r="I9326" t="s">
        <v>8219</v>
      </c>
      <c r="J9326" t="s">
        <v>8215</v>
      </c>
      <c r="K9326" t="s">
        <v>8224</v>
      </c>
      <c r="L9326" t="s">
        <v>8216</v>
      </c>
    </row>
    <row r="9327" spans="1:12" x14ac:dyDescent="0.35">
      <c r="A9327" s="164" t="s">
        <v>4622</v>
      </c>
      <c r="B9327" t="s">
        <v>5327</v>
      </c>
      <c r="C9327" t="s">
        <v>17119</v>
      </c>
      <c r="D9327" t="s">
        <v>4623</v>
      </c>
      <c r="E9327" t="s">
        <v>4573</v>
      </c>
      <c r="F9327">
        <v>803</v>
      </c>
      <c r="G9327" t="s">
        <v>8490</v>
      </c>
      <c r="H9327" t="s">
        <v>8213</v>
      </c>
      <c r="I9327" t="s">
        <v>8214</v>
      </c>
      <c r="J9327" t="s">
        <v>8215</v>
      </c>
      <c r="K9327" t="s">
        <v>8224</v>
      </c>
      <c r="L9327" t="s">
        <v>8267</v>
      </c>
    </row>
    <row r="9328" spans="1:12" x14ac:dyDescent="0.35">
      <c r="A9328" s="164" t="s">
        <v>4625</v>
      </c>
      <c r="B9328" t="s">
        <v>5347</v>
      </c>
      <c r="C9328" t="s">
        <v>26078</v>
      </c>
      <c r="D9328" t="s">
        <v>4626</v>
      </c>
      <c r="E9328" t="s">
        <v>4573</v>
      </c>
      <c r="F9328">
        <v>139</v>
      </c>
      <c r="G9328" t="s">
        <v>8212</v>
      </c>
      <c r="H9328" t="s">
        <v>8213</v>
      </c>
      <c r="I9328" t="s">
        <v>8214</v>
      </c>
      <c r="J9328" t="s">
        <v>8215</v>
      </c>
      <c r="K9328" t="s">
        <v>8224</v>
      </c>
      <c r="L9328" t="s">
        <v>8216</v>
      </c>
    </row>
    <row r="9329" spans="1:12" x14ac:dyDescent="0.35">
      <c r="A9329" s="164" t="s">
        <v>4627</v>
      </c>
      <c r="B9329" t="s">
        <v>5367</v>
      </c>
      <c r="C9329" t="s">
        <v>21889</v>
      </c>
      <c r="D9329" t="s">
        <v>4628</v>
      </c>
      <c r="E9329" t="s">
        <v>4573</v>
      </c>
      <c r="F9329">
        <v>300</v>
      </c>
      <c r="G9329" t="s">
        <v>8223</v>
      </c>
      <c r="H9329" t="s">
        <v>8213</v>
      </c>
      <c r="I9329" t="s">
        <v>8214</v>
      </c>
      <c r="J9329" t="s">
        <v>8215</v>
      </c>
      <c r="K9329" t="s">
        <v>8224</v>
      </c>
      <c r="L9329" t="s">
        <v>8216</v>
      </c>
    </row>
    <row r="9330" spans="1:12" x14ac:dyDescent="0.35">
      <c r="A9330" s="164" t="s">
        <v>4629</v>
      </c>
      <c r="B9330" t="s">
        <v>5345</v>
      </c>
      <c r="C9330" t="s">
        <v>8902</v>
      </c>
      <c r="D9330" t="s">
        <v>4630</v>
      </c>
      <c r="E9330" t="s">
        <v>4573</v>
      </c>
      <c r="F9330">
        <v>225</v>
      </c>
      <c r="G9330" t="s">
        <v>8223</v>
      </c>
      <c r="H9330" t="s">
        <v>8213</v>
      </c>
      <c r="I9330" t="s">
        <v>8214</v>
      </c>
      <c r="J9330" t="s">
        <v>8215</v>
      </c>
      <c r="K9330" t="s">
        <v>8224</v>
      </c>
      <c r="L9330" t="s">
        <v>8216</v>
      </c>
    </row>
    <row r="9331" spans="1:12" x14ac:dyDescent="0.35">
      <c r="A9331" s="164" t="s">
        <v>17221</v>
      </c>
      <c r="B9331" t="s">
        <v>17222</v>
      </c>
      <c r="C9331" t="s">
        <v>17223</v>
      </c>
      <c r="D9331" t="s">
        <v>1376</v>
      </c>
      <c r="E9331" t="s">
        <v>4573</v>
      </c>
      <c r="F9331">
        <v>116</v>
      </c>
      <c r="G9331" t="s">
        <v>8212</v>
      </c>
      <c r="H9331" t="s">
        <v>8213</v>
      </c>
      <c r="I9331" t="s">
        <v>8214</v>
      </c>
      <c r="J9331" t="s">
        <v>8215</v>
      </c>
      <c r="K9331" t="s">
        <v>8224</v>
      </c>
      <c r="L9331" t="s">
        <v>8216</v>
      </c>
    </row>
    <row r="9332" spans="1:12" x14ac:dyDescent="0.35">
      <c r="A9332" s="164" t="s">
        <v>10597</v>
      </c>
      <c r="B9332" t="s">
        <v>10598</v>
      </c>
      <c r="C9332" t="s">
        <v>10599</v>
      </c>
      <c r="D9332" t="s">
        <v>4228</v>
      </c>
      <c r="E9332" t="s">
        <v>4573</v>
      </c>
      <c r="F9332">
        <v>0</v>
      </c>
      <c r="G9332" t="s">
        <v>8234</v>
      </c>
      <c r="H9332" t="s">
        <v>8213</v>
      </c>
      <c r="I9332" t="s">
        <v>8214</v>
      </c>
      <c r="J9332" t="s">
        <v>8215</v>
      </c>
      <c r="K9332" t="s">
        <v>8224</v>
      </c>
      <c r="L9332" t="s">
        <v>8216</v>
      </c>
    </row>
    <row r="9333" spans="1:12" x14ac:dyDescent="0.35">
      <c r="A9333" s="164" t="s">
        <v>27446</v>
      </c>
      <c r="B9333" t="s">
        <v>27447</v>
      </c>
      <c r="C9333" t="s">
        <v>27448</v>
      </c>
      <c r="D9333" t="s">
        <v>9726</v>
      </c>
      <c r="E9333" t="s">
        <v>4573</v>
      </c>
      <c r="F9333">
        <v>164</v>
      </c>
      <c r="G9333" t="s">
        <v>8212</v>
      </c>
      <c r="H9333" t="s">
        <v>8213</v>
      </c>
      <c r="I9333" t="s">
        <v>8214</v>
      </c>
      <c r="J9333" t="s">
        <v>8215</v>
      </c>
      <c r="K9333" t="s">
        <v>5808</v>
      </c>
      <c r="L9333" t="s">
        <v>8267</v>
      </c>
    </row>
    <row r="9334" spans="1:12" x14ac:dyDescent="0.35">
      <c r="A9334" s="164" t="s">
        <v>4631</v>
      </c>
      <c r="B9334" t="s">
        <v>6113</v>
      </c>
      <c r="C9334" t="s">
        <v>18378</v>
      </c>
      <c r="D9334" t="s">
        <v>370</v>
      </c>
      <c r="E9334" t="s">
        <v>4573</v>
      </c>
      <c r="F9334">
        <v>295</v>
      </c>
      <c r="G9334" t="s">
        <v>8223</v>
      </c>
      <c r="H9334" t="s">
        <v>8213</v>
      </c>
      <c r="I9334" t="s">
        <v>8219</v>
      </c>
      <c r="J9334" t="s">
        <v>8215</v>
      </c>
      <c r="K9334" t="s">
        <v>8224</v>
      </c>
      <c r="L9334" t="s">
        <v>8267</v>
      </c>
    </row>
    <row r="9335" spans="1:12" x14ac:dyDescent="0.35">
      <c r="A9335" s="164" t="s">
        <v>4632</v>
      </c>
      <c r="B9335" t="s">
        <v>5341</v>
      </c>
      <c r="C9335" t="s">
        <v>27899</v>
      </c>
      <c r="D9335" t="s">
        <v>4580</v>
      </c>
      <c r="E9335" t="s">
        <v>4573</v>
      </c>
      <c r="F9335">
        <v>150</v>
      </c>
      <c r="G9335" t="s">
        <v>8212</v>
      </c>
      <c r="H9335" t="s">
        <v>8213</v>
      </c>
      <c r="I9335" t="s">
        <v>8214</v>
      </c>
      <c r="J9335" t="s">
        <v>8215</v>
      </c>
      <c r="K9335" t="s">
        <v>8224</v>
      </c>
      <c r="L9335" t="s">
        <v>8216</v>
      </c>
    </row>
    <row r="9336" spans="1:12" x14ac:dyDescent="0.35">
      <c r="A9336" s="164" t="s">
        <v>16705</v>
      </c>
      <c r="B9336" t="s">
        <v>16706</v>
      </c>
      <c r="C9336" t="s">
        <v>16707</v>
      </c>
      <c r="D9336" t="s">
        <v>16708</v>
      </c>
      <c r="E9336" t="s">
        <v>4573</v>
      </c>
      <c r="H9336" t="s">
        <v>8213</v>
      </c>
      <c r="I9336" t="s">
        <v>8219</v>
      </c>
      <c r="J9336" t="s">
        <v>8215</v>
      </c>
      <c r="K9336" t="s">
        <v>8224</v>
      </c>
      <c r="L9336" t="s">
        <v>8216</v>
      </c>
    </row>
    <row r="9337" spans="1:12" x14ac:dyDescent="0.35">
      <c r="A9337" s="164" t="s">
        <v>26164</v>
      </c>
      <c r="B9337" t="s">
        <v>26165</v>
      </c>
      <c r="C9337" t="s">
        <v>26166</v>
      </c>
      <c r="D9337" t="s">
        <v>26167</v>
      </c>
      <c r="E9337" t="s">
        <v>4573</v>
      </c>
      <c r="F9337">
        <v>208</v>
      </c>
      <c r="G9337" t="s">
        <v>8223</v>
      </c>
      <c r="H9337" t="s">
        <v>8213</v>
      </c>
      <c r="I9337" t="s">
        <v>8219</v>
      </c>
      <c r="J9337" t="s">
        <v>8215</v>
      </c>
      <c r="K9337" t="s">
        <v>8224</v>
      </c>
      <c r="L9337" t="s">
        <v>8216</v>
      </c>
    </row>
    <row r="9338" spans="1:12" x14ac:dyDescent="0.35">
      <c r="A9338" s="164" t="s">
        <v>20422</v>
      </c>
      <c r="B9338" t="s">
        <v>20423</v>
      </c>
      <c r="C9338" t="s">
        <v>20424</v>
      </c>
      <c r="D9338" t="s">
        <v>20425</v>
      </c>
      <c r="E9338" t="s">
        <v>4573</v>
      </c>
      <c r="H9338" t="s">
        <v>8213</v>
      </c>
      <c r="I9338" t="s">
        <v>8214</v>
      </c>
      <c r="J9338" t="s">
        <v>8215</v>
      </c>
      <c r="K9338" t="s">
        <v>8224</v>
      </c>
      <c r="L9338" t="s">
        <v>8216</v>
      </c>
    </row>
    <row r="9339" spans="1:12" x14ac:dyDescent="0.35">
      <c r="A9339" s="164" t="s">
        <v>4633</v>
      </c>
      <c r="B9339" t="s">
        <v>5335</v>
      </c>
      <c r="C9339" t="s">
        <v>10151</v>
      </c>
      <c r="D9339" t="s">
        <v>4634</v>
      </c>
      <c r="E9339" t="s">
        <v>4573</v>
      </c>
      <c r="F9339">
        <v>67</v>
      </c>
      <c r="G9339" t="s">
        <v>8234</v>
      </c>
      <c r="H9339" t="s">
        <v>8213</v>
      </c>
      <c r="I9339" t="s">
        <v>8219</v>
      </c>
      <c r="J9339" t="s">
        <v>8215</v>
      </c>
      <c r="K9339" t="s">
        <v>8224</v>
      </c>
      <c r="L9339" t="s">
        <v>8216</v>
      </c>
    </row>
    <row r="9340" spans="1:12" x14ac:dyDescent="0.35">
      <c r="A9340" s="164" t="s">
        <v>23915</v>
      </c>
      <c r="B9340" t="s">
        <v>23916</v>
      </c>
      <c r="C9340" t="s">
        <v>23917</v>
      </c>
      <c r="D9340" t="s">
        <v>23918</v>
      </c>
      <c r="E9340" t="s">
        <v>4573</v>
      </c>
      <c r="F9340">
        <v>32</v>
      </c>
      <c r="G9340" t="s">
        <v>8234</v>
      </c>
      <c r="H9340" t="s">
        <v>8213</v>
      </c>
      <c r="I9340" t="s">
        <v>8214</v>
      </c>
      <c r="J9340" t="s">
        <v>8215</v>
      </c>
      <c r="K9340" t="s">
        <v>8224</v>
      </c>
      <c r="L9340" t="s">
        <v>8216</v>
      </c>
    </row>
    <row r="9341" spans="1:12" x14ac:dyDescent="0.35">
      <c r="A9341" s="164" t="s">
        <v>4635</v>
      </c>
      <c r="B9341" t="s">
        <v>6112</v>
      </c>
      <c r="C9341" t="s">
        <v>26463</v>
      </c>
      <c r="D9341" t="s">
        <v>3838</v>
      </c>
      <c r="E9341" t="s">
        <v>4573</v>
      </c>
      <c r="F9341">
        <v>34</v>
      </c>
      <c r="G9341" t="s">
        <v>8234</v>
      </c>
      <c r="H9341" t="s">
        <v>8213</v>
      </c>
      <c r="I9341" t="s">
        <v>8214</v>
      </c>
      <c r="J9341" t="s">
        <v>8215</v>
      </c>
      <c r="K9341" t="s">
        <v>8224</v>
      </c>
      <c r="L9341" t="s">
        <v>8216</v>
      </c>
    </row>
    <row r="9342" spans="1:12" x14ac:dyDescent="0.35">
      <c r="A9342" s="164" t="s">
        <v>4636</v>
      </c>
      <c r="B9342" t="s">
        <v>6100</v>
      </c>
      <c r="C9342" t="s">
        <v>16463</v>
      </c>
      <c r="D9342" t="s">
        <v>3364</v>
      </c>
      <c r="E9342" t="s">
        <v>4573</v>
      </c>
      <c r="F9342">
        <v>37</v>
      </c>
      <c r="G9342" t="s">
        <v>8234</v>
      </c>
      <c r="H9342" t="s">
        <v>8213</v>
      </c>
      <c r="I9342" t="s">
        <v>8214</v>
      </c>
      <c r="J9342" t="s">
        <v>8215</v>
      </c>
      <c r="K9342" t="s">
        <v>8224</v>
      </c>
      <c r="L9342" t="s">
        <v>8216</v>
      </c>
    </row>
    <row r="9343" spans="1:12" x14ac:dyDescent="0.35">
      <c r="A9343" s="164" t="s">
        <v>4637</v>
      </c>
      <c r="B9343" t="s">
        <v>6095</v>
      </c>
      <c r="C9343" t="s">
        <v>21005</v>
      </c>
      <c r="D9343" t="s">
        <v>4638</v>
      </c>
      <c r="E9343" t="s">
        <v>4573</v>
      </c>
      <c r="F9343">
        <v>86</v>
      </c>
      <c r="G9343" t="s">
        <v>8234</v>
      </c>
      <c r="H9343" t="s">
        <v>8213</v>
      </c>
      <c r="I9343" t="s">
        <v>8219</v>
      </c>
      <c r="J9343" t="s">
        <v>8215</v>
      </c>
      <c r="K9343" t="s">
        <v>8224</v>
      </c>
      <c r="L9343" t="s">
        <v>8216</v>
      </c>
    </row>
    <row r="9344" spans="1:12" x14ac:dyDescent="0.35">
      <c r="A9344" s="164" t="s">
        <v>31860</v>
      </c>
      <c r="B9344" t="s">
        <v>31861</v>
      </c>
      <c r="C9344" t="s">
        <v>31862</v>
      </c>
      <c r="D9344" t="s">
        <v>1376</v>
      </c>
      <c r="E9344" t="s">
        <v>4573</v>
      </c>
      <c r="F9344">
        <v>112</v>
      </c>
      <c r="G9344" t="s">
        <v>8212</v>
      </c>
      <c r="H9344" t="s">
        <v>8213</v>
      </c>
      <c r="I9344" t="s">
        <v>8214</v>
      </c>
      <c r="J9344" t="s">
        <v>8215</v>
      </c>
      <c r="K9344" t="s">
        <v>5808</v>
      </c>
      <c r="L9344" t="s">
        <v>8216</v>
      </c>
    </row>
    <row r="9345" spans="1:12" x14ac:dyDescent="0.35">
      <c r="A9345" s="164" t="s">
        <v>4639</v>
      </c>
      <c r="B9345" t="s">
        <v>6093</v>
      </c>
      <c r="C9345" t="s">
        <v>32008</v>
      </c>
      <c r="D9345" t="s">
        <v>244</v>
      </c>
      <c r="E9345" t="s">
        <v>4573</v>
      </c>
      <c r="F9345">
        <v>75</v>
      </c>
      <c r="G9345" t="s">
        <v>8234</v>
      </c>
      <c r="H9345" t="s">
        <v>8213</v>
      </c>
      <c r="I9345" t="s">
        <v>8214</v>
      </c>
      <c r="J9345" t="s">
        <v>8215</v>
      </c>
      <c r="K9345" t="s">
        <v>8224</v>
      </c>
      <c r="L9345" t="s">
        <v>8216</v>
      </c>
    </row>
    <row r="9346" spans="1:12" x14ac:dyDescent="0.35">
      <c r="A9346" s="164" t="s">
        <v>4640</v>
      </c>
      <c r="B9346" t="s">
        <v>5364</v>
      </c>
      <c r="C9346" t="s">
        <v>30254</v>
      </c>
      <c r="D9346" t="s">
        <v>4020</v>
      </c>
      <c r="E9346" t="s">
        <v>4573</v>
      </c>
      <c r="F9346">
        <v>172</v>
      </c>
      <c r="G9346" t="s">
        <v>8212</v>
      </c>
      <c r="H9346" t="s">
        <v>8213</v>
      </c>
      <c r="I9346" t="s">
        <v>8214</v>
      </c>
      <c r="J9346" t="s">
        <v>8215</v>
      </c>
      <c r="K9346" t="s">
        <v>8224</v>
      </c>
      <c r="L9346" t="s">
        <v>8216</v>
      </c>
    </row>
    <row r="9347" spans="1:12" x14ac:dyDescent="0.35">
      <c r="A9347" s="164" t="s">
        <v>4641</v>
      </c>
      <c r="B9347" t="s">
        <v>5349</v>
      </c>
      <c r="C9347" t="s">
        <v>28339</v>
      </c>
      <c r="D9347" t="s">
        <v>1376</v>
      </c>
      <c r="E9347" t="s">
        <v>4573</v>
      </c>
      <c r="F9347">
        <v>101</v>
      </c>
      <c r="G9347" t="s">
        <v>8212</v>
      </c>
      <c r="H9347" t="s">
        <v>8213</v>
      </c>
      <c r="I9347" t="s">
        <v>8214</v>
      </c>
      <c r="J9347" t="s">
        <v>8215</v>
      </c>
      <c r="K9347" t="s">
        <v>8224</v>
      </c>
      <c r="L9347" t="s">
        <v>8216</v>
      </c>
    </row>
    <row r="9348" spans="1:12" x14ac:dyDescent="0.35">
      <c r="A9348" s="164" t="s">
        <v>23508</v>
      </c>
      <c r="B9348" t="s">
        <v>23509</v>
      </c>
      <c r="C9348" t="s">
        <v>23510</v>
      </c>
      <c r="D9348" t="s">
        <v>4591</v>
      </c>
      <c r="E9348" t="s">
        <v>4573</v>
      </c>
      <c r="F9348">
        <v>220</v>
      </c>
      <c r="G9348" t="s">
        <v>8223</v>
      </c>
      <c r="H9348" t="s">
        <v>8213</v>
      </c>
      <c r="I9348" t="s">
        <v>8214</v>
      </c>
      <c r="J9348" t="s">
        <v>8215</v>
      </c>
      <c r="K9348" t="s">
        <v>8224</v>
      </c>
      <c r="L9348" t="s">
        <v>8267</v>
      </c>
    </row>
    <row r="9349" spans="1:12" x14ac:dyDescent="0.35">
      <c r="A9349" s="164" t="s">
        <v>4642</v>
      </c>
      <c r="B9349" t="s">
        <v>6092</v>
      </c>
      <c r="C9349" t="s">
        <v>21842</v>
      </c>
      <c r="D9349" t="s">
        <v>4643</v>
      </c>
      <c r="E9349" t="s">
        <v>4573</v>
      </c>
      <c r="F9349">
        <v>70</v>
      </c>
      <c r="G9349" t="s">
        <v>8234</v>
      </c>
      <c r="H9349" t="s">
        <v>8213</v>
      </c>
      <c r="I9349" t="s">
        <v>8219</v>
      </c>
      <c r="J9349" t="s">
        <v>8215</v>
      </c>
      <c r="K9349" t="s">
        <v>8224</v>
      </c>
      <c r="L9349" t="s">
        <v>8216</v>
      </c>
    </row>
    <row r="9350" spans="1:12" x14ac:dyDescent="0.35">
      <c r="A9350" s="164" t="s">
        <v>4644</v>
      </c>
      <c r="B9350" t="s">
        <v>6096</v>
      </c>
      <c r="C9350" t="s">
        <v>27700</v>
      </c>
      <c r="D9350" t="s">
        <v>4645</v>
      </c>
      <c r="E9350" t="s">
        <v>4573</v>
      </c>
      <c r="F9350">
        <v>66</v>
      </c>
      <c r="G9350" t="s">
        <v>8234</v>
      </c>
      <c r="H9350" t="s">
        <v>8213</v>
      </c>
      <c r="I9350" t="s">
        <v>8219</v>
      </c>
      <c r="J9350" t="s">
        <v>8215</v>
      </c>
      <c r="K9350" t="s">
        <v>8224</v>
      </c>
      <c r="L9350" t="s">
        <v>8216</v>
      </c>
    </row>
    <row r="9351" spans="1:12" x14ac:dyDescent="0.35">
      <c r="A9351" s="164" t="s">
        <v>16786</v>
      </c>
      <c r="B9351" t="s">
        <v>16787</v>
      </c>
      <c r="C9351" t="s">
        <v>16788</v>
      </c>
      <c r="D9351" t="s">
        <v>16789</v>
      </c>
      <c r="E9351" t="s">
        <v>4573</v>
      </c>
      <c r="F9351">
        <v>25</v>
      </c>
      <c r="G9351" t="s">
        <v>8234</v>
      </c>
      <c r="H9351" t="s">
        <v>8213</v>
      </c>
      <c r="I9351" t="s">
        <v>8219</v>
      </c>
      <c r="J9351" t="s">
        <v>8215</v>
      </c>
      <c r="K9351" t="s">
        <v>5808</v>
      </c>
      <c r="L9351" t="s">
        <v>8216</v>
      </c>
    </row>
    <row r="9352" spans="1:12" x14ac:dyDescent="0.35">
      <c r="A9352" s="164" t="s">
        <v>27722</v>
      </c>
      <c r="B9352" t="s">
        <v>27723</v>
      </c>
      <c r="C9352" t="s">
        <v>27724</v>
      </c>
      <c r="D9352" t="s">
        <v>4596</v>
      </c>
      <c r="E9352" t="s">
        <v>4573</v>
      </c>
      <c r="F9352">
        <v>271</v>
      </c>
      <c r="G9352" t="s">
        <v>8223</v>
      </c>
      <c r="H9352" t="s">
        <v>8213</v>
      </c>
      <c r="I9352" t="s">
        <v>8214</v>
      </c>
      <c r="J9352" t="s">
        <v>8215</v>
      </c>
      <c r="K9352" t="s">
        <v>8224</v>
      </c>
      <c r="L9352" t="s">
        <v>8267</v>
      </c>
    </row>
    <row r="9353" spans="1:12" x14ac:dyDescent="0.35">
      <c r="A9353" s="164" t="s">
        <v>4646</v>
      </c>
      <c r="B9353" t="s">
        <v>5326</v>
      </c>
      <c r="C9353" t="s">
        <v>24244</v>
      </c>
      <c r="D9353" t="s">
        <v>4624</v>
      </c>
      <c r="E9353" t="s">
        <v>4573</v>
      </c>
      <c r="F9353">
        <v>182</v>
      </c>
      <c r="G9353" t="s">
        <v>8212</v>
      </c>
      <c r="H9353" t="s">
        <v>8213</v>
      </c>
      <c r="I9353" t="s">
        <v>8214</v>
      </c>
      <c r="J9353" t="s">
        <v>8215</v>
      </c>
      <c r="K9353" t="s">
        <v>8224</v>
      </c>
      <c r="L9353" t="s">
        <v>8216</v>
      </c>
    </row>
    <row r="9354" spans="1:12" x14ac:dyDescent="0.35">
      <c r="A9354" s="164" t="s">
        <v>4647</v>
      </c>
      <c r="B9354" t="s">
        <v>5366</v>
      </c>
      <c r="C9354" t="s">
        <v>25575</v>
      </c>
      <c r="D9354" t="s">
        <v>4628</v>
      </c>
      <c r="E9354" t="s">
        <v>4573</v>
      </c>
      <c r="F9354">
        <v>4</v>
      </c>
      <c r="G9354" t="s">
        <v>8234</v>
      </c>
      <c r="H9354" t="s">
        <v>8213</v>
      </c>
      <c r="I9354" t="s">
        <v>8214</v>
      </c>
      <c r="J9354" t="s">
        <v>8215</v>
      </c>
      <c r="K9354" t="s">
        <v>8224</v>
      </c>
      <c r="L9354" t="s">
        <v>8216</v>
      </c>
    </row>
    <row r="9355" spans="1:12" x14ac:dyDescent="0.35">
      <c r="A9355" s="164" t="s">
        <v>28792</v>
      </c>
      <c r="B9355" t="s">
        <v>27142</v>
      </c>
      <c r="C9355" t="s">
        <v>27143</v>
      </c>
      <c r="D9355" t="s">
        <v>140</v>
      </c>
      <c r="E9355" t="s">
        <v>4573</v>
      </c>
      <c r="F9355">
        <v>8</v>
      </c>
      <c r="G9355" t="s">
        <v>8234</v>
      </c>
      <c r="H9355" t="s">
        <v>8213</v>
      </c>
      <c r="I9355" t="s">
        <v>8219</v>
      </c>
      <c r="J9355" t="s">
        <v>8215</v>
      </c>
      <c r="K9355" t="s">
        <v>8224</v>
      </c>
      <c r="L9355" t="s">
        <v>8216</v>
      </c>
    </row>
    <row r="9356" spans="1:12" x14ac:dyDescent="0.35">
      <c r="A9356" s="164" t="s">
        <v>31887</v>
      </c>
      <c r="B9356" t="s">
        <v>14536</v>
      </c>
      <c r="C9356" t="s">
        <v>16775</v>
      </c>
      <c r="D9356" t="s">
        <v>16776</v>
      </c>
      <c r="E9356" t="s">
        <v>4573</v>
      </c>
      <c r="F9356">
        <v>2</v>
      </c>
      <c r="G9356" t="s">
        <v>8234</v>
      </c>
      <c r="H9356" t="s">
        <v>8213</v>
      </c>
      <c r="I9356" t="s">
        <v>8214</v>
      </c>
      <c r="J9356" t="s">
        <v>8215</v>
      </c>
      <c r="K9356" t="s">
        <v>8224</v>
      </c>
      <c r="L9356" t="s">
        <v>8267</v>
      </c>
    </row>
    <row r="9357" spans="1:12" x14ac:dyDescent="0.35">
      <c r="A9357" s="164" t="s">
        <v>4648</v>
      </c>
      <c r="B9357" t="s">
        <v>5235</v>
      </c>
      <c r="C9357" t="s">
        <v>9569</v>
      </c>
      <c r="D9357" t="s">
        <v>4649</v>
      </c>
      <c r="E9357" t="s">
        <v>4573</v>
      </c>
      <c r="F9357">
        <v>203</v>
      </c>
      <c r="G9357" t="s">
        <v>8223</v>
      </c>
      <c r="H9357" t="s">
        <v>8213</v>
      </c>
      <c r="I9357" t="s">
        <v>8214</v>
      </c>
      <c r="J9357" t="s">
        <v>8215</v>
      </c>
      <c r="K9357" t="s">
        <v>8224</v>
      </c>
      <c r="L9357" t="s">
        <v>8216</v>
      </c>
    </row>
    <row r="9358" spans="1:12" x14ac:dyDescent="0.35">
      <c r="A9358" s="164" t="s">
        <v>13599</v>
      </c>
      <c r="B9358" t="s">
        <v>13600</v>
      </c>
      <c r="C9358" t="s">
        <v>13601</v>
      </c>
      <c r="D9358" t="s">
        <v>13602</v>
      </c>
      <c r="E9358" t="s">
        <v>4573</v>
      </c>
      <c r="F9358">
        <v>24</v>
      </c>
      <c r="G9358" t="s">
        <v>8234</v>
      </c>
      <c r="H9358" t="s">
        <v>8213</v>
      </c>
      <c r="I9358" t="s">
        <v>8214</v>
      </c>
      <c r="J9358" t="s">
        <v>8215</v>
      </c>
      <c r="K9358" t="s">
        <v>8224</v>
      </c>
      <c r="L9358" t="s">
        <v>8216</v>
      </c>
    </row>
    <row r="9359" spans="1:12" x14ac:dyDescent="0.35">
      <c r="A9359" s="164" t="s">
        <v>12301</v>
      </c>
      <c r="B9359" t="s">
        <v>8938</v>
      </c>
      <c r="C9359" t="s">
        <v>12302</v>
      </c>
      <c r="D9359" t="s">
        <v>4626</v>
      </c>
      <c r="E9359" t="s">
        <v>4573</v>
      </c>
      <c r="F9359">
        <v>5</v>
      </c>
      <c r="G9359" t="s">
        <v>8234</v>
      </c>
      <c r="H9359" t="s">
        <v>8213</v>
      </c>
      <c r="I9359" t="s">
        <v>8214</v>
      </c>
      <c r="J9359" t="s">
        <v>8215</v>
      </c>
      <c r="K9359" t="s">
        <v>8224</v>
      </c>
      <c r="L9359" t="s">
        <v>8267</v>
      </c>
    </row>
    <row r="9360" spans="1:12" x14ac:dyDescent="0.35">
      <c r="A9360" s="164" t="s">
        <v>4650</v>
      </c>
      <c r="B9360" t="s">
        <v>6098</v>
      </c>
      <c r="C9360" t="s">
        <v>21790</v>
      </c>
      <c r="D9360" t="s">
        <v>4651</v>
      </c>
      <c r="E9360" t="s">
        <v>4573</v>
      </c>
      <c r="F9360">
        <v>92</v>
      </c>
      <c r="G9360" t="s">
        <v>8234</v>
      </c>
      <c r="H9360" t="s">
        <v>8213</v>
      </c>
      <c r="I9360" t="s">
        <v>8214</v>
      </c>
      <c r="J9360" t="s">
        <v>8215</v>
      </c>
      <c r="K9360" t="s">
        <v>8224</v>
      </c>
      <c r="L9360" t="s">
        <v>8267</v>
      </c>
    </row>
    <row r="9361" spans="1:12" x14ac:dyDescent="0.35">
      <c r="A9361" s="164" t="s">
        <v>4652</v>
      </c>
      <c r="B9361" t="s">
        <v>6109</v>
      </c>
      <c r="C9361" t="s">
        <v>27383</v>
      </c>
      <c r="D9361" t="s">
        <v>4653</v>
      </c>
      <c r="E9361" t="s">
        <v>4573</v>
      </c>
      <c r="F9361">
        <v>92</v>
      </c>
      <c r="G9361" t="s">
        <v>8234</v>
      </c>
      <c r="H9361" t="s">
        <v>8213</v>
      </c>
      <c r="I9361" t="s">
        <v>8219</v>
      </c>
      <c r="J9361" t="s">
        <v>8215</v>
      </c>
      <c r="K9361" t="s">
        <v>8224</v>
      </c>
      <c r="L9361" t="s">
        <v>8216</v>
      </c>
    </row>
    <row r="9362" spans="1:12" x14ac:dyDescent="0.35">
      <c r="A9362" s="164" t="s">
        <v>4654</v>
      </c>
      <c r="B9362" t="s">
        <v>5350</v>
      </c>
      <c r="C9362" t="s">
        <v>26791</v>
      </c>
      <c r="D9362" t="s">
        <v>1376</v>
      </c>
      <c r="E9362" t="s">
        <v>4573</v>
      </c>
      <c r="F9362">
        <v>612</v>
      </c>
      <c r="G9362" t="s">
        <v>8490</v>
      </c>
      <c r="H9362" t="s">
        <v>8213</v>
      </c>
      <c r="I9362" t="s">
        <v>8214</v>
      </c>
      <c r="J9362" t="s">
        <v>8215</v>
      </c>
      <c r="K9362" t="s">
        <v>8224</v>
      </c>
      <c r="L9362" t="s">
        <v>8267</v>
      </c>
    </row>
    <row r="9363" spans="1:12" x14ac:dyDescent="0.35">
      <c r="A9363" s="164" t="s">
        <v>4655</v>
      </c>
      <c r="B9363" t="s">
        <v>5328</v>
      </c>
      <c r="C9363" t="s">
        <v>22720</v>
      </c>
      <c r="D9363" t="s">
        <v>4656</v>
      </c>
      <c r="E9363" t="s">
        <v>4573</v>
      </c>
      <c r="F9363">
        <v>147</v>
      </c>
      <c r="G9363" t="s">
        <v>8212</v>
      </c>
      <c r="H9363" t="s">
        <v>8213</v>
      </c>
      <c r="I9363" t="s">
        <v>8214</v>
      </c>
      <c r="J9363" t="s">
        <v>8215</v>
      </c>
      <c r="K9363" t="s">
        <v>8224</v>
      </c>
      <c r="L9363" t="s">
        <v>8216</v>
      </c>
    </row>
    <row r="9364" spans="1:12" x14ac:dyDescent="0.35">
      <c r="A9364" s="164" t="s">
        <v>4657</v>
      </c>
      <c r="B9364" t="s">
        <v>6103</v>
      </c>
      <c r="C9364" t="s">
        <v>23943</v>
      </c>
      <c r="D9364" t="s">
        <v>4658</v>
      </c>
      <c r="E9364" t="s">
        <v>4573</v>
      </c>
      <c r="F9364">
        <v>68</v>
      </c>
      <c r="G9364" t="s">
        <v>8234</v>
      </c>
      <c r="H9364" t="s">
        <v>8213</v>
      </c>
      <c r="I9364" t="s">
        <v>8219</v>
      </c>
      <c r="J9364" t="s">
        <v>8215</v>
      </c>
      <c r="K9364" t="s">
        <v>8224</v>
      </c>
      <c r="L9364" t="s">
        <v>8267</v>
      </c>
    </row>
    <row r="9365" spans="1:12" x14ac:dyDescent="0.35">
      <c r="A9365" s="164" t="s">
        <v>4659</v>
      </c>
      <c r="B9365" t="s">
        <v>6107</v>
      </c>
      <c r="C9365" t="s">
        <v>9834</v>
      </c>
      <c r="D9365" t="s">
        <v>4660</v>
      </c>
      <c r="E9365" t="s">
        <v>4573</v>
      </c>
      <c r="F9365">
        <v>141</v>
      </c>
      <c r="G9365" t="s">
        <v>8212</v>
      </c>
      <c r="H9365" t="s">
        <v>8213</v>
      </c>
      <c r="I9365" t="s">
        <v>8219</v>
      </c>
      <c r="J9365" t="s">
        <v>8215</v>
      </c>
      <c r="K9365" t="s">
        <v>8224</v>
      </c>
      <c r="L9365" t="s">
        <v>8216</v>
      </c>
    </row>
    <row r="9366" spans="1:12" x14ac:dyDescent="0.35">
      <c r="A9366" s="164" t="s">
        <v>4661</v>
      </c>
      <c r="B9366" t="s">
        <v>6106</v>
      </c>
      <c r="C9366" t="s">
        <v>25684</v>
      </c>
      <c r="D9366" t="s">
        <v>366</v>
      </c>
      <c r="E9366" t="s">
        <v>4573</v>
      </c>
      <c r="F9366">
        <v>92</v>
      </c>
      <c r="G9366" t="s">
        <v>8234</v>
      </c>
      <c r="H9366" t="s">
        <v>8213</v>
      </c>
      <c r="I9366" t="s">
        <v>8214</v>
      </c>
      <c r="J9366" t="s">
        <v>8215</v>
      </c>
      <c r="K9366" t="s">
        <v>8224</v>
      </c>
      <c r="L9366" t="s">
        <v>8216</v>
      </c>
    </row>
    <row r="9367" spans="1:12" x14ac:dyDescent="0.35">
      <c r="A9367" s="164" t="s">
        <v>4662</v>
      </c>
      <c r="B9367" t="s">
        <v>6118</v>
      </c>
      <c r="C9367" t="s">
        <v>31831</v>
      </c>
      <c r="D9367" t="s">
        <v>1643</v>
      </c>
      <c r="E9367" t="s">
        <v>4573</v>
      </c>
      <c r="F9367">
        <v>56</v>
      </c>
      <c r="G9367" t="s">
        <v>8234</v>
      </c>
      <c r="H9367" t="s">
        <v>8213</v>
      </c>
      <c r="I9367" t="s">
        <v>8219</v>
      </c>
      <c r="J9367" t="s">
        <v>8215</v>
      </c>
      <c r="K9367" t="s">
        <v>8224</v>
      </c>
      <c r="L9367" t="s">
        <v>8216</v>
      </c>
    </row>
    <row r="9368" spans="1:12" x14ac:dyDescent="0.35">
      <c r="A9368" s="164" t="s">
        <v>4663</v>
      </c>
      <c r="B9368" t="s">
        <v>5352</v>
      </c>
      <c r="C9368" t="s">
        <v>18361</v>
      </c>
      <c r="D9368" t="s">
        <v>1376</v>
      </c>
      <c r="E9368" t="s">
        <v>4573</v>
      </c>
      <c r="F9368">
        <v>685</v>
      </c>
      <c r="G9368" t="s">
        <v>8490</v>
      </c>
      <c r="H9368" t="s">
        <v>8213</v>
      </c>
      <c r="I9368" t="s">
        <v>8214</v>
      </c>
      <c r="J9368" t="s">
        <v>8215</v>
      </c>
      <c r="K9368" t="s">
        <v>8224</v>
      </c>
      <c r="L9368" t="s">
        <v>8216</v>
      </c>
    </row>
    <row r="9369" spans="1:12" x14ac:dyDescent="0.35">
      <c r="A9369" s="164" t="s">
        <v>4664</v>
      </c>
      <c r="B9369" t="s">
        <v>5358</v>
      </c>
      <c r="C9369" t="s">
        <v>21442</v>
      </c>
      <c r="D9369" t="s">
        <v>4618</v>
      </c>
      <c r="E9369" t="s">
        <v>4573</v>
      </c>
      <c r="F9369">
        <v>174</v>
      </c>
      <c r="G9369" t="s">
        <v>8212</v>
      </c>
      <c r="H9369" t="s">
        <v>8213</v>
      </c>
      <c r="I9369" t="s">
        <v>8214</v>
      </c>
      <c r="J9369" t="s">
        <v>8215</v>
      </c>
      <c r="K9369" t="s">
        <v>8224</v>
      </c>
      <c r="L9369" t="s">
        <v>8267</v>
      </c>
    </row>
    <row r="9370" spans="1:12" x14ac:dyDescent="0.35">
      <c r="A9370" s="164" t="s">
        <v>4665</v>
      </c>
      <c r="B9370" t="s">
        <v>5353</v>
      </c>
      <c r="C9370" t="s">
        <v>14774</v>
      </c>
      <c r="D9370" t="s">
        <v>4666</v>
      </c>
      <c r="E9370" t="s">
        <v>4573</v>
      </c>
      <c r="F9370">
        <v>310</v>
      </c>
      <c r="G9370" t="s">
        <v>8556</v>
      </c>
      <c r="H9370" t="s">
        <v>8213</v>
      </c>
      <c r="I9370" t="s">
        <v>8214</v>
      </c>
      <c r="J9370" t="s">
        <v>8215</v>
      </c>
      <c r="K9370" t="s">
        <v>5808</v>
      </c>
      <c r="L9370" t="s">
        <v>8216</v>
      </c>
    </row>
    <row r="9371" spans="1:12" x14ac:dyDescent="0.35">
      <c r="A9371" s="164" t="s">
        <v>4667</v>
      </c>
      <c r="B9371" t="s">
        <v>5331</v>
      </c>
      <c r="C9371" t="s">
        <v>23403</v>
      </c>
      <c r="D9371" t="s">
        <v>2141</v>
      </c>
      <c r="E9371" t="s">
        <v>4573</v>
      </c>
      <c r="F9371">
        <v>140</v>
      </c>
      <c r="G9371" t="s">
        <v>8212</v>
      </c>
      <c r="H9371" t="s">
        <v>8213</v>
      </c>
      <c r="I9371" t="s">
        <v>8214</v>
      </c>
      <c r="J9371" t="s">
        <v>8215</v>
      </c>
      <c r="K9371" t="s">
        <v>8224</v>
      </c>
      <c r="L9371" t="s">
        <v>8216</v>
      </c>
    </row>
    <row r="9372" spans="1:12" x14ac:dyDescent="0.35">
      <c r="A9372" s="164" t="s">
        <v>16647</v>
      </c>
      <c r="B9372" t="s">
        <v>16648</v>
      </c>
      <c r="C9372" t="s">
        <v>16649</v>
      </c>
      <c r="D9372" t="s">
        <v>16650</v>
      </c>
      <c r="E9372" t="s">
        <v>4573</v>
      </c>
      <c r="F9372">
        <v>65</v>
      </c>
      <c r="G9372" t="s">
        <v>8234</v>
      </c>
      <c r="H9372" t="s">
        <v>8213</v>
      </c>
      <c r="I9372" t="s">
        <v>8219</v>
      </c>
      <c r="J9372" t="s">
        <v>8215</v>
      </c>
      <c r="K9372" t="s">
        <v>8224</v>
      </c>
      <c r="L9372" t="s">
        <v>8216</v>
      </c>
    </row>
    <row r="9373" spans="1:12" x14ac:dyDescent="0.35">
      <c r="A9373" s="164" t="s">
        <v>18657</v>
      </c>
      <c r="B9373" t="s">
        <v>18658</v>
      </c>
      <c r="C9373" t="s">
        <v>18659</v>
      </c>
      <c r="D9373" t="s">
        <v>14120</v>
      </c>
      <c r="E9373" t="s">
        <v>4573</v>
      </c>
      <c r="F9373">
        <v>179</v>
      </c>
      <c r="G9373" t="s">
        <v>8212</v>
      </c>
      <c r="H9373" t="s">
        <v>8213</v>
      </c>
      <c r="I9373" t="s">
        <v>8214</v>
      </c>
      <c r="J9373" t="s">
        <v>8215</v>
      </c>
      <c r="K9373" t="s">
        <v>5808</v>
      </c>
      <c r="L9373" t="s">
        <v>8216</v>
      </c>
    </row>
    <row r="9374" spans="1:12" x14ac:dyDescent="0.35">
      <c r="A9374" s="164" t="s">
        <v>13922</v>
      </c>
      <c r="B9374" t="s">
        <v>13923</v>
      </c>
      <c r="C9374" t="s">
        <v>13924</v>
      </c>
      <c r="D9374" t="s">
        <v>13925</v>
      </c>
      <c r="E9374" t="s">
        <v>4573</v>
      </c>
      <c r="H9374" t="s">
        <v>8213</v>
      </c>
      <c r="I9374" t="s">
        <v>8214</v>
      </c>
      <c r="J9374" t="s">
        <v>8215</v>
      </c>
      <c r="K9374" t="s">
        <v>8224</v>
      </c>
      <c r="L9374" t="s">
        <v>8216</v>
      </c>
    </row>
    <row r="9375" spans="1:12" x14ac:dyDescent="0.35">
      <c r="A9375" s="164" t="s">
        <v>4668</v>
      </c>
      <c r="B9375" t="s">
        <v>6110</v>
      </c>
      <c r="C9375" t="s">
        <v>16526</v>
      </c>
      <c r="D9375" t="s">
        <v>4669</v>
      </c>
      <c r="E9375" t="s">
        <v>4573</v>
      </c>
      <c r="F9375">
        <v>95</v>
      </c>
      <c r="G9375" t="s">
        <v>8234</v>
      </c>
      <c r="H9375" t="s">
        <v>8213</v>
      </c>
      <c r="I9375" t="s">
        <v>8219</v>
      </c>
      <c r="J9375" t="s">
        <v>8215</v>
      </c>
      <c r="K9375" t="s">
        <v>8224</v>
      </c>
      <c r="L9375" t="s">
        <v>8216</v>
      </c>
    </row>
    <row r="9376" spans="1:12" x14ac:dyDescent="0.35">
      <c r="A9376" s="164" t="s">
        <v>4670</v>
      </c>
      <c r="B9376" t="s">
        <v>6116</v>
      </c>
      <c r="C9376" t="s">
        <v>13863</v>
      </c>
      <c r="D9376" t="s">
        <v>1631</v>
      </c>
      <c r="E9376" t="s">
        <v>4573</v>
      </c>
      <c r="F9376">
        <v>49</v>
      </c>
      <c r="G9376" t="s">
        <v>8234</v>
      </c>
      <c r="H9376" t="s">
        <v>8213</v>
      </c>
      <c r="I9376" t="s">
        <v>8219</v>
      </c>
      <c r="J9376" t="s">
        <v>8215</v>
      </c>
      <c r="K9376" t="s">
        <v>5808</v>
      </c>
      <c r="L9376" t="s">
        <v>8216</v>
      </c>
    </row>
    <row r="9377" spans="1:12" x14ac:dyDescent="0.35">
      <c r="A9377" s="164" t="s">
        <v>13929</v>
      </c>
      <c r="B9377" t="s">
        <v>13930</v>
      </c>
      <c r="C9377" t="s">
        <v>13931</v>
      </c>
      <c r="D9377" t="s">
        <v>4228</v>
      </c>
      <c r="E9377" t="s">
        <v>4573</v>
      </c>
      <c r="F9377">
        <v>0</v>
      </c>
      <c r="G9377" t="s">
        <v>8234</v>
      </c>
      <c r="H9377" t="s">
        <v>8213</v>
      </c>
      <c r="I9377" t="s">
        <v>8214</v>
      </c>
      <c r="J9377" t="s">
        <v>8215</v>
      </c>
      <c r="K9377" t="s">
        <v>8224</v>
      </c>
      <c r="L9377" t="s">
        <v>8216</v>
      </c>
    </row>
    <row r="9378" spans="1:12" x14ac:dyDescent="0.35">
      <c r="A9378" s="164" t="s">
        <v>4671</v>
      </c>
      <c r="B9378" t="s">
        <v>5343</v>
      </c>
      <c r="C9378" t="s">
        <v>20725</v>
      </c>
      <c r="D9378" t="s">
        <v>2968</v>
      </c>
      <c r="E9378" t="s">
        <v>4573</v>
      </c>
      <c r="F9378">
        <v>67</v>
      </c>
      <c r="G9378" t="s">
        <v>8234</v>
      </c>
      <c r="H9378" t="s">
        <v>8213</v>
      </c>
      <c r="I9378" t="s">
        <v>8214</v>
      </c>
      <c r="J9378" t="s">
        <v>8215</v>
      </c>
      <c r="K9378" t="s">
        <v>8224</v>
      </c>
      <c r="L9378" t="s">
        <v>8216</v>
      </c>
    </row>
    <row r="9379" spans="1:12" x14ac:dyDescent="0.35">
      <c r="A9379" s="164" t="s">
        <v>19107</v>
      </c>
      <c r="B9379" t="s">
        <v>19108</v>
      </c>
      <c r="C9379" t="s">
        <v>19109</v>
      </c>
      <c r="D9379" t="s">
        <v>14525</v>
      </c>
      <c r="E9379" t="s">
        <v>4573</v>
      </c>
      <c r="H9379" t="s">
        <v>8213</v>
      </c>
      <c r="I9379" t="s">
        <v>8219</v>
      </c>
      <c r="J9379" t="s">
        <v>8215</v>
      </c>
      <c r="K9379" t="s">
        <v>8224</v>
      </c>
      <c r="L9379" t="s">
        <v>8216</v>
      </c>
    </row>
    <row r="9380" spans="1:12" x14ac:dyDescent="0.35">
      <c r="A9380" s="164" t="s">
        <v>14522</v>
      </c>
      <c r="B9380" t="s">
        <v>14523</v>
      </c>
      <c r="C9380" t="s">
        <v>14524</v>
      </c>
      <c r="D9380" t="s">
        <v>14525</v>
      </c>
      <c r="E9380" t="s">
        <v>4573</v>
      </c>
      <c r="F9380">
        <v>44</v>
      </c>
      <c r="G9380" t="s">
        <v>8234</v>
      </c>
      <c r="H9380" t="s">
        <v>8213</v>
      </c>
      <c r="I9380" t="s">
        <v>8219</v>
      </c>
      <c r="J9380" t="s">
        <v>8215</v>
      </c>
      <c r="K9380" t="s">
        <v>5808</v>
      </c>
      <c r="L9380" t="s">
        <v>8216</v>
      </c>
    </row>
    <row r="9381" spans="1:12" x14ac:dyDescent="0.35">
      <c r="A9381" s="164" t="s">
        <v>26887</v>
      </c>
      <c r="B9381" t="s">
        <v>26888</v>
      </c>
      <c r="C9381" t="s">
        <v>15044</v>
      </c>
      <c r="D9381" t="s">
        <v>2321</v>
      </c>
      <c r="E9381" t="s">
        <v>4573</v>
      </c>
      <c r="F9381">
        <v>12</v>
      </c>
      <c r="G9381" t="s">
        <v>8234</v>
      </c>
      <c r="H9381" t="s">
        <v>8213</v>
      </c>
      <c r="I9381" t="s">
        <v>8214</v>
      </c>
      <c r="J9381" t="s">
        <v>8215</v>
      </c>
      <c r="K9381" t="s">
        <v>8224</v>
      </c>
      <c r="L9381" t="s">
        <v>8216</v>
      </c>
    </row>
    <row r="9382" spans="1:12" x14ac:dyDescent="0.35">
      <c r="A9382" s="164" t="s">
        <v>18831</v>
      </c>
      <c r="B9382" t="s">
        <v>18832</v>
      </c>
      <c r="C9382" t="s">
        <v>18833</v>
      </c>
      <c r="D9382" t="s">
        <v>18834</v>
      </c>
      <c r="E9382" t="s">
        <v>4573</v>
      </c>
      <c r="F9382">
        <v>180</v>
      </c>
      <c r="G9382" t="s">
        <v>8212</v>
      </c>
      <c r="H9382" t="s">
        <v>8213</v>
      </c>
      <c r="I9382" t="s">
        <v>8219</v>
      </c>
      <c r="J9382" t="s">
        <v>8215</v>
      </c>
      <c r="K9382" t="s">
        <v>8224</v>
      </c>
      <c r="L9382" t="s">
        <v>8216</v>
      </c>
    </row>
    <row r="9383" spans="1:12" x14ac:dyDescent="0.35">
      <c r="A9383" s="164" t="s">
        <v>22282</v>
      </c>
      <c r="B9383" t="s">
        <v>22283</v>
      </c>
      <c r="C9383" t="s">
        <v>22284</v>
      </c>
      <c r="D9383" t="s">
        <v>22285</v>
      </c>
      <c r="E9383" t="s">
        <v>4573</v>
      </c>
      <c r="F9383">
        <v>270</v>
      </c>
      <c r="G9383" t="s">
        <v>8223</v>
      </c>
      <c r="H9383" t="s">
        <v>8213</v>
      </c>
      <c r="I9383" t="s">
        <v>8214</v>
      </c>
      <c r="J9383" t="s">
        <v>8215</v>
      </c>
      <c r="K9383" t="s">
        <v>8224</v>
      </c>
      <c r="L9383" t="s">
        <v>8267</v>
      </c>
    </row>
    <row r="9384" spans="1:12" x14ac:dyDescent="0.35">
      <c r="A9384" s="164" t="s">
        <v>4672</v>
      </c>
      <c r="B9384" t="s">
        <v>5344</v>
      </c>
      <c r="C9384" t="s">
        <v>32957</v>
      </c>
      <c r="D9384" t="s">
        <v>4673</v>
      </c>
      <c r="E9384" t="s">
        <v>4573</v>
      </c>
      <c r="F9384">
        <v>130</v>
      </c>
      <c r="G9384" t="s">
        <v>8212</v>
      </c>
      <c r="H9384" t="s">
        <v>8213</v>
      </c>
      <c r="I9384" t="s">
        <v>8214</v>
      </c>
      <c r="J9384" t="s">
        <v>8215</v>
      </c>
      <c r="K9384" t="s">
        <v>8224</v>
      </c>
      <c r="L9384" t="s">
        <v>8267</v>
      </c>
    </row>
    <row r="9385" spans="1:12" x14ac:dyDescent="0.35">
      <c r="A9385" s="164" t="s">
        <v>10416</v>
      </c>
      <c r="B9385" t="s">
        <v>10417</v>
      </c>
      <c r="C9385" t="s">
        <v>10418</v>
      </c>
      <c r="D9385" t="s">
        <v>4604</v>
      </c>
      <c r="E9385" t="s">
        <v>4573</v>
      </c>
      <c r="F9385">
        <v>25</v>
      </c>
      <c r="G9385" t="s">
        <v>8234</v>
      </c>
      <c r="H9385" t="s">
        <v>8213</v>
      </c>
      <c r="I9385" t="s">
        <v>8214</v>
      </c>
      <c r="J9385" t="s">
        <v>8215</v>
      </c>
      <c r="K9385" t="s">
        <v>5808</v>
      </c>
      <c r="L9385" t="s">
        <v>8216</v>
      </c>
    </row>
    <row r="9386" spans="1:12" x14ac:dyDescent="0.35">
      <c r="A9386" s="164" t="s">
        <v>20649</v>
      </c>
      <c r="B9386" t="s">
        <v>20650</v>
      </c>
      <c r="C9386" t="s">
        <v>20651</v>
      </c>
      <c r="D9386" t="s">
        <v>4591</v>
      </c>
      <c r="E9386" t="s">
        <v>4573</v>
      </c>
      <c r="F9386">
        <v>19</v>
      </c>
      <c r="G9386" t="s">
        <v>8234</v>
      </c>
      <c r="H9386" t="s">
        <v>8213</v>
      </c>
      <c r="I9386" t="s">
        <v>8214</v>
      </c>
      <c r="J9386" t="s">
        <v>8215</v>
      </c>
      <c r="K9386" t="s">
        <v>8224</v>
      </c>
      <c r="L9386" t="s">
        <v>8216</v>
      </c>
    </row>
    <row r="9387" spans="1:12" x14ac:dyDescent="0.35">
      <c r="A9387" s="164" t="s">
        <v>22246</v>
      </c>
      <c r="B9387" t="s">
        <v>22247</v>
      </c>
      <c r="C9387" t="s">
        <v>22248</v>
      </c>
      <c r="D9387" t="s">
        <v>1376</v>
      </c>
      <c r="E9387" t="s">
        <v>4573</v>
      </c>
      <c r="F9387">
        <v>60</v>
      </c>
      <c r="G9387" t="s">
        <v>8234</v>
      </c>
      <c r="H9387" t="s">
        <v>8213</v>
      </c>
      <c r="I9387" t="s">
        <v>8214</v>
      </c>
      <c r="J9387" t="s">
        <v>8215</v>
      </c>
      <c r="K9387" t="s">
        <v>8224</v>
      </c>
      <c r="L9387" t="s">
        <v>8216</v>
      </c>
    </row>
    <row r="9388" spans="1:12" x14ac:dyDescent="0.35">
      <c r="A9388" s="164" t="s">
        <v>4674</v>
      </c>
      <c r="B9388" t="s">
        <v>5334</v>
      </c>
      <c r="C9388" t="s">
        <v>23596</v>
      </c>
      <c r="D9388" t="s">
        <v>4675</v>
      </c>
      <c r="E9388" t="s">
        <v>4573</v>
      </c>
      <c r="F9388">
        <v>90</v>
      </c>
      <c r="G9388" t="s">
        <v>8234</v>
      </c>
      <c r="H9388" t="s">
        <v>8213</v>
      </c>
      <c r="I9388" t="s">
        <v>8214</v>
      </c>
      <c r="J9388" t="s">
        <v>8215</v>
      </c>
      <c r="K9388" t="s">
        <v>8224</v>
      </c>
      <c r="L9388" t="s">
        <v>8216</v>
      </c>
    </row>
    <row r="9389" spans="1:12" x14ac:dyDescent="0.35">
      <c r="A9389" s="164" t="s">
        <v>4676</v>
      </c>
      <c r="B9389" t="s">
        <v>5333</v>
      </c>
      <c r="C9389" t="s">
        <v>15234</v>
      </c>
      <c r="D9389" t="s">
        <v>4400</v>
      </c>
      <c r="E9389" t="s">
        <v>4573</v>
      </c>
      <c r="F9389">
        <v>105</v>
      </c>
      <c r="G9389" t="s">
        <v>8212</v>
      </c>
      <c r="H9389" t="s">
        <v>8213</v>
      </c>
      <c r="I9389" t="s">
        <v>8214</v>
      </c>
      <c r="J9389" t="s">
        <v>8215</v>
      </c>
      <c r="K9389" t="s">
        <v>8224</v>
      </c>
      <c r="L9389" t="s">
        <v>8216</v>
      </c>
    </row>
    <row r="9390" spans="1:12" x14ac:dyDescent="0.35">
      <c r="A9390" s="164" t="s">
        <v>28452</v>
      </c>
      <c r="B9390" t="s">
        <v>28453</v>
      </c>
      <c r="C9390" t="s">
        <v>28454</v>
      </c>
      <c r="D9390" t="s">
        <v>4580</v>
      </c>
      <c r="E9390" t="s">
        <v>4573</v>
      </c>
      <c r="F9390">
        <v>40</v>
      </c>
      <c r="G9390" t="s">
        <v>8234</v>
      </c>
      <c r="H9390" t="s">
        <v>8213</v>
      </c>
      <c r="I9390" t="s">
        <v>8214</v>
      </c>
      <c r="J9390" t="s">
        <v>8215</v>
      </c>
      <c r="K9390" t="s">
        <v>8224</v>
      </c>
      <c r="L9390" t="s">
        <v>8216</v>
      </c>
    </row>
    <row r="9391" spans="1:12" x14ac:dyDescent="0.35">
      <c r="A9391" s="164" t="s">
        <v>4677</v>
      </c>
      <c r="B9391" t="s">
        <v>5346</v>
      </c>
      <c r="C9391" t="s">
        <v>30143</v>
      </c>
      <c r="D9391" t="s">
        <v>4626</v>
      </c>
      <c r="E9391" t="s">
        <v>4573</v>
      </c>
      <c r="F9391">
        <v>40</v>
      </c>
      <c r="G9391" t="s">
        <v>8234</v>
      </c>
      <c r="H9391" t="s">
        <v>8213</v>
      </c>
      <c r="I9391" t="s">
        <v>8214</v>
      </c>
      <c r="J9391" t="s">
        <v>8215</v>
      </c>
      <c r="K9391" t="s">
        <v>8224</v>
      </c>
      <c r="L9391" t="s">
        <v>8216</v>
      </c>
    </row>
    <row r="9392" spans="1:12" x14ac:dyDescent="0.35">
      <c r="A9392" s="164" t="s">
        <v>4678</v>
      </c>
      <c r="B9392" t="s">
        <v>5153</v>
      </c>
      <c r="C9392" t="s">
        <v>27298</v>
      </c>
      <c r="D9392" t="s">
        <v>4679</v>
      </c>
      <c r="E9392" t="s">
        <v>4573</v>
      </c>
      <c r="F9392">
        <v>60</v>
      </c>
      <c r="G9392" t="s">
        <v>8234</v>
      </c>
      <c r="H9392" t="s">
        <v>8213</v>
      </c>
      <c r="I9392" t="s">
        <v>8214</v>
      </c>
      <c r="J9392" t="s">
        <v>8215</v>
      </c>
      <c r="K9392" t="s">
        <v>8224</v>
      </c>
      <c r="L9392" t="s">
        <v>8216</v>
      </c>
    </row>
    <row r="9393" spans="1:12" x14ac:dyDescent="0.35">
      <c r="A9393" s="164" t="s">
        <v>5150</v>
      </c>
      <c r="B9393" t="s">
        <v>5151</v>
      </c>
      <c r="C9393" t="s">
        <v>20852</v>
      </c>
      <c r="D9393" t="s">
        <v>5152</v>
      </c>
      <c r="E9393" t="s">
        <v>4573</v>
      </c>
      <c r="F9393">
        <v>124</v>
      </c>
      <c r="G9393" t="s">
        <v>8212</v>
      </c>
      <c r="H9393" t="s">
        <v>8213</v>
      </c>
      <c r="I9393" t="s">
        <v>8214</v>
      </c>
      <c r="J9393" t="s">
        <v>8215</v>
      </c>
      <c r="K9393" t="s">
        <v>8224</v>
      </c>
      <c r="L9393" t="s">
        <v>8216</v>
      </c>
    </row>
    <row r="9394" spans="1:12" x14ac:dyDescent="0.35">
      <c r="A9394" s="164" t="s">
        <v>25653</v>
      </c>
      <c r="B9394" t="s">
        <v>25654</v>
      </c>
      <c r="C9394" t="s">
        <v>25655</v>
      </c>
      <c r="D9394" t="s">
        <v>388</v>
      </c>
      <c r="E9394" t="s">
        <v>4573</v>
      </c>
      <c r="F9394">
        <v>14</v>
      </c>
      <c r="G9394" t="s">
        <v>8234</v>
      </c>
      <c r="H9394" t="s">
        <v>8213</v>
      </c>
      <c r="I9394" t="s">
        <v>8219</v>
      </c>
      <c r="J9394" t="s">
        <v>8272</v>
      </c>
      <c r="K9394" t="s">
        <v>8224</v>
      </c>
      <c r="L9394" t="s">
        <v>8216</v>
      </c>
    </row>
    <row r="9395" spans="1:12" x14ac:dyDescent="0.35">
      <c r="A9395" s="164" t="s">
        <v>25759</v>
      </c>
      <c r="B9395" t="s">
        <v>25760</v>
      </c>
      <c r="C9395" t="s">
        <v>10853</v>
      </c>
      <c r="D9395" t="s">
        <v>1112</v>
      </c>
      <c r="E9395" t="s">
        <v>4573</v>
      </c>
      <c r="F9395">
        <v>25</v>
      </c>
      <c r="G9395" t="s">
        <v>8234</v>
      </c>
      <c r="H9395" t="s">
        <v>8213</v>
      </c>
      <c r="I9395" t="s">
        <v>8219</v>
      </c>
      <c r="J9395" t="s">
        <v>8272</v>
      </c>
      <c r="K9395" t="s">
        <v>5808</v>
      </c>
      <c r="L9395" t="s">
        <v>8216</v>
      </c>
    </row>
    <row r="9396" spans="1:12" x14ac:dyDescent="0.35">
      <c r="A9396" s="164" t="s">
        <v>24694</v>
      </c>
      <c r="B9396" t="s">
        <v>24695</v>
      </c>
      <c r="C9396" t="s">
        <v>24696</v>
      </c>
      <c r="D9396" t="s">
        <v>23918</v>
      </c>
      <c r="E9396" t="s">
        <v>4573</v>
      </c>
      <c r="F9396">
        <v>25</v>
      </c>
      <c r="G9396" t="s">
        <v>8234</v>
      </c>
      <c r="H9396" t="s">
        <v>8213</v>
      </c>
      <c r="I9396" t="s">
        <v>8214</v>
      </c>
      <c r="J9396" t="s">
        <v>8272</v>
      </c>
      <c r="K9396" t="s">
        <v>8224</v>
      </c>
      <c r="L9396" t="s">
        <v>8216</v>
      </c>
    </row>
    <row r="9397" spans="1:12" x14ac:dyDescent="0.35">
      <c r="A9397" s="164" t="s">
        <v>23263</v>
      </c>
      <c r="B9397" t="s">
        <v>23264</v>
      </c>
      <c r="C9397" t="s">
        <v>23265</v>
      </c>
      <c r="D9397" t="s">
        <v>23266</v>
      </c>
      <c r="E9397" t="s">
        <v>4573</v>
      </c>
      <c r="F9397">
        <v>2</v>
      </c>
      <c r="G9397" t="s">
        <v>8234</v>
      </c>
      <c r="H9397" t="s">
        <v>8213</v>
      </c>
      <c r="I9397" t="s">
        <v>8219</v>
      </c>
      <c r="J9397" t="s">
        <v>8272</v>
      </c>
      <c r="K9397" t="s">
        <v>8224</v>
      </c>
      <c r="L9397" t="s">
        <v>8216</v>
      </c>
    </row>
    <row r="9398" spans="1:12" x14ac:dyDescent="0.35">
      <c r="A9398" s="164" t="s">
        <v>28314</v>
      </c>
      <c r="B9398" t="s">
        <v>28315</v>
      </c>
      <c r="C9398" t="s">
        <v>26680</v>
      </c>
      <c r="D9398" t="s">
        <v>2029</v>
      </c>
      <c r="E9398" t="s">
        <v>4573</v>
      </c>
      <c r="F9398">
        <v>25</v>
      </c>
      <c r="G9398" t="s">
        <v>8234</v>
      </c>
      <c r="H9398" t="s">
        <v>8213</v>
      </c>
      <c r="I9398" t="s">
        <v>8219</v>
      </c>
      <c r="J9398" t="s">
        <v>8272</v>
      </c>
      <c r="K9398" t="s">
        <v>8224</v>
      </c>
      <c r="L9398" t="s">
        <v>8216</v>
      </c>
    </row>
    <row r="9399" spans="1:12" x14ac:dyDescent="0.35">
      <c r="A9399" s="164" t="s">
        <v>32496</v>
      </c>
      <c r="B9399" t="s">
        <v>32497</v>
      </c>
      <c r="C9399" t="s">
        <v>21986</v>
      </c>
      <c r="D9399" t="s">
        <v>21987</v>
      </c>
      <c r="E9399" t="s">
        <v>4573</v>
      </c>
      <c r="F9399">
        <v>25</v>
      </c>
      <c r="G9399" t="s">
        <v>8234</v>
      </c>
      <c r="H9399" t="s">
        <v>8213</v>
      </c>
      <c r="I9399" t="s">
        <v>8219</v>
      </c>
      <c r="J9399" t="s">
        <v>8272</v>
      </c>
      <c r="K9399" t="s">
        <v>8224</v>
      </c>
      <c r="L9399" t="s">
        <v>8216</v>
      </c>
    </row>
    <row r="9400" spans="1:12" x14ac:dyDescent="0.35">
      <c r="A9400" s="164" t="s">
        <v>28826</v>
      </c>
      <c r="B9400" t="s">
        <v>28827</v>
      </c>
      <c r="C9400" t="s">
        <v>10853</v>
      </c>
      <c r="D9400" t="s">
        <v>1112</v>
      </c>
      <c r="E9400" t="s">
        <v>4573</v>
      </c>
      <c r="F9400">
        <v>25</v>
      </c>
      <c r="G9400" t="s">
        <v>8234</v>
      </c>
      <c r="H9400" t="s">
        <v>8213</v>
      </c>
      <c r="I9400" t="s">
        <v>8219</v>
      </c>
      <c r="J9400" t="s">
        <v>8272</v>
      </c>
      <c r="K9400" t="s">
        <v>8224</v>
      </c>
      <c r="L9400" t="s">
        <v>8216</v>
      </c>
    </row>
    <row r="9401" spans="1:12" x14ac:dyDescent="0.35">
      <c r="A9401" s="164" t="s">
        <v>9774</v>
      </c>
      <c r="B9401" t="s">
        <v>9775</v>
      </c>
      <c r="C9401" t="s">
        <v>9776</v>
      </c>
      <c r="D9401" t="s">
        <v>9777</v>
      </c>
      <c r="E9401" t="s">
        <v>4573</v>
      </c>
      <c r="F9401">
        <v>25</v>
      </c>
      <c r="G9401" t="s">
        <v>8234</v>
      </c>
      <c r="H9401" t="s">
        <v>8213</v>
      </c>
      <c r="I9401" t="s">
        <v>8219</v>
      </c>
      <c r="J9401" t="s">
        <v>8272</v>
      </c>
      <c r="K9401" t="s">
        <v>8224</v>
      </c>
      <c r="L9401" t="s">
        <v>8216</v>
      </c>
    </row>
    <row r="9402" spans="1:12" x14ac:dyDescent="0.35">
      <c r="A9402" s="164" t="s">
        <v>20992</v>
      </c>
      <c r="B9402" t="s">
        <v>16648</v>
      </c>
      <c r="C9402" t="s">
        <v>20993</v>
      </c>
      <c r="D9402" t="s">
        <v>16650</v>
      </c>
      <c r="E9402" t="s">
        <v>4573</v>
      </c>
      <c r="F9402">
        <v>25</v>
      </c>
      <c r="G9402" t="s">
        <v>8234</v>
      </c>
      <c r="H9402" t="s">
        <v>8213</v>
      </c>
      <c r="I9402" t="s">
        <v>8219</v>
      </c>
      <c r="J9402" t="s">
        <v>8272</v>
      </c>
      <c r="K9402" t="s">
        <v>8224</v>
      </c>
      <c r="L9402" t="s">
        <v>8216</v>
      </c>
    </row>
    <row r="9403" spans="1:12" x14ac:dyDescent="0.35">
      <c r="A9403" s="164" t="s">
        <v>17314</v>
      </c>
      <c r="B9403" t="s">
        <v>17315</v>
      </c>
      <c r="C9403" t="s">
        <v>17316</v>
      </c>
      <c r="D9403" t="s">
        <v>4020</v>
      </c>
      <c r="E9403" t="s">
        <v>4573</v>
      </c>
      <c r="F9403">
        <v>79</v>
      </c>
      <c r="G9403" t="s">
        <v>8234</v>
      </c>
      <c r="H9403" t="s">
        <v>8213</v>
      </c>
      <c r="I9403" t="s">
        <v>8214</v>
      </c>
      <c r="J9403" t="s">
        <v>8215</v>
      </c>
      <c r="K9403" t="s">
        <v>8224</v>
      </c>
      <c r="L9403" t="s">
        <v>8216</v>
      </c>
    </row>
    <row r="9404" spans="1:12" x14ac:dyDescent="0.35">
      <c r="A9404" s="164" t="s">
        <v>23241</v>
      </c>
      <c r="B9404" t="s">
        <v>23242</v>
      </c>
      <c r="C9404" t="s">
        <v>15555</v>
      </c>
      <c r="D9404" t="s">
        <v>4606</v>
      </c>
      <c r="E9404" t="s">
        <v>4573</v>
      </c>
      <c r="F9404">
        <v>162</v>
      </c>
      <c r="G9404" t="s">
        <v>8212</v>
      </c>
      <c r="H9404" t="s">
        <v>8213</v>
      </c>
      <c r="I9404" t="s">
        <v>8214</v>
      </c>
      <c r="J9404" t="s">
        <v>8215</v>
      </c>
      <c r="K9404" t="s">
        <v>8224</v>
      </c>
      <c r="L9404" t="s">
        <v>8216</v>
      </c>
    </row>
    <row r="9405" spans="1:12" x14ac:dyDescent="0.35">
      <c r="A9405" s="164" t="s">
        <v>16102</v>
      </c>
      <c r="B9405" t="s">
        <v>16103</v>
      </c>
      <c r="D9405" t="s">
        <v>16104</v>
      </c>
      <c r="E9405" t="s">
        <v>4573</v>
      </c>
      <c r="H9405" t="s">
        <v>8213</v>
      </c>
      <c r="I9405" t="s">
        <v>8214</v>
      </c>
      <c r="J9405" t="s">
        <v>8215</v>
      </c>
      <c r="K9405" t="s">
        <v>8224</v>
      </c>
      <c r="L9405" t="s">
        <v>8216</v>
      </c>
    </row>
    <row r="9406" spans="1:12" x14ac:dyDescent="0.35">
      <c r="A9406" s="164" t="s">
        <v>29812</v>
      </c>
      <c r="B9406" t="s">
        <v>29813</v>
      </c>
      <c r="C9406" t="s">
        <v>29814</v>
      </c>
      <c r="D9406" t="s">
        <v>22970</v>
      </c>
      <c r="E9406" t="s">
        <v>4573</v>
      </c>
      <c r="F9406">
        <v>94</v>
      </c>
      <c r="G9406" t="s">
        <v>8234</v>
      </c>
      <c r="H9406" t="s">
        <v>8213</v>
      </c>
      <c r="I9406" t="s">
        <v>8214</v>
      </c>
      <c r="J9406" t="s">
        <v>8215</v>
      </c>
      <c r="K9406" t="s">
        <v>8224</v>
      </c>
      <c r="L9406" t="s">
        <v>8267</v>
      </c>
    </row>
    <row r="9407" spans="1:12" x14ac:dyDescent="0.35">
      <c r="A9407" s="164" t="s">
        <v>31242</v>
      </c>
      <c r="B9407" t="s">
        <v>31243</v>
      </c>
      <c r="C9407" t="s">
        <v>31244</v>
      </c>
      <c r="D9407" t="s">
        <v>18074</v>
      </c>
      <c r="E9407" t="s">
        <v>4573</v>
      </c>
      <c r="F9407">
        <v>45</v>
      </c>
      <c r="G9407" t="s">
        <v>8234</v>
      </c>
      <c r="H9407" t="s">
        <v>8213</v>
      </c>
      <c r="I9407" t="s">
        <v>8214</v>
      </c>
      <c r="J9407" t="s">
        <v>8215</v>
      </c>
      <c r="K9407" t="s">
        <v>8224</v>
      </c>
      <c r="L9407" t="s">
        <v>8216</v>
      </c>
    </row>
    <row r="9408" spans="1:12" x14ac:dyDescent="0.35">
      <c r="A9408" s="164" t="s">
        <v>28563</v>
      </c>
      <c r="B9408" t="s">
        <v>28564</v>
      </c>
      <c r="C9408" t="s">
        <v>28565</v>
      </c>
      <c r="D9408" t="s">
        <v>18074</v>
      </c>
      <c r="E9408" t="s">
        <v>4573</v>
      </c>
      <c r="H9408" t="s">
        <v>8213</v>
      </c>
      <c r="I9408" t="s">
        <v>8214</v>
      </c>
      <c r="J9408" t="s">
        <v>8215</v>
      </c>
      <c r="K9408" t="s">
        <v>8224</v>
      </c>
      <c r="L9408" t="s">
        <v>8216</v>
      </c>
    </row>
    <row r="9409" spans="1:12" x14ac:dyDescent="0.35">
      <c r="A9409" s="164" t="s">
        <v>23987</v>
      </c>
      <c r="B9409" t="s">
        <v>23988</v>
      </c>
      <c r="C9409" t="s">
        <v>23989</v>
      </c>
      <c r="D9409" t="s">
        <v>23990</v>
      </c>
      <c r="E9409" t="s">
        <v>4573</v>
      </c>
      <c r="H9409" t="s">
        <v>8213</v>
      </c>
      <c r="I9409" t="s">
        <v>8214</v>
      </c>
      <c r="J9409" t="s">
        <v>8215</v>
      </c>
      <c r="K9409" t="s">
        <v>8224</v>
      </c>
      <c r="L9409" t="s">
        <v>8216</v>
      </c>
    </row>
    <row r="9410" spans="1:12" x14ac:dyDescent="0.35">
      <c r="A9410" s="164" t="s">
        <v>24618</v>
      </c>
      <c r="B9410" t="s">
        <v>24619</v>
      </c>
      <c r="C9410" t="s">
        <v>24620</v>
      </c>
      <c r="D9410" t="s">
        <v>18074</v>
      </c>
      <c r="E9410" t="s">
        <v>4573</v>
      </c>
      <c r="H9410" t="s">
        <v>8213</v>
      </c>
      <c r="I9410" t="s">
        <v>8214</v>
      </c>
      <c r="J9410" t="s">
        <v>8215</v>
      </c>
      <c r="K9410" t="s">
        <v>8224</v>
      </c>
      <c r="L9410" t="s">
        <v>8216</v>
      </c>
    </row>
    <row r="9411" spans="1:12" x14ac:dyDescent="0.35">
      <c r="A9411" s="164" t="s">
        <v>19500</v>
      </c>
      <c r="B9411" t="s">
        <v>19501</v>
      </c>
      <c r="C9411" t="s">
        <v>19502</v>
      </c>
      <c r="D9411" t="s">
        <v>10514</v>
      </c>
      <c r="E9411" t="s">
        <v>4573</v>
      </c>
      <c r="H9411" t="s">
        <v>8213</v>
      </c>
      <c r="I9411" t="s">
        <v>8214</v>
      </c>
      <c r="J9411" t="s">
        <v>8215</v>
      </c>
      <c r="K9411" t="s">
        <v>8224</v>
      </c>
      <c r="L9411" t="s">
        <v>8216</v>
      </c>
    </row>
    <row r="9412" spans="1:12" x14ac:dyDescent="0.35">
      <c r="A9412" s="164" t="s">
        <v>16112</v>
      </c>
      <c r="B9412" t="s">
        <v>16113</v>
      </c>
      <c r="C9412" t="s">
        <v>16114</v>
      </c>
      <c r="D9412" t="s">
        <v>14120</v>
      </c>
      <c r="E9412" t="s">
        <v>4573</v>
      </c>
      <c r="F9412">
        <v>142</v>
      </c>
      <c r="G9412" t="s">
        <v>8212</v>
      </c>
      <c r="H9412" t="s">
        <v>8213</v>
      </c>
      <c r="I9412" t="s">
        <v>8214</v>
      </c>
      <c r="J9412" t="s">
        <v>8215</v>
      </c>
      <c r="K9412" t="s">
        <v>8224</v>
      </c>
      <c r="L9412" t="s">
        <v>8216</v>
      </c>
    </row>
    <row r="9413" spans="1:12" x14ac:dyDescent="0.35">
      <c r="A9413" s="164" t="s">
        <v>29921</v>
      </c>
      <c r="B9413" t="s">
        <v>29922</v>
      </c>
      <c r="C9413" t="s">
        <v>29923</v>
      </c>
      <c r="D9413" t="s">
        <v>370</v>
      </c>
      <c r="E9413" t="s">
        <v>4573</v>
      </c>
      <c r="F9413">
        <v>72</v>
      </c>
      <c r="G9413" t="s">
        <v>8234</v>
      </c>
      <c r="H9413" t="s">
        <v>8213</v>
      </c>
      <c r="I9413" t="s">
        <v>8219</v>
      </c>
      <c r="J9413" t="s">
        <v>8215</v>
      </c>
      <c r="K9413" t="s">
        <v>8224</v>
      </c>
      <c r="L9413" t="s">
        <v>8216</v>
      </c>
    </row>
    <row r="9414" spans="1:12" x14ac:dyDescent="0.35">
      <c r="A9414" s="164" t="s">
        <v>18229</v>
      </c>
      <c r="B9414" t="s">
        <v>18230</v>
      </c>
      <c r="C9414" t="s">
        <v>18231</v>
      </c>
      <c r="D9414" t="s">
        <v>13925</v>
      </c>
      <c r="E9414" t="s">
        <v>4573</v>
      </c>
      <c r="F9414">
        <v>50</v>
      </c>
      <c r="G9414" t="s">
        <v>8234</v>
      </c>
      <c r="H9414" t="s">
        <v>8213</v>
      </c>
      <c r="I9414" t="s">
        <v>8214</v>
      </c>
      <c r="J9414" t="s">
        <v>8215</v>
      </c>
      <c r="K9414" t="s">
        <v>8224</v>
      </c>
      <c r="L9414" t="s">
        <v>8216</v>
      </c>
    </row>
    <row r="9415" spans="1:12" x14ac:dyDescent="0.35">
      <c r="A9415" s="164" t="s">
        <v>14128</v>
      </c>
      <c r="B9415" t="s">
        <v>14129</v>
      </c>
      <c r="C9415" t="s">
        <v>14130</v>
      </c>
      <c r="D9415" t="s">
        <v>9726</v>
      </c>
      <c r="E9415" t="s">
        <v>4573</v>
      </c>
      <c r="H9415" t="s">
        <v>8213</v>
      </c>
      <c r="I9415" t="s">
        <v>8214</v>
      </c>
      <c r="J9415" t="s">
        <v>8215</v>
      </c>
      <c r="K9415" t="s">
        <v>8224</v>
      </c>
      <c r="L9415" t="s">
        <v>8216</v>
      </c>
    </row>
    <row r="9416" spans="1:12" x14ac:dyDescent="0.35">
      <c r="A9416" s="164" t="s">
        <v>16608</v>
      </c>
      <c r="B9416" t="s">
        <v>16609</v>
      </c>
      <c r="C9416" t="s">
        <v>16610</v>
      </c>
      <c r="D9416" t="s">
        <v>16611</v>
      </c>
      <c r="E9416" t="s">
        <v>4573</v>
      </c>
      <c r="F9416">
        <v>19</v>
      </c>
      <c r="G9416" t="s">
        <v>8234</v>
      </c>
      <c r="H9416" t="s">
        <v>8213</v>
      </c>
      <c r="I9416" t="s">
        <v>8214</v>
      </c>
      <c r="J9416" t="s">
        <v>8215</v>
      </c>
      <c r="K9416" t="s">
        <v>8224</v>
      </c>
      <c r="L9416" t="s">
        <v>8216</v>
      </c>
    </row>
    <row r="9417" spans="1:12" x14ac:dyDescent="0.35">
      <c r="A9417" s="164" t="s">
        <v>16774</v>
      </c>
      <c r="B9417" t="s">
        <v>14536</v>
      </c>
      <c r="C9417" t="s">
        <v>16775</v>
      </c>
      <c r="D9417" t="s">
        <v>16776</v>
      </c>
      <c r="E9417" t="s">
        <v>4573</v>
      </c>
      <c r="F9417">
        <v>84</v>
      </c>
      <c r="G9417" t="s">
        <v>8234</v>
      </c>
      <c r="H9417" t="s">
        <v>8213</v>
      </c>
      <c r="I9417" t="s">
        <v>8214</v>
      </c>
      <c r="J9417" t="s">
        <v>8215</v>
      </c>
      <c r="K9417" t="s">
        <v>8224</v>
      </c>
      <c r="L9417" t="s">
        <v>8267</v>
      </c>
    </row>
    <row r="9418" spans="1:12" x14ac:dyDescent="0.35">
      <c r="A9418" s="164" t="s">
        <v>15356</v>
      </c>
      <c r="B9418" t="s">
        <v>15357</v>
      </c>
      <c r="C9418" t="s">
        <v>15358</v>
      </c>
      <c r="D9418" t="s">
        <v>4628</v>
      </c>
      <c r="E9418" t="s">
        <v>4573</v>
      </c>
      <c r="F9418">
        <v>124</v>
      </c>
      <c r="G9418" t="s">
        <v>8212</v>
      </c>
      <c r="H9418" t="s">
        <v>8213</v>
      </c>
      <c r="I9418" t="s">
        <v>8214</v>
      </c>
      <c r="J9418" t="s">
        <v>8215</v>
      </c>
      <c r="K9418" t="s">
        <v>8224</v>
      </c>
      <c r="L9418" t="s">
        <v>8216</v>
      </c>
    </row>
    <row r="9419" spans="1:12" x14ac:dyDescent="0.35">
      <c r="A9419" s="164" t="s">
        <v>25044</v>
      </c>
      <c r="B9419" t="s">
        <v>25045</v>
      </c>
      <c r="C9419" t="s">
        <v>25046</v>
      </c>
      <c r="D9419" t="s">
        <v>4623</v>
      </c>
      <c r="E9419" t="s">
        <v>4573</v>
      </c>
      <c r="F9419">
        <v>116</v>
      </c>
      <c r="G9419" t="s">
        <v>8212</v>
      </c>
      <c r="H9419" t="s">
        <v>8213</v>
      </c>
      <c r="I9419" t="s">
        <v>8214</v>
      </c>
      <c r="J9419" t="s">
        <v>8215</v>
      </c>
      <c r="K9419" t="s">
        <v>8224</v>
      </c>
      <c r="L9419" t="s">
        <v>8216</v>
      </c>
    </row>
    <row r="9420" spans="1:12" x14ac:dyDescent="0.35">
      <c r="A9420" s="164" t="s">
        <v>27829</v>
      </c>
      <c r="B9420" t="s">
        <v>27830</v>
      </c>
      <c r="C9420" t="s">
        <v>27831</v>
      </c>
      <c r="D9420" t="s">
        <v>18074</v>
      </c>
      <c r="E9420" t="s">
        <v>4573</v>
      </c>
      <c r="H9420" t="s">
        <v>8213</v>
      </c>
      <c r="I9420" t="s">
        <v>8214</v>
      </c>
      <c r="J9420" t="s">
        <v>8215</v>
      </c>
      <c r="K9420" t="s">
        <v>8224</v>
      </c>
      <c r="L9420" t="s">
        <v>8216</v>
      </c>
    </row>
    <row r="9421" spans="1:12" x14ac:dyDescent="0.35">
      <c r="A9421" s="164" t="s">
        <v>29864</v>
      </c>
      <c r="B9421" t="s">
        <v>29865</v>
      </c>
      <c r="C9421" t="s">
        <v>29866</v>
      </c>
      <c r="D9421" t="s">
        <v>4618</v>
      </c>
      <c r="E9421" t="s">
        <v>4573</v>
      </c>
      <c r="F9421">
        <v>100</v>
      </c>
      <c r="G9421" t="s">
        <v>8234</v>
      </c>
      <c r="H9421" t="s">
        <v>8213</v>
      </c>
      <c r="I9421" t="s">
        <v>8214</v>
      </c>
      <c r="J9421" t="s">
        <v>8215</v>
      </c>
      <c r="K9421" t="s">
        <v>8224</v>
      </c>
      <c r="L9421" t="s">
        <v>8216</v>
      </c>
    </row>
    <row r="9422" spans="1:12" x14ac:dyDescent="0.35">
      <c r="A9422" s="164" t="s">
        <v>30085</v>
      </c>
      <c r="B9422" t="s">
        <v>30086</v>
      </c>
      <c r="C9422" t="s">
        <v>30087</v>
      </c>
      <c r="D9422" t="s">
        <v>14120</v>
      </c>
      <c r="E9422" t="s">
        <v>4573</v>
      </c>
      <c r="F9422">
        <v>30</v>
      </c>
      <c r="G9422" t="s">
        <v>8234</v>
      </c>
      <c r="H9422" t="s">
        <v>8213</v>
      </c>
      <c r="I9422" t="s">
        <v>8214</v>
      </c>
      <c r="J9422" t="s">
        <v>8215</v>
      </c>
      <c r="K9422" t="s">
        <v>8224</v>
      </c>
      <c r="L9422" t="s">
        <v>8216</v>
      </c>
    </row>
    <row r="9423" spans="1:12" x14ac:dyDescent="0.35">
      <c r="A9423" s="164" t="s">
        <v>19572</v>
      </c>
      <c r="B9423" t="s">
        <v>19573</v>
      </c>
      <c r="C9423" t="s">
        <v>19298</v>
      </c>
      <c r="D9423" t="s">
        <v>19299</v>
      </c>
      <c r="E9423" t="s">
        <v>4573</v>
      </c>
      <c r="H9423" t="s">
        <v>8213</v>
      </c>
      <c r="I9423" t="s">
        <v>8214</v>
      </c>
      <c r="J9423" t="s">
        <v>8215</v>
      </c>
      <c r="K9423" t="s">
        <v>8224</v>
      </c>
      <c r="L9423" t="s">
        <v>8216</v>
      </c>
    </row>
    <row r="9424" spans="1:12" x14ac:dyDescent="0.35">
      <c r="A9424" s="164" t="s">
        <v>10120</v>
      </c>
      <c r="B9424" t="s">
        <v>10121</v>
      </c>
      <c r="C9424" t="s">
        <v>10122</v>
      </c>
      <c r="D9424" t="s">
        <v>4400</v>
      </c>
      <c r="E9424" t="s">
        <v>4573</v>
      </c>
      <c r="F9424">
        <v>30</v>
      </c>
      <c r="G9424" t="s">
        <v>8234</v>
      </c>
      <c r="H9424" t="s">
        <v>8213</v>
      </c>
      <c r="I9424" t="s">
        <v>8214</v>
      </c>
      <c r="J9424" t="s">
        <v>8215</v>
      </c>
      <c r="K9424" t="s">
        <v>8224</v>
      </c>
      <c r="L9424" t="s">
        <v>8216</v>
      </c>
    </row>
    <row r="9425" spans="1:12" x14ac:dyDescent="0.35">
      <c r="A9425" s="164" t="s">
        <v>27141</v>
      </c>
      <c r="B9425" t="s">
        <v>27142</v>
      </c>
      <c r="C9425" t="s">
        <v>27143</v>
      </c>
      <c r="D9425" t="s">
        <v>140</v>
      </c>
      <c r="E9425" t="s">
        <v>4573</v>
      </c>
      <c r="F9425">
        <v>109</v>
      </c>
      <c r="G9425" t="s">
        <v>8212</v>
      </c>
      <c r="H9425" t="s">
        <v>8213</v>
      </c>
      <c r="I9425" t="s">
        <v>8219</v>
      </c>
      <c r="J9425" t="s">
        <v>8215</v>
      </c>
      <c r="K9425" t="s">
        <v>8224</v>
      </c>
      <c r="L9425" t="s">
        <v>8216</v>
      </c>
    </row>
    <row r="9426" spans="1:12" x14ac:dyDescent="0.35">
      <c r="A9426" s="164" t="s">
        <v>13631</v>
      </c>
      <c r="B9426" t="s">
        <v>8938</v>
      </c>
      <c r="C9426" t="s">
        <v>12302</v>
      </c>
      <c r="D9426" t="s">
        <v>4626</v>
      </c>
      <c r="E9426" t="s">
        <v>4573</v>
      </c>
      <c r="F9426">
        <v>40</v>
      </c>
      <c r="G9426" t="s">
        <v>8234</v>
      </c>
      <c r="H9426" t="s">
        <v>8213</v>
      </c>
      <c r="I9426" t="s">
        <v>8214</v>
      </c>
      <c r="J9426" t="s">
        <v>8215</v>
      </c>
      <c r="K9426" t="s">
        <v>8224</v>
      </c>
      <c r="L9426" t="s">
        <v>8267</v>
      </c>
    </row>
    <row r="9427" spans="1:12" x14ac:dyDescent="0.35">
      <c r="A9427" s="164" t="s">
        <v>19296</v>
      </c>
      <c r="B9427" t="s">
        <v>19297</v>
      </c>
      <c r="C9427" t="s">
        <v>19298</v>
      </c>
      <c r="D9427" t="s">
        <v>19299</v>
      </c>
      <c r="E9427" t="s">
        <v>4573</v>
      </c>
      <c r="F9427">
        <v>0</v>
      </c>
      <c r="G9427" t="s">
        <v>8234</v>
      </c>
      <c r="H9427" t="s">
        <v>8213</v>
      </c>
      <c r="I9427" t="s">
        <v>8214</v>
      </c>
      <c r="J9427" t="s">
        <v>8215</v>
      </c>
      <c r="K9427" t="s">
        <v>8224</v>
      </c>
      <c r="L9427" t="s">
        <v>8216</v>
      </c>
    </row>
    <row r="9428" spans="1:12" x14ac:dyDescent="0.35">
      <c r="A9428" s="164" t="s">
        <v>11718</v>
      </c>
      <c r="B9428" t="s">
        <v>11719</v>
      </c>
      <c r="C9428" t="s">
        <v>11720</v>
      </c>
      <c r="D9428" t="s">
        <v>4626</v>
      </c>
      <c r="E9428" t="s">
        <v>4573</v>
      </c>
      <c r="F9428">
        <v>66</v>
      </c>
      <c r="G9428" t="s">
        <v>8234</v>
      </c>
      <c r="H9428" t="s">
        <v>8213</v>
      </c>
      <c r="I9428" t="s">
        <v>8214</v>
      </c>
      <c r="J9428" t="s">
        <v>8215</v>
      </c>
      <c r="K9428" t="s">
        <v>8224</v>
      </c>
      <c r="L9428" t="s">
        <v>8216</v>
      </c>
    </row>
    <row r="9429" spans="1:12" x14ac:dyDescent="0.35">
      <c r="A9429" s="164" t="s">
        <v>4680</v>
      </c>
      <c r="B9429" t="s">
        <v>7928</v>
      </c>
      <c r="C9429" t="s">
        <v>23227</v>
      </c>
      <c r="D9429" t="s">
        <v>4681</v>
      </c>
      <c r="E9429" t="s">
        <v>4682</v>
      </c>
      <c r="F9429">
        <v>179</v>
      </c>
      <c r="G9429" t="s">
        <v>8212</v>
      </c>
      <c r="H9429" t="s">
        <v>8226</v>
      </c>
      <c r="I9429" t="s">
        <v>8214</v>
      </c>
      <c r="J9429" t="s">
        <v>8215</v>
      </c>
      <c r="K9429" t="s">
        <v>8224</v>
      </c>
      <c r="L9429" t="s">
        <v>8267</v>
      </c>
    </row>
    <row r="9430" spans="1:12" x14ac:dyDescent="0.35">
      <c r="A9430" s="164" t="s">
        <v>4683</v>
      </c>
      <c r="B9430" t="s">
        <v>7960</v>
      </c>
      <c r="C9430" t="s">
        <v>32392</v>
      </c>
      <c r="D9430" t="s">
        <v>4684</v>
      </c>
      <c r="E9430" t="s">
        <v>4682</v>
      </c>
      <c r="F9430">
        <v>120</v>
      </c>
      <c r="G9430" t="s">
        <v>8212</v>
      </c>
      <c r="H9430" t="s">
        <v>8226</v>
      </c>
      <c r="I9430" t="s">
        <v>8214</v>
      </c>
      <c r="J9430" t="s">
        <v>8215</v>
      </c>
      <c r="K9430" t="s">
        <v>8224</v>
      </c>
      <c r="L9430" t="s">
        <v>8216</v>
      </c>
    </row>
    <row r="9431" spans="1:12" x14ac:dyDescent="0.35">
      <c r="A9431" s="164" t="s">
        <v>4685</v>
      </c>
      <c r="B9431" t="s">
        <v>7936</v>
      </c>
      <c r="C9431" t="s">
        <v>27510</v>
      </c>
      <c r="D9431" t="s">
        <v>1595</v>
      </c>
      <c r="E9431" t="s">
        <v>4682</v>
      </c>
      <c r="F9431">
        <v>137</v>
      </c>
      <c r="G9431" t="s">
        <v>8212</v>
      </c>
      <c r="H9431" t="s">
        <v>8226</v>
      </c>
      <c r="I9431" t="s">
        <v>8214</v>
      </c>
      <c r="J9431" t="s">
        <v>8215</v>
      </c>
      <c r="K9431" t="s">
        <v>8224</v>
      </c>
      <c r="L9431" t="s">
        <v>8267</v>
      </c>
    </row>
    <row r="9432" spans="1:12" x14ac:dyDescent="0.35">
      <c r="A9432" s="164" t="s">
        <v>4686</v>
      </c>
      <c r="B9432" t="s">
        <v>7924</v>
      </c>
      <c r="C9432" t="s">
        <v>9289</v>
      </c>
      <c r="D9432" t="s">
        <v>4681</v>
      </c>
      <c r="E9432" t="s">
        <v>4682</v>
      </c>
      <c r="F9432">
        <v>211</v>
      </c>
      <c r="G9432" t="s">
        <v>8223</v>
      </c>
      <c r="H9432" t="s">
        <v>8226</v>
      </c>
      <c r="I9432" t="s">
        <v>8214</v>
      </c>
      <c r="J9432" t="s">
        <v>8215</v>
      </c>
      <c r="K9432" t="s">
        <v>5808</v>
      </c>
      <c r="L9432" t="s">
        <v>8267</v>
      </c>
    </row>
    <row r="9433" spans="1:12" x14ac:dyDescent="0.35">
      <c r="A9433" s="164" t="s">
        <v>11295</v>
      </c>
      <c r="B9433" t="s">
        <v>11296</v>
      </c>
      <c r="C9433" t="s">
        <v>11297</v>
      </c>
      <c r="D9433" t="s">
        <v>11298</v>
      </c>
      <c r="E9433" t="s">
        <v>4682</v>
      </c>
      <c r="H9433" t="s">
        <v>8226</v>
      </c>
      <c r="I9433" t="s">
        <v>8214</v>
      </c>
      <c r="J9433" t="s">
        <v>8215</v>
      </c>
      <c r="K9433" t="s">
        <v>8224</v>
      </c>
      <c r="L9433" t="s">
        <v>8216</v>
      </c>
    </row>
    <row r="9434" spans="1:12" x14ac:dyDescent="0.35">
      <c r="A9434" s="164" t="s">
        <v>4687</v>
      </c>
      <c r="B9434" t="s">
        <v>7932</v>
      </c>
      <c r="C9434" t="s">
        <v>24114</v>
      </c>
      <c r="D9434" t="s">
        <v>4688</v>
      </c>
      <c r="E9434" t="s">
        <v>4682</v>
      </c>
      <c r="F9434">
        <v>43</v>
      </c>
      <c r="G9434" t="s">
        <v>8234</v>
      </c>
      <c r="H9434" t="s">
        <v>8226</v>
      </c>
      <c r="I9434" t="s">
        <v>8214</v>
      </c>
      <c r="J9434" t="s">
        <v>8215</v>
      </c>
      <c r="K9434" t="s">
        <v>5808</v>
      </c>
      <c r="L9434" t="s">
        <v>8216</v>
      </c>
    </row>
    <row r="9435" spans="1:12" x14ac:dyDescent="0.35">
      <c r="A9435" s="164" t="s">
        <v>4689</v>
      </c>
      <c r="B9435" t="s">
        <v>7930</v>
      </c>
      <c r="C9435" t="s">
        <v>18887</v>
      </c>
      <c r="D9435" t="s">
        <v>4681</v>
      </c>
      <c r="E9435" t="s">
        <v>4682</v>
      </c>
      <c r="F9435">
        <v>436</v>
      </c>
      <c r="G9435" t="s">
        <v>8307</v>
      </c>
      <c r="H9435" t="s">
        <v>8226</v>
      </c>
      <c r="I9435" t="s">
        <v>8214</v>
      </c>
      <c r="J9435" t="s">
        <v>8215</v>
      </c>
      <c r="K9435" t="s">
        <v>8224</v>
      </c>
      <c r="L9435" t="s">
        <v>8267</v>
      </c>
    </row>
    <row r="9436" spans="1:12" x14ac:dyDescent="0.35">
      <c r="A9436" s="164" t="s">
        <v>31543</v>
      </c>
      <c r="B9436" t="s">
        <v>20295</v>
      </c>
      <c r="C9436" t="s">
        <v>31544</v>
      </c>
      <c r="D9436" t="s">
        <v>31545</v>
      </c>
      <c r="E9436" t="s">
        <v>4682</v>
      </c>
      <c r="H9436" t="s">
        <v>8226</v>
      </c>
      <c r="I9436" t="s">
        <v>8214</v>
      </c>
      <c r="J9436" t="s">
        <v>8215</v>
      </c>
      <c r="K9436" t="s">
        <v>8224</v>
      </c>
      <c r="L9436" t="s">
        <v>8216</v>
      </c>
    </row>
    <row r="9437" spans="1:12" x14ac:dyDescent="0.35">
      <c r="A9437" s="164" t="s">
        <v>32065</v>
      </c>
      <c r="B9437" t="s">
        <v>32066</v>
      </c>
      <c r="C9437" t="s">
        <v>32067</v>
      </c>
      <c r="D9437" t="s">
        <v>32068</v>
      </c>
      <c r="E9437" t="s">
        <v>4682</v>
      </c>
      <c r="H9437" t="s">
        <v>8226</v>
      </c>
      <c r="I9437" t="s">
        <v>8219</v>
      </c>
      <c r="J9437" t="s">
        <v>8215</v>
      </c>
      <c r="K9437" t="s">
        <v>8224</v>
      </c>
      <c r="L9437" t="s">
        <v>8216</v>
      </c>
    </row>
    <row r="9438" spans="1:12" x14ac:dyDescent="0.35">
      <c r="A9438" s="164" t="s">
        <v>4690</v>
      </c>
      <c r="B9438" t="s">
        <v>7929</v>
      </c>
      <c r="C9438" t="s">
        <v>20274</v>
      </c>
      <c r="D9438" t="s">
        <v>4691</v>
      </c>
      <c r="E9438" t="s">
        <v>4682</v>
      </c>
      <c r="F9438">
        <v>129</v>
      </c>
      <c r="G9438" t="s">
        <v>8212</v>
      </c>
      <c r="H9438" t="s">
        <v>8226</v>
      </c>
      <c r="I9438" t="s">
        <v>8214</v>
      </c>
      <c r="J9438" t="s">
        <v>8215</v>
      </c>
      <c r="K9438" t="s">
        <v>8224</v>
      </c>
      <c r="L9438" t="s">
        <v>8216</v>
      </c>
    </row>
    <row r="9439" spans="1:12" x14ac:dyDescent="0.35">
      <c r="A9439" s="164" t="s">
        <v>25804</v>
      </c>
      <c r="B9439" t="s">
        <v>25805</v>
      </c>
      <c r="C9439" t="s">
        <v>25806</v>
      </c>
      <c r="D9439" t="s">
        <v>4692</v>
      </c>
      <c r="E9439" t="s">
        <v>4682</v>
      </c>
      <c r="F9439">
        <v>113</v>
      </c>
      <c r="G9439" t="s">
        <v>8212</v>
      </c>
      <c r="H9439" t="s">
        <v>8226</v>
      </c>
      <c r="I9439" t="s">
        <v>8214</v>
      </c>
      <c r="J9439" t="s">
        <v>8215</v>
      </c>
      <c r="K9439" t="s">
        <v>8224</v>
      </c>
      <c r="L9439" t="s">
        <v>8267</v>
      </c>
    </row>
    <row r="9440" spans="1:12" x14ac:dyDescent="0.35">
      <c r="A9440" s="164" t="s">
        <v>4693</v>
      </c>
      <c r="B9440" t="s">
        <v>7931</v>
      </c>
      <c r="C9440" t="s">
        <v>9409</v>
      </c>
      <c r="D9440" t="s">
        <v>3837</v>
      </c>
      <c r="E9440" t="s">
        <v>4682</v>
      </c>
      <c r="F9440">
        <v>495</v>
      </c>
      <c r="G9440" t="s">
        <v>8307</v>
      </c>
      <c r="H9440" t="s">
        <v>8226</v>
      </c>
      <c r="I9440" t="s">
        <v>8214</v>
      </c>
      <c r="J9440" t="s">
        <v>8215</v>
      </c>
      <c r="K9440" t="s">
        <v>8224</v>
      </c>
      <c r="L9440" t="s">
        <v>8267</v>
      </c>
    </row>
    <row r="9441" spans="1:12" x14ac:dyDescent="0.35">
      <c r="A9441" s="164" t="s">
        <v>4694</v>
      </c>
      <c r="B9441" t="s">
        <v>7915</v>
      </c>
      <c r="C9441" t="s">
        <v>13457</v>
      </c>
      <c r="D9441" t="s">
        <v>772</v>
      </c>
      <c r="E9441" t="s">
        <v>4682</v>
      </c>
      <c r="F9441">
        <v>73</v>
      </c>
      <c r="G9441" t="s">
        <v>8234</v>
      </c>
      <c r="H9441" t="s">
        <v>8226</v>
      </c>
      <c r="I9441" t="s">
        <v>8214</v>
      </c>
      <c r="J9441" t="s">
        <v>8215</v>
      </c>
      <c r="K9441" t="s">
        <v>8224</v>
      </c>
      <c r="L9441" t="s">
        <v>8216</v>
      </c>
    </row>
    <row r="9442" spans="1:12" x14ac:dyDescent="0.35">
      <c r="A9442" s="164" t="s">
        <v>4695</v>
      </c>
      <c r="B9442" t="s">
        <v>7949</v>
      </c>
      <c r="C9442" t="s">
        <v>10211</v>
      </c>
      <c r="D9442" t="s">
        <v>4696</v>
      </c>
      <c r="E9442" t="s">
        <v>4682</v>
      </c>
      <c r="F9442">
        <v>176</v>
      </c>
      <c r="G9442" t="s">
        <v>8212</v>
      </c>
      <c r="H9442" t="s">
        <v>8226</v>
      </c>
      <c r="I9442" t="s">
        <v>8214</v>
      </c>
      <c r="J9442" t="s">
        <v>8215</v>
      </c>
      <c r="K9442" t="s">
        <v>8224</v>
      </c>
      <c r="L9442" t="s">
        <v>8216</v>
      </c>
    </row>
    <row r="9443" spans="1:12" x14ac:dyDescent="0.35">
      <c r="A9443" s="164" t="s">
        <v>11374</v>
      </c>
      <c r="B9443" t="s">
        <v>11375</v>
      </c>
      <c r="C9443" t="s">
        <v>11376</v>
      </c>
      <c r="D9443" t="s">
        <v>11377</v>
      </c>
      <c r="E9443" t="s">
        <v>4682</v>
      </c>
      <c r="H9443" t="s">
        <v>8226</v>
      </c>
      <c r="I9443" t="s">
        <v>8214</v>
      </c>
      <c r="J9443" t="s">
        <v>8215</v>
      </c>
      <c r="K9443" t="s">
        <v>8224</v>
      </c>
      <c r="L9443" t="s">
        <v>8216</v>
      </c>
    </row>
    <row r="9444" spans="1:12" x14ac:dyDescent="0.35">
      <c r="A9444" s="164" t="s">
        <v>4697</v>
      </c>
      <c r="B9444" t="s">
        <v>7945</v>
      </c>
      <c r="C9444" t="s">
        <v>32413</v>
      </c>
      <c r="D9444" t="s">
        <v>1589</v>
      </c>
      <c r="E9444" t="s">
        <v>4682</v>
      </c>
      <c r="F9444">
        <v>116</v>
      </c>
      <c r="G9444" t="s">
        <v>8212</v>
      </c>
      <c r="H9444" t="s">
        <v>8226</v>
      </c>
      <c r="I9444" t="s">
        <v>8219</v>
      </c>
      <c r="J9444" t="s">
        <v>8215</v>
      </c>
      <c r="K9444" t="s">
        <v>8224</v>
      </c>
      <c r="L9444" t="s">
        <v>8267</v>
      </c>
    </row>
    <row r="9445" spans="1:12" x14ac:dyDescent="0.35">
      <c r="A9445" s="164" t="s">
        <v>25109</v>
      </c>
      <c r="B9445" t="s">
        <v>25110</v>
      </c>
      <c r="C9445" t="s">
        <v>25111</v>
      </c>
      <c r="D9445" t="s">
        <v>11377</v>
      </c>
      <c r="E9445" t="s">
        <v>4682</v>
      </c>
      <c r="H9445" t="s">
        <v>8226</v>
      </c>
      <c r="I9445" t="s">
        <v>8214</v>
      </c>
      <c r="J9445" t="s">
        <v>8215</v>
      </c>
      <c r="K9445" t="s">
        <v>8224</v>
      </c>
      <c r="L9445" t="s">
        <v>8216</v>
      </c>
    </row>
    <row r="9446" spans="1:12" x14ac:dyDescent="0.35">
      <c r="A9446" s="164" t="s">
        <v>4698</v>
      </c>
      <c r="B9446" t="s">
        <v>7941</v>
      </c>
      <c r="C9446" t="s">
        <v>13610</v>
      </c>
      <c r="D9446" t="s">
        <v>819</v>
      </c>
      <c r="E9446" t="s">
        <v>4682</v>
      </c>
      <c r="F9446">
        <v>106</v>
      </c>
      <c r="G9446" t="s">
        <v>8212</v>
      </c>
      <c r="H9446" t="s">
        <v>8226</v>
      </c>
      <c r="I9446" t="s">
        <v>8214</v>
      </c>
      <c r="J9446" t="s">
        <v>8215</v>
      </c>
      <c r="K9446" t="s">
        <v>8224</v>
      </c>
      <c r="L9446" t="s">
        <v>8216</v>
      </c>
    </row>
    <row r="9447" spans="1:12" x14ac:dyDescent="0.35">
      <c r="A9447" s="164" t="s">
        <v>9391</v>
      </c>
      <c r="B9447" t="s">
        <v>9392</v>
      </c>
      <c r="C9447" t="s">
        <v>9393</v>
      </c>
      <c r="D9447" t="s">
        <v>9394</v>
      </c>
      <c r="E9447" t="s">
        <v>4682</v>
      </c>
      <c r="F9447">
        <v>101</v>
      </c>
      <c r="G9447" t="s">
        <v>8212</v>
      </c>
      <c r="H9447" t="s">
        <v>8226</v>
      </c>
      <c r="I9447" t="s">
        <v>8214</v>
      </c>
      <c r="J9447" t="s">
        <v>8215</v>
      </c>
      <c r="K9447" t="s">
        <v>8224</v>
      </c>
      <c r="L9447" t="s">
        <v>8216</v>
      </c>
    </row>
    <row r="9448" spans="1:12" x14ac:dyDescent="0.35">
      <c r="A9448" s="164" t="s">
        <v>4699</v>
      </c>
      <c r="B9448" t="s">
        <v>7943</v>
      </c>
      <c r="C9448" t="s">
        <v>22441</v>
      </c>
      <c r="D9448" t="s">
        <v>4700</v>
      </c>
      <c r="E9448" t="s">
        <v>4682</v>
      </c>
      <c r="F9448">
        <v>304</v>
      </c>
      <c r="G9448" t="s">
        <v>8556</v>
      </c>
      <c r="H9448" t="s">
        <v>8226</v>
      </c>
      <c r="I9448" t="s">
        <v>8214</v>
      </c>
      <c r="J9448" t="s">
        <v>8215</v>
      </c>
      <c r="K9448" t="s">
        <v>8224</v>
      </c>
      <c r="L9448" t="s">
        <v>8267</v>
      </c>
    </row>
    <row r="9449" spans="1:12" x14ac:dyDescent="0.35">
      <c r="A9449" s="164" t="s">
        <v>4701</v>
      </c>
      <c r="B9449" t="s">
        <v>7926</v>
      </c>
      <c r="C9449" t="s">
        <v>27113</v>
      </c>
      <c r="D9449" t="s">
        <v>4681</v>
      </c>
      <c r="E9449" t="s">
        <v>4682</v>
      </c>
      <c r="F9449">
        <v>181</v>
      </c>
      <c r="G9449" t="s">
        <v>8212</v>
      </c>
      <c r="H9449" t="s">
        <v>8226</v>
      </c>
      <c r="I9449" t="s">
        <v>8214</v>
      </c>
      <c r="J9449" t="s">
        <v>8215</v>
      </c>
      <c r="K9449" t="s">
        <v>8224</v>
      </c>
      <c r="L9449" t="s">
        <v>8267</v>
      </c>
    </row>
    <row r="9450" spans="1:12" x14ac:dyDescent="0.35">
      <c r="A9450" s="164" t="s">
        <v>4702</v>
      </c>
      <c r="B9450" t="s">
        <v>7918</v>
      </c>
      <c r="C9450" t="s">
        <v>20887</v>
      </c>
      <c r="D9450" t="s">
        <v>4703</v>
      </c>
      <c r="E9450" t="s">
        <v>4682</v>
      </c>
      <c r="F9450">
        <v>178</v>
      </c>
      <c r="G9450" t="s">
        <v>8212</v>
      </c>
      <c r="H9450" t="s">
        <v>8226</v>
      </c>
      <c r="I9450" t="s">
        <v>8214</v>
      </c>
      <c r="J9450" t="s">
        <v>8215</v>
      </c>
      <c r="K9450" t="s">
        <v>8224</v>
      </c>
      <c r="L9450" t="s">
        <v>8216</v>
      </c>
    </row>
    <row r="9451" spans="1:12" x14ac:dyDescent="0.35">
      <c r="A9451" s="164" t="s">
        <v>4704</v>
      </c>
      <c r="B9451" t="s">
        <v>7927</v>
      </c>
      <c r="C9451" t="s">
        <v>9272</v>
      </c>
      <c r="D9451" t="s">
        <v>4681</v>
      </c>
      <c r="E9451" t="s">
        <v>4682</v>
      </c>
      <c r="F9451">
        <v>646</v>
      </c>
      <c r="G9451" t="s">
        <v>8490</v>
      </c>
      <c r="H9451" t="s">
        <v>8226</v>
      </c>
      <c r="I9451" t="s">
        <v>8214</v>
      </c>
      <c r="J9451" t="s">
        <v>8215</v>
      </c>
      <c r="K9451" t="s">
        <v>8224</v>
      </c>
      <c r="L9451" t="s">
        <v>8267</v>
      </c>
    </row>
    <row r="9452" spans="1:12" x14ac:dyDescent="0.35">
      <c r="A9452" s="164" t="s">
        <v>18964</v>
      </c>
      <c r="B9452" t="s">
        <v>9415</v>
      </c>
      <c r="C9452" t="s">
        <v>18965</v>
      </c>
      <c r="D9452" t="s">
        <v>18966</v>
      </c>
      <c r="E9452" t="s">
        <v>4682</v>
      </c>
      <c r="F9452">
        <v>22</v>
      </c>
      <c r="G9452" t="s">
        <v>8234</v>
      </c>
      <c r="H9452" t="s">
        <v>8226</v>
      </c>
      <c r="I9452" t="s">
        <v>8219</v>
      </c>
      <c r="J9452" t="s">
        <v>8215</v>
      </c>
      <c r="K9452" t="s">
        <v>8224</v>
      </c>
      <c r="L9452" t="s">
        <v>8216</v>
      </c>
    </row>
    <row r="9453" spans="1:12" x14ac:dyDescent="0.35">
      <c r="A9453" s="164" t="s">
        <v>11319</v>
      </c>
      <c r="B9453" t="s">
        <v>11320</v>
      </c>
      <c r="C9453" t="s">
        <v>11321</v>
      </c>
      <c r="D9453" t="s">
        <v>3913</v>
      </c>
      <c r="E9453" t="s">
        <v>4682</v>
      </c>
      <c r="F9453">
        <v>29</v>
      </c>
      <c r="G9453" t="s">
        <v>8234</v>
      </c>
      <c r="H9453" t="s">
        <v>8226</v>
      </c>
      <c r="I9453" t="s">
        <v>8219</v>
      </c>
      <c r="J9453" t="s">
        <v>8215</v>
      </c>
      <c r="K9453" t="s">
        <v>5808</v>
      </c>
      <c r="L9453" t="s">
        <v>8216</v>
      </c>
    </row>
    <row r="9454" spans="1:12" x14ac:dyDescent="0.35">
      <c r="A9454" s="164" t="s">
        <v>4705</v>
      </c>
      <c r="B9454" t="s">
        <v>7934</v>
      </c>
      <c r="C9454" t="s">
        <v>22907</v>
      </c>
      <c r="D9454" t="s">
        <v>4706</v>
      </c>
      <c r="E9454" t="s">
        <v>4682</v>
      </c>
      <c r="F9454">
        <v>207</v>
      </c>
      <c r="G9454" t="s">
        <v>8223</v>
      </c>
      <c r="H9454" t="s">
        <v>8226</v>
      </c>
      <c r="I9454" t="s">
        <v>8214</v>
      </c>
      <c r="J9454" t="s">
        <v>8215</v>
      </c>
      <c r="K9454" t="s">
        <v>8224</v>
      </c>
      <c r="L9454" t="s">
        <v>8216</v>
      </c>
    </row>
    <row r="9455" spans="1:12" x14ac:dyDescent="0.35">
      <c r="A9455" s="164" t="s">
        <v>4707</v>
      </c>
      <c r="B9455" t="s">
        <v>7944</v>
      </c>
      <c r="C9455" t="s">
        <v>12052</v>
      </c>
      <c r="D9455" t="s">
        <v>4054</v>
      </c>
      <c r="E9455" t="s">
        <v>4682</v>
      </c>
      <c r="F9455">
        <v>49</v>
      </c>
      <c r="G9455" t="s">
        <v>8234</v>
      </c>
      <c r="H9455" t="s">
        <v>8226</v>
      </c>
      <c r="I9455" t="s">
        <v>8219</v>
      </c>
      <c r="J9455" t="s">
        <v>8215</v>
      </c>
      <c r="K9455" t="s">
        <v>5808</v>
      </c>
      <c r="L9455" t="s">
        <v>8216</v>
      </c>
    </row>
    <row r="9456" spans="1:12" x14ac:dyDescent="0.35">
      <c r="A9456" s="164" t="s">
        <v>4708</v>
      </c>
      <c r="B9456" t="s">
        <v>7951</v>
      </c>
      <c r="C9456" t="s">
        <v>9568</v>
      </c>
      <c r="D9456" t="s">
        <v>4709</v>
      </c>
      <c r="E9456" t="s">
        <v>4682</v>
      </c>
      <c r="F9456">
        <v>48</v>
      </c>
      <c r="G9456" t="s">
        <v>8234</v>
      </c>
      <c r="H9456" t="s">
        <v>8226</v>
      </c>
      <c r="I9456" t="s">
        <v>8219</v>
      </c>
      <c r="J9456" t="s">
        <v>8215</v>
      </c>
      <c r="K9456" t="s">
        <v>5808</v>
      </c>
      <c r="L9456" t="s">
        <v>8216</v>
      </c>
    </row>
    <row r="9457" spans="1:12" x14ac:dyDescent="0.35">
      <c r="A9457" s="164" t="s">
        <v>13836</v>
      </c>
      <c r="B9457" t="s">
        <v>13837</v>
      </c>
      <c r="C9457" t="s">
        <v>13838</v>
      </c>
      <c r="D9457" t="s">
        <v>11377</v>
      </c>
      <c r="E9457" t="s">
        <v>4682</v>
      </c>
      <c r="H9457" t="s">
        <v>8226</v>
      </c>
      <c r="I9457" t="s">
        <v>8214</v>
      </c>
      <c r="J9457" t="s">
        <v>8215</v>
      </c>
      <c r="K9457" t="s">
        <v>8224</v>
      </c>
      <c r="L9457" t="s">
        <v>8216</v>
      </c>
    </row>
    <row r="9458" spans="1:12" x14ac:dyDescent="0.35">
      <c r="A9458" s="164" t="s">
        <v>23939</v>
      </c>
      <c r="B9458" t="s">
        <v>23940</v>
      </c>
      <c r="C9458" t="s">
        <v>23941</v>
      </c>
      <c r="D9458" t="s">
        <v>22114</v>
      </c>
      <c r="E9458" t="s">
        <v>4682</v>
      </c>
      <c r="H9458" t="s">
        <v>8226</v>
      </c>
      <c r="I9458" t="s">
        <v>8214</v>
      </c>
      <c r="J9458" t="s">
        <v>8215</v>
      </c>
      <c r="K9458" t="s">
        <v>8224</v>
      </c>
      <c r="L9458" t="s">
        <v>8216</v>
      </c>
    </row>
    <row r="9459" spans="1:12" x14ac:dyDescent="0.35">
      <c r="A9459" s="164" t="s">
        <v>4710</v>
      </c>
      <c r="B9459" t="s">
        <v>7952</v>
      </c>
      <c r="C9459" t="s">
        <v>8290</v>
      </c>
      <c r="D9459" t="s">
        <v>4692</v>
      </c>
      <c r="E9459" t="s">
        <v>4682</v>
      </c>
      <c r="F9459">
        <v>208</v>
      </c>
      <c r="G9459" t="s">
        <v>8223</v>
      </c>
      <c r="H9459" t="s">
        <v>8226</v>
      </c>
      <c r="I9459" t="s">
        <v>8214</v>
      </c>
      <c r="J9459" t="s">
        <v>8215</v>
      </c>
      <c r="K9459" t="s">
        <v>5808</v>
      </c>
      <c r="L9459" t="s">
        <v>8267</v>
      </c>
    </row>
    <row r="9460" spans="1:12" x14ac:dyDescent="0.35">
      <c r="A9460" s="164" t="s">
        <v>4711</v>
      </c>
      <c r="B9460" t="s">
        <v>7987</v>
      </c>
      <c r="C9460" t="s">
        <v>28460</v>
      </c>
      <c r="D9460" t="s">
        <v>4712</v>
      </c>
      <c r="E9460" t="s">
        <v>4682</v>
      </c>
      <c r="F9460">
        <v>25</v>
      </c>
      <c r="G9460" t="s">
        <v>8234</v>
      </c>
      <c r="H9460" t="s">
        <v>8226</v>
      </c>
      <c r="I9460" t="s">
        <v>8214</v>
      </c>
      <c r="J9460" t="s">
        <v>8215</v>
      </c>
      <c r="K9460" t="s">
        <v>8224</v>
      </c>
      <c r="L9460" t="s">
        <v>8216</v>
      </c>
    </row>
    <row r="9461" spans="1:12" x14ac:dyDescent="0.35">
      <c r="A9461" s="164" t="s">
        <v>4713</v>
      </c>
      <c r="B9461" t="s">
        <v>7937</v>
      </c>
      <c r="C9461" t="s">
        <v>32623</v>
      </c>
      <c r="D9461" t="s">
        <v>4714</v>
      </c>
      <c r="E9461" t="s">
        <v>4682</v>
      </c>
      <c r="F9461">
        <v>298</v>
      </c>
      <c r="G9461" t="s">
        <v>8223</v>
      </c>
      <c r="H9461" t="s">
        <v>8226</v>
      </c>
      <c r="I9461" t="s">
        <v>8214</v>
      </c>
      <c r="J9461" t="s">
        <v>8215</v>
      </c>
      <c r="K9461" t="s">
        <v>8224</v>
      </c>
      <c r="L9461" t="s">
        <v>8267</v>
      </c>
    </row>
    <row r="9462" spans="1:12" x14ac:dyDescent="0.35">
      <c r="A9462" s="164" t="s">
        <v>10439</v>
      </c>
      <c r="B9462" t="s">
        <v>10440</v>
      </c>
      <c r="C9462" t="s">
        <v>10441</v>
      </c>
      <c r="D9462" t="s">
        <v>10442</v>
      </c>
      <c r="E9462" t="s">
        <v>4682</v>
      </c>
      <c r="H9462" t="s">
        <v>8226</v>
      </c>
      <c r="I9462" t="s">
        <v>8219</v>
      </c>
      <c r="J9462" t="s">
        <v>8215</v>
      </c>
      <c r="K9462" t="s">
        <v>8224</v>
      </c>
      <c r="L9462" t="s">
        <v>8216</v>
      </c>
    </row>
    <row r="9463" spans="1:12" x14ac:dyDescent="0.35">
      <c r="A9463" s="164" t="s">
        <v>4715</v>
      </c>
      <c r="B9463" t="s">
        <v>7946</v>
      </c>
      <c r="C9463" t="s">
        <v>14016</v>
      </c>
      <c r="D9463" t="s">
        <v>4209</v>
      </c>
      <c r="E9463" t="s">
        <v>4682</v>
      </c>
      <c r="F9463">
        <v>166</v>
      </c>
      <c r="G9463" t="s">
        <v>8212</v>
      </c>
      <c r="H9463" t="s">
        <v>8226</v>
      </c>
      <c r="I9463" t="s">
        <v>8214</v>
      </c>
      <c r="J9463" t="s">
        <v>8215</v>
      </c>
      <c r="K9463" t="s">
        <v>8224</v>
      </c>
      <c r="L9463" t="s">
        <v>8216</v>
      </c>
    </row>
    <row r="9464" spans="1:12" x14ac:dyDescent="0.35">
      <c r="A9464" s="164" t="s">
        <v>10616</v>
      </c>
      <c r="B9464" t="s">
        <v>10617</v>
      </c>
      <c r="C9464" t="s">
        <v>10618</v>
      </c>
      <c r="D9464" t="s">
        <v>4736</v>
      </c>
      <c r="E9464" t="s">
        <v>4682</v>
      </c>
      <c r="F9464">
        <v>72</v>
      </c>
      <c r="G9464" t="s">
        <v>8234</v>
      </c>
      <c r="H9464" t="s">
        <v>8226</v>
      </c>
      <c r="I9464" t="s">
        <v>8214</v>
      </c>
      <c r="J9464" t="s">
        <v>8215</v>
      </c>
      <c r="K9464" t="s">
        <v>8224</v>
      </c>
      <c r="L9464" t="s">
        <v>8216</v>
      </c>
    </row>
    <row r="9465" spans="1:12" x14ac:dyDescent="0.35">
      <c r="A9465" s="164" t="s">
        <v>30974</v>
      </c>
      <c r="B9465" t="s">
        <v>30975</v>
      </c>
      <c r="C9465" t="s">
        <v>23049</v>
      </c>
      <c r="D9465" t="s">
        <v>23050</v>
      </c>
      <c r="E9465" t="s">
        <v>4682</v>
      </c>
      <c r="F9465">
        <v>26</v>
      </c>
      <c r="G9465" t="s">
        <v>8234</v>
      </c>
      <c r="H9465" t="s">
        <v>8226</v>
      </c>
      <c r="I9465" t="s">
        <v>8214</v>
      </c>
      <c r="J9465" t="s">
        <v>8215</v>
      </c>
      <c r="K9465" t="s">
        <v>5808</v>
      </c>
      <c r="L9465" t="s">
        <v>8216</v>
      </c>
    </row>
    <row r="9466" spans="1:12" x14ac:dyDescent="0.35">
      <c r="A9466" s="164" t="s">
        <v>4716</v>
      </c>
      <c r="B9466" t="s">
        <v>7953</v>
      </c>
      <c r="C9466" t="s">
        <v>14314</v>
      </c>
      <c r="D9466" t="s">
        <v>4717</v>
      </c>
      <c r="E9466" t="s">
        <v>4682</v>
      </c>
      <c r="F9466">
        <v>279</v>
      </c>
      <c r="G9466" t="s">
        <v>8223</v>
      </c>
      <c r="H9466" t="s">
        <v>8226</v>
      </c>
      <c r="I9466" t="s">
        <v>8214</v>
      </c>
      <c r="J9466" t="s">
        <v>8215</v>
      </c>
      <c r="K9466" t="s">
        <v>8224</v>
      </c>
      <c r="L9466" t="s">
        <v>8267</v>
      </c>
    </row>
    <row r="9467" spans="1:12" x14ac:dyDescent="0.35">
      <c r="A9467" s="164" t="s">
        <v>19137</v>
      </c>
      <c r="B9467" t="s">
        <v>19138</v>
      </c>
      <c r="C9467" t="s">
        <v>19139</v>
      </c>
      <c r="D9467" t="s">
        <v>19140</v>
      </c>
      <c r="E9467" t="s">
        <v>4682</v>
      </c>
      <c r="F9467">
        <v>160</v>
      </c>
      <c r="G9467" t="s">
        <v>8212</v>
      </c>
      <c r="H9467" t="s">
        <v>8226</v>
      </c>
      <c r="I9467" t="s">
        <v>8214</v>
      </c>
      <c r="J9467" t="s">
        <v>8215</v>
      </c>
      <c r="K9467" t="s">
        <v>5808</v>
      </c>
      <c r="L9467" t="s">
        <v>8267</v>
      </c>
    </row>
    <row r="9468" spans="1:12" x14ac:dyDescent="0.35">
      <c r="A9468" s="164" t="s">
        <v>25504</v>
      </c>
      <c r="B9468" t="s">
        <v>25505</v>
      </c>
      <c r="C9468" t="s">
        <v>25506</v>
      </c>
      <c r="D9468" t="s">
        <v>25507</v>
      </c>
      <c r="E9468" t="s">
        <v>4682</v>
      </c>
      <c r="H9468" t="s">
        <v>8226</v>
      </c>
      <c r="I9468" t="s">
        <v>8214</v>
      </c>
      <c r="J9468" t="s">
        <v>8215</v>
      </c>
      <c r="K9468" t="s">
        <v>8224</v>
      </c>
      <c r="L9468" t="s">
        <v>8216</v>
      </c>
    </row>
    <row r="9469" spans="1:12" x14ac:dyDescent="0.35">
      <c r="A9469" s="164" t="s">
        <v>27893</v>
      </c>
      <c r="B9469" t="s">
        <v>5374</v>
      </c>
      <c r="C9469" t="s">
        <v>25638</v>
      </c>
      <c r="D9469" t="s">
        <v>25639</v>
      </c>
      <c r="E9469" t="s">
        <v>4682</v>
      </c>
      <c r="F9469">
        <v>25</v>
      </c>
      <c r="G9469" t="s">
        <v>8234</v>
      </c>
      <c r="H9469" t="s">
        <v>8226</v>
      </c>
      <c r="I9469" t="s">
        <v>8214</v>
      </c>
      <c r="J9469" t="s">
        <v>8215</v>
      </c>
      <c r="K9469" t="s">
        <v>5808</v>
      </c>
      <c r="L9469" t="s">
        <v>8216</v>
      </c>
    </row>
    <row r="9470" spans="1:12" x14ac:dyDescent="0.35">
      <c r="A9470" s="164" t="s">
        <v>14290</v>
      </c>
      <c r="B9470" t="s">
        <v>14291</v>
      </c>
      <c r="C9470" t="s">
        <v>14292</v>
      </c>
      <c r="D9470" t="s">
        <v>4684</v>
      </c>
      <c r="E9470" t="s">
        <v>4682</v>
      </c>
      <c r="F9470">
        <v>34</v>
      </c>
      <c r="G9470" t="s">
        <v>8234</v>
      </c>
      <c r="H9470" t="s">
        <v>8226</v>
      </c>
      <c r="I9470" t="s">
        <v>8214</v>
      </c>
      <c r="J9470" t="s">
        <v>8215</v>
      </c>
      <c r="K9470" t="s">
        <v>8224</v>
      </c>
      <c r="L9470" t="s">
        <v>8216</v>
      </c>
    </row>
    <row r="9471" spans="1:12" x14ac:dyDescent="0.35">
      <c r="A9471" s="164" t="s">
        <v>4718</v>
      </c>
      <c r="B9471" t="s">
        <v>7947</v>
      </c>
      <c r="C9471" t="s">
        <v>10039</v>
      </c>
      <c r="D9471" t="s">
        <v>4719</v>
      </c>
      <c r="E9471" t="s">
        <v>4682</v>
      </c>
      <c r="F9471">
        <v>436</v>
      </c>
      <c r="G9471" t="s">
        <v>8307</v>
      </c>
      <c r="H9471" t="s">
        <v>8226</v>
      </c>
      <c r="I9471" t="s">
        <v>8214</v>
      </c>
      <c r="J9471" t="s">
        <v>8215</v>
      </c>
      <c r="K9471" t="s">
        <v>8224</v>
      </c>
      <c r="L9471" t="s">
        <v>8267</v>
      </c>
    </row>
    <row r="9472" spans="1:12" x14ac:dyDescent="0.35">
      <c r="A9472" s="164" t="s">
        <v>4720</v>
      </c>
      <c r="B9472" t="s">
        <v>7917</v>
      </c>
      <c r="C9472" t="s">
        <v>29863</v>
      </c>
      <c r="D9472" t="s">
        <v>2835</v>
      </c>
      <c r="E9472" t="s">
        <v>4682</v>
      </c>
      <c r="F9472">
        <v>286</v>
      </c>
      <c r="G9472" t="s">
        <v>8223</v>
      </c>
      <c r="H9472" t="s">
        <v>8226</v>
      </c>
      <c r="I9472" t="s">
        <v>8214</v>
      </c>
      <c r="J9472" t="s">
        <v>8215</v>
      </c>
      <c r="K9472" t="s">
        <v>5808</v>
      </c>
      <c r="L9472" t="s">
        <v>8216</v>
      </c>
    </row>
    <row r="9473" spans="1:12" x14ac:dyDescent="0.35">
      <c r="A9473" s="164" t="s">
        <v>24159</v>
      </c>
      <c r="B9473" t="s">
        <v>24160</v>
      </c>
      <c r="C9473" t="s">
        <v>24161</v>
      </c>
      <c r="D9473" t="s">
        <v>3713</v>
      </c>
      <c r="E9473" t="s">
        <v>4682</v>
      </c>
      <c r="F9473">
        <v>24</v>
      </c>
      <c r="G9473" t="s">
        <v>8234</v>
      </c>
      <c r="H9473" t="s">
        <v>8226</v>
      </c>
      <c r="I9473" t="s">
        <v>8214</v>
      </c>
      <c r="J9473" t="s">
        <v>8215</v>
      </c>
      <c r="K9473" t="s">
        <v>8224</v>
      </c>
      <c r="L9473" t="s">
        <v>8216</v>
      </c>
    </row>
    <row r="9474" spans="1:12" x14ac:dyDescent="0.35">
      <c r="A9474" s="164" t="s">
        <v>4721</v>
      </c>
      <c r="B9474" t="s">
        <v>7958</v>
      </c>
      <c r="C9474" t="s">
        <v>29959</v>
      </c>
      <c r="D9474" t="s">
        <v>4722</v>
      </c>
      <c r="E9474" t="s">
        <v>4682</v>
      </c>
      <c r="F9474">
        <v>111</v>
      </c>
      <c r="G9474" t="s">
        <v>8212</v>
      </c>
      <c r="H9474" t="s">
        <v>8226</v>
      </c>
      <c r="I9474" t="s">
        <v>8214</v>
      </c>
      <c r="J9474" t="s">
        <v>8215</v>
      </c>
      <c r="K9474" t="s">
        <v>8224</v>
      </c>
      <c r="L9474" t="s">
        <v>8267</v>
      </c>
    </row>
    <row r="9475" spans="1:12" x14ac:dyDescent="0.35">
      <c r="A9475" s="164" t="s">
        <v>4723</v>
      </c>
      <c r="B9475" t="s">
        <v>7954</v>
      </c>
      <c r="C9475" t="s">
        <v>18088</v>
      </c>
      <c r="D9475" t="s">
        <v>4717</v>
      </c>
      <c r="E9475" t="s">
        <v>4682</v>
      </c>
      <c r="F9475">
        <v>612</v>
      </c>
      <c r="G9475" t="s">
        <v>8490</v>
      </c>
      <c r="H9475" t="s">
        <v>8226</v>
      </c>
      <c r="I9475" t="s">
        <v>8214</v>
      </c>
      <c r="J9475" t="s">
        <v>8215</v>
      </c>
      <c r="K9475" t="s">
        <v>8224</v>
      </c>
      <c r="L9475" t="s">
        <v>8267</v>
      </c>
    </row>
    <row r="9476" spans="1:12" x14ac:dyDescent="0.35">
      <c r="A9476" s="164" t="s">
        <v>33213</v>
      </c>
      <c r="B9476" t="s">
        <v>33214</v>
      </c>
      <c r="C9476" t="s">
        <v>33215</v>
      </c>
      <c r="D9476" t="s">
        <v>21975</v>
      </c>
      <c r="E9476" t="s">
        <v>4682</v>
      </c>
      <c r="F9476">
        <v>33</v>
      </c>
      <c r="G9476" t="s">
        <v>8234</v>
      </c>
      <c r="H9476" t="s">
        <v>8226</v>
      </c>
      <c r="I9476" t="s">
        <v>8214</v>
      </c>
      <c r="J9476" t="s">
        <v>8215</v>
      </c>
      <c r="K9476" t="s">
        <v>5808</v>
      </c>
      <c r="L9476" t="s">
        <v>8267</v>
      </c>
    </row>
    <row r="9477" spans="1:12" x14ac:dyDescent="0.35">
      <c r="A9477" s="164" t="s">
        <v>28151</v>
      </c>
      <c r="B9477" t="s">
        <v>9779</v>
      </c>
      <c r="C9477" t="s">
        <v>9780</v>
      </c>
      <c r="D9477" t="s">
        <v>9781</v>
      </c>
      <c r="E9477" t="s">
        <v>4682</v>
      </c>
      <c r="F9477">
        <v>38</v>
      </c>
      <c r="G9477" t="s">
        <v>8234</v>
      </c>
      <c r="H9477" t="s">
        <v>8226</v>
      </c>
      <c r="I9477" t="s">
        <v>8214</v>
      </c>
      <c r="J9477" t="s">
        <v>8215</v>
      </c>
      <c r="K9477" t="s">
        <v>5808</v>
      </c>
      <c r="L9477" t="s">
        <v>8216</v>
      </c>
    </row>
    <row r="9478" spans="1:12" x14ac:dyDescent="0.35">
      <c r="A9478" s="164" t="s">
        <v>4724</v>
      </c>
      <c r="B9478" t="s">
        <v>7959</v>
      </c>
      <c r="C9478" t="s">
        <v>17928</v>
      </c>
      <c r="D9478" t="s">
        <v>1663</v>
      </c>
      <c r="E9478" t="s">
        <v>4682</v>
      </c>
      <c r="F9478">
        <v>258</v>
      </c>
      <c r="G9478" t="s">
        <v>8223</v>
      </c>
      <c r="H9478" t="s">
        <v>8226</v>
      </c>
      <c r="I9478" t="s">
        <v>8214</v>
      </c>
      <c r="J9478" t="s">
        <v>8215</v>
      </c>
      <c r="K9478" t="s">
        <v>5808</v>
      </c>
      <c r="L9478" t="s">
        <v>8267</v>
      </c>
    </row>
    <row r="9479" spans="1:12" x14ac:dyDescent="0.35">
      <c r="A9479" s="164" t="s">
        <v>21164</v>
      </c>
      <c r="B9479" t="s">
        <v>21165</v>
      </c>
      <c r="C9479" t="s">
        <v>21166</v>
      </c>
      <c r="D9479" t="s">
        <v>21167</v>
      </c>
      <c r="E9479" t="s">
        <v>4682</v>
      </c>
      <c r="F9479">
        <v>33</v>
      </c>
      <c r="G9479" t="s">
        <v>8234</v>
      </c>
      <c r="H9479" t="s">
        <v>8226</v>
      </c>
      <c r="I9479" t="s">
        <v>8219</v>
      </c>
      <c r="J9479" t="s">
        <v>8215</v>
      </c>
      <c r="K9479" t="s">
        <v>5808</v>
      </c>
      <c r="L9479" t="s">
        <v>8216</v>
      </c>
    </row>
    <row r="9480" spans="1:12" x14ac:dyDescent="0.35">
      <c r="A9480" s="164" t="s">
        <v>4725</v>
      </c>
      <c r="B9480" t="s">
        <v>7933</v>
      </c>
      <c r="C9480" t="s">
        <v>17814</v>
      </c>
      <c r="D9480" t="s">
        <v>4228</v>
      </c>
      <c r="E9480" t="s">
        <v>4682</v>
      </c>
      <c r="F9480">
        <v>48</v>
      </c>
      <c r="G9480" t="s">
        <v>8234</v>
      </c>
      <c r="H9480" t="s">
        <v>8226</v>
      </c>
      <c r="I9480" t="s">
        <v>8214</v>
      </c>
      <c r="J9480" t="s">
        <v>8215</v>
      </c>
      <c r="K9480" t="s">
        <v>8224</v>
      </c>
      <c r="L9480" t="s">
        <v>8216</v>
      </c>
    </row>
    <row r="9481" spans="1:12" x14ac:dyDescent="0.35">
      <c r="A9481" s="164" t="s">
        <v>22592</v>
      </c>
      <c r="B9481" t="s">
        <v>22593</v>
      </c>
      <c r="C9481" t="s">
        <v>22594</v>
      </c>
      <c r="D9481" t="s">
        <v>22595</v>
      </c>
      <c r="E9481" t="s">
        <v>4682</v>
      </c>
      <c r="F9481">
        <v>8</v>
      </c>
      <c r="G9481" t="s">
        <v>8234</v>
      </c>
      <c r="H9481" t="s">
        <v>8226</v>
      </c>
      <c r="I9481" t="s">
        <v>8219</v>
      </c>
      <c r="J9481" t="s">
        <v>8215</v>
      </c>
      <c r="K9481" t="s">
        <v>8224</v>
      </c>
      <c r="L9481" t="s">
        <v>8216</v>
      </c>
    </row>
    <row r="9482" spans="1:12" x14ac:dyDescent="0.35">
      <c r="A9482" s="164" t="s">
        <v>20135</v>
      </c>
      <c r="B9482" t="s">
        <v>20136</v>
      </c>
      <c r="C9482" t="s">
        <v>20137</v>
      </c>
      <c r="D9482" t="s">
        <v>20138</v>
      </c>
      <c r="E9482" t="s">
        <v>4682</v>
      </c>
      <c r="F9482">
        <v>17</v>
      </c>
      <c r="G9482" t="s">
        <v>8234</v>
      </c>
      <c r="H9482" t="s">
        <v>8226</v>
      </c>
      <c r="I9482" t="s">
        <v>8219</v>
      </c>
      <c r="J9482" t="s">
        <v>8215</v>
      </c>
      <c r="K9482" t="s">
        <v>8224</v>
      </c>
      <c r="L9482" t="s">
        <v>8216</v>
      </c>
    </row>
    <row r="9483" spans="1:12" x14ac:dyDescent="0.35">
      <c r="A9483" s="164" t="s">
        <v>4726</v>
      </c>
      <c r="B9483" t="s">
        <v>7925</v>
      </c>
      <c r="C9483" t="s">
        <v>20217</v>
      </c>
      <c r="D9483" t="s">
        <v>4681</v>
      </c>
      <c r="E9483" t="s">
        <v>4682</v>
      </c>
      <c r="F9483">
        <v>321</v>
      </c>
      <c r="G9483" t="s">
        <v>8556</v>
      </c>
      <c r="H9483" t="s">
        <v>8226</v>
      </c>
      <c r="I9483" t="s">
        <v>8214</v>
      </c>
      <c r="J9483" t="s">
        <v>8215</v>
      </c>
      <c r="K9483" t="s">
        <v>8224</v>
      </c>
      <c r="L9483" t="s">
        <v>8267</v>
      </c>
    </row>
    <row r="9484" spans="1:12" x14ac:dyDescent="0.35">
      <c r="A9484" s="164" t="s">
        <v>21926</v>
      </c>
      <c r="B9484" t="s">
        <v>17106</v>
      </c>
      <c r="C9484" t="s">
        <v>21927</v>
      </c>
      <c r="D9484" t="s">
        <v>17108</v>
      </c>
      <c r="E9484" t="s">
        <v>4682</v>
      </c>
      <c r="F9484">
        <v>42</v>
      </c>
      <c r="G9484" t="s">
        <v>8234</v>
      </c>
      <c r="H9484" t="s">
        <v>8226</v>
      </c>
      <c r="I9484" t="s">
        <v>8219</v>
      </c>
      <c r="J9484" t="s">
        <v>8215</v>
      </c>
      <c r="K9484" t="s">
        <v>5808</v>
      </c>
      <c r="L9484" t="s">
        <v>8216</v>
      </c>
    </row>
    <row r="9485" spans="1:12" x14ac:dyDescent="0.35">
      <c r="A9485" s="164" t="s">
        <v>16998</v>
      </c>
      <c r="B9485" t="s">
        <v>16999</v>
      </c>
      <c r="C9485" t="s">
        <v>13001</v>
      </c>
      <c r="D9485" t="s">
        <v>11377</v>
      </c>
      <c r="E9485" t="s">
        <v>4682</v>
      </c>
      <c r="H9485" t="s">
        <v>8226</v>
      </c>
      <c r="I9485" t="s">
        <v>8214</v>
      </c>
      <c r="J9485" t="s">
        <v>8215</v>
      </c>
      <c r="K9485" t="s">
        <v>8224</v>
      </c>
      <c r="L9485" t="s">
        <v>8216</v>
      </c>
    </row>
    <row r="9486" spans="1:12" x14ac:dyDescent="0.35">
      <c r="A9486" s="164" t="s">
        <v>29817</v>
      </c>
      <c r="B9486" t="s">
        <v>29818</v>
      </c>
      <c r="C9486" t="s">
        <v>26219</v>
      </c>
      <c r="D9486" t="s">
        <v>26220</v>
      </c>
      <c r="E9486" t="s">
        <v>4682</v>
      </c>
      <c r="F9486">
        <v>24</v>
      </c>
      <c r="G9486" t="s">
        <v>8234</v>
      </c>
      <c r="H9486" t="s">
        <v>8226</v>
      </c>
      <c r="I9486" t="s">
        <v>8219</v>
      </c>
      <c r="J9486" t="s">
        <v>8215</v>
      </c>
      <c r="K9486" t="s">
        <v>8224</v>
      </c>
      <c r="L9486" t="s">
        <v>8216</v>
      </c>
    </row>
    <row r="9487" spans="1:12" x14ac:dyDescent="0.35">
      <c r="A9487" s="164" t="s">
        <v>9230</v>
      </c>
      <c r="B9487" t="s">
        <v>8641</v>
      </c>
      <c r="C9487" t="s">
        <v>8642</v>
      </c>
      <c r="D9487" t="s">
        <v>1812</v>
      </c>
      <c r="E9487" t="s">
        <v>4682</v>
      </c>
      <c r="F9487">
        <v>17</v>
      </c>
      <c r="G9487" t="s">
        <v>8234</v>
      </c>
      <c r="H9487" t="s">
        <v>8226</v>
      </c>
      <c r="I9487" t="s">
        <v>8219</v>
      </c>
      <c r="J9487" t="s">
        <v>8215</v>
      </c>
      <c r="K9487" t="s">
        <v>8224</v>
      </c>
      <c r="L9487" t="s">
        <v>8216</v>
      </c>
    </row>
    <row r="9488" spans="1:12" x14ac:dyDescent="0.35">
      <c r="A9488" s="164" t="s">
        <v>22029</v>
      </c>
      <c r="B9488" t="s">
        <v>22030</v>
      </c>
      <c r="C9488" t="s">
        <v>22031</v>
      </c>
      <c r="D9488" t="s">
        <v>18450</v>
      </c>
      <c r="E9488" t="s">
        <v>4682</v>
      </c>
      <c r="H9488" t="s">
        <v>8226</v>
      </c>
      <c r="I9488" t="s">
        <v>8214</v>
      </c>
      <c r="J9488" t="s">
        <v>8215</v>
      </c>
      <c r="K9488" t="s">
        <v>8224</v>
      </c>
      <c r="L9488" t="s">
        <v>8216</v>
      </c>
    </row>
    <row r="9489" spans="1:12" x14ac:dyDescent="0.35">
      <c r="A9489" s="164" t="s">
        <v>19716</v>
      </c>
      <c r="B9489" t="s">
        <v>19717</v>
      </c>
      <c r="C9489" t="s">
        <v>19718</v>
      </c>
      <c r="D9489" t="s">
        <v>19719</v>
      </c>
      <c r="E9489" t="s">
        <v>4682</v>
      </c>
      <c r="F9489">
        <v>32</v>
      </c>
      <c r="G9489" t="s">
        <v>8234</v>
      </c>
      <c r="H9489" t="s">
        <v>8226</v>
      </c>
      <c r="I9489" t="s">
        <v>8219</v>
      </c>
      <c r="J9489" t="s">
        <v>8215</v>
      </c>
      <c r="K9489" t="s">
        <v>5808</v>
      </c>
      <c r="L9489" t="s">
        <v>8216</v>
      </c>
    </row>
    <row r="9490" spans="1:12" x14ac:dyDescent="0.35">
      <c r="A9490" s="164" t="s">
        <v>4727</v>
      </c>
      <c r="B9490" t="s">
        <v>7938</v>
      </c>
      <c r="C9490" t="s">
        <v>16304</v>
      </c>
      <c r="D9490" t="s">
        <v>4728</v>
      </c>
      <c r="E9490" t="s">
        <v>4682</v>
      </c>
      <c r="F9490">
        <v>78</v>
      </c>
      <c r="G9490" t="s">
        <v>8234</v>
      </c>
      <c r="H9490" t="s">
        <v>8226</v>
      </c>
      <c r="I9490" t="s">
        <v>8219</v>
      </c>
      <c r="J9490" t="s">
        <v>8215</v>
      </c>
      <c r="K9490" t="s">
        <v>5808</v>
      </c>
      <c r="L9490" t="s">
        <v>8267</v>
      </c>
    </row>
    <row r="9491" spans="1:12" x14ac:dyDescent="0.35">
      <c r="A9491" s="164" t="s">
        <v>33187</v>
      </c>
      <c r="B9491" t="s">
        <v>33188</v>
      </c>
      <c r="C9491" t="s">
        <v>28910</v>
      </c>
      <c r="D9491" t="s">
        <v>13609</v>
      </c>
      <c r="E9491" t="s">
        <v>4682</v>
      </c>
      <c r="F9491">
        <v>19</v>
      </c>
      <c r="G9491" t="s">
        <v>8234</v>
      </c>
      <c r="H9491" t="s">
        <v>8226</v>
      </c>
      <c r="I9491" t="s">
        <v>8219</v>
      </c>
      <c r="J9491" t="s">
        <v>8215</v>
      </c>
      <c r="K9491" t="s">
        <v>8224</v>
      </c>
      <c r="L9491" t="s">
        <v>8216</v>
      </c>
    </row>
    <row r="9492" spans="1:12" x14ac:dyDescent="0.35">
      <c r="A9492" s="164" t="s">
        <v>30699</v>
      </c>
      <c r="B9492" t="s">
        <v>8815</v>
      </c>
      <c r="C9492" t="s">
        <v>8816</v>
      </c>
      <c r="D9492" t="s">
        <v>8817</v>
      </c>
      <c r="E9492" t="s">
        <v>4682</v>
      </c>
      <c r="F9492">
        <v>31</v>
      </c>
      <c r="G9492" t="s">
        <v>8234</v>
      </c>
      <c r="H9492" t="s">
        <v>8226</v>
      </c>
      <c r="I9492" t="s">
        <v>8219</v>
      </c>
      <c r="J9492" t="s">
        <v>8215</v>
      </c>
      <c r="K9492" t="s">
        <v>5808</v>
      </c>
      <c r="L9492" t="s">
        <v>8216</v>
      </c>
    </row>
    <row r="9493" spans="1:12" x14ac:dyDescent="0.35">
      <c r="A9493" s="164" t="s">
        <v>12785</v>
      </c>
      <c r="B9493" t="s">
        <v>12786</v>
      </c>
      <c r="C9493" t="s">
        <v>12787</v>
      </c>
      <c r="D9493" t="s">
        <v>11377</v>
      </c>
      <c r="E9493" t="s">
        <v>4682</v>
      </c>
      <c r="H9493" t="s">
        <v>8226</v>
      </c>
      <c r="I9493" t="s">
        <v>8214</v>
      </c>
      <c r="J9493" t="s">
        <v>8215</v>
      </c>
      <c r="K9493" t="s">
        <v>8224</v>
      </c>
      <c r="L9493" t="s">
        <v>8216</v>
      </c>
    </row>
    <row r="9494" spans="1:12" x14ac:dyDescent="0.35">
      <c r="A9494" s="164" t="s">
        <v>32987</v>
      </c>
      <c r="B9494" t="s">
        <v>16167</v>
      </c>
      <c r="C9494" t="s">
        <v>32988</v>
      </c>
      <c r="D9494" t="s">
        <v>32989</v>
      </c>
      <c r="E9494" t="s">
        <v>4682</v>
      </c>
      <c r="H9494" t="s">
        <v>8226</v>
      </c>
      <c r="I9494" t="s">
        <v>8214</v>
      </c>
      <c r="J9494" t="s">
        <v>8215</v>
      </c>
      <c r="K9494" t="s">
        <v>8224</v>
      </c>
      <c r="L9494" t="s">
        <v>8216</v>
      </c>
    </row>
    <row r="9495" spans="1:12" x14ac:dyDescent="0.35">
      <c r="A9495" s="164" t="s">
        <v>4729</v>
      </c>
      <c r="B9495" t="s">
        <v>7955</v>
      </c>
      <c r="C9495" t="s">
        <v>10167</v>
      </c>
      <c r="D9495" t="s">
        <v>4717</v>
      </c>
      <c r="E9495" t="s">
        <v>4682</v>
      </c>
      <c r="F9495">
        <v>184</v>
      </c>
      <c r="G9495" t="s">
        <v>8212</v>
      </c>
      <c r="H9495" t="s">
        <v>8226</v>
      </c>
      <c r="I9495" t="s">
        <v>8214</v>
      </c>
      <c r="J9495" t="s">
        <v>8215</v>
      </c>
      <c r="K9495" t="s">
        <v>8224</v>
      </c>
      <c r="L9495" t="s">
        <v>8216</v>
      </c>
    </row>
    <row r="9496" spans="1:12" x14ac:dyDescent="0.35">
      <c r="A9496" s="164" t="s">
        <v>24420</v>
      </c>
      <c r="B9496" t="s">
        <v>24421</v>
      </c>
      <c r="C9496" t="s">
        <v>24422</v>
      </c>
      <c r="D9496" t="s">
        <v>11377</v>
      </c>
      <c r="E9496" t="s">
        <v>4682</v>
      </c>
      <c r="H9496" t="s">
        <v>8226</v>
      </c>
      <c r="I9496" t="s">
        <v>8214</v>
      </c>
      <c r="J9496" t="s">
        <v>8215</v>
      </c>
      <c r="K9496" t="s">
        <v>8224</v>
      </c>
      <c r="L9496" t="s">
        <v>8216</v>
      </c>
    </row>
    <row r="9497" spans="1:12" x14ac:dyDescent="0.35">
      <c r="A9497" s="164" t="s">
        <v>4730</v>
      </c>
      <c r="B9497" t="s">
        <v>7939</v>
      </c>
      <c r="C9497" t="s">
        <v>10321</v>
      </c>
      <c r="D9497" t="s">
        <v>4731</v>
      </c>
      <c r="E9497" t="s">
        <v>4682</v>
      </c>
      <c r="F9497">
        <v>313</v>
      </c>
      <c r="G9497" t="s">
        <v>8556</v>
      </c>
      <c r="H9497" t="s">
        <v>8226</v>
      </c>
      <c r="I9497" t="s">
        <v>8214</v>
      </c>
      <c r="J9497" t="s">
        <v>8215</v>
      </c>
      <c r="K9497" t="s">
        <v>8224</v>
      </c>
      <c r="L9497" t="s">
        <v>8267</v>
      </c>
    </row>
    <row r="9498" spans="1:12" x14ac:dyDescent="0.35">
      <c r="A9498" s="164" t="s">
        <v>30285</v>
      </c>
      <c r="B9498" t="s">
        <v>30286</v>
      </c>
      <c r="C9498" t="s">
        <v>30287</v>
      </c>
      <c r="D9498" t="s">
        <v>4262</v>
      </c>
      <c r="E9498" t="s">
        <v>4682</v>
      </c>
      <c r="F9498">
        <v>21</v>
      </c>
      <c r="G9498" t="s">
        <v>8234</v>
      </c>
      <c r="H9498" t="s">
        <v>8226</v>
      </c>
      <c r="I9498" t="s">
        <v>8219</v>
      </c>
      <c r="J9498" t="s">
        <v>8215</v>
      </c>
      <c r="K9498" t="s">
        <v>8224</v>
      </c>
      <c r="L9498" t="s">
        <v>8216</v>
      </c>
    </row>
    <row r="9499" spans="1:12" x14ac:dyDescent="0.35">
      <c r="A9499" s="164" t="s">
        <v>27233</v>
      </c>
      <c r="B9499" t="s">
        <v>27234</v>
      </c>
      <c r="C9499" t="s">
        <v>27235</v>
      </c>
      <c r="D9499" t="s">
        <v>27236</v>
      </c>
      <c r="E9499" t="s">
        <v>4682</v>
      </c>
      <c r="H9499" t="s">
        <v>8226</v>
      </c>
      <c r="I9499" t="s">
        <v>8214</v>
      </c>
      <c r="J9499" t="s">
        <v>8215</v>
      </c>
      <c r="K9499" t="s">
        <v>8224</v>
      </c>
      <c r="L9499" t="s">
        <v>8216</v>
      </c>
    </row>
    <row r="9500" spans="1:12" x14ac:dyDescent="0.35">
      <c r="A9500" s="164" t="s">
        <v>4732</v>
      </c>
      <c r="B9500" t="s">
        <v>7935</v>
      </c>
      <c r="C9500" t="s">
        <v>31578</v>
      </c>
      <c r="D9500" t="s">
        <v>218</v>
      </c>
      <c r="E9500" t="s">
        <v>4682</v>
      </c>
      <c r="F9500">
        <v>27</v>
      </c>
      <c r="G9500" t="s">
        <v>8234</v>
      </c>
      <c r="H9500" t="s">
        <v>8226</v>
      </c>
      <c r="I9500" t="s">
        <v>8214</v>
      </c>
      <c r="J9500" t="s">
        <v>8215</v>
      </c>
      <c r="K9500" t="s">
        <v>8224</v>
      </c>
      <c r="L9500" t="s">
        <v>8216</v>
      </c>
    </row>
    <row r="9501" spans="1:12" x14ac:dyDescent="0.35">
      <c r="A9501" s="164" t="s">
        <v>10371</v>
      </c>
      <c r="B9501" t="s">
        <v>10372</v>
      </c>
      <c r="C9501" t="s">
        <v>10373</v>
      </c>
      <c r="D9501" t="s">
        <v>10374</v>
      </c>
      <c r="E9501" t="s">
        <v>4682</v>
      </c>
      <c r="F9501">
        <v>15</v>
      </c>
      <c r="G9501" t="s">
        <v>8234</v>
      </c>
      <c r="H9501" t="s">
        <v>8226</v>
      </c>
      <c r="I9501" t="s">
        <v>8219</v>
      </c>
      <c r="J9501" t="s">
        <v>8215</v>
      </c>
      <c r="K9501" t="s">
        <v>8224</v>
      </c>
      <c r="L9501" t="s">
        <v>8267</v>
      </c>
    </row>
    <row r="9502" spans="1:12" x14ac:dyDescent="0.35">
      <c r="A9502" s="164" t="s">
        <v>26849</v>
      </c>
      <c r="B9502" t="s">
        <v>26850</v>
      </c>
      <c r="C9502" t="s">
        <v>26851</v>
      </c>
      <c r="D9502" t="s">
        <v>26852</v>
      </c>
      <c r="E9502" t="s">
        <v>4682</v>
      </c>
      <c r="F9502">
        <v>38</v>
      </c>
      <c r="G9502" t="s">
        <v>8234</v>
      </c>
      <c r="H9502" t="s">
        <v>8226</v>
      </c>
      <c r="I9502" t="s">
        <v>8214</v>
      </c>
      <c r="J9502" t="s">
        <v>8215</v>
      </c>
      <c r="K9502" t="s">
        <v>5808</v>
      </c>
      <c r="L9502" t="s">
        <v>8216</v>
      </c>
    </row>
    <row r="9503" spans="1:12" x14ac:dyDescent="0.35">
      <c r="A9503" s="164" t="s">
        <v>17157</v>
      </c>
      <c r="B9503" t="s">
        <v>17158</v>
      </c>
      <c r="C9503" t="s">
        <v>17159</v>
      </c>
      <c r="D9503" t="s">
        <v>11377</v>
      </c>
      <c r="E9503" t="s">
        <v>4682</v>
      </c>
      <c r="H9503" t="s">
        <v>8226</v>
      </c>
      <c r="I9503" t="s">
        <v>8214</v>
      </c>
      <c r="J9503" t="s">
        <v>8215</v>
      </c>
      <c r="K9503" t="s">
        <v>8224</v>
      </c>
      <c r="L9503" t="s">
        <v>8216</v>
      </c>
    </row>
    <row r="9504" spans="1:12" x14ac:dyDescent="0.35">
      <c r="A9504" s="164" t="s">
        <v>4733</v>
      </c>
      <c r="B9504" t="s">
        <v>7923</v>
      </c>
      <c r="C9504" t="s">
        <v>30358</v>
      </c>
      <c r="D9504" t="s">
        <v>4734</v>
      </c>
      <c r="E9504" t="s">
        <v>4682</v>
      </c>
      <c r="F9504">
        <v>311</v>
      </c>
      <c r="G9504" t="s">
        <v>8556</v>
      </c>
      <c r="H9504" t="s">
        <v>8226</v>
      </c>
      <c r="I9504" t="s">
        <v>8214</v>
      </c>
      <c r="J9504" t="s">
        <v>8215</v>
      </c>
      <c r="K9504" t="s">
        <v>8224</v>
      </c>
      <c r="L9504" t="s">
        <v>8267</v>
      </c>
    </row>
    <row r="9505" spans="1:12" x14ac:dyDescent="0.35">
      <c r="A9505" s="164" t="s">
        <v>24813</v>
      </c>
      <c r="B9505" t="s">
        <v>14862</v>
      </c>
      <c r="C9505" t="s">
        <v>24814</v>
      </c>
      <c r="D9505" t="s">
        <v>1212</v>
      </c>
      <c r="E9505" t="s">
        <v>4682</v>
      </c>
      <c r="F9505">
        <v>19</v>
      </c>
      <c r="G9505" t="s">
        <v>8234</v>
      </c>
      <c r="H9505" t="s">
        <v>8226</v>
      </c>
      <c r="I9505" t="s">
        <v>8219</v>
      </c>
      <c r="J9505" t="s">
        <v>8215</v>
      </c>
      <c r="K9505" t="s">
        <v>8224</v>
      </c>
      <c r="L9505" t="s">
        <v>8216</v>
      </c>
    </row>
    <row r="9506" spans="1:12" x14ac:dyDescent="0.35">
      <c r="A9506" s="164" t="s">
        <v>20383</v>
      </c>
      <c r="B9506" t="s">
        <v>20384</v>
      </c>
      <c r="C9506" t="s">
        <v>20385</v>
      </c>
      <c r="D9506" t="s">
        <v>20386</v>
      </c>
      <c r="E9506" t="s">
        <v>4682</v>
      </c>
      <c r="F9506">
        <v>9</v>
      </c>
      <c r="G9506" t="s">
        <v>8234</v>
      </c>
      <c r="H9506" t="s">
        <v>8226</v>
      </c>
      <c r="I9506" t="s">
        <v>8219</v>
      </c>
      <c r="J9506" t="s">
        <v>8215</v>
      </c>
      <c r="K9506" t="s">
        <v>8224</v>
      </c>
      <c r="L9506" t="s">
        <v>8216</v>
      </c>
    </row>
    <row r="9507" spans="1:12" x14ac:dyDescent="0.35">
      <c r="A9507" s="164" t="s">
        <v>21069</v>
      </c>
      <c r="B9507" t="s">
        <v>10722</v>
      </c>
      <c r="C9507" t="s">
        <v>10723</v>
      </c>
      <c r="D9507" t="s">
        <v>10724</v>
      </c>
      <c r="E9507" t="s">
        <v>4682</v>
      </c>
      <c r="F9507">
        <v>21</v>
      </c>
      <c r="G9507" t="s">
        <v>8234</v>
      </c>
      <c r="H9507" t="s">
        <v>8226</v>
      </c>
      <c r="I9507" t="s">
        <v>8214</v>
      </c>
      <c r="J9507" t="s">
        <v>8215</v>
      </c>
      <c r="K9507" t="s">
        <v>8224</v>
      </c>
      <c r="L9507" t="s">
        <v>8216</v>
      </c>
    </row>
    <row r="9508" spans="1:12" x14ac:dyDescent="0.35">
      <c r="A9508" s="164" t="s">
        <v>15952</v>
      </c>
      <c r="B9508" t="s">
        <v>15953</v>
      </c>
      <c r="C9508" t="s">
        <v>15954</v>
      </c>
      <c r="D9508" t="s">
        <v>15955</v>
      </c>
      <c r="E9508" t="s">
        <v>4682</v>
      </c>
      <c r="H9508" t="s">
        <v>8226</v>
      </c>
      <c r="I9508" t="s">
        <v>8214</v>
      </c>
      <c r="J9508" t="s">
        <v>8215</v>
      </c>
      <c r="K9508" t="s">
        <v>8224</v>
      </c>
      <c r="L9508" t="s">
        <v>8216</v>
      </c>
    </row>
    <row r="9509" spans="1:12" x14ac:dyDescent="0.35">
      <c r="A9509" s="164" t="s">
        <v>20528</v>
      </c>
      <c r="B9509" t="s">
        <v>14378</v>
      </c>
      <c r="C9509" t="s">
        <v>20529</v>
      </c>
      <c r="D9509" t="s">
        <v>12315</v>
      </c>
      <c r="E9509" t="s">
        <v>4682</v>
      </c>
      <c r="F9509">
        <v>28</v>
      </c>
      <c r="G9509" t="s">
        <v>8234</v>
      </c>
      <c r="H9509" t="s">
        <v>8226</v>
      </c>
      <c r="I9509" t="s">
        <v>8219</v>
      </c>
      <c r="J9509" t="s">
        <v>8215</v>
      </c>
      <c r="K9509" t="s">
        <v>5808</v>
      </c>
      <c r="L9509" t="s">
        <v>8216</v>
      </c>
    </row>
    <row r="9510" spans="1:12" x14ac:dyDescent="0.35">
      <c r="A9510" s="164" t="s">
        <v>30927</v>
      </c>
      <c r="B9510" t="s">
        <v>21730</v>
      </c>
      <c r="C9510" t="s">
        <v>21731</v>
      </c>
      <c r="D9510" t="s">
        <v>21732</v>
      </c>
      <c r="E9510" t="s">
        <v>4682</v>
      </c>
      <c r="F9510">
        <v>15</v>
      </c>
      <c r="G9510" t="s">
        <v>8234</v>
      </c>
      <c r="H9510" t="s">
        <v>8226</v>
      </c>
      <c r="I9510" t="s">
        <v>8219</v>
      </c>
      <c r="J9510" t="s">
        <v>8215</v>
      </c>
      <c r="K9510" t="s">
        <v>8224</v>
      </c>
      <c r="L9510" t="s">
        <v>8216</v>
      </c>
    </row>
    <row r="9511" spans="1:12" x14ac:dyDescent="0.35">
      <c r="A9511" s="164" t="s">
        <v>29298</v>
      </c>
      <c r="B9511" t="s">
        <v>23978</v>
      </c>
      <c r="C9511" t="s">
        <v>23979</v>
      </c>
      <c r="D9511" t="s">
        <v>420</v>
      </c>
      <c r="E9511" t="s">
        <v>4682</v>
      </c>
      <c r="F9511">
        <v>20</v>
      </c>
      <c r="G9511" t="s">
        <v>8234</v>
      </c>
      <c r="H9511" t="s">
        <v>8226</v>
      </c>
      <c r="I9511" t="s">
        <v>8219</v>
      </c>
      <c r="J9511" t="s">
        <v>8215</v>
      </c>
      <c r="K9511" t="s">
        <v>8224</v>
      </c>
      <c r="L9511" t="s">
        <v>8216</v>
      </c>
    </row>
    <row r="9512" spans="1:12" x14ac:dyDescent="0.35">
      <c r="A9512" s="164" t="s">
        <v>33020</v>
      </c>
      <c r="B9512" t="s">
        <v>8591</v>
      </c>
      <c r="C9512" t="s">
        <v>8592</v>
      </c>
      <c r="D9512" t="s">
        <v>8593</v>
      </c>
      <c r="E9512" t="s">
        <v>4682</v>
      </c>
      <c r="F9512">
        <v>11</v>
      </c>
      <c r="G9512" t="s">
        <v>8234</v>
      </c>
      <c r="H9512" t="s">
        <v>8226</v>
      </c>
      <c r="I9512" t="s">
        <v>8219</v>
      </c>
      <c r="J9512" t="s">
        <v>8215</v>
      </c>
      <c r="K9512" t="s">
        <v>8224</v>
      </c>
      <c r="L9512" t="s">
        <v>8216</v>
      </c>
    </row>
    <row r="9513" spans="1:12" x14ac:dyDescent="0.35">
      <c r="A9513" s="164" t="s">
        <v>31567</v>
      </c>
      <c r="B9513" t="s">
        <v>31568</v>
      </c>
      <c r="C9513" t="s">
        <v>31569</v>
      </c>
      <c r="D9513" t="s">
        <v>31570</v>
      </c>
      <c r="E9513" t="s">
        <v>4682</v>
      </c>
      <c r="H9513" t="s">
        <v>8226</v>
      </c>
      <c r="I9513" t="s">
        <v>8219</v>
      </c>
      <c r="J9513" t="s">
        <v>8215</v>
      </c>
      <c r="K9513" t="s">
        <v>8224</v>
      </c>
      <c r="L9513" t="s">
        <v>8216</v>
      </c>
    </row>
    <row r="9514" spans="1:12" x14ac:dyDescent="0.35">
      <c r="A9514" s="164" t="s">
        <v>19499</v>
      </c>
      <c r="B9514" t="s">
        <v>16721</v>
      </c>
      <c r="C9514" t="s">
        <v>16722</v>
      </c>
      <c r="D9514" t="s">
        <v>16723</v>
      </c>
      <c r="E9514" t="s">
        <v>4682</v>
      </c>
      <c r="F9514">
        <v>10</v>
      </c>
      <c r="G9514" t="s">
        <v>8234</v>
      </c>
      <c r="H9514" t="s">
        <v>8226</v>
      </c>
      <c r="I9514" t="s">
        <v>8219</v>
      </c>
      <c r="J9514" t="s">
        <v>8215</v>
      </c>
      <c r="K9514" t="s">
        <v>8224</v>
      </c>
      <c r="L9514" t="s">
        <v>8216</v>
      </c>
    </row>
    <row r="9515" spans="1:12" x14ac:dyDescent="0.35">
      <c r="A9515" s="164" t="s">
        <v>9429</v>
      </c>
      <c r="B9515" t="s">
        <v>9430</v>
      </c>
      <c r="C9515" t="s">
        <v>9431</v>
      </c>
      <c r="D9515" t="s">
        <v>9432</v>
      </c>
      <c r="E9515" t="s">
        <v>4682</v>
      </c>
      <c r="F9515">
        <v>26</v>
      </c>
      <c r="G9515" t="s">
        <v>8234</v>
      </c>
      <c r="H9515" t="s">
        <v>8226</v>
      </c>
      <c r="I9515" t="s">
        <v>8219</v>
      </c>
      <c r="J9515" t="s">
        <v>8215</v>
      </c>
      <c r="K9515" t="s">
        <v>5808</v>
      </c>
      <c r="L9515" t="s">
        <v>8216</v>
      </c>
    </row>
    <row r="9516" spans="1:12" x14ac:dyDescent="0.35">
      <c r="A9516" s="164" t="s">
        <v>32409</v>
      </c>
      <c r="B9516" t="s">
        <v>32410</v>
      </c>
      <c r="C9516" t="s">
        <v>32411</v>
      </c>
      <c r="D9516" t="s">
        <v>23830</v>
      </c>
      <c r="E9516" t="s">
        <v>4682</v>
      </c>
      <c r="F9516">
        <v>36</v>
      </c>
      <c r="G9516" t="s">
        <v>8234</v>
      </c>
      <c r="H9516" t="s">
        <v>8226</v>
      </c>
      <c r="I9516" t="s">
        <v>8214</v>
      </c>
      <c r="J9516" t="s">
        <v>8215</v>
      </c>
      <c r="K9516" t="s">
        <v>5808</v>
      </c>
      <c r="L9516" t="s">
        <v>8216</v>
      </c>
    </row>
    <row r="9517" spans="1:12" x14ac:dyDescent="0.35">
      <c r="A9517" s="164" t="s">
        <v>25457</v>
      </c>
      <c r="B9517" t="s">
        <v>25458</v>
      </c>
      <c r="C9517" t="s">
        <v>25459</v>
      </c>
      <c r="D9517" t="s">
        <v>1576</v>
      </c>
      <c r="E9517" t="s">
        <v>4682</v>
      </c>
      <c r="F9517">
        <v>16</v>
      </c>
      <c r="G9517" t="s">
        <v>8234</v>
      </c>
      <c r="H9517" t="s">
        <v>8226</v>
      </c>
      <c r="I9517" t="s">
        <v>8219</v>
      </c>
      <c r="J9517" t="s">
        <v>8215</v>
      </c>
      <c r="K9517" t="s">
        <v>8224</v>
      </c>
      <c r="L9517" t="s">
        <v>8216</v>
      </c>
    </row>
    <row r="9518" spans="1:12" x14ac:dyDescent="0.35">
      <c r="A9518" s="164" t="s">
        <v>29337</v>
      </c>
      <c r="B9518" t="s">
        <v>29338</v>
      </c>
      <c r="C9518" t="s">
        <v>29339</v>
      </c>
      <c r="D9518" t="s">
        <v>29340</v>
      </c>
      <c r="E9518" t="s">
        <v>4682</v>
      </c>
      <c r="F9518">
        <v>43</v>
      </c>
      <c r="G9518" t="s">
        <v>8234</v>
      </c>
      <c r="H9518" t="s">
        <v>8226</v>
      </c>
      <c r="I9518" t="s">
        <v>8219</v>
      </c>
      <c r="J9518" t="s">
        <v>8215</v>
      </c>
      <c r="K9518" t="s">
        <v>5808</v>
      </c>
      <c r="L9518" t="s">
        <v>8216</v>
      </c>
    </row>
    <row r="9519" spans="1:12" x14ac:dyDescent="0.35">
      <c r="A9519" s="164" t="s">
        <v>4735</v>
      </c>
      <c r="B9519" t="s">
        <v>7365</v>
      </c>
      <c r="C9519" t="s">
        <v>26398</v>
      </c>
      <c r="D9519" t="s">
        <v>4736</v>
      </c>
      <c r="E9519" t="s">
        <v>4682</v>
      </c>
      <c r="F9519">
        <v>374</v>
      </c>
      <c r="G9519" t="s">
        <v>8556</v>
      </c>
      <c r="H9519" t="s">
        <v>8226</v>
      </c>
      <c r="I9519" t="s">
        <v>8214</v>
      </c>
      <c r="J9519" t="s">
        <v>8215</v>
      </c>
      <c r="K9519" t="s">
        <v>8224</v>
      </c>
      <c r="L9519" t="s">
        <v>8216</v>
      </c>
    </row>
    <row r="9520" spans="1:12" x14ac:dyDescent="0.35">
      <c r="A9520" s="164" t="s">
        <v>26651</v>
      </c>
      <c r="B9520" t="s">
        <v>26652</v>
      </c>
      <c r="C9520" t="s">
        <v>26653</v>
      </c>
      <c r="D9520" t="s">
        <v>11377</v>
      </c>
      <c r="E9520" t="s">
        <v>4682</v>
      </c>
      <c r="H9520" t="s">
        <v>8226</v>
      </c>
      <c r="I9520" t="s">
        <v>8214</v>
      </c>
      <c r="J9520" t="s">
        <v>8215</v>
      </c>
      <c r="K9520" t="s">
        <v>8224</v>
      </c>
      <c r="L9520" t="s">
        <v>8216</v>
      </c>
    </row>
    <row r="9521" spans="1:12" x14ac:dyDescent="0.35">
      <c r="A9521" s="164" t="s">
        <v>23236</v>
      </c>
      <c r="B9521" t="s">
        <v>23237</v>
      </c>
      <c r="C9521" t="s">
        <v>23238</v>
      </c>
      <c r="D9521" t="s">
        <v>23239</v>
      </c>
      <c r="E9521" t="s">
        <v>4682</v>
      </c>
      <c r="F9521">
        <v>37</v>
      </c>
      <c r="G9521" t="s">
        <v>8234</v>
      </c>
      <c r="H9521" t="s">
        <v>8226</v>
      </c>
      <c r="I9521" t="s">
        <v>8219</v>
      </c>
      <c r="J9521" t="s">
        <v>8215</v>
      </c>
      <c r="K9521" t="s">
        <v>5808</v>
      </c>
      <c r="L9521" t="s">
        <v>8216</v>
      </c>
    </row>
    <row r="9522" spans="1:12" x14ac:dyDescent="0.35">
      <c r="A9522" s="164" t="s">
        <v>31319</v>
      </c>
      <c r="B9522" t="s">
        <v>31320</v>
      </c>
      <c r="C9522" t="s">
        <v>31321</v>
      </c>
      <c r="D9522" t="s">
        <v>31322</v>
      </c>
      <c r="E9522" t="s">
        <v>4682</v>
      </c>
      <c r="H9522" t="s">
        <v>8226</v>
      </c>
      <c r="I9522" t="s">
        <v>8214</v>
      </c>
      <c r="J9522" t="s">
        <v>8215</v>
      </c>
      <c r="K9522" t="s">
        <v>8224</v>
      </c>
      <c r="L9522" t="s">
        <v>8216</v>
      </c>
    </row>
    <row r="9523" spans="1:12" x14ac:dyDescent="0.35">
      <c r="A9523" s="164" t="s">
        <v>11799</v>
      </c>
      <c r="B9523" t="s">
        <v>11800</v>
      </c>
      <c r="C9523" t="s">
        <v>11801</v>
      </c>
      <c r="D9523" t="s">
        <v>11802</v>
      </c>
      <c r="E9523" t="s">
        <v>4682</v>
      </c>
      <c r="F9523">
        <v>49</v>
      </c>
      <c r="G9523" t="s">
        <v>8234</v>
      </c>
      <c r="H9523" t="s">
        <v>8226</v>
      </c>
      <c r="I9523" t="s">
        <v>8219</v>
      </c>
      <c r="J9523" t="s">
        <v>8215</v>
      </c>
      <c r="K9523" t="s">
        <v>5808</v>
      </c>
      <c r="L9523" t="s">
        <v>8216</v>
      </c>
    </row>
    <row r="9524" spans="1:12" x14ac:dyDescent="0.35">
      <c r="A9524" s="164" t="s">
        <v>4737</v>
      </c>
      <c r="B9524" t="s">
        <v>7956</v>
      </c>
      <c r="C9524" t="s">
        <v>9231</v>
      </c>
      <c r="D9524" t="s">
        <v>7957</v>
      </c>
      <c r="E9524" t="s">
        <v>4682</v>
      </c>
      <c r="F9524">
        <v>123</v>
      </c>
      <c r="G9524" t="s">
        <v>8212</v>
      </c>
      <c r="H9524" t="s">
        <v>8226</v>
      </c>
      <c r="I9524" t="s">
        <v>8214</v>
      </c>
      <c r="J9524" t="s">
        <v>8215</v>
      </c>
      <c r="K9524" t="s">
        <v>8224</v>
      </c>
      <c r="L9524" t="s">
        <v>8267</v>
      </c>
    </row>
    <row r="9525" spans="1:12" x14ac:dyDescent="0.35">
      <c r="A9525" s="164" t="s">
        <v>23390</v>
      </c>
      <c r="B9525" t="s">
        <v>23391</v>
      </c>
      <c r="C9525" t="s">
        <v>23392</v>
      </c>
      <c r="D9525" t="s">
        <v>23393</v>
      </c>
      <c r="E9525" t="s">
        <v>4682</v>
      </c>
      <c r="F9525">
        <v>46</v>
      </c>
      <c r="G9525" t="s">
        <v>8234</v>
      </c>
      <c r="H9525" t="s">
        <v>8226</v>
      </c>
      <c r="I9525" t="s">
        <v>8219</v>
      </c>
      <c r="J9525" t="s">
        <v>8215</v>
      </c>
      <c r="K9525" t="s">
        <v>5808</v>
      </c>
      <c r="L9525" t="s">
        <v>8216</v>
      </c>
    </row>
    <row r="9526" spans="1:12" x14ac:dyDescent="0.35">
      <c r="A9526" s="164" t="s">
        <v>10127</v>
      </c>
      <c r="B9526" t="s">
        <v>9475</v>
      </c>
      <c r="C9526" t="s">
        <v>10128</v>
      </c>
      <c r="D9526" t="s">
        <v>1943</v>
      </c>
      <c r="E9526" t="s">
        <v>4682</v>
      </c>
      <c r="F9526">
        <v>7</v>
      </c>
      <c r="G9526" t="s">
        <v>8234</v>
      </c>
      <c r="H9526" t="s">
        <v>8226</v>
      </c>
      <c r="I9526" t="s">
        <v>8214</v>
      </c>
      <c r="J9526" t="s">
        <v>8215</v>
      </c>
      <c r="K9526" t="s">
        <v>8224</v>
      </c>
      <c r="L9526" t="s">
        <v>8216</v>
      </c>
    </row>
    <row r="9527" spans="1:12" x14ac:dyDescent="0.35">
      <c r="A9527" s="164" t="s">
        <v>4738</v>
      </c>
      <c r="B9527" t="s">
        <v>7920</v>
      </c>
      <c r="C9527" t="s">
        <v>10463</v>
      </c>
      <c r="D9527" t="s">
        <v>4739</v>
      </c>
      <c r="E9527" t="s">
        <v>4682</v>
      </c>
      <c r="F9527">
        <v>304</v>
      </c>
      <c r="G9527" t="s">
        <v>8556</v>
      </c>
      <c r="H9527" t="s">
        <v>8226</v>
      </c>
      <c r="I9527" t="s">
        <v>8214</v>
      </c>
      <c r="J9527" t="s">
        <v>8215</v>
      </c>
      <c r="K9527" t="s">
        <v>8224</v>
      </c>
      <c r="L9527" t="s">
        <v>8216</v>
      </c>
    </row>
    <row r="9528" spans="1:12" x14ac:dyDescent="0.35">
      <c r="A9528" s="164" t="s">
        <v>28720</v>
      </c>
      <c r="B9528" t="s">
        <v>28721</v>
      </c>
      <c r="C9528" t="s">
        <v>28722</v>
      </c>
      <c r="D9528" t="s">
        <v>10641</v>
      </c>
      <c r="E9528" t="s">
        <v>4682</v>
      </c>
      <c r="F9528">
        <v>19</v>
      </c>
      <c r="G9528" t="s">
        <v>8234</v>
      </c>
      <c r="H9528" t="s">
        <v>8226</v>
      </c>
      <c r="I9528" t="s">
        <v>8219</v>
      </c>
      <c r="J9528" t="s">
        <v>8215</v>
      </c>
      <c r="K9528" t="s">
        <v>8224</v>
      </c>
      <c r="L9528" t="s">
        <v>8216</v>
      </c>
    </row>
    <row r="9529" spans="1:12" x14ac:dyDescent="0.35">
      <c r="A9529" s="164" t="s">
        <v>22111</v>
      </c>
      <c r="B9529" t="s">
        <v>22112</v>
      </c>
      <c r="C9529" t="s">
        <v>22113</v>
      </c>
      <c r="D9529" t="s">
        <v>22114</v>
      </c>
      <c r="E9529" t="s">
        <v>4682</v>
      </c>
      <c r="H9529" t="s">
        <v>8226</v>
      </c>
      <c r="I9529" t="s">
        <v>8214</v>
      </c>
      <c r="J9529" t="s">
        <v>8215</v>
      </c>
      <c r="K9529" t="s">
        <v>8224</v>
      </c>
      <c r="L9529" t="s">
        <v>8216</v>
      </c>
    </row>
    <row r="9530" spans="1:12" x14ac:dyDescent="0.35">
      <c r="A9530" s="164" t="s">
        <v>4740</v>
      </c>
      <c r="B9530" t="s">
        <v>7940</v>
      </c>
      <c r="C9530" t="s">
        <v>16407</v>
      </c>
      <c r="D9530" t="s">
        <v>4736</v>
      </c>
      <c r="E9530" t="s">
        <v>4682</v>
      </c>
      <c r="F9530">
        <v>365</v>
      </c>
      <c r="G9530" t="s">
        <v>8556</v>
      </c>
      <c r="H9530" t="s">
        <v>8226</v>
      </c>
      <c r="I9530" t="s">
        <v>8214</v>
      </c>
      <c r="J9530" t="s">
        <v>8215</v>
      </c>
      <c r="K9530" t="s">
        <v>8224</v>
      </c>
      <c r="L9530" t="s">
        <v>8267</v>
      </c>
    </row>
    <row r="9531" spans="1:12" x14ac:dyDescent="0.35">
      <c r="A9531" s="164" t="s">
        <v>30165</v>
      </c>
      <c r="B9531" t="s">
        <v>30166</v>
      </c>
      <c r="C9531" t="s">
        <v>30167</v>
      </c>
      <c r="D9531" t="s">
        <v>19140</v>
      </c>
      <c r="E9531" t="s">
        <v>4682</v>
      </c>
      <c r="H9531" t="s">
        <v>8226</v>
      </c>
      <c r="I9531" t="s">
        <v>8214</v>
      </c>
      <c r="J9531" t="s">
        <v>8215</v>
      </c>
      <c r="K9531" t="s">
        <v>8224</v>
      </c>
      <c r="L9531" t="s">
        <v>8216</v>
      </c>
    </row>
    <row r="9532" spans="1:12" x14ac:dyDescent="0.35">
      <c r="A9532" s="164" t="s">
        <v>16938</v>
      </c>
      <c r="B9532" t="s">
        <v>16939</v>
      </c>
      <c r="C9532" t="s">
        <v>16940</v>
      </c>
      <c r="D9532" t="s">
        <v>16941</v>
      </c>
      <c r="E9532" t="s">
        <v>4682</v>
      </c>
      <c r="F9532">
        <v>26</v>
      </c>
      <c r="G9532" t="s">
        <v>8234</v>
      </c>
      <c r="H9532" t="s">
        <v>8226</v>
      </c>
      <c r="I9532" t="s">
        <v>8214</v>
      </c>
      <c r="J9532" t="s">
        <v>8215</v>
      </c>
      <c r="K9532" t="s">
        <v>5808</v>
      </c>
      <c r="L9532" t="s">
        <v>8216</v>
      </c>
    </row>
    <row r="9533" spans="1:12" x14ac:dyDescent="0.35">
      <c r="A9533" s="164" t="s">
        <v>13806</v>
      </c>
      <c r="B9533" t="s">
        <v>13807</v>
      </c>
      <c r="C9533" t="s">
        <v>13808</v>
      </c>
      <c r="D9533" t="s">
        <v>11377</v>
      </c>
      <c r="E9533" t="s">
        <v>4682</v>
      </c>
      <c r="H9533" t="s">
        <v>8226</v>
      </c>
      <c r="I9533" t="s">
        <v>8214</v>
      </c>
      <c r="J9533" t="s">
        <v>8215</v>
      </c>
      <c r="K9533" t="s">
        <v>8224</v>
      </c>
      <c r="L9533" t="s">
        <v>8216</v>
      </c>
    </row>
    <row r="9534" spans="1:12" x14ac:dyDescent="0.35">
      <c r="A9534" s="164" t="s">
        <v>23786</v>
      </c>
      <c r="B9534" t="s">
        <v>23787</v>
      </c>
      <c r="C9534" t="s">
        <v>23788</v>
      </c>
      <c r="D9534" t="s">
        <v>4681</v>
      </c>
      <c r="E9534" t="s">
        <v>4682</v>
      </c>
      <c r="F9534">
        <v>63</v>
      </c>
      <c r="G9534" t="s">
        <v>8234</v>
      </c>
      <c r="H9534" t="s">
        <v>8226</v>
      </c>
      <c r="I9534" t="s">
        <v>8214</v>
      </c>
      <c r="J9534" t="s">
        <v>8215</v>
      </c>
      <c r="K9534" t="s">
        <v>8224</v>
      </c>
      <c r="L9534" t="s">
        <v>8216</v>
      </c>
    </row>
    <row r="9535" spans="1:12" x14ac:dyDescent="0.35">
      <c r="A9535" s="164" t="s">
        <v>17120</v>
      </c>
      <c r="B9535" t="s">
        <v>17121</v>
      </c>
      <c r="C9535" t="s">
        <v>17122</v>
      </c>
      <c r="D9535" t="s">
        <v>17123</v>
      </c>
      <c r="E9535" t="s">
        <v>4682</v>
      </c>
      <c r="H9535" t="s">
        <v>8226</v>
      </c>
      <c r="I9535" t="s">
        <v>8214</v>
      </c>
      <c r="J9535" t="s">
        <v>8215</v>
      </c>
      <c r="K9535" t="s">
        <v>8224</v>
      </c>
      <c r="L9535" t="s">
        <v>8216</v>
      </c>
    </row>
    <row r="9536" spans="1:12" x14ac:dyDescent="0.35">
      <c r="A9536" s="164" t="s">
        <v>17370</v>
      </c>
      <c r="B9536" t="s">
        <v>17371</v>
      </c>
      <c r="C9536" t="s">
        <v>17372</v>
      </c>
      <c r="D9536" t="s">
        <v>17373</v>
      </c>
      <c r="E9536" t="s">
        <v>4682</v>
      </c>
      <c r="H9536" t="s">
        <v>8226</v>
      </c>
      <c r="I9536" t="s">
        <v>8214</v>
      </c>
      <c r="J9536" t="s">
        <v>8215</v>
      </c>
      <c r="K9536" t="s">
        <v>8224</v>
      </c>
      <c r="L9536" t="s">
        <v>8216</v>
      </c>
    </row>
    <row r="9537" spans="1:12" x14ac:dyDescent="0.35">
      <c r="A9537" s="164" t="s">
        <v>26323</v>
      </c>
      <c r="B9537" t="s">
        <v>26324</v>
      </c>
      <c r="C9537" t="s">
        <v>26325</v>
      </c>
      <c r="D9537" t="s">
        <v>26326</v>
      </c>
      <c r="E9537" t="s">
        <v>4682</v>
      </c>
      <c r="H9537" t="s">
        <v>8226</v>
      </c>
      <c r="I9537" t="s">
        <v>8214</v>
      </c>
      <c r="J9537" t="s">
        <v>8215</v>
      </c>
      <c r="K9537" t="s">
        <v>8224</v>
      </c>
      <c r="L9537" t="s">
        <v>8216</v>
      </c>
    </row>
    <row r="9538" spans="1:12" x14ac:dyDescent="0.35">
      <c r="A9538" s="164" t="s">
        <v>21129</v>
      </c>
      <c r="B9538" t="s">
        <v>21130</v>
      </c>
      <c r="C9538" t="s">
        <v>21131</v>
      </c>
      <c r="D9538" t="s">
        <v>4681</v>
      </c>
      <c r="E9538" t="s">
        <v>4682</v>
      </c>
      <c r="F9538">
        <v>20</v>
      </c>
      <c r="G9538" t="s">
        <v>8234</v>
      </c>
      <c r="H9538" t="s">
        <v>8226</v>
      </c>
      <c r="I9538" t="s">
        <v>8214</v>
      </c>
      <c r="J9538" t="s">
        <v>8215</v>
      </c>
      <c r="K9538" t="s">
        <v>8224</v>
      </c>
      <c r="L9538" t="s">
        <v>8267</v>
      </c>
    </row>
    <row r="9539" spans="1:12" x14ac:dyDescent="0.35">
      <c r="A9539" s="164" t="s">
        <v>4741</v>
      </c>
      <c r="B9539" t="s">
        <v>7942</v>
      </c>
      <c r="C9539" t="s">
        <v>18496</v>
      </c>
      <c r="D9539" t="s">
        <v>4700</v>
      </c>
      <c r="E9539" t="s">
        <v>4682</v>
      </c>
      <c r="F9539">
        <v>107</v>
      </c>
      <c r="G9539" t="s">
        <v>8212</v>
      </c>
      <c r="H9539" t="s">
        <v>8226</v>
      </c>
      <c r="I9539" t="s">
        <v>8214</v>
      </c>
      <c r="J9539" t="s">
        <v>8215</v>
      </c>
      <c r="K9539" t="s">
        <v>8224</v>
      </c>
      <c r="L9539" t="s">
        <v>8216</v>
      </c>
    </row>
    <row r="9540" spans="1:12" x14ac:dyDescent="0.35">
      <c r="A9540" s="164" t="s">
        <v>32541</v>
      </c>
      <c r="B9540" t="s">
        <v>32542</v>
      </c>
      <c r="C9540" t="s">
        <v>32543</v>
      </c>
      <c r="D9540" t="s">
        <v>4209</v>
      </c>
      <c r="E9540" t="s">
        <v>4682</v>
      </c>
      <c r="F9540">
        <v>1</v>
      </c>
      <c r="G9540" t="s">
        <v>8234</v>
      </c>
      <c r="H9540" t="s">
        <v>8226</v>
      </c>
      <c r="I9540" t="s">
        <v>8214</v>
      </c>
      <c r="J9540" t="s">
        <v>8215</v>
      </c>
      <c r="K9540" t="s">
        <v>8224</v>
      </c>
      <c r="L9540" t="s">
        <v>8216</v>
      </c>
    </row>
    <row r="9541" spans="1:12" x14ac:dyDescent="0.35">
      <c r="A9541" s="164" t="s">
        <v>4742</v>
      </c>
      <c r="B9541" t="s">
        <v>7916</v>
      </c>
      <c r="C9541" t="s">
        <v>29191</v>
      </c>
      <c r="D9541" t="s">
        <v>4743</v>
      </c>
      <c r="E9541" t="s">
        <v>4682</v>
      </c>
      <c r="F9541">
        <v>124</v>
      </c>
      <c r="G9541" t="s">
        <v>8212</v>
      </c>
      <c r="H9541" t="s">
        <v>8226</v>
      </c>
      <c r="I9541" t="s">
        <v>8214</v>
      </c>
      <c r="J9541" t="s">
        <v>8215</v>
      </c>
      <c r="K9541" t="s">
        <v>8224</v>
      </c>
      <c r="L9541" t="s">
        <v>8267</v>
      </c>
    </row>
    <row r="9542" spans="1:12" x14ac:dyDescent="0.35">
      <c r="A9542" s="164" t="s">
        <v>12999</v>
      </c>
      <c r="B9542" t="s">
        <v>13000</v>
      </c>
      <c r="C9542" t="s">
        <v>13001</v>
      </c>
      <c r="D9542" t="s">
        <v>11377</v>
      </c>
      <c r="E9542" t="s">
        <v>4682</v>
      </c>
      <c r="H9542" t="s">
        <v>8226</v>
      </c>
      <c r="I9542" t="s">
        <v>8214</v>
      </c>
      <c r="J9542" t="s">
        <v>8215</v>
      </c>
      <c r="K9542" t="s">
        <v>8224</v>
      </c>
      <c r="L9542" t="s">
        <v>8216</v>
      </c>
    </row>
    <row r="9543" spans="1:12" x14ac:dyDescent="0.35">
      <c r="A9543" s="164" t="s">
        <v>31838</v>
      </c>
      <c r="B9543" t="s">
        <v>31839</v>
      </c>
      <c r="C9543" t="s">
        <v>31840</v>
      </c>
      <c r="D9543" t="s">
        <v>31841</v>
      </c>
      <c r="E9543" t="s">
        <v>4682</v>
      </c>
      <c r="F9543">
        <v>50</v>
      </c>
      <c r="G9543" t="s">
        <v>8234</v>
      </c>
      <c r="H9543" t="s">
        <v>8226</v>
      </c>
      <c r="I9543" t="s">
        <v>8214</v>
      </c>
      <c r="J9543" t="s">
        <v>8215</v>
      </c>
      <c r="K9543" t="s">
        <v>8224</v>
      </c>
      <c r="L9543" t="s">
        <v>8216</v>
      </c>
    </row>
    <row r="9544" spans="1:12" x14ac:dyDescent="0.35">
      <c r="A9544" s="164" t="s">
        <v>17218</v>
      </c>
      <c r="B9544" t="s">
        <v>17219</v>
      </c>
      <c r="C9544" t="s">
        <v>17220</v>
      </c>
      <c r="D9544" t="s">
        <v>11377</v>
      </c>
      <c r="E9544" t="s">
        <v>4682</v>
      </c>
      <c r="H9544" t="s">
        <v>8226</v>
      </c>
      <c r="I9544" t="s">
        <v>8214</v>
      </c>
      <c r="J9544" t="s">
        <v>8215</v>
      </c>
      <c r="K9544" t="s">
        <v>8224</v>
      </c>
      <c r="L9544" t="s">
        <v>8216</v>
      </c>
    </row>
    <row r="9545" spans="1:12" x14ac:dyDescent="0.35">
      <c r="A9545" s="164" t="s">
        <v>24173</v>
      </c>
      <c r="B9545" t="s">
        <v>24174</v>
      </c>
      <c r="C9545" t="s">
        <v>24175</v>
      </c>
      <c r="D9545" t="s">
        <v>17123</v>
      </c>
      <c r="E9545" t="s">
        <v>4682</v>
      </c>
      <c r="F9545">
        <v>28</v>
      </c>
      <c r="G9545" t="s">
        <v>8234</v>
      </c>
      <c r="H9545" t="s">
        <v>8226</v>
      </c>
      <c r="I9545" t="s">
        <v>8214</v>
      </c>
      <c r="J9545" t="s">
        <v>8215</v>
      </c>
      <c r="K9545" t="s">
        <v>5808</v>
      </c>
      <c r="L9545" t="s">
        <v>8216</v>
      </c>
    </row>
    <row r="9546" spans="1:12" x14ac:dyDescent="0.35">
      <c r="A9546" s="164" t="s">
        <v>26996</v>
      </c>
      <c r="B9546" t="s">
        <v>19388</v>
      </c>
      <c r="C9546" t="s">
        <v>26997</v>
      </c>
      <c r="D9546" t="s">
        <v>19390</v>
      </c>
      <c r="E9546" t="s">
        <v>4682</v>
      </c>
      <c r="F9546">
        <v>13</v>
      </c>
      <c r="G9546" t="s">
        <v>8234</v>
      </c>
      <c r="H9546" t="s">
        <v>8226</v>
      </c>
      <c r="I9546" t="s">
        <v>8214</v>
      </c>
      <c r="J9546" t="s">
        <v>8215</v>
      </c>
      <c r="K9546" t="s">
        <v>8224</v>
      </c>
      <c r="L9546" t="s">
        <v>8216</v>
      </c>
    </row>
    <row r="9547" spans="1:12" x14ac:dyDescent="0.35">
      <c r="A9547" s="164" t="s">
        <v>4744</v>
      </c>
      <c r="B9547" t="s">
        <v>7950</v>
      </c>
      <c r="C9547" t="s">
        <v>21105</v>
      </c>
      <c r="D9547" t="s">
        <v>4696</v>
      </c>
      <c r="E9547" t="s">
        <v>4682</v>
      </c>
      <c r="F9547">
        <v>11</v>
      </c>
      <c r="G9547" t="s">
        <v>8234</v>
      </c>
      <c r="H9547" t="s">
        <v>8226</v>
      </c>
      <c r="I9547" t="s">
        <v>8214</v>
      </c>
      <c r="J9547" t="s">
        <v>8215</v>
      </c>
      <c r="K9547" t="s">
        <v>8224</v>
      </c>
      <c r="L9547" t="s">
        <v>8216</v>
      </c>
    </row>
    <row r="9548" spans="1:12" x14ac:dyDescent="0.35">
      <c r="A9548" s="164" t="s">
        <v>25800</v>
      </c>
      <c r="B9548" t="s">
        <v>25801</v>
      </c>
      <c r="C9548" t="s">
        <v>19139</v>
      </c>
      <c r="D9548" t="s">
        <v>19140</v>
      </c>
      <c r="E9548" t="s">
        <v>4682</v>
      </c>
      <c r="F9548">
        <v>108</v>
      </c>
      <c r="G9548" t="s">
        <v>8212</v>
      </c>
      <c r="H9548" t="s">
        <v>8226</v>
      </c>
      <c r="I9548" t="s">
        <v>11246</v>
      </c>
      <c r="J9548" t="s">
        <v>8215</v>
      </c>
      <c r="K9548" t="s">
        <v>5808</v>
      </c>
      <c r="L9548" t="s">
        <v>8216</v>
      </c>
    </row>
    <row r="9549" spans="1:12" x14ac:dyDescent="0.35">
      <c r="A9549" s="164" t="s">
        <v>4745</v>
      </c>
      <c r="B9549" t="s">
        <v>7948</v>
      </c>
      <c r="C9549" t="s">
        <v>27019</v>
      </c>
      <c r="D9549" t="s">
        <v>4719</v>
      </c>
      <c r="E9549" t="s">
        <v>4682</v>
      </c>
      <c r="F9549">
        <v>166</v>
      </c>
      <c r="G9549" t="s">
        <v>8212</v>
      </c>
      <c r="H9549" t="s">
        <v>8226</v>
      </c>
      <c r="I9549" t="s">
        <v>8214</v>
      </c>
      <c r="J9549" t="s">
        <v>8215</v>
      </c>
      <c r="K9549" t="s">
        <v>8224</v>
      </c>
      <c r="L9549" t="s">
        <v>8216</v>
      </c>
    </row>
    <row r="9550" spans="1:12" x14ac:dyDescent="0.35">
      <c r="A9550" s="164" t="s">
        <v>4746</v>
      </c>
      <c r="B9550" t="s">
        <v>6618</v>
      </c>
      <c r="C9550" t="s">
        <v>14788</v>
      </c>
      <c r="D9550" t="s">
        <v>4747</v>
      </c>
      <c r="E9550" t="s">
        <v>4682</v>
      </c>
      <c r="F9550">
        <v>112</v>
      </c>
      <c r="G9550" t="s">
        <v>8212</v>
      </c>
      <c r="H9550" t="s">
        <v>8226</v>
      </c>
      <c r="I9550" t="s">
        <v>8214</v>
      </c>
      <c r="J9550" t="s">
        <v>8215</v>
      </c>
      <c r="K9550" t="s">
        <v>8224</v>
      </c>
      <c r="L9550" t="s">
        <v>8216</v>
      </c>
    </row>
    <row r="9551" spans="1:12" x14ac:dyDescent="0.35">
      <c r="A9551" s="164" t="s">
        <v>4748</v>
      </c>
      <c r="B9551" t="s">
        <v>7919</v>
      </c>
      <c r="C9551" t="s">
        <v>26853</v>
      </c>
      <c r="D9551" t="s">
        <v>4749</v>
      </c>
      <c r="E9551" t="s">
        <v>4682</v>
      </c>
      <c r="F9551">
        <v>135</v>
      </c>
      <c r="G9551" t="s">
        <v>8212</v>
      </c>
      <c r="H9551" t="s">
        <v>8226</v>
      </c>
      <c r="I9551" t="s">
        <v>8214</v>
      </c>
      <c r="J9551" t="s">
        <v>8215</v>
      </c>
      <c r="K9551" t="s">
        <v>8224</v>
      </c>
      <c r="L9551" t="s">
        <v>8267</v>
      </c>
    </row>
    <row r="9552" spans="1:12" x14ac:dyDescent="0.35">
      <c r="A9552" s="164" t="s">
        <v>32937</v>
      </c>
      <c r="B9552" t="s">
        <v>32938</v>
      </c>
      <c r="C9552" t="s">
        <v>29313</v>
      </c>
      <c r="D9552" t="s">
        <v>29314</v>
      </c>
      <c r="E9552" t="s">
        <v>4682</v>
      </c>
      <c r="F9552">
        <v>10</v>
      </c>
      <c r="G9552" t="s">
        <v>8234</v>
      </c>
      <c r="H9552" t="s">
        <v>8226</v>
      </c>
      <c r="I9552" t="s">
        <v>8219</v>
      </c>
      <c r="J9552" t="s">
        <v>8215</v>
      </c>
      <c r="K9552" t="s">
        <v>8224</v>
      </c>
      <c r="L9552" t="s">
        <v>8216</v>
      </c>
    </row>
    <row r="9553" spans="1:12" x14ac:dyDescent="0.35">
      <c r="A9553" s="164" t="s">
        <v>7921</v>
      </c>
      <c r="B9553" t="s">
        <v>7922</v>
      </c>
      <c r="C9553" t="s">
        <v>11745</v>
      </c>
      <c r="D9553" t="s">
        <v>101</v>
      </c>
      <c r="E9553" t="s">
        <v>4682</v>
      </c>
      <c r="F9553">
        <v>48</v>
      </c>
      <c r="G9553" t="s">
        <v>8234</v>
      </c>
      <c r="H9553" t="s">
        <v>8226</v>
      </c>
      <c r="I9553" t="s">
        <v>8214</v>
      </c>
      <c r="J9553" t="s">
        <v>8215</v>
      </c>
      <c r="K9553" t="s">
        <v>8224</v>
      </c>
      <c r="L9553" t="s">
        <v>8216</v>
      </c>
    </row>
    <row r="9554" spans="1:12" x14ac:dyDescent="0.35">
      <c r="A9554" s="164" t="s">
        <v>27770</v>
      </c>
      <c r="B9554" t="s">
        <v>20384</v>
      </c>
      <c r="C9554" t="s">
        <v>27771</v>
      </c>
      <c r="D9554" t="s">
        <v>20386</v>
      </c>
      <c r="E9554" t="s">
        <v>4682</v>
      </c>
      <c r="F9554">
        <v>25</v>
      </c>
      <c r="G9554" t="s">
        <v>8234</v>
      </c>
      <c r="H9554" t="s">
        <v>8226</v>
      </c>
      <c r="I9554" t="s">
        <v>8219</v>
      </c>
      <c r="J9554" t="s">
        <v>8272</v>
      </c>
      <c r="K9554" t="s">
        <v>5808</v>
      </c>
      <c r="L9554" t="s">
        <v>8216</v>
      </c>
    </row>
    <row r="9555" spans="1:12" x14ac:dyDescent="0.35">
      <c r="A9555" s="164" t="s">
        <v>14377</v>
      </c>
      <c r="B9555" t="s">
        <v>14378</v>
      </c>
      <c r="C9555" t="s">
        <v>14379</v>
      </c>
      <c r="D9555" t="s">
        <v>3439</v>
      </c>
      <c r="E9555" t="s">
        <v>4682</v>
      </c>
      <c r="F9555">
        <v>25</v>
      </c>
      <c r="G9555" t="s">
        <v>8234</v>
      </c>
      <c r="H9555" t="s">
        <v>8226</v>
      </c>
      <c r="I9555" t="s">
        <v>8219</v>
      </c>
      <c r="J9555" t="s">
        <v>8272</v>
      </c>
      <c r="K9555" t="s">
        <v>5808</v>
      </c>
      <c r="L9555" t="s">
        <v>8216</v>
      </c>
    </row>
    <row r="9556" spans="1:12" x14ac:dyDescent="0.35">
      <c r="A9556" s="164" t="s">
        <v>8640</v>
      </c>
      <c r="B9556" t="s">
        <v>8641</v>
      </c>
      <c r="C9556" t="s">
        <v>8642</v>
      </c>
      <c r="D9556" t="s">
        <v>1812</v>
      </c>
      <c r="E9556" t="s">
        <v>4682</v>
      </c>
      <c r="F9556">
        <v>10</v>
      </c>
      <c r="G9556" t="s">
        <v>8234</v>
      </c>
      <c r="H9556" t="s">
        <v>8226</v>
      </c>
      <c r="I9556" t="s">
        <v>8219</v>
      </c>
      <c r="J9556" t="s">
        <v>8272</v>
      </c>
      <c r="K9556" t="s">
        <v>8224</v>
      </c>
      <c r="L9556" t="s">
        <v>8216</v>
      </c>
    </row>
    <row r="9557" spans="1:12" x14ac:dyDescent="0.35">
      <c r="A9557" s="164" t="s">
        <v>20617</v>
      </c>
      <c r="B9557" t="s">
        <v>20618</v>
      </c>
      <c r="C9557" t="s">
        <v>20619</v>
      </c>
      <c r="D9557" t="s">
        <v>20620</v>
      </c>
      <c r="E9557" t="s">
        <v>4682</v>
      </c>
      <c r="F9557">
        <v>10</v>
      </c>
      <c r="G9557" t="s">
        <v>8234</v>
      </c>
      <c r="H9557" t="s">
        <v>8226</v>
      </c>
      <c r="I9557" t="s">
        <v>8219</v>
      </c>
      <c r="J9557" t="s">
        <v>8272</v>
      </c>
      <c r="K9557" t="s">
        <v>8224</v>
      </c>
      <c r="L9557" t="s">
        <v>8216</v>
      </c>
    </row>
    <row r="9558" spans="1:12" x14ac:dyDescent="0.35">
      <c r="A9558" s="164" t="s">
        <v>14861</v>
      </c>
      <c r="B9558" t="s">
        <v>14862</v>
      </c>
      <c r="C9558" t="s">
        <v>14863</v>
      </c>
      <c r="D9558" t="s">
        <v>1212</v>
      </c>
      <c r="E9558" t="s">
        <v>4682</v>
      </c>
      <c r="F9558">
        <v>25</v>
      </c>
      <c r="G9558" t="s">
        <v>8234</v>
      </c>
      <c r="H9558" t="s">
        <v>8226</v>
      </c>
      <c r="I9558" t="s">
        <v>8219</v>
      </c>
      <c r="J9558" t="s">
        <v>8272</v>
      </c>
      <c r="K9558" t="s">
        <v>5808</v>
      </c>
      <c r="L9558" t="s">
        <v>8216</v>
      </c>
    </row>
    <row r="9559" spans="1:12" x14ac:dyDescent="0.35">
      <c r="A9559" s="164" t="s">
        <v>25186</v>
      </c>
      <c r="B9559" t="s">
        <v>16939</v>
      </c>
      <c r="C9559" t="s">
        <v>16940</v>
      </c>
      <c r="D9559" t="s">
        <v>16941</v>
      </c>
      <c r="E9559" t="s">
        <v>4682</v>
      </c>
      <c r="F9559">
        <v>25</v>
      </c>
      <c r="G9559" t="s">
        <v>8234</v>
      </c>
      <c r="H9559" t="s">
        <v>8226</v>
      </c>
      <c r="I9559" t="s">
        <v>8214</v>
      </c>
      <c r="J9559" t="s">
        <v>8272</v>
      </c>
      <c r="K9559" t="s">
        <v>8224</v>
      </c>
      <c r="L9559" t="s">
        <v>8216</v>
      </c>
    </row>
    <row r="9560" spans="1:12" x14ac:dyDescent="0.35">
      <c r="A9560" s="164" t="s">
        <v>33321</v>
      </c>
      <c r="B9560" t="s">
        <v>30286</v>
      </c>
      <c r="C9560" t="s">
        <v>33322</v>
      </c>
      <c r="D9560" t="s">
        <v>4262</v>
      </c>
      <c r="E9560" t="s">
        <v>4682</v>
      </c>
      <c r="F9560">
        <v>25</v>
      </c>
      <c r="G9560" t="s">
        <v>8234</v>
      </c>
      <c r="H9560" t="s">
        <v>8226</v>
      </c>
      <c r="I9560" t="s">
        <v>8219</v>
      </c>
      <c r="J9560" t="s">
        <v>8272</v>
      </c>
      <c r="K9560" t="s">
        <v>5808</v>
      </c>
      <c r="L9560" t="s">
        <v>8216</v>
      </c>
    </row>
    <row r="9561" spans="1:12" x14ac:dyDescent="0.35">
      <c r="A9561" s="164" t="s">
        <v>10638</v>
      </c>
      <c r="B9561" t="s">
        <v>10639</v>
      </c>
      <c r="C9561" t="s">
        <v>10640</v>
      </c>
      <c r="D9561" t="s">
        <v>10641</v>
      </c>
      <c r="E9561" t="s">
        <v>4682</v>
      </c>
      <c r="F9561">
        <v>25</v>
      </c>
      <c r="G9561" t="s">
        <v>8234</v>
      </c>
      <c r="H9561" t="s">
        <v>8226</v>
      </c>
      <c r="I9561" t="s">
        <v>8219</v>
      </c>
      <c r="J9561" t="s">
        <v>8272</v>
      </c>
      <c r="K9561" t="s">
        <v>5808</v>
      </c>
      <c r="L9561" t="s">
        <v>8216</v>
      </c>
    </row>
    <row r="9562" spans="1:12" x14ac:dyDescent="0.35">
      <c r="A9562" s="164" t="s">
        <v>25636</v>
      </c>
      <c r="B9562" t="s">
        <v>25637</v>
      </c>
      <c r="C9562" t="s">
        <v>25638</v>
      </c>
      <c r="D9562" t="s">
        <v>25639</v>
      </c>
      <c r="E9562" t="s">
        <v>4682</v>
      </c>
      <c r="F9562">
        <v>23</v>
      </c>
      <c r="G9562" t="s">
        <v>8234</v>
      </c>
      <c r="H9562" t="s">
        <v>8226</v>
      </c>
      <c r="I9562" t="s">
        <v>8214</v>
      </c>
      <c r="J9562" t="s">
        <v>8272</v>
      </c>
      <c r="K9562" t="s">
        <v>8224</v>
      </c>
      <c r="L9562" t="s">
        <v>8216</v>
      </c>
    </row>
    <row r="9563" spans="1:12" x14ac:dyDescent="0.35">
      <c r="A9563" s="164" t="s">
        <v>23977</v>
      </c>
      <c r="B9563" t="s">
        <v>23978</v>
      </c>
      <c r="C9563" t="s">
        <v>23979</v>
      </c>
      <c r="D9563" t="s">
        <v>420</v>
      </c>
      <c r="E9563" t="s">
        <v>4682</v>
      </c>
      <c r="F9563">
        <v>20</v>
      </c>
      <c r="G9563" t="s">
        <v>8234</v>
      </c>
      <c r="H9563" t="s">
        <v>8226</v>
      </c>
      <c r="I9563" t="s">
        <v>8219</v>
      </c>
      <c r="J9563" t="s">
        <v>8272</v>
      </c>
      <c r="K9563" t="s">
        <v>8224</v>
      </c>
      <c r="L9563" t="s">
        <v>8216</v>
      </c>
    </row>
    <row r="9564" spans="1:12" x14ac:dyDescent="0.35">
      <c r="A9564" s="164" t="s">
        <v>16720</v>
      </c>
      <c r="B9564" t="s">
        <v>16721</v>
      </c>
      <c r="C9564" t="s">
        <v>16722</v>
      </c>
      <c r="D9564" t="s">
        <v>16723</v>
      </c>
      <c r="E9564" t="s">
        <v>4682</v>
      </c>
      <c r="F9564">
        <v>12</v>
      </c>
      <c r="G9564" t="s">
        <v>8234</v>
      </c>
      <c r="H9564" t="s">
        <v>8226</v>
      </c>
      <c r="I9564" t="s">
        <v>8219</v>
      </c>
      <c r="J9564" t="s">
        <v>8272</v>
      </c>
      <c r="K9564" t="s">
        <v>8224</v>
      </c>
      <c r="L9564" t="s">
        <v>8216</v>
      </c>
    </row>
    <row r="9565" spans="1:12" x14ac:dyDescent="0.35">
      <c r="A9565" s="164" t="s">
        <v>23047</v>
      </c>
      <c r="B9565" t="s">
        <v>23048</v>
      </c>
      <c r="C9565" t="s">
        <v>23049</v>
      </c>
      <c r="D9565" t="s">
        <v>23050</v>
      </c>
      <c r="E9565" t="s">
        <v>4682</v>
      </c>
      <c r="F9565">
        <v>25</v>
      </c>
      <c r="G9565" t="s">
        <v>8234</v>
      </c>
      <c r="H9565" t="s">
        <v>8226</v>
      </c>
      <c r="I9565" t="s">
        <v>8214</v>
      </c>
      <c r="J9565" t="s">
        <v>8272</v>
      </c>
      <c r="K9565" t="s">
        <v>5808</v>
      </c>
      <c r="L9565" t="s">
        <v>8216</v>
      </c>
    </row>
    <row r="9566" spans="1:12" x14ac:dyDescent="0.35">
      <c r="A9566" s="164" t="s">
        <v>9474</v>
      </c>
      <c r="B9566" t="s">
        <v>9475</v>
      </c>
      <c r="C9566" t="s">
        <v>9476</v>
      </c>
      <c r="D9566" t="s">
        <v>1943</v>
      </c>
      <c r="E9566" t="s">
        <v>4682</v>
      </c>
      <c r="F9566">
        <v>9</v>
      </c>
      <c r="G9566" t="s">
        <v>8234</v>
      </c>
      <c r="H9566" t="s">
        <v>8226</v>
      </c>
      <c r="I9566" t="s">
        <v>8214</v>
      </c>
      <c r="J9566" t="s">
        <v>8272</v>
      </c>
      <c r="K9566" t="s">
        <v>8224</v>
      </c>
      <c r="L9566" t="s">
        <v>8216</v>
      </c>
    </row>
    <row r="9567" spans="1:12" x14ac:dyDescent="0.35">
      <c r="A9567" s="164" t="s">
        <v>21729</v>
      </c>
      <c r="B9567" t="s">
        <v>21730</v>
      </c>
      <c r="C9567" t="s">
        <v>21731</v>
      </c>
      <c r="D9567" t="s">
        <v>21732</v>
      </c>
      <c r="E9567" t="s">
        <v>4682</v>
      </c>
      <c r="F9567">
        <v>25</v>
      </c>
      <c r="G9567" t="s">
        <v>8234</v>
      </c>
      <c r="H9567" t="s">
        <v>8226</v>
      </c>
      <c r="I9567" t="s">
        <v>8219</v>
      </c>
      <c r="J9567" t="s">
        <v>8272</v>
      </c>
      <c r="K9567" t="s">
        <v>5808</v>
      </c>
      <c r="L9567" t="s">
        <v>8216</v>
      </c>
    </row>
    <row r="9568" spans="1:12" x14ac:dyDescent="0.35">
      <c r="A9568" s="164" t="s">
        <v>26217</v>
      </c>
      <c r="B9568" t="s">
        <v>26218</v>
      </c>
      <c r="C9568" t="s">
        <v>26219</v>
      </c>
      <c r="D9568" t="s">
        <v>26220</v>
      </c>
      <c r="E9568" t="s">
        <v>4682</v>
      </c>
      <c r="F9568">
        <v>14</v>
      </c>
      <c r="G9568" t="s">
        <v>8234</v>
      </c>
      <c r="H9568" t="s">
        <v>8226</v>
      </c>
      <c r="I9568" t="s">
        <v>8219</v>
      </c>
      <c r="J9568" t="s">
        <v>8272</v>
      </c>
      <c r="K9568" t="s">
        <v>8224</v>
      </c>
      <c r="L9568" t="s">
        <v>8216</v>
      </c>
    </row>
    <row r="9569" spans="1:12" x14ac:dyDescent="0.35">
      <c r="A9569" s="164" t="s">
        <v>18569</v>
      </c>
      <c r="B9569" t="s">
        <v>18570</v>
      </c>
      <c r="C9569" t="s">
        <v>10373</v>
      </c>
      <c r="D9569" t="s">
        <v>10374</v>
      </c>
      <c r="E9569" t="s">
        <v>4682</v>
      </c>
      <c r="F9569">
        <v>14</v>
      </c>
      <c r="G9569" t="s">
        <v>8234</v>
      </c>
      <c r="H9569" t="s">
        <v>8226</v>
      </c>
      <c r="I9569" t="s">
        <v>8219</v>
      </c>
      <c r="J9569" t="s">
        <v>8272</v>
      </c>
      <c r="K9569" t="s">
        <v>8224</v>
      </c>
      <c r="L9569" t="s">
        <v>8216</v>
      </c>
    </row>
    <row r="9570" spans="1:12" x14ac:dyDescent="0.35">
      <c r="A9570" s="164" t="s">
        <v>32797</v>
      </c>
      <c r="B9570" t="s">
        <v>11320</v>
      </c>
      <c r="C9570" t="s">
        <v>32798</v>
      </c>
      <c r="D9570" t="s">
        <v>3913</v>
      </c>
      <c r="E9570" t="s">
        <v>4682</v>
      </c>
      <c r="F9570">
        <v>25</v>
      </c>
      <c r="G9570" t="s">
        <v>8234</v>
      </c>
      <c r="H9570" t="s">
        <v>8226</v>
      </c>
      <c r="I9570" t="s">
        <v>8219</v>
      </c>
      <c r="J9570" t="s">
        <v>8272</v>
      </c>
      <c r="K9570" t="s">
        <v>5808</v>
      </c>
      <c r="L9570" t="s">
        <v>8216</v>
      </c>
    </row>
    <row r="9571" spans="1:12" x14ac:dyDescent="0.35">
      <c r="A9571" s="164" t="s">
        <v>12566</v>
      </c>
      <c r="B9571" t="s">
        <v>9430</v>
      </c>
      <c r="C9571" t="s">
        <v>12567</v>
      </c>
      <c r="D9571" t="s">
        <v>9432</v>
      </c>
      <c r="E9571" t="s">
        <v>4682</v>
      </c>
      <c r="F9571">
        <v>16</v>
      </c>
      <c r="G9571" t="s">
        <v>8234</v>
      </c>
      <c r="H9571" t="s">
        <v>8226</v>
      </c>
      <c r="I9571" t="s">
        <v>8219</v>
      </c>
      <c r="J9571" t="s">
        <v>8272</v>
      </c>
      <c r="K9571" t="s">
        <v>8224</v>
      </c>
      <c r="L9571" t="s">
        <v>8216</v>
      </c>
    </row>
    <row r="9572" spans="1:12" x14ac:dyDescent="0.35">
      <c r="A9572" s="164" t="s">
        <v>28908</v>
      </c>
      <c r="B9572" t="s">
        <v>28909</v>
      </c>
      <c r="C9572" t="s">
        <v>28910</v>
      </c>
      <c r="D9572" t="s">
        <v>13609</v>
      </c>
      <c r="E9572" t="s">
        <v>4682</v>
      </c>
      <c r="F9572">
        <v>25</v>
      </c>
      <c r="G9572" t="s">
        <v>8234</v>
      </c>
      <c r="H9572" t="s">
        <v>8226</v>
      </c>
      <c r="I9572" t="s">
        <v>8219</v>
      </c>
      <c r="J9572" t="s">
        <v>8272</v>
      </c>
      <c r="K9572" t="s">
        <v>5808</v>
      </c>
      <c r="L9572" t="s">
        <v>8216</v>
      </c>
    </row>
    <row r="9573" spans="1:12" x14ac:dyDescent="0.35">
      <c r="A9573" s="164" t="s">
        <v>30736</v>
      </c>
      <c r="B9573" t="s">
        <v>25458</v>
      </c>
      <c r="C9573" t="s">
        <v>30737</v>
      </c>
      <c r="D9573" t="s">
        <v>1576</v>
      </c>
      <c r="E9573" t="s">
        <v>4682</v>
      </c>
      <c r="F9573">
        <v>25</v>
      </c>
      <c r="G9573" t="s">
        <v>8234</v>
      </c>
      <c r="H9573" t="s">
        <v>8226</v>
      </c>
      <c r="I9573" t="s">
        <v>8219</v>
      </c>
      <c r="J9573" t="s">
        <v>8272</v>
      </c>
      <c r="K9573" t="s">
        <v>5808</v>
      </c>
      <c r="L9573" t="s">
        <v>8216</v>
      </c>
    </row>
    <row r="9574" spans="1:12" x14ac:dyDescent="0.35">
      <c r="A9574" s="164" t="s">
        <v>21139</v>
      </c>
      <c r="B9574" t="s">
        <v>9415</v>
      </c>
      <c r="C9574" t="s">
        <v>21140</v>
      </c>
      <c r="D9574" t="s">
        <v>18966</v>
      </c>
      <c r="E9574" t="s">
        <v>4682</v>
      </c>
      <c r="F9574">
        <v>18</v>
      </c>
      <c r="G9574" t="s">
        <v>8234</v>
      </c>
      <c r="H9574" t="s">
        <v>8226</v>
      </c>
      <c r="I9574" t="s">
        <v>8219</v>
      </c>
      <c r="J9574" t="s">
        <v>8272</v>
      </c>
      <c r="K9574" t="s">
        <v>8224</v>
      </c>
      <c r="L9574" t="s">
        <v>8216</v>
      </c>
    </row>
    <row r="9575" spans="1:12" x14ac:dyDescent="0.35">
      <c r="A9575" s="164" t="s">
        <v>8590</v>
      </c>
      <c r="B9575" t="s">
        <v>8591</v>
      </c>
      <c r="C9575" t="s">
        <v>8592</v>
      </c>
      <c r="D9575" t="s">
        <v>8593</v>
      </c>
      <c r="E9575" t="s">
        <v>4682</v>
      </c>
      <c r="F9575">
        <v>25</v>
      </c>
      <c r="G9575" t="s">
        <v>8234</v>
      </c>
      <c r="H9575" t="s">
        <v>8226</v>
      </c>
      <c r="I9575" t="s">
        <v>8219</v>
      </c>
      <c r="J9575" t="s">
        <v>8272</v>
      </c>
      <c r="K9575" t="s">
        <v>5808</v>
      </c>
      <c r="L9575" t="s">
        <v>8216</v>
      </c>
    </row>
    <row r="9576" spans="1:12" x14ac:dyDescent="0.35">
      <c r="A9576" s="164" t="s">
        <v>21516</v>
      </c>
      <c r="B9576" t="s">
        <v>21517</v>
      </c>
      <c r="C9576" t="s">
        <v>21166</v>
      </c>
      <c r="D9576" t="s">
        <v>21167</v>
      </c>
      <c r="E9576" t="s">
        <v>4682</v>
      </c>
      <c r="F9576">
        <v>25</v>
      </c>
      <c r="G9576" t="s">
        <v>8234</v>
      </c>
      <c r="H9576" t="s">
        <v>8226</v>
      </c>
      <c r="I9576" t="s">
        <v>8219</v>
      </c>
      <c r="J9576" t="s">
        <v>8272</v>
      </c>
      <c r="K9576" t="s">
        <v>5808</v>
      </c>
      <c r="L9576" t="s">
        <v>8216</v>
      </c>
    </row>
    <row r="9577" spans="1:12" x14ac:dyDescent="0.35">
      <c r="A9577" s="164" t="s">
        <v>31417</v>
      </c>
      <c r="B9577" t="s">
        <v>14455</v>
      </c>
      <c r="C9577" t="s">
        <v>29339</v>
      </c>
      <c r="D9577" t="s">
        <v>29340</v>
      </c>
      <c r="E9577" t="s">
        <v>4682</v>
      </c>
      <c r="F9577">
        <v>25</v>
      </c>
      <c r="G9577" t="s">
        <v>8234</v>
      </c>
      <c r="H9577" t="s">
        <v>8226</v>
      </c>
      <c r="I9577" t="s">
        <v>8219</v>
      </c>
      <c r="J9577" t="s">
        <v>8272</v>
      </c>
      <c r="K9577" t="s">
        <v>5808</v>
      </c>
      <c r="L9577" t="s">
        <v>8216</v>
      </c>
    </row>
    <row r="9578" spans="1:12" x14ac:dyDescent="0.35">
      <c r="A9578" s="164" t="s">
        <v>27198</v>
      </c>
      <c r="B9578" t="s">
        <v>20136</v>
      </c>
      <c r="C9578" t="s">
        <v>20137</v>
      </c>
      <c r="D9578" t="s">
        <v>20138</v>
      </c>
      <c r="E9578" t="s">
        <v>4682</v>
      </c>
      <c r="F9578">
        <v>25</v>
      </c>
      <c r="G9578" t="s">
        <v>8234</v>
      </c>
      <c r="H9578" t="s">
        <v>8226</v>
      </c>
      <c r="I9578" t="s">
        <v>8219</v>
      </c>
      <c r="J9578" t="s">
        <v>8272</v>
      </c>
      <c r="K9578" t="s">
        <v>5808</v>
      </c>
      <c r="L9578" t="s">
        <v>8216</v>
      </c>
    </row>
    <row r="9579" spans="1:12" x14ac:dyDescent="0.35">
      <c r="A9579" s="164" t="s">
        <v>21972</v>
      </c>
      <c r="B9579" t="s">
        <v>21973</v>
      </c>
      <c r="C9579" t="s">
        <v>21974</v>
      </c>
      <c r="D9579" t="s">
        <v>21975</v>
      </c>
      <c r="E9579" t="s">
        <v>4682</v>
      </c>
      <c r="F9579">
        <v>25</v>
      </c>
      <c r="G9579" t="s">
        <v>8234</v>
      </c>
      <c r="H9579" t="s">
        <v>8226</v>
      </c>
      <c r="I9579" t="s">
        <v>8214</v>
      </c>
      <c r="J9579" t="s">
        <v>8272</v>
      </c>
      <c r="K9579" t="s">
        <v>8224</v>
      </c>
      <c r="L9579" t="s">
        <v>8267</v>
      </c>
    </row>
    <row r="9580" spans="1:12" x14ac:dyDescent="0.35">
      <c r="A9580" s="164" t="s">
        <v>8814</v>
      </c>
      <c r="B9580" t="s">
        <v>8815</v>
      </c>
      <c r="C9580" t="s">
        <v>8816</v>
      </c>
      <c r="D9580" t="s">
        <v>8817</v>
      </c>
      <c r="E9580" t="s">
        <v>4682</v>
      </c>
      <c r="F9580">
        <v>25</v>
      </c>
      <c r="G9580" t="s">
        <v>8234</v>
      </c>
      <c r="H9580" t="s">
        <v>8226</v>
      </c>
      <c r="I9580" t="s">
        <v>8219</v>
      </c>
      <c r="J9580" t="s">
        <v>8272</v>
      </c>
      <c r="K9580" t="s">
        <v>5808</v>
      </c>
      <c r="L9580" t="s">
        <v>8216</v>
      </c>
    </row>
    <row r="9581" spans="1:12" x14ac:dyDescent="0.35">
      <c r="A9581" s="164" t="s">
        <v>23254</v>
      </c>
      <c r="B9581" t="s">
        <v>19717</v>
      </c>
      <c r="C9581" t="s">
        <v>23255</v>
      </c>
      <c r="D9581" t="s">
        <v>19719</v>
      </c>
      <c r="E9581" t="s">
        <v>4682</v>
      </c>
      <c r="F9581">
        <v>25</v>
      </c>
      <c r="G9581" t="s">
        <v>8234</v>
      </c>
      <c r="H9581" t="s">
        <v>8226</v>
      </c>
      <c r="I9581" t="s">
        <v>8219</v>
      </c>
      <c r="J9581" t="s">
        <v>8272</v>
      </c>
      <c r="K9581" t="s">
        <v>5808</v>
      </c>
      <c r="L9581" t="s">
        <v>8216</v>
      </c>
    </row>
    <row r="9582" spans="1:12" x14ac:dyDescent="0.35">
      <c r="A9582" s="164" t="s">
        <v>22394</v>
      </c>
      <c r="B9582" t="s">
        <v>22395</v>
      </c>
      <c r="C9582" t="s">
        <v>11345</v>
      </c>
      <c r="D9582" t="s">
        <v>22396</v>
      </c>
      <c r="E9582" t="s">
        <v>4682</v>
      </c>
      <c r="F9582">
        <v>25</v>
      </c>
      <c r="G9582" t="s">
        <v>8234</v>
      </c>
      <c r="H9582" t="s">
        <v>8226</v>
      </c>
      <c r="I9582" t="s">
        <v>8214</v>
      </c>
      <c r="J9582" t="s">
        <v>8272</v>
      </c>
      <c r="K9582" t="s">
        <v>8224</v>
      </c>
      <c r="L9582" t="s">
        <v>8216</v>
      </c>
    </row>
    <row r="9583" spans="1:12" x14ac:dyDescent="0.35">
      <c r="A9583" s="164" t="s">
        <v>28498</v>
      </c>
      <c r="B9583" t="s">
        <v>28499</v>
      </c>
      <c r="C9583" t="s">
        <v>28500</v>
      </c>
      <c r="D9583" t="s">
        <v>26852</v>
      </c>
      <c r="E9583" t="s">
        <v>4682</v>
      </c>
      <c r="F9583">
        <v>25</v>
      </c>
      <c r="G9583" t="s">
        <v>8234</v>
      </c>
      <c r="H9583" t="s">
        <v>8226</v>
      </c>
      <c r="I9583" t="s">
        <v>8214</v>
      </c>
      <c r="J9583" t="s">
        <v>8272</v>
      </c>
      <c r="K9583" t="s">
        <v>8224</v>
      </c>
      <c r="L9583" t="s">
        <v>8216</v>
      </c>
    </row>
    <row r="9584" spans="1:12" x14ac:dyDescent="0.35">
      <c r="A9584" s="164" t="s">
        <v>17105</v>
      </c>
      <c r="B9584" t="s">
        <v>17106</v>
      </c>
      <c r="C9584" t="s">
        <v>17107</v>
      </c>
      <c r="D9584" t="s">
        <v>17108</v>
      </c>
      <c r="E9584" t="s">
        <v>4682</v>
      </c>
      <c r="F9584">
        <v>25</v>
      </c>
      <c r="G9584" t="s">
        <v>8234</v>
      </c>
      <c r="H9584" t="s">
        <v>8226</v>
      </c>
      <c r="I9584" t="s">
        <v>8219</v>
      </c>
      <c r="J9584" t="s">
        <v>8272</v>
      </c>
      <c r="K9584" t="s">
        <v>5808</v>
      </c>
      <c r="L9584" t="s">
        <v>8216</v>
      </c>
    </row>
    <row r="9585" spans="1:12" x14ac:dyDescent="0.35">
      <c r="A9585" s="164" t="s">
        <v>9778</v>
      </c>
      <c r="B9585" t="s">
        <v>9779</v>
      </c>
      <c r="C9585" t="s">
        <v>9780</v>
      </c>
      <c r="D9585" t="s">
        <v>9781</v>
      </c>
      <c r="E9585" t="s">
        <v>4682</v>
      </c>
      <c r="F9585">
        <v>25</v>
      </c>
      <c r="G9585" t="s">
        <v>8234</v>
      </c>
      <c r="H9585" t="s">
        <v>8226</v>
      </c>
      <c r="I9585" t="s">
        <v>8214</v>
      </c>
      <c r="J9585" t="s">
        <v>8272</v>
      </c>
      <c r="K9585" t="s">
        <v>5808</v>
      </c>
      <c r="L9585" t="s">
        <v>8216</v>
      </c>
    </row>
    <row r="9586" spans="1:12" x14ac:dyDescent="0.35">
      <c r="A9586" s="164" t="s">
        <v>23380</v>
      </c>
      <c r="B9586" t="s">
        <v>23381</v>
      </c>
      <c r="C9586" t="s">
        <v>23238</v>
      </c>
      <c r="D9586" t="s">
        <v>23239</v>
      </c>
      <c r="E9586" t="s">
        <v>4682</v>
      </c>
      <c r="F9586">
        <v>25</v>
      </c>
      <c r="G9586" t="s">
        <v>8234</v>
      </c>
      <c r="H9586" t="s">
        <v>8226</v>
      </c>
      <c r="I9586" t="s">
        <v>8219</v>
      </c>
      <c r="J9586" t="s">
        <v>8272</v>
      </c>
      <c r="K9586" t="s">
        <v>5808</v>
      </c>
      <c r="L9586" t="s">
        <v>8216</v>
      </c>
    </row>
    <row r="9587" spans="1:12" x14ac:dyDescent="0.35">
      <c r="A9587" s="164" t="s">
        <v>10721</v>
      </c>
      <c r="B9587" t="s">
        <v>10722</v>
      </c>
      <c r="C9587" t="s">
        <v>10723</v>
      </c>
      <c r="D9587" t="s">
        <v>10724</v>
      </c>
      <c r="E9587" t="s">
        <v>4682</v>
      </c>
      <c r="F9587">
        <v>25</v>
      </c>
      <c r="G9587" t="s">
        <v>8234</v>
      </c>
      <c r="H9587" t="s">
        <v>8226</v>
      </c>
      <c r="I9587" t="s">
        <v>8214</v>
      </c>
      <c r="J9587" t="s">
        <v>8272</v>
      </c>
      <c r="K9587" t="s">
        <v>5808</v>
      </c>
      <c r="L9587" t="s">
        <v>8216</v>
      </c>
    </row>
    <row r="9588" spans="1:12" x14ac:dyDescent="0.35">
      <c r="A9588" s="164" t="s">
        <v>23827</v>
      </c>
      <c r="B9588" t="s">
        <v>23828</v>
      </c>
      <c r="C9588" t="s">
        <v>23829</v>
      </c>
      <c r="D9588" t="s">
        <v>23830</v>
      </c>
      <c r="E9588" t="s">
        <v>4682</v>
      </c>
      <c r="F9588">
        <v>25</v>
      </c>
      <c r="G9588" t="s">
        <v>8234</v>
      </c>
      <c r="H9588" t="s">
        <v>8226</v>
      </c>
      <c r="I9588" t="s">
        <v>8214</v>
      </c>
      <c r="J9588" t="s">
        <v>8272</v>
      </c>
      <c r="K9588" t="s">
        <v>8224</v>
      </c>
      <c r="L9588" t="s">
        <v>8216</v>
      </c>
    </row>
    <row r="9589" spans="1:12" x14ac:dyDescent="0.35">
      <c r="A9589" s="164" t="s">
        <v>21060</v>
      </c>
      <c r="B9589" t="s">
        <v>11800</v>
      </c>
      <c r="C9589" t="s">
        <v>11801</v>
      </c>
      <c r="D9589" t="s">
        <v>11802</v>
      </c>
      <c r="E9589" t="s">
        <v>4682</v>
      </c>
      <c r="F9589">
        <v>25</v>
      </c>
      <c r="G9589" t="s">
        <v>8234</v>
      </c>
      <c r="H9589" t="s">
        <v>8226</v>
      </c>
      <c r="I9589" t="s">
        <v>8219</v>
      </c>
      <c r="J9589" t="s">
        <v>8272</v>
      </c>
      <c r="K9589" t="s">
        <v>5808</v>
      </c>
      <c r="L9589" t="s">
        <v>8216</v>
      </c>
    </row>
    <row r="9590" spans="1:12" x14ac:dyDescent="0.35">
      <c r="A9590" s="164" t="s">
        <v>9404</v>
      </c>
      <c r="B9590" t="s">
        <v>9392</v>
      </c>
      <c r="C9590" t="s">
        <v>9393</v>
      </c>
      <c r="D9590" t="s">
        <v>9394</v>
      </c>
      <c r="E9590" t="s">
        <v>4682</v>
      </c>
      <c r="F9590">
        <v>25</v>
      </c>
      <c r="G9590" t="s">
        <v>8234</v>
      </c>
      <c r="H9590" t="s">
        <v>8226</v>
      </c>
      <c r="I9590" t="s">
        <v>8214</v>
      </c>
      <c r="J9590" t="s">
        <v>8272</v>
      </c>
      <c r="K9590" t="s">
        <v>8224</v>
      </c>
      <c r="L9590" t="s">
        <v>8216</v>
      </c>
    </row>
    <row r="9591" spans="1:12" x14ac:dyDescent="0.35">
      <c r="A9591" s="164" t="s">
        <v>19387</v>
      </c>
      <c r="B9591" t="s">
        <v>19388</v>
      </c>
      <c r="C9591" t="s">
        <v>19389</v>
      </c>
      <c r="D9591" t="s">
        <v>19390</v>
      </c>
      <c r="E9591" t="s">
        <v>4682</v>
      </c>
      <c r="F9591">
        <v>25</v>
      </c>
      <c r="G9591" t="s">
        <v>8234</v>
      </c>
      <c r="H9591" t="s">
        <v>8226</v>
      </c>
      <c r="I9591" t="s">
        <v>8214</v>
      </c>
      <c r="J9591" t="s">
        <v>8272</v>
      </c>
      <c r="K9591" t="s">
        <v>5808</v>
      </c>
      <c r="L9591" t="s">
        <v>8216</v>
      </c>
    </row>
    <row r="9592" spans="1:12" x14ac:dyDescent="0.35">
      <c r="A9592" s="164" t="s">
        <v>28403</v>
      </c>
      <c r="B9592" t="s">
        <v>28404</v>
      </c>
      <c r="C9592" t="s">
        <v>23392</v>
      </c>
      <c r="D9592" t="s">
        <v>23393</v>
      </c>
      <c r="E9592" t="s">
        <v>4682</v>
      </c>
      <c r="F9592">
        <v>25</v>
      </c>
      <c r="G9592" t="s">
        <v>8234</v>
      </c>
      <c r="H9592" t="s">
        <v>8226</v>
      </c>
      <c r="I9592" t="s">
        <v>8219</v>
      </c>
      <c r="J9592" t="s">
        <v>8272</v>
      </c>
      <c r="K9592" t="s">
        <v>5808</v>
      </c>
      <c r="L9592" t="s">
        <v>8216</v>
      </c>
    </row>
    <row r="9593" spans="1:12" x14ac:dyDescent="0.35">
      <c r="A9593" s="164" t="s">
        <v>29311</v>
      </c>
      <c r="B9593" t="s">
        <v>29312</v>
      </c>
      <c r="C9593" t="s">
        <v>29313</v>
      </c>
      <c r="D9593" t="s">
        <v>29314</v>
      </c>
      <c r="E9593" t="s">
        <v>4682</v>
      </c>
      <c r="F9593">
        <v>10</v>
      </c>
      <c r="G9593" t="s">
        <v>8234</v>
      </c>
      <c r="H9593" t="s">
        <v>8226</v>
      </c>
      <c r="I9593" t="s">
        <v>8219</v>
      </c>
      <c r="J9593" t="s">
        <v>8272</v>
      </c>
      <c r="K9593" t="s">
        <v>8224</v>
      </c>
      <c r="L9593" t="s">
        <v>8216</v>
      </c>
    </row>
    <row r="9594" spans="1:12" x14ac:dyDescent="0.35">
      <c r="A9594" s="164" t="s">
        <v>16698</v>
      </c>
      <c r="B9594" t="s">
        <v>16699</v>
      </c>
      <c r="C9594" t="s">
        <v>16700</v>
      </c>
      <c r="D9594" t="s">
        <v>4739</v>
      </c>
      <c r="E9594" t="s">
        <v>4682</v>
      </c>
      <c r="F9594">
        <v>221</v>
      </c>
      <c r="G9594" t="s">
        <v>8223</v>
      </c>
      <c r="H9594" t="s">
        <v>8226</v>
      </c>
      <c r="I9594" t="s">
        <v>8214</v>
      </c>
      <c r="J9594" t="s">
        <v>8215</v>
      </c>
      <c r="K9594" t="s">
        <v>8224</v>
      </c>
      <c r="L9594" t="s">
        <v>8216</v>
      </c>
    </row>
    <row r="9595" spans="1:12" x14ac:dyDescent="0.35">
      <c r="A9595" s="164" t="s">
        <v>14535</v>
      </c>
      <c r="B9595" t="s">
        <v>14536</v>
      </c>
      <c r="C9595" t="s">
        <v>14537</v>
      </c>
      <c r="D9595" t="s">
        <v>4736</v>
      </c>
      <c r="E9595" t="s">
        <v>4682</v>
      </c>
      <c r="F9595">
        <v>771</v>
      </c>
      <c r="G9595" t="s">
        <v>8490</v>
      </c>
      <c r="H9595" t="s">
        <v>8226</v>
      </c>
      <c r="I9595" t="s">
        <v>8214</v>
      </c>
      <c r="J9595" t="s">
        <v>8215</v>
      </c>
      <c r="K9595" t="s">
        <v>8224</v>
      </c>
      <c r="L9595" t="s">
        <v>8216</v>
      </c>
    </row>
    <row r="9596" spans="1:12" x14ac:dyDescent="0.35">
      <c r="A9596" s="164" t="s">
        <v>8937</v>
      </c>
      <c r="B9596" t="s">
        <v>8938</v>
      </c>
      <c r="C9596" t="s">
        <v>8939</v>
      </c>
      <c r="D9596" t="s">
        <v>8940</v>
      </c>
      <c r="E9596" t="s">
        <v>4682</v>
      </c>
      <c r="F9596">
        <v>317</v>
      </c>
      <c r="G9596" t="s">
        <v>8556</v>
      </c>
      <c r="H9596" t="s">
        <v>8226</v>
      </c>
      <c r="I9596" t="s">
        <v>8214</v>
      </c>
      <c r="J9596" t="s">
        <v>8215</v>
      </c>
      <c r="K9596" t="s">
        <v>8224</v>
      </c>
      <c r="L9596" t="s">
        <v>8216</v>
      </c>
    </row>
    <row r="9597" spans="1:12" x14ac:dyDescent="0.35">
      <c r="A9597" s="164" t="s">
        <v>24681</v>
      </c>
      <c r="B9597" t="s">
        <v>24682</v>
      </c>
      <c r="C9597" t="s">
        <v>24683</v>
      </c>
      <c r="D9597" t="s">
        <v>1663</v>
      </c>
      <c r="E9597" t="s">
        <v>4682</v>
      </c>
      <c r="F9597">
        <v>22</v>
      </c>
      <c r="G9597" t="s">
        <v>8234</v>
      </c>
      <c r="H9597" t="s">
        <v>8226</v>
      </c>
      <c r="I9597" t="s">
        <v>8214</v>
      </c>
      <c r="J9597" t="s">
        <v>8215</v>
      </c>
      <c r="K9597" t="s">
        <v>8224</v>
      </c>
      <c r="L9597" t="s">
        <v>8216</v>
      </c>
    </row>
    <row r="9598" spans="1:12" x14ac:dyDescent="0.35">
      <c r="A9598" s="164" t="s">
        <v>29946</v>
      </c>
      <c r="B9598" t="s">
        <v>29947</v>
      </c>
      <c r="C9598" t="s">
        <v>29948</v>
      </c>
      <c r="D9598" t="s">
        <v>4681</v>
      </c>
      <c r="E9598" t="s">
        <v>4682</v>
      </c>
      <c r="F9598">
        <v>43</v>
      </c>
      <c r="G9598" t="s">
        <v>8234</v>
      </c>
      <c r="H9598" t="s">
        <v>8226</v>
      </c>
      <c r="I9598" t="s">
        <v>8214</v>
      </c>
      <c r="J9598" t="s">
        <v>8215</v>
      </c>
      <c r="K9598" t="s">
        <v>8224</v>
      </c>
      <c r="L9598" t="s">
        <v>8216</v>
      </c>
    </row>
    <row r="9599" spans="1:12" x14ac:dyDescent="0.35">
      <c r="A9599" s="164" t="s">
        <v>20888</v>
      </c>
      <c r="B9599" t="s">
        <v>20889</v>
      </c>
      <c r="C9599" t="s">
        <v>20890</v>
      </c>
      <c r="D9599" t="s">
        <v>4736</v>
      </c>
      <c r="E9599" t="s">
        <v>4682</v>
      </c>
      <c r="F9599">
        <v>0</v>
      </c>
      <c r="G9599" t="s">
        <v>8234</v>
      </c>
      <c r="H9599" t="s">
        <v>8226</v>
      </c>
      <c r="I9599" t="s">
        <v>8214</v>
      </c>
      <c r="J9599" t="s">
        <v>8215</v>
      </c>
      <c r="K9599" t="s">
        <v>8224</v>
      </c>
      <c r="L9599" t="s">
        <v>8216</v>
      </c>
    </row>
    <row r="9600" spans="1:12" x14ac:dyDescent="0.35">
      <c r="A9600" s="164" t="s">
        <v>33248</v>
      </c>
      <c r="B9600" t="s">
        <v>33249</v>
      </c>
      <c r="C9600" t="s">
        <v>33250</v>
      </c>
      <c r="D9600" t="s">
        <v>33251</v>
      </c>
      <c r="E9600" t="s">
        <v>4682</v>
      </c>
      <c r="F9600">
        <v>137</v>
      </c>
      <c r="G9600" t="s">
        <v>8212</v>
      </c>
      <c r="H9600" t="s">
        <v>8226</v>
      </c>
      <c r="I9600" t="s">
        <v>8214</v>
      </c>
      <c r="J9600" t="s">
        <v>8215</v>
      </c>
      <c r="K9600" t="s">
        <v>8224</v>
      </c>
      <c r="L9600" t="s">
        <v>8216</v>
      </c>
    </row>
    <row r="9601" spans="1:12" x14ac:dyDescent="0.35">
      <c r="A9601" s="164" t="s">
        <v>31272</v>
      </c>
      <c r="B9601" t="s">
        <v>31273</v>
      </c>
      <c r="C9601" t="s">
        <v>31274</v>
      </c>
      <c r="D9601" t="s">
        <v>569</v>
      </c>
      <c r="E9601" t="s">
        <v>4682</v>
      </c>
      <c r="F9601">
        <v>115</v>
      </c>
      <c r="G9601" t="s">
        <v>8212</v>
      </c>
      <c r="H9601" t="s">
        <v>8226</v>
      </c>
      <c r="I9601" t="s">
        <v>8214</v>
      </c>
      <c r="J9601" t="s">
        <v>8215</v>
      </c>
      <c r="K9601" t="s">
        <v>8224</v>
      </c>
      <c r="L9601" t="s">
        <v>8216</v>
      </c>
    </row>
    <row r="9602" spans="1:12" x14ac:dyDescent="0.35">
      <c r="A9602" s="164" t="s">
        <v>29589</v>
      </c>
      <c r="B9602" t="s">
        <v>29590</v>
      </c>
      <c r="C9602" t="s">
        <v>29591</v>
      </c>
      <c r="D9602" t="s">
        <v>4719</v>
      </c>
      <c r="E9602" t="s">
        <v>4682</v>
      </c>
      <c r="F9602">
        <v>0</v>
      </c>
      <c r="G9602" t="s">
        <v>8234</v>
      </c>
      <c r="H9602" t="s">
        <v>8226</v>
      </c>
      <c r="I9602" t="s">
        <v>8214</v>
      </c>
      <c r="J9602" t="s">
        <v>8215</v>
      </c>
      <c r="K9602" t="s">
        <v>8224</v>
      </c>
      <c r="L9602" t="s">
        <v>8216</v>
      </c>
    </row>
    <row r="9603" spans="1:12" x14ac:dyDescent="0.35">
      <c r="A9603" s="164" t="s">
        <v>18540</v>
      </c>
      <c r="B9603" t="s">
        <v>18541</v>
      </c>
      <c r="C9603" t="s">
        <v>18542</v>
      </c>
      <c r="D9603" t="s">
        <v>4717</v>
      </c>
      <c r="E9603" t="s">
        <v>4682</v>
      </c>
      <c r="F9603">
        <v>100</v>
      </c>
      <c r="G9603" t="s">
        <v>8234</v>
      </c>
      <c r="H9603" t="s">
        <v>8226</v>
      </c>
      <c r="I9603" t="s">
        <v>8214</v>
      </c>
      <c r="J9603" t="s">
        <v>8215</v>
      </c>
      <c r="K9603" t="s">
        <v>8224</v>
      </c>
      <c r="L9603" t="s">
        <v>8216</v>
      </c>
    </row>
    <row r="9604" spans="1:12" x14ac:dyDescent="0.35">
      <c r="A9604" s="164" t="s">
        <v>18128</v>
      </c>
      <c r="B9604" t="s">
        <v>18129</v>
      </c>
      <c r="C9604" t="s">
        <v>18130</v>
      </c>
      <c r="D9604" t="s">
        <v>18131</v>
      </c>
      <c r="E9604" t="s">
        <v>4682</v>
      </c>
      <c r="H9604" t="s">
        <v>8226</v>
      </c>
      <c r="I9604" t="s">
        <v>8214</v>
      </c>
      <c r="J9604" t="s">
        <v>8215</v>
      </c>
      <c r="K9604" t="s">
        <v>8224</v>
      </c>
      <c r="L9604" t="s">
        <v>8216</v>
      </c>
    </row>
    <row r="9605" spans="1:12" x14ac:dyDescent="0.35">
      <c r="A9605" s="164" t="s">
        <v>16109</v>
      </c>
      <c r="B9605" t="s">
        <v>16110</v>
      </c>
      <c r="C9605" t="s">
        <v>16111</v>
      </c>
      <c r="D9605" t="s">
        <v>4736</v>
      </c>
      <c r="E9605" t="s">
        <v>4682</v>
      </c>
      <c r="F9605">
        <v>0</v>
      </c>
      <c r="G9605" t="s">
        <v>8234</v>
      </c>
      <c r="H9605" t="s">
        <v>8226</v>
      </c>
      <c r="I9605" t="s">
        <v>8214</v>
      </c>
      <c r="J9605" t="s">
        <v>8215</v>
      </c>
      <c r="K9605" t="s">
        <v>8224</v>
      </c>
      <c r="L9605" t="s">
        <v>8216</v>
      </c>
    </row>
    <row r="9606" spans="1:12" x14ac:dyDescent="0.35">
      <c r="A9606" s="164" t="s">
        <v>4750</v>
      </c>
      <c r="B9606" t="s">
        <v>8060</v>
      </c>
      <c r="C9606" t="s">
        <v>11791</v>
      </c>
      <c r="D9606" t="s">
        <v>4751</v>
      </c>
      <c r="E9606" t="s">
        <v>4752</v>
      </c>
      <c r="F9606">
        <v>605</v>
      </c>
      <c r="G9606" t="s">
        <v>8490</v>
      </c>
      <c r="H9606" t="s">
        <v>8213</v>
      </c>
      <c r="I9606" t="s">
        <v>8214</v>
      </c>
      <c r="J9606" t="s">
        <v>8215</v>
      </c>
      <c r="K9606" t="s">
        <v>8224</v>
      </c>
      <c r="L9606" t="s">
        <v>8267</v>
      </c>
    </row>
    <row r="9607" spans="1:12" x14ac:dyDescent="0.35">
      <c r="A9607" s="164" t="s">
        <v>4753</v>
      </c>
      <c r="B9607" t="s">
        <v>6122</v>
      </c>
      <c r="C9607" t="s">
        <v>23750</v>
      </c>
      <c r="D9607" t="s">
        <v>4754</v>
      </c>
      <c r="E9607" t="s">
        <v>4752</v>
      </c>
      <c r="F9607">
        <v>92</v>
      </c>
      <c r="G9607" t="s">
        <v>8234</v>
      </c>
      <c r="H9607" t="s">
        <v>8213</v>
      </c>
      <c r="I9607" t="s">
        <v>8219</v>
      </c>
      <c r="J9607" t="s">
        <v>8215</v>
      </c>
      <c r="K9607" t="s">
        <v>8224</v>
      </c>
      <c r="L9607" t="s">
        <v>8267</v>
      </c>
    </row>
    <row r="9608" spans="1:12" x14ac:dyDescent="0.35">
      <c r="A9608" s="164" t="s">
        <v>19414</v>
      </c>
      <c r="B9608" t="s">
        <v>19415</v>
      </c>
      <c r="C9608" t="s">
        <v>19416</v>
      </c>
      <c r="D9608" t="s">
        <v>19417</v>
      </c>
      <c r="E9608" t="s">
        <v>4752</v>
      </c>
      <c r="H9608" t="s">
        <v>8213</v>
      </c>
      <c r="I9608" t="s">
        <v>8219</v>
      </c>
      <c r="J9608" t="s">
        <v>8215</v>
      </c>
      <c r="K9608" t="s">
        <v>8224</v>
      </c>
      <c r="L9608" t="s">
        <v>8216</v>
      </c>
    </row>
    <row r="9609" spans="1:12" x14ac:dyDescent="0.35">
      <c r="A9609" s="164" t="s">
        <v>17972</v>
      </c>
      <c r="B9609" t="s">
        <v>17973</v>
      </c>
      <c r="C9609" t="s">
        <v>17974</v>
      </c>
      <c r="D9609" t="s">
        <v>17975</v>
      </c>
      <c r="E9609" t="s">
        <v>4752</v>
      </c>
      <c r="H9609" t="s">
        <v>8213</v>
      </c>
      <c r="I9609" t="s">
        <v>8219</v>
      </c>
      <c r="J9609" t="s">
        <v>8215</v>
      </c>
      <c r="K9609" t="s">
        <v>8224</v>
      </c>
      <c r="L9609" t="s">
        <v>8216</v>
      </c>
    </row>
    <row r="9610" spans="1:12" x14ac:dyDescent="0.35">
      <c r="A9610" s="164" t="s">
        <v>24657</v>
      </c>
      <c r="B9610" t="s">
        <v>11371</v>
      </c>
      <c r="C9610" t="s">
        <v>24658</v>
      </c>
      <c r="D9610" t="s">
        <v>4466</v>
      </c>
      <c r="E9610" t="s">
        <v>4752</v>
      </c>
      <c r="F9610">
        <v>58</v>
      </c>
      <c r="G9610" t="s">
        <v>8234</v>
      </c>
      <c r="H9610" t="s">
        <v>8213</v>
      </c>
      <c r="I9610" t="s">
        <v>8214</v>
      </c>
      <c r="J9610" t="s">
        <v>8215</v>
      </c>
      <c r="K9610" t="s">
        <v>5808</v>
      </c>
      <c r="L9610" t="s">
        <v>8216</v>
      </c>
    </row>
    <row r="9611" spans="1:12" x14ac:dyDescent="0.35">
      <c r="A9611" s="164" t="s">
        <v>4755</v>
      </c>
      <c r="B9611" t="s">
        <v>6139</v>
      </c>
      <c r="C9611" t="s">
        <v>24771</v>
      </c>
      <c r="D9611" t="s">
        <v>1012</v>
      </c>
      <c r="E9611" t="s">
        <v>4752</v>
      </c>
      <c r="F9611">
        <v>232</v>
      </c>
      <c r="G9611" t="s">
        <v>8223</v>
      </c>
      <c r="H9611" t="s">
        <v>8213</v>
      </c>
      <c r="I9611" t="s">
        <v>8219</v>
      </c>
      <c r="J9611" t="s">
        <v>8215</v>
      </c>
      <c r="K9611" t="s">
        <v>8224</v>
      </c>
      <c r="L9611" t="s">
        <v>8267</v>
      </c>
    </row>
    <row r="9612" spans="1:12" x14ac:dyDescent="0.35">
      <c r="A9612" s="164" t="s">
        <v>4756</v>
      </c>
      <c r="B9612" t="s">
        <v>5760</v>
      </c>
      <c r="C9612" t="s">
        <v>21557</v>
      </c>
      <c r="D9612" t="s">
        <v>1840</v>
      </c>
      <c r="E9612" t="s">
        <v>4752</v>
      </c>
      <c r="F9612">
        <v>349</v>
      </c>
      <c r="G9612" t="s">
        <v>8556</v>
      </c>
      <c r="H9612" t="s">
        <v>8213</v>
      </c>
      <c r="I9612" t="s">
        <v>8214</v>
      </c>
      <c r="J9612" t="s">
        <v>8215</v>
      </c>
      <c r="K9612" t="s">
        <v>8224</v>
      </c>
      <c r="L9612" t="s">
        <v>8267</v>
      </c>
    </row>
    <row r="9613" spans="1:12" x14ac:dyDescent="0.35">
      <c r="A9613" s="164" t="s">
        <v>4757</v>
      </c>
      <c r="B9613" t="s">
        <v>6125</v>
      </c>
      <c r="C9613" t="s">
        <v>17762</v>
      </c>
      <c r="D9613" t="s">
        <v>4758</v>
      </c>
      <c r="E9613" t="s">
        <v>4752</v>
      </c>
      <c r="F9613">
        <v>146</v>
      </c>
      <c r="G9613" t="s">
        <v>8212</v>
      </c>
      <c r="H9613" t="s">
        <v>8213</v>
      </c>
      <c r="I9613" t="s">
        <v>8214</v>
      </c>
      <c r="J9613" t="s">
        <v>8215</v>
      </c>
      <c r="K9613" t="s">
        <v>8224</v>
      </c>
      <c r="L9613" t="s">
        <v>8267</v>
      </c>
    </row>
    <row r="9614" spans="1:12" x14ac:dyDescent="0.35">
      <c r="A9614" s="164" t="s">
        <v>15027</v>
      </c>
      <c r="B9614" t="s">
        <v>15028</v>
      </c>
      <c r="C9614" t="s">
        <v>15029</v>
      </c>
      <c r="D9614" t="s">
        <v>15030</v>
      </c>
      <c r="E9614" t="s">
        <v>4752</v>
      </c>
      <c r="H9614" t="s">
        <v>8213</v>
      </c>
      <c r="I9614" t="s">
        <v>8219</v>
      </c>
      <c r="J9614" t="s">
        <v>8215</v>
      </c>
      <c r="K9614" t="s">
        <v>8224</v>
      </c>
      <c r="L9614" t="s">
        <v>8216</v>
      </c>
    </row>
    <row r="9615" spans="1:12" x14ac:dyDescent="0.35">
      <c r="A9615" s="164" t="s">
        <v>27291</v>
      </c>
      <c r="B9615" t="s">
        <v>27292</v>
      </c>
      <c r="C9615" t="s">
        <v>27293</v>
      </c>
      <c r="D9615" t="s">
        <v>27294</v>
      </c>
      <c r="E9615" t="s">
        <v>4752</v>
      </c>
      <c r="H9615" t="s">
        <v>8213</v>
      </c>
      <c r="I9615" t="s">
        <v>8219</v>
      </c>
      <c r="J9615" t="s">
        <v>8215</v>
      </c>
      <c r="K9615" t="s">
        <v>8224</v>
      </c>
      <c r="L9615" t="s">
        <v>8216</v>
      </c>
    </row>
    <row r="9616" spans="1:12" x14ac:dyDescent="0.35">
      <c r="A9616" s="164" t="s">
        <v>4759</v>
      </c>
      <c r="B9616" t="s">
        <v>6126</v>
      </c>
      <c r="C9616" t="s">
        <v>12080</v>
      </c>
      <c r="D9616" t="s">
        <v>4760</v>
      </c>
      <c r="E9616" t="s">
        <v>4752</v>
      </c>
      <c r="F9616">
        <v>49</v>
      </c>
      <c r="G9616" t="s">
        <v>8234</v>
      </c>
      <c r="H9616" t="s">
        <v>8213</v>
      </c>
      <c r="I9616" t="s">
        <v>8219</v>
      </c>
      <c r="J9616" t="s">
        <v>8215</v>
      </c>
      <c r="K9616" t="s">
        <v>5808</v>
      </c>
      <c r="L9616" t="s">
        <v>8216</v>
      </c>
    </row>
    <row r="9617" spans="1:12" x14ac:dyDescent="0.35">
      <c r="A9617" s="164" t="s">
        <v>4761</v>
      </c>
      <c r="B9617" t="s">
        <v>6134</v>
      </c>
      <c r="C9617" t="s">
        <v>24721</v>
      </c>
      <c r="D9617" t="s">
        <v>4762</v>
      </c>
      <c r="E9617" t="s">
        <v>4752</v>
      </c>
      <c r="F9617">
        <v>59</v>
      </c>
      <c r="G9617" t="s">
        <v>8234</v>
      </c>
      <c r="H9617" t="s">
        <v>8213</v>
      </c>
      <c r="I9617" t="s">
        <v>8214</v>
      </c>
      <c r="J9617" t="s">
        <v>8215</v>
      </c>
      <c r="K9617" t="s">
        <v>8224</v>
      </c>
      <c r="L9617" t="s">
        <v>8216</v>
      </c>
    </row>
    <row r="9618" spans="1:12" x14ac:dyDescent="0.35">
      <c r="A9618" s="164" t="s">
        <v>33033</v>
      </c>
      <c r="B9618" t="s">
        <v>33034</v>
      </c>
      <c r="C9618" t="s">
        <v>33035</v>
      </c>
      <c r="D9618" t="s">
        <v>21174</v>
      </c>
      <c r="E9618" t="s">
        <v>4752</v>
      </c>
      <c r="H9618" t="s">
        <v>8213</v>
      </c>
      <c r="I9618" t="s">
        <v>8214</v>
      </c>
      <c r="J9618" t="s">
        <v>8215</v>
      </c>
      <c r="K9618" t="s">
        <v>8224</v>
      </c>
      <c r="L9618" t="s">
        <v>8216</v>
      </c>
    </row>
    <row r="9619" spans="1:12" x14ac:dyDescent="0.35">
      <c r="A9619" s="164" t="s">
        <v>11818</v>
      </c>
      <c r="B9619" t="s">
        <v>11819</v>
      </c>
      <c r="C9619" t="s">
        <v>11820</v>
      </c>
      <c r="D9619" t="s">
        <v>135</v>
      </c>
      <c r="E9619" t="s">
        <v>4752</v>
      </c>
      <c r="F9619">
        <v>22</v>
      </c>
      <c r="G9619" t="s">
        <v>8234</v>
      </c>
      <c r="H9619" t="s">
        <v>8213</v>
      </c>
      <c r="I9619" t="s">
        <v>8214</v>
      </c>
      <c r="J9619" t="s">
        <v>8215</v>
      </c>
      <c r="K9619" t="s">
        <v>8224</v>
      </c>
      <c r="L9619" t="s">
        <v>8216</v>
      </c>
    </row>
    <row r="9620" spans="1:12" x14ac:dyDescent="0.35">
      <c r="A9620" s="164" t="s">
        <v>21209</v>
      </c>
      <c r="B9620" t="s">
        <v>21210</v>
      </c>
      <c r="C9620" t="s">
        <v>21211</v>
      </c>
      <c r="D9620" t="s">
        <v>21212</v>
      </c>
      <c r="E9620" t="s">
        <v>4752</v>
      </c>
      <c r="H9620" t="s">
        <v>8213</v>
      </c>
      <c r="I9620" t="s">
        <v>8219</v>
      </c>
      <c r="J9620" t="s">
        <v>8215</v>
      </c>
      <c r="K9620" t="s">
        <v>8224</v>
      </c>
      <c r="L9620" t="s">
        <v>8216</v>
      </c>
    </row>
    <row r="9621" spans="1:12" x14ac:dyDescent="0.35">
      <c r="A9621" s="164" t="s">
        <v>15406</v>
      </c>
      <c r="B9621" t="s">
        <v>14616</v>
      </c>
      <c r="C9621" t="s">
        <v>14617</v>
      </c>
      <c r="D9621" t="s">
        <v>11817</v>
      </c>
      <c r="E9621" t="s">
        <v>4752</v>
      </c>
      <c r="F9621">
        <v>46</v>
      </c>
      <c r="G9621" t="s">
        <v>8234</v>
      </c>
      <c r="H9621" t="s">
        <v>8213</v>
      </c>
      <c r="I9621" t="s">
        <v>8214</v>
      </c>
      <c r="J9621" t="s">
        <v>8215</v>
      </c>
      <c r="K9621" t="s">
        <v>5808</v>
      </c>
      <c r="L9621" t="s">
        <v>8216</v>
      </c>
    </row>
    <row r="9622" spans="1:12" x14ac:dyDescent="0.35">
      <c r="A9622" s="164" t="s">
        <v>21171</v>
      </c>
      <c r="B9622" t="s">
        <v>21172</v>
      </c>
      <c r="C9622" t="s">
        <v>21173</v>
      </c>
      <c r="D9622" t="s">
        <v>21174</v>
      </c>
      <c r="E9622" t="s">
        <v>4752</v>
      </c>
      <c r="H9622" t="s">
        <v>8213</v>
      </c>
      <c r="I9622" t="s">
        <v>8214</v>
      </c>
      <c r="J9622" t="s">
        <v>8215</v>
      </c>
      <c r="K9622" t="s">
        <v>8224</v>
      </c>
      <c r="L9622" t="s">
        <v>8216</v>
      </c>
    </row>
    <row r="9623" spans="1:12" x14ac:dyDescent="0.35">
      <c r="A9623" s="164" t="s">
        <v>30738</v>
      </c>
      <c r="B9623" t="s">
        <v>30267</v>
      </c>
      <c r="C9623" t="s">
        <v>30739</v>
      </c>
      <c r="D9623" t="s">
        <v>2865</v>
      </c>
      <c r="E9623" t="s">
        <v>4752</v>
      </c>
      <c r="F9623">
        <v>45</v>
      </c>
      <c r="G9623" t="s">
        <v>8234</v>
      </c>
      <c r="H9623" t="s">
        <v>8213</v>
      </c>
      <c r="I9623" t="s">
        <v>8219</v>
      </c>
      <c r="J9623" t="s">
        <v>8215</v>
      </c>
      <c r="K9623" t="s">
        <v>5808</v>
      </c>
      <c r="L9623" t="s">
        <v>8216</v>
      </c>
    </row>
    <row r="9624" spans="1:12" x14ac:dyDescent="0.35">
      <c r="A9624" s="164" t="s">
        <v>4763</v>
      </c>
      <c r="B9624" t="s">
        <v>6123</v>
      </c>
      <c r="C9624" t="s">
        <v>12607</v>
      </c>
      <c r="D9624" t="s">
        <v>3973</v>
      </c>
      <c r="E9624" t="s">
        <v>4752</v>
      </c>
      <c r="F9624">
        <v>822</v>
      </c>
      <c r="G9624" t="s">
        <v>8490</v>
      </c>
      <c r="H9624" t="s">
        <v>8213</v>
      </c>
      <c r="I9624" t="s">
        <v>8214</v>
      </c>
      <c r="J9624" t="s">
        <v>8215</v>
      </c>
      <c r="K9624" t="s">
        <v>8224</v>
      </c>
      <c r="L9624" t="s">
        <v>8267</v>
      </c>
    </row>
    <row r="9625" spans="1:12" x14ac:dyDescent="0.35">
      <c r="A9625" s="164" t="s">
        <v>4764</v>
      </c>
      <c r="B9625" t="s">
        <v>6135</v>
      </c>
      <c r="C9625" t="s">
        <v>32495</v>
      </c>
      <c r="D9625" t="s">
        <v>4765</v>
      </c>
      <c r="E9625" t="s">
        <v>4752</v>
      </c>
      <c r="F9625">
        <v>127</v>
      </c>
      <c r="G9625" t="s">
        <v>8212</v>
      </c>
      <c r="H9625" t="s">
        <v>8213</v>
      </c>
      <c r="I9625" t="s">
        <v>8214</v>
      </c>
      <c r="J9625" t="s">
        <v>8215</v>
      </c>
      <c r="K9625" t="s">
        <v>5808</v>
      </c>
      <c r="L9625" t="s">
        <v>8216</v>
      </c>
    </row>
    <row r="9626" spans="1:12" x14ac:dyDescent="0.35">
      <c r="A9626" s="164" t="s">
        <v>4766</v>
      </c>
      <c r="B9626" t="s">
        <v>6141</v>
      </c>
      <c r="C9626" t="s">
        <v>30142</v>
      </c>
      <c r="D9626" t="s">
        <v>4751</v>
      </c>
      <c r="E9626" t="s">
        <v>4752</v>
      </c>
      <c r="F9626">
        <v>189</v>
      </c>
      <c r="G9626" t="s">
        <v>8212</v>
      </c>
      <c r="H9626" t="s">
        <v>8213</v>
      </c>
      <c r="I9626" t="s">
        <v>8214</v>
      </c>
      <c r="J9626" t="s">
        <v>8215</v>
      </c>
      <c r="K9626" t="s">
        <v>8224</v>
      </c>
      <c r="L9626" t="s">
        <v>8216</v>
      </c>
    </row>
    <row r="9627" spans="1:12" x14ac:dyDescent="0.35">
      <c r="A9627" s="164" t="s">
        <v>10025</v>
      </c>
      <c r="B9627" t="s">
        <v>10026</v>
      </c>
      <c r="C9627" t="s">
        <v>10027</v>
      </c>
      <c r="D9627" t="s">
        <v>10028</v>
      </c>
      <c r="E9627" t="s">
        <v>4752</v>
      </c>
      <c r="H9627" t="s">
        <v>8213</v>
      </c>
      <c r="I9627" t="s">
        <v>8219</v>
      </c>
      <c r="J9627" t="s">
        <v>8215</v>
      </c>
      <c r="K9627" t="s">
        <v>8224</v>
      </c>
      <c r="L9627" t="s">
        <v>8216</v>
      </c>
    </row>
    <row r="9628" spans="1:12" x14ac:dyDescent="0.35">
      <c r="A9628" s="164" t="s">
        <v>16517</v>
      </c>
      <c r="B9628" t="s">
        <v>16518</v>
      </c>
      <c r="C9628" t="s">
        <v>16519</v>
      </c>
      <c r="D9628" t="s">
        <v>4628</v>
      </c>
      <c r="E9628" t="s">
        <v>4752</v>
      </c>
      <c r="F9628">
        <v>51</v>
      </c>
      <c r="G9628" t="s">
        <v>8234</v>
      </c>
      <c r="H9628" t="s">
        <v>8213</v>
      </c>
      <c r="I9628" t="s">
        <v>8219</v>
      </c>
      <c r="J9628" t="s">
        <v>8215</v>
      </c>
      <c r="K9628" t="s">
        <v>5808</v>
      </c>
      <c r="L9628" t="s">
        <v>8216</v>
      </c>
    </row>
    <row r="9629" spans="1:12" x14ac:dyDescent="0.35">
      <c r="A9629" s="164" t="s">
        <v>31812</v>
      </c>
      <c r="B9629" t="s">
        <v>6391</v>
      </c>
      <c r="C9629" t="s">
        <v>31813</v>
      </c>
      <c r="D9629" t="s">
        <v>26879</v>
      </c>
      <c r="E9629" t="s">
        <v>4752</v>
      </c>
      <c r="F9629">
        <v>28</v>
      </c>
      <c r="G9629" t="s">
        <v>8234</v>
      </c>
      <c r="H9629" t="s">
        <v>8213</v>
      </c>
      <c r="I9629" t="s">
        <v>8214</v>
      </c>
      <c r="J9629" t="s">
        <v>8215</v>
      </c>
      <c r="K9629" t="s">
        <v>5808</v>
      </c>
      <c r="L9629" t="s">
        <v>8216</v>
      </c>
    </row>
    <row r="9630" spans="1:12" x14ac:dyDescent="0.35">
      <c r="A9630" s="164" t="s">
        <v>9928</v>
      </c>
      <c r="B9630" t="s">
        <v>9929</v>
      </c>
      <c r="C9630" t="s">
        <v>9930</v>
      </c>
      <c r="D9630" t="s">
        <v>119</v>
      </c>
      <c r="E9630" t="s">
        <v>4752</v>
      </c>
      <c r="F9630">
        <v>55</v>
      </c>
      <c r="G9630" t="s">
        <v>8234</v>
      </c>
      <c r="H9630" t="s">
        <v>8213</v>
      </c>
      <c r="I9630" t="s">
        <v>8214</v>
      </c>
      <c r="J9630" t="s">
        <v>8215</v>
      </c>
      <c r="K9630" t="s">
        <v>5808</v>
      </c>
      <c r="L9630" t="s">
        <v>8216</v>
      </c>
    </row>
    <row r="9631" spans="1:12" x14ac:dyDescent="0.35">
      <c r="A9631" s="164" t="s">
        <v>4767</v>
      </c>
      <c r="B9631" t="s">
        <v>6124</v>
      </c>
      <c r="C9631" t="s">
        <v>31227</v>
      </c>
      <c r="D9631" t="s">
        <v>4768</v>
      </c>
      <c r="E9631" t="s">
        <v>4752</v>
      </c>
      <c r="F9631">
        <v>168</v>
      </c>
      <c r="G9631" t="s">
        <v>8212</v>
      </c>
      <c r="H9631" t="s">
        <v>8213</v>
      </c>
      <c r="I9631" t="s">
        <v>8214</v>
      </c>
      <c r="J9631" t="s">
        <v>8215</v>
      </c>
      <c r="K9631" t="s">
        <v>8224</v>
      </c>
      <c r="L9631" t="s">
        <v>8216</v>
      </c>
    </row>
    <row r="9632" spans="1:12" x14ac:dyDescent="0.35">
      <c r="A9632" s="164" t="s">
        <v>4769</v>
      </c>
      <c r="B9632" t="s">
        <v>6138</v>
      </c>
      <c r="C9632" t="s">
        <v>14422</v>
      </c>
      <c r="D9632" t="s">
        <v>4770</v>
      </c>
      <c r="E9632" t="s">
        <v>4752</v>
      </c>
      <c r="F9632">
        <v>90</v>
      </c>
      <c r="G9632" t="s">
        <v>8234</v>
      </c>
      <c r="H9632" t="s">
        <v>8213</v>
      </c>
      <c r="I9632" t="s">
        <v>8219</v>
      </c>
      <c r="J9632" t="s">
        <v>8215</v>
      </c>
      <c r="K9632" t="s">
        <v>8224</v>
      </c>
      <c r="L9632" t="s">
        <v>8216</v>
      </c>
    </row>
    <row r="9633" spans="1:12" x14ac:dyDescent="0.35">
      <c r="A9633" s="164" t="s">
        <v>4771</v>
      </c>
      <c r="B9633" t="s">
        <v>5516</v>
      </c>
      <c r="C9633" t="s">
        <v>26330</v>
      </c>
      <c r="D9633" t="s">
        <v>3973</v>
      </c>
      <c r="E9633" t="s">
        <v>4752</v>
      </c>
      <c r="F9633">
        <v>36</v>
      </c>
      <c r="G9633" t="s">
        <v>8234</v>
      </c>
      <c r="H9633" t="s">
        <v>8213</v>
      </c>
      <c r="I9633" t="s">
        <v>8214</v>
      </c>
      <c r="J9633" t="s">
        <v>8215</v>
      </c>
      <c r="K9633" t="s">
        <v>8224</v>
      </c>
      <c r="L9633" t="s">
        <v>8216</v>
      </c>
    </row>
    <row r="9634" spans="1:12" x14ac:dyDescent="0.35">
      <c r="A9634" s="164" t="s">
        <v>12434</v>
      </c>
      <c r="B9634" t="s">
        <v>12435</v>
      </c>
      <c r="C9634" t="s">
        <v>12436</v>
      </c>
      <c r="D9634" t="s">
        <v>4781</v>
      </c>
      <c r="E9634" t="s">
        <v>4752</v>
      </c>
      <c r="F9634">
        <v>168</v>
      </c>
      <c r="G9634" t="s">
        <v>8212</v>
      </c>
      <c r="H9634" t="s">
        <v>8213</v>
      </c>
      <c r="I9634" t="s">
        <v>8214</v>
      </c>
      <c r="J9634" t="s">
        <v>8215</v>
      </c>
      <c r="K9634" t="s">
        <v>8224</v>
      </c>
      <c r="L9634" t="s">
        <v>8216</v>
      </c>
    </row>
    <row r="9635" spans="1:12" x14ac:dyDescent="0.35">
      <c r="A9635" s="164" t="s">
        <v>23459</v>
      </c>
      <c r="B9635" t="s">
        <v>23460</v>
      </c>
      <c r="C9635" t="s">
        <v>23461</v>
      </c>
      <c r="D9635" t="s">
        <v>23462</v>
      </c>
      <c r="E9635" t="s">
        <v>4752</v>
      </c>
      <c r="F9635">
        <v>44</v>
      </c>
      <c r="G9635" t="s">
        <v>8234</v>
      </c>
      <c r="H9635" t="s">
        <v>8213</v>
      </c>
      <c r="I9635" t="s">
        <v>8219</v>
      </c>
      <c r="J9635" t="s">
        <v>8215</v>
      </c>
      <c r="K9635" t="s">
        <v>5808</v>
      </c>
      <c r="L9635" t="s">
        <v>8216</v>
      </c>
    </row>
    <row r="9636" spans="1:12" x14ac:dyDescent="0.35">
      <c r="A9636" s="164" t="s">
        <v>32483</v>
      </c>
      <c r="B9636" t="s">
        <v>32484</v>
      </c>
      <c r="C9636" t="s">
        <v>32485</v>
      </c>
      <c r="D9636" t="s">
        <v>32486</v>
      </c>
      <c r="E9636" t="s">
        <v>4752</v>
      </c>
      <c r="F9636">
        <v>17</v>
      </c>
      <c r="G9636" t="s">
        <v>8234</v>
      </c>
      <c r="H9636" t="s">
        <v>8213</v>
      </c>
      <c r="I9636" t="s">
        <v>8214</v>
      </c>
      <c r="J9636" t="s">
        <v>8215</v>
      </c>
      <c r="K9636" t="s">
        <v>8224</v>
      </c>
      <c r="L9636" t="s">
        <v>8216</v>
      </c>
    </row>
    <row r="9637" spans="1:12" x14ac:dyDescent="0.35">
      <c r="A9637" s="164" t="s">
        <v>4772</v>
      </c>
      <c r="B9637" t="s">
        <v>6140</v>
      </c>
      <c r="C9637" t="s">
        <v>23637</v>
      </c>
      <c r="D9637" t="s">
        <v>1320</v>
      </c>
      <c r="E9637" t="s">
        <v>4752</v>
      </c>
      <c r="F9637">
        <v>70</v>
      </c>
      <c r="G9637" t="s">
        <v>8234</v>
      </c>
      <c r="H9637" t="s">
        <v>8213</v>
      </c>
      <c r="I9637" t="s">
        <v>8219</v>
      </c>
      <c r="J9637" t="s">
        <v>8215</v>
      </c>
      <c r="K9637" t="s">
        <v>8224</v>
      </c>
      <c r="L9637" t="s">
        <v>8216</v>
      </c>
    </row>
    <row r="9638" spans="1:12" x14ac:dyDescent="0.35">
      <c r="A9638" s="164" t="s">
        <v>4773</v>
      </c>
      <c r="B9638" t="s">
        <v>6132</v>
      </c>
      <c r="C9638" t="s">
        <v>31739</v>
      </c>
      <c r="D9638" t="s">
        <v>4774</v>
      </c>
      <c r="E9638" t="s">
        <v>4752</v>
      </c>
      <c r="F9638">
        <v>119</v>
      </c>
      <c r="G9638" t="s">
        <v>8212</v>
      </c>
      <c r="H9638" t="s">
        <v>8213</v>
      </c>
      <c r="I9638" t="s">
        <v>8214</v>
      </c>
      <c r="J9638" t="s">
        <v>8215</v>
      </c>
      <c r="K9638" t="s">
        <v>8224</v>
      </c>
      <c r="L9638" t="s">
        <v>8267</v>
      </c>
    </row>
    <row r="9639" spans="1:12" x14ac:dyDescent="0.35">
      <c r="A9639" s="164" t="s">
        <v>11086</v>
      </c>
      <c r="B9639" t="s">
        <v>11087</v>
      </c>
      <c r="C9639" t="s">
        <v>11088</v>
      </c>
      <c r="D9639" t="s">
        <v>11089</v>
      </c>
      <c r="E9639" t="s">
        <v>4752</v>
      </c>
      <c r="H9639" t="s">
        <v>8213</v>
      </c>
      <c r="I9639" t="s">
        <v>8214</v>
      </c>
      <c r="J9639" t="s">
        <v>8215</v>
      </c>
      <c r="K9639" t="s">
        <v>8224</v>
      </c>
      <c r="L9639" t="s">
        <v>8216</v>
      </c>
    </row>
    <row r="9640" spans="1:12" x14ac:dyDescent="0.35">
      <c r="A9640" s="164" t="s">
        <v>10477</v>
      </c>
      <c r="B9640" t="s">
        <v>10478</v>
      </c>
      <c r="C9640" t="s">
        <v>10479</v>
      </c>
      <c r="D9640" t="s">
        <v>10480</v>
      </c>
      <c r="E9640" t="s">
        <v>4752</v>
      </c>
      <c r="F9640">
        <v>27</v>
      </c>
      <c r="G9640" t="s">
        <v>8234</v>
      </c>
      <c r="H9640" t="s">
        <v>8213</v>
      </c>
      <c r="I9640" t="s">
        <v>8219</v>
      </c>
      <c r="J9640" t="s">
        <v>8215</v>
      </c>
      <c r="K9640" t="s">
        <v>5808</v>
      </c>
      <c r="L9640" t="s">
        <v>8216</v>
      </c>
    </row>
    <row r="9641" spans="1:12" x14ac:dyDescent="0.35">
      <c r="A9641" s="164" t="s">
        <v>31814</v>
      </c>
      <c r="B9641" t="s">
        <v>31815</v>
      </c>
      <c r="C9641" t="s">
        <v>31816</v>
      </c>
      <c r="D9641" t="s">
        <v>26677</v>
      </c>
      <c r="E9641" t="s">
        <v>4752</v>
      </c>
      <c r="H9641" t="s">
        <v>8213</v>
      </c>
      <c r="I9641" t="s">
        <v>8219</v>
      </c>
      <c r="J9641" t="s">
        <v>8215</v>
      </c>
      <c r="K9641" t="s">
        <v>8224</v>
      </c>
      <c r="L9641" t="s">
        <v>8216</v>
      </c>
    </row>
    <row r="9642" spans="1:12" x14ac:dyDescent="0.35">
      <c r="A9642" s="164" t="s">
        <v>4775</v>
      </c>
      <c r="B9642" t="s">
        <v>6120</v>
      </c>
      <c r="C9642" t="s">
        <v>22020</v>
      </c>
      <c r="D9642" t="s">
        <v>2578</v>
      </c>
      <c r="E9642" t="s">
        <v>4752</v>
      </c>
      <c r="F9642">
        <v>89</v>
      </c>
      <c r="G9642" t="s">
        <v>8234</v>
      </c>
      <c r="H9642" t="s">
        <v>8213</v>
      </c>
      <c r="I9642" t="s">
        <v>8219</v>
      </c>
      <c r="J9642" t="s">
        <v>8215</v>
      </c>
      <c r="K9642" t="s">
        <v>8224</v>
      </c>
      <c r="L9642" t="s">
        <v>8216</v>
      </c>
    </row>
    <row r="9643" spans="1:12" x14ac:dyDescent="0.35">
      <c r="A9643" s="164" t="s">
        <v>4776</v>
      </c>
      <c r="B9643" t="s">
        <v>6142</v>
      </c>
      <c r="C9643" t="s">
        <v>12174</v>
      </c>
      <c r="D9643" t="s">
        <v>2580</v>
      </c>
      <c r="E9643" t="s">
        <v>4752</v>
      </c>
      <c r="F9643">
        <v>89</v>
      </c>
      <c r="G9643" t="s">
        <v>8234</v>
      </c>
      <c r="H9643" t="s">
        <v>8213</v>
      </c>
      <c r="I9643" t="s">
        <v>8219</v>
      </c>
      <c r="J9643" t="s">
        <v>8215</v>
      </c>
      <c r="K9643" t="s">
        <v>8224</v>
      </c>
      <c r="L9643" t="s">
        <v>8216</v>
      </c>
    </row>
    <row r="9644" spans="1:12" x14ac:dyDescent="0.35">
      <c r="A9644" s="164" t="s">
        <v>4777</v>
      </c>
      <c r="B9644" t="s">
        <v>6127</v>
      </c>
      <c r="C9644" t="s">
        <v>10256</v>
      </c>
      <c r="D9644" t="s">
        <v>968</v>
      </c>
      <c r="E9644" t="s">
        <v>4752</v>
      </c>
      <c r="F9644">
        <v>132</v>
      </c>
      <c r="G9644" t="s">
        <v>8212</v>
      </c>
      <c r="H9644" t="s">
        <v>8213</v>
      </c>
      <c r="I9644" t="s">
        <v>8219</v>
      </c>
      <c r="J9644" t="s">
        <v>8215</v>
      </c>
      <c r="K9644" t="s">
        <v>8224</v>
      </c>
      <c r="L9644" t="s">
        <v>8216</v>
      </c>
    </row>
    <row r="9645" spans="1:12" x14ac:dyDescent="0.35">
      <c r="A9645" s="164" t="s">
        <v>4778</v>
      </c>
      <c r="B9645" t="s">
        <v>6133</v>
      </c>
      <c r="C9645" t="s">
        <v>30357</v>
      </c>
      <c r="D9645" t="s">
        <v>4774</v>
      </c>
      <c r="E9645" t="s">
        <v>4752</v>
      </c>
      <c r="F9645">
        <v>223</v>
      </c>
      <c r="G9645" t="s">
        <v>8223</v>
      </c>
      <c r="H9645" t="s">
        <v>8213</v>
      </c>
      <c r="I9645" t="s">
        <v>8214</v>
      </c>
      <c r="J9645" t="s">
        <v>8215</v>
      </c>
      <c r="K9645" t="s">
        <v>8224</v>
      </c>
      <c r="L9645" t="s">
        <v>8267</v>
      </c>
    </row>
    <row r="9646" spans="1:12" x14ac:dyDescent="0.35">
      <c r="A9646" s="164" t="s">
        <v>21900</v>
      </c>
      <c r="B9646" t="s">
        <v>21901</v>
      </c>
      <c r="C9646" t="s">
        <v>21902</v>
      </c>
      <c r="D9646" t="s">
        <v>12662</v>
      </c>
      <c r="E9646" t="s">
        <v>4752</v>
      </c>
      <c r="H9646" t="s">
        <v>8213</v>
      </c>
      <c r="I9646" t="s">
        <v>8214</v>
      </c>
      <c r="J9646" t="s">
        <v>8215</v>
      </c>
      <c r="K9646" t="s">
        <v>8224</v>
      </c>
      <c r="L9646" t="s">
        <v>8216</v>
      </c>
    </row>
    <row r="9647" spans="1:12" x14ac:dyDescent="0.35">
      <c r="A9647" s="164" t="s">
        <v>18691</v>
      </c>
      <c r="B9647" t="s">
        <v>18692</v>
      </c>
      <c r="C9647" t="s">
        <v>18693</v>
      </c>
      <c r="D9647" t="s">
        <v>18694</v>
      </c>
      <c r="E9647" t="s">
        <v>4752</v>
      </c>
      <c r="F9647">
        <v>53</v>
      </c>
      <c r="G9647" t="s">
        <v>8234</v>
      </c>
      <c r="H9647" t="s">
        <v>8213</v>
      </c>
      <c r="I9647" t="s">
        <v>8219</v>
      </c>
      <c r="J9647" t="s">
        <v>8215</v>
      </c>
      <c r="K9647" t="s">
        <v>5808</v>
      </c>
      <c r="L9647" t="s">
        <v>8216</v>
      </c>
    </row>
    <row r="9648" spans="1:12" x14ac:dyDescent="0.35">
      <c r="A9648" s="164" t="s">
        <v>11634</v>
      </c>
      <c r="B9648" t="s">
        <v>11635</v>
      </c>
      <c r="C9648" t="s">
        <v>11636</v>
      </c>
      <c r="D9648" t="s">
        <v>11637</v>
      </c>
      <c r="E9648" t="s">
        <v>4752</v>
      </c>
      <c r="H9648" t="s">
        <v>8213</v>
      </c>
      <c r="I9648" t="s">
        <v>8219</v>
      </c>
      <c r="J9648" t="s">
        <v>8215</v>
      </c>
      <c r="K9648" t="s">
        <v>8224</v>
      </c>
      <c r="L9648" t="s">
        <v>8216</v>
      </c>
    </row>
    <row r="9649" spans="1:12" x14ac:dyDescent="0.35">
      <c r="A9649" s="164" t="s">
        <v>4779</v>
      </c>
      <c r="B9649" t="s">
        <v>6129</v>
      </c>
      <c r="C9649" t="s">
        <v>22809</v>
      </c>
      <c r="D9649" t="s">
        <v>1840</v>
      </c>
      <c r="E9649" t="s">
        <v>4752</v>
      </c>
      <c r="F9649">
        <v>330</v>
      </c>
      <c r="G9649" t="s">
        <v>8556</v>
      </c>
      <c r="H9649" t="s">
        <v>8213</v>
      </c>
      <c r="I9649" t="s">
        <v>8214</v>
      </c>
      <c r="J9649" t="s">
        <v>8215</v>
      </c>
      <c r="K9649" t="s">
        <v>8224</v>
      </c>
      <c r="L9649" t="s">
        <v>8267</v>
      </c>
    </row>
    <row r="9650" spans="1:12" x14ac:dyDescent="0.35">
      <c r="A9650" s="164" t="s">
        <v>4780</v>
      </c>
      <c r="B9650" t="s">
        <v>6136</v>
      </c>
      <c r="C9650" t="s">
        <v>13779</v>
      </c>
      <c r="D9650" t="s">
        <v>4781</v>
      </c>
      <c r="E9650" t="s">
        <v>4752</v>
      </c>
      <c r="F9650">
        <v>251</v>
      </c>
      <c r="G9650" t="s">
        <v>8223</v>
      </c>
      <c r="H9650" t="s">
        <v>8213</v>
      </c>
      <c r="I9650" t="s">
        <v>8214</v>
      </c>
      <c r="J9650" t="s">
        <v>8215</v>
      </c>
      <c r="K9650" t="s">
        <v>8224</v>
      </c>
      <c r="L9650" t="s">
        <v>8267</v>
      </c>
    </row>
    <row r="9651" spans="1:12" x14ac:dyDescent="0.35">
      <c r="A9651" s="164" t="s">
        <v>23748</v>
      </c>
      <c r="B9651" t="s">
        <v>23749</v>
      </c>
      <c r="C9651" t="s">
        <v>10971</v>
      </c>
      <c r="D9651" t="s">
        <v>3973</v>
      </c>
      <c r="E9651" t="s">
        <v>4752</v>
      </c>
      <c r="F9651">
        <v>35</v>
      </c>
      <c r="G9651" t="s">
        <v>8234</v>
      </c>
      <c r="H9651" t="s">
        <v>8213</v>
      </c>
      <c r="I9651" t="s">
        <v>8214</v>
      </c>
      <c r="J9651" t="s">
        <v>8215</v>
      </c>
      <c r="K9651" t="s">
        <v>5808</v>
      </c>
      <c r="L9651" t="s">
        <v>8216</v>
      </c>
    </row>
    <row r="9652" spans="1:12" x14ac:dyDescent="0.35">
      <c r="A9652" s="164" t="s">
        <v>23776</v>
      </c>
      <c r="B9652" t="s">
        <v>18670</v>
      </c>
      <c r="C9652" t="s">
        <v>18671</v>
      </c>
      <c r="D9652" t="s">
        <v>17772</v>
      </c>
      <c r="E9652" t="s">
        <v>4752</v>
      </c>
      <c r="F9652">
        <v>79</v>
      </c>
      <c r="G9652" t="s">
        <v>8234</v>
      </c>
      <c r="H9652" t="s">
        <v>8213</v>
      </c>
      <c r="I9652" t="s">
        <v>8214</v>
      </c>
      <c r="J9652" t="s">
        <v>8215</v>
      </c>
      <c r="K9652" t="s">
        <v>8224</v>
      </c>
      <c r="L9652" t="s">
        <v>8216</v>
      </c>
    </row>
    <row r="9653" spans="1:12" x14ac:dyDescent="0.35">
      <c r="A9653" s="164" t="s">
        <v>18937</v>
      </c>
      <c r="B9653" t="s">
        <v>18938</v>
      </c>
      <c r="C9653" t="s">
        <v>18939</v>
      </c>
      <c r="D9653" t="s">
        <v>17113</v>
      </c>
      <c r="E9653" t="s">
        <v>4752</v>
      </c>
      <c r="F9653">
        <v>63</v>
      </c>
      <c r="G9653" t="s">
        <v>8234</v>
      </c>
      <c r="H9653" t="s">
        <v>8213</v>
      </c>
      <c r="I9653" t="s">
        <v>8214</v>
      </c>
      <c r="J9653" t="s">
        <v>8215</v>
      </c>
      <c r="K9653" t="s">
        <v>5808</v>
      </c>
      <c r="L9653" t="s">
        <v>8216</v>
      </c>
    </row>
    <row r="9654" spans="1:12" x14ac:dyDescent="0.35">
      <c r="A9654" s="164" t="s">
        <v>4782</v>
      </c>
      <c r="B9654" t="s">
        <v>6130</v>
      </c>
      <c r="C9654" t="s">
        <v>10411</v>
      </c>
      <c r="D9654" t="s">
        <v>4783</v>
      </c>
      <c r="E9654" t="s">
        <v>4752</v>
      </c>
      <c r="F9654">
        <v>100</v>
      </c>
      <c r="G9654" t="s">
        <v>8234</v>
      </c>
      <c r="H9654" t="s">
        <v>8213</v>
      </c>
      <c r="I9654" t="s">
        <v>8214</v>
      </c>
      <c r="J9654" t="s">
        <v>8215</v>
      </c>
      <c r="K9654" t="s">
        <v>8224</v>
      </c>
      <c r="L9654" t="s">
        <v>8216</v>
      </c>
    </row>
    <row r="9655" spans="1:12" x14ac:dyDescent="0.35">
      <c r="A9655" s="164" t="s">
        <v>23340</v>
      </c>
      <c r="B9655" t="s">
        <v>23341</v>
      </c>
      <c r="C9655" t="s">
        <v>23342</v>
      </c>
      <c r="D9655" t="s">
        <v>23343</v>
      </c>
      <c r="E9655" t="s">
        <v>4752</v>
      </c>
      <c r="H9655" t="s">
        <v>8213</v>
      </c>
      <c r="I9655" t="s">
        <v>8219</v>
      </c>
      <c r="J9655" t="s">
        <v>8215</v>
      </c>
      <c r="K9655" t="s">
        <v>8224</v>
      </c>
      <c r="L9655" t="s">
        <v>8216</v>
      </c>
    </row>
    <row r="9656" spans="1:12" x14ac:dyDescent="0.35">
      <c r="A9656" s="164" t="s">
        <v>30865</v>
      </c>
      <c r="B9656" t="s">
        <v>30866</v>
      </c>
      <c r="C9656" t="s">
        <v>30867</v>
      </c>
      <c r="D9656" t="s">
        <v>30868</v>
      </c>
      <c r="E9656" t="s">
        <v>4752</v>
      </c>
      <c r="H9656" t="s">
        <v>8213</v>
      </c>
      <c r="I9656" t="s">
        <v>8219</v>
      </c>
      <c r="J9656" t="s">
        <v>8215</v>
      </c>
      <c r="K9656" t="s">
        <v>8224</v>
      </c>
      <c r="L9656" t="s">
        <v>8216</v>
      </c>
    </row>
    <row r="9657" spans="1:12" x14ac:dyDescent="0.35">
      <c r="A9657" s="164" t="s">
        <v>28288</v>
      </c>
      <c r="B9657" t="s">
        <v>28289</v>
      </c>
      <c r="C9657" t="s">
        <v>28290</v>
      </c>
      <c r="D9657" t="s">
        <v>28291</v>
      </c>
      <c r="E9657" t="s">
        <v>4752</v>
      </c>
      <c r="H9657" t="s">
        <v>8213</v>
      </c>
      <c r="I9657" t="s">
        <v>8219</v>
      </c>
      <c r="J9657" t="s">
        <v>8215</v>
      </c>
      <c r="K9657" t="s">
        <v>8224</v>
      </c>
      <c r="L9657" t="s">
        <v>8216</v>
      </c>
    </row>
    <row r="9658" spans="1:12" x14ac:dyDescent="0.35">
      <c r="A9658" s="164" t="s">
        <v>12973</v>
      </c>
      <c r="B9658" t="s">
        <v>12974</v>
      </c>
      <c r="C9658" t="s">
        <v>12975</v>
      </c>
      <c r="D9658" t="s">
        <v>4783</v>
      </c>
      <c r="E9658" t="s">
        <v>4752</v>
      </c>
      <c r="F9658">
        <v>54</v>
      </c>
      <c r="G9658" t="s">
        <v>8234</v>
      </c>
      <c r="H9658" t="s">
        <v>8213</v>
      </c>
      <c r="I9658" t="s">
        <v>8214</v>
      </c>
      <c r="J9658" t="s">
        <v>8215</v>
      </c>
      <c r="K9658" t="s">
        <v>5808</v>
      </c>
      <c r="L9658" t="s">
        <v>8216</v>
      </c>
    </row>
    <row r="9659" spans="1:12" x14ac:dyDescent="0.35">
      <c r="A9659" s="164" t="s">
        <v>16670</v>
      </c>
      <c r="B9659" t="s">
        <v>6317</v>
      </c>
      <c r="C9659" t="s">
        <v>16671</v>
      </c>
      <c r="D9659" t="s">
        <v>4786</v>
      </c>
      <c r="E9659" t="s">
        <v>4752</v>
      </c>
      <c r="F9659">
        <v>79</v>
      </c>
      <c r="G9659" t="s">
        <v>8234</v>
      </c>
      <c r="H9659" t="s">
        <v>8213</v>
      </c>
      <c r="I9659" t="s">
        <v>8219</v>
      </c>
      <c r="J9659" t="s">
        <v>8215</v>
      </c>
      <c r="K9659" t="s">
        <v>5808</v>
      </c>
      <c r="L9659" t="s">
        <v>8216</v>
      </c>
    </row>
    <row r="9660" spans="1:12" x14ac:dyDescent="0.35">
      <c r="A9660" s="164" t="s">
        <v>15801</v>
      </c>
      <c r="B9660" t="s">
        <v>6446</v>
      </c>
      <c r="C9660" t="s">
        <v>10892</v>
      </c>
      <c r="D9660" t="s">
        <v>10893</v>
      </c>
      <c r="E9660" t="s">
        <v>4752</v>
      </c>
      <c r="F9660">
        <v>44</v>
      </c>
      <c r="G9660" t="s">
        <v>8234</v>
      </c>
      <c r="H9660" t="s">
        <v>8213</v>
      </c>
      <c r="I9660" t="s">
        <v>8214</v>
      </c>
      <c r="J9660" t="s">
        <v>8215</v>
      </c>
      <c r="K9660" t="s">
        <v>8224</v>
      </c>
      <c r="L9660" t="s">
        <v>8267</v>
      </c>
    </row>
    <row r="9661" spans="1:12" x14ac:dyDescent="0.35">
      <c r="A9661" s="164" t="s">
        <v>4784</v>
      </c>
      <c r="B9661" t="s">
        <v>6131</v>
      </c>
      <c r="C9661" t="s">
        <v>13020</v>
      </c>
      <c r="D9661" t="s">
        <v>4783</v>
      </c>
      <c r="E9661" t="s">
        <v>4752</v>
      </c>
      <c r="F9661">
        <v>300</v>
      </c>
      <c r="G9661" t="s">
        <v>8223</v>
      </c>
      <c r="H9661" t="s">
        <v>8213</v>
      </c>
      <c r="I9661" t="s">
        <v>8214</v>
      </c>
      <c r="J9661" t="s">
        <v>8215</v>
      </c>
      <c r="K9661" t="s">
        <v>8224</v>
      </c>
      <c r="L9661" t="s">
        <v>8216</v>
      </c>
    </row>
    <row r="9662" spans="1:12" x14ac:dyDescent="0.35">
      <c r="A9662" s="164" t="s">
        <v>4785</v>
      </c>
      <c r="B9662" t="s">
        <v>6119</v>
      </c>
      <c r="C9662" t="s">
        <v>11574</v>
      </c>
      <c r="D9662" t="s">
        <v>4786</v>
      </c>
      <c r="E9662" t="s">
        <v>4752</v>
      </c>
      <c r="F9662">
        <v>57</v>
      </c>
      <c r="G9662" t="s">
        <v>8234</v>
      </c>
      <c r="H9662" t="s">
        <v>8213</v>
      </c>
      <c r="I9662" t="s">
        <v>8219</v>
      </c>
      <c r="J9662" t="s">
        <v>8215</v>
      </c>
      <c r="K9662" t="s">
        <v>8224</v>
      </c>
      <c r="L9662" t="s">
        <v>8267</v>
      </c>
    </row>
    <row r="9663" spans="1:12" x14ac:dyDescent="0.35">
      <c r="A9663" s="164" t="s">
        <v>4787</v>
      </c>
      <c r="B9663" t="s">
        <v>6137</v>
      </c>
      <c r="C9663" t="s">
        <v>24437</v>
      </c>
      <c r="D9663" t="s">
        <v>4788</v>
      </c>
      <c r="E9663" t="s">
        <v>4752</v>
      </c>
      <c r="F9663">
        <v>48</v>
      </c>
      <c r="G9663" t="s">
        <v>8234</v>
      </c>
      <c r="H9663" t="s">
        <v>8213</v>
      </c>
      <c r="I9663" t="s">
        <v>8219</v>
      </c>
      <c r="J9663" t="s">
        <v>8215</v>
      </c>
      <c r="K9663" t="s">
        <v>8224</v>
      </c>
      <c r="L9663" t="s">
        <v>8216</v>
      </c>
    </row>
    <row r="9664" spans="1:12" x14ac:dyDescent="0.35">
      <c r="A9664" s="164" t="s">
        <v>28886</v>
      </c>
      <c r="B9664" t="s">
        <v>28887</v>
      </c>
      <c r="C9664" t="s">
        <v>28888</v>
      </c>
      <c r="D9664" t="s">
        <v>16350</v>
      </c>
      <c r="E9664" t="s">
        <v>4752</v>
      </c>
      <c r="H9664" t="s">
        <v>8213</v>
      </c>
      <c r="I9664" t="s">
        <v>8219</v>
      </c>
      <c r="J9664" t="s">
        <v>8215</v>
      </c>
      <c r="K9664" t="s">
        <v>8224</v>
      </c>
      <c r="L9664" t="s">
        <v>8216</v>
      </c>
    </row>
    <row r="9665" spans="1:12" x14ac:dyDescent="0.35">
      <c r="A9665" s="164" t="s">
        <v>24523</v>
      </c>
      <c r="B9665" t="s">
        <v>24524</v>
      </c>
      <c r="C9665" t="s">
        <v>24525</v>
      </c>
      <c r="D9665" t="s">
        <v>24526</v>
      </c>
      <c r="E9665" t="s">
        <v>4752</v>
      </c>
      <c r="H9665" t="s">
        <v>8213</v>
      </c>
      <c r="I9665" t="s">
        <v>8214</v>
      </c>
      <c r="J9665" t="s">
        <v>8215</v>
      </c>
      <c r="K9665" t="s">
        <v>8224</v>
      </c>
      <c r="L9665" t="s">
        <v>8216</v>
      </c>
    </row>
    <row r="9666" spans="1:12" x14ac:dyDescent="0.35">
      <c r="A9666" s="164" t="s">
        <v>4789</v>
      </c>
      <c r="B9666" t="s">
        <v>6128</v>
      </c>
      <c r="C9666" t="s">
        <v>24024</v>
      </c>
      <c r="D9666" t="s">
        <v>1570</v>
      </c>
      <c r="E9666" t="s">
        <v>4752</v>
      </c>
      <c r="F9666">
        <v>27</v>
      </c>
      <c r="G9666" t="s">
        <v>8234</v>
      </c>
      <c r="H9666" t="s">
        <v>8213</v>
      </c>
      <c r="I9666" t="s">
        <v>8219</v>
      </c>
      <c r="J9666" t="s">
        <v>8215</v>
      </c>
      <c r="K9666" t="s">
        <v>5808</v>
      </c>
      <c r="L9666" t="s">
        <v>8216</v>
      </c>
    </row>
    <row r="9667" spans="1:12" x14ac:dyDescent="0.35">
      <c r="A9667" s="164" t="s">
        <v>10334</v>
      </c>
      <c r="B9667" t="s">
        <v>10335</v>
      </c>
      <c r="C9667" t="s">
        <v>10336</v>
      </c>
      <c r="D9667" t="s">
        <v>10337</v>
      </c>
      <c r="E9667" t="s">
        <v>4752</v>
      </c>
      <c r="F9667">
        <v>15</v>
      </c>
      <c r="G9667" t="s">
        <v>8234</v>
      </c>
      <c r="H9667" t="s">
        <v>8213</v>
      </c>
      <c r="I9667" t="s">
        <v>8219</v>
      </c>
      <c r="J9667" t="s">
        <v>8215</v>
      </c>
      <c r="K9667" t="s">
        <v>8224</v>
      </c>
      <c r="L9667" t="s">
        <v>8216</v>
      </c>
    </row>
    <row r="9668" spans="1:12" x14ac:dyDescent="0.35">
      <c r="A9668" s="164" t="s">
        <v>9832</v>
      </c>
      <c r="B9668" t="s">
        <v>9833</v>
      </c>
      <c r="C9668" t="s">
        <v>9834</v>
      </c>
      <c r="D9668" t="s">
        <v>1927</v>
      </c>
      <c r="E9668" t="s">
        <v>4752</v>
      </c>
      <c r="F9668">
        <v>64</v>
      </c>
      <c r="G9668" t="s">
        <v>8234</v>
      </c>
      <c r="H9668" t="s">
        <v>8213</v>
      </c>
      <c r="I9668" t="s">
        <v>8219</v>
      </c>
      <c r="J9668" t="s">
        <v>8215</v>
      </c>
      <c r="K9668" t="s">
        <v>5808</v>
      </c>
      <c r="L9668" t="s">
        <v>8216</v>
      </c>
    </row>
    <row r="9669" spans="1:12" x14ac:dyDescent="0.35">
      <c r="A9669" s="164" t="s">
        <v>18057</v>
      </c>
      <c r="B9669" t="s">
        <v>18058</v>
      </c>
      <c r="C9669" t="s">
        <v>18059</v>
      </c>
      <c r="D9669" t="s">
        <v>18060</v>
      </c>
      <c r="E9669" t="s">
        <v>4752</v>
      </c>
      <c r="F9669">
        <v>49</v>
      </c>
      <c r="G9669" t="s">
        <v>8234</v>
      </c>
      <c r="H9669" t="s">
        <v>8213</v>
      </c>
      <c r="I9669" t="s">
        <v>8219</v>
      </c>
      <c r="J9669" t="s">
        <v>8215</v>
      </c>
      <c r="K9669" t="s">
        <v>8224</v>
      </c>
      <c r="L9669" t="s">
        <v>8216</v>
      </c>
    </row>
    <row r="9670" spans="1:12" x14ac:dyDescent="0.35">
      <c r="A9670" s="164" t="s">
        <v>11277</v>
      </c>
      <c r="B9670" t="s">
        <v>11278</v>
      </c>
      <c r="C9670" t="s">
        <v>11279</v>
      </c>
      <c r="D9670" t="s">
        <v>11280</v>
      </c>
      <c r="E9670" t="s">
        <v>4752</v>
      </c>
      <c r="F9670">
        <v>40</v>
      </c>
      <c r="G9670" t="s">
        <v>8234</v>
      </c>
      <c r="H9670" t="s">
        <v>8213</v>
      </c>
      <c r="I9670" t="s">
        <v>8219</v>
      </c>
      <c r="J9670" t="s">
        <v>8215</v>
      </c>
      <c r="K9670" t="s">
        <v>8224</v>
      </c>
      <c r="L9670" t="s">
        <v>8216</v>
      </c>
    </row>
    <row r="9671" spans="1:12" x14ac:dyDescent="0.35">
      <c r="A9671" s="164" t="s">
        <v>11829</v>
      </c>
      <c r="B9671" t="s">
        <v>11830</v>
      </c>
      <c r="C9671" t="s">
        <v>11831</v>
      </c>
      <c r="D9671" t="s">
        <v>11832</v>
      </c>
      <c r="E9671" t="s">
        <v>4752</v>
      </c>
      <c r="F9671">
        <v>70</v>
      </c>
      <c r="G9671" t="s">
        <v>8234</v>
      </c>
      <c r="H9671" t="s">
        <v>8213</v>
      </c>
      <c r="I9671" t="s">
        <v>8214</v>
      </c>
      <c r="J9671" t="s">
        <v>8215</v>
      </c>
      <c r="K9671" t="s">
        <v>8224</v>
      </c>
      <c r="L9671" t="s">
        <v>8216</v>
      </c>
    </row>
    <row r="9672" spans="1:12" x14ac:dyDescent="0.35">
      <c r="A9672" s="164" t="s">
        <v>4790</v>
      </c>
      <c r="B9672" t="s">
        <v>6121</v>
      </c>
      <c r="C9672" t="s">
        <v>27821</v>
      </c>
      <c r="D9672" t="s">
        <v>4791</v>
      </c>
      <c r="E9672" t="s">
        <v>4752</v>
      </c>
      <c r="F9672">
        <v>49</v>
      </c>
      <c r="G9672" t="s">
        <v>8234</v>
      </c>
      <c r="H9672" t="s">
        <v>8213</v>
      </c>
      <c r="I9672" t="s">
        <v>8219</v>
      </c>
      <c r="J9672" t="s">
        <v>8215</v>
      </c>
      <c r="K9672" t="s">
        <v>8224</v>
      </c>
      <c r="L9672" t="s">
        <v>8216</v>
      </c>
    </row>
    <row r="9673" spans="1:12" x14ac:dyDescent="0.35">
      <c r="A9673" s="164" t="s">
        <v>23414</v>
      </c>
      <c r="B9673" t="s">
        <v>23415</v>
      </c>
      <c r="C9673" t="s">
        <v>11636</v>
      </c>
      <c r="D9673" t="s">
        <v>11637</v>
      </c>
      <c r="E9673" t="s">
        <v>4752</v>
      </c>
      <c r="H9673" t="s">
        <v>8213</v>
      </c>
      <c r="I9673" t="s">
        <v>8219</v>
      </c>
      <c r="J9673" t="s">
        <v>8215</v>
      </c>
      <c r="K9673" t="s">
        <v>8224</v>
      </c>
      <c r="L9673" t="s">
        <v>8216</v>
      </c>
    </row>
    <row r="9674" spans="1:12" x14ac:dyDescent="0.35">
      <c r="A9674" s="164" t="s">
        <v>18669</v>
      </c>
      <c r="B9674" t="s">
        <v>18670</v>
      </c>
      <c r="C9674" t="s">
        <v>18671</v>
      </c>
      <c r="D9674" t="s">
        <v>17772</v>
      </c>
      <c r="E9674" t="s">
        <v>4752</v>
      </c>
      <c r="F9674">
        <v>38</v>
      </c>
      <c r="G9674" t="s">
        <v>8234</v>
      </c>
      <c r="H9674" t="s">
        <v>8213</v>
      </c>
      <c r="I9674" t="s">
        <v>8214</v>
      </c>
      <c r="J9674" t="s">
        <v>8215</v>
      </c>
      <c r="K9674" t="s">
        <v>8224</v>
      </c>
      <c r="L9674" t="s">
        <v>8216</v>
      </c>
    </row>
    <row r="9675" spans="1:12" x14ac:dyDescent="0.35">
      <c r="A9675" s="164" t="s">
        <v>17420</v>
      </c>
      <c r="B9675" t="s">
        <v>17421</v>
      </c>
      <c r="C9675" t="s">
        <v>17422</v>
      </c>
      <c r="D9675" t="s">
        <v>12662</v>
      </c>
      <c r="E9675" t="s">
        <v>4752</v>
      </c>
      <c r="F9675">
        <v>32</v>
      </c>
      <c r="G9675" t="s">
        <v>8234</v>
      </c>
      <c r="H9675" t="s">
        <v>8213</v>
      </c>
      <c r="I9675" t="s">
        <v>8214</v>
      </c>
      <c r="J9675" t="s">
        <v>8215</v>
      </c>
      <c r="K9675" t="s">
        <v>5808</v>
      </c>
      <c r="L9675" t="s">
        <v>8216</v>
      </c>
    </row>
    <row r="9676" spans="1:12" x14ac:dyDescent="0.35">
      <c r="A9676" s="164" t="s">
        <v>23765</v>
      </c>
      <c r="B9676" t="s">
        <v>23766</v>
      </c>
      <c r="C9676" t="s">
        <v>23767</v>
      </c>
      <c r="D9676" t="s">
        <v>1840</v>
      </c>
      <c r="E9676" t="s">
        <v>4752</v>
      </c>
      <c r="F9676">
        <v>28</v>
      </c>
      <c r="G9676" t="s">
        <v>8234</v>
      </c>
      <c r="H9676" t="s">
        <v>8213</v>
      </c>
      <c r="I9676" t="s">
        <v>8214</v>
      </c>
      <c r="J9676" t="s">
        <v>8215</v>
      </c>
      <c r="K9676" t="s">
        <v>8224</v>
      </c>
      <c r="L9676" t="s">
        <v>8216</v>
      </c>
    </row>
    <row r="9677" spans="1:12" x14ac:dyDescent="0.35">
      <c r="A9677" s="164" t="s">
        <v>4792</v>
      </c>
      <c r="B9677" t="s">
        <v>7990</v>
      </c>
      <c r="C9677" t="s">
        <v>10971</v>
      </c>
      <c r="D9677" t="s">
        <v>3973</v>
      </c>
      <c r="E9677" t="s">
        <v>4752</v>
      </c>
      <c r="F9677">
        <v>8</v>
      </c>
      <c r="G9677" t="s">
        <v>8234</v>
      </c>
      <c r="H9677" t="s">
        <v>8213</v>
      </c>
      <c r="I9677" t="s">
        <v>8214</v>
      </c>
      <c r="J9677" t="s">
        <v>8215</v>
      </c>
      <c r="K9677" t="s">
        <v>8224</v>
      </c>
      <c r="L9677" t="s">
        <v>8216</v>
      </c>
    </row>
    <row r="9678" spans="1:12" x14ac:dyDescent="0.35">
      <c r="A9678" s="164" t="s">
        <v>13285</v>
      </c>
      <c r="B9678" t="s">
        <v>13286</v>
      </c>
      <c r="C9678" t="s">
        <v>13287</v>
      </c>
      <c r="D9678" t="s">
        <v>4751</v>
      </c>
      <c r="E9678" t="s">
        <v>4752</v>
      </c>
      <c r="F9678">
        <v>0</v>
      </c>
      <c r="G9678" t="s">
        <v>8234</v>
      </c>
      <c r="H9678" t="s">
        <v>8213</v>
      </c>
      <c r="I9678" t="s">
        <v>8214</v>
      </c>
      <c r="J9678" t="s">
        <v>8215</v>
      </c>
      <c r="K9678" t="s">
        <v>8224</v>
      </c>
      <c r="L9678" t="s">
        <v>8216</v>
      </c>
    </row>
    <row r="9679" spans="1:12" x14ac:dyDescent="0.35">
      <c r="A9679" s="164" t="s">
        <v>22271</v>
      </c>
      <c r="B9679" t="s">
        <v>22272</v>
      </c>
      <c r="C9679" t="s">
        <v>22273</v>
      </c>
      <c r="D9679" t="s">
        <v>22274</v>
      </c>
      <c r="E9679" t="s">
        <v>4752</v>
      </c>
      <c r="F9679">
        <v>12</v>
      </c>
      <c r="G9679" t="s">
        <v>8234</v>
      </c>
      <c r="H9679" t="s">
        <v>8213</v>
      </c>
      <c r="I9679" t="s">
        <v>8219</v>
      </c>
      <c r="J9679" t="s">
        <v>8272</v>
      </c>
      <c r="K9679" t="s">
        <v>8224</v>
      </c>
      <c r="L9679" t="s">
        <v>8216</v>
      </c>
    </row>
    <row r="9680" spans="1:12" x14ac:dyDescent="0.35">
      <c r="A9680" s="164" t="s">
        <v>25640</v>
      </c>
      <c r="B9680" t="s">
        <v>25641</v>
      </c>
      <c r="C9680" t="s">
        <v>25642</v>
      </c>
      <c r="D9680" t="s">
        <v>25643</v>
      </c>
      <c r="E9680" t="s">
        <v>4752</v>
      </c>
      <c r="F9680">
        <v>25</v>
      </c>
      <c r="G9680" t="s">
        <v>8234</v>
      </c>
      <c r="H9680" t="s">
        <v>8213</v>
      </c>
      <c r="I9680" t="s">
        <v>8219</v>
      </c>
      <c r="J9680" t="s">
        <v>8272</v>
      </c>
      <c r="K9680" t="s">
        <v>5808</v>
      </c>
      <c r="L9680" t="s">
        <v>8216</v>
      </c>
    </row>
    <row r="9681" spans="1:12" x14ac:dyDescent="0.35">
      <c r="A9681" s="164" t="s">
        <v>14630</v>
      </c>
      <c r="B9681" t="s">
        <v>14631</v>
      </c>
      <c r="C9681" t="s">
        <v>14632</v>
      </c>
      <c r="D9681" t="s">
        <v>968</v>
      </c>
      <c r="E9681" t="s">
        <v>4752</v>
      </c>
      <c r="F9681">
        <v>8</v>
      </c>
      <c r="G9681" t="s">
        <v>8234</v>
      </c>
      <c r="H9681" t="s">
        <v>8213</v>
      </c>
      <c r="I9681" t="s">
        <v>8219</v>
      </c>
      <c r="J9681" t="s">
        <v>8272</v>
      </c>
      <c r="K9681" t="s">
        <v>8224</v>
      </c>
      <c r="L9681" t="s">
        <v>8216</v>
      </c>
    </row>
    <row r="9682" spans="1:12" x14ac:dyDescent="0.35">
      <c r="A9682" s="164" t="s">
        <v>19651</v>
      </c>
      <c r="B9682" t="s">
        <v>19652</v>
      </c>
      <c r="C9682" t="s">
        <v>19653</v>
      </c>
      <c r="D9682" t="s">
        <v>19654</v>
      </c>
      <c r="E9682" t="s">
        <v>4752</v>
      </c>
      <c r="F9682">
        <v>25</v>
      </c>
      <c r="G9682" t="s">
        <v>8234</v>
      </c>
      <c r="H9682" t="s">
        <v>8213</v>
      </c>
      <c r="I9682" t="s">
        <v>8219</v>
      </c>
      <c r="J9682" t="s">
        <v>8272</v>
      </c>
      <c r="K9682" t="s">
        <v>5808</v>
      </c>
      <c r="L9682" t="s">
        <v>8216</v>
      </c>
    </row>
    <row r="9683" spans="1:12" x14ac:dyDescent="0.35">
      <c r="A9683" s="164" t="s">
        <v>19896</v>
      </c>
      <c r="B9683" t="s">
        <v>19897</v>
      </c>
      <c r="C9683" t="s">
        <v>19898</v>
      </c>
      <c r="D9683" t="s">
        <v>19899</v>
      </c>
      <c r="E9683" t="s">
        <v>4752</v>
      </c>
      <c r="F9683">
        <v>25</v>
      </c>
      <c r="G9683" t="s">
        <v>8234</v>
      </c>
      <c r="H9683" t="s">
        <v>8213</v>
      </c>
      <c r="I9683" t="s">
        <v>8219</v>
      </c>
      <c r="J9683" t="s">
        <v>8272</v>
      </c>
      <c r="K9683" t="s">
        <v>5808</v>
      </c>
      <c r="L9683" t="s">
        <v>8216</v>
      </c>
    </row>
    <row r="9684" spans="1:12" x14ac:dyDescent="0.35">
      <c r="A9684" s="164" t="s">
        <v>26080</v>
      </c>
      <c r="B9684" t="s">
        <v>26081</v>
      </c>
      <c r="C9684" t="s">
        <v>26082</v>
      </c>
      <c r="D9684" t="s">
        <v>26083</v>
      </c>
      <c r="E9684" t="s">
        <v>4752</v>
      </c>
      <c r="F9684">
        <v>25</v>
      </c>
      <c r="G9684" t="s">
        <v>8234</v>
      </c>
      <c r="H9684" t="s">
        <v>8213</v>
      </c>
      <c r="I9684" t="s">
        <v>8219</v>
      </c>
      <c r="J9684" t="s">
        <v>8272</v>
      </c>
      <c r="K9684" t="s">
        <v>5808</v>
      </c>
      <c r="L9684" t="s">
        <v>8216</v>
      </c>
    </row>
    <row r="9685" spans="1:12" x14ac:dyDescent="0.35">
      <c r="A9685" s="164" t="s">
        <v>10398</v>
      </c>
      <c r="B9685" t="s">
        <v>9833</v>
      </c>
      <c r="C9685" t="s">
        <v>9834</v>
      </c>
      <c r="D9685" t="s">
        <v>1927</v>
      </c>
      <c r="E9685" t="s">
        <v>4752</v>
      </c>
      <c r="F9685">
        <v>25</v>
      </c>
      <c r="G9685" t="s">
        <v>8234</v>
      </c>
      <c r="H9685" t="s">
        <v>8213</v>
      </c>
      <c r="I9685" t="s">
        <v>8219</v>
      </c>
      <c r="J9685" t="s">
        <v>8272</v>
      </c>
      <c r="K9685" t="s">
        <v>5808</v>
      </c>
      <c r="L9685" t="s">
        <v>8216</v>
      </c>
    </row>
    <row r="9686" spans="1:12" x14ac:dyDescent="0.35">
      <c r="A9686" s="164" t="s">
        <v>30266</v>
      </c>
      <c r="B9686" t="s">
        <v>30267</v>
      </c>
      <c r="C9686" t="s">
        <v>30268</v>
      </c>
      <c r="D9686" t="s">
        <v>2865</v>
      </c>
      <c r="E9686" t="s">
        <v>4752</v>
      </c>
      <c r="F9686">
        <v>25</v>
      </c>
      <c r="G9686" t="s">
        <v>8234</v>
      </c>
      <c r="H9686" t="s">
        <v>8213</v>
      </c>
      <c r="I9686" t="s">
        <v>8219</v>
      </c>
      <c r="J9686" t="s">
        <v>8272</v>
      </c>
      <c r="K9686" t="s">
        <v>5808</v>
      </c>
      <c r="L9686" t="s">
        <v>8216</v>
      </c>
    </row>
    <row r="9687" spans="1:12" x14ac:dyDescent="0.35">
      <c r="A9687" s="164" t="s">
        <v>17331</v>
      </c>
      <c r="B9687" t="s">
        <v>11278</v>
      </c>
      <c r="C9687" t="s">
        <v>11279</v>
      </c>
      <c r="D9687" t="s">
        <v>11280</v>
      </c>
      <c r="E9687" t="s">
        <v>4752</v>
      </c>
      <c r="F9687">
        <v>25</v>
      </c>
      <c r="G9687" t="s">
        <v>8234</v>
      </c>
      <c r="H9687" t="s">
        <v>8213</v>
      </c>
      <c r="I9687" t="s">
        <v>8219</v>
      </c>
      <c r="J9687" t="s">
        <v>8272</v>
      </c>
      <c r="K9687" t="s">
        <v>8224</v>
      </c>
      <c r="L9687" t="s">
        <v>8216</v>
      </c>
    </row>
    <row r="9688" spans="1:12" x14ac:dyDescent="0.35">
      <c r="A9688" s="164" t="s">
        <v>26877</v>
      </c>
      <c r="B9688" t="s">
        <v>6391</v>
      </c>
      <c r="C9688" t="s">
        <v>26878</v>
      </c>
      <c r="D9688" t="s">
        <v>26879</v>
      </c>
      <c r="E9688" t="s">
        <v>4752</v>
      </c>
      <c r="F9688">
        <v>25</v>
      </c>
      <c r="G9688" t="s">
        <v>8234</v>
      </c>
      <c r="H9688" t="s">
        <v>8213</v>
      </c>
      <c r="I9688" t="s">
        <v>8214</v>
      </c>
      <c r="J9688" t="s">
        <v>8272</v>
      </c>
      <c r="K9688" t="s">
        <v>8224</v>
      </c>
      <c r="L9688" t="s">
        <v>8216</v>
      </c>
    </row>
    <row r="9689" spans="1:12" x14ac:dyDescent="0.35">
      <c r="A9689" s="164" t="s">
        <v>19120</v>
      </c>
      <c r="B9689" t="s">
        <v>10335</v>
      </c>
      <c r="C9689" t="s">
        <v>19121</v>
      </c>
      <c r="D9689" t="s">
        <v>10337</v>
      </c>
      <c r="E9689" t="s">
        <v>4752</v>
      </c>
      <c r="F9689">
        <v>25</v>
      </c>
      <c r="G9689" t="s">
        <v>8234</v>
      </c>
      <c r="H9689" t="s">
        <v>8213</v>
      </c>
      <c r="I9689" t="s">
        <v>8219</v>
      </c>
      <c r="J9689" t="s">
        <v>8272</v>
      </c>
      <c r="K9689" t="s">
        <v>8224</v>
      </c>
      <c r="L9689" t="s">
        <v>8216</v>
      </c>
    </row>
    <row r="9690" spans="1:12" x14ac:dyDescent="0.35">
      <c r="A9690" s="164" t="s">
        <v>28594</v>
      </c>
      <c r="B9690" t="s">
        <v>28595</v>
      </c>
      <c r="C9690" t="s">
        <v>28596</v>
      </c>
      <c r="D9690" t="s">
        <v>28597</v>
      </c>
      <c r="E9690" t="s">
        <v>4752</v>
      </c>
      <c r="F9690">
        <v>14</v>
      </c>
      <c r="G9690" t="s">
        <v>8234</v>
      </c>
      <c r="H9690" t="s">
        <v>8213</v>
      </c>
      <c r="I9690" t="s">
        <v>8214</v>
      </c>
      <c r="J9690" t="s">
        <v>8272</v>
      </c>
      <c r="K9690" t="s">
        <v>8224</v>
      </c>
      <c r="L9690" t="s">
        <v>8216</v>
      </c>
    </row>
    <row r="9691" spans="1:12" x14ac:dyDescent="0.35">
      <c r="A9691" s="164" t="s">
        <v>11370</v>
      </c>
      <c r="B9691" t="s">
        <v>11371</v>
      </c>
      <c r="C9691" t="s">
        <v>11372</v>
      </c>
      <c r="D9691" t="s">
        <v>4466</v>
      </c>
      <c r="E9691" t="s">
        <v>4752</v>
      </c>
      <c r="F9691">
        <v>25</v>
      </c>
      <c r="G9691" t="s">
        <v>8234</v>
      </c>
      <c r="H9691" t="s">
        <v>8213</v>
      </c>
      <c r="I9691" t="s">
        <v>8214</v>
      </c>
      <c r="J9691" t="s">
        <v>8272</v>
      </c>
      <c r="K9691" t="s">
        <v>8224</v>
      </c>
      <c r="L9691" t="s">
        <v>8216</v>
      </c>
    </row>
    <row r="9692" spans="1:12" x14ac:dyDescent="0.35">
      <c r="A9692" s="164" t="s">
        <v>32870</v>
      </c>
      <c r="B9692" t="s">
        <v>11819</v>
      </c>
      <c r="C9692" t="s">
        <v>11820</v>
      </c>
      <c r="D9692" t="s">
        <v>135</v>
      </c>
      <c r="E9692" t="s">
        <v>4752</v>
      </c>
      <c r="F9692">
        <v>25</v>
      </c>
      <c r="G9692" t="s">
        <v>8234</v>
      </c>
      <c r="H9692" t="s">
        <v>8213</v>
      </c>
      <c r="I9692" t="s">
        <v>8214</v>
      </c>
      <c r="J9692" t="s">
        <v>8272</v>
      </c>
      <c r="K9692" t="s">
        <v>5808</v>
      </c>
      <c r="L9692" t="s">
        <v>8216</v>
      </c>
    </row>
    <row r="9693" spans="1:12" x14ac:dyDescent="0.35">
      <c r="A9693" s="164" t="s">
        <v>23315</v>
      </c>
      <c r="B9693" t="s">
        <v>10478</v>
      </c>
      <c r="C9693" t="s">
        <v>23316</v>
      </c>
      <c r="D9693" t="s">
        <v>10480</v>
      </c>
      <c r="E9693" t="s">
        <v>4752</v>
      </c>
      <c r="F9693">
        <v>25</v>
      </c>
      <c r="G9693" t="s">
        <v>8234</v>
      </c>
      <c r="H9693" t="s">
        <v>8213</v>
      </c>
      <c r="I9693" t="s">
        <v>8219</v>
      </c>
      <c r="J9693" t="s">
        <v>8272</v>
      </c>
      <c r="K9693" t="s">
        <v>5808</v>
      </c>
      <c r="L9693" t="s">
        <v>8216</v>
      </c>
    </row>
    <row r="9694" spans="1:12" x14ac:dyDescent="0.35">
      <c r="A9694" s="164" t="s">
        <v>17110</v>
      </c>
      <c r="B9694" t="s">
        <v>17111</v>
      </c>
      <c r="C9694" t="s">
        <v>17112</v>
      </c>
      <c r="D9694" t="s">
        <v>17113</v>
      </c>
      <c r="E9694" t="s">
        <v>4752</v>
      </c>
      <c r="F9694">
        <v>25</v>
      </c>
      <c r="G9694" t="s">
        <v>8234</v>
      </c>
      <c r="H9694" t="s">
        <v>8213</v>
      </c>
      <c r="I9694" t="s">
        <v>8214</v>
      </c>
      <c r="J9694" t="s">
        <v>8272</v>
      </c>
      <c r="K9694" t="s">
        <v>8224</v>
      </c>
      <c r="L9694" t="s">
        <v>8216</v>
      </c>
    </row>
    <row r="9695" spans="1:12" x14ac:dyDescent="0.35">
      <c r="A9695" s="164" t="s">
        <v>30320</v>
      </c>
      <c r="B9695" t="s">
        <v>16518</v>
      </c>
      <c r="C9695" t="s">
        <v>30321</v>
      </c>
      <c r="D9695" t="s">
        <v>4628</v>
      </c>
      <c r="E9695" t="s">
        <v>4752</v>
      </c>
      <c r="F9695">
        <v>25</v>
      </c>
      <c r="G9695" t="s">
        <v>8234</v>
      </c>
      <c r="H9695" t="s">
        <v>8213</v>
      </c>
      <c r="I9695" t="s">
        <v>8219</v>
      </c>
      <c r="J9695" t="s">
        <v>8272</v>
      </c>
      <c r="K9695" t="s">
        <v>5808</v>
      </c>
      <c r="L9695" t="s">
        <v>8216</v>
      </c>
    </row>
    <row r="9696" spans="1:12" x14ac:dyDescent="0.35">
      <c r="A9696" s="164" t="s">
        <v>28218</v>
      </c>
      <c r="B9696" t="s">
        <v>18670</v>
      </c>
      <c r="C9696" t="s">
        <v>18671</v>
      </c>
      <c r="D9696" t="s">
        <v>17772</v>
      </c>
      <c r="E9696" t="s">
        <v>4752</v>
      </c>
      <c r="F9696">
        <v>25</v>
      </c>
      <c r="G9696" t="s">
        <v>8234</v>
      </c>
      <c r="H9696" t="s">
        <v>8213</v>
      </c>
      <c r="I9696" t="s">
        <v>8214</v>
      </c>
      <c r="J9696" t="s">
        <v>8272</v>
      </c>
      <c r="K9696" t="s">
        <v>8224</v>
      </c>
      <c r="L9696" t="s">
        <v>8216</v>
      </c>
    </row>
    <row r="9697" spans="1:12" x14ac:dyDescent="0.35">
      <c r="A9697" s="164" t="s">
        <v>31015</v>
      </c>
      <c r="B9697" t="s">
        <v>9929</v>
      </c>
      <c r="C9697" t="s">
        <v>9930</v>
      </c>
      <c r="D9697" t="s">
        <v>119</v>
      </c>
      <c r="E9697" t="s">
        <v>4752</v>
      </c>
      <c r="F9697">
        <v>25</v>
      </c>
      <c r="G9697" t="s">
        <v>8234</v>
      </c>
      <c r="H9697" t="s">
        <v>8213</v>
      </c>
      <c r="I9697" t="s">
        <v>8214</v>
      </c>
      <c r="J9697" t="s">
        <v>8272</v>
      </c>
      <c r="K9697" t="s">
        <v>5808</v>
      </c>
      <c r="L9697" t="s">
        <v>8216</v>
      </c>
    </row>
    <row r="9698" spans="1:12" x14ac:dyDescent="0.35">
      <c r="A9698" s="164" t="s">
        <v>10890</v>
      </c>
      <c r="B9698" t="s">
        <v>10891</v>
      </c>
      <c r="C9698" t="s">
        <v>10892</v>
      </c>
      <c r="D9698" t="s">
        <v>10893</v>
      </c>
      <c r="E9698" t="s">
        <v>4752</v>
      </c>
      <c r="F9698">
        <v>25</v>
      </c>
      <c r="G9698" t="s">
        <v>8234</v>
      </c>
      <c r="H9698" t="s">
        <v>8213</v>
      </c>
      <c r="I9698" t="s">
        <v>8214</v>
      </c>
      <c r="J9698" t="s">
        <v>8272</v>
      </c>
      <c r="K9698" t="s">
        <v>8224</v>
      </c>
      <c r="L9698" t="s">
        <v>8267</v>
      </c>
    </row>
    <row r="9699" spans="1:12" x14ac:dyDescent="0.35">
      <c r="A9699" s="164" t="s">
        <v>14615</v>
      </c>
      <c r="B9699" t="s">
        <v>14616</v>
      </c>
      <c r="C9699" t="s">
        <v>14617</v>
      </c>
      <c r="D9699" t="s">
        <v>11817</v>
      </c>
      <c r="E9699" t="s">
        <v>4752</v>
      </c>
      <c r="F9699">
        <v>25</v>
      </c>
      <c r="G9699" t="s">
        <v>8234</v>
      </c>
      <c r="H9699" t="s">
        <v>8213</v>
      </c>
      <c r="I9699" t="s">
        <v>8214</v>
      </c>
      <c r="J9699" t="s">
        <v>8272</v>
      </c>
      <c r="K9699" t="s">
        <v>8224</v>
      </c>
      <c r="L9699" t="s">
        <v>8216</v>
      </c>
    </row>
    <row r="9700" spans="1:12" x14ac:dyDescent="0.35">
      <c r="A9700" s="164" t="s">
        <v>22189</v>
      </c>
      <c r="B9700" t="s">
        <v>5374</v>
      </c>
      <c r="C9700" t="s">
        <v>18693</v>
      </c>
      <c r="D9700" t="s">
        <v>18694</v>
      </c>
      <c r="E9700" t="s">
        <v>4752</v>
      </c>
      <c r="F9700">
        <v>25</v>
      </c>
      <c r="G9700" t="s">
        <v>8234</v>
      </c>
      <c r="H9700" t="s">
        <v>8213</v>
      </c>
      <c r="I9700" t="s">
        <v>8219</v>
      </c>
      <c r="J9700" t="s">
        <v>8272</v>
      </c>
      <c r="K9700" t="s">
        <v>8224</v>
      </c>
      <c r="L9700" t="s">
        <v>8216</v>
      </c>
    </row>
    <row r="9701" spans="1:12" x14ac:dyDescent="0.35">
      <c r="A9701" s="164" t="s">
        <v>29479</v>
      </c>
      <c r="B9701" t="s">
        <v>18058</v>
      </c>
      <c r="C9701" t="s">
        <v>18059</v>
      </c>
      <c r="D9701" t="s">
        <v>18060</v>
      </c>
      <c r="E9701" t="s">
        <v>4752</v>
      </c>
      <c r="F9701">
        <v>25</v>
      </c>
      <c r="G9701" t="s">
        <v>8234</v>
      </c>
      <c r="H9701" t="s">
        <v>8213</v>
      </c>
      <c r="I9701" t="s">
        <v>8219</v>
      </c>
      <c r="J9701" t="s">
        <v>8272</v>
      </c>
      <c r="K9701" t="s">
        <v>8224</v>
      </c>
      <c r="L9701" t="s">
        <v>8216</v>
      </c>
    </row>
    <row r="9702" spans="1:12" x14ac:dyDescent="0.35">
      <c r="A9702" s="164" t="s">
        <v>27240</v>
      </c>
      <c r="B9702" t="s">
        <v>5292</v>
      </c>
      <c r="C9702" t="s">
        <v>27241</v>
      </c>
      <c r="D9702" t="s">
        <v>3973</v>
      </c>
      <c r="E9702" t="s">
        <v>4752</v>
      </c>
      <c r="F9702">
        <v>40</v>
      </c>
      <c r="G9702" t="s">
        <v>8234</v>
      </c>
      <c r="H9702" t="s">
        <v>8213</v>
      </c>
      <c r="I9702" t="s">
        <v>8214</v>
      </c>
      <c r="J9702" t="s">
        <v>8215</v>
      </c>
      <c r="K9702" t="s">
        <v>8224</v>
      </c>
      <c r="L9702" t="s">
        <v>8216</v>
      </c>
    </row>
    <row r="9703" spans="1:12" x14ac:dyDescent="0.35">
      <c r="A9703" s="164" t="s">
        <v>25061</v>
      </c>
      <c r="B9703" t="s">
        <v>25062</v>
      </c>
      <c r="C9703" t="s">
        <v>25063</v>
      </c>
      <c r="D9703" t="s">
        <v>25064</v>
      </c>
      <c r="E9703" t="s">
        <v>4752</v>
      </c>
      <c r="H9703" t="s">
        <v>8213</v>
      </c>
      <c r="I9703" t="s">
        <v>8214</v>
      </c>
      <c r="J9703" t="s">
        <v>8215</v>
      </c>
      <c r="K9703" t="s">
        <v>8224</v>
      </c>
      <c r="L9703" t="s">
        <v>8216</v>
      </c>
    </row>
    <row r="9704" spans="1:12" x14ac:dyDescent="0.35">
      <c r="A9704" s="164" t="s">
        <v>17727</v>
      </c>
      <c r="B9704" t="s">
        <v>17728</v>
      </c>
      <c r="C9704" t="s">
        <v>11791</v>
      </c>
      <c r="D9704" t="s">
        <v>4751</v>
      </c>
      <c r="E9704" t="s">
        <v>4752</v>
      </c>
      <c r="F9704">
        <v>55</v>
      </c>
      <c r="G9704" t="s">
        <v>8234</v>
      </c>
      <c r="H9704" t="s">
        <v>8213</v>
      </c>
      <c r="I9704" t="s">
        <v>8214</v>
      </c>
      <c r="J9704" t="s">
        <v>8215</v>
      </c>
      <c r="K9704" t="s">
        <v>8224</v>
      </c>
      <c r="L9704" t="s">
        <v>8267</v>
      </c>
    </row>
    <row r="9705" spans="1:12" x14ac:dyDescent="0.35">
      <c r="A9705" s="164" t="s">
        <v>31717</v>
      </c>
      <c r="B9705" t="s">
        <v>31718</v>
      </c>
      <c r="C9705" t="s">
        <v>31719</v>
      </c>
      <c r="D9705" t="s">
        <v>1840</v>
      </c>
      <c r="E9705" t="s">
        <v>4752</v>
      </c>
      <c r="F9705">
        <v>116</v>
      </c>
      <c r="G9705" t="s">
        <v>8212</v>
      </c>
      <c r="H9705" t="s">
        <v>8213</v>
      </c>
      <c r="I9705" t="s">
        <v>8214</v>
      </c>
      <c r="J9705" t="s">
        <v>8215</v>
      </c>
      <c r="K9705" t="s">
        <v>8224</v>
      </c>
      <c r="L9705" t="s">
        <v>8267</v>
      </c>
    </row>
    <row r="9706" spans="1:12" x14ac:dyDescent="0.35">
      <c r="A9706" s="164" t="s">
        <v>9921</v>
      </c>
      <c r="B9706" t="s">
        <v>9922</v>
      </c>
      <c r="C9706" t="s">
        <v>9923</v>
      </c>
      <c r="D9706" t="s">
        <v>1840</v>
      </c>
      <c r="E9706" t="s">
        <v>4752</v>
      </c>
      <c r="F9706">
        <v>110</v>
      </c>
      <c r="G9706" t="s">
        <v>8212</v>
      </c>
      <c r="H9706" t="s">
        <v>8213</v>
      </c>
      <c r="I9706" t="s">
        <v>8214</v>
      </c>
      <c r="J9706" t="s">
        <v>8215</v>
      </c>
      <c r="K9706" t="s">
        <v>8224</v>
      </c>
      <c r="L9706" t="s">
        <v>8267</v>
      </c>
    </row>
    <row r="9707" spans="1:12" x14ac:dyDescent="0.35">
      <c r="A9707" s="164" t="s">
        <v>9405</v>
      </c>
      <c r="B9707" t="s">
        <v>9406</v>
      </c>
      <c r="C9707" t="s">
        <v>9407</v>
      </c>
      <c r="D9707" t="s">
        <v>1320</v>
      </c>
      <c r="E9707" t="s">
        <v>4752</v>
      </c>
      <c r="F9707">
        <v>150</v>
      </c>
      <c r="G9707" t="s">
        <v>8212</v>
      </c>
      <c r="H9707" t="s">
        <v>8213</v>
      </c>
      <c r="I9707" t="s">
        <v>8219</v>
      </c>
      <c r="J9707" t="s">
        <v>8215</v>
      </c>
      <c r="K9707" t="s">
        <v>8224</v>
      </c>
      <c r="L9707" t="s">
        <v>8216</v>
      </c>
    </row>
    <row r="9708" spans="1:12" x14ac:dyDescent="0.35">
      <c r="A9708" s="164" t="s">
        <v>23416</v>
      </c>
      <c r="B9708" t="s">
        <v>23417</v>
      </c>
      <c r="C9708" t="s">
        <v>23418</v>
      </c>
      <c r="D9708" t="s">
        <v>23419</v>
      </c>
      <c r="E9708" t="s">
        <v>4752</v>
      </c>
      <c r="F9708">
        <v>0</v>
      </c>
      <c r="G9708" t="s">
        <v>8234</v>
      </c>
      <c r="H9708" t="s">
        <v>8213</v>
      </c>
      <c r="I9708" t="s">
        <v>8219</v>
      </c>
      <c r="J9708" t="s">
        <v>8215</v>
      </c>
      <c r="K9708" t="s">
        <v>8224</v>
      </c>
      <c r="L9708" t="s">
        <v>8216</v>
      </c>
    </row>
    <row r="9709" spans="1:12" x14ac:dyDescent="0.35">
      <c r="A9709" s="164" t="s">
        <v>30907</v>
      </c>
      <c r="B9709" t="s">
        <v>30908</v>
      </c>
      <c r="C9709" t="s">
        <v>30909</v>
      </c>
      <c r="D9709" t="s">
        <v>30910</v>
      </c>
      <c r="E9709" t="s">
        <v>4752</v>
      </c>
      <c r="H9709" t="s">
        <v>8213</v>
      </c>
      <c r="I9709" t="s">
        <v>8219</v>
      </c>
      <c r="J9709" t="s">
        <v>8215</v>
      </c>
      <c r="K9709" t="s">
        <v>8224</v>
      </c>
      <c r="L9709" t="s">
        <v>8216</v>
      </c>
    </row>
    <row r="9710" spans="1:12" x14ac:dyDescent="0.35">
      <c r="A9710" s="164" t="s">
        <v>27347</v>
      </c>
      <c r="B9710" t="s">
        <v>27348</v>
      </c>
      <c r="C9710" t="s">
        <v>27349</v>
      </c>
      <c r="D9710" t="s">
        <v>8721</v>
      </c>
      <c r="E9710" t="s">
        <v>4795</v>
      </c>
      <c r="H9710" t="s">
        <v>8218</v>
      </c>
      <c r="I9710" t="s">
        <v>8214</v>
      </c>
      <c r="J9710" t="s">
        <v>8215</v>
      </c>
      <c r="K9710" t="s">
        <v>8224</v>
      </c>
      <c r="L9710" t="s">
        <v>8216</v>
      </c>
    </row>
    <row r="9711" spans="1:12" x14ac:dyDescent="0.35">
      <c r="A9711" s="164" t="s">
        <v>4793</v>
      </c>
      <c r="B9711" t="s">
        <v>6667</v>
      </c>
      <c r="C9711" t="s">
        <v>23423</v>
      </c>
      <c r="D9711" t="s">
        <v>4794</v>
      </c>
      <c r="E9711" t="s">
        <v>4795</v>
      </c>
      <c r="F9711">
        <v>84</v>
      </c>
      <c r="G9711" t="s">
        <v>8234</v>
      </c>
      <c r="H9711" t="s">
        <v>8218</v>
      </c>
      <c r="I9711" t="s">
        <v>8219</v>
      </c>
      <c r="J9711" t="s">
        <v>8215</v>
      </c>
      <c r="K9711" t="s">
        <v>8224</v>
      </c>
      <c r="L9711" t="s">
        <v>8216</v>
      </c>
    </row>
    <row r="9712" spans="1:12" x14ac:dyDescent="0.35">
      <c r="A9712" s="164" t="s">
        <v>17784</v>
      </c>
      <c r="B9712" t="s">
        <v>17785</v>
      </c>
      <c r="C9712" t="s">
        <v>17786</v>
      </c>
      <c r="D9712" t="s">
        <v>17787</v>
      </c>
      <c r="E9712" t="s">
        <v>4795</v>
      </c>
      <c r="F9712">
        <v>43</v>
      </c>
      <c r="G9712" t="s">
        <v>8234</v>
      </c>
      <c r="H9712" t="s">
        <v>8218</v>
      </c>
      <c r="I9712" t="s">
        <v>8219</v>
      </c>
      <c r="J9712" t="s">
        <v>8215</v>
      </c>
      <c r="K9712" t="s">
        <v>5808</v>
      </c>
      <c r="L9712" t="s">
        <v>8267</v>
      </c>
    </row>
    <row r="9713" spans="1:12" x14ac:dyDescent="0.35">
      <c r="A9713" s="164" t="s">
        <v>4796</v>
      </c>
      <c r="B9713" t="s">
        <v>6671</v>
      </c>
      <c r="C9713" t="s">
        <v>31698</v>
      </c>
      <c r="D9713" t="s">
        <v>4797</v>
      </c>
      <c r="E9713" t="s">
        <v>4795</v>
      </c>
      <c r="F9713">
        <v>142</v>
      </c>
      <c r="G9713" t="s">
        <v>8212</v>
      </c>
      <c r="H9713" t="s">
        <v>8218</v>
      </c>
      <c r="I9713" t="s">
        <v>8214</v>
      </c>
      <c r="J9713" t="s">
        <v>8215</v>
      </c>
      <c r="K9713" t="s">
        <v>8224</v>
      </c>
      <c r="L9713" t="s">
        <v>8267</v>
      </c>
    </row>
    <row r="9714" spans="1:12" x14ac:dyDescent="0.35">
      <c r="A9714" s="164" t="s">
        <v>26618</v>
      </c>
      <c r="B9714" t="s">
        <v>14057</v>
      </c>
      <c r="C9714" t="s">
        <v>17126</v>
      </c>
      <c r="D9714" t="s">
        <v>3694</v>
      </c>
      <c r="E9714" t="s">
        <v>4795</v>
      </c>
      <c r="F9714">
        <v>54</v>
      </c>
      <c r="G9714" t="s">
        <v>8234</v>
      </c>
      <c r="H9714" t="s">
        <v>8218</v>
      </c>
      <c r="I9714" t="s">
        <v>8219</v>
      </c>
      <c r="J9714" t="s">
        <v>8215</v>
      </c>
      <c r="K9714" t="s">
        <v>8224</v>
      </c>
      <c r="L9714" t="s">
        <v>8216</v>
      </c>
    </row>
    <row r="9715" spans="1:12" x14ac:dyDescent="0.35">
      <c r="A9715" s="164" t="s">
        <v>31652</v>
      </c>
      <c r="B9715" t="s">
        <v>23125</v>
      </c>
      <c r="C9715" t="s">
        <v>14401</v>
      </c>
      <c r="D9715" t="s">
        <v>14402</v>
      </c>
      <c r="E9715" t="s">
        <v>4795</v>
      </c>
      <c r="F9715">
        <v>41</v>
      </c>
      <c r="G9715" t="s">
        <v>8234</v>
      </c>
      <c r="H9715" t="s">
        <v>8218</v>
      </c>
      <c r="I9715" t="s">
        <v>8214</v>
      </c>
      <c r="J9715" t="s">
        <v>8215</v>
      </c>
      <c r="K9715" t="s">
        <v>8224</v>
      </c>
      <c r="L9715" t="s">
        <v>8216</v>
      </c>
    </row>
    <row r="9716" spans="1:12" x14ac:dyDescent="0.35">
      <c r="A9716" s="164" t="s">
        <v>4798</v>
      </c>
      <c r="B9716" t="s">
        <v>6637</v>
      </c>
      <c r="C9716" t="s">
        <v>30982</v>
      </c>
      <c r="D9716" t="s">
        <v>4799</v>
      </c>
      <c r="E9716" t="s">
        <v>4795</v>
      </c>
      <c r="F9716">
        <v>240</v>
      </c>
      <c r="G9716" t="s">
        <v>8223</v>
      </c>
      <c r="H9716" t="s">
        <v>8218</v>
      </c>
      <c r="I9716" t="s">
        <v>8214</v>
      </c>
      <c r="J9716" t="s">
        <v>8215</v>
      </c>
      <c r="K9716" t="s">
        <v>8224</v>
      </c>
      <c r="L9716" t="s">
        <v>8267</v>
      </c>
    </row>
    <row r="9717" spans="1:12" x14ac:dyDescent="0.35">
      <c r="A9717" s="164" t="s">
        <v>4800</v>
      </c>
      <c r="B9717" t="s">
        <v>6682</v>
      </c>
      <c r="C9717" t="s">
        <v>11625</v>
      </c>
      <c r="D9717" t="s">
        <v>4801</v>
      </c>
      <c r="E9717" t="s">
        <v>4795</v>
      </c>
      <c r="F9717">
        <v>294</v>
      </c>
      <c r="G9717" t="s">
        <v>8223</v>
      </c>
      <c r="H9717" t="s">
        <v>8218</v>
      </c>
      <c r="I9717" t="s">
        <v>8214</v>
      </c>
      <c r="J9717" t="s">
        <v>8215</v>
      </c>
      <c r="K9717" t="s">
        <v>8224</v>
      </c>
      <c r="L9717" t="s">
        <v>8267</v>
      </c>
    </row>
    <row r="9718" spans="1:12" x14ac:dyDescent="0.35">
      <c r="A9718" s="164" t="s">
        <v>11626</v>
      </c>
      <c r="B9718" t="s">
        <v>11627</v>
      </c>
      <c r="C9718" t="s">
        <v>11628</v>
      </c>
      <c r="D9718" t="s">
        <v>11629</v>
      </c>
      <c r="E9718" t="s">
        <v>4795</v>
      </c>
      <c r="F9718">
        <v>27</v>
      </c>
      <c r="G9718" t="s">
        <v>8234</v>
      </c>
      <c r="H9718" t="s">
        <v>8218</v>
      </c>
      <c r="I9718" t="s">
        <v>8214</v>
      </c>
      <c r="J9718" t="s">
        <v>8215</v>
      </c>
      <c r="K9718" t="s">
        <v>8224</v>
      </c>
      <c r="L9718" t="s">
        <v>8216</v>
      </c>
    </row>
    <row r="9719" spans="1:12" x14ac:dyDescent="0.35">
      <c r="A9719" s="164" t="s">
        <v>4802</v>
      </c>
      <c r="B9719" t="s">
        <v>6679</v>
      </c>
      <c r="C9719" t="s">
        <v>27671</v>
      </c>
      <c r="D9719" t="s">
        <v>4803</v>
      </c>
      <c r="E9719" t="s">
        <v>4795</v>
      </c>
      <c r="F9719">
        <v>40</v>
      </c>
      <c r="G9719" t="s">
        <v>8234</v>
      </c>
      <c r="H9719" t="s">
        <v>8218</v>
      </c>
      <c r="I9719" t="s">
        <v>8219</v>
      </c>
      <c r="J9719" t="s">
        <v>8215</v>
      </c>
      <c r="K9719" t="s">
        <v>8224</v>
      </c>
      <c r="L9719" t="s">
        <v>8216</v>
      </c>
    </row>
    <row r="9720" spans="1:12" x14ac:dyDescent="0.35">
      <c r="A9720" s="164" t="s">
        <v>27524</v>
      </c>
      <c r="B9720" t="s">
        <v>27525</v>
      </c>
      <c r="C9720" t="s">
        <v>27526</v>
      </c>
      <c r="D9720" t="s">
        <v>27527</v>
      </c>
      <c r="E9720" t="s">
        <v>4795</v>
      </c>
      <c r="H9720" t="s">
        <v>8218</v>
      </c>
      <c r="I9720" t="s">
        <v>8219</v>
      </c>
      <c r="J9720" t="s">
        <v>8215</v>
      </c>
      <c r="K9720" t="s">
        <v>8224</v>
      </c>
      <c r="L9720" t="s">
        <v>8216</v>
      </c>
    </row>
    <row r="9721" spans="1:12" x14ac:dyDescent="0.35">
      <c r="A9721" s="164" t="s">
        <v>4804</v>
      </c>
      <c r="B9721" t="s">
        <v>6675</v>
      </c>
      <c r="C9721" t="s">
        <v>15488</v>
      </c>
      <c r="D9721" t="s">
        <v>4805</v>
      </c>
      <c r="E9721" t="s">
        <v>4795</v>
      </c>
      <c r="F9721">
        <v>168</v>
      </c>
      <c r="G9721" t="s">
        <v>8212</v>
      </c>
      <c r="H9721" t="s">
        <v>8218</v>
      </c>
      <c r="I9721" t="s">
        <v>8214</v>
      </c>
      <c r="J9721" t="s">
        <v>8215</v>
      </c>
      <c r="K9721" t="s">
        <v>8224</v>
      </c>
      <c r="L9721" t="s">
        <v>8267</v>
      </c>
    </row>
    <row r="9722" spans="1:12" x14ac:dyDescent="0.35">
      <c r="A9722" s="164" t="s">
        <v>30422</v>
      </c>
      <c r="B9722" t="s">
        <v>13664</v>
      </c>
      <c r="C9722" t="s">
        <v>13665</v>
      </c>
      <c r="D9722" t="s">
        <v>13666</v>
      </c>
      <c r="E9722" t="s">
        <v>4795</v>
      </c>
      <c r="F9722">
        <v>22</v>
      </c>
      <c r="G9722" t="s">
        <v>8234</v>
      </c>
      <c r="H9722" t="s">
        <v>8218</v>
      </c>
      <c r="I9722" t="s">
        <v>8214</v>
      </c>
      <c r="J9722" t="s">
        <v>8215</v>
      </c>
      <c r="K9722" t="s">
        <v>8224</v>
      </c>
      <c r="L9722" t="s">
        <v>8216</v>
      </c>
    </row>
    <row r="9723" spans="1:12" x14ac:dyDescent="0.35">
      <c r="A9723" s="164" t="s">
        <v>20775</v>
      </c>
      <c r="B9723" t="s">
        <v>20776</v>
      </c>
      <c r="C9723" t="s">
        <v>17280</v>
      </c>
      <c r="D9723" t="s">
        <v>17281</v>
      </c>
      <c r="E9723" t="s">
        <v>4795</v>
      </c>
      <c r="F9723">
        <v>73</v>
      </c>
      <c r="G9723" t="s">
        <v>8234</v>
      </c>
      <c r="H9723" t="s">
        <v>8218</v>
      </c>
      <c r="I9723" t="s">
        <v>8214</v>
      </c>
      <c r="J9723" t="s">
        <v>8215</v>
      </c>
      <c r="K9723" t="s">
        <v>8224</v>
      </c>
      <c r="L9723" t="s">
        <v>8216</v>
      </c>
    </row>
    <row r="9724" spans="1:12" x14ac:dyDescent="0.35">
      <c r="A9724" s="164" t="s">
        <v>26792</v>
      </c>
      <c r="B9724" t="s">
        <v>26793</v>
      </c>
      <c r="C9724" t="s">
        <v>26794</v>
      </c>
      <c r="D9724" t="s">
        <v>3697</v>
      </c>
      <c r="E9724" t="s">
        <v>4795</v>
      </c>
      <c r="F9724">
        <v>34</v>
      </c>
      <c r="G9724" t="s">
        <v>8234</v>
      </c>
      <c r="H9724" t="s">
        <v>8218</v>
      </c>
      <c r="I9724" t="s">
        <v>8214</v>
      </c>
      <c r="J9724" t="s">
        <v>8215</v>
      </c>
      <c r="K9724" t="s">
        <v>5808</v>
      </c>
      <c r="L9724" t="s">
        <v>8216</v>
      </c>
    </row>
    <row r="9725" spans="1:12" x14ac:dyDescent="0.35">
      <c r="A9725" s="164" t="s">
        <v>4806</v>
      </c>
      <c r="B9725" t="s">
        <v>6678</v>
      </c>
      <c r="C9725" t="s">
        <v>9387</v>
      </c>
      <c r="D9725" t="s">
        <v>4807</v>
      </c>
      <c r="E9725" t="s">
        <v>4795</v>
      </c>
      <c r="F9725">
        <v>102</v>
      </c>
      <c r="G9725" t="s">
        <v>8212</v>
      </c>
      <c r="H9725" t="s">
        <v>8218</v>
      </c>
      <c r="I9725" t="s">
        <v>8214</v>
      </c>
      <c r="J9725" t="s">
        <v>8215</v>
      </c>
      <c r="K9725" t="s">
        <v>8224</v>
      </c>
      <c r="L9725" t="s">
        <v>8216</v>
      </c>
    </row>
    <row r="9726" spans="1:12" x14ac:dyDescent="0.35">
      <c r="A9726" s="164" t="s">
        <v>27883</v>
      </c>
      <c r="B9726" t="s">
        <v>27884</v>
      </c>
      <c r="C9726" t="s">
        <v>27885</v>
      </c>
      <c r="D9726" t="s">
        <v>9025</v>
      </c>
      <c r="E9726" t="s">
        <v>4795</v>
      </c>
      <c r="F9726">
        <v>35</v>
      </c>
      <c r="G9726" t="s">
        <v>8234</v>
      </c>
      <c r="H9726" t="s">
        <v>8218</v>
      </c>
      <c r="I9726" t="s">
        <v>8219</v>
      </c>
      <c r="J9726" t="s">
        <v>8215</v>
      </c>
      <c r="K9726" t="s">
        <v>5808</v>
      </c>
      <c r="L9726" t="s">
        <v>8216</v>
      </c>
    </row>
    <row r="9727" spans="1:12" x14ac:dyDescent="0.35">
      <c r="A9727" s="164" t="s">
        <v>4808</v>
      </c>
      <c r="B9727" t="s">
        <v>6669</v>
      </c>
      <c r="C9727" t="s">
        <v>19448</v>
      </c>
      <c r="D9727" t="s">
        <v>4809</v>
      </c>
      <c r="E9727" t="s">
        <v>4795</v>
      </c>
      <c r="F9727">
        <v>52</v>
      </c>
      <c r="G9727" t="s">
        <v>8234</v>
      </c>
      <c r="H9727" t="s">
        <v>8218</v>
      </c>
      <c r="I9727" t="s">
        <v>8219</v>
      </c>
      <c r="J9727" t="s">
        <v>8215</v>
      </c>
      <c r="K9727" t="s">
        <v>8224</v>
      </c>
      <c r="L9727" t="s">
        <v>8267</v>
      </c>
    </row>
    <row r="9728" spans="1:12" x14ac:dyDescent="0.35">
      <c r="A9728" s="164" t="s">
        <v>25021</v>
      </c>
      <c r="B9728" t="s">
        <v>25022</v>
      </c>
      <c r="C9728" t="s">
        <v>25023</v>
      </c>
      <c r="D9728" t="s">
        <v>8721</v>
      </c>
      <c r="E9728" t="s">
        <v>4795</v>
      </c>
      <c r="H9728" t="s">
        <v>8218</v>
      </c>
      <c r="I9728" t="s">
        <v>8214</v>
      </c>
      <c r="J9728" t="s">
        <v>8215</v>
      </c>
      <c r="K9728" t="s">
        <v>8224</v>
      </c>
      <c r="L9728" t="s">
        <v>8216</v>
      </c>
    </row>
    <row r="9729" spans="1:12" x14ac:dyDescent="0.35">
      <c r="A9729" s="164" t="s">
        <v>4810</v>
      </c>
      <c r="B9729" t="s">
        <v>6883</v>
      </c>
      <c r="C9729" t="s">
        <v>18113</v>
      </c>
      <c r="D9729" t="s">
        <v>4811</v>
      </c>
      <c r="E9729" t="s">
        <v>4795</v>
      </c>
      <c r="F9729">
        <v>200</v>
      </c>
      <c r="G9729" t="s">
        <v>8212</v>
      </c>
      <c r="H9729" t="s">
        <v>8218</v>
      </c>
      <c r="I9729" t="s">
        <v>8214</v>
      </c>
      <c r="J9729" t="s">
        <v>8215</v>
      </c>
      <c r="K9729" t="s">
        <v>8224</v>
      </c>
      <c r="L9729" t="s">
        <v>8216</v>
      </c>
    </row>
    <row r="9730" spans="1:12" x14ac:dyDescent="0.35">
      <c r="A9730" s="164" t="s">
        <v>19477</v>
      </c>
      <c r="B9730" t="s">
        <v>19478</v>
      </c>
      <c r="C9730" t="s">
        <v>19479</v>
      </c>
      <c r="D9730" t="s">
        <v>8721</v>
      </c>
      <c r="E9730" t="s">
        <v>4795</v>
      </c>
      <c r="H9730" t="s">
        <v>8218</v>
      </c>
      <c r="I9730" t="s">
        <v>8214</v>
      </c>
      <c r="J9730" t="s">
        <v>8215</v>
      </c>
      <c r="K9730" t="s">
        <v>8224</v>
      </c>
      <c r="L9730" t="s">
        <v>8216</v>
      </c>
    </row>
    <row r="9731" spans="1:12" x14ac:dyDescent="0.35">
      <c r="A9731" s="164" t="s">
        <v>26274</v>
      </c>
      <c r="B9731" t="s">
        <v>14492</v>
      </c>
      <c r="C9731" t="s">
        <v>14493</v>
      </c>
      <c r="D9731" t="s">
        <v>14494</v>
      </c>
      <c r="E9731" t="s">
        <v>4795</v>
      </c>
      <c r="F9731">
        <v>43</v>
      </c>
      <c r="G9731" t="s">
        <v>8234</v>
      </c>
      <c r="H9731" t="s">
        <v>8218</v>
      </c>
      <c r="I9731" t="s">
        <v>8219</v>
      </c>
      <c r="J9731" t="s">
        <v>8215</v>
      </c>
      <c r="K9731" t="s">
        <v>5808</v>
      </c>
      <c r="L9731" t="s">
        <v>8216</v>
      </c>
    </row>
    <row r="9732" spans="1:12" x14ac:dyDescent="0.35">
      <c r="A9732" s="164" t="s">
        <v>28424</v>
      </c>
      <c r="B9732" t="s">
        <v>15777</v>
      </c>
      <c r="C9732" t="s">
        <v>15778</v>
      </c>
      <c r="D9732" t="s">
        <v>15779</v>
      </c>
      <c r="E9732" t="s">
        <v>4795</v>
      </c>
      <c r="F9732">
        <v>37</v>
      </c>
      <c r="G9732" t="s">
        <v>8234</v>
      </c>
      <c r="H9732" t="s">
        <v>8218</v>
      </c>
      <c r="I9732" t="s">
        <v>8214</v>
      </c>
      <c r="J9732" t="s">
        <v>8215</v>
      </c>
      <c r="K9732" t="s">
        <v>5808</v>
      </c>
      <c r="L9732" t="s">
        <v>8216</v>
      </c>
    </row>
    <row r="9733" spans="1:12" x14ac:dyDescent="0.35">
      <c r="A9733" s="164" t="s">
        <v>30754</v>
      </c>
      <c r="B9733" t="s">
        <v>8240</v>
      </c>
      <c r="C9733" t="s">
        <v>29736</v>
      </c>
      <c r="D9733" t="s">
        <v>29737</v>
      </c>
      <c r="E9733" t="s">
        <v>4795</v>
      </c>
      <c r="F9733">
        <v>43</v>
      </c>
      <c r="G9733" t="s">
        <v>8234</v>
      </c>
      <c r="H9733" t="s">
        <v>8218</v>
      </c>
      <c r="I9733" t="s">
        <v>8214</v>
      </c>
      <c r="J9733" t="s">
        <v>8215</v>
      </c>
      <c r="K9733" t="s">
        <v>5808</v>
      </c>
      <c r="L9733" t="s">
        <v>8216</v>
      </c>
    </row>
    <row r="9734" spans="1:12" x14ac:dyDescent="0.35">
      <c r="A9734" s="164" t="s">
        <v>4812</v>
      </c>
      <c r="B9734" t="s">
        <v>6877</v>
      </c>
      <c r="C9734" t="s">
        <v>18080</v>
      </c>
      <c r="D9734" t="s">
        <v>4813</v>
      </c>
      <c r="E9734" t="s">
        <v>4795</v>
      </c>
      <c r="F9734">
        <v>120</v>
      </c>
      <c r="G9734" t="s">
        <v>8212</v>
      </c>
      <c r="H9734" t="s">
        <v>8218</v>
      </c>
      <c r="I9734" t="s">
        <v>8214</v>
      </c>
      <c r="J9734" t="s">
        <v>8215</v>
      </c>
      <c r="K9734" t="s">
        <v>8224</v>
      </c>
      <c r="L9734" t="s">
        <v>8216</v>
      </c>
    </row>
    <row r="9735" spans="1:12" x14ac:dyDescent="0.35">
      <c r="A9735" s="164" t="s">
        <v>4814</v>
      </c>
      <c r="B9735" t="s">
        <v>6650</v>
      </c>
      <c r="C9735" t="s">
        <v>27433</v>
      </c>
      <c r="D9735" t="s">
        <v>218</v>
      </c>
      <c r="E9735" t="s">
        <v>4795</v>
      </c>
      <c r="F9735">
        <v>58</v>
      </c>
      <c r="G9735" t="s">
        <v>8234</v>
      </c>
      <c r="H9735" t="s">
        <v>8218</v>
      </c>
      <c r="I9735" t="s">
        <v>8214</v>
      </c>
      <c r="J9735" t="s">
        <v>8215</v>
      </c>
      <c r="K9735" t="s">
        <v>8224</v>
      </c>
      <c r="L9735" t="s">
        <v>8267</v>
      </c>
    </row>
    <row r="9736" spans="1:12" x14ac:dyDescent="0.35">
      <c r="A9736" s="164" t="s">
        <v>20593</v>
      </c>
      <c r="B9736" t="s">
        <v>20594</v>
      </c>
      <c r="C9736" t="s">
        <v>20595</v>
      </c>
      <c r="D9736" t="s">
        <v>20596</v>
      </c>
      <c r="E9736" t="s">
        <v>4795</v>
      </c>
      <c r="F9736">
        <v>49</v>
      </c>
      <c r="G9736" t="s">
        <v>8234</v>
      </c>
      <c r="H9736" t="s">
        <v>8218</v>
      </c>
      <c r="I9736" t="s">
        <v>8214</v>
      </c>
      <c r="J9736" t="s">
        <v>8215</v>
      </c>
      <c r="K9736" t="s">
        <v>5808</v>
      </c>
      <c r="L9736" t="s">
        <v>8216</v>
      </c>
    </row>
    <row r="9737" spans="1:12" x14ac:dyDescent="0.35">
      <c r="A9737" s="164" t="s">
        <v>4815</v>
      </c>
      <c r="B9737" t="s">
        <v>6664</v>
      </c>
      <c r="C9737" t="s">
        <v>26133</v>
      </c>
      <c r="D9737" t="s">
        <v>4816</v>
      </c>
      <c r="E9737" t="s">
        <v>4795</v>
      </c>
      <c r="F9737">
        <v>223</v>
      </c>
      <c r="G9737" t="s">
        <v>8223</v>
      </c>
      <c r="H9737" t="s">
        <v>8218</v>
      </c>
      <c r="I9737" t="s">
        <v>8214</v>
      </c>
      <c r="J9737" t="s">
        <v>8215</v>
      </c>
      <c r="K9737" t="s">
        <v>8224</v>
      </c>
      <c r="L9737" t="s">
        <v>8267</v>
      </c>
    </row>
    <row r="9738" spans="1:12" x14ac:dyDescent="0.35">
      <c r="A9738" s="164" t="s">
        <v>13173</v>
      </c>
      <c r="B9738" t="s">
        <v>13174</v>
      </c>
      <c r="C9738" t="s">
        <v>13175</v>
      </c>
      <c r="D9738" t="s">
        <v>13176</v>
      </c>
      <c r="E9738" t="s">
        <v>4795</v>
      </c>
      <c r="F9738">
        <v>50</v>
      </c>
      <c r="G9738" t="s">
        <v>8234</v>
      </c>
      <c r="H9738" t="s">
        <v>8218</v>
      </c>
      <c r="I9738" t="s">
        <v>8214</v>
      </c>
      <c r="J9738" t="s">
        <v>8215</v>
      </c>
      <c r="K9738" t="s">
        <v>5808</v>
      </c>
      <c r="L9738" t="s">
        <v>8216</v>
      </c>
    </row>
    <row r="9739" spans="1:12" x14ac:dyDescent="0.35">
      <c r="A9739" s="164" t="s">
        <v>22182</v>
      </c>
      <c r="B9739" t="s">
        <v>22183</v>
      </c>
      <c r="C9739" t="s">
        <v>22184</v>
      </c>
      <c r="D9739" t="s">
        <v>22185</v>
      </c>
      <c r="E9739" t="s">
        <v>4795</v>
      </c>
      <c r="F9739">
        <v>40</v>
      </c>
      <c r="G9739" t="s">
        <v>8234</v>
      </c>
      <c r="H9739" t="s">
        <v>8218</v>
      </c>
      <c r="I9739" t="s">
        <v>8214</v>
      </c>
      <c r="J9739" t="s">
        <v>8215</v>
      </c>
      <c r="K9739" t="s">
        <v>5808</v>
      </c>
      <c r="L9739" t="s">
        <v>8216</v>
      </c>
    </row>
    <row r="9740" spans="1:12" x14ac:dyDescent="0.35">
      <c r="A9740" s="164" t="s">
        <v>4817</v>
      </c>
      <c r="B9740" t="s">
        <v>6668</v>
      </c>
      <c r="C9740" t="s">
        <v>16418</v>
      </c>
      <c r="D9740" t="s">
        <v>4818</v>
      </c>
      <c r="E9740" t="s">
        <v>4795</v>
      </c>
      <c r="F9740">
        <v>45</v>
      </c>
      <c r="G9740" t="s">
        <v>8234</v>
      </c>
      <c r="H9740" t="s">
        <v>8218</v>
      </c>
      <c r="I9740" t="s">
        <v>8219</v>
      </c>
      <c r="J9740" t="s">
        <v>8215</v>
      </c>
      <c r="K9740" t="s">
        <v>8224</v>
      </c>
      <c r="L9740" t="s">
        <v>8216</v>
      </c>
    </row>
    <row r="9741" spans="1:12" x14ac:dyDescent="0.35">
      <c r="A9741" s="164" t="s">
        <v>4819</v>
      </c>
      <c r="B9741" t="s">
        <v>6660</v>
      </c>
      <c r="C9741" t="s">
        <v>32858</v>
      </c>
      <c r="D9741" t="s">
        <v>4820</v>
      </c>
      <c r="E9741" t="s">
        <v>4795</v>
      </c>
      <c r="F9741">
        <v>69</v>
      </c>
      <c r="G9741" t="s">
        <v>8234</v>
      </c>
      <c r="H9741" t="s">
        <v>8218</v>
      </c>
      <c r="I9741" t="s">
        <v>8219</v>
      </c>
      <c r="J9741" t="s">
        <v>8215</v>
      </c>
      <c r="K9741" t="s">
        <v>8224</v>
      </c>
      <c r="L9741" t="s">
        <v>8216</v>
      </c>
    </row>
    <row r="9742" spans="1:12" x14ac:dyDescent="0.35">
      <c r="A9742" s="164" t="s">
        <v>4822</v>
      </c>
      <c r="B9742" t="s">
        <v>6875</v>
      </c>
      <c r="C9742" t="s">
        <v>30077</v>
      </c>
      <c r="D9742" t="s">
        <v>4823</v>
      </c>
      <c r="E9742" t="s">
        <v>4795</v>
      </c>
      <c r="F9742">
        <v>136</v>
      </c>
      <c r="G9742" t="s">
        <v>8212</v>
      </c>
      <c r="H9742" t="s">
        <v>8218</v>
      </c>
      <c r="I9742" t="s">
        <v>8214</v>
      </c>
      <c r="J9742" t="s">
        <v>8215</v>
      </c>
      <c r="K9742" t="s">
        <v>8224</v>
      </c>
      <c r="L9742" t="s">
        <v>8216</v>
      </c>
    </row>
    <row r="9743" spans="1:12" x14ac:dyDescent="0.35">
      <c r="A9743" s="164" t="s">
        <v>4824</v>
      </c>
      <c r="B9743" t="s">
        <v>6665</v>
      </c>
      <c r="C9743" t="s">
        <v>32527</v>
      </c>
      <c r="D9743" t="s">
        <v>4825</v>
      </c>
      <c r="E9743" t="s">
        <v>4795</v>
      </c>
      <c r="F9743">
        <v>201</v>
      </c>
      <c r="G9743" t="s">
        <v>8223</v>
      </c>
      <c r="H9743" t="s">
        <v>8218</v>
      </c>
      <c r="I9743" t="s">
        <v>8219</v>
      </c>
      <c r="J9743" t="s">
        <v>8215</v>
      </c>
      <c r="K9743" t="s">
        <v>8224</v>
      </c>
      <c r="L9743" t="s">
        <v>8267</v>
      </c>
    </row>
    <row r="9744" spans="1:12" x14ac:dyDescent="0.35">
      <c r="A9744" s="164" t="s">
        <v>4826</v>
      </c>
      <c r="B9744" t="s">
        <v>6870</v>
      </c>
      <c r="C9744" t="s">
        <v>20851</v>
      </c>
      <c r="D9744" t="s">
        <v>996</v>
      </c>
      <c r="E9744" t="s">
        <v>4795</v>
      </c>
      <c r="F9744">
        <v>35</v>
      </c>
      <c r="G9744" t="s">
        <v>8234</v>
      </c>
      <c r="H9744" t="s">
        <v>8218</v>
      </c>
      <c r="I9744" t="s">
        <v>8214</v>
      </c>
      <c r="J9744" t="s">
        <v>8215</v>
      </c>
      <c r="K9744" t="s">
        <v>8224</v>
      </c>
      <c r="L9744" t="s">
        <v>8216</v>
      </c>
    </row>
    <row r="9745" spans="1:12" x14ac:dyDescent="0.35">
      <c r="A9745" s="164" t="s">
        <v>19871</v>
      </c>
      <c r="B9745" t="s">
        <v>19872</v>
      </c>
      <c r="C9745" t="s">
        <v>19873</v>
      </c>
      <c r="D9745" t="s">
        <v>19874</v>
      </c>
      <c r="E9745" t="s">
        <v>4795</v>
      </c>
      <c r="F9745">
        <v>35</v>
      </c>
      <c r="G9745" t="s">
        <v>8234</v>
      </c>
      <c r="H9745" t="s">
        <v>8218</v>
      </c>
      <c r="I9745" t="s">
        <v>8219</v>
      </c>
      <c r="J9745" t="s">
        <v>8215</v>
      </c>
      <c r="K9745" t="s">
        <v>5808</v>
      </c>
      <c r="L9745" t="s">
        <v>8216</v>
      </c>
    </row>
    <row r="9746" spans="1:12" x14ac:dyDescent="0.35">
      <c r="A9746" s="164" t="s">
        <v>20605</v>
      </c>
      <c r="B9746" t="s">
        <v>20606</v>
      </c>
      <c r="C9746" t="s">
        <v>20607</v>
      </c>
      <c r="D9746" t="s">
        <v>4835</v>
      </c>
      <c r="E9746" t="s">
        <v>4795</v>
      </c>
      <c r="F9746">
        <v>0</v>
      </c>
      <c r="G9746" t="s">
        <v>8234</v>
      </c>
      <c r="H9746" t="s">
        <v>8218</v>
      </c>
      <c r="I9746" t="s">
        <v>8214</v>
      </c>
      <c r="J9746" t="s">
        <v>8215</v>
      </c>
      <c r="K9746" t="s">
        <v>8224</v>
      </c>
      <c r="L9746" t="s">
        <v>8216</v>
      </c>
    </row>
    <row r="9747" spans="1:12" x14ac:dyDescent="0.35">
      <c r="A9747" s="164" t="s">
        <v>4827</v>
      </c>
      <c r="B9747" t="s">
        <v>6655</v>
      </c>
      <c r="C9747" t="s">
        <v>17666</v>
      </c>
      <c r="D9747" t="s">
        <v>3460</v>
      </c>
      <c r="E9747" t="s">
        <v>4795</v>
      </c>
      <c r="F9747">
        <v>43</v>
      </c>
      <c r="G9747" t="s">
        <v>8234</v>
      </c>
      <c r="H9747" t="s">
        <v>8218</v>
      </c>
      <c r="I9747" t="s">
        <v>8214</v>
      </c>
      <c r="J9747" t="s">
        <v>8215</v>
      </c>
      <c r="K9747" t="s">
        <v>5808</v>
      </c>
      <c r="L9747" t="s">
        <v>8216</v>
      </c>
    </row>
    <row r="9748" spans="1:12" x14ac:dyDescent="0.35">
      <c r="A9748" s="164" t="s">
        <v>10661</v>
      </c>
      <c r="B9748" t="s">
        <v>10662</v>
      </c>
      <c r="C9748" t="s">
        <v>10663</v>
      </c>
      <c r="D9748" t="s">
        <v>10664</v>
      </c>
      <c r="E9748" t="s">
        <v>4795</v>
      </c>
      <c r="F9748">
        <v>38</v>
      </c>
      <c r="G9748" t="s">
        <v>8234</v>
      </c>
      <c r="H9748" t="s">
        <v>8218</v>
      </c>
      <c r="I9748" t="s">
        <v>8219</v>
      </c>
      <c r="J9748" t="s">
        <v>8215</v>
      </c>
      <c r="K9748" t="s">
        <v>5808</v>
      </c>
      <c r="L9748" t="s">
        <v>8216</v>
      </c>
    </row>
    <row r="9749" spans="1:12" x14ac:dyDescent="0.35">
      <c r="A9749" s="164" t="s">
        <v>14837</v>
      </c>
      <c r="B9749" t="s">
        <v>14838</v>
      </c>
      <c r="C9749" t="s">
        <v>14839</v>
      </c>
      <c r="D9749" t="s">
        <v>14840</v>
      </c>
      <c r="E9749" t="s">
        <v>4795</v>
      </c>
      <c r="H9749" t="s">
        <v>8218</v>
      </c>
      <c r="I9749" t="s">
        <v>8214</v>
      </c>
      <c r="J9749" t="s">
        <v>8215</v>
      </c>
      <c r="K9749" t="s">
        <v>8224</v>
      </c>
      <c r="L9749" t="s">
        <v>8216</v>
      </c>
    </row>
    <row r="9750" spans="1:12" x14ac:dyDescent="0.35">
      <c r="A9750" s="164" t="s">
        <v>4828</v>
      </c>
      <c r="B9750" t="s">
        <v>6874</v>
      </c>
      <c r="C9750" t="s">
        <v>11786</v>
      </c>
      <c r="D9750" t="s">
        <v>4823</v>
      </c>
      <c r="E9750" t="s">
        <v>4795</v>
      </c>
      <c r="F9750">
        <v>53</v>
      </c>
      <c r="G9750" t="s">
        <v>8234</v>
      </c>
      <c r="H9750" t="s">
        <v>8218</v>
      </c>
      <c r="I9750" t="s">
        <v>8214</v>
      </c>
      <c r="J9750" t="s">
        <v>8215</v>
      </c>
      <c r="K9750" t="s">
        <v>8224</v>
      </c>
      <c r="L9750" t="s">
        <v>8216</v>
      </c>
    </row>
    <row r="9751" spans="1:12" x14ac:dyDescent="0.35">
      <c r="A9751" s="164" t="s">
        <v>4829</v>
      </c>
      <c r="B9751" t="s">
        <v>6685</v>
      </c>
      <c r="C9751" t="s">
        <v>17503</v>
      </c>
      <c r="D9751" t="s">
        <v>4830</v>
      </c>
      <c r="E9751" t="s">
        <v>4795</v>
      </c>
      <c r="F9751">
        <v>139</v>
      </c>
      <c r="G9751" t="s">
        <v>8212</v>
      </c>
      <c r="H9751" t="s">
        <v>8218</v>
      </c>
      <c r="I9751" t="s">
        <v>8214</v>
      </c>
      <c r="J9751" t="s">
        <v>8215</v>
      </c>
      <c r="K9751" t="s">
        <v>8224</v>
      </c>
      <c r="L9751" t="s">
        <v>8216</v>
      </c>
    </row>
    <row r="9752" spans="1:12" x14ac:dyDescent="0.35">
      <c r="A9752" s="164" t="s">
        <v>19075</v>
      </c>
      <c r="B9752" t="s">
        <v>19076</v>
      </c>
      <c r="C9752" t="s">
        <v>19077</v>
      </c>
      <c r="D9752" t="s">
        <v>19078</v>
      </c>
      <c r="E9752" t="s">
        <v>4795</v>
      </c>
      <c r="F9752">
        <v>46</v>
      </c>
      <c r="G9752" t="s">
        <v>8234</v>
      </c>
      <c r="H9752" t="s">
        <v>8218</v>
      </c>
      <c r="I9752" t="s">
        <v>8219</v>
      </c>
      <c r="J9752" t="s">
        <v>8215</v>
      </c>
      <c r="K9752" t="s">
        <v>5808</v>
      </c>
      <c r="L9752" t="s">
        <v>8216</v>
      </c>
    </row>
    <row r="9753" spans="1:12" x14ac:dyDescent="0.35">
      <c r="A9753" s="164" t="s">
        <v>27734</v>
      </c>
      <c r="B9753" t="s">
        <v>27735</v>
      </c>
      <c r="C9753" t="s">
        <v>26231</v>
      </c>
      <c r="D9753" t="s">
        <v>4831</v>
      </c>
      <c r="E9753" t="s">
        <v>4795</v>
      </c>
      <c r="F9753">
        <v>104</v>
      </c>
      <c r="G9753" t="s">
        <v>8212</v>
      </c>
      <c r="H9753" t="s">
        <v>8218</v>
      </c>
      <c r="I9753" t="s">
        <v>8214</v>
      </c>
      <c r="J9753" t="s">
        <v>8215</v>
      </c>
      <c r="K9753" t="s">
        <v>8224</v>
      </c>
      <c r="L9753" t="s">
        <v>8216</v>
      </c>
    </row>
    <row r="9754" spans="1:12" x14ac:dyDescent="0.35">
      <c r="A9754" s="164" t="s">
        <v>4832</v>
      </c>
      <c r="B9754" t="s">
        <v>7998</v>
      </c>
      <c r="C9754" t="s">
        <v>18818</v>
      </c>
      <c r="D9754" t="s">
        <v>4833</v>
      </c>
      <c r="E9754" t="s">
        <v>4795</v>
      </c>
      <c r="F9754">
        <v>161</v>
      </c>
      <c r="G9754" t="s">
        <v>8212</v>
      </c>
      <c r="H9754" t="s">
        <v>8218</v>
      </c>
      <c r="I9754" t="s">
        <v>8214</v>
      </c>
      <c r="J9754" t="s">
        <v>8215</v>
      </c>
      <c r="K9754" t="s">
        <v>8224</v>
      </c>
      <c r="L9754" t="s">
        <v>8216</v>
      </c>
    </row>
    <row r="9755" spans="1:12" x14ac:dyDescent="0.35">
      <c r="A9755" s="164" t="s">
        <v>4834</v>
      </c>
      <c r="B9755" t="s">
        <v>6639</v>
      </c>
      <c r="C9755" t="s">
        <v>27470</v>
      </c>
      <c r="D9755" t="s">
        <v>4835</v>
      </c>
      <c r="E9755" t="s">
        <v>4795</v>
      </c>
      <c r="F9755">
        <v>263</v>
      </c>
      <c r="G9755" t="s">
        <v>8223</v>
      </c>
      <c r="H9755" t="s">
        <v>8218</v>
      </c>
      <c r="I9755" t="s">
        <v>8214</v>
      </c>
      <c r="J9755" t="s">
        <v>8215</v>
      </c>
      <c r="K9755" t="s">
        <v>8224</v>
      </c>
      <c r="L9755" t="s">
        <v>8267</v>
      </c>
    </row>
    <row r="9756" spans="1:12" x14ac:dyDescent="0.35">
      <c r="A9756" s="164" t="s">
        <v>17143</v>
      </c>
      <c r="B9756" t="s">
        <v>17144</v>
      </c>
      <c r="C9756" t="s">
        <v>17145</v>
      </c>
      <c r="D9756" t="s">
        <v>1008</v>
      </c>
      <c r="E9756" t="s">
        <v>4795</v>
      </c>
      <c r="F9756">
        <v>56</v>
      </c>
      <c r="G9756" t="s">
        <v>8234</v>
      </c>
      <c r="H9756" t="s">
        <v>8218</v>
      </c>
      <c r="I9756" t="s">
        <v>8214</v>
      </c>
      <c r="J9756" t="s">
        <v>8215</v>
      </c>
      <c r="K9756" t="s">
        <v>8224</v>
      </c>
      <c r="L9756" t="s">
        <v>8216</v>
      </c>
    </row>
    <row r="9757" spans="1:12" x14ac:dyDescent="0.35">
      <c r="A9757" s="164" t="s">
        <v>26278</v>
      </c>
      <c r="B9757" t="s">
        <v>7255</v>
      </c>
      <c r="C9757" t="s">
        <v>15714</v>
      </c>
      <c r="D9757" t="s">
        <v>15715</v>
      </c>
      <c r="E9757" t="s">
        <v>4795</v>
      </c>
      <c r="F9757">
        <v>29</v>
      </c>
      <c r="G9757" t="s">
        <v>8234</v>
      </c>
      <c r="H9757" t="s">
        <v>8218</v>
      </c>
      <c r="I9757" t="s">
        <v>8219</v>
      </c>
      <c r="J9757" t="s">
        <v>8215</v>
      </c>
      <c r="K9757" t="s">
        <v>5808</v>
      </c>
      <c r="L9757" t="s">
        <v>8216</v>
      </c>
    </row>
    <row r="9758" spans="1:12" x14ac:dyDescent="0.35">
      <c r="A9758" s="164" t="s">
        <v>30035</v>
      </c>
      <c r="B9758" t="s">
        <v>30036</v>
      </c>
      <c r="C9758" t="s">
        <v>30037</v>
      </c>
      <c r="D9758" t="s">
        <v>14925</v>
      </c>
      <c r="E9758" t="s">
        <v>4795</v>
      </c>
      <c r="H9758" t="s">
        <v>8218</v>
      </c>
      <c r="I9758" t="s">
        <v>8214</v>
      </c>
      <c r="J9758" t="s">
        <v>8215</v>
      </c>
      <c r="K9758" t="s">
        <v>8224</v>
      </c>
      <c r="L9758" t="s">
        <v>8216</v>
      </c>
    </row>
    <row r="9759" spans="1:12" x14ac:dyDescent="0.35">
      <c r="A9759" s="164" t="s">
        <v>4836</v>
      </c>
      <c r="B9759" t="s">
        <v>6656</v>
      </c>
      <c r="C9759" t="s">
        <v>10235</v>
      </c>
      <c r="D9759" t="s">
        <v>4837</v>
      </c>
      <c r="E9759" t="s">
        <v>4795</v>
      </c>
      <c r="F9759">
        <v>43</v>
      </c>
      <c r="G9759" t="s">
        <v>8234</v>
      </c>
      <c r="H9759" t="s">
        <v>8218</v>
      </c>
      <c r="I9759" t="s">
        <v>8219</v>
      </c>
      <c r="J9759" t="s">
        <v>8215</v>
      </c>
      <c r="K9759" t="s">
        <v>8224</v>
      </c>
      <c r="L9759" t="s">
        <v>8267</v>
      </c>
    </row>
    <row r="9760" spans="1:12" x14ac:dyDescent="0.35">
      <c r="A9760" s="164" t="s">
        <v>12670</v>
      </c>
      <c r="B9760" t="s">
        <v>12671</v>
      </c>
      <c r="C9760" t="s">
        <v>12672</v>
      </c>
      <c r="D9760" t="s">
        <v>12673</v>
      </c>
      <c r="E9760" t="s">
        <v>4795</v>
      </c>
      <c r="F9760">
        <v>24</v>
      </c>
      <c r="G9760" t="s">
        <v>8234</v>
      </c>
      <c r="H9760" t="s">
        <v>8218</v>
      </c>
      <c r="I9760" t="s">
        <v>8214</v>
      </c>
      <c r="J9760" t="s">
        <v>8215</v>
      </c>
      <c r="K9760" t="s">
        <v>8224</v>
      </c>
      <c r="L9760" t="s">
        <v>8216</v>
      </c>
    </row>
    <row r="9761" spans="1:12" x14ac:dyDescent="0.35">
      <c r="A9761" s="164" t="s">
        <v>4838</v>
      </c>
      <c r="B9761" t="s">
        <v>6879</v>
      </c>
      <c r="C9761" t="s">
        <v>24347</v>
      </c>
      <c r="D9761" t="s">
        <v>1973</v>
      </c>
      <c r="E9761" t="s">
        <v>4795</v>
      </c>
      <c r="F9761">
        <v>55</v>
      </c>
      <c r="G9761" t="s">
        <v>8234</v>
      </c>
      <c r="H9761" t="s">
        <v>8218</v>
      </c>
      <c r="I9761" t="s">
        <v>8214</v>
      </c>
      <c r="J9761" t="s">
        <v>8215</v>
      </c>
      <c r="K9761" t="s">
        <v>8224</v>
      </c>
      <c r="L9761" t="s">
        <v>8216</v>
      </c>
    </row>
    <row r="9762" spans="1:12" x14ac:dyDescent="0.35">
      <c r="A9762" s="164" t="s">
        <v>10033</v>
      </c>
      <c r="B9762" t="s">
        <v>10034</v>
      </c>
      <c r="C9762" t="s">
        <v>9737</v>
      </c>
      <c r="D9762" t="s">
        <v>2275</v>
      </c>
      <c r="E9762" t="s">
        <v>4795</v>
      </c>
      <c r="F9762">
        <v>49</v>
      </c>
      <c r="G9762" t="s">
        <v>8234</v>
      </c>
      <c r="H9762" t="s">
        <v>8218</v>
      </c>
      <c r="I9762" t="s">
        <v>8219</v>
      </c>
      <c r="J9762" t="s">
        <v>8215</v>
      </c>
      <c r="K9762" t="s">
        <v>5808</v>
      </c>
      <c r="L9762" t="s">
        <v>8216</v>
      </c>
    </row>
    <row r="9763" spans="1:12" x14ac:dyDescent="0.35">
      <c r="A9763" s="164" t="s">
        <v>4840</v>
      </c>
      <c r="B9763" t="s">
        <v>6873</v>
      </c>
      <c r="C9763" t="s">
        <v>20820</v>
      </c>
      <c r="D9763" t="s">
        <v>4841</v>
      </c>
      <c r="E9763" t="s">
        <v>4795</v>
      </c>
      <c r="F9763">
        <v>58</v>
      </c>
      <c r="G9763" t="s">
        <v>8234</v>
      </c>
      <c r="H9763" t="s">
        <v>8218</v>
      </c>
      <c r="I9763" t="s">
        <v>8214</v>
      </c>
      <c r="J9763" t="s">
        <v>8215</v>
      </c>
      <c r="K9763" t="s">
        <v>8224</v>
      </c>
      <c r="L9763" t="s">
        <v>8216</v>
      </c>
    </row>
    <row r="9764" spans="1:12" x14ac:dyDescent="0.35">
      <c r="A9764" s="164" t="s">
        <v>4842</v>
      </c>
      <c r="B9764" t="s">
        <v>6876</v>
      </c>
      <c r="C9764" t="s">
        <v>20543</v>
      </c>
      <c r="D9764" t="s">
        <v>4843</v>
      </c>
      <c r="E9764" t="s">
        <v>4795</v>
      </c>
      <c r="F9764">
        <v>70</v>
      </c>
      <c r="G9764" t="s">
        <v>8234</v>
      </c>
      <c r="H9764" t="s">
        <v>8218</v>
      </c>
      <c r="I9764" t="s">
        <v>8214</v>
      </c>
      <c r="J9764" t="s">
        <v>8215</v>
      </c>
      <c r="K9764" t="s">
        <v>8224</v>
      </c>
      <c r="L9764" t="s">
        <v>8216</v>
      </c>
    </row>
    <row r="9765" spans="1:12" x14ac:dyDescent="0.35">
      <c r="A9765" s="164" t="s">
        <v>12870</v>
      </c>
      <c r="B9765" t="s">
        <v>12871</v>
      </c>
      <c r="C9765" t="s">
        <v>12872</v>
      </c>
      <c r="D9765" t="s">
        <v>4835</v>
      </c>
      <c r="E9765" t="s">
        <v>4795</v>
      </c>
      <c r="F9765">
        <v>208</v>
      </c>
      <c r="G9765" t="s">
        <v>8223</v>
      </c>
      <c r="H9765" t="s">
        <v>8218</v>
      </c>
      <c r="I9765" t="s">
        <v>8214</v>
      </c>
      <c r="J9765" t="s">
        <v>8215</v>
      </c>
      <c r="K9765" t="s">
        <v>8224</v>
      </c>
      <c r="L9765" t="s">
        <v>8267</v>
      </c>
    </row>
    <row r="9766" spans="1:12" x14ac:dyDescent="0.35">
      <c r="A9766" s="164" t="s">
        <v>4844</v>
      </c>
      <c r="B9766" t="s">
        <v>6649</v>
      </c>
      <c r="C9766" t="s">
        <v>18675</v>
      </c>
      <c r="D9766" t="s">
        <v>4845</v>
      </c>
      <c r="E9766" t="s">
        <v>4795</v>
      </c>
      <c r="F9766">
        <v>196</v>
      </c>
      <c r="G9766" t="s">
        <v>8212</v>
      </c>
      <c r="H9766" t="s">
        <v>8218</v>
      </c>
      <c r="I9766" t="s">
        <v>8214</v>
      </c>
      <c r="J9766" t="s">
        <v>8215</v>
      </c>
      <c r="K9766" t="s">
        <v>8224</v>
      </c>
      <c r="L9766" t="s">
        <v>8267</v>
      </c>
    </row>
    <row r="9767" spans="1:12" x14ac:dyDescent="0.35">
      <c r="A9767" s="164" t="s">
        <v>16003</v>
      </c>
      <c r="B9767" t="s">
        <v>16004</v>
      </c>
      <c r="C9767" t="s">
        <v>16005</v>
      </c>
      <c r="D9767" t="s">
        <v>8721</v>
      </c>
      <c r="E9767" t="s">
        <v>4795</v>
      </c>
      <c r="H9767" t="s">
        <v>8218</v>
      </c>
      <c r="I9767" t="s">
        <v>8214</v>
      </c>
      <c r="J9767" t="s">
        <v>8215</v>
      </c>
      <c r="K9767" t="s">
        <v>8224</v>
      </c>
      <c r="L9767" t="s">
        <v>8216</v>
      </c>
    </row>
    <row r="9768" spans="1:12" x14ac:dyDescent="0.35">
      <c r="A9768" s="164" t="s">
        <v>20169</v>
      </c>
      <c r="B9768" t="s">
        <v>9841</v>
      </c>
      <c r="C9768" t="s">
        <v>9842</v>
      </c>
      <c r="D9768" t="s">
        <v>9843</v>
      </c>
      <c r="E9768" t="s">
        <v>4795</v>
      </c>
      <c r="F9768">
        <v>24</v>
      </c>
      <c r="G9768" t="s">
        <v>8234</v>
      </c>
      <c r="H9768" t="s">
        <v>8218</v>
      </c>
      <c r="I9768" t="s">
        <v>8219</v>
      </c>
      <c r="J9768" t="s">
        <v>8215</v>
      </c>
      <c r="K9768" t="s">
        <v>8224</v>
      </c>
      <c r="L9768" t="s">
        <v>8216</v>
      </c>
    </row>
    <row r="9769" spans="1:12" x14ac:dyDescent="0.35">
      <c r="A9769" s="164" t="s">
        <v>15235</v>
      </c>
      <c r="B9769" t="s">
        <v>15236</v>
      </c>
      <c r="C9769" t="s">
        <v>15237</v>
      </c>
      <c r="D9769" t="s">
        <v>15238</v>
      </c>
      <c r="E9769" t="s">
        <v>4795</v>
      </c>
      <c r="F9769">
        <v>63</v>
      </c>
      <c r="G9769" t="s">
        <v>8234</v>
      </c>
      <c r="H9769" t="s">
        <v>8218</v>
      </c>
      <c r="I9769" t="s">
        <v>8214</v>
      </c>
      <c r="J9769" t="s">
        <v>8215</v>
      </c>
      <c r="K9769" t="s">
        <v>8224</v>
      </c>
      <c r="L9769" t="s">
        <v>8216</v>
      </c>
    </row>
    <row r="9770" spans="1:12" x14ac:dyDescent="0.35">
      <c r="A9770" s="164" t="s">
        <v>4846</v>
      </c>
      <c r="B9770" t="s">
        <v>6676</v>
      </c>
      <c r="C9770" t="s">
        <v>9630</v>
      </c>
      <c r="D9770" t="s">
        <v>4805</v>
      </c>
      <c r="E9770" t="s">
        <v>4795</v>
      </c>
      <c r="F9770">
        <v>193</v>
      </c>
      <c r="G9770" t="s">
        <v>8212</v>
      </c>
      <c r="H9770" t="s">
        <v>8218</v>
      </c>
      <c r="I9770" t="s">
        <v>8214</v>
      </c>
      <c r="J9770" t="s">
        <v>8215</v>
      </c>
      <c r="K9770" t="s">
        <v>8224</v>
      </c>
      <c r="L9770" t="s">
        <v>8267</v>
      </c>
    </row>
    <row r="9771" spans="1:12" x14ac:dyDescent="0.35">
      <c r="A9771" s="164" t="s">
        <v>4847</v>
      </c>
      <c r="B9771" t="s">
        <v>6647</v>
      </c>
      <c r="C9771" t="s">
        <v>32380</v>
      </c>
      <c r="D9771" t="s">
        <v>4848</v>
      </c>
      <c r="E9771" t="s">
        <v>4795</v>
      </c>
      <c r="F9771">
        <v>49</v>
      </c>
      <c r="G9771" t="s">
        <v>8234</v>
      </c>
      <c r="H9771" t="s">
        <v>8218</v>
      </c>
      <c r="I9771" t="s">
        <v>8219</v>
      </c>
      <c r="J9771" t="s">
        <v>8215</v>
      </c>
      <c r="K9771" t="s">
        <v>5808</v>
      </c>
      <c r="L9771" t="s">
        <v>8216</v>
      </c>
    </row>
    <row r="9772" spans="1:12" x14ac:dyDescent="0.35">
      <c r="A9772" s="164" t="s">
        <v>29753</v>
      </c>
      <c r="B9772" t="s">
        <v>29754</v>
      </c>
      <c r="C9772" t="s">
        <v>29710</v>
      </c>
      <c r="D9772" t="s">
        <v>29711</v>
      </c>
      <c r="E9772" t="s">
        <v>4795</v>
      </c>
      <c r="F9772">
        <v>45</v>
      </c>
      <c r="G9772" t="s">
        <v>8234</v>
      </c>
      <c r="H9772" t="s">
        <v>8218</v>
      </c>
      <c r="I9772" t="s">
        <v>8219</v>
      </c>
      <c r="J9772" t="s">
        <v>8215</v>
      </c>
      <c r="K9772" t="s">
        <v>5808</v>
      </c>
      <c r="L9772" t="s">
        <v>8216</v>
      </c>
    </row>
    <row r="9773" spans="1:12" x14ac:dyDescent="0.35">
      <c r="A9773" s="164" t="s">
        <v>4849</v>
      </c>
      <c r="B9773" t="s">
        <v>6661</v>
      </c>
      <c r="C9773" t="s">
        <v>28889</v>
      </c>
      <c r="D9773" t="s">
        <v>4833</v>
      </c>
      <c r="E9773" t="s">
        <v>4795</v>
      </c>
      <c r="F9773">
        <v>223</v>
      </c>
      <c r="G9773" t="s">
        <v>8223</v>
      </c>
      <c r="H9773" t="s">
        <v>8218</v>
      </c>
      <c r="I9773" t="s">
        <v>8214</v>
      </c>
      <c r="J9773" t="s">
        <v>8215</v>
      </c>
      <c r="K9773" t="s">
        <v>8224</v>
      </c>
      <c r="L9773" t="s">
        <v>8216</v>
      </c>
    </row>
    <row r="9774" spans="1:12" x14ac:dyDescent="0.35">
      <c r="A9774" s="164" t="s">
        <v>4850</v>
      </c>
      <c r="B9774" t="s">
        <v>6657</v>
      </c>
      <c r="C9774" t="s">
        <v>23307</v>
      </c>
      <c r="D9774" t="s">
        <v>4851</v>
      </c>
      <c r="E9774" t="s">
        <v>4795</v>
      </c>
      <c r="F9774">
        <v>125</v>
      </c>
      <c r="G9774" t="s">
        <v>8212</v>
      </c>
      <c r="H9774" t="s">
        <v>8218</v>
      </c>
      <c r="I9774" t="s">
        <v>8219</v>
      </c>
      <c r="J9774" t="s">
        <v>8215</v>
      </c>
      <c r="K9774" t="s">
        <v>8224</v>
      </c>
      <c r="L9774" t="s">
        <v>8216</v>
      </c>
    </row>
    <row r="9775" spans="1:12" x14ac:dyDescent="0.35">
      <c r="A9775" s="164" t="s">
        <v>10536</v>
      </c>
      <c r="B9775" t="s">
        <v>10537</v>
      </c>
      <c r="C9775" t="s">
        <v>10538</v>
      </c>
      <c r="D9775" t="s">
        <v>10539</v>
      </c>
      <c r="E9775" t="s">
        <v>4795</v>
      </c>
      <c r="F9775">
        <v>25</v>
      </c>
      <c r="G9775" t="s">
        <v>8234</v>
      </c>
      <c r="H9775" t="s">
        <v>8218</v>
      </c>
      <c r="I9775" t="s">
        <v>8214</v>
      </c>
      <c r="J9775" t="s">
        <v>8215</v>
      </c>
      <c r="K9775" t="s">
        <v>5808</v>
      </c>
      <c r="L9775" t="s">
        <v>8216</v>
      </c>
    </row>
    <row r="9776" spans="1:12" x14ac:dyDescent="0.35">
      <c r="A9776" s="164" t="s">
        <v>4852</v>
      </c>
      <c r="B9776" t="s">
        <v>6642</v>
      </c>
      <c r="C9776" t="s">
        <v>22696</v>
      </c>
      <c r="D9776" t="s">
        <v>4835</v>
      </c>
      <c r="E9776" t="s">
        <v>4795</v>
      </c>
      <c r="F9776">
        <v>153</v>
      </c>
      <c r="G9776" t="s">
        <v>8212</v>
      </c>
      <c r="H9776" t="s">
        <v>8218</v>
      </c>
      <c r="I9776" t="s">
        <v>8214</v>
      </c>
      <c r="J9776" t="s">
        <v>8215</v>
      </c>
      <c r="K9776" t="s">
        <v>8224</v>
      </c>
      <c r="L9776" t="s">
        <v>8267</v>
      </c>
    </row>
    <row r="9777" spans="1:12" x14ac:dyDescent="0.35">
      <c r="A9777" s="164" t="s">
        <v>14750</v>
      </c>
      <c r="B9777" t="s">
        <v>11292</v>
      </c>
      <c r="C9777" t="s">
        <v>14751</v>
      </c>
      <c r="D9777" t="s">
        <v>14752</v>
      </c>
      <c r="E9777" t="s">
        <v>4795</v>
      </c>
      <c r="H9777" t="s">
        <v>8218</v>
      </c>
      <c r="I9777" t="s">
        <v>8219</v>
      </c>
      <c r="J9777" t="s">
        <v>8215</v>
      </c>
      <c r="K9777" t="s">
        <v>8224</v>
      </c>
      <c r="L9777" t="s">
        <v>8216</v>
      </c>
    </row>
    <row r="9778" spans="1:12" x14ac:dyDescent="0.35">
      <c r="A9778" s="164" t="s">
        <v>29028</v>
      </c>
      <c r="B9778" t="s">
        <v>6692</v>
      </c>
      <c r="C9778" t="s">
        <v>29029</v>
      </c>
      <c r="D9778" t="s">
        <v>15838</v>
      </c>
      <c r="E9778" t="s">
        <v>4795</v>
      </c>
      <c r="F9778">
        <v>31</v>
      </c>
      <c r="G9778" t="s">
        <v>8234</v>
      </c>
      <c r="H9778" t="s">
        <v>8218</v>
      </c>
      <c r="I9778" t="s">
        <v>8214</v>
      </c>
      <c r="J9778" t="s">
        <v>8215</v>
      </c>
      <c r="K9778" t="s">
        <v>5808</v>
      </c>
      <c r="L9778" t="s">
        <v>8267</v>
      </c>
    </row>
    <row r="9779" spans="1:12" x14ac:dyDescent="0.35">
      <c r="A9779" s="164" t="s">
        <v>4853</v>
      </c>
      <c r="B9779" t="s">
        <v>6653</v>
      </c>
      <c r="C9779" t="s">
        <v>22590</v>
      </c>
      <c r="D9779" t="s">
        <v>135</v>
      </c>
      <c r="E9779" t="s">
        <v>4795</v>
      </c>
      <c r="F9779">
        <v>342</v>
      </c>
      <c r="G9779" t="s">
        <v>8556</v>
      </c>
      <c r="H9779" t="s">
        <v>8218</v>
      </c>
      <c r="I9779" t="s">
        <v>8214</v>
      </c>
      <c r="J9779" t="s">
        <v>8215</v>
      </c>
      <c r="K9779" t="s">
        <v>8224</v>
      </c>
      <c r="L9779" t="s">
        <v>8267</v>
      </c>
    </row>
    <row r="9780" spans="1:12" x14ac:dyDescent="0.35">
      <c r="A9780" s="164" t="s">
        <v>17019</v>
      </c>
      <c r="B9780" t="s">
        <v>7887</v>
      </c>
      <c r="C9780" t="s">
        <v>17020</v>
      </c>
      <c r="D9780" t="s">
        <v>1410</v>
      </c>
      <c r="E9780" t="s">
        <v>4795</v>
      </c>
      <c r="F9780">
        <v>53</v>
      </c>
      <c r="G9780" t="s">
        <v>8234</v>
      </c>
      <c r="H9780" t="s">
        <v>8218</v>
      </c>
      <c r="I9780" t="s">
        <v>8214</v>
      </c>
      <c r="J9780" t="s">
        <v>8215</v>
      </c>
      <c r="K9780" t="s">
        <v>5808</v>
      </c>
      <c r="L9780" t="s">
        <v>8216</v>
      </c>
    </row>
    <row r="9781" spans="1:12" x14ac:dyDescent="0.35">
      <c r="A9781" s="164" t="s">
        <v>4854</v>
      </c>
      <c r="B9781" t="s">
        <v>6672</v>
      </c>
      <c r="C9781" t="s">
        <v>29968</v>
      </c>
      <c r="D9781" t="s">
        <v>4797</v>
      </c>
      <c r="E9781" t="s">
        <v>4795</v>
      </c>
      <c r="F9781">
        <v>266</v>
      </c>
      <c r="G9781" t="s">
        <v>8223</v>
      </c>
      <c r="H9781" t="s">
        <v>8218</v>
      </c>
      <c r="I9781" t="s">
        <v>8214</v>
      </c>
      <c r="J9781" t="s">
        <v>8215</v>
      </c>
      <c r="K9781" t="s">
        <v>8224</v>
      </c>
      <c r="L9781" t="s">
        <v>8267</v>
      </c>
    </row>
    <row r="9782" spans="1:12" x14ac:dyDescent="0.35">
      <c r="A9782" s="164" t="s">
        <v>4855</v>
      </c>
      <c r="B9782" t="s">
        <v>6683</v>
      </c>
      <c r="C9782" t="s">
        <v>19519</v>
      </c>
      <c r="D9782" t="s">
        <v>6684</v>
      </c>
      <c r="E9782" t="s">
        <v>4795</v>
      </c>
      <c r="F9782">
        <v>115</v>
      </c>
      <c r="G9782" t="s">
        <v>8212</v>
      </c>
      <c r="H9782" t="s">
        <v>8218</v>
      </c>
      <c r="I9782" t="s">
        <v>8214</v>
      </c>
      <c r="J9782" t="s">
        <v>8215</v>
      </c>
      <c r="K9782" t="s">
        <v>8224</v>
      </c>
      <c r="L9782" t="s">
        <v>8216</v>
      </c>
    </row>
    <row r="9783" spans="1:12" x14ac:dyDescent="0.35">
      <c r="A9783" s="164" t="s">
        <v>4856</v>
      </c>
      <c r="B9783" t="s">
        <v>6654</v>
      </c>
      <c r="C9783" t="s">
        <v>19051</v>
      </c>
      <c r="D9783" t="s">
        <v>135</v>
      </c>
      <c r="E9783" t="s">
        <v>4795</v>
      </c>
      <c r="F9783">
        <v>275</v>
      </c>
      <c r="G9783" t="s">
        <v>8223</v>
      </c>
      <c r="H9783" t="s">
        <v>8218</v>
      </c>
      <c r="I9783" t="s">
        <v>8214</v>
      </c>
      <c r="J9783" t="s">
        <v>8215</v>
      </c>
      <c r="K9783" t="s">
        <v>8224</v>
      </c>
      <c r="L9783" t="s">
        <v>8267</v>
      </c>
    </row>
    <row r="9784" spans="1:12" x14ac:dyDescent="0.35">
      <c r="A9784" s="164" t="s">
        <v>10482</v>
      </c>
      <c r="B9784" t="s">
        <v>10483</v>
      </c>
      <c r="C9784" t="s">
        <v>10484</v>
      </c>
      <c r="D9784" t="s">
        <v>10485</v>
      </c>
      <c r="E9784" t="s">
        <v>4795</v>
      </c>
      <c r="F9784">
        <v>40</v>
      </c>
      <c r="G9784" t="s">
        <v>8234</v>
      </c>
      <c r="H9784" t="s">
        <v>8218</v>
      </c>
      <c r="I9784" t="s">
        <v>8214</v>
      </c>
      <c r="J9784" t="s">
        <v>8215</v>
      </c>
      <c r="K9784" t="s">
        <v>5808</v>
      </c>
      <c r="L9784" t="s">
        <v>8216</v>
      </c>
    </row>
    <row r="9785" spans="1:12" x14ac:dyDescent="0.35">
      <c r="A9785" s="164" t="s">
        <v>4857</v>
      </c>
      <c r="B9785" t="s">
        <v>6670</v>
      </c>
      <c r="C9785" t="s">
        <v>24186</v>
      </c>
      <c r="D9785" t="s">
        <v>4858</v>
      </c>
      <c r="E9785" t="s">
        <v>4795</v>
      </c>
      <c r="F9785">
        <v>50</v>
      </c>
      <c r="G9785" t="s">
        <v>8234</v>
      </c>
      <c r="H9785" t="s">
        <v>8218</v>
      </c>
      <c r="I9785" t="s">
        <v>8219</v>
      </c>
      <c r="J9785" t="s">
        <v>8215</v>
      </c>
      <c r="K9785" t="s">
        <v>8224</v>
      </c>
      <c r="L9785" t="s">
        <v>8216</v>
      </c>
    </row>
    <row r="9786" spans="1:12" x14ac:dyDescent="0.35">
      <c r="A9786" s="164" t="s">
        <v>23288</v>
      </c>
      <c r="B9786" t="s">
        <v>23289</v>
      </c>
      <c r="C9786" t="s">
        <v>23290</v>
      </c>
      <c r="D9786" t="s">
        <v>15375</v>
      </c>
      <c r="E9786" t="s">
        <v>4795</v>
      </c>
      <c r="F9786">
        <v>46</v>
      </c>
      <c r="G9786" t="s">
        <v>8234</v>
      </c>
      <c r="H9786" t="s">
        <v>8218</v>
      </c>
      <c r="I9786" t="s">
        <v>8219</v>
      </c>
      <c r="J9786" t="s">
        <v>8215</v>
      </c>
      <c r="K9786" t="s">
        <v>5808</v>
      </c>
      <c r="L9786" t="s">
        <v>8216</v>
      </c>
    </row>
    <row r="9787" spans="1:12" x14ac:dyDescent="0.35">
      <c r="A9787" s="164" t="s">
        <v>16903</v>
      </c>
      <c r="B9787" t="s">
        <v>16904</v>
      </c>
      <c r="C9787" t="s">
        <v>16905</v>
      </c>
      <c r="D9787" t="s">
        <v>4839</v>
      </c>
      <c r="E9787" t="s">
        <v>4795</v>
      </c>
      <c r="F9787">
        <v>125</v>
      </c>
      <c r="G9787" t="s">
        <v>8212</v>
      </c>
      <c r="H9787" t="s">
        <v>8218</v>
      </c>
      <c r="I9787" t="s">
        <v>8214</v>
      </c>
      <c r="J9787" t="s">
        <v>8215</v>
      </c>
      <c r="K9787" t="s">
        <v>8224</v>
      </c>
      <c r="L9787" t="s">
        <v>8267</v>
      </c>
    </row>
    <row r="9788" spans="1:12" x14ac:dyDescent="0.35">
      <c r="A9788" s="164" t="s">
        <v>4859</v>
      </c>
      <c r="B9788" t="s">
        <v>6651</v>
      </c>
      <c r="C9788" t="s">
        <v>16946</v>
      </c>
      <c r="D9788" t="s">
        <v>6652</v>
      </c>
      <c r="E9788" t="s">
        <v>4795</v>
      </c>
      <c r="F9788">
        <v>36</v>
      </c>
      <c r="G9788" t="s">
        <v>8234</v>
      </c>
      <c r="H9788" t="s">
        <v>8218</v>
      </c>
      <c r="I9788" t="s">
        <v>8219</v>
      </c>
      <c r="J9788" t="s">
        <v>8215</v>
      </c>
      <c r="K9788" t="s">
        <v>5808</v>
      </c>
      <c r="L9788" t="s">
        <v>8216</v>
      </c>
    </row>
    <row r="9789" spans="1:12" x14ac:dyDescent="0.35">
      <c r="A9789" s="164" t="s">
        <v>4860</v>
      </c>
      <c r="B9789" t="s">
        <v>6645</v>
      </c>
      <c r="C9789" t="s">
        <v>32225</v>
      </c>
      <c r="D9789" t="s">
        <v>4839</v>
      </c>
      <c r="E9789" t="s">
        <v>4795</v>
      </c>
      <c r="F9789">
        <v>249</v>
      </c>
      <c r="G9789" t="s">
        <v>8223</v>
      </c>
      <c r="H9789" t="s">
        <v>8218</v>
      </c>
      <c r="I9789" t="s">
        <v>8214</v>
      </c>
      <c r="J9789" t="s">
        <v>8215</v>
      </c>
      <c r="K9789" t="s">
        <v>8224</v>
      </c>
      <c r="L9789" t="s">
        <v>8267</v>
      </c>
    </row>
    <row r="9790" spans="1:12" x14ac:dyDescent="0.35">
      <c r="A9790" s="164" t="s">
        <v>4861</v>
      </c>
      <c r="B9790" t="s">
        <v>6662</v>
      </c>
      <c r="C9790" t="s">
        <v>18889</v>
      </c>
      <c r="D9790" t="s">
        <v>4833</v>
      </c>
      <c r="E9790" t="s">
        <v>4795</v>
      </c>
      <c r="F9790">
        <v>83</v>
      </c>
      <c r="G9790" t="s">
        <v>8234</v>
      </c>
      <c r="H9790" t="s">
        <v>8218</v>
      </c>
      <c r="I9790" t="s">
        <v>8214</v>
      </c>
      <c r="J9790" t="s">
        <v>8215</v>
      </c>
      <c r="K9790" t="s">
        <v>8224</v>
      </c>
      <c r="L9790" t="s">
        <v>8216</v>
      </c>
    </row>
    <row r="9791" spans="1:12" x14ac:dyDescent="0.35">
      <c r="A9791" s="164" t="s">
        <v>4862</v>
      </c>
      <c r="B9791" t="s">
        <v>5340</v>
      </c>
      <c r="C9791" t="s">
        <v>21391</v>
      </c>
      <c r="D9791" t="s">
        <v>135</v>
      </c>
      <c r="E9791" t="s">
        <v>4795</v>
      </c>
      <c r="F9791">
        <v>608</v>
      </c>
      <c r="G9791" t="s">
        <v>8490</v>
      </c>
      <c r="H9791" t="s">
        <v>8218</v>
      </c>
      <c r="I9791" t="s">
        <v>8214</v>
      </c>
      <c r="J9791" t="s">
        <v>8215</v>
      </c>
      <c r="K9791" t="s">
        <v>8224</v>
      </c>
      <c r="L9791" t="s">
        <v>8267</v>
      </c>
    </row>
    <row r="9792" spans="1:12" x14ac:dyDescent="0.35">
      <c r="A9792" s="164" t="s">
        <v>4863</v>
      </c>
      <c r="B9792" t="s">
        <v>6646</v>
      </c>
      <c r="C9792" t="s">
        <v>24212</v>
      </c>
      <c r="D9792" t="s">
        <v>4864</v>
      </c>
      <c r="E9792" t="s">
        <v>4795</v>
      </c>
      <c r="F9792">
        <v>103</v>
      </c>
      <c r="G9792" t="s">
        <v>8212</v>
      </c>
      <c r="H9792" t="s">
        <v>8218</v>
      </c>
      <c r="I9792" t="s">
        <v>8214</v>
      </c>
      <c r="J9792" t="s">
        <v>8215</v>
      </c>
      <c r="K9792" t="s">
        <v>5808</v>
      </c>
      <c r="L9792" t="s">
        <v>8216</v>
      </c>
    </row>
    <row r="9793" spans="1:12" x14ac:dyDescent="0.35">
      <c r="A9793" s="164" t="s">
        <v>26238</v>
      </c>
      <c r="B9793" t="s">
        <v>7498</v>
      </c>
      <c r="C9793" t="s">
        <v>8682</v>
      </c>
      <c r="D9793" t="s">
        <v>8683</v>
      </c>
      <c r="E9793" t="s">
        <v>4795</v>
      </c>
      <c r="F9793">
        <v>35</v>
      </c>
      <c r="G9793" t="s">
        <v>8234</v>
      </c>
      <c r="H9793" t="s">
        <v>8218</v>
      </c>
      <c r="I9793" t="s">
        <v>8214</v>
      </c>
      <c r="J9793" t="s">
        <v>8215</v>
      </c>
      <c r="K9793" t="s">
        <v>5808</v>
      </c>
      <c r="L9793" t="s">
        <v>8216</v>
      </c>
    </row>
    <row r="9794" spans="1:12" x14ac:dyDescent="0.35">
      <c r="A9794" s="164" t="s">
        <v>4865</v>
      </c>
      <c r="B9794" t="s">
        <v>6880</v>
      </c>
      <c r="C9794" t="s">
        <v>12637</v>
      </c>
      <c r="D9794" t="s">
        <v>4866</v>
      </c>
      <c r="E9794" t="s">
        <v>4795</v>
      </c>
      <c r="F9794">
        <v>54</v>
      </c>
      <c r="G9794" t="s">
        <v>8234</v>
      </c>
      <c r="H9794" t="s">
        <v>8218</v>
      </c>
      <c r="I9794" t="s">
        <v>8219</v>
      </c>
      <c r="J9794" t="s">
        <v>8215</v>
      </c>
      <c r="K9794" t="s">
        <v>8224</v>
      </c>
      <c r="L9794" t="s">
        <v>8267</v>
      </c>
    </row>
    <row r="9795" spans="1:12" x14ac:dyDescent="0.35">
      <c r="A9795" s="164" t="s">
        <v>4867</v>
      </c>
      <c r="B9795" t="s">
        <v>6871</v>
      </c>
      <c r="C9795" t="s">
        <v>8400</v>
      </c>
      <c r="D9795" t="s">
        <v>4868</v>
      </c>
      <c r="E9795" t="s">
        <v>4795</v>
      </c>
      <c r="F9795">
        <v>169</v>
      </c>
      <c r="G9795" t="s">
        <v>8212</v>
      </c>
      <c r="H9795" t="s">
        <v>8218</v>
      </c>
      <c r="I9795" t="s">
        <v>8214</v>
      </c>
      <c r="J9795" t="s">
        <v>8215</v>
      </c>
      <c r="K9795" t="s">
        <v>8224</v>
      </c>
      <c r="L9795" t="s">
        <v>8267</v>
      </c>
    </row>
    <row r="9796" spans="1:12" x14ac:dyDescent="0.35">
      <c r="A9796" s="164" t="s">
        <v>11529</v>
      </c>
      <c r="B9796" t="s">
        <v>11530</v>
      </c>
      <c r="C9796" t="s">
        <v>11531</v>
      </c>
      <c r="D9796" t="s">
        <v>11532</v>
      </c>
      <c r="E9796" t="s">
        <v>4795</v>
      </c>
      <c r="H9796" t="s">
        <v>8218</v>
      </c>
      <c r="I9796" t="s">
        <v>8219</v>
      </c>
      <c r="J9796" t="s">
        <v>8215</v>
      </c>
      <c r="K9796" t="s">
        <v>8224</v>
      </c>
      <c r="L9796" t="s">
        <v>8216</v>
      </c>
    </row>
    <row r="9797" spans="1:12" x14ac:dyDescent="0.35">
      <c r="A9797" s="164" t="s">
        <v>29529</v>
      </c>
      <c r="B9797" t="s">
        <v>29530</v>
      </c>
      <c r="C9797" t="s">
        <v>29531</v>
      </c>
      <c r="D9797" t="s">
        <v>29532</v>
      </c>
      <c r="E9797" t="s">
        <v>4795</v>
      </c>
      <c r="H9797" t="s">
        <v>8218</v>
      </c>
      <c r="I9797" t="s">
        <v>8219</v>
      </c>
      <c r="J9797" t="s">
        <v>8215</v>
      </c>
      <c r="K9797" t="s">
        <v>8224</v>
      </c>
      <c r="L9797" t="s">
        <v>8216</v>
      </c>
    </row>
    <row r="9798" spans="1:12" x14ac:dyDescent="0.35">
      <c r="A9798" s="164" t="s">
        <v>4869</v>
      </c>
      <c r="B9798" t="s">
        <v>7980</v>
      </c>
      <c r="C9798" t="s">
        <v>25692</v>
      </c>
      <c r="D9798" t="s">
        <v>4821</v>
      </c>
      <c r="E9798" t="s">
        <v>4795</v>
      </c>
      <c r="F9798">
        <v>58</v>
      </c>
      <c r="G9798" t="s">
        <v>8234</v>
      </c>
      <c r="H9798" t="s">
        <v>8218</v>
      </c>
      <c r="I9798" t="s">
        <v>8219</v>
      </c>
      <c r="J9798" t="s">
        <v>8215</v>
      </c>
      <c r="K9798" t="s">
        <v>8224</v>
      </c>
      <c r="L9798" t="s">
        <v>8216</v>
      </c>
    </row>
    <row r="9799" spans="1:12" x14ac:dyDescent="0.35">
      <c r="A9799" s="164" t="s">
        <v>4870</v>
      </c>
      <c r="B9799" t="s">
        <v>6658</v>
      </c>
      <c r="C9799" t="s">
        <v>31948</v>
      </c>
      <c r="D9799" t="s">
        <v>4871</v>
      </c>
      <c r="E9799" t="s">
        <v>4795</v>
      </c>
      <c r="F9799">
        <v>40</v>
      </c>
      <c r="G9799" t="s">
        <v>8234</v>
      </c>
      <c r="H9799" t="s">
        <v>8218</v>
      </c>
      <c r="I9799" t="s">
        <v>8219</v>
      </c>
      <c r="J9799" t="s">
        <v>8215</v>
      </c>
      <c r="K9799" t="s">
        <v>5808</v>
      </c>
      <c r="L9799" t="s">
        <v>8216</v>
      </c>
    </row>
    <row r="9800" spans="1:12" x14ac:dyDescent="0.35">
      <c r="A9800" s="164" t="s">
        <v>31012</v>
      </c>
      <c r="B9800" t="s">
        <v>13171</v>
      </c>
      <c r="C9800" t="s">
        <v>13172</v>
      </c>
      <c r="D9800" t="s">
        <v>3981</v>
      </c>
      <c r="E9800" t="s">
        <v>4795</v>
      </c>
      <c r="F9800">
        <v>28</v>
      </c>
      <c r="G9800" t="s">
        <v>8234</v>
      </c>
      <c r="H9800" t="s">
        <v>8218</v>
      </c>
      <c r="I9800" t="s">
        <v>8219</v>
      </c>
      <c r="J9800" t="s">
        <v>8215</v>
      </c>
      <c r="K9800" t="s">
        <v>5808</v>
      </c>
      <c r="L9800" t="s">
        <v>8216</v>
      </c>
    </row>
    <row r="9801" spans="1:12" x14ac:dyDescent="0.35">
      <c r="A9801" s="164" t="s">
        <v>28601</v>
      </c>
      <c r="B9801" t="s">
        <v>28602</v>
      </c>
      <c r="C9801" t="s">
        <v>28603</v>
      </c>
      <c r="D9801" t="s">
        <v>28604</v>
      </c>
      <c r="E9801" t="s">
        <v>4795</v>
      </c>
      <c r="F9801">
        <v>0</v>
      </c>
      <c r="G9801" t="s">
        <v>8234</v>
      </c>
      <c r="H9801" t="s">
        <v>8218</v>
      </c>
      <c r="I9801" t="s">
        <v>8214</v>
      </c>
      <c r="J9801" t="s">
        <v>8215</v>
      </c>
      <c r="K9801" t="s">
        <v>8224</v>
      </c>
      <c r="L9801" t="s">
        <v>8216</v>
      </c>
    </row>
    <row r="9802" spans="1:12" x14ac:dyDescent="0.35">
      <c r="A9802" s="164" t="s">
        <v>17487</v>
      </c>
      <c r="B9802" t="s">
        <v>17488</v>
      </c>
      <c r="C9802" t="s">
        <v>17489</v>
      </c>
      <c r="D9802" t="s">
        <v>17490</v>
      </c>
      <c r="E9802" t="s">
        <v>4795</v>
      </c>
      <c r="F9802">
        <v>47</v>
      </c>
      <c r="G9802" t="s">
        <v>8234</v>
      </c>
      <c r="H9802" t="s">
        <v>8218</v>
      </c>
      <c r="I9802" t="s">
        <v>8219</v>
      </c>
      <c r="J9802" t="s">
        <v>8215</v>
      </c>
      <c r="K9802" t="s">
        <v>5808</v>
      </c>
      <c r="L9802" t="s">
        <v>8216</v>
      </c>
    </row>
    <row r="9803" spans="1:12" x14ac:dyDescent="0.35">
      <c r="A9803" s="164" t="s">
        <v>4872</v>
      </c>
      <c r="B9803" t="s">
        <v>6659</v>
      </c>
      <c r="C9803" t="s">
        <v>26820</v>
      </c>
      <c r="D9803" t="s">
        <v>4873</v>
      </c>
      <c r="E9803" t="s">
        <v>4795</v>
      </c>
      <c r="F9803">
        <v>55</v>
      </c>
      <c r="G9803" t="s">
        <v>8234</v>
      </c>
      <c r="H9803" t="s">
        <v>8218</v>
      </c>
      <c r="I9803" t="s">
        <v>8219</v>
      </c>
      <c r="J9803" t="s">
        <v>8215</v>
      </c>
      <c r="K9803" t="s">
        <v>8224</v>
      </c>
      <c r="L9803" t="s">
        <v>8216</v>
      </c>
    </row>
    <row r="9804" spans="1:12" x14ac:dyDescent="0.35">
      <c r="A9804" s="164" t="s">
        <v>25396</v>
      </c>
      <c r="B9804" t="s">
        <v>25397</v>
      </c>
      <c r="C9804" t="s">
        <v>21012</v>
      </c>
      <c r="D9804" t="s">
        <v>21013</v>
      </c>
      <c r="E9804" t="s">
        <v>4795</v>
      </c>
      <c r="F9804">
        <v>36</v>
      </c>
      <c r="G9804" t="s">
        <v>8234</v>
      </c>
      <c r="H9804" t="s">
        <v>8218</v>
      </c>
      <c r="I9804" t="s">
        <v>8219</v>
      </c>
      <c r="J9804" t="s">
        <v>8215</v>
      </c>
      <c r="K9804" t="s">
        <v>5808</v>
      </c>
      <c r="L9804" t="s">
        <v>8216</v>
      </c>
    </row>
    <row r="9805" spans="1:12" x14ac:dyDescent="0.35">
      <c r="A9805" s="164" t="s">
        <v>16436</v>
      </c>
      <c r="B9805" t="s">
        <v>16437</v>
      </c>
      <c r="C9805" t="s">
        <v>16438</v>
      </c>
      <c r="D9805" t="s">
        <v>16439</v>
      </c>
      <c r="E9805" t="s">
        <v>4795</v>
      </c>
      <c r="F9805">
        <v>53</v>
      </c>
      <c r="G9805" t="s">
        <v>8234</v>
      </c>
      <c r="H9805" t="s">
        <v>8218</v>
      </c>
      <c r="I9805" t="s">
        <v>8214</v>
      </c>
      <c r="J9805" t="s">
        <v>8215</v>
      </c>
      <c r="K9805" t="s">
        <v>5808</v>
      </c>
      <c r="L9805" t="s">
        <v>8216</v>
      </c>
    </row>
    <row r="9806" spans="1:12" x14ac:dyDescent="0.35">
      <c r="A9806" s="164" t="s">
        <v>4874</v>
      </c>
      <c r="B9806" t="s">
        <v>6878</v>
      </c>
      <c r="C9806" t="s">
        <v>14703</v>
      </c>
      <c r="D9806" t="s">
        <v>3141</v>
      </c>
      <c r="E9806" t="s">
        <v>4795</v>
      </c>
      <c r="F9806">
        <v>80</v>
      </c>
      <c r="G9806" t="s">
        <v>8234</v>
      </c>
      <c r="H9806" t="s">
        <v>8218</v>
      </c>
      <c r="I9806" t="s">
        <v>8219</v>
      </c>
      <c r="J9806" t="s">
        <v>8215</v>
      </c>
      <c r="K9806" t="s">
        <v>5808</v>
      </c>
      <c r="L9806" t="s">
        <v>8216</v>
      </c>
    </row>
    <row r="9807" spans="1:12" x14ac:dyDescent="0.35">
      <c r="A9807" s="164" t="s">
        <v>8579</v>
      </c>
      <c r="B9807" t="s">
        <v>8580</v>
      </c>
      <c r="C9807" t="s">
        <v>8581</v>
      </c>
      <c r="D9807" t="s">
        <v>8582</v>
      </c>
      <c r="E9807" t="s">
        <v>4795</v>
      </c>
      <c r="F9807">
        <v>49</v>
      </c>
      <c r="G9807" t="s">
        <v>8234</v>
      </c>
      <c r="H9807" t="s">
        <v>8218</v>
      </c>
      <c r="I9807" t="s">
        <v>8219</v>
      </c>
      <c r="J9807" t="s">
        <v>8215</v>
      </c>
      <c r="K9807" t="s">
        <v>5808</v>
      </c>
      <c r="L9807" t="s">
        <v>8216</v>
      </c>
    </row>
    <row r="9808" spans="1:12" x14ac:dyDescent="0.35">
      <c r="A9808" s="164" t="s">
        <v>25889</v>
      </c>
      <c r="B9808" t="s">
        <v>25890</v>
      </c>
      <c r="C9808" t="s">
        <v>20101</v>
      </c>
      <c r="D9808" t="s">
        <v>20102</v>
      </c>
      <c r="E9808" t="s">
        <v>4795</v>
      </c>
      <c r="F9808">
        <v>42</v>
      </c>
      <c r="G9808" t="s">
        <v>8234</v>
      </c>
      <c r="H9808" t="s">
        <v>8218</v>
      </c>
      <c r="I9808" t="s">
        <v>8219</v>
      </c>
      <c r="J9808" t="s">
        <v>8215</v>
      </c>
      <c r="K9808" t="s">
        <v>5808</v>
      </c>
      <c r="L9808" t="s">
        <v>8216</v>
      </c>
    </row>
    <row r="9809" spans="1:12" x14ac:dyDescent="0.35">
      <c r="A9809" s="164" t="s">
        <v>25057</v>
      </c>
      <c r="B9809" t="s">
        <v>25058</v>
      </c>
      <c r="C9809" t="s">
        <v>25059</v>
      </c>
      <c r="D9809" t="s">
        <v>25060</v>
      </c>
      <c r="E9809" t="s">
        <v>4795</v>
      </c>
      <c r="F9809">
        <v>5</v>
      </c>
      <c r="G9809" t="s">
        <v>8234</v>
      </c>
      <c r="H9809" t="s">
        <v>8218</v>
      </c>
      <c r="I9809" t="s">
        <v>8219</v>
      </c>
      <c r="J9809" t="s">
        <v>8215</v>
      </c>
      <c r="K9809" t="s">
        <v>8224</v>
      </c>
      <c r="L9809" t="s">
        <v>8216</v>
      </c>
    </row>
    <row r="9810" spans="1:12" x14ac:dyDescent="0.35">
      <c r="A9810" s="164" t="s">
        <v>21290</v>
      </c>
      <c r="B9810" t="s">
        <v>21291</v>
      </c>
      <c r="C9810" t="s">
        <v>21292</v>
      </c>
      <c r="D9810" t="s">
        <v>4175</v>
      </c>
      <c r="E9810" t="s">
        <v>4795</v>
      </c>
      <c r="F9810">
        <v>20</v>
      </c>
      <c r="G9810" t="s">
        <v>8234</v>
      </c>
      <c r="H9810" t="s">
        <v>8218</v>
      </c>
      <c r="I9810" t="s">
        <v>8219</v>
      </c>
      <c r="J9810" t="s">
        <v>8215</v>
      </c>
      <c r="K9810" t="s">
        <v>8224</v>
      </c>
      <c r="L9810" t="s">
        <v>8216</v>
      </c>
    </row>
    <row r="9811" spans="1:12" x14ac:dyDescent="0.35">
      <c r="A9811" s="164" t="s">
        <v>9161</v>
      </c>
      <c r="B9811" t="s">
        <v>9162</v>
      </c>
      <c r="C9811" t="s">
        <v>9163</v>
      </c>
      <c r="D9811" t="s">
        <v>9164</v>
      </c>
      <c r="E9811" t="s">
        <v>4795</v>
      </c>
      <c r="F9811">
        <v>38</v>
      </c>
      <c r="G9811" t="s">
        <v>8234</v>
      </c>
      <c r="H9811" t="s">
        <v>8218</v>
      </c>
      <c r="I9811" t="s">
        <v>8219</v>
      </c>
      <c r="J9811" t="s">
        <v>8215</v>
      </c>
      <c r="K9811" t="s">
        <v>5808</v>
      </c>
      <c r="L9811" t="s">
        <v>8216</v>
      </c>
    </row>
    <row r="9812" spans="1:12" x14ac:dyDescent="0.35">
      <c r="A9812" s="164" t="s">
        <v>24321</v>
      </c>
      <c r="B9812" t="s">
        <v>24322</v>
      </c>
      <c r="C9812" t="s">
        <v>24323</v>
      </c>
      <c r="D9812" t="s">
        <v>24324</v>
      </c>
      <c r="E9812" t="s">
        <v>4795</v>
      </c>
      <c r="F9812">
        <v>33</v>
      </c>
      <c r="G9812" t="s">
        <v>8234</v>
      </c>
      <c r="H9812" t="s">
        <v>8218</v>
      </c>
      <c r="I9812" t="s">
        <v>8214</v>
      </c>
      <c r="J9812" t="s">
        <v>8215</v>
      </c>
      <c r="K9812" t="s">
        <v>5808</v>
      </c>
      <c r="L9812" t="s">
        <v>8216</v>
      </c>
    </row>
    <row r="9813" spans="1:12" x14ac:dyDescent="0.35">
      <c r="A9813" s="164" t="s">
        <v>33425</v>
      </c>
      <c r="B9813" t="s">
        <v>33426</v>
      </c>
      <c r="C9813" t="s">
        <v>20654</v>
      </c>
      <c r="D9813" t="s">
        <v>20655</v>
      </c>
      <c r="E9813" t="s">
        <v>4795</v>
      </c>
      <c r="F9813">
        <v>48</v>
      </c>
      <c r="G9813" t="s">
        <v>8234</v>
      </c>
      <c r="H9813" t="s">
        <v>8218</v>
      </c>
      <c r="I9813" t="s">
        <v>8219</v>
      </c>
      <c r="J9813" t="s">
        <v>8215</v>
      </c>
      <c r="K9813" t="s">
        <v>5808</v>
      </c>
      <c r="L9813" t="s">
        <v>8216</v>
      </c>
    </row>
    <row r="9814" spans="1:12" x14ac:dyDescent="0.35">
      <c r="A9814" s="164" t="s">
        <v>28237</v>
      </c>
      <c r="B9814" t="s">
        <v>28238</v>
      </c>
      <c r="C9814" t="s">
        <v>28239</v>
      </c>
      <c r="D9814" t="s">
        <v>28240</v>
      </c>
      <c r="E9814" t="s">
        <v>4795</v>
      </c>
      <c r="H9814" t="s">
        <v>8218</v>
      </c>
      <c r="I9814" t="s">
        <v>8219</v>
      </c>
      <c r="J9814" t="s">
        <v>8215</v>
      </c>
      <c r="K9814" t="s">
        <v>8224</v>
      </c>
      <c r="L9814" t="s">
        <v>8216</v>
      </c>
    </row>
    <row r="9815" spans="1:12" x14ac:dyDescent="0.35">
      <c r="A9815" s="164" t="s">
        <v>32085</v>
      </c>
      <c r="B9815" t="s">
        <v>32086</v>
      </c>
      <c r="C9815" t="s">
        <v>32087</v>
      </c>
      <c r="D9815" t="s">
        <v>32088</v>
      </c>
      <c r="E9815" t="s">
        <v>4795</v>
      </c>
      <c r="H9815" t="s">
        <v>8218</v>
      </c>
      <c r="I9815" t="s">
        <v>8214</v>
      </c>
      <c r="J9815" t="s">
        <v>8215</v>
      </c>
      <c r="K9815" t="s">
        <v>8224</v>
      </c>
      <c r="L9815" t="s">
        <v>8216</v>
      </c>
    </row>
    <row r="9816" spans="1:12" x14ac:dyDescent="0.35">
      <c r="A9816" s="164" t="s">
        <v>18092</v>
      </c>
      <c r="B9816" t="s">
        <v>11316</v>
      </c>
      <c r="C9816" t="s">
        <v>18093</v>
      </c>
      <c r="D9816" t="s">
        <v>11318</v>
      </c>
      <c r="E9816" t="s">
        <v>4795</v>
      </c>
      <c r="F9816">
        <v>31</v>
      </c>
      <c r="G9816" t="s">
        <v>8234</v>
      </c>
      <c r="H9816" t="s">
        <v>8218</v>
      </c>
      <c r="I9816" t="s">
        <v>8219</v>
      </c>
      <c r="J9816" t="s">
        <v>8215</v>
      </c>
      <c r="K9816" t="s">
        <v>5808</v>
      </c>
      <c r="L9816" t="s">
        <v>8216</v>
      </c>
    </row>
    <row r="9817" spans="1:12" x14ac:dyDescent="0.35">
      <c r="A9817" s="164" t="s">
        <v>28753</v>
      </c>
      <c r="B9817" t="s">
        <v>11335</v>
      </c>
      <c r="C9817" t="s">
        <v>11336</v>
      </c>
      <c r="D9817" t="s">
        <v>11337</v>
      </c>
      <c r="E9817" t="s">
        <v>4795</v>
      </c>
      <c r="F9817">
        <v>42</v>
      </c>
      <c r="G9817" t="s">
        <v>8234</v>
      </c>
      <c r="H9817" t="s">
        <v>8218</v>
      </c>
      <c r="I9817" t="s">
        <v>8219</v>
      </c>
      <c r="J9817" t="s">
        <v>8215</v>
      </c>
      <c r="K9817" t="s">
        <v>8224</v>
      </c>
      <c r="L9817" t="s">
        <v>8216</v>
      </c>
    </row>
    <row r="9818" spans="1:12" x14ac:dyDescent="0.35">
      <c r="A9818" s="164" t="s">
        <v>17977</v>
      </c>
      <c r="B9818" t="s">
        <v>17978</v>
      </c>
      <c r="C9818" t="s">
        <v>17979</v>
      </c>
      <c r="D9818" t="s">
        <v>1825</v>
      </c>
      <c r="E9818" t="s">
        <v>4795</v>
      </c>
      <c r="F9818">
        <v>4</v>
      </c>
      <c r="G9818" t="s">
        <v>8234</v>
      </c>
      <c r="H9818" t="s">
        <v>8218</v>
      </c>
      <c r="I9818" t="s">
        <v>8214</v>
      </c>
      <c r="J9818" t="s">
        <v>8215</v>
      </c>
      <c r="K9818" t="s">
        <v>8224</v>
      </c>
      <c r="L9818" t="s">
        <v>8216</v>
      </c>
    </row>
    <row r="9819" spans="1:12" x14ac:dyDescent="0.35">
      <c r="A9819" s="164" t="s">
        <v>30663</v>
      </c>
      <c r="B9819" t="s">
        <v>30664</v>
      </c>
      <c r="C9819" t="s">
        <v>30665</v>
      </c>
      <c r="D9819" t="s">
        <v>21030</v>
      </c>
      <c r="E9819" t="s">
        <v>4795</v>
      </c>
      <c r="F9819">
        <v>42</v>
      </c>
      <c r="G9819" t="s">
        <v>8234</v>
      </c>
      <c r="H9819" t="s">
        <v>8218</v>
      </c>
      <c r="I9819" t="s">
        <v>8219</v>
      </c>
      <c r="J9819" t="s">
        <v>8215</v>
      </c>
      <c r="K9819" t="s">
        <v>5808</v>
      </c>
      <c r="L9819" t="s">
        <v>8267</v>
      </c>
    </row>
    <row r="9820" spans="1:12" x14ac:dyDescent="0.35">
      <c r="A9820" s="164" t="s">
        <v>17871</v>
      </c>
      <c r="B9820" t="s">
        <v>17872</v>
      </c>
      <c r="C9820" t="s">
        <v>17873</v>
      </c>
      <c r="D9820" t="s">
        <v>17874</v>
      </c>
      <c r="E9820" t="s">
        <v>4795</v>
      </c>
      <c r="F9820">
        <v>69</v>
      </c>
      <c r="G9820" t="s">
        <v>8234</v>
      </c>
      <c r="H9820" t="s">
        <v>8218</v>
      </c>
      <c r="I9820" t="s">
        <v>8219</v>
      </c>
      <c r="J9820" t="s">
        <v>8215</v>
      </c>
      <c r="K9820" t="s">
        <v>5808</v>
      </c>
      <c r="L9820" t="s">
        <v>8216</v>
      </c>
    </row>
    <row r="9821" spans="1:12" x14ac:dyDescent="0.35">
      <c r="A9821" s="164" t="s">
        <v>4875</v>
      </c>
      <c r="B9821" t="s">
        <v>6638</v>
      </c>
      <c r="C9821" t="s">
        <v>31634</v>
      </c>
      <c r="D9821" t="s">
        <v>4835</v>
      </c>
      <c r="E9821" t="s">
        <v>4795</v>
      </c>
      <c r="F9821">
        <v>325</v>
      </c>
      <c r="G9821" t="s">
        <v>8556</v>
      </c>
      <c r="H9821" t="s">
        <v>8218</v>
      </c>
      <c r="I9821" t="s">
        <v>8214</v>
      </c>
      <c r="J9821" t="s">
        <v>8215</v>
      </c>
      <c r="K9821" t="s">
        <v>8224</v>
      </c>
      <c r="L9821" t="s">
        <v>8267</v>
      </c>
    </row>
    <row r="9822" spans="1:12" x14ac:dyDescent="0.35">
      <c r="A9822" s="164" t="s">
        <v>4876</v>
      </c>
      <c r="B9822" t="s">
        <v>6641</v>
      </c>
      <c r="C9822" t="s">
        <v>16231</v>
      </c>
      <c r="D9822" t="s">
        <v>4835</v>
      </c>
      <c r="E9822" t="s">
        <v>4795</v>
      </c>
      <c r="F9822">
        <v>868</v>
      </c>
      <c r="G9822" t="s">
        <v>8490</v>
      </c>
      <c r="H9822" t="s">
        <v>8218</v>
      </c>
      <c r="I9822" t="s">
        <v>8214</v>
      </c>
      <c r="J9822" t="s">
        <v>8215</v>
      </c>
      <c r="K9822" t="s">
        <v>8224</v>
      </c>
      <c r="L9822" t="s">
        <v>8267</v>
      </c>
    </row>
    <row r="9823" spans="1:12" x14ac:dyDescent="0.35">
      <c r="A9823" s="164" t="s">
        <v>4877</v>
      </c>
      <c r="B9823" t="s">
        <v>6644</v>
      </c>
      <c r="C9823" t="s">
        <v>11553</v>
      </c>
      <c r="D9823" t="s">
        <v>4878</v>
      </c>
      <c r="E9823" t="s">
        <v>4795</v>
      </c>
      <c r="F9823">
        <v>277</v>
      </c>
      <c r="G9823" t="s">
        <v>8223</v>
      </c>
      <c r="H9823" t="s">
        <v>8218</v>
      </c>
      <c r="I9823" t="s">
        <v>8214</v>
      </c>
      <c r="J9823" t="s">
        <v>8215</v>
      </c>
      <c r="K9823" t="s">
        <v>8224</v>
      </c>
      <c r="L9823" t="s">
        <v>8267</v>
      </c>
    </row>
    <row r="9824" spans="1:12" x14ac:dyDescent="0.35">
      <c r="A9824" s="164" t="s">
        <v>32373</v>
      </c>
      <c r="B9824" t="s">
        <v>32374</v>
      </c>
      <c r="C9824" t="s">
        <v>32375</v>
      </c>
      <c r="D9824" t="s">
        <v>4835</v>
      </c>
      <c r="E9824" t="s">
        <v>4795</v>
      </c>
      <c r="F9824">
        <v>220</v>
      </c>
      <c r="G9824" t="s">
        <v>8223</v>
      </c>
      <c r="H9824" t="s">
        <v>8218</v>
      </c>
      <c r="I9824" t="s">
        <v>8214</v>
      </c>
      <c r="J9824" t="s">
        <v>8215</v>
      </c>
      <c r="K9824" t="s">
        <v>8224</v>
      </c>
      <c r="L9824" t="s">
        <v>8267</v>
      </c>
    </row>
    <row r="9825" spans="1:12" x14ac:dyDescent="0.35">
      <c r="A9825" s="164" t="s">
        <v>15595</v>
      </c>
      <c r="B9825" t="s">
        <v>15596</v>
      </c>
      <c r="C9825" t="s">
        <v>15597</v>
      </c>
      <c r="D9825" t="s">
        <v>15598</v>
      </c>
      <c r="E9825" t="s">
        <v>4795</v>
      </c>
      <c r="H9825" t="s">
        <v>8218</v>
      </c>
      <c r="I9825" t="s">
        <v>8214</v>
      </c>
      <c r="J9825" t="s">
        <v>8215</v>
      </c>
      <c r="K9825" t="s">
        <v>8224</v>
      </c>
      <c r="L9825" t="s">
        <v>8216</v>
      </c>
    </row>
    <row r="9826" spans="1:12" x14ac:dyDescent="0.35">
      <c r="A9826" s="164" t="s">
        <v>26973</v>
      </c>
      <c r="B9826" t="s">
        <v>26974</v>
      </c>
      <c r="C9826" t="s">
        <v>15158</v>
      </c>
      <c r="D9826" t="s">
        <v>642</v>
      </c>
      <c r="E9826" t="s">
        <v>4795</v>
      </c>
      <c r="F9826">
        <v>26</v>
      </c>
      <c r="G9826" t="s">
        <v>8234</v>
      </c>
      <c r="H9826" t="s">
        <v>8218</v>
      </c>
      <c r="I9826" t="s">
        <v>8219</v>
      </c>
      <c r="J9826" t="s">
        <v>8215</v>
      </c>
      <c r="K9826" t="s">
        <v>5808</v>
      </c>
      <c r="L9826" t="s">
        <v>8216</v>
      </c>
    </row>
    <row r="9827" spans="1:12" x14ac:dyDescent="0.35">
      <c r="A9827" s="164" t="s">
        <v>14264</v>
      </c>
      <c r="B9827" t="s">
        <v>14265</v>
      </c>
      <c r="C9827" t="s">
        <v>14266</v>
      </c>
      <c r="D9827" t="s">
        <v>14267</v>
      </c>
      <c r="E9827" t="s">
        <v>4795</v>
      </c>
      <c r="H9827" t="s">
        <v>8218</v>
      </c>
      <c r="I9827" t="s">
        <v>8219</v>
      </c>
      <c r="J9827" t="s">
        <v>8215</v>
      </c>
      <c r="K9827" t="s">
        <v>8224</v>
      </c>
      <c r="L9827" t="s">
        <v>8216</v>
      </c>
    </row>
    <row r="9828" spans="1:12" x14ac:dyDescent="0.35">
      <c r="A9828" s="164" t="s">
        <v>11145</v>
      </c>
      <c r="B9828" t="s">
        <v>11146</v>
      </c>
      <c r="C9828" t="s">
        <v>11147</v>
      </c>
      <c r="D9828" t="s">
        <v>11148</v>
      </c>
      <c r="E9828" t="s">
        <v>4795</v>
      </c>
      <c r="F9828">
        <v>49</v>
      </c>
      <c r="G9828" t="s">
        <v>8234</v>
      </c>
      <c r="H9828" t="s">
        <v>8218</v>
      </c>
      <c r="I9828" t="s">
        <v>8219</v>
      </c>
      <c r="J9828" t="s">
        <v>8215</v>
      </c>
      <c r="K9828" t="s">
        <v>5808</v>
      </c>
      <c r="L9828" t="s">
        <v>8216</v>
      </c>
    </row>
    <row r="9829" spans="1:12" x14ac:dyDescent="0.35">
      <c r="A9829" s="164" t="s">
        <v>16817</v>
      </c>
      <c r="B9829" t="s">
        <v>16818</v>
      </c>
      <c r="C9829" t="s">
        <v>16819</v>
      </c>
      <c r="D9829" t="s">
        <v>4835</v>
      </c>
      <c r="E9829" t="s">
        <v>4795</v>
      </c>
      <c r="F9829">
        <v>82</v>
      </c>
      <c r="G9829" t="s">
        <v>8234</v>
      </c>
      <c r="H9829" t="s">
        <v>8218</v>
      </c>
      <c r="I9829" t="s">
        <v>8214</v>
      </c>
      <c r="J9829" t="s">
        <v>8215</v>
      </c>
      <c r="K9829" t="s">
        <v>5808</v>
      </c>
      <c r="L9829" t="s">
        <v>8267</v>
      </c>
    </row>
    <row r="9830" spans="1:12" x14ac:dyDescent="0.35">
      <c r="A9830" s="164" t="s">
        <v>26039</v>
      </c>
      <c r="B9830" t="s">
        <v>10897</v>
      </c>
      <c r="C9830" t="s">
        <v>10898</v>
      </c>
      <c r="D9830" t="s">
        <v>491</v>
      </c>
      <c r="E9830" t="s">
        <v>4795</v>
      </c>
      <c r="F9830">
        <v>35</v>
      </c>
      <c r="G9830" t="s">
        <v>8234</v>
      </c>
      <c r="H9830" t="s">
        <v>8218</v>
      </c>
      <c r="I9830" t="s">
        <v>8219</v>
      </c>
      <c r="J9830" t="s">
        <v>8215</v>
      </c>
      <c r="K9830" t="s">
        <v>5808</v>
      </c>
      <c r="L9830" t="s">
        <v>8216</v>
      </c>
    </row>
    <row r="9831" spans="1:12" x14ac:dyDescent="0.35">
      <c r="A9831" s="164" t="s">
        <v>10412</v>
      </c>
      <c r="B9831" t="s">
        <v>10413</v>
      </c>
      <c r="C9831" t="s">
        <v>10414</v>
      </c>
      <c r="D9831" t="s">
        <v>10415</v>
      </c>
      <c r="E9831" t="s">
        <v>4795</v>
      </c>
      <c r="F9831">
        <v>49</v>
      </c>
      <c r="G9831" t="s">
        <v>8234</v>
      </c>
      <c r="H9831" t="s">
        <v>8218</v>
      </c>
      <c r="I9831" t="s">
        <v>8219</v>
      </c>
      <c r="J9831" t="s">
        <v>8215</v>
      </c>
      <c r="K9831" t="s">
        <v>5808</v>
      </c>
      <c r="L9831" t="s">
        <v>8267</v>
      </c>
    </row>
    <row r="9832" spans="1:12" x14ac:dyDescent="0.35">
      <c r="A9832" s="164" t="s">
        <v>23714</v>
      </c>
      <c r="B9832" t="s">
        <v>23715</v>
      </c>
      <c r="C9832" t="s">
        <v>23716</v>
      </c>
      <c r="D9832" t="s">
        <v>23717</v>
      </c>
      <c r="E9832" t="s">
        <v>4795</v>
      </c>
      <c r="F9832">
        <v>32</v>
      </c>
      <c r="G9832" t="s">
        <v>8234</v>
      </c>
      <c r="H9832" t="s">
        <v>8218</v>
      </c>
      <c r="I9832" t="s">
        <v>8219</v>
      </c>
      <c r="J9832" t="s">
        <v>8215</v>
      </c>
      <c r="K9832" t="s">
        <v>5808</v>
      </c>
      <c r="L9832" t="s">
        <v>8216</v>
      </c>
    </row>
    <row r="9833" spans="1:12" x14ac:dyDescent="0.35">
      <c r="A9833" s="164" t="s">
        <v>11683</v>
      </c>
      <c r="B9833" t="s">
        <v>11684</v>
      </c>
      <c r="C9833" t="s">
        <v>11685</v>
      </c>
      <c r="D9833" t="s">
        <v>11686</v>
      </c>
      <c r="E9833" t="s">
        <v>4795</v>
      </c>
      <c r="F9833">
        <v>25</v>
      </c>
      <c r="G9833" t="s">
        <v>8234</v>
      </c>
      <c r="H9833" t="s">
        <v>8218</v>
      </c>
      <c r="I9833" t="s">
        <v>8219</v>
      </c>
      <c r="J9833" t="s">
        <v>8215</v>
      </c>
      <c r="K9833" t="s">
        <v>5808</v>
      </c>
      <c r="L9833" t="s">
        <v>8216</v>
      </c>
    </row>
    <row r="9834" spans="1:12" x14ac:dyDescent="0.35">
      <c r="A9834" s="164" t="s">
        <v>11068</v>
      </c>
      <c r="B9834" t="s">
        <v>11069</v>
      </c>
      <c r="C9834" t="s">
        <v>11070</v>
      </c>
      <c r="D9834" t="s">
        <v>11071</v>
      </c>
      <c r="E9834" t="s">
        <v>4795</v>
      </c>
      <c r="F9834">
        <v>43</v>
      </c>
      <c r="G9834" t="s">
        <v>8234</v>
      </c>
      <c r="H9834" t="s">
        <v>8218</v>
      </c>
      <c r="I9834" t="s">
        <v>8219</v>
      </c>
      <c r="J9834" t="s">
        <v>8215</v>
      </c>
      <c r="K9834" t="s">
        <v>8224</v>
      </c>
      <c r="L9834" t="s">
        <v>8216</v>
      </c>
    </row>
    <row r="9835" spans="1:12" x14ac:dyDescent="0.35">
      <c r="A9835" s="164" t="s">
        <v>27726</v>
      </c>
      <c r="B9835" t="s">
        <v>27727</v>
      </c>
      <c r="C9835" t="s">
        <v>22042</v>
      </c>
      <c r="D9835" t="s">
        <v>22043</v>
      </c>
      <c r="E9835" t="s">
        <v>4795</v>
      </c>
      <c r="F9835">
        <v>37</v>
      </c>
      <c r="G9835" t="s">
        <v>8234</v>
      </c>
      <c r="H9835" t="s">
        <v>8218</v>
      </c>
      <c r="I9835" t="s">
        <v>8214</v>
      </c>
      <c r="J9835" t="s">
        <v>8215</v>
      </c>
      <c r="K9835" t="s">
        <v>8224</v>
      </c>
      <c r="L9835" t="s">
        <v>8216</v>
      </c>
    </row>
    <row r="9836" spans="1:12" x14ac:dyDescent="0.35">
      <c r="A9836" s="164" t="s">
        <v>29909</v>
      </c>
      <c r="B9836" t="s">
        <v>6633</v>
      </c>
      <c r="C9836" t="s">
        <v>17942</v>
      </c>
      <c r="D9836" t="s">
        <v>17943</v>
      </c>
      <c r="E9836" t="s">
        <v>4795</v>
      </c>
      <c r="F9836">
        <v>35</v>
      </c>
      <c r="G9836" t="s">
        <v>8234</v>
      </c>
      <c r="H9836" t="s">
        <v>8218</v>
      </c>
      <c r="I9836" t="s">
        <v>8219</v>
      </c>
      <c r="J9836" t="s">
        <v>8215</v>
      </c>
      <c r="K9836" t="s">
        <v>5808</v>
      </c>
      <c r="L9836" t="s">
        <v>8216</v>
      </c>
    </row>
    <row r="9837" spans="1:12" x14ac:dyDescent="0.35">
      <c r="A9837" s="164" t="s">
        <v>24614</v>
      </c>
      <c r="B9837" t="s">
        <v>24615</v>
      </c>
      <c r="C9837" t="s">
        <v>24616</v>
      </c>
      <c r="D9837" t="s">
        <v>1291</v>
      </c>
      <c r="E9837" t="s">
        <v>4795</v>
      </c>
      <c r="F9837">
        <v>29</v>
      </c>
      <c r="G9837" t="s">
        <v>8234</v>
      </c>
      <c r="H9837" t="s">
        <v>8218</v>
      </c>
      <c r="I9837" t="s">
        <v>8214</v>
      </c>
      <c r="J9837" t="s">
        <v>8215</v>
      </c>
      <c r="K9837" t="s">
        <v>5808</v>
      </c>
      <c r="L9837" t="s">
        <v>8216</v>
      </c>
    </row>
    <row r="9838" spans="1:12" x14ac:dyDescent="0.35">
      <c r="A9838" s="164" t="s">
        <v>27320</v>
      </c>
      <c r="B9838" t="s">
        <v>9900</v>
      </c>
      <c r="C9838" t="s">
        <v>27321</v>
      </c>
      <c r="D9838" t="s">
        <v>27322</v>
      </c>
      <c r="E9838" t="s">
        <v>4795</v>
      </c>
      <c r="F9838">
        <v>42</v>
      </c>
      <c r="G9838" t="s">
        <v>8234</v>
      </c>
      <c r="H9838" t="s">
        <v>8218</v>
      </c>
      <c r="I9838" t="s">
        <v>8219</v>
      </c>
      <c r="J9838" t="s">
        <v>8215</v>
      </c>
      <c r="K9838" t="s">
        <v>5808</v>
      </c>
      <c r="L9838" t="s">
        <v>8216</v>
      </c>
    </row>
    <row r="9839" spans="1:12" x14ac:dyDescent="0.35">
      <c r="A9839" s="164" t="s">
        <v>19242</v>
      </c>
      <c r="B9839" t="s">
        <v>19243</v>
      </c>
      <c r="C9839" t="s">
        <v>19244</v>
      </c>
      <c r="D9839" t="s">
        <v>19245</v>
      </c>
      <c r="E9839" t="s">
        <v>4795</v>
      </c>
      <c r="F9839">
        <v>41</v>
      </c>
      <c r="G9839" t="s">
        <v>8234</v>
      </c>
      <c r="H9839" t="s">
        <v>8218</v>
      </c>
      <c r="I9839" t="s">
        <v>8219</v>
      </c>
      <c r="J9839" t="s">
        <v>8215</v>
      </c>
      <c r="K9839" t="s">
        <v>8224</v>
      </c>
      <c r="L9839" t="s">
        <v>8216</v>
      </c>
    </row>
    <row r="9840" spans="1:12" x14ac:dyDescent="0.35">
      <c r="A9840" s="164" t="s">
        <v>4879</v>
      </c>
      <c r="B9840" t="s">
        <v>6681</v>
      </c>
      <c r="C9840" t="s">
        <v>16784</v>
      </c>
      <c r="D9840" t="s">
        <v>4801</v>
      </c>
      <c r="E9840" t="s">
        <v>4795</v>
      </c>
      <c r="F9840">
        <v>147</v>
      </c>
      <c r="G9840" t="s">
        <v>8212</v>
      </c>
      <c r="H9840" t="s">
        <v>8218</v>
      </c>
      <c r="I9840" t="s">
        <v>8214</v>
      </c>
      <c r="J9840" t="s">
        <v>8215</v>
      </c>
      <c r="K9840" t="s">
        <v>8224</v>
      </c>
      <c r="L9840" t="s">
        <v>8267</v>
      </c>
    </row>
    <row r="9841" spans="1:12" x14ac:dyDescent="0.35">
      <c r="A9841" s="164" t="s">
        <v>26535</v>
      </c>
      <c r="B9841" t="s">
        <v>26536</v>
      </c>
      <c r="C9841" t="s">
        <v>26537</v>
      </c>
      <c r="D9841" t="s">
        <v>26538</v>
      </c>
      <c r="E9841" t="s">
        <v>4795</v>
      </c>
      <c r="F9841">
        <v>41</v>
      </c>
      <c r="G9841" t="s">
        <v>8234</v>
      </c>
      <c r="H9841" t="s">
        <v>8218</v>
      </c>
      <c r="I9841" t="s">
        <v>8219</v>
      </c>
      <c r="J9841" t="s">
        <v>8215</v>
      </c>
      <c r="K9841" t="s">
        <v>5808</v>
      </c>
      <c r="L9841" t="s">
        <v>8216</v>
      </c>
    </row>
    <row r="9842" spans="1:12" x14ac:dyDescent="0.35">
      <c r="A9842" s="164" t="s">
        <v>27533</v>
      </c>
      <c r="B9842" t="s">
        <v>27534</v>
      </c>
      <c r="C9842" t="s">
        <v>27535</v>
      </c>
      <c r="D9842" t="s">
        <v>27536</v>
      </c>
      <c r="E9842" t="s">
        <v>4795</v>
      </c>
      <c r="H9842" t="s">
        <v>8218</v>
      </c>
      <c r="I9842" t="s">
        <v>8214</v>
      </c>
      <c r="J9842" t="s">
        <v>8215</v>
      </c>
      <c r="K9842" t="s">
        <v>8224</v>
      </c>
      <c r="L9842" t="s">
        <v>8216</v>
      </c>
    </row>
    <row r="9843" spans="1:12" x14ac:dyDescent="0.35">
      <c r="A9843" s="164" t="s">
        <v>27280</v>
      </c>
      <c r="B9843" t="s">
        <v>27281</v>
      </c>
      <c r="C9843" t="s">
        <v>27282</v>
      </c>
      <c r="D9843" t="s">
        <v>27283</v>
      </c>
      <c r="E9843" t="s">
        <v>4795</v>
      </c>
      <c r="F9843">
        <v>108</v>
      </c>
      <c r="G9843" t="s">
        <v>8212</v>
      </c>
      <c r="H9843" t="s">
        <v>8218</v>
      </c>
      <c r="I9843" t="s">
        <v>8214</v>
      </c>
      <c r="J9843" t="s">
        <v>8215</v>
      </c>
      <c r="K9843" t="s">
        <v>8224</v>
      </c>
      <c r="L9843" t="s">
        <v>8216</v>
      </c>
    </row>
    <row r="9844" spans="1:12" x14ac:dyDescent="0.35">
      <c r="A9844" s="164" t="s">
        <v>15842</v>
      </c>
      <c r="B9844" t="s">
        <v>15843</v>
      </c>
      <c r="C9844" t="s">
        <v>15844</v>
      </c>
      <c r="D9844" t="s">
        <v>15845</v>
      </c>
      <c r="E9844" t="s">
        <v>4795</v>
      </c>
      <c r="F9844">
        <v>30</v>
      </c>
      <c r="G9844" t="s">
        <v>8234</v>
      </c>
      <c r="H9844" t="s">
        <v>8218</v>
      </c>
      <c r="I9844" t="s">
        <v>8219</v>
      </c>
      <c r="J9844" t="s">
        <v>8215</v>
      </c>
      <c r="K9844" t="s">
        <v>8224</v>
      </c>
      <c r="L9844" t="s">
        <v>8216</v>
      </c>
    </row>
    <row r="9845" spans="1:12" x14ac:dyDescent="0.35">
      <c r="A9845" s="164" t="s">
        <v>16740</v>
      </c>
      <c r="B9845" t="s">
        <v>7255</v>
      </c>
      <c r="C9845" t="s">
        <v>16741</v>
      </c>
      <c r="D9845" t="s">
        <v>168</v>
      </c>
      <c r="E9845" t="s">
        <v>4795</v>
      </c>
      <c r="F9845">
        <v>100</v>
      </c>
      <c r="G9845" t="s">
        <v>8234</v>
      </c>
      <c r="H9845" t="s">
        <v>8218</v>
      </c>
      <c r="I9845" t="s">
        <v>8219</v>
      </c>
      <c r="J9845" t="s">
        <v>8215</v>
      </c>
      <c r="K9845" t="s">
        <v>5808</v>
      </c>
      <c r="L9845" t="s">
        <v>8216</v>
      </c>
    </row>
    <row r="9846" spans="1:12" x14ac:dyDescent="0.35">
      <c r="A9846" s="164" t="s">
        <v>27749</v>
      </c>
      <c r="B9846" t="s">
        <v>27750</v>
      </c>
      <c r="C9846" t="s">
        <v>27751</v>
      </c>
      <c r="D9846" t="s">
        <v>8721</v>
      </c>
      <c r="E9846" t="s">
        <v>4795</v>
      </c>
      <c r="H9846" t="s">
        <v>8218</v>
      </c>
      <c r="I9846" t="s">
        <v>8214</v>
      </c>
      <c r="J9846" t="s">
        <v>8215</v>
      </c>
      <c r="K9846" t="s">
        <v>8224</v>
      </c>
      <c r="L9846" t="s">
        <v>8216</v>
      </c>
    </row>
    <row r="9847" spans="1:12" x14ac:dyDescent="0.35">
      <c r="A9847" s="164" t="s">
        <v>8624</v>
      </c>
      <c r="B9847" t="s">
        <v>8625</v>
      </c>
      <c r="C9847" t="s">
        <v>8626</v>
      </c>
      <c r="D9847" t="s">
        <v>8627</v>
      </c>
      <c r="E9847" t="s">
        <v>4795</v>
      </c>
      <c r="H9847" t="s">
        <v>8218</v>
      </c>
      <c r="I9847" t="s">
        <v>8214</v>
      </c>
      <c r="J9847" t="s">
        <v>8215</v>
      </c>
      <c r="K9847" t="s">
        <v>8224</v>
      </c>
      <c r="L9847" t="s">
        <v>8216</v>
      </c>
    </row>
    <row r="9848" spans="1:12" x14ac:dyDescent="0.35">
      <c r="A9848" s="164" t="s">
        <v>23246</v>
      </c>
      <c r="B9848" t="s">
        <v>23247</v>
      </c>
      <c r="C9848" t="s">
        <v>23248</v>
      </c>
      <c r="D9848" t="s">
        <v>8721</v>
      </c>
      <c r="E9848" t="s">
        <v>4795</v>
      </c>
      <c r="H9848" t="s">
        <v>8218</v>
      </c>
      <c r="I9848" t="s">
        <v>8214</v>
      </c>
      <c r="J9848" t="s">
        <v>8215</v>
      </c>
      <c r="K9848" t="s">
        <v>8224</v>
      </c>
      <c r="L9848" t="s">
        <v>8216</v>
      </c>
    </row>
    <row r="9849" spans="1:12" x14ac:dyDescent="0.35">
      <c r="A9849" s="164" t="s">
        <v>4880</v>
      </c>
      <c r="B9849" t="s">
        <v>6643</v>
      </c>
      <c r="C9849" t="s">
        <v>29583</v>
      </c>
      <c r="D9849" t="s">
        <v>4835</v>
      </c>
      <c r="E9849" t="s">
        <v>4795</v>
      </c>
      <c r="F9849">
        <v>581</v>
      </c>
      <c r="G9849" t="s">
        <v>8490</v>
      </c>
      <c r="H9849" t="s">
        <v>8218</v>
      </c>
      <c r="I9849" t="s">
        <v>8214</v>
      </c>
      <c r="J9849" t="s">
        <v>8215</v>
      </c>
      <c r="K9849" t="s">
        <v>8224</v>
      </c>
      <c r="L9849" t="s">
        <v>8267</v>
      </c>
    </row>
    <row r="9850" spans="1:12" x14ac:dyDescent="0.35">
      <c r="A9850" s="164" t="s">
        <v>24796</v>
      </c>
      <c r="B9850" t="s">
        <v>24797</v>
      </c>
      <c r="C9850" t="s">
        <v>21670</v>
      </c>
      <c r="D9850" t="s">
        <v>21671</v>
      </c>
      <c r="E9850" t="s">
        <v>4795</v>
      </c>
      <c r="F9850">
        <v>35</v>
      </c>
      <c r="G9850" t="s">
        <v>8234</v>
      </c>
      <c r="H9850" t="s">
        <v>8218</v>
      </c>
      <c r="I9850" t="s">
        <v>8219</v>
      </c>
      <c r="J9850" t="s">
        <v>8215</v>
      </c>
      <c r="K9850" t="s">
        <v>5808</v>
      </c>
      <c r="L9850" t="s">
        <v>8216</v>
      </c>
    </row>
    <row r="9851" spans="1:12" x14ac:dyDescent="0.35">
      <c r="A9851" s="164" t="s">
        <v>9247</v>
      </c>
      <c r="B9851" t="s">
        <v>9248</v>
      </c>
      <c r="C9851" t="s">
        <v>9249</v>
      </c>
      <c r="D9851" t="s">
        <v>9250</v>
      </c>
      <c r="E9851" t="s">
        <v>4795</v>
      </c>
      <c r="H9851" t="s">
        <v>8218</v>
      </c>
      <c r="I9851" t="s">
        <v>8214</v>
      </c>
      <c r="J9851" t="s">
        <v>8215</v>
      </c>
      <c r="K9851" t="s">
        <v>8224</v>
      </c>
      <c r="L9851" t="s">
        <v>8216</v>
      </c>
    </row>
    <row r="9852" spans="1:12" x14ac:dyDescent="0.35">
      <c r="A9852" s="164" t="s">
        <v>21767</v>
      </c>
      <c r="B9852" t="s">
        <v>21768</v>
      </c>
      <c r="C9852" t="s">
        <v>21769</v>
      </c>
      <c r="D9852" t="s">
        <v>21770</v>
      </c>
      <c r="E9852" t="s">
        <v>4795</v>
      </c>
      <c r="H9852" t="s">
        <v>8218</v>
      </c>
      <c r="I9852" t="s">
        <v>8214</v>
      </c>
      <c r="J9852" t="s">
        <v>8215</v>
      </c>
      <c r="K9852" t="s">
        <v>8224</v>
      </c>
      <c r="L9852" t="s">
        <v>8216</v>
      </c>
    </row>
    <row r="9853" spans="1:12" x14ac:dyDescent="0.35">
      <c r="A9853" s="164" t="s">
        <v>10685</v>
      </c>
      <c r="B9853" t="s">
        <v>10686</v>
      </c>
      <c r="C9853" t="s">
        <v>10687</v>
      </c>
      <c r="D9853" t="s">
        <v>8721</v>
      </c>
      <c r="E9853" t="s">
        <v>4795</v>
      </c>
      <c r="H9853" t="s">
        <v>8218</v>
      </c>
      <c r="I9853" t="s">
        <v>8214</v>
      </c>
      <c r="J9853" t="s">
        <v>8215</v>
      </c>
      <c r="K9853" t="s">
        <v>8224</v>
      </c>
      <c r="L9853" t="s">
        <v>8216</v>
      </c>
    </row>
    <row r="9854" spans="1:12" x14ac:dyDescent="0.35">
      <c r="A9854" s="164" t="s">
        <v>16909</v>
      </c>
      <c r="B9854" t="s">
        <v>16910</v>
      </c>
      <c r="C9854" t="s">
        <v>16911</v>
      </c>
      <c r="D9854" t="s">
        <v>16912</v>
      </c>
      <c r="E9854" t="s">
        <v>4795</v>
      </c>
      <c r="H9854" t="s">
        <v>8218</v>
      </c>
      <c r="I9854" t="s">
        <v>8219</v>
      </c>
      <c r="J9854" t="s">
        <v>8215</v>
      </c>
      <c r="K9854" t="s">
        <v>8224</v>
      </c>
      <c r="L9854" t="s">
        <v>8216</v>
      </c>
    </row>
    <row r="9855" spans="1:12" x14ac:dyDescent="0.35">
      <c r="A9855" s="164" t="s">
        <v>16541</v>
      </c>
      <c r="B9855" t="s">
        <v>16542</v>
      </c>
      <c r="C9855" t="s">
        <v>16543</v>
      </c>
      <c r="D9855" t="s">
        <v>8721</v>
      </c>
      <c r="E9855" t="s">
        <v>4795</v>
      </c>
      <c r="H9855" t="s">
        <v>8218</v>
      </c>
      <c r="I9855" t="s">
        <v>8214</v>
      </c>
      <c r="J9855" t="s">
        <v>8215</v>
      </c>
      <c r="K9855" t="s">
        <v>8224</v>
      </c>
      <c r="L9855" t="s">
        <v>8216</v>
      </c>
    </row>
    <row r="9856" spans="1:12" x14ac:dyDescent="0.35">
      <c r="A9856" s="164" t="s">
        <v>31085</v>
      </c>
      <c r="B9856" t="s">
        <v>31086</v>
      </c>
      <c r="C9856" t="s">
        <v>31087</v>
      </c>
      <c r="D9856" t="s">
        <v>12269</v>
      </c>
      <c r="E9856" t="s">
        <v>4795</v>
      </c>
      <c r="H9856" t="s">
        <v>8218</v>
      </c>
      <c r="I9856" t="s">
        <v>8214</v>
      </c>
      <c r="J9856" t="s">
        <v>8215</v>
      </c>
      <c r="K9856" t="s">
        <v>8224</v>
      </c>
      <c r="L9856" t="s">
        <v>8216</v>
      </c>
    </row>
    <row r="9857" spans="1:12" x14ac:dyDescent="0.35">
      <c r="A9857" s="164" t="s">
        <v>18933</v>
      </c>
      <c r="B9857" t="s">
        <v>18934</v>
      </c>
      <c r="C9857" t="s">
        <v>18935</v>
      </c>
      <c r="D9857" t="s">
        <v>18936</v>
      </c>
      <c r="E9857" t="s">
        <v>4795</v>
      </c>
      <c r="H9857" t="s">
        <v>8218</v>
      </c>
      <c r="I9857" t="s">
        <v>8219</v>
      </c>
      <c r="J9857" t="s">
        <v>8215</v>
      </c>
      <c r="K9857" t="s">
        <v>8224</v>
      </c>
      <c r="L9857" t="s">
        <v>8216</v>
      </c>
    </row>
    <row r="9858" spans="1:12" x14ac:dyDescent="0.35">
      <c r="A9858" s="164" t="s">
        <v>8718</v>
      </c>
      <c r="B9858" t="s">
        <v>8719</v>
      </c>
      <c r="C9858" t="s">
        <v>8720</v>
      </c>
      <c r="D9858" t="s">
        <v>8721</v>
      </c>
      <c r="E9858" t="s">
        <v>4795</v>
      </c>
      <c r="F9858">
        <v>21</v>
      </c>
      <c r="G9858" t="s">
        <v>8234</v>
      </c>
      <c r="H9858" t="s">
        <v>8218</v>
      </c>
      <c r="I9858" t="s">
        <v>8214</v>
      </c>
      <c r="J9858" t="s">
        <v>8215</v>
      </c>
      <c r="K9858" t="s">
        <v>8224</v>
      </c>
      <c r="L9858" t="s">
        <v>8216</v>
      </c>
    </row>
    <row r="9859" spans="1:12" x14ac:dyDescent="0.35">
      <c r="A9859" s="164" t="s">
        <v>4881</v>
      </c>
      <c r="B9859" t="s">
        <v>6882</v>
      </c>
      <c r="C9859" t="s">
        <v>31046</v>
      </c>
      <c r="D9859" t="s">
        <v>4811</v>
      </c>
      <c r="E9859" t="s">
        <v>4795</v>
      </c>
      <c r="F9859">
        <v>74</v>
      </c>
      <c r="G9859" t="s">
        <v>8234</v>
      </c>
      <c r="H9859" t="s">
        <v>8218</v>
      </c>
      <c r="I9859" t="s">
        <v>8214</v>
      </c>
      <c r="J9859" t="s">
        <v>8215</v>
      </c>
      <c r="K9859" t="s">
        <v>8224</v>
      </c>
      <c r="L9859" t="s">
        <v>8216</v>
      </c>
    </row>
    <row r="9860" spans="1:12" x14ac:dyDescent="0.35">
      <c r="A9860" s="164" t="s">
        <v>23488</v>
      </c>
      <c r="B9860" t="s">
        <v>23489</v>
      </c>
      <c r="C9860" t="s">
        <v>11553</v>
      </c>
      <c r="D9860" t="s">
        <v>4878</v>
      </c>
      <c r="E9860" t="s">
        <v>4795</v>
      </c>
      <c r="F9860">
        <v>34</v>
      </c>
      <c r="G9860" t="s">
        <v>8234</v>
      </c>
      <c r="H9860" t="s">
        <v>8218</v>
      </c>
      <c r="I9860" t="s">
        <v>8214</v>
      </c>
      <c r="J9860" t="s">
        <v>8215</v>
      </c>
      <c r="K9860" t="s">
        <v>8224</v>
      </c>
      <c r="L9860" t="s">
        <v>8216</v>
      </c>
    </row>
    <row r="9861" spans="1:12" x14ac:dyDescent="0.35">
      <c r="A9861" s="164" t="s">
        <v>29286</v>
      </c>
      <c r="B9861" t="s">
        <v>29287</v>
      </c>
      <c r="C9861" t="s">
        <v>29288</v>
      </c>
      <c r="D9861" t="s">
        <v>29289</v>
      </c>
      <c r="E9861" t="s">
        <v>4795</v>
      </c>
      <c r="H9861" t="s">
        <v>8218</v>
      </c>
      <c r="I9861" t="s">
        <v>8214</v>
      </c>
      <c r="J9861" t="s">
        <v>8215</v>
      </c>
      <c r="K9861" t="s">
        <v>8224</v>
      </c>
      <c r="L9861" t="s">
        <v>8216</v>
      </c>
    </row>
    <row r="9862" spans="1:12" x14ac:dyDescent="0.35">
      <c r="A9862" s="164" t="s">
        <v>12298</v>
      </c>
      <c r="B9862" t="s">
        <v>12299</v>
      </c>
      <c r="C9862" t="s">
        <v>12300</v>
      </c>
      <c r="D9862" t="s">
        <v>8721</v>
      </c>
      <c r="E9862" t="s">
        <v>4795</v>
      </c>
      <c r="F9862">
        <v>17</v>
      </c>
      <c r="G9862" t="s">
        <v>8234</v>
      </c>
      <c r="H9862" t="s">
        <v>8218</v>
      </c>
      <c r="I9862" t="s">
        <v>8214</v>
      </c>
      <c r="J9862" t="s">
        <v>8215</v>
      </c>
      <c r="K9862" t="s">
        <v>8224</v>
      </c>
      <c r="L9862" t="s">
        <v>8216</v>
      </c>
    </row>
    <row r="9863" spans="1:12" x14ac:dyDescent="0.35">
      <c r="A9863" s="164" t="s">
        <v>4882</v>
      </c>
      <c r="B9863" t="s">
        <v>6663</v>
      </c>
      <c r="C9863" t="s">
        <v>11600</v>
      </c>
      <c r="D9863" t="s">
        <v>4833</v>
      </c>
      <c r="E9863" t="s">
        <v>4795</v>
      </c>
      <c r="F9863">
        <v>161</v>
      </c>
      <c r="G9863" t="s">
        <v>8212</v>
      </c>
      <c r="H9863" t="s">
        <v>8218</v>
      </c>
      <c r="I9863" t="s">
        <v>8214</v>
      </c>
      <c r="J9863" t="s">
        <v>8215</v>
      </c>
      <c r="K9863" t="s">
        <v>5808</v>
      </c>
      <c r="L9863" t="s">
        <v>8216</v>
      </c>
    </row>
    <row r="9864" spans="1:12" x14ac:dyDescent="0.35">
      <c r="A9864" s="164" t="s">
        <v>4883</v>
      </c>
      <c r="B9864" t="s">
        <v>6640</v>
      </c>
      <c r="C9864" t="s">
        <v>28634</v>
      </c>
      <c r="D9864" t="s">
        <v>321</v>
      </c>
      <c r="E9864" t="s">
        <v>4795</v>
      </c>
      <c r="F9864">
        <v>30</v>
      </c>
      <c r="G9864" t="s">
        <v>8234</v>
      </c>
      <c r="H9864" t="s">
        <v>8218</v>
      </c>
      <c r="I9864" t="s">
        <v>8214</v>
      </c>
      <c r="J9864" t="s">
        <v>8215</v>
      </c>
      <c r="K9864" t="s">
        <v>5808</v>
      </c>
      <c r="L9864" t="s">
        <v>8216</v>
      </c>
    </row>
    <row r="9865" spans="1:12" x14ac:dyDescent="0.35">
      <c r="A9865" s="164" t="s">
        <v>32556</v>
      </c>
      <c r="B9865" t="s">
        <v>32557</v>
      </c>
      <c r="C9865" t="s">
        <v>32558</v>
      </c>
      <c r="D9865" t="s">
        <v>4813</v>
      </c>
      <c r="E9865" t="s">
        <v>4795</v>
      </c>
      <c r="F9865">
        <v>0</v>
      </c>
      <c r="G9865" t="s">
        <v>8234</v>
      </c>
      <c r="H9865" t="s">
        <v>8218</v>
      </c>
      <c r="I9865" t="s">
        <v>8214</v>
      </c>
      <c r="J9865" t="s">
        <v>8215</v>
      </c>
      <c r="K9865" t="s">
        <v>8224</v>
      </c>
      <c r="L9865" t="s">
        <v>8216</v>
      </c>
    </row>
    <row r="9866" spans="1:12" x14ac:dyDescent="0.35">
      <c r="A9866" s="164" t="s">
        <v>4884</v>
      </c>
      <c r="B9866" t="s">
        <v>6677</v>
      </c>
      <c r="C9866" t="s">
        <v>17519</v>
      </c>
      <c r="D9866" t="s">
        <v>3804</v>
      </c>
      <c r="E9866" t="s">
        <v>4795</v>
      </c>
      <c r="F9866">
        <v>13</v>
      </c>
      <c r="G9866" t="s">
        <v>8234</v>
      </c>
      <c r="H9866" t="s">
        <v>8218</v>
      </c>
      <c r="I9866" t="s">
        <v>8214</v>
      </c>
      <c r="J9866" t="s">
        <v>8215</v>
      </c>
      <c r="K9866" t="s">
        <v>8224</v>
      </c>
      <c r="L9866" t="s">
        <v>8216</v>
      </c>
    </row>
    <row r="9867" spans="1:12" x14ac:dyDescent="0.35">
      <c r="A9867" s="164" t="s">
        <v>20250</v>
      </c>
      <c r="B9867" t="s">
        <v>20251</v>
      </c>
      <c r="C9867" t="s">
        <v>20252</v>
      </c>
      <c r="D9867" t="s">
        <v>8721</v>
      </c>
      <c r="E9867" t="s">
        <v>4795</v>
      </c>
      <c r="F9867">
        <v>32</v>
      </c>
      <c r="G9867" t="s">
        <v>8234</v>
      </c>
      <c r="H9867" t="s">
        <v>8218</v>
      </c>
      <c r="I9867" t="s">
        <v>8214</v>
      </c>
      <c r="J9867" t="s">
        <v>8215</v>
      </c>
      <c r="K9867" t="s">
        <v>5808</v>
      </c>
      <c r="L9867" t="s">
        <v>8216</v>
      </c>
    </row>
    <row r="9868" spans="1:12" x14ac:dyDescent="0.35">
      <c r="A9868" s="164" t="s">
        <v>4885</v>
      </c>
      <c r="B9868" t="s">
        <v>6680</v>
      </c>
      <c r="C9868" t="s">
        <v>32943</v>
      </c>
      <c r="D9868" t="s">
        <v>4831</v>
      </c>
      <c r="E9868" t="s">
        <v>4795</v>
      </c>
      <c r="F9868">
        <v>72</v>
      </c>
      <c r="G9868" t="s">
        <v>8234</v>
      </c>
      <c r="H9868" t="s">
        <v>8218</v>
      </c>
      <c r="I9868" t="s">
        <v>8214</v>
      </c>
      <c r="J9868" t="s">
        <v>8215</v>
      </c>
      <c r="K9868" t="s">
        <v>8224</v>
      </c>
      <c r="L9868" t="s">
        <v>8216</v>
      </c>
    </row>
    <row r="9869" spans="1:12" x14ac:dyDescent="0.35">
      <c r="A9869" s="164" t="s">
        <v>15835</v>
      </c>
      <c r="B9869" t="s">
        <v>15836</v>
      </c>
      <c r="C9869" t="s">
        <v>15837</v>
      </c>
      <c r="D9869" t="s">
        <v>15838</v>
      </c>
      <c r="E9869" t="s">
        <v>4795</v>
      </c>
      <c r="F9869">
        <v>30</v>
      </c>
      <c r="G9869" t="s">
        <v>8234</v>
      </c>
      <c r="H9869" t="s">
        <v>8218</v>
      </c>
      <c r="I9869" t="s">
        <v>8214</v>
      </c>
      <c r="J9869" t="s">
        <v>8215</v>
      </c>
      <c r="K9869" t="s">
        <v>8224</v>
      </c>
      <c r="L9869" t="s">
        <v>8216</v>
      </c>
    </row>
    <row r="9870" spans="1:12" x14ac:dyDescent="0.35">
      <c r="A9870" s="164" t="s">
        <v>17614</v>
      </c>
      <c r="B9870" t="s">
        <v>17615</v>
      </c>
      <c r="C9870" t="s">
        <v>17616</v>
      </c>
      <c r="D9870" t="s">
        <v>15426</v>
      </c>
      <c r="E9870" t="s">
        <v>4795</v>
      </c>
      <c r="F9870">
        <v>4</v>
      </c>
      <c r="G9870" t="s">
        <v>8234</v>
      </c>
      <c r="H9870" t="s">
        <v>8218</v>
      </c>
      <c r="I9870" t="s">
        <v>8214</v>
      </c>
      <c r="J9870" t="s">
        <v>8215</v>
      </c>
      <c r="K9870" t="s">
        <v>8224</v>
      </c>
      <c r="L9870" t="s">
        <v>8216</v>
      </c>
    </row>
    <row r="9871" spans="1:12" x14ac:dyDescent="0.35">
      <c r="A9871" s="164" t="s">
        <v>18021</v>
      </c>
      <c r="B9871" t="s">
        <v>18022</v>
      </c>
      <c r="C9871" t="s">
        <v>17640</v>
      </c>
      <c r="D9871" t="s">
        <v>17641</v>
      </c>
      <c r="E9871" t="s">
        <v>4795</v>
      </c>
      <c r="F9871">
        <v>0</v>
      </c>
      <c r="G9871" t="s">
        <v>8234</v>
      </c>
      <c r="H9871" t="s">
        <v>8218</v>
      </c>
      <c r="I9871" t="s">
        <v>8219</v>
      </c>
      <c r="J9871" t="s">
        <v>8215</v>
      </c>
      <c r="K9871" t="s">
        <v>8224</v>
      </c>
      <c r="L9871" t="s">
        <v>8216</v>
      </c>
    </row>
    <row r="9872" spans="1:12" x14ac:dyDescent="0.35">
      <c r="A9872" s="164" t="s">
        <v>4886</v>
      </c>
      <c r="B9872" t="s">
        <v>6666</v>
      </c>
      <c r="C9872" t="s">
        <v>30362</v>
      </c>
      <c r="D9872" t="s">
        <v>1320</v>
      </c>
      <c r="E9872" t="s">
        <v>4795</v>
      </c>
      <c r="F9872">
        <v>99</v>
      </c>
      <c r="G9872" t="s">
        <v>8234</v>
      </c>
      <c r="H9872" t="s">
        <v>8218</v>
      </c>
      <c r="I9872" t="s">
        <v>8214</v>
      </c>
      <c r="J9872" t="s">
        <v>8215</v>
      </c>
      <c r="K9872" t="s">
        <v>8224</v>
      </c>
      <c r="L9872" t="s">
        <v>8216</v>
      </c>
    </row>
    <row r="9873" spans="1:12" x14ac:dyDescent="0.35">
      <c r="A9873" s="164" t="s">
        <v>12326</v>
      </c>
      <c r="B9873" t="s">
        <v>12327</v>
      </c>
      <c r="C9873" t="s">
        <v>12328</v>
      </c>
      <c r="D9873" t="s">
        <v>135</v>
      </c>
      <c r="E9873" t="s">
        <v>4795</v>
      </c>
      <c r="F9873">
        <v>23</v>
      </c>
      <c r="G9873" t="s">
        <v>8234</v>
      </c>
      <c r="H9873" t="s">
        <v>8218</v>
      </c>
      <c r="I9873" t="s">
        <v>8214</v>
      </c>
      <c r="J9873" t="s">
        <v>8215</v>
      </c>
      <c r="K9873" t="s">
        <v>8224</v>
      </c>
      <c r="L9873" t="s">
        <v>8216</v>
      </c>
    </row>
    <row r="9874" spans="1:12" x14ac:dyDescent="0.35">
      <c r="A9874" s="164" t="s">
        <v>30839</v>
      </c>
      <c r="B9874" t="s">
        <v>30840</v>
      </c>
      <c r="C9874" t="s">
        <v>30841</v>
      </c>
      <c r="D9874" t="s">
        <v>244</v>
      </c>
      <c r="E9874" t="s">
        <v>4795</v>
      </c>
      <c r="F9874">
        <v>44</v>
      </c>
      <c r="G9874" t="s">
        <v>8234</v>
      </c>
      <c r="H9874" t="s">
        <v>8218</v>
      </c>
      <c r="I9874" t="s">
        <v>8214</v>
      </c>
      <c r="J9874" t="s">
        <v>8215</v>
      </c>
      <c r="K9874" t="s">
        <v>8224</v>
      </c>
      <c r="L9874" t="s">
        <v>8216</v>
      </c>
    </row>
    <row r="9875" spans="1:12" x14ac:dyDescent="0.35">
      <c r="A9875" s="164" t="s">
        <v>4887</v>
      </c>
      <c r="B9875" t="s">
        <v>6881</v>
      </c>
      <c r="C9875" t="s">
        <v>13733</v>
      </c>
      <c r="D9875" t="s">
        <v>244</v>
      </c>
      <c r="E9875" t="s">
        <v>4795</v>
      </c>
      <c r="F9875">
        <v>16</v>
      </c>
      <c r="G9875" t="s">
        <v>8234</v>
      </c>
      <c r="H9875" t="s">
        <v>8218</v>
      </c>
      <c r="I9875" t="s">
        <v>8214</v>
      </c>
      <c r="J9875" t="s">
        <v>8215</v>
      </c>
      <c r="K9875" t="s">
        <v>8224</v>
      </c>
      <c r="L9875" t="s">
        <v>8267</v>
      </c>
    </row>
    <row r="9876" spans="1:12" x14ac:dyDescent="0.35">
      <c r="A9876" s="164" t="s">
        <v>4888</v>
      </c>
      <c r="B9876" t="s">
        <v>6872</v>
      </c>
      <c r="C9876" t="s">
        <v>15504</v>
      </c>
      <c r="D9876" t="s">
        <v>989</v>
      </c>
      <c r="E9876" t="s">
        <v>4795</v>
      </c>
      <c r="F9876">
        <v>83</v>
      </c>
      <c r="G9876" t="s">
        <v>8234</v>
      </c>
      <c r="H9876" t="s">
        <v>8218</v>
      </c>
      <c r="I9876" t="s">
        <v>8214</v>
      </c>
      <c r="J9876" t="s">
        <v>8215</v>
      </c>
      <c r="K9876" t="s">
        <v>8224</v>
      </c>
      <c r="L9876" t="s">
        <v>8267</v>
      </c>
    </row>
    <row r="9877" spans="1:12" x14ac:dyDescent="0.35">
      <c r="A9877" s="164" t="s">
        <v>4889</v>
      </c>
      <c r="B9877" t="s">
        <v>6869</v>
      </c>
      <c r="C9877" t="s">
        <v>32426</v>
      </c>
      <c r="D9877" t="s">
        <v>2865</v>
      </c>
      <c r="E9877" t="s">
        <v>4795</v>
      </c>
      <c r="F9877">
        <v>126</v>
      </c>
      <c r="G9877" t="s">
        <v>8212</v>
      </c>
      <c r="H9877" t="s">
        <v>8218</v>
      </c>
      <c r="I9877" t="s">
        <v>8214</v>
      </c>
      <c r="J9877" t="s">
        <v>8215</v>
      </c>
      <c r="K9877" t="s">
        <v>8224</v>
      </c>
      <c r="L9877" t="s">
        <v>8267</v>
      </c>
    </row>
    <row r="9878" spans="1:12" x14ac:dyDescent="0.35">
      <c r="A9878" s="164" t="s">
        <v>4890</v>
      </c>
      <c r="B9878" t="s">
        <v>6648</v>
      </c>
      <c r="C9878" t="s">
        <v>17831</v>
      </c>
      <c r="D9878" t="s">
        <v>4845</v>
      </c>
      <c r="E9878" t="s">
        <v>4795</v>
      </c>
      <c r="F9878">
        <v>50</v>
      </c>
      <c r="G9878" t="s">
        <v>8234</v>
      </c>
      <c r="H9878" t="s">
        <v>8218</v>
      </c>
      <c r="I9878" t="s">
        <v>8214</v>
      </c>
      <c r="J9878" t="s">
        <v>8215</v>
      </c>
      <c r="K9878" t="s">
        <v>8224</v>
      </c>
      <c r="L9878" t="s">
        <v>8216</v>
      </c>
    </row>
    <row r="9879" spans="1:12" x14ac:dyDescent="0.35">
      <c r="A9879" s="164" t="s">
        <v>26229</v>
      </c>
      <c r="B9879" t="s">
        <v>26230</v>
      </c>
      <c r="C9879" t="s">
        <v>26231</v>
      </c>
      <c r="D9879" t="s">
        <v>4831</v>
      </c>
      <c r="E9879" t="s">
        <v>4795</v>
      </c>
      <c r="F9879">
        <v>25</v>
      </c>
      <c r="G9879" t="s">
        <v>8234</v>
      </c>
      <c r="H9879" t="s">
        <v>8218</v>
      </c>
      <c r="I9879" t="s">
        <v>8214</v>
      </c>
      <c r="J9879" t="s">
        <v>8215</v>
      </c>
      <c r="K9879" t="s">
        <v>5808</v>
      </c>
      <c r="L9879" t="s">
        <v>8216</v>
      </c>
    </row>
    <row r="9880" spans="1:12" x14ac:dyDescent="0.35">
      <c r="A9880" s="164" t="s">
        <v>6673</v>
      </c>
      <c r="B9880" t="s">
        <v>6674</v>
      </c>
      <c r="C9880" t="s">
        <v>10518</v>
      </c>
      <c r="D9880" t="s">
        <v>4805</v>
      </c>
      <c r="E9880" t="s">
        <v>4795</v>
      </c>
      <c r="F9880">
        <v>44</v>
      </c>
      <c r="G9880" t="s">
        <v>8234</v>
      </c>
      <c r="H9880" t="s">
        <v>8218</v>
      </c>
      <c r="I9880" t="s">
        <v>8214</v>
      </c>
      <c r="J9880" t="s">
        <v>8215</v>
      </c>
      <c r="K9880" t="s">
        <v>8224</v>
      </c>
      <c r="L9880" t="s">
        <v>8216</v>
      </c>
    </row>
    <row r="9881" spans="1:12" x14ac:dyDescent="0.35">
      <c r="A9881" s="164" t="s">
        <v>23772</v>
      </c>
      <c r="B9881" t="s">
        <v>23773</v>
      </c>
      <c r="C9881" t="s">
        <v>23774</v>
      </c>
      <c r="D9881" t="s">
        <v>23775</v>
      </c>
      <c r="E9881" t="s">
        <v>4795</v>
      </c>
      <c r="H9881" t="s">
        <v>8218</v>
      </c>
      <c r="I9881" t="s">
        <v>8219</v>
      </c>
      <c r="J9881" t="s">
        <v>8215</v>
      </c>
      <c r="K9881" t="s">
        <v>8224</v>
      </c>
      <c r="L9881" t="s">
        <v>8216</v>
      </c>
    </row>
    <row r="9882" spans="1:12" x14ac:dyDescent="0.35">
      <c r="A9882" s="164" t="s">
        <v>28898</v>
      </c>
      <c r="B9882" t="s">
        <v>28899</v>
      </c>
      <c r="C9882" t="s">
        <v>19244</v>
      </c>
      <c r="D9882" t="s">
        <v>19245</v>
      </c>
      <c r="E9882" t="s">
        <v>4795</v>
      </c>
      <c r="F9882">
        <v>14</v>
      </c>
      <c r="G9882" t="s">
        <v>8234</v>
      </c>
      <c r="H9882" t="s">
        <v>8218</v>
      </c>
      <c r="I9882" t="s">
        <v>8219</v>
      </c>
      <c r="J9882" t="s">
        <v>8272</v>
      </c>
      <c r="K9882" t="s">
        <v>8224</v>
      </c>
      <c r="L9882" t="s">
        <v>8216</v>
      </c>
    </row>
    <row r="9883" spans="1:12" x14ac:dyDescent="0.35">
      <c r="A9883" s="164" t="s">
        <v>15423</v>
      </c>
      <c r="B9883" t="s">
        <v>15424</v>
      </c>
      <c r="C9883" t="s">
        <v>15425</v>
      </c>
      <c r="D9883" t="s">
        <v>15426</v>
      </c>
      <c r="E9883" t="s">
        <v>4795</v>
      </c>
      <c r="F9883">
        <v>25</v>
      </c>
      <c r="G9883" t="s">
        <v>8234</v>
      </c>
      <c r="H9883" t="s">
        <v>8218</v>
      </c>
      <c r="I9883" t="s">
        <v>8214</v>
      </c>
      <c r="J9883" t="s">
        <v>8272</v>
      </c>
      <c r="K9883" t="s">
        <v>5808</v>
      </c>
      <c r="L9883" t="s">
        <v>8216</v>
      </c>
    </row>
    <row r="9884" spans="1:12" x14ac:dyDescent="0.35">
      <c r="A9884" s="164" t="s">
        <v>20099</v>
      </c>
      <c r="B9884" t="s">
        <v>20100</v>
      </c>
      <c r="C9884" t="s">
        <v>20101</v>
      </c>
      <c r="D9884" t="s">
        <v>20102</v>
      </c>
      <c r="E9884" t="s">
        <v>4795</v>
      </c>
      <c r="F9884">
        <v>18</v>
      </c>
      <c r="G9884" t="s">
        <v>8234</v>
      </c>
      <c r="H9884" t="s">
        <v>8218</v>
      </c>
      <c r="I9884" t="s">
        <v>8219</v>
      </c>
      <c r="J9884" t="s">
        <v>8272</v>
      </c>
      <c r="K9884" t="s">
        <v>8224</v>
      </c>
      <c r="L9884" t="s">
        <v>8216</v>
      </c>
    </row>
    <row r="9885" spans="1:12" x14ac:dyDescent="0.35">
      <c r="A9885" s="164" t="s">
        <v>26749</v>
      </c>
      <c r="B9885" t="s">
        <v>26750</v>
      </c>
      <c r="C9885" t="s">
        <v>23716</v>
      </c>
      <c r="D9885" t="s">
        <v>23717</v>
      </c>
      <c r="E9885" t="s">
        <v>4795</v>
      </c>
      <c r="F9885">
        <v>25</v>
      </c>
      <c r="G9885" t="s">
        <v>8234</v>
      </c>
      <c r="H9885" t="s">
        <v>8218</v>
      </c>
      <c r="I9885" t="s">
        <v>8219</v>
      </c>
      <c r="J9885" t="s">
        <v>8272</v>
      </c>
      <c r="K9885" t="s">
        <v>8224</v>
      </c>
      <c r="L9885" t="s">
        <v>8216</v>
      </c>
    </row>
    <row r="9886" spans="1:12" x14ac:dyDescent="0.35">
      <c r="A9886" s="164" t="s">
        <v>30144</v>
      </c>
      <c r="B9886" t="s">
        <v>30145</v>
      </c>
      <c r="C9886" t="s">
        <v>26794</v>
      </c>
      <c r="D9886" t="s">
        <v>3697</v>
      </c>
      <c r="E9886" t="s">
        <v>4795</v>
      </c>
      <c r="F9886">
        <v>25</v>
      </c>
      <c r="G9886" t="s">
        <v>8234</v>
      </c>
      <c r="H9886" t="s">
        <v>8218</v>
      </c>
      <c r="I9886" t="s">
        <v>8219</v>
      </c>
      <c r="J9886" t="s">
        <v>8272</v>
      </c>
      <c r="K9886" t="s">
        <v>8224</v>
      </c>
      <c r="L9886" t="s">
        <v>8216</v>
      </c>
    </row>
    <row r="9887" spans="1:12" x14ac:dyDescent="0.35">
      <c r="A9887" s="164" t="s">
        <v>22121</v>
      </c>
      <c r="B9887" t="s">
        <v>22122</v>
      </c>
      <c r="C9887" t="s">
        <v>21292</v>
      </c>
      <c r="D9887" t="s">
        <v>4175</v>
      </c>
      <c r="E9887" t="s">
        <v>4795</v>
      </c>
      <c r="F9887">
        <v>25</v>
      </c>
      <c r="G9887" t="s">
        <v>8234</v>
      </c>
      <c r="H9887" t="s">
        <v>8218</v>
      </c>
      <c r="I9887" t="s">
        <v>8219</v>
      </c>
      <c r="J9887" t="s">
        <v>8272</v>
      </c>
      <c r="K9887" t="s">
        <v>8224</v>
      </c>
      <c r="L9887" t="s">
        <v>8216</v>
      </c>
    </row>
    <row r="9888" spans="1:12" x14ac:dyDescent="0.35">
      <c r="A9888" s="164" t="s">
        <v>15156</v>
      </c>
      <c r="B9888" t="s">
        <v>15157</v>
      </c>
      <c r="C9888" t="s">
        <v>15158</v>
      </c>
      <c r="D9888" t="s">
        <v>642</v>
      </c>
      <c r="E9888" t="s">
        <v>4795</v>
      </c>
      <c r="F9888">
        <v>25</v>
      </c>
      <c r="G9888" t="s">
        <v>8234</v>
      </c>
      <c r="H9888" t="s">
        <v>8218</v>
      </c>
      <c r="I9888" t="s">
        <v>8219</v>
      </c>
      <c r="J9888" t="s">
        <v>8272</v>
      </c>
      <c r="K9888" t="s">
        <v>8224</v>
      </c>
      <c r="L9888" t="s">
        <v>8216</v>
      </c>
    </row>
    <row r="9889" spans="1:12" x14ac:dyDescent="0.35">
      <c r="A9889" s="164" t="s">
        <v>18240</v>
      </c>
      <c r="B9889" t="s">
        <v>18241</v>
      </c>
      <c r="C9889" t="s">
        <v>15844</v>
      </c>
      <c r="D9889" t="s">
        <v>15845</v>
      </c>
      <c r="E9889" t="s">
        <v>4795</v>
      </c>
      <c r="F9889">
        <v>25</v>
      </c>
      <c r="G9889" t="s">
        <v>8234</v>
      </c>
      <c r="H9889" t="s">
        <v>8218</v>
      </c>
      <c r="I9889" t="s">
        <v>8219</v>
      </c>
      <c r="J9889" t="s">
        <v>8272</v>
      </c>
      <c r="K9889" t="s">
        <v>8224</v>
      </c>
      <c r="L9889" t="s">
        <v>8216</v>
      </c>
    </row>
    <row r="9890" spans="1:12" x14ac:dyDescent="0.35">
      <c r="A9890" s="164" t="s">
        <v>9022</v>
      </c>
      <c r="B9890" t="s">
        <v>9023</v>
      </c>
      <c r="C9890" t="s">
        <v>9024</v>
      </c>
      <c r="D9890" t="s">
        <v>9025</v>
      </c>
      <c r="E9890" t="s">
        <v>4795</v>
      </c>
      <c r="F9890">
        <v>25</v>
      </c>
      <c r="G9890" t="s">
        <v>8234</v>
      </c>
      <c r="H9890" t="s">
        <v>8218</v>
      </c>
      <c r="I9890" t="s">
        <v>8219</v>
      </c>
      <c r="J9890" t="s">
        <v>8272</v>
      </c>
      <c r="K9890" t="s">
        <v>8224</v>
      </c>
      <c r="L9890" t="s">
        <v>8216</v>
      </c>
    </row>
    <row r="9891" spans="1:12" x14ac:dyDescent="0.35">
      <c r="A9891" s="164" t="s">
        <v>29708</v>
      </c>
      <c r="B9891" t="s">
        <v>29709</v>
      </c>
      <c r="C9891" t="s">
        <v>29710</v>
      </c>
      <c r="D9891" t="s">
        <v>29711</v>
      </c>
      <c r="E9891" t="s">
        <v>4795</v>
      </c>
      <c r="F9891">
        <v>25</v>
      </c>
      <c r="G9891" t="s">
        <v>8234</v>
      </c>
      <c r="H9891" t="s">
        <v>8218</v>
      </c>
      <c r="I9891" t="s">
        <v>8219</v>
      </c>
      <c r="J9891" t="s">
        <v>8272</v>
      </c>
      <c r="K9891" t="s">
        <v>8224</v>
      </c>
      <c r="L9891" t="s">
        <v>8216</v>
      </c>
    </row>
    <row r="9892" spans="1:12" x14ac:dyDescent="0.35">
      <c r="A9892" s="164" t="s">
        <v>8680</v>
      </c>
      <c r="B9892" t="s">
        <v>8681</v>
      </c>
      <c r="C9892" t="s">
        <v>8682</v>
      </c>
      <c r="D9892" t="s">
        <v>8683</v>
      </c>
      <c r="E9892" t="s">
        <v>4795</v>
      </c>
      <c r="F9892">
        <v>22</v>
      </c>
      <c r="G9892" t="s">
        <v>8234</v>
      </c>
      <c r="H9892" t="s">
        <v>8218</v>
      </c>
      <c r="I9892" t="s">
        <v>8214</v>
      </c>
      <c r="J9892" t="s">
        <v>8272</v>
      </c>
      <c r="K9892" t="s">
        <v>8224</v>
      </c>
      <c r="L9892" t="s">
        <v>8216</v>
      </c>
    </row>
    <row r="9893" spans="1:12" x14ac:dyDescent="0.35">
      <c r="A9893" s="164" t="s">
        <v>14399</v>
      </c>
      <c r="B9893" t="s">
        <v>14400</v>
      </c>
      <c r="C9893" t="s">
        <v>14401</v>
      </c>
      <c r="D9893" t="s">
        <v>14402</v>
      </c>
      <c r="E9893" t="s">
        <v>4795</v>
      </c>
      <c r="F9893">
        <v>24</v>
      </c>
      <c r="G9893" t="s">
        <v>8234</v>
      </c>
      <c r="H9893" t="s">
        <v>8218</v>
      </c>
      <c r="I9893" t="s">
        <v>8214</v>
      </c>
      <c r="J9893" t="s">
        <v>8272</v>
      </c>
      <c r="K9893" t="s">
        <v>8224</v>
      </c>
      <c r="L9893" t="s">
        <v>8216</v>
      </c>
    </row>
    <row r="9894" spans="1:12" x14ac:dyDescent="0.35">
      <c r="A9894" s="164" t="s">
        <v>13170</v>
      </c>
      <c r="B9894" t="s">
        <v>13171</v>
      </c>
      <c r="C9894" t="s">
        <v>13172</v>
      </c>
      <c r="D9894" t="s">
        <v>3981</v>
      </c>
      <c r="E9894" t="s">
        <v>4795</v>
      </c>
      <c r="F9894">
        <v>25</v>
      </c>
      <c r="G9894" t="s">
        <v>8234</v>
      </c>
      <c r="H9894" t="s">
        <v>8218</v>
      </c>
      <c r="I9894" t="s">
        <v>8219</v>
      </c>
      <c r="J9894" t="s">
        <v>8272</v>
      </c>
      <c r="K9894" t="s">
        <v>5808</v>
      </c>
      <c r="L9894" t="s">
        <v>8216</v>
      </c>
    </row>
    <row r="9895" spans="1:12" x14ac:dyDescent="0.35">
      <c r="A9895" s="164" t="s">
        <v>29398</v>
      </c>
      <c r="B9895" t="s">
        <v>29399</v>
      </c>
      <c r="C9895" t="s">
        <v>20595</v>
      </c>
      <c r="D9895" t="s">
        <v>20596</v>
      </c>
      <c r="E9895" t="s">
        <v>4795</v>
      </c>
      <c r="F9895">
        <v>15</v>
      </c>
      <c r="G9895" t="s">
        <v>8234</v>
      </c>
      <c r="H9895" t="s">
        <v>8218</v>
      </c>
      <c r="I9895" t="s">
        <v>8214</v>
      </c>
      <c r="J9895" t="s">
        <v>8272</v>
      </c>
      <c r="K9895" t="s">
        <v>8224</v>
      </c>
      <c r="L9895" t="s">
        <v>8216</v>
      </c>
    </row>
    <row r="9896" spans="1:12" x14ac:dyDescent="0.35">
      <c r="A9896" s="164" t="s">
        <v>22040</v>
      </c>
      <c r="B9896" t="s">
        <v>22041</v>
      </c>
      <c r="C9896" t="s">
        <v>22042</v>
      </c>
      <c r="D9896" t="s">
        <v>22043</v>
      </c>
      <c r="E9896" t="s">
        <v>4795</v>
      </c>
      <c r="F9896">
        <v>25</v>
      </c>
      <c r="G9896" t="s">
        <v>8234</v>
      </c>
      <c r="H9896" t="s">
        <v>8218</v>
      </c>
      <c r="I9896" t="s">
        <v>8214</v>
      </c>
      <c r="J9896" t="s">
        <v>8272</v>
      </c>
      <c r="K9896" t="s">
        <v>8224</v>
      </c>
      <c r="L9896" t="s">
        <v>8216</v>
      </c>
    </row>
    <row r="9897" spans="1:12" x14ac:dyDescent="0.35">
      <c r="A9897" s="164" t="s">
        <v>20652</v>
      </c>
      <c r="B9897" t="s">
        <v>20653</v>
      </c>
      <c r="C9897" t="s">
        <v>20654</v>
      </c>
      <c r="D9897" t="s">
        <v>20655</v>
      </c>
      <c r="E9897" t="s">
        <v>4795</v>
      </c>
      <c r="F9897">
        <v>25</v>
      </c>
      <c r="G9897" t="s">
        <v>8234</v>
      </c>
      <c r="H9897" t="s">
        <v>8218</v>
      </c>
      <c r="I9897" t="s">
        <v>8219</v>
      </c>
      <c r="J9897" t="s">
        <v>8272</v>
      </c>
      <c r="K9897" t="s">
        <v>8224</v>
      </c>
      <c r="L9897" t="s">
        <v>8216</v>
      </c>
    </row>
    <row r="9898" spans="1:12" x14ac:dyDescent="0.35">
      <c r="A9898" s="164" t="s">
        <v>16316</v>
      </c>
      <c r="B9898" t="s">
        <v>16317</v>
      </c>
      <c r="C9898" t="s">
        <v>9163</v>
      </c>
      <c r="D9898" t="s">
        <v>16318</v>
      </c>
      <c r="E9898" t="s">
        <v>4795</v>
      </c>
      <c r="F9898">
        <v>25</v>
      </c>
      <c r="G9898" t="s">
        <v>8234</v>
      </c>
      <c r="H9898" t="s">
        <v>8218</v>
      </c>
      <c r="I9898" t="s">
        <v>8219</v>
      </c>
      <c r="J9898" t="s">
        <v>8272</v>
      </c>
      <c r="K9898" t="s">
        <v>8224</v>
      </c>
      <c r="L9898" t="s">
        <v>8216</v>
      </c>
    </row>
    <row r="9899" spans="1:12" x14ac:dyDescent="0.35">
      <c r="A9899" s="164" t="s">
        <v>24089</v>
      </c>
      <c r="B9899" t="s">
        <v>24090</v>
      </c>
      <c r="C9899" t="s">
        <v>16438</v>
      </c>
      <c r="D9899" t="s">
        <v>16439</v>
      </c>
      <c r="E9899" t="s">
        <v>4795</v>
      </c>
      <c r="F9899">
        <v>25</v>
      </c>
      <c r="G9899" t="s">
        <v>8234</v>
      </c>
      <c r="H9899" t="s">
        <v>8218</v>
      </c>
      <c r="I9899" t="s">
        <v>8214</v>
      </c>
      <c r="J9899" t="s">
        <v>8272</v>
      </c>
      <c r="K9899" t="s">
        <v>8224</v>
      </c>
      <c r="L9899" t="s">
        <v>8216</v>
      </c>
    </row>
    <row r="9900" spans="1:12" x14ac:dyDescent="0.35">
      <c r="A9900" s="164" t="s">
        <v>9899</v>
      </c>
      <c r="B9900" t="s">
        <v>9900</v>
      </c>
      <c r="C9900" t="s">
        <v>9901</v>
      </c>
      <c r="D9900" t="s">
        <v>8894</v>
      </c>
      <c r="E9900" t="s">
        <v>4795</v>
      </c>
      <c r="F9900">
        <v>25</v>
      </c>
      <c r="G9900" t="s">
        <v>8234</v>
      </c>
      <c r="H9900" t="s">
        <v>8218</v>
      </c>
      <c r="I9900" t="s">
        <v>8219</v>
      </c>
      <c r="J9900" t="s">
        <v>8272</v>
      </c>
      <c r="K9900" t="s">
        <v>5808</v>
      </c>
      <c r="L9900" t="s">
        <v>8216</v>
      </c>
    </row>
    <row r="9901" spans="1:12" x14ac:dyDescent="0.35">
      <c r="A9901" s="164" t="s">
        <v>18930</v>
      </c>
      <c r="B9901" t="s">
        <v>18931</v>
      </c>
      <c r="C9901" t="s">
        <v>18932</v>
      </c>
      <c r="D9901" t="s">
        <v>13176</v>
      </c>
      <c r="E9901" t="s">
        <v>4795</v>
      </c>
      <c r="F9901">
        <v>18</v>
      </c>
      <c r="G9901" t="s">
        <v>8234</v>
      </c>
      <c r="H9901" t="s">
        <v>8218</v>
      </c>
      <c r="I9901" t="s">
        <v>8214</v>
      </c>
      <c r="J9901" t="s">
        <v>8272</v>
      </c>
      <c r="K9901" t="s">
        <v>8224</v>
      </c>
      <c r="L9901" t="s">
        <v>8216</v>
      </c>
    </row>
    <row r="9902" spans="1:12" x14ac:dyDescent="0.35">
      <c r="A9902" s="164" t="s">
        <v>27451</v>
      </c>
      <c r="B9902" t="s">
        <v>27452</v>
      </c>
      <c r="C9902" t="s">
        <v>27453</v>
      </c>
      <c r="D9902" t="s">
        <v>11148</v>
      </c>
      <c r="E9902" t="s">
        <v>4795</v>
      </c>
      <c r="F9902">
        <v>25</v>
      </c>
      <c r="G9902" t="s">
        <v>8234</v>
      </c>
      <c r="H9902" t="s">
        <v>8218</v>
      </c>
      <c r="I9902" t="s">
        <v>8219</v>
      </c>
      <c r="J9902" t="s">
        <v>8272</v>
      </c>
      <c r="K9902" t="s">
        <v>5808</v>
      </c>
      <c r="L9902" t="s">
        <v>8216</v>
      </c>
    </row>
    <row r="9903" spans="1:12" x14ac:dyDescent="0.35">
      <c r="A9903" s="164" t="s">
        <v>33070</v>
      </c>
      <c r="B9903" t="s">
        <v>10483</v>
      </c>
      <c r="C9903" t="s">
        <v>33071</v>
      </c>
      <c r="D9903" t="s">
        <v>10485</v>
      </c>
      <c r="E9903" t="s">
        <v>4795</v>
      </c>
      <c r="F9903">
        <v>18</v>
      </c>
      <c r="G9903" t="s">
        <v>8234</v>
      </c>
      <c r="H9903" t="s">
        <v>8218</v>
      </c>
      <c r="I9903" t="s">
        <v>8214</v>
      </c>
      <c r="J9903" t="s">
        <v>8272</v>
      </c>
      <c r="K9903" t="s">
        <v>8224</v>
      </c>
      <c r="L9903" t="s">
        <v>8216</v>
      </c>
    </row>
    <row r="9904" spans="1:12" x14ac:dyDescent="0.35">
      <c r="A9904" s="164" t="s">
        <v>10896</v>
      </c>
      <c r="B9904" t="s">
        <v>10897</v>
      </c>
      <c r="C9904" t="s">
        <v>10898</v>
      </c>
      <c r="D9904" t="s">
        <v>491</v>
      </c>
      <c r="E9904" t="s">
        <v>4795</v>
      </c>
      <c r="F9904">
        <v>25</v>
      </c>
      <c r="G9904" t="s">
        <v>8234</v>
      </c>
      <c r="H9904" t="s">
        <v>8218</v>
      </c>
      <c r="I9904" t="s">
        <v>8219</v>
      </c>
      <c r="J9904" t="s">
        <v>8272</v>
      </c>
      <c r="K9904" t="s">
        <v>5808</v>
      </c>
      <c r="L9904" t="s">
        <v>8216</v>
      </c>
    </row>
    <row r="9905" spans="1:12" x14ac:dyDescent="0.35">
      <c r="A9905" s="164" t="s">
        <v>15712</v>
      </c>
      <c r="B9905" t="s">
        <v>15713</v>
      </c>
      <c r="C9905" t="s">
        <v>15714</v>
      </c>
      <c r="D9905" t="s">
        <v>15715</v>
      </c>
      <c r="E9905" t="s">
        <v>4795</v>
      </c>
      <c r="F9905">
        <v>25</v>
      </c>
      <c r="G9905" t="s">
        <v>8234</v>
      </c>
      <c r="H9905" t="s">
        <v>8218</v>
      </c>
      <c r="I9905" t="s">
        <v>8219</v>
      </c>
      <c r="J9905" t="s">
        <v>8272</v>
      </c>
      <c r="K9905" t="s">
        <v>8224</v>
      </c>
      <c r="L9905" t="s">
        <v>8216</v>
      </c>
    </row>
    <row r="9906" spans="1:12" x14ac:dyDescent="0.35">
      <c r="A9906" s="164" t="s">
        <v>17124</v>
      </c>
      <c r="B9906" t="s">
        <v>17125</v>
      </c>
      <c r="C9906" t="s">
        <v>17126</v>
      </c>
      <c r="D9906" t="s">
        <v>3694</v>
      </c>
      <c r="E9906" t="s">
        <v>4795</v>
      </c>
      <c r="F9906">
        <v>25</v>
      </c>
      <c r="G9906" t="s">
        <v>8234</v>
      </c>
      <c r="H9906" t="s">
        <v>8218</v>
      </c>
      <c r="I9906" t="s">
        <v>8219</v>
      </c>
      <c r="J9906" t="s">
        <v>8272</v>
      </c>
      <c r="K9906" t="s">
        <v>8224</v>
      </c>
      <c r="L9906" t="s">
        <v>8216</v>
      </c>
    </row>
    <row r="9907" spans="1:12" x14ac:dyDescent="0.35">
      <c r="A9907" s="164" t="s">
        <v>11334</v>
      </c>
      <c r="B9907" t="s">
        <v>11335</v>
      </c>
      <c r="C9907" t="s">
        <v>11336</v>
      </c>
      <c r="D9907" t="s">
        <v>11337</v>
      </c>
      <c r="E9907" t="s">
        <v>4795</v>
      </c>
      <c r="F9907">
        <v>24</v>
      </c>
      <c r="G9907" t="s">
        <v>8234</v>
      </c>
      <c r="H9907" t="s">
        <v>8218</v>
      </c>
      <c r="I9907" t="s">
        <v>8219</v>
      </c>
      <c r="J9907" t="s">
        <v>8272</v>
      </c>
      <c r="K9907" t="s">
        <v>8224</v>
      </c>
      <c r="L9907" t="s">
        <v>8216</v>
      </c>
    </row>
    <row r="9908" spans="1:12" x14ac:dyDescent="0.35">
      <c r="A9908" s="164" t="s">
        <v>22350</v>
      </c>
      <c r="B9908" t="s">
        <v>22351</v>
      </c>
      <c r="C9908" t="s">
        <v>17145</v>
      </c>
      <c r="D9908" t="s">
        <v>1008</v>
      </c>
      <c r="E9908" t="s">
        <v>4795</v>
      </c>
      <c r="F9908">
        <v>25</v>
      </c>
      <c r="G9908" t="s">
        <v>8234</v>
      </c>
      <c r="H9908" t="s">
        <v>8218</v>
      </c>
      <c r="I9908" t="s">
        <v>8214</v>
      </c>
      <c r="J9908" t="s">
        <v>8272</v>
      </c>
      <c r="K9908" t="s">
        <v>8224</v>
      </c>
      <c r="L9908" t="s">
        <v>8216</v>
      </c>
    </row>
    <row r="9909" spans="1:12" x14ac:dyDescent="0.35">
      <c r="A9909" s="164" t="s">
        <v>15776</v>
      </c>
      <c r="B9909" t="s">
        <v>15777</v>
      </c>
      <c r="C9909" t="s">
        <v>15778</v>
      </c>
      <c r="D9909" t="s">
        <v>15779</v>
      </c>
      <c r="E9909" t="s">
        <v>4795</v>
      </c>
      <c r="F9909">
        <v>25</v>
      </c>
      <c r="G9909" t="s">
        <v>8234</v>
      </c>
      <c r="H9909" t="s">
        <v>8218</v>
      </c>
      <c r="I9909" t="s">
        <v>8219</v>
      </c>
      <c r="J9909" t="s">
        <v>8272</v>
      </c>
      <c r="K9909" t="s">
        <v>8224</v>
      </c>
      <c r="L9909" t="s">
        <v>8216</v>
      </c>
    </row>
    <row r="9910" spans="1:12" x14ac:dyDescent="0.35">
      <c r="A9910" s="164" t="s">
        <v>9613</v>
      </c>
      <c r="B9910" t="s">
        <v>9614</v>
      </c>
      <c r="C9910" t="s">
        <v>9615</v>
      </c>
      <c r="D9910" t="s">
        <v>9616</v>
      </c>
      <c r="E9910" t="s">
        <v>4795</v>
      </c>
      <c r="F9910">
        <v>25</v>
      </c>
      <c r="G9910" t="s">
        <v>8234</v>
      </c>
      <c r="H9910" t="s">
        <v>8218</v>
      </c>
      <c r="I9910" t="s">
        <v>8219</v>
      </c>
      <c r="J9910" t="s">
        <v>8272</v>
      </c>
      <c r="K9910" t="s">
        <v>8224</v>
      </c>
      <c r="L9910" t="s">
        <v>8216</v>
      </c>
    </row>
    <row r="9911" spans="1:12" x14ac:dyDescent="0.35">
      <c r="A9911" s="164" t="s">
        <v>14789</v>
      </c>
      <c r="B9911" t="s">
        <v>14790</v>
      </c>
      <c r="C9911" t="s">
        <v>12672</v>
      </c>
      <c r="D9911" t="s">
        <v>12673</v>
      </c>
      <c r="E9911" t="s">
        <v>4795</v>
      </c>
      <c r="F9911">
        <v>25</v>
      </c>
      <c r="G9911" t="s">
        <v>8234</v>
      </c>
      <c r="H9911" t="s">
        <v>8218</v>
      </c>
      <c r="I9911" t="s">
        <v>8214</v>
      </c>
      <c r="J9911" t="s">
        <v>8272</v>
      </c>
      <c r="K9911" t="s">
        <v>8224</v>
      </c>
      <c r="L9911" t="s">
        <v>8216</v>
      </c>
    </row>
    <row r="9912" spans="1:12" x14ac:dyDescent="0.35">
      <c r="A9912" s="164" t="s">
        <v>21027</v>
      </c>
      <c r="B9912" t="s">
        <v>21028</v>
      </c>
      <c r="C9912" t="s">
        <v>21029</v>
      </c>
      <c r="D9912" t="s">
        <v>21030</v>
      </c>
      <c r="E9912" t="s">
        <v>4795</v>
      </c>
      <c r="F9912">
        <v>24</v>
      </c>
      <c r="G9912" t="s">
        <v>8234</v>
      </c>
      <c r="H9912" t="s">
        <v>8218</v>
      </c>
      <c r="I9912" t="s">
        <v>8219</v>
      </c>
      <c r="J9912" t="s">
        <v>8272</v>
      </c>
      <c r="K9912" t="s">
        <v>8224</v>
      </c>
      <c r="L9912" t="s">
        <v>8216</v>
      </c>
    </row>
    <row r="9913" spans="1:12" x14ac:dyDescent="0.35">
      <c r="A9913" s="164" t="s">
        <v>11315</v>
      </c>
      <c r="B9913" t="s">
        <v>11316</v>
      </c>
      <c r="C9913" t="s">
        <v>11317</v>
      </c>
      <c r="D9913" t="s">
        <v>11318</v>
      </c>
      <c r="E9913" t="s">
        <v>4795</v>
      </c>
      <c r="F9913">
        <v>25</v>
      </c>
      <c r="G9913" t="s">
        <v>8234</v>
      </c>
      <c r="H9913" t="s">
        <v>8218</v>
      </c>
      <c r="I9913" t="s">
        <v>8219</v>
      </c>
      <c r="J9913" t="s">
        <v>8272</v>
      </c>
      <c r="K9913" t="s">
        <v>5808</v>
      </c>
      <c r="L9913" t="s">
        <v>8216</v>
      </c>
    </row>
    <row r="9914" spans="1:12" x14ac:dyDescent="0.35">
      <c r="A9914" s="164" t="s">
        <v>24826</v>
      </c>
      <c r="B9914" t="s">
        <v>24827</v>
      </c>
      <c r="C9914" t="s">
        <v>24828</v>
      </c>
      <c r="D9914" t="s">
        <v>19078</v>
      </c>
      <c r="E9914" t="s">
        <v>4795</v>
      </c>
      <c r="F9914">
        <v>20</v>
      </c>
      <c r="G9914" t="s">
        <v>8234</v>
      </c>
      <c r="H9914" t="s">
        <v>8218</v>
      </c>
      <c r="I9914" t="s">
        <v>8219</v>
      </c>
      <c r="J9914" t="s">
        <v>8272</v>
      </c>
      <c r="K9914" t="s">
        <v>8224</v>
      </c>
      <c r="L9914" t="s">
        <v>8216</v>
      </c>
    </row>
    <row r="9915" spans="1:12" x14ac:dyDescent="0.35">
      <c r="A9915" s="164" t="s">
        <v>17981</v>
      </c>
      <c r="B9915" t="s">
        <v>11684</v>
      </c>
      <c r="C9915" t="s">
        <v>11685</v>
      </c>
      <c r="D9915" t="s">
        <v>11686</v>
      </c>
      <c r="E9915" t="s">
        <v>4795</v>
      </c>
      <c r="F9915">
        <v>25</v>
      </c>
      <c r="G9915" t="s">
        <v>8234</v>
      </c>
      <c r="H9915" t="s">
        <v>8218</v>
      </c>
      <c r="I9915" t="s">
        <v>8219</v>
      </c>
      <c r="J9915" t="s">
        <v>8272</v>
      </c>
      <c r="K9915" t="s">
        <v>5808</v>
      </c>
      <c r="L9915" t="s">
        <v>8267</v>
      </c>
    </row>
    <row r="9916" spans="1:12" x14ac:dyDescent="0.35">
      <c r="A9916" s="164" t="s">
        <v>17940</v>
      </c>
      <c r="B9916" t="s">
        <v>17941</v>
      </c>
      <c r="C9916" t="s">
        <v>17942</v>
      </c>
      <c r="D9916" t="s">
        <v>17943</v>
      </c>
      <c r="E9916" t="s">
        <v>4795</v>
      </c>
      <c r="F9916">
        <v>25</v>
      </c>
      <c r="G9916" t="s">
        <v>8234</v>
      </c>
      <c r="H9916" t="s">
        <v>8218</v>
      </c>
      <c r="I9916" t="s">
        <v>8219</v>
      </c>
      <c r="J9916" t="s">
        <v>8272</v>
      </c>
      <c r="K9916" t="s">
        <v>8224</v>
      </c>
      <c r="L9916" t="s">
        <v>8216</v>
      </c>
    </row>
    <row r="9917" spans="1:12" x14ac:dyDescent="0.35">
      <c r="A9917" s="164" t="s">
        <v>32468</v>
      </c>
      <c r="B9917" t="s">
        <v>32469</v>
      </c>
      <c r="C9917" t="s">
        <v>24616</v>
      </c>
      <c r="D9917" t="s">
        <v>1291</v>
      </c>
      <c r="E9917" t="s">
        <v>4795</v>
      </c>
      <c r="F9917">
        <v>25</v>
      </c>
      <c r="G9917" t="s">
        <v>8234</v>
      </c>
      <c r="H9917" t="s">
        <v>8218</v>
      </c>
      <c r="I9917" t="s">
        <v>8214</v>
      </c>
      <c r="J9917" t="s">
        <v>8272</v>
      </c>
      <c r="K9917" t="s">
        <v>8224</v>
      </c>
      <c r="L9917" t="s">
        <v>8267</v>
      </c>
    </row>
    <row r="9918" spans="1:12" x14ac:dyDescent="0.35">
      <c r="A9918" s="164" t="s">
        <v>32979</v>
      </c>
      <c r="B9918" t="s">
        <v>32980</v>
      </c>
      <c r="C9918" t="s">
        <v>32981</v>
      </c>
      <c r="D9918" t="s">
        <v>440</v>
      </c>
      <c r="E9918" t="s">
        <v>4795</v>
      </c>
      <c r="F9918">
        <v>25</v>
      </c>
      <c r="G9918" t="s">
        <v>8234</v>
      </c>
      <c r="H9918" t="s">
        <v>8218</v>
      </c>
      <c r="I9918" t="s">
        <v>8219</v>
      </c>
      <c r="J9918" t="s">
        <v>8272</v>
      </c>
      <c r="K9918" t="s">
        <v>5808</v>
      </c>
      <c r="L9918" t="s">
        <v>8216</v>
      </c>
    </row>
    <row r="9919" spans="1:12" x14ac:dyDescent="0.35">
      <c r="A9919" s="164" t="s">
        <v>27660</v>
      </c>
      <c r="B9919" t="s">
        <v>17488</v>
      </c>
      <c r="C9919" t="s">
        <v>27661</v>
      </c>
      <c r="D9919" t="s">
        <v>17490</v>
      </c>
      <c r="E9919" t="s">
        <v>4795</v>
      </c>
      <c r="F9919">
        <v>25</v>
      </c>
      <c r="G9919" t="s">
        <v>8234</v>
      </c>
      <c r="H9919" t="s">
        <v>8218</v>
      </c>
      <c r="I9919" t="s">
        <v>8219</v>
      </c>
      <c r="J9919" t="s">
        <v>8272</v>
      </c>
      <c r="K9919" t="s">
        <v>5808</v>
      </c>
      <c r="L9919" t="s">
        <v>8216</v>
      </c>
    </row>
    <row r="9920" spans="1:12" x14ac:dyDescent="0.35">
      <c r="A9920" s="164" t="s">
        <v>21317</v>
      </c>
      <c r="B9920" t="s">
        <v>21318</v>
      </c>
      <c r="C9920" t="s">
        <v>17020</v>
      </c>
      <c r="D9920" t="s">
        <v>1410</v>
      </c>
      <c r="E9920" t="s">
        <v>4795</v>
      </c>
      <c r="F9920">
        <v>25</v>
      </c>
      <c r="G9920" t="s">
        <v>8234</v>
      </c>
      <c r="H9920" t="s">
        <v>8218</v>
      </c>
      <c r="I9920" t="s">
        <v>8214</v>
      </c>
      <c r="J9920" t="s">
        <v>8272</v>
      </c>
      <c r="K9920" t="s">
        <v>5808</v>
      </c>
      <c r="L9920" t="s">
        <v>8216</v>
      </c>
    </row>
    <row r="9921" spans="1:12" x14ac:dyDescent="0.35">
      <c r="A9921" s="164" t="s">
        <v>17278</v>
      </c>
      <c r="B9921" t="s">
        <v>17279</v>
      </c>
      <c r="C9921" t="s">
        <v>17280</v>
      </c>
      <c r="D9921" t="s">
        <v>17281</v>
      </c>
      <c r="E9921" t="s">
        <v>4795</v>
      </c>
      <c r="F9921">
        <v>25</v>
      </c>
      <c r="G9921" t="s">
        <v>8234</v>
      </c>
      <c r="H9921" t="s">
        <v>8218</v>
      </c>
      <c r="I9921" t="s">
        <v>8214</v>
      </c>
      <c r="J9921" t="s">
        <v>8272</v>
      </c>
      <c r="K9921" t="s">
        <v>8224</v>
      </c>
      <c r="L9921" t="s">
        <v>8216</v>
      </c>
    </row>
    <row r="9922" spans="1:12" x14ac:dyDescent="0.35">
      <c r="A9922" s="164" t="s">
        <v>27379</v>
      </c>
      <c r="B9922" t="s">
        <v>27380</v>
      </c>
      <c r="C9922" t="s">
        <v>17786</v>
      </c>
      <c r="D9922" t="s">
        <v>17787</v>
      </c>
      <c r="E9922" t="s">
        <v>4795</v>
      </c>
      <c r="F9922">
        <v>25</v>
      </c>
      <c r="G9922" t="s">
        <v>8234</v>
      </c>
      <c r="H9922" t="s">
        <v>8218</v>
      </c>
      <c r="I9922" t="s">
        <v>8219</v>
      </c>
      <c r="J9922" t="s">
        <v>8272</v>
      </c>
      <c r="K9922" t="s">
        <v>8224</v>
      </c>
      <c r="L9922" t="s">
        <v>8216</v>
      </c>
    </row>
    <row r="9923" spans="1:12" x14ac:dyDescent="0.35">
      <c r="A9923" s="164" t="s">
        <v>9065</v>
      </c>
      <c r="B9923" t="s">
        <v>9066</v>
      </c>
      <c r="C9923" t="s">
        <v>9067</v>
      </c>
      <c r="D9923" t="s">
        <v>8582</v>
      </c>
      <c r="E9923" t="s">
        <v>4795</v>
      </c>
      <c r="F9923">
        <v>25</v>
      </c>
      <c r="G9923" t="s">
        <v>8234</v>
      </c>
      <c r="H9923" t="s">
        <v>8218</v>
      </c>
      <c r="I9923" t="s">
        <v>8219</v>
      </c>
      <c r="J9923" t="s">
        <v>8272</v>
      </c>
      <c r="K9923" t="s">
        <v>5808</v>
      </c>
      <c r="L9923" t="s">
        <v>8216</v>
      </c>
    </row>
    <row r="9924" spans="1:12" x14ac:dyDescent="0.35">
      <c r="A9924" s="164" t="s">
        <v>29005</v>
      </c>
      <c r="B9924" t="s">
        <v>29006</v>
      </c>
      <c r="C9924" t="s">
        <v>29007</v>
      </c>
      <c r="D9924" t="s">
        <v>29008</v>
      </c>
      <c r="E9924" t="s">
        <v>4795</v>
      </c>
      <c r="F9924">
        <v>25</v>
      </c>
      <c r="G9924" t="s">
        <v>8234</v>
      </c>
      <c r="H9924" t="s">
        <v>8218</v>
      </c>
      <c r="I9924" t="s">
        <v>8219</v>
      </c>
      <c r="J9924" t="s">
        <v>8272</v>
      </c>
      <c r="K9924" t="s">
        <v>5808</v>
      </c>
      <c r="L9924" t="s">
        <v>8216</v>
      </c>
    </row>
    <row r="9925" spans="1:12" x14ac:dyDescent="0.35">
      <c r="A9925" s="164" t="s">
        <v>13663</v>
      </c>
      <c r="B9925" t="s">
        <v>13664</v>
      </c>
      <c r="C9925" t="s">
        <v>13665</v>
      </c>
      <c r="D9925" t="s">
        <v>13666</v>
      </c>
      <c r="E9925" t="s">
        <v>4795</v>
      </c>
      <c r="F9925">
        <v>22</v>
      </c>
      <c r="G9925" t="s">
        <v>8234</v>
      </c>
      <c r="H9925" t="s">
        <v>8218</v>
      </c>
      <c r="I9925" t="s">
        <v>8214</v>
      </c>
      <c r="J9925" t="s">
        <v>8272</v>
      </c>
      <c r="K9925" t="s">
        <v>8224</v>
      </c>
      <c r="L9925" t="s">
        <v>8216</v>
      </c>
    </row>
    <row r="9926" spans="1:12" x14ac:dyDescent="0.35">
      <c r="A9926" s="164" t="s">
        <v>21010</v>
      </c>
      <c r="B9926" t="s">
        <v>21011</v>
      </c>
      <c r="C9926" t="s">
        <v>21012</v>
      </c>
      <c r="D9926" t="s">
        <v>21013</v>
      </c>
      <c r="E9926" t="s">
        <v>4795</v>
      </c>
      <c r="F9926">
        <v>25</v>
      </c>
      <c r="G9926" t="s">
        <v>8234</v>
      </c>
      <c r="H9926" t="s">
        <v>8218</v>
      </c>
      <c r="I9926" t="s">
        <v>8219</v>
      </c>
      <c r="J9926" t="s">
        <v>8272</v>
      </c>
      <c r="K9926" t="s">
        <v>8224</v>
      </c>
      <c r="L9926" t="s">
        <v>8216</v>
      </c>
    </row>
    <row r="9927" spans="1:12" x14ac:dyDescent="0.35">
      <c r="A9927" s="164" t="s">
        <v>29734</v>
      </c>
      <c r="B9927" t="s">
        <v>29735</v>
      </c>
      <c r="C9927" t="s">
        <v>29736</v>
      </c>
      <c r="D9927" t="s">
        <v>29737</v>
      </c>
      <c r="E9927" t="s">
        <v>4795</v>
      </c>
      <c r="F9927">
        <v>25</v>
      </c>
      <c r="G9927" t="s">
        <v>8234</v>
      </c>
      <c r="H9927" t="s">
        <v>8218</v>
      </c>
      <c r="I9927" t="s">
        <v>8214</v>
      </c>
      <c r="J9927" t="s">
        <v>8272</v>
      </c>
      <c r="K9927" t="s">
        <v>8224</v>
      </c>
      <c r="L9927" t="s">
        <v>8267</v>
      </c>
    </row>
    <row r="9928" spans="1:12" x14ac:dyDescent="0.35">
      <c r="A9928" s="164" t="s">
        <v>15372</v>
      </c>
      <c r="B9928" t="s">
        <v>15373</v>
      </c>
      <c r="C9928" t="s">
        <v>15374</v>
      </c>
      <c r="D9928" t="s">
        <v>15375</v>
      </c>
      <c r="E9928" t="s">
        <v>4795</v>
      </c>
      <c r="F9928">
        <v>25</v>
      </c>
      <c r="G9928" t="s">
        <v>8234</v>
      </c>
      <c r="H9928" t="s">
        <v>8218</v>
      </c>
      <c r="I9928" t="s">
        <v>8219</v>
      </c>
      <c r="J9928" t="s">
        <v>8272</v>
      </c>
      <c r="K9928" t="s">
        <v>8224</v>
      </c>
      <c r="L9928" t="s">
        <v>8216</v>
      </c>
    </row>
    <row r="9929" spans="1:12" x14ac:dyDescent="0.35">
      <c r="A9929" s="164" t="s">
        <v>28681</v>
      </c>
      <c r="B9929" t="s">
        <v>28682</v>
      </c>
      <c r="C9929" t="s">
        <v>28683</v>
      </c>
      <c r="D9929" t="s">
        <v>24324</v>
      </c>
      <c r="E9929" t="s">
        <v>4795</v>
      </c>
      <c r="F9929">
        <v>25</v>
      </c>
      <c r="G9929" t="s">
        <v>8234</v>
      </c>
      <c r="H9929" t="s">
        <v>8218</v>
      </c>
      <c r="I9929" t="s">
        <v>8214</v>
      </c>
      <c r="J9929" t="s">
        <v>8272</v>
      </c>
      <c r="K9929" t="s">
        <v>5808</v>
      </c>
      <c r="L9929" t="s">
        <v>8216</v>
      </c>
    </row>
    <row r="9930" spans="1:12" x14ac:dyDescent="0.35">
      <c r="A9930" s="164" t="s">
        <v>14491</v>
      </c>
      <c r="B9930" t="s">
        <v>14492</v>
      </c>
      <c r="C9930" t="s">
        <v>14493</v>
      </c>
      <c r="D9930" t="s">
        <v>14494</v>
      </c>
      <c r="E9930" t="s">
        <v>4795</v>
      </c>
      <c r="F9930">
        <v>25</v>
      </c>
      <c r="G9930" t="s">
        <v>8234</v>
      </c>
      <c r="H9930" t="s">
        <v>8218</v>
      </c>
      <c r="I9930" t="s">
        <v>8219</v>
      </c>
      <c r="J9930" t="s">
        <v>8272</v>
      </c>
      <c r="K9930" t="s">
        <v>5808</v>
      </c>
      <c r="L9930" t="s">
        <v>8216</v>
      </c>
    </row>
    <row r="9931" spans="1:12" x14ac:dyDescent="0.35">
      <c r="A9931" s="164" t="s">
        <v>28752</v>
      </c>
      <c r="B9931" t="s">
        <v>11627</v>
      </c>
      <c r="C9931" t="s">
        <v>11628</v>
      </c>
      <c r="D9931" t="s">
        <v>11629</v>
      </c>
      <c r="E9931" t="s">
        <v>4795</v>
      </c>
      <c r="F9931">
        <v>25</v>
      </c>
      <c r="G9931" t="s">
        <v>8234</v>
      </c>
      <c r="H9931" t="s">
        <v>8218</v>
      </c>
      <c r="I9931" t="s">
        <v>8214</v>
      </c>
      <c r="J9931" t="s">
        <v>8272</v>
      </c>
      <c r="K9931" t="s">
        <v>8224</v>
      </c>
      <c r="L9931" t="s">
        <v>8216</v>
      </c>
    </row>
    <row r="9932" spans="1:12" x14ac:dyDescent="0.35">
      <c r="A9932" s="164" t="s">
        <v>30944</v>
      </c>
      <c r="B9932" t="s">
        <v>30945</v>
      </c>
      <c r="C9932" t="s">
        <v>10414</v>
      </c>
      <c r="D9932" t="s">
        <v>10415</v>
      </c>
      <c r="E9932" t="s">
        <v>4795</v>
      </c>
      <c r="F9932">
        <v>25</v>
      </c>
      <c r="G9932" t="s">
        <v>8234</v>
      </c>
      <c r="H9932" t="s">
        <v>8218</v>
      </c>
      <c r="I9932" t="s">
        <v>8219</v>
      </c>
      <c r="J9932" t="s">
        <v>8272</v>
      </c>
      <c r="K9932" t="s">
        <v>5808</v>
      </c>
      <c r="L9932" t="s">
        <v>8216</v>
      </c>
    </row>
    <row r="9933" spans="1:12" x14ac:dyDescent="0.35">
      <c r="A9933" s="164" t="s">
        <v>19855</v>
      </c>
      <c r="B9933" t="s">
        <v>10662</v>
      </c>
      <c r="C9933" t="s">
        <v>10663</v>
      </c>
      <c r="D9933" t="s">
        <v>10664</v>
      </c>
      <c r="E9933" t="s">
        <v>4795</v>
      </c>
      <c r="F9933">
        <v>25</v>
      </c>
      <c r="G9933" t="s">
        <v>8234</v>
      </c>
      <c r="H9933" t="s">
        <v>8218</v>
      </c>
      <c r="I9933" t="s">
        <v>8219</v>
      </c>
      <c r="J9933" t="s">
        <v>8272</v>
      </c>
      <c r="K9933" t="s">
        <v>5808</v>
      </c>
      <c r="L9933" t="s">
        <v>8216</v>
      </c>
    </row>
    <row r="9934" spans="1:12" x14ac:dyDescent="0.35">
      <c r="A9934" s="164" t="s">
        <v>29121</v>
      </c>
      <c r="B9934" t="s">
        <v>22183</v>
      </c>
      <c r="C9934" t="s">
        <v>22184</v>
      </c>
      <c r="D9934" t="s">
        <v>22185</v>
      </c>
      <c r="E9934" t="s">
        <v>4795</v>
      </c>
      <c r="F9934">
        <v>25</v>
      </c>
      <c r="G9934" t="s">
        <v>8234</v>
      </c>
      <c r="H9934" t="s">
        <v>8218</v>
      </c>
      <c r="I9934" t="s">
        <v>8214</v>
      </c>
      <c r="J9934" t="s">
        <v>8272</v>
      </c>
      <c r="K9934" t="s">
        <v>5808</v>
      </c>
      <c r="L9934" t="s">
        <v>8216</v>
      </c>
    </row>
    <row r="9935" spans="1:12" x14ac:dyDescent="0.35">
      <c r="A9935" s="164" t="s">
        <v>9840</v>
      </c>
      <c r="B9935" t="s">
        <v>9841</v>
      </c>
      <c r="C9935" t="s">
        <v>9842</v>
      </c>
      <c r="D9935" t="s">
        <v>9843</v>
      </c>
      <c r="E9935" t="s">
        <v>4795</v>
      </c>
      <c r="F9935">
        <v>25</v>
      </c>
      <c r="G9935" t="s">
        <v>8234</v>
      </c>
      <c r="H9935" t="s">
        <v>8218</v>
      </c>
      <c r="I9935" t="s">
        <v>8219</v>
      </c>
      <c r="J9935" t="s">
        <v>8272</v>
      </c>
      <c r="K9935" t="s">
        <v>5808</v>
      </c>
      <c r="L9935" t="s">
        <v>8216</v>
      </c>
    </row>
    <row r="9936" spans="1:12" x14ac:dyDescent="0.35">
      <c r="A9936" s="164" t="s">
        <v>21668</v>
      </c>
      <c r="B9936" t="s">
        <v>21669</v>
      </c>
      <c r="C9936" t="s">
        <v>21670</v>
      </c>
      <c r="D9936" t="s">
        <v>21671</v>
      </c>
      <c r="E9936" t="s">
        <v>4795</v>
      </c>
      <c r="F9936">
        <v>25</v>
      </c>
      <c r="G9936" t="s">
        <v>8234</v>
      </c>
      <c r="H9936" t="s">
        <v>8218</v>
      </c>
      <c r="I9936" t="s">
        <v>8219</v>
      </c>
      <c r="J9936" t="s">
        <v>8272</v>
      </c>
      <c r="K9936" t="s">
        <v>5808</v>
      </c>
      <c r="L9936" t="s">
        <v>8216</v>
      </c>
    </row>
    <row r="9937" spans="1:12" x14ac:dyDescent="0.35">
      <c r="A9937" s="164" t="s">
        <v>9735</v>
      </c>
      <c r="B9937" t="s">
        <v>9736</v>
      </c>
      <c r="C9937" t="s">
        <v>9737</v>
      </c>
      <c r="D9937" t="s">
        <v>2275</v>
      </c>
      <c r="E9937" t="s">
        <v>4795</v>
      </c>
      <c r="F9937">
        <v>25</v>
      </c>
      <c r="G9937" t="s">
        <v>8234</v>
      </c>
      <c r="H9937" t="s">
        <v>8218</v>
      </c>
      <c r="I9937" t="s">
        <v>8219</v>
      </c>
      <c r="J9937" t="s">
        <v>8272</v>
      </c>
      <c r="K9937" t="s">
        <v>8224</v>
      </c>
      <c r="L9937" t="s">
        <v>8216</v>
      </c>
    </row>
    <row r="9938" spans="1:12" x14ac:dyDescent="0.35">
      <c r="A9938" s="164" t="s">
        <v>32824</v>
      </c>
      <c r="B9938" t="s">
        <v>32825</v>
      </c>
      <c r="C9938" t="s">
        <v>17616</v>
      </c>
      <c r="D9938" t="s">
        <v>15426</v>
      </c>
      <c r="E9938" t="s">
        <v>4795</v>
      </c>
      <c r="F9938">
        <v>10</v>
      </c>
      <c r="G9938" t="s">
        <v>8234</v>
      </c>
      <c r="H9938" t="s">
        <v>8218</v>
      </c>
      <c r="I9938" t="s">
        <v>8214</v>
      </c>
      <c r="J9938" t="s">
        <v>8272</v>
      </c>
      <c r="K9938" t="s">
        <v>8224</v>
      </c>
      <c r="L9938" t="s">
        <v>8216</v>
      </c>
    </row>
    <row r="9939" spans="1:12" x14ac:dyDescent="0.35">
      <c r="A9939" s="164" t="s">
        <v>17638</v>
      </c>
      <c r="B9939" t="s">
        <v>17639</v>
      </c>
      <c r="C9939" t="s">
        <v>17640</v>
      </c>
      <c r="D9939" t="s">
        <v>17641</v>
      </c>
      <c r="E9939" t="s">
        <v>4795</v>
      </c>
      <c r="F9939">
        <v>25</v>
      </c>
      <c r="G9939" t="s">
        <v>8234</v>
      </c>
      <c r="H9939" t="s">
        <v>8218</v>
      </c>
      <c r="I9939" t="s">
        <v>8219</v>
      </c>
      <c r="J9939" t="s">
        <v>8272</v>
      </c>
      <c r="K9939" t="s">
        <v>8224</v>
      </c>
      <c r="L9939" t="s">
        <v>8216</v>
      </c>
    </row>
    <row r="9940" spans="1:12" x14ac:dyDescent="0.35">
      <c r="A9940" s="164" t="s">
        <v>29253</v>
      </c>
      <c r="B9940" t="s">
        <v>29254</v>
      </c>
      <c r="C9940" t="s">
        <v>11070</v>
      </c>
      <c r="D9940" t="s">
        <v>11071</v>
      </c>
      <c r="E9940" t="s">
        <v>4795</v>
      </c>
      <c r="F9940">
        <v>25</v>
      </c>
      <c r="G9940" t="s">
        <v>8234</v>
      </c>
      <c r="H9940" t="s">
        <v>8218</v>
      </c>
      <c r="I9940" t="s">
        <v>8219</v>
      </c>
      <c r="J9940" t="s">
        <v>8272</v>
      </c>
      <c r="K9940" t="s">
        <v>5808</v>
      </c>
      <c r="L9940" t="s">
        <v>8216</v>
      </c>
    </row>
    <row r="9941" spans="1:12" x14ac:dyDescent="0.35">
      <c r="A9941" s="164" t="s">
        <v>24944</v>
      </c>
      <c r="B9941" t="s">
        <v>7255</v>
      </c>
      <c r="C9941" t="s">
        <v>16741</v>
      </c>
      <c r="D9941" t="s">
        <v>168</v>
      </c>
      <c r="E9941" t="s">
        <v>4795</v>
      </c>
      <c r="F9941">
        <v>25</v>
      </c>
      <c r="G9941" t="s">
        <v>8234</v>
      </c>
      <c r="H9941" t="s">
        <v>8218</v>
      </c>
      <c r="I9941" t="s">
        <v>8219</v>
      </c>
      <c r="J9941" t="s">
        <v>8272</v>
      </c>
      <c r="K9941" t="s">
        <v>5808</v>
      </c>
      <c r="L9941" t="s">
        <v>8267</v>
      </c>
    </row>
    <row r="9942" spans="1:12" x14ac:dyDescent="0.35">
      <c r="A9942" s="164" t="s">
        <v>31929</v>
      </c>
      <c r="B9942" t="s">
        <v>31930</v>
      </c>
      <c r="C9942" t="s">
        <v>31931</v>
      </c>
      <c r="D9942" t="s">
        <v>15838</v>
      </c>
      <c r="E9942" t="s">
        <v>4795</v>
      </c>
      <c r="F9942">
        <v>94</v>
      </c>
      <c r="G9942" t="s">
        <v>8234</v>
      </c>
      <c r="H9942" t="s">
        <v>8218</v>
      </c>
      <c r="I9942" t="s">
        <v>8214</v>
      </c>
      <c r="J9942" t="s">
        <v>8215</v>
      </c>
      <c r="K9942" t="s">
        <v>8224</v>
      </c>
      <c r="L9942" t="s">
        <v>8267</v>
      </c>
    </row>
    <row r="9943" spans="1:12" x14ac:dyDescent="0.35">
      <c r="A9943" s="164" t="s">
        <v>26700</v>
      </c>
      <c r="B9943" t="s">
        <v>26701</v>
      </c>
      <c r="C9943" t="s">
        <v>26702</v>
      </c>
      <c r="D9943" t="s">
        <v>4835</v>
      </c>
      <c r="E9943" t="s">
        <v>4795</v>
      </c>
      <c r="F9943">
        <v>120</v>
      </c>
      <c r="G9943" t="s">
        <v>8212</v>
      </c>
      <c r="H9943" t="s">
        <v>8218</v>
      </c>
      <c r="I9943" t="s">
        <v>8214</v>
      </c>
      <c r="J9943" t="s">
        <v>8215</v>
      </c>
      <c r="K9943" t="s">
        <v>8224</v>
      </c>
      <c r="L9943" t="s">
        <v>8267</v>
      </c>
    </row>
    <row r="9944" spans="1:12" x14ac:dyDescent="0.35">
      <c r="A9944" s="164" t="s">
        <v>25368</v>
      </c>
      <c r="B9944" t="s">
        <v>25369</v>
      </c>
      <c r="C9944" t="s">
        <v>25370</v>
      </c>
      <c r="D9944" t="s">
        <v>25371</v>
      </c>
      <c r="E9944" t="s">
        <v>4795</v>
      </c>
      <c r="F9944">
        <v>330</v>
      </c>
      <c r="G9944" t="s">
        <v>8556</v>
      </c>
      <c r="H9944" t="s">
        <v>8218</v>
      </c>
      <c r="I9944" t="s">
        <v>8214</v>
      </c>
      <c r="J9944" t="s">
        <v>8215</v>
      </c>
      <c r="K9944" t="s">
        <v>8224</v>
      </c>
      <c r="L9944" t="s">
        <v>8267</v>
      </c>
    </row>
    <row r="9945" spans="1:12" x14ac:dyDescent="0.35">
      <c r="A9945" s="164" t="s">
        <v>29113</v>
      </c>
      <c r="B9945" t="s">
        <v>29114</v>
      </c>
      <c r="C9945" t="s">
        <v>29115</v>
      </c>
      <c r="D9945" t="s">
        <v>8721</v>
      </c>
      <c r="E9945" t="s">
        <v>4795</v>
      </c>
      <c r="H9945" t="s">
        <v>8218</v>
      </c>
      <c r="I9945" t="s">
        <v>8214</v>
      </c>
      <c r="J9945" t="s">
        <v>8215</v>
      </c>
      <c r="K9945" t="s">
        <v>8224</v>
      </c>
      <c r="L9945" t="s">
        <v>8216</v>
      </c>
    </row>
    <row r="9946" spans="1:12" x14ac:dyDescent="0.35">
      <c r="A9946" s="164" t="s">
        <v>25928</v>
      </c>
      <c r="B9946" t="s">
        <v>25929</v>
      </c>
      <c r="C9946" t="s">
        <v>25930</v>
      </c>
      <c r="D9946" t="s">
        <v>16339</v>
      </c>
      <c r="E9946" t="s">
        <v>4795</v>
      </c>
      <c r="H9946" t="s">
        <v>8218</v>
      </c>
      <c r="I9946" t="s">
        <v>8214</v>
      </c>
      <c r="J9946" t="s">
        <v>8215</v>
      </c>
      <c r="K9946" t="s">
        <v>8224</v>
      </c>
      <c r="L9946" t="s">
        <v>8216</v>
      </c>
    </row>
    <row r="9947" spans="1:12" x14ac:dyDescent="0.35">
      <c r="A9947" s="164" t="s">
        <v>24846</v>
      </c>
      <c r="B9947" t="s">
        <v>24847</v>
      </c>
      <c r="C9947" t="s">
        <v>24848</v>
      </c>
      <c r="D9947" t="s">
        <v>135</v>
      </c>
      <c r="E9947" t="s">
        <v>4795</v>
      </c>
      <c r="F9947">
        <v>379</v>
      </c>
      <c r="G9947" t="s">
        <v>8556</v>
      </c>
      <c r="H9947" t="s">
        <v>8218</v>
      </c>
      <c r="I9947" t="s">
        <v>8214</v>
      </c>
      <c r="J9947" t="s">
        <v>8215</v>
      </c>
      <c r="K9947" t="s">
        <v>8224</v>
      </c>
      <c r="L9947" t="s">
        <v>8216</v>
      </c>
    </row>
    <row r="9948" spans="1:12" x14ac:dyDescent="0.35">
      <c r="A9948" s="164" t="s">
        <v>27126</v>
      </c>
      <c r="B9948" t="s">
        <v>27127</v>
      </c>
      <c r="C9948" t="s">
        <v>27128</v>
      </c>
      <c r="D9948" t="s">
        <v>4833</v>
      </c>
      <c r="E9948" t="s">
        <v>4795</v>
      </c>
      <c r="F9948">
        <v>16</v>
      </c>
      <c r="G9948" t="s">
        <v>8234</v>
      </c>
      <c r="H9948" t="s">
        <v>8218</v>
      </c>
      <c r="I9948" t="s">
        <v>8214</v>
      </c>
      <c r="J9948" t="s">
        <v>8215</v>
      </c>
      <c r="K9948" t="s">
        <v>8224</v>
      </c>
      <c r="L9948" t="s">
        <v>8216</v>
      </c>
    </row>
    <row r="9949" spans="1:12" x14ac:dyDescent="0.35">
      <c r="A9949" s="164" t="s">
        <v>25030</v>
      </c>
      <c r="B9949" t="s">
        <v>25031</v>
      </c>
      <c r="C9949" t="s">
        <v>25032</v>
      </c>
      <c r="D9949" t="s">
        <v>4816</v>
      </c>
      <c r="E9949" t="s">
        <v>4795</v>
      </c>
      <c r="F9949">
        <v>16</v>
      </c>
      <c r="G9949" t="s">
        <v>8234</v>
      </c>
      <c r="H9949" t="s">
        <v>8218</v>
      </c>
      <c r="I9949" t="s">
        <v>8214</v>
      </c>
      <c r="J9949" t="s">
        <v>8215</v>
      </c>
      <c r="K9949" t="s">
        <v>8224</v>
      </c>
      <c r="L9949" t="s">
        <v>8267</v>
      </c>
    </row>
    <row r="9950" spans="1:12" x14ac:dyDescent="0.35">
      <c r="A9950" s="164" t="s">
        <v>24990</v>
      </c>
      <c r="B9950" t="s">
        <v>24991</v>
      </c>
      <c r="C9950" t="s">
        <v>24992</v>
      </c>
      <c r="D9950" t="s">
        <v>4841</v>
      </c>
      <c r="E9950" t="s">
        <v>4795</v>
      </c>
      <c r="F9950">
        <v>227</v>
      </c>
      <c r="G9950" t="s">
        <v>8223</v>
      </c>
      <c r="H9950" t="s">
        <v>8218</v>
      </c>
      <c r="I9950" t="s">
        <v>8214</v>
      </c>
      <c r="J9950" t="s">
        <v>8215</v>
      </c>
      <c r="K9950" t="s">
        <v>8224</v>
      </c>
      <c r="L9950" t="s">
        <v>8216</v>
      </c>
    </row>
    <row r="9951" spans="1:12" x14ac:dyDescent="0.35">
      <c r="A9951" s="164" t="s">
        <v>27107</v>
      </c>
      <c r="B9951" t="s">
        <v>27108</v>
      </c>
      <c r="C9951" t="s">
        <v>27109</v>
      </c>
      <c r="D9951" t="s">
        <v>4825</v>
      </c>
      <c r="E9951" t="s">
        <v>4795</v>
      </c>
      <c r="F9951">
        <v>16</v>
      </c>
      <c r="G9951" t="s">
        <v>8234</v>
      </c>
      <c r="H9951" t="s">
        <v>8218</v>
      </c>
      <c r="I9951" t="s">
        <v>8219</v>
      </c>
      <c r="J9951" t="s">
        <v>8215</v>
      </c>
      <c r="K9951" t="s">
        <v>8224</v>
      </c>
      <c r="L9951" t="s">
        <v>8216</v>
      </c>
    </row>
    <row r="9952" spans="1:12" x14ac:dyDescent="0.35">
      <c r="A9952" s="164" t="s">
        <v>28771</v>
      </c>
      <c r="B9952" t="s">
        <v>28772</v>
      </c>
      <c r="C9952" t="s">
        <v>28773</v>
      </c>
      <c r="D9952" t="s">
        <v>28774</v>
      </c>
      <c r="E9952" t="s">
        <v>4795</v>
      </c>
      <c r="H9952" t="s">
        <v>8218</v>
      </c>
      <c r="I9952" t="s">
        <v>8219</v>
      </c>
      <c r="J9952" t="s">
        <v>8215</v>
      </c>
      <c r="K9952" t="s">
        <v>8224</v>
      </c>
      <c r="L9952" t="s">
        <v>8216</v>
      </c>
    </row>
    <row r="9953" spans="1:12" x14ac:dyDescent="0.35">
      <c r="A9953" s="164" t="s">
        <v>20587</v>
      </c>
      <c r="B9953" t="s">
        <v>20588</v>
      </c>
      <c r="C9953" t="s">
        <v>20589</v>
      </c>
      <c r="D9953" t="s">
        <v>20590</v>
      </c>
      <c r="E9953" t="s">
        <v>4795</v>
      </c>
      <c r="H9953" t="s">
        <v>8218</v>
      </c>
      <c r="I9953" t="s">
        <v>8219</v>
      </c>
      <c r="J9953" t="s">
        <v>8215</v>
      </c>
      <c r="K9953" t="s">
        <v>8224</v>
      </c>
      <c r="L9953" t="s">
        <v>8216</v>
      </c>
    </row>
    <row r="9954" spans="1:12" x14ac:dyDescent="0.35">
      <c r="A9954" s="164" t="s">
        <v>33224</v>
      </c>
      <c r="B9954" t="s">
        <v>33225</v>
      </c>
      <c r="C9954" t="s">
        <v>16911</v>
      </c>
      <c r="D9954" t="s">
        <v>16912</v>
      </c>
      <c r="E9954" t="s">
        <v>4795</v>
      </c>
      <c r="H9954" t="s">
        <v>8218</v>
      </c>
      <c r="I9954" t="s">
        <v>8219</v>
      </c>
      <c r="J9954" t="s">
        <v>8215</v>
      </c>
      <c r="K9954" t="s">
        <v>8224</v>
      </c>
      <c r="L9954" t="s">
        <v>8216</v>
      </c>
    </row>
    <row r="9955" spans="1:12" x14ac:dyDescent="0.35">
      <c r="A9955" s="164" t="s">
        <v>17710</v>
      </c>
      <c r="B9955" t="s">
        <v>17711</v>
      </c>
      <c r="C9955" t="s">
        <v>17712</v>
      </c>
      <c r="D9955" t="s">
        <v>9293</v>
      </c>
      <c r="E9955" t="s">
        <v>4795</v>
      </c>
      <c r="H9955" t="s">
        <v>8218</v>
      </c>
      <c r="I9955" t="s">
        <v>8219</v>
      </c>
      <c r="J9955" t="s">
        <v>8215</v>
      </c>
      <c r="K9955" t="s">
        <v>8224</v>
      </c>
      <c r="L9955" t="s">
        <v>8216</v>
      </c>
    </row>
    <row r="9956" spans="1:12" x14ac:dyDescent="0.35">
      <c r="A9956" s="164" t="s">
        <v>31525</v>
      </c>
      <c r="B9956" t="s">
        <v>31526</v>
      </c>
      <c r="C9956" t="s">
        <v>31527</v>
      </c>
      <c r="D9956" t="s">
        <v>6684</v>
      </c>
      <c r="E9956" t="s">
        <v>4795</v>
      </c>
      <c r="F9956">
        <v>25</v>
      </c>
      <c r="G9956" t="s">
        <v>8234</v>
      </c>
      <c r="H9956" t="s">
        <v>8218</v>
      </c>
      <c r="I9956" t="s">
        <v>8214</v>
      </c>
      <c r="J9956" t="s">
        <v>8215</v>
      </c>
      <c r="K9956" t="s">
        <v>8224</v>
      </c>
      <c r="L9956" t="s">
        <v>8216</v>
      </c>
    </row>
    <row r="9957" spans="1:12" x14ac:dyDescent="0.35">
      <c r="A9957" s="164" t="s">
        <v>15482</v>
      </c>
      <c r="B9957" t="s">
        <v>15483</v>
      </c>
      <c r="C9957" t="s">
        <v>15484</v>
      </c>
      <c r="D9957" t="s">
        <v>4799</v>
      </c>
      <c r="E9957" t="s">
        <v>4795</v>
      </c>
      <c r="F9957">
        <v>28</v>
      </c>
      <c r="G9957" t="s">
        <v>8234</v>
      </c>
      <c r="H9957" t="s">
        <v>8218</v>
      </c>
      <c r="I9957" t="s">
        <v>8214</v>
      </c>
      <c r="J9957" t="s">
        <v>8215</v>
      </c>
      <c r="K9957" t="s">
        <v>8224</v>
      </c>
      <c r="L9957" t="s">
        <v>8216</v>
      </c>
    </row>
    <row r="9958" spans="1:12" x14ac:dyDescent="0.35">
      <c r="A9958" s="164" t="s">
        <v>9564</v>
      </c>
      <c r="B9958" t="s">
        <v>9565</v>
      </c>
      <c r="C9958" t="s">
        <v>9566</v>
      </c>
      <c r="D9958" t="s">
        <v>9567</v>
      </c>
      <c r="E9958" t="s">
        <v>4795</v>
      </c>
      <c r="H9958" t="s">
        <v>8218</v>
      </c>
      <c r="I9958" t="s">
        <v>8214</v>
      </c>
      <c r="J9958" t="s">
        <v>8215</v>
      </c>
      <c r="K9958" t="s">
        <v>8224</v>
      </c>
      <c r="L9958" t="s">
        <v>8216</v>
      </c>
    </row>
    <row r="9959" spans="1:12" x14ac:dyDescent="0.35">
      <c r="A9959" s="164" t="s">
        <v>11046</v>
      </c>
      <c r="B9959" t="s">
        <v>11047</v>
      </c>
      <c r="C9959" t="s">
        <v>11048</v>
      </c>
      <c r="D9959" t="s">
        <v>11049</v>
      </c>
      <c r="E9959" t="s">
        <v>4795</v>
      </c>
      <c r="H9959" t="s">
        <v>8218</v>
      </c>
      <c r="I9959" t="s">
        <v>8219</v>
      </c>
      <c r="J9959" t="s">
        <v>8215</v>
      </c>
      <c r="K9959" t="s">
        <v>8224</v>
      </c>
      <c r="L9959" t="s">
        <v>8216</v>
      </c>
    </row>
    <row r="9960" spans="1:12" x14ac:dyDescent="0.35">
      <c r="A9960" s="164" t="s">
        <v>14922</v>
      </c>
      <c r="B9960" t="s">
        <v>14923</v>
      </c>
      <c r="C9960" t="s">
        <v>14924</v>
      </c>
      <c r="D9960" t="s">
        <v>14925</v>
      </c>
      <c r="E9960" t="s">
        <v>4795</v>
      </c>
      <c r="H9960" t="s">
        <v>8218</v>
      </c>
      <c r="I9960" t="s">
        <v>8214</v>
      </c>
      <c r="J9960" t="s">
        <v>8215</v>
      </c>
      <c r="K9960" t="s">
        <v>8224</v>
      </c>
      <c r="L9960" t="s">
        <v>8216</v>
      </c>
    </row>
    <row r="9961" spans="1:12" x14ac:dyDescent="0.35">
      <c r="A9961" s="164" t="s">
        <v>19558</v>
      </c>
      <c r="B9961" t="s">
        <v>16542</v>
      </c>
      <c r="C9961" t="s">
        <v>16543</v>
      </c>
      <c r="D9961" t="s">
        <v>8721</v>
      </c>
      <c r="E9961" t="s">
        <v>4795</v>
      </c>
      <c r="H9961" t="s">
        <v>8218</v>
      </c>
      <c r="I9961" t="s">
        <v>8214</v>
      </c>
      <c r="J9961" t="s">
        <v>8215</v>
      </c>
      <c r="K9961" t="s">
        <v>8224</v>
      </c>
      <c r="L9961" t="s">
        <v>8216</v>
      </c>
    </row>
    <row r="9962" spans="1:12" x14ac:dyDescent="0.35">
      <c r="A9962" s="164" t="s">
        <v>23112</v>
      </c>
      <c r="B9962" t="s">
        <v>23113</v>
      </c>
      <c r="C9962" t="s">
        <v>23114</v>
      </c>
      <c r="D9962" t="s">
        <v>23115</v>
      </c>
      <c r="E9962" t="s">
        <v>4795</v>
      </c>
      <c r="H9962" t="s">
        <v>8218</v>
      </c>
      <c r="I9962" t="s">
        <v>8214</v>
      </c>
      <c r="J9962" t="s">
        <v>8215</v>
      </c>
      <c r="K9962" t="s">
        <v>8224</v>
      </c>
      <c r="L9962" t="s">
        <v>8216</v>
      </c>
    </row>
    <row r="9963" spans="1:12" x14ac:dyDescent="0.35">
      <c r="A9963" s="164" t="s">
        <v>16867</v>
      </c>
      <c r="B9963" t="s">
        <v>16868</v>
      </c>
      <c r="C9963" t="s">
        <v>16869</v>
      </c>
      <c r="D9963" t="s">
        <v>16339</v>
      </c>
      <c r="E9963" t="s">
        <v>4795</v>
      </c>
      <c r="H9963" t="s">
        <v>8218</v>
      </c>
      <c r="I9963" t="s">
        <v>8214</v>
      </c>
      <c r="J9963" t="s">
        <v>8215</v>
      </c>
      <c r="K9963" t="s">
        <v>8224</v>
      </c>
      <c r="L9963" t="s">
        <v>8216</v>
      </c>
    </row>
    <row r="9964" spans="1:12" x14ac:dyDescent="0.35">
      <c r="A9964" s="164" t="s">
        <v>27931</v>
      </c>
      <c r="B9964" t="s">
        <v>27932</v>
      </c>
      <c r="C9964" t="s">
        <v>27933</v>
      </c>
      <c r="D9964" t="s">
        <v>14840</v>
      </c>
      <c r="E9964" t="s">
        <v>4795</v>
      </c>
      <c r="H9964" t="s">
        <v>8218</v>
      </c>
      <c r="I9964" t="s">
        <v>8214</v>
      </c>
      <c r="J9964" t="s">
        <v>8215</v>
      </c>
      <c r="K9964" t="s">
        <v>8224</v>
      </c>
      <c r="L9964" t="s">
        <v>8216</v>
      </c>
    </row>
    <row r="9965" spans="1:12" x14ac:dyDescent="0.35">
      <c r="A9965" s="164" t="s">
        <v>32559</v>
      </c>
      <c r="B9965" t="s">
        <v>32560</v>
      </c>
      <c r="C9965" t="s">
        <v>32561</v>
      </c>
      <c r="D9965" t="s">
        <v>8721</v>
      </c>
      <c r="E9965" t="s">
        <v>4795</v>
      </c>
      <c r="F9965">
        <v>80</v>
      </c>
      <c r="G9965" t="s">
        <v>8234</v>
      </c>
      <c r="H9965" t="s">
        <v>8218</v>
      </c>
      <c r="I9965" t="s">
        <v>8214</v>
      </c>
      <c r="J9965" t="s">
        <v>8215</v>
      </c>
      <c r="K9965" t="s">
        <v>8224</v>
      </c>
      <c r="L9965" t="s">
        <v>8216</v>
      </c>
    </row>
    <row r="9966" spans="1:12" x14ac:dyDescent="0.35">
      <c r="A9966" s="164" t="s">
        <v>10258</v>
      </c>
      <c r="B9966" t="s">
        <v>10259</v>
      </c>
      <c r="C9966" t="s">
        <v>10260</v>
      </c>
      <c r="D9966" t="s">
        <v>10261</v>
      </c>
      <c r="E9966" t="s">
        <v>4795</v>
      </c>
      <c r="F9966">
        <v>20</v>
      </c>
      <c r="G9966" t="s">
        <v>8234</v>
      </c>
      <c r="H9966" t="s">
        <v>8218</v>
      </c>
      <c r="I9966" t="s">
        <v>8214</v>
      </c>
      <c r="J9966" t="s">
        <v>8215</v>
      </c>
      <c r="K9966" t="s">
        <v>8224</v>
      </c>
      <c r="L9966" t="s">
        <v>8216</v>
      </c>
    </row>
    <row r="9967" spans="1:12" x14ac:dyDescent="0.35">
      <c r="A9967" s="164" t="s">
        <v>31713</v>
      </c>
      <c r="B9967" t="s">
        <v>31714</v>
      </c>
      <c r="C9967" t="s">
        <v>31715</v>
      </c>
      <c r="D9967" t="s">
        <v>31716</v>
      </c>
      <c r="E9967" t="s">
        <v>4795</v>
      </c>
      <c r="H9967" t="s">
        <v>8218</v>
      </c>
      <c r="I9967" t="s">
        <v>8219</v>
      </c>
      <c r="J9967" t="s">
        <v>8215</v>
      </c>
      <c r="K9967" t="s">
        <v>8224</v>
      </c>
      <c r="L9967" t="s">
        <v>8216</v>
      </c>
    </row>
    <row r="9968" spans="1:12" x14ac:dyDescent="0.35">
      <c r="A9968" s="164" t="s">
        <v>12266</v>
      </c>
      <c r="B9968" t="s">
        <v>12267</v>
      </c>
      <c r="C9968" t="s">
        <v>12268</v>
      </c>
      <c r="D9968" t="s">
        <v>12269</v>
      </c>
      <c r="E9968" t="s">
        <v>4795</v>
      </c>
      <c r="H9968" t="s">
        <v>8218</v>
      </c>
      <c r="I9968" t="s">
        <v>8214</v>
      </c>
      <c r="J9968" t="s">
        <v>8215</v>
      </c>
      <c r="K9968" t="s">
        <v>8224</v>
      </c>
      <c r="L9968" t="s">
        <v>8216</v>
      </c>
    </row>
    <row r="9969" spans="1:12" x14ac:dyDescent="0.35">
      <c r="A9969" s="164" t="s">
        <v>20158</v>
      </c>
      <c r="B9969" t="s">
        <v>20159</v>
      </c>
      <c r="C9969" t="s">
        <v>20160</v>
      </c>
      <c r="D9969" t="s">
        <v>4833</v>
      </c>
      <c r="E9969" t="s">
        <v>4795</v>
      </c>
      <c r="F9969">
        <v>80</v>
      </c>
      <c r="G9969" t="s">
        <v>8234</v>
      </c>
      <c r="H9969" t="s">
        <v>8218</v>
      </c>
      <c r="I9969" t="s">
        <v>8214</v>
      </c>
      <c r="J9969" t="s">
        <v>8215</v>
      </c>
      <c r="K9969" t="s">
        <v>8224</v>
      </c>
      <c r="L9969" t="s">
        <v>8267</v>
      </c>
    </row>
    <row r="9970" spans="1:12" x14ac:dyDescent="0.35">
      <c r="A9970" s="164" t="s">
        <v>29153</v>
      </c>
      <c r="B9970" t="s">
        <v>29154</v>
      </c>
      <c r="C9970" t="s">
        <v>29155</v>
      </c>
      <c r="D9970" t="s">
        <v>29156</v>
      </c>
      <c r="E9970" t="s">
        <v>4795</v>
      </c>
      <c r="F9970">
        <v>25</v>
      </c>
      <c r="G9970" t="s">
        <v>8234</v>
      </c>
      <c r="H9970" t="s">
        <v>8218</v>
      </c>
      <c r="I9970" t="s">
        <v>8214</v>
      </c>
      <c r="J9970" t="s">
        <v>8215</v>
      </c>
      <c r="K9970" t="s">
        <v>8224</v>
      </c>
      <c r="L9970" t="s">
        <v>8216</v>
      </c>
    </row>
    <row r="9971" spans="1:12" x14ac:dyDescent="0.35">
      <c r="A9971" s="164" t="s">
        <v>26638</v>
      </c>
      <c r="B9971" t="s">
        <v>26639</v>
      </c>
      <c r="C9971" t="s">
        <v>26640</v>
      </c>
      <c r="D9971" t="s">
        <v>8721</v>
      </c>
      <c r="E9971" t="s">
        <v>4795</v>
      </c>
      <c r="F9971">
        <v>104</v>
      </c>
      <c r="G9971" t="s">
        <v>8212</v>
      </c>
      <c r="H9971" t="s">
        <v>8218</v>
      </c>
      <c r="I9971" t="s">
        <v>8214</v>
      </c>
      <c r="J9971" t="s">
        <v>8215</v>
      </c>
      <c r="K9971" t="s">
        <v>8224</v>
      </c>
      <c r="L9971" t="s">
        <v>8216</v>
      </c>
    </row>
    <row r="9972" spans="1:12" x14ac:dyDescent="0.35">
      <c r="A9972" s="164" t="s">
        <v>8990</v>
      </c>
      <c r="B9972" t="s">
        <v>8991</v>
      </c>
      <c r="C9972" t="s">
        <v>8992</v>
      </c>
      <c r="D9972" t="s">
        <v>4833</v>
      </c>
      <c r="E9972" t="s">
        <v>4795</v>
      </c>
      <c r="F9972">
        <v>72</v>
      </c>
      <c r="G9972" t="s">
        <v>8234</v>
      </c>
      <c r="H9972" t="s">
        <v>8218</v>
      </c>
      <c r="I9972" t="s">
        <v>8214</v>
      </c>
      <c r="J9972" t="s">
        <v>8215</v>
      </c>
      <c r="K9972" t="s">
        <v>8224</v>
      </c>
      <c r="L9972" t="s">
        <v>8216</v>
      </c>
    </row>
    <row r="9973" spans="1:12" x14ac:dyDescent="0.35">
      <c r="A9973" s="164" t="s">
        <v>9523</v>
      </c>
      <c r="B9973" t="s">
        <v>9524</v>
      </c>
      <c r="C9973" t="s">
        <v>9525</v>
      </c>
      <c r="D9973" t="s">
        <v>9526</v>
      </c>
      <c r="E9973" t="s">
        <v>4893</v>
      </c>
      <c r="H9973" t="s">
        <v>8226</v>
      </c>
      <c r="I9973" t="s">
        <v>8214</v>
      </c>
      <c r="J9973" t="s">
        <v>8215</v>
      </c>
      <c r="K9973" t="s">
        <v>8224</v>
      </c>
      <c r="L9973" t="s">
        <v>8216</v>
      </c>
    </row>
    <row r="9974" spans="1:12" x14ac:dyDescent="0.35">
      <c r="A9974" s="164" t="s">
        <v>4891</v>
      </c>
      <c r="B9974" t="s">
        <v>7620</v>
      </c>
      <c r="C9974" t="s">
        <v>14201</v>
      </c>
      <c r="D9974" t="s">
        <v>4892</v>
      </c>
      <c r="E9974" t="s">
        <v>4893</v>
      </c>
      <c r="F9974">
        <v>66</v>
      </c>
      <c r="G9974" t="s">
        <v>8234</v>
      </c>
      <c r="H9974" t="s">
        <v>8226</v>
      </c>
      <c r="I9974" t="s">
        <v>8219</v>
      </c>
      <c r="J9974" t="s">
        <v>8215</v>
      </c>
      <c r="K9974" t="s">
        <v>5808</v>
      </c>
      <c r="L9974" t="s">
        <v>8216</v>
      </c>
    </row>
    <row r="9975" spans="1:12" x14ac:dyDescent="0.35">
      <c r="A9975" s="164" t="s">
        <v>9989</v>
      </c>
      <c r="B9975" t="s">
        <v>9990</v>
      </c>
      <c r="C9975" t="s">
        <v>9991</v>
      </c>
      <c r="D9975" t="s">
        <v>9992</v>
      </c>
      <c r="E9975" t="s">
        <v>4893</v>
      </c>
      <c r="F9975">
        <v>22</v>
      </c>
      <c r="G9975" t="s">
        <v>8234</v>
      </c>
      <c r="H9975" t="s">
        <v>8226</v>
      </c>
      <c r="I9975" t="s">
        <v>8219</v>
      </c>
      <c r="J9975" t="s">
        <v>8215</v>
      </c>
      <c r="K9975" t="s">
        <v>8224</v>
      </c>
      <c r="L9975" t="s">
        <v>8216</v>
      </c>
    </row>
    <row r="9976" spans="1:12" x14ac:dyDescent="0.35">
      <c r="A9976" s="164" t="s">
        <v>12216</v>
      </c>
      <c r="B9976" t="s">
        <v>12217</v>
      </c>
      <c r="C9976" t="s">
        <v>12218</v>
      </c>
      <c r="D9976" t="s">
        <v>12219</v>
      </c>
      <c r="E9976" t="s">
        <v>4893</v>
      </c>
      <c r="F9976">
        <v>33</v>
      </c>
      <c r="G9976" t="s">
        <v>8234</v>
      </c>
      <c r="H9976" t="s">
        <v>8226</v>
      </c>
      <c r="I9976" t="s">
        <v>8219</v>
      </c>
      <c r="J9976" t="s">
        <v>8215</v>
      </c>
      <c r="K9976" t="s">
        <v>5808</v>
      </c>
      <c r="L9976" t="s">
        <v>8216</v>
      </c>
    </row>
    <row r="9977" spans="1:12" x14ac:dyDescent="0.35">
      <c r="A9977" s="164" t="s">
        <v>25518</v>
      </c>
      <c r="B9977" t="s">
        <v>25519</v>
      </c>
      <c r="C9977" t="s">
        <v>16196</v>
      </c>
      <c r="D9977" t="s">
        <v>979</v>
      </c>
      <c r="E9977" t="s">
        <v>4893</v>
      </c>
      <c r="F9977">
        <v>44</v>
      </c>
      <c r="G9977" t="s">
        <v>8234</v>
      </c>
      <c r="H9977" t="s">
        <v>8226</v>
      </c>
      <c r="I9977" t="s">
        <v>8219</v>
      </c>
      <c r="J9977" t="s">
        <v>8215</v>
      </c>
      <c r="K9977" t="s">
        <v>5808</v>
      </c>
      <c r="L9977" t="s">
        <v>8216</v>
      </c>
    </row>
    <row r="9978" spans="1:12" x14ac:dyDescent="0.35">
      <c r="A9978" s="164" t="s">
        <v>4894</v>
      </c>
      <c r="B9978" t="s">
        <v>7621</v>
      </c>
      <c r="C9978" t="s">
        <v>18076</v>
      </c>
      <c r="D9978" t="s">
        <v>4895</v>
      </c>
      <c r="E9978" t="s">
        <v>4893</v>
      </c>
      <c r="F9978">
        <v>71</v>
      </c>
      <c r="G9978" t="s">
        <v>8234</v>
      </c>
      <c r="H9978" t="s">
        <v>8226</v>
      </c>
      <c r="I9978" t="s">
        <v>8219</v>
      </c>
      <c r="J9978" t="s">
        <v>8215</v>
      </c>
      <c r="K9978" t="s">
        <v>5808</v>
      </c>
      <c r="L9978" t="s">
        <v>8216</v>
      </c>
    </row>
    <row r="9979" spans="1:12" x14ac:dyDescent="0.35">
      <c r="A9979" s="164" t="s">
        <v>30121</v>
      </c>
      <c r="B9979" t="s">
        <v>18018</v>
      </c>
      <c r="C9979" t="s">
        <v>18019</v>
      </c>
      <c r="D9979" t="s">
        <v>18020</v>
      </c>
      <c r="E9979" t="s">
        <v>4893</v>
      </c>
      <c r="F9979">
        <v>38</v>
      </c>
      <c r="G9979" t="s">
        <v>8234</v>
      </c>
      <c r="H9979" t="s">
        <v>8226</v>
      </c>
      <c r="I9979" t="s">
        <v>8219</v>
      </c>
      <c r="J9979" t="s">
        <v>8215</v>
      </c>
      <c r="K9979" t="s">
        <v>5808</v>
      </c>
      <c r="L9979" t="s">
        <v>8216</v>
      </c>
    </row>
    <row r="9980" spans="1:12" x14ac:dyDescent="0.35">
      <c r="A9980" s="164" t="s">
        <v>4896</v>
      </c>
      <c r="B9980" t="s">
        <v>7617</v>
      </c>
      <c r="C9980" t="s">
        <v>25065</v>
      </c>
      <c r="D9980" t="s">
        <v>4557</v>
      </c>
      <c r="E9980" t="s">
        <v>4893</v>
      </c>
      <c r="F9980">
        <v>133</v>
      </c>
      <c r="G9980" t="s">
        <v>8212</v>
      </c>
      <c r="H9980" t="s">
        <v>8226</v>
      </c>
      <c r="I9980" t="s">
        <v>8219</v>
      </c>
      <c r="J9980" t="s">
        <v>8215</v>
      </c>
      <c r="K9980" t="s">
        <v>8224</v>
      </c>
      <c r="L9980" t="s">
        <v>8216</v>
      </c>
    </row>
    <row r="9981" spans="1:12" x14ac:dyDescent="0.35">
      <c r="A9981" s="164" t="s">
        <v>11773</v>
      </c>
      <c r="B9981" t="s">
        <v>11774</v>
      </c>
      <c r="C9981" t="s">
        <v>11775</v>
      </c>
      <c r="D9981" t="s">
        <v>11776</v>
      </c>
      <c r="E9981" t="s">
        <v>4893</v>
      </c>
      <c r="F9981">
        <v>25</v>
      </c>
      <c r="G9981" t="s">
        <v>8234</v>
      </c>
      <c r="H9981" t="s">
        <v>8226</v>
      </c>
      <c r="I9981" t="s">
        <v>8219</v>
      </c>
      <c r="J9981" t="s">
        <v>8215</v>
      </c>
      <c r="K9981" t="s">
        <v>5808</v>
      </c>
      <c r="L9981" t="s">
        <v>8216</v>
      </c>
    </row>
    <row r="9982" spans="1:12" x14ac:dyDescent="0.35">
      <c r="A9982" s="164" t="s">
        <v>15994</v>
      </c>
      <c r="B9982" t="s">
        <v>15995</v>
      </c>
      <c r="C9982" t="s">
        <v>15996</v>
      </c>
      <c r="D9982" t="s">
        <v>15997</v>
      </c>
      <c r="E9982" t="s">
        <v>4893</v>
      </c>
      <c r="F9982">
        <v>62</v>
      </c>
      <c r="G9982" t="s">
        <v>8234</v>
      </c>
      <c r="H9982" t="s">
        <v>8226</v>
      </c>
      <c r="I9982" t="s">
        <v>8219</v>
      </c>
      <c r="J9982" t="s">
        <v>8215</v>
      </c>
      <c r="K9982" t="s">
        <v>8224</v>
      </c>
      <c r="L9982" t="s">
        <v>8216</v>
      </c>
    </row>
    <row r="9983" spans="1:12" x14ac:dyDescent="0.35">
      <c r="A9983" s="164" t="s">
        <v>4897</v>
      </c>
      <c r="B9983" t="s">
        <v>7622</v>
      </c>
      <c r="C9983" t="s">
        <v>31587</v>
      </c>
      <c r="D9983" t="s">
        <v>4898</v>
      </c>
      <c r="E9983" t="s">
        <v>4893</v>
      </c>
      <c r="F9983">
        <v>58</v>
      </c>
      <c r="G9983" t="s">
        <v>8234</v>
      </c>
      <c r="H9983" t="s">
        <v>8226</v>
      </c>
      <c r="I9983" t="s">
        <v>8219</v>
      </c>
      <c r="J9983" t="s">
        <v>8215</v>
      </c>
      <c r="K9983" t="s">
        <v>5808</v>
      </c>
      <c r="L9983" t="s">
        <v>8216</v>
      </c>
    </row>
    <row r="9984" spans="1:12" x14ac:dyDescent="0.35">
      <c r="A9984" s="164" t="s">
        <v>4899</v>
      </c>
      <c r="B9984" t="s">
        <v>7618</v>
      </c>
      <c r="C9984" t="s">
        <v>12823</v>
      </c>
      <c r="D9984" t="s">
        <v>4900</v>
      </c>
      <c r="E9984" t="s">
        <v>4893</v>
      </c>
      <c r="F9984">
        <v>212</v>
      </c>
      <c r="G9984" t="s">
        <v>8223</v>
      </c>
      <c r="H9984" t="s">
        <v>8226</v>
      </c>
      <c r="I9984" t="s">
        <v>8214</v>
      </c>
      <c r="J9984" t="s">
        <v>8215</v>
      </c>
      <c r="K9984" t="s">
        <v>5808</v>
      </c>
      <c r="L9984" t="s">
        <v>8267</v>
      </c>
    </row>
    <row r="9985" spans="1:12" x14ac:dyDescent="0.35">
      <c r="A9985" s="164" t="s">
        <v>4901</v>
      </c>
      <c r="B9985" t="s">
        <v>7615</v>
      </c>
      <c r="C9985" t="s">
        <v>17458</v>
      </c>
      <c r="D9985" t="s">
        <v>953</v>
      </c>
      <c r="E9985" t="s">
        <v>4893</v>
      </c>
      <c r="F9985">
        <v>170</v>
      </c>
      <c r="G9985" t="s">
        <v>8212</v>
      </c>
      <c r="H9985" t="s">
        <v>8226</v>
      </c>
      <c r="I9985" t="s">
        <v>8214</v>
      </c>
      <c r="J9985" t="s">
        <v>8215</v>
      </c>
      <c r="K9985" t="s">
        <v>5808</v>
      </c>
      <c r="L9985" t="s">
        <v>8216</v>
      </c>
    </row>
    <row r="9986" spans="1:12" x14ac:dyDescent="0.35">
      <c r="A9986" s="164" t="s">
        <v>4903</v>
      </c>
      <c r="B9986" t="s">
        <v>7624</v>
      </c>
      <c r="C9986" t="s">
        <v>21412</v>
      </c>
      <c r="D9986" t="s">
        <v>160</v>
      </c>
      <c r="E9986" t="s">
        <v>4893</v>
      </c>
      <c r="F9986">
        <v>48</v>
      </c>
      <c r="G9986" t="s">
        <v>8234</v>
      </c>
      <c r="H9986" t="s">
        <v>8226</v>
      </c>
      <c r="I9986" t="s">
        <v>8219</v>
      </c>
      <c r="J9986" t="s">
        <v>8215</v>
      </c>
      <c r="K9986" t="s">
        <v>5808</v>
      </c>
      <c r="L9986" t="s">
        <v>8216</v>
      </c>
    </row>
    <row r="9987" spans="1:12" x14ac:dyDescent="0.35">
      <c r="A9987" s="164" t="s">
        <v>23664</v>
      </c>
      <c r="B9987" t="s">
        <v>23665</v>
      </c>
      <c r="C9987" t="s">
        <v>10319</v>
      </c>
      <c r="D9987" t="s">
        <v>10320</v>
      </c>
      <c r="E9987" t="s">
        <v>4893</v>
      </c>
      <c r="F9987">
        <v>46</v>
      </c>
      <c r="G9987" t="s">
        <v>8234</v>
      </c>
      <c r="H9987" t="s">
        <v>8226</v>
      </c>
      <c r="I9987" t="s">
        <v>8219</v>
      </c>
      <c r="J9987" t="s">
        <v>8215</v>
      </c>
      <c r="K9987" t="s">
        <v>5808</v>
      </c>
      <c r="L9987" t="s">
        <v>8216</v>
      </c>
    </row>
    <row r="9988" spans="1:12" x14ac:dyDescent="0.35">
      <c r="A9988" s="164" t="s">
        <v>29932</v>
      </c>
      <c r="B9988" t="s">
        <v>16662</v>
      </c>
      <c r="C9988" t="s">
        <v>16663</v>
      </c>
      <c r="D9988" t="s">
        <v>16664</v>
      </c>
      <c r="E9988" t="s">
        <v>4893</v>
      </c>
      <c r="F9988">
        <v>16</v>
      </c>
      <c r="G9988" t="s">
        <v>8234</v>
      </c>
      <c r="H9988" t="s">
        <v>8226</v>
      </c>
      <c r="I9988" t="s">
        <v>8219</v>
      </c>
      <c r="J9988" t="s">
        <v>8215</v>
      </c>
      <c r="K9988" t="s">
        <v>8224</v>
      </c>
      <c r="L9988" t="s">
        <v>8216</v>
      </c>
    </row>
    <row r="9989" spans="1:12" x14ac:dyDescent="0.35">
      <c r="A9989" s="164" t="s">
        <v>31760</v>
      </c>
      <c r="B9989" t="s">
        <v>5808</v>
      </c>
      <c r="C9989" t="s">
        <v>30428</v>
      </c>
      <c r="D9989" t="s">
        <v>1014</v>
      </c>
      <c r="E9989" t="s">
        <v>4893</v>
      </c>
      <c r="F9989">
        <v>36</v>
      </c>
      <c r="G9989" t="s">
        <v>8234</v>
      </c>
      <c r="H9989" t="s">
        <v>8226</v>
      </c>
      <c r="I9989" t="s">
        <v>8219</v>
      </c>
      <c r="J9989" t="s">
        <v>8215</v>
      </c>
      <c r="K9989" t="s">
        <v>8224</v>
      </c>
      <c r="L9989" t="s">
        <v>8216</v>
      </c>
    </row>
    <row r="9990" spans="1:12" x14ac:dyDescent="0.35">
      <c r="A9990" s="164" t="s">
        <v>14704</v>
      </c>
      <c r="B9990" t="s">
        <v>14705</v>
      </c>
      <c r="C9990" t="s">
        <v>14706</v>
      </c>
      <c r="D9990" t="s">
        <v>14707</v>
      </c>
      <c r="E9990" t="s">
        <v>4893</v>
      </c>
      <c r="F9990">
        <v>43</v>
      </c>
      <c r="G9990" t="s">
        <v>8234</v>
      </c>
      <c r="H9990" t="s">
        <v>8226</v>
      </c>
      <c r="I9990" t="s">
        <v>8219</v>
      </c>
      <c r="J9990" t="s">
        <v>8215</v>
      </c>
      <c r="K9990" t="s">
        <v>8224</v>
      </c>
      <c r="L9990" t="s">
        <v>8216</v>
      </c>
    </row>
    <row r="9991" spans="1:12" x14ac:dyDescent="0.35">
      <c r="A9991" s="164" t="s">
        <v>28757</v>
      </c>
      <c r="B9991" t="s">
        <v>28758</v>
      </c>
      <c r="C9991" t="s">
        <v>28759</v>
      </c>
      <c r="D9991" t="s">
        <v>28760</v>
      </c>
      <c r="E9991" t="s">
        <v>4893</v>
      </c>
      <c r="H9991" t="s">
        <v>8226</v>
      </c>
      <c r="I9991" t="s">
        <v>8219</v>
      </c>
      <c r="J9991" t="s">
        <v>8215</v>
      </c>
      <c r="K9991" t="s">
        <v>8224</v>
      </c>
      <c r="L9991" t="s">
        <v>8216</v>
      </c>
    </row>
    <row r="9992" spans="1:12" x14ac:dyDescent="0.35">
      <c r="A9992" s="164" t="s">
        <v>19336</v>
      </c>
      <c r="B9992" t="s">
        <v>19337</v>
      </c>
      <c r="C9992" t="s">
        <v>19338</v>
      </c>
      <c r="D9992" t="s">
        <v>19339</v>
      </c>
      <c r="E9992" t="s">
        <v>4893</v>
      </c>
      <c r="F9992">
        <v>33</v>
      </c>
      <c r="G9992" t="s">
        <v>8234</v>
      </c>
      <c r="H9992" t="s">
        <v>8226</v>
      </c>
      <c r="I9992" t="s">
        <v>8219</v>
      </c>
      <c r="J9992" t="s">
        <v>8215</v>
      </c>
      <c r="K9992" t="s">
        <v>8224</v>
      </c>
      <c r="L9992" t="s">
        <v>8216</v>
      </c>
    </row>
    <row r="9993" spans="1:12" x14ac:dyDescent="0.35">
      <c r="A9993" s="164" t="s">
        <v>16595</v>
      </c>
      <c r="B9993" t="s">
        <v>16596</v>
      </c>
      <c r="C9993" t="s">
        <v>16597</v>
      </c>
      <c r="D9993" t="s">
        <v>16598</v>
      </c>
      <c r="E9993" t="s">
        <v>4893</v>
      </c>
      <c r="F9993">
        <v>15</v>
      </c>
      <c r="G9993" t="s">
        <v>8234</v>
      </c>
      <c r="H9993" t="s">
        <v>8226</v>
      </c>
      <c r="I9993" t="s">
        <v>8219</v>
      </c>
      <c r="J9993" t="s">
        <v>8215</v>
      </c>
      <c r="K9993" t="s">
        <v>8224</v>
      </c>
      <c r="L9993" t="s">
        <v>8216</v>
      </c>
    </row>
    <row r="9994" spans="1:12" x14ac:dyDescent="0.35">
      <c r="A9994" s="164" t="s">
        <v>29457</v>
      </c>
      <c r="B9994" t="s">
        <v>29458</v>
      </c>
      <c r="C9994" t="s">
        <v>29459</v>
      </c>
      <c r="D9994" t="s">
        <v>29460</v>
      </c>
      <c r="E9994" t="s">
        <v>4893</v>
      </c>
      <c r="H9994" t="s">
        <v>8226</v>
      </c>
      <c r="I9994" t="s">
        <v>8219</v>
      </c>
      <c r="J9994" t="s">
        <v>8215</v>
      </c>
      <c r="K9994" t="s">
        <v>8224</v>
      </c>
      <c r="L9994" t="s">
        <v>8216</v>
      </c>
    </row>
    <row r="9995" spans="1:12" x14ac:dyDescent="0.35">
      <c r="A9995" s="164" t="s">
        <v>4904</v>
      </c>
      <c r="B9995" t="s">
        <v>7616</v>
      </c>
      <c r="C9995" t="s">
        <v>9797</v>
      </c>
      <c r="D9995" t="s">
        <v>4902</v>
      </c>
      <c r="E9995" t="s">
        <v>4893</v>
      </c>
      <c r="F9995">
        <v>66</v>
      </c>
      <c r="G9995" t="s">
        <v>8234</v>
      </c>
      <c r="H9995" t="s">
        <v>8226</v>
      </c>
      <c r="I9995" t="s">
        <v>8219</v>
      </c>
      <c r="J9995" t="s">
        <v>8215</v>
      </c>
      <c r="K9995" t="s">
        <v>5808</v>
      </c>
      <c r="L9995" t="s">
        <v>8216</v>
      </c>
    </row>
    <row r="9996" spans="1:12" x14ac:dyDescent="0.35">
      <c r="A9996" s="164" t="s">
        <v>26251</v>
      </c>
      <c r="B9996" t="s">
        <v>14428</v>
      </c>
      <c r="C9996" t="s">
        <v>14429</v>
      </c>
      <c r="D9996" t="s">
        <v>2558</v>
      </c>
      <c r="E9996" t="s">
        <v>4893</v>
      </c>
      <c r="F9996">
        <v>24</v>
      </c>
      <c r="G9996" t="s">
        <v>8234</v>
      </c>
      <c r="H9996" t="s">
        <v>8226</v>
      </c>
      <c r="I9996" t="s">
        <v>8219</v>
      </c>
      <c r="J9996" t="s">
        <v>8215</v>
      </c>
      <c r="K9996" t="s">
        <v>8224</v>
      </c>
      <c r="L9996" t="s">
        <v>8216</v>
      </c>
    </row>
    <row r="9997" spans="1:12" x14ac:dyDescent="0.35">
      <c r="A9997" s="164" t="s">
        <v>20580</v>
      </c>
      <c r="B9997" t="s">
        <v>20581</v>
      </c>
      <c r="C9997" t="s">
        <v>20582</v>
      </c>
      <c r="D9997" t="s">
        <v>20583</v>
      </c>
      <c r="E9997" t="s">
        <v>4893</v>
      </c>
      <c r="F9997">
        <v>16</v>
      </c>
      <c r="G9997" t="s">
        <v>8234</v>
      </c>
      <c r="H9997" t="s">
        <v>8226</v>
      </c>
      <c r="I9997" t="s">
        <v>8219</v>
      </c>
      <c r="J9997" t="s">
        <v>8215</v>
      </c>
      <c r="K9997" t="s">
        <v>8224</v>
      </c>
      <c r="L9997" t="s">
        <v>8216</v>
      </c>
    </row>
    <row r="9998" spans="1:12" x14ac:dyDescent="0.35">
      <c r="A9998" s="164" t="s">
        <v>21383</v>
      </c>
      <c r="B9998" t="s">
        <v>21384</v>
      </c>
      <c r="C9998" t="s">
        <v>21385</v>
      </c>
      <c r="D9998" t="s">
        <v>21386</v>
      </c>
      <c r="E9998" t="s">
        <v>4893</v>
      </c>
      <c r="F9998">
        <v>15</v>
      </c>
      <c r="G9998" t="s">
        <v>8234</v>
      </c>
      <c r="H9998" t="s">
        <v>8226</v>
      </c>
      <c r="I9998" t="s">
        <v>8219</v>
      </c>
      <c r="J9998" t="s">
        <v>8215</v>
      </c>
      <c r="K9998" t="s">
        <v>8224</v>
      </c>
      <c r="L9998" t="s">
        <v>8216</v>
      </c>
    </row>
    <row r="9999" spans="1:12" x14ac:dyDescent="0.35">
      <c r="A9999" s="164" t="s">
        <v>28919</v>
      </c>
      <c r="B9999" t="s">
        <v>18811</v>
      </c>
      <c r="C9999" t="s">
        <v>18812</v>
      </c>
      <c r="D9999" t="s">
        <v>18813</v>
      </c>
      <c r="E9999" t="s">
        <v>4893</v>
      </c>
      <c r="F9999">
        <v>16</v>
      </c>
      <c r="G9999" t="s">
        <v>8234</v>
      </c>
      <c r="H9999" t="s">
        <v>8226</v>
      </c>
      <c r="I9999" t="s">
        <v>8219</v>
      </c>
      <c r="J9999" t="s">
        <v>8215</v>
      </c>
      <c r="K9999" t="s">
        <v>8224</v>
      </c>
      <c r="L9999" t="s">
        <v>8216</v>
      </c>
    </row>
    <row r="10000" spans="1:12" x14ac:dyDescent="0.35">
      <c r="A10000" s="164" t="s">
        <v>4905</v>
      </c>
      <c r="B10000" t="s">
        <v>7623</v>
      </c>
      <c r="C10000" t="s">
        <v>16934</v>
      </c>
      <c r="D10000" t="s">
        <v>1567</v>
      </c>
      <c r="E10000" t="s">
        <v>4893</v>
      </c>
      <c r="F10000">
        <v>32</v>
      </c>
      <c r="G10000" t="s">
        <v>8234</v>
      </c>
      <c r="H10000" t="s">
        <v>8226</v>
      </c>
      <c r="I10000" t="s">
        <v>8219</v>
      </c>
      <c r="J10000" t="s">
        <v>8215</v>
      </c>
      <c r="K10000" t="s">
        <v>8224</v>
      </c>
      <c r="L10000" t="s">
        <v>8216</v>
      </c>
    </row>
    <row r="10001" spans="1:12" x14ac:dyDescent="0.35">
      <c r="A10001" s="164" t="s">
        <v>9813</v>
      </c>
      <c r="B10001" t="s">
        <v>9814</v>
      </c>
      <c r="C10001" t="s">
        <v>9815</v>
      </c>
      <c r="D10001" t="s">
        <v>4900</v>
      </c>
      <c r="E10001" t="s">
        <v>4893</v>
      </c>
      <c r="F10001">
        <v>23</v>
      </c>
      <c r="G10001" t="s">
        <v>8234</v>
      </c>
      <c r="H10001" t="s">
        <v>8226</v>
      </c>
      <c r="I10001" t="s">
        <v>8214</v>
      </c>
      <c r="J10001" t="s">
        <v>8215</v>
      </c>
      <c r="K10001" t="s">
        <v>8224</v>
      </c>
      <c r="L10001" t="s">
        <v>8216</v>
      </c>
    </row>
    <row r="10002" spans="1:12" x14ac:dyDescent="0.35">
      <c r="A10002" s="164" t="s">
        <v>7619</v>
      </c>
      <c r="B10002" t="s">
        <v>6938</v>
      </c>
      <c r="C10002" t="s">
        <v>31047</v>
      </c>
      <c r="D10002" t="s">
        <v>4900</v>
      </c>
      <c r="E10002" t="s">
        <v>4893</v>
      </c>
      <c r="F10002">
        <v>0</v>
      </c>
      <c r="G10002" t="s">
        <v>8234</v>
      </c>
      <c r="H10002" t="s">
        <v>8226</v>
      </c>
      <c r="I10002" t="s">
        <v>8214</v>
      </c>
      <c r="J10002" t="s">
        <v>8215</v>
      </c>
      <c r="K10002" t="s">
        <v>8224</v>
      </c>
      <c r="L10002" t="s">
        <v>8216</v>
      </c>
    </row>
    <row r="10003" spans="1:12" x14ac:dyDescent="0.35">
      <c r="A10003" s="164" t="s">
        <v>15420</v>
      </c>
      <c r="B10003" t="s">
        <v>15421</v>
      </c>
      <c r="C10003" t="s">
        <v>15422</v>
      </c>
      <c r="D10003" t="s">
        <v>4898</v>
      </c>
      <c r="E10003" t="s">
        <v>4893</v>
      </c>
      <c r="F10003">
        <v>0</v>
      </c>
      <c r="G10003" t="s">
        <v>8234</v>
      </c>
      <c r="H10003" t="s">
        <v>8226</v>
      </c>
      <c r="I10003" t="s">
        <v>8219</v>
      </c>
      <c r="J10003" t="s">
        <v>8215</v>
      </c>
      <c r="K10003" t="s">
        <v>8224</v>
      </c>
      <c r="L10003" t="s">
        <v>8216</v>
      </c>
    </row>
    <row r="10004" spans="1:12" x14ac:dyDescent="0.35">
      <c r="A10004" s="164" t="s">
        <v>32002</v>
      </c>
      <c r="B10004" t="s">
        <v>20581</v>
      </c>
      <c r="C10004" t="s">
        <v>20582</v>
      </c>
      <c r="D10004" t="s">
        <v>20583</v>
      </c>
      <c r="E10004" t="s">
        <v>4893</v>
      </c>
      <c r="F10004">
        <v>16</v>
      </c>
      <c r="G10004" t="s">
        <v>8234</v>
      </c>
      <c r="H10004" t="s">
        <v>8226</v>
      </c>
      <c r="I10004" t="s">
        <v>8219</v>
      </c>
      <c r="J10004" t="s">
        <v>8272</v>
      </c>
      <c r="K10004" t="s">
        <v>8224</v>
      </c>
      <c r="L10004" t="s">
        <v>8216</v>
      </c>
    </row>
    <row r="10005" spans="1:12" x14ac:dyDescent="0.35">
      <c r="A10005" s="164" t="s">
        <v>18857</v>
      </c>
      <c r="B10005" t="s">
        <v>18858</v>
      </c>
      <c r="C10005" t="s">
        <v>18859</v>
      </c>
      <c r="D10005" t="s">
        <v>18860</v>
      </c>
      <c r="E10005" t="s">
        <v>4893</v>
      </c>
      <c r="F10005">
        <v>10</v>
      </c>
      <c r="G10005" t="s">
        <v>8234</v>
      </c>
      <c r="H10005" t="s">
        <v>8226</v>
      </c>
      <c r="I10005" t="s">
        <v>8219</v>
      </c>
      <c r="J10005" t="s">
        <v>8272</v>
      </c>
      <c r="K10005" t="s">
        <v>8224</v>
      </c>
      <c r="L10005" t="s">
        <v>8216</v>
      </c>
    </row>
    <row r="10006" spans="1:12" x14ac:dyDescent="0.35">
      <c r="A10006" s="164" t="s">
        <v>16194</v>
      </c>
      <c r="B10006" t="s">
        <v>16195</v>
      </c>
      <c r="C10006" t="s">
        <v>16196</v>
      </c>
      <c r="D10006" t="s">
        <v>979</v>
      </c>
      <c r="E10006" t="s">
        <v>4893</v>
      </c>
      <c r="F10006">
        <v>25</v>
      </c>
      <c r="G10006" t="s">
        <v>8234</v>
      </c>
      <c r="H10006" t="s">
        <v>8226</v>
      </c>
      <c r="I10006" t="s">
        <v>8219</v>
      </c>
      <c r="J10006" t="s">
        <v>8272</v>
      </c>
      <c r="K10006" t="s">
        <v>5808</v>
      </c>
      <c r="L10006" t="s">
        <v>8216</v>
      </c>
    </row>
    <row r="10007" spans="1:12" x14ac:dyDescent="0.35">
      <c r="A10007" s="164" t="s">
        <v>25902</v>
      </c>
      <c r="B10007" t="s">
        <v>9990</v>
      </c>
      <c r="C10007" t="s">
        <v>9991</v>
      </c>
      <c r="D10007" t="s">
        <v>9992</v>
      </c>
      <c r="E10007" t="s">
        <v>4893</v>
      </c>
      <c r="F10007">
        <v>12</v>
      </c>
      <c r="G10007" t="s">
        <v>8234</v>
      </c>
      <c r="H10007" t="s">
        <v>8226</v>
      </c>
      <c r="I10007" t="s">
        <v>8219</v>
      </c>
      <c r="J10007" t="s">
        <v>8272</v>
      </c>
      <c r="K10007" t="s">
        <v>8224</v>
      </c>
      <c r="L10007" t="s">
        <v>8216</v>
      </c>
    </row>
    <row r="10008" spans="1:12" x14ac:dyDescent="0.35">
      <c r="A10008" s="164" t="s">
        <v>15945</v>
      </c>
      <c r="B10008" t="s">
        <v>12217</v>
      </c>
      <c r="C10008" t="s">
        <v>12218</v>
      </c>
      <c r="D10008" t="s">
        <v>12219</v>
      </c>
      <c r="E10008" t="s">
        <v>4893</v>
      </c>
      <c r="F10008">
        <v>25</v>
      </c>
      <c r="G10008" t="s">
        <v>8234</v>
      </c>
      <c r="H10008" t="s">
        <v>8226</v>
      </c>
      <c r="I10008" t="s">
        <v>8219</v>
      </c>
      <c r="J10008" t="s">
        <v>8272</v>
      </c>
      <c r="K10008" t="s">
        <v>5808</v>
      </c>
      <c r="L10008" t="s">
        <v>8216</v>
      </c>
    </row>
    <row r="10009" spans="1:12" x14ac:dyDescent="0.35">
      <c r="A10009" s="164" t="s">
        <v>32126</v>
      </c>
      <c r="B10009" t="s">
        <v>14705</v>
      </c>
      <c r="C10009" t="s">
        <v>14706</v>
      </c>
      <c r="D10009" t="s">
        <v>14707</v>
      </c>
      <c r="E10009" t="s">
        <v>4893</v>
      </c>
      <c r="F10009">
        <v>25</v>
      </c>
      <c r="G10009" t="s">
        <v>8234</v>
      </c>
      <c r="H10009" t="s">
        <v>8226</v>
      </c>
      <c r="I10009" t="s">
        <v>8219</v>
      </c>
      <c r="J10009" t="s">
        <v>8272</v>
      </c>
      <c r="K10009" t="s">
        <v>8224</v>
      </c>
      <c r="L10009" t="s">
        <v>8216</v>
      </c>
    </row>
    <row r="10010" spans="1:12" x14ac:dyDescent="0.35">
      <c r="A10010" s="164" t="s">
        <v>24705</v>
      </c>
      <c r="B10010" t="s">
        <v>19337</v>
      </c>
      <c r="C10010" t="s">
        <v>19338</v>
      </c>
      <c r="D10010" t="s">
        <v>19339</v>
      </c>
      <c r="E10010" t="s">
        <v>4893</v>
      </c>
      <c r="F10010">
        <v>18</v>
      </c>
      <c r="G10010" t="s">
        <v>8234</v>
      </c>
      <c r="H10010" t="s">
        <v>8226</v>
      </c>
      <c r="I10010" t="s">
        <v>8219</v>
      </c>
      <c r="J10010" t="s">
        <v>8272</v>
      </c>
      <c r="K10010" t="s">
        <v>8224</v>
      </c>
      <c r="L10010" t="s">
        <v>8216</v>
      </c>
    </row>
    <row r="10011" spans="1:12" x14ac:dyDescent="0.35">
      <c r="A10011" s="164" t="s">
        <v>30427</v>
      </c>
      <c r="B10011" t="s">
        <v>5808</v>
      </c>
      <c r="C10011" t="s">
        <v>30428</v>
      </c>
      <c r="D10011" t="s">
        <v>1014</v>
      </c>
      <c r="E10011" t="s">
        <v>4893</v>
      </c>
      <c r="F10011">
        <v>25</v>
      </c>
      <c r="G10011" t="s">
        <v>8234</v>
      </c>
      <c r="H10011" t="s">
        <v>8226</v>
      </c>
      <c r="I10011" t="s">
        <v>8219</v>
      </c>
      <c r="J10011" t="s">
        <v>8272</v>
      </c>
      <c r="K10011" t="s">
        <v>8224</v>
      </c>
      <c r="L10011" t="s">
        <v>8216</v>
      </c>
    </row>
    <row r="10012" spans="1:12" x14ac:dyDescent="0.35">
      <c r="A10012" s="164" t="s">
        <v>14427</v>
      </c>
      <c r="B10012" t="s">
        <v>14428</v>
      </c>
      <c r="C10012" t="s">
        <v>14429</v>
      </c>
      <c r="D10012" t="s">
        <v>2558</v>
      </c>
      <c r="E10012" t="s">
        <v>4893</v>
      </c>
      <c r="F10012">
        <v>22</v>
      </c>
      <c r="G10012" t="s">
        <v>8234</v>
      </c>
      <c r="H10012" t="s">
        <v>8226</v>
      </c>
      <c r="I10012" t="s">
        <v>8219</v>
      </c>
      <c r="J10012" t="s">
        <v>8272</v>
      </c>
      <c r="K10012" t="s">
        <v>8224</v>
      </c>
      <c r="L10012" t="s">
        <v>8216</v>
      </c>
    </row>
    <row r="10013" spans="1:12" x14ac:dyDescent="0.35">
      <c r="A10013" s="164" t="s">
        <v>26434</v>
      </c>
      <c r="B10013" t="s">
        <v>21384</v>
      </c>
      <c r="C10013" t="s">
        <v>21385</v>
      </c>
      <c r="D10013" t="s">
        <v>21386</v>
      </c>
      <c r="E10013" t="s">
        <v>4893</v>
      </c>
      <c r="F10013">
        <v>12</v>
      </c>
      <c r="G10013" t="s">
        <v>8234</v>
      </c>
      <c r="H10013" t="s">
        <v>8226</v>
      </c>
      <c r="I10013" t="s">
        <v>8219</v>
      </c>
      <c r="J10013" t="s">
        <v>8272</v>
      </c>
      <c r="K10013" t="s">
        <v>8224</v>
      </c>
      <c r="L10013" t="s">
        <v>8216</v>
      </c>
    </row>
    <row r="10014" spans="1:12" x14ac:dyDescent="0.35">
      <c r="A10014" s="164" t="s">
        <v>18017</v>
      </c>
      <c r="B10014" t="s">
        <v>18018</v>
      </c>
      <c r="C10014" t="s">
        <v>18019</v>
      </c>
      <c r="D10014" t="s">
        <v>18020</v>
      </c>
      <c r="E10014" t="s">
        <v>4893</v>
      </c>
      <c r="F10014">
        <v>25</v>
      </c>
      <c r="G10014" t="s">
        <v>8234</v>
      </c>
      <c r="H10014" t="s">
        <v>8226</v>
      </c>
      <c r="I10014" t="s">
        <v>8219</v>
      </c>
      <c r="J10014" t="s">
        <v>8272</v>
      </c>
      <c r="K10014" t="s">
        <v>5808</v>
      </c>
      <c r="L10014" t="s">
        <v>8216</v>
      </c>
    </row>
    <row r="10015" spans="1:12" x14ac:dyDescent="0.35">
      <c r="A10015" s="164" t="s">
        <v>18810</v>
      </c>
      <c r="B10015" t="s">
        <v>18811</v>
      </c>
      <c r="C10015" t="s">
        <v>18812</v>
      </c>
      <c r="D10015" t="s">
        <v>18813</v>
      </c>
      <c r="E10015" t="s">
        <v>4893</v>
      </c>
      <c r="F10015">
        <v>16</v>
      </c>
      <c r="G10015" t="s">
        <v>8234</v>
      </c>
      <c r="H10015" t="s">
        <v>8226</v>
      </c>
      <c r="I10015" t="s">
        <v>8219</v>
      </c>
      <c r="J10015" t="s">
        <v>8272</v>
      </c>
      <c r="K10015" t="s">
        <v>8224</v>
      </c>
      <c r="L10015" t="s">
        <v>8216</v>
      </c>
    </row>
    <row r="10016" spans="1:12" x14ac:dyDescent="0.35">
      <c r="A10016" s="164" t="s">
        <v>10317</v>
      </c>
      <c r="B10016" t="s">
        <v>10318</v>
      </c>
      <c r="C10016" t="s">
        <v>10319</v>
      </c>
      <c r="D10016" t="s">
        <v>10320</v>
      </c>
      <c r="E10016" t="s">
        <v>4893</v>
      </c>
      <c r="F10016">
        <v>25</v>
      </c>
      <c r="G10016" t="s">
        <v>8234</v>
      </c>
      <c r="H10016" t="s">
        <v>8226</v>
      </c>
      <c r="I10016" t="s">
        <v>8219</v>
      </c>
      <c r="J10016" t="s">
        <v>8272</v>
      </c>
      <c r="K10016" t="s">
        <v>5808</v>
      </c>
      <c r="L10016" t="s">
        <v>8216</v>
      </c>
    </row>
    <row r="10017" spans="1:12" x14ac:dyDescent="0.35">
      <c r="A10017" s="164" t="s">
        <v>27391</v>
      </c>
      <c r="B10017" t="s">
        <v>16596</v>
      </c>
      <c r="C10017" t="s">
        <v>27392</v>
      </c>
      <c r="D10017" t="s">
        <v>16598</v>
      </c>
      <c r="E10017" t="s">
        <v>4893</v>
      </c>
      <c r="F10017">
        <v>22</v>
      </c>
      <c r="G10017" t="s">
        <v>8234</v>
      </c>
      <c r="H10017" t="s">
        <v>8226</v>
      </c>
      <c r="I10017" t="s">
        <v>8219</v>
      </c>
      <c r="J10017" t="s">
        <v>8272</v>
      </c>
      <c r="K10017" t="s">
        <v>8224</v>
      </c>
      <c r="L10017" t="s">
        <v>8216</v>
      </c>
    </row>
    <row r="10018" spans="1:12" x14ac:dyDescent="0.35">
      <c r="A10018" s="164" t="s">
        <v>29215</v>
      </c>
      <c r="B10018" t="s">
        <v>29216</v>
      </c>
      <c r="C10018" t="s">
        <v>29217</v>
      </c>
      <c r="D10018" t="s">
        <v>20583</v>
      </c>
      <c r="E10018" t="s">
        <v>4893</v>
      </c>
      <c r="F10018">
        <v>24</v>
      </c>
      <c r="G10018" t="s">
        <v>8234</v>
      </c>
      <c r="H10018" t="s">
        <v>8226</v>
      </c>
      <c r="I10018" t="s">
        <v>8219</v>
      </c>
      <c r="J10018" t="s">
        <v>8272</v>
      </c>
      <c r="K10018" t="s">
        <v>8224</v>
      </c>
      <c r="L10018" t="s">
        <v>8216</v>
      </c>
    </row>
    <row r="10019" spans="1:12" x14ac:dyDescent="0.35">
      <c r="A10019" s="164" t="s">
        <v>16661</v>
      </c>
      <c r="B10019" t="s">
        <v>16662</v>
      </c>
      <c r="C10019" t="s">
        <v>16663</v>
      </c>
      <c r="D10019" t="s">
        <v>16664</v>
      </c>
      <c r="E10019" t="s">
        <v>4893</v>
      </c>
      <c r="F10019">
        <v>13</v>
      </c>
      <c r="G10019" t="s">
        <v>8234</v>
      </c>
      <c r="H10019" t="s">
        <v>8226</v>
      </c>
      <c r="I10019" t="s">
        <v>8219</v>
      </c>
      <c r="J10019" t="s">
        <v>8272</v>
      </c>
      <c r="K10019" t="s">
        <v>8224</v>
      </c>
      <c r="L10019" t="s">
        <v>8216</v>
      </c>
    </row>
    <row r="10020" spans="1:12" x14ac:dyDescent="0.35">
      <c r="A10020" s="164" t="s">
        <v>19793</v>
      </c>
      <c r="B10020" t="s">
        <v>11774</v>
      </c>
      <c r="C10020" t="s">
        <v>11775</v>
      </c>
      <c r="D10020" t="s">
        <v>11776</v>
      </c>
      <c r="E10020" t="s">
        <v>4893</v>
      </c>
      <c r="F10020">
        <v>25</v>
      </c>
      <c r="G10020" t="s">
        <v>8234</v>
      </c>
      <c r="H10020" t="s">
        <v>8226</v>
      </c>
      <c r="I10020" t="s">
        <v>8219</v>
      </c>
      <c r="J10020" t="s">
        <v>8272</v>
      </c>
      <c r="K10020" t="s">
        <v>5808</v>
      </c>
      <c r="L10020" t="s">
        <v>8216</v>
      </c>
    </row>
    <row r="10021" spans="1:12" x14ac:dyDescent="0.35">
      <c r="A10021" s="164" t="s">
        <v>18736</v>
      </c>
      <c r="B10021" t="s">
        <v>18737</v>
      </c>
      <c r="C10021" t="s">
        <v>18738</v>
      </c>
      <c r="D10021" t="s">
        <v>1567</v>
      </c>
      <c r="E10021" t="s">
        <v>4893</v>
      </c>
      <c r="F10021">
        <v>73</v>
      </c>
      <c r="G10021" t="s">
        <v>8234</v>
      </c>
      <c r="H10021" t="s">
        <v>8226</v>
      </c>
      <c r="I10021" t="s">
        <v>8219</v>
      </c>
      <c r="J10021" t="s">
        <v>8215</v>
      </c>
      <c r="K10021" t="s">
        <v>8224</v>
      </c>
      <c r="L10021" t="s">
        <v>8216</v>
      </c>
    </row>
    <row r="10022" spans="1:12" x14ac:dyDescent="0.35">
      <c r="A10022" s="164" t="s">
        <v>25201</v>
      </c>
      <c r="B10022" t="s">
        <v>25202</v>
      </c>
      <c r="C10022" t="s">
        <v>25203</v>
      </c>
      <c r="D10022" t="s">
        <v>25204</v>
      </c>
      <c r="E10022" t="s">
        <v>4893</v>
      </c>
      <c r="H10022" t="s">
        <v>8226</v>
      </c>
      <c r="I10022" t="s">
        <v>8219</v>
      </c>
      <c r="J10022" t="s">
        <v>8215</v>
      </c>
      <c r="K10022" t="s">
        <v>8224</v>
      </c>
      <c r="L10022" t="s">
        <v>8216</v>
      </c>
    </row>
    <row r="10023" spans="1:12" x14ac:dyDescent="0.35">
      <c r="A10023" s="164" t="s">
        <v>26807</v>
      </c>
      <c r="B10023" t="s">
        <v>26808</v>
      </c>
      <c r="C10023" t="s">
        <v>26809</v>
      </c>
      <c r="D10023" t="s">
        <v>26810</v>
      </c>
      <c r="E10023" t="s">
        <v>4893</v>
      </c>
      <c r="F10023">
        <v>54</v>
      </c>
      <c r="G10023" t="s">
        <v>8234</v>
      </c>
      <c r="H10023" t="s">
        <v>8226</v>
      </c>
      <c r="I10023" t="s">
        <v>8214</v>
      </c>
      <c r="J10023" t="s">
        <v>8215</v>
      </c>
      <c r="K10023" t="s">
        <v>8224</v>
      </c>
      <c r="L10023" t="s">
        <v>8216</v>
      </c>
    </row>
    <row r="10024" spans="1:12" x14ac:dyDescent="0.35">
      <c r="A10024" s="164" t="s">
        <v>31307</v>
      </c>
      <c r="B10024" t="s">
        <v>31308</v>
      </c>
      <c r="C10024" t="s">
        <v>31309</v>
      </c>
      <c r="D10024" t="s">
        <v>4900</v>
      </c>
      <c r="E10024" t="s">
        <v>4893</v>
      </c>
      <c r="F10024">
        <v>85</v>
      </c>
      <c r="G10024" t="s">
        <v>8234</v>
      </c>
      <c r="H10024" t="s">
        <v>8226</v>
      </c>
      <c r="I10024" t="s">
        <v>8214</v>
      </c>
      <c r="J10024" t="s">
        <v>8215</v>
      </c>
      <c r="K10024" t="s">
        <v>8224</v>
      </c>
      <c r="L10024" t="s">
        <v>8216</v>
      </c>
    </row>
    <row r="10025" spans="1:12" x14ac:dyDescent="0.35">
      <c r="A10025" s="164" t="s">
        <v>28247</v>
      </c>
      <c r="B10025" t="s">
        <v>28248</v>
      </c>
      <c r="C10025" t="s">
        <v>28249</v>
      </c>
      <c r="D10025" t="s">
        <v>28250</v>
      </c>
      <c r="E10025" t="s">
        <v>28251</v>
      </c>
      <c r="F10025">
        <v>0</v>
      </c>
      <c r="G10025" t="s">
        <v>8234</v>
      </c>
      <c r="I10025" t="s">
        <v>11246</v>
      </c>
      <c r="J10025" t="s">
        <v>8215</v>
      </c>
      <c r="K10025" t="s">
        <v>8224</v>
      </c>
      <c r="L10025" t="s">
        <v>8216</v>
      </c>
    </row>
    <row r="10026" spans="1:12" x14ac:dyDescent="0.35">
      <c r="A10026" s="164" t="s">
        <v>8312</v>
      </c>
      <c r="B10026" t="s">
        <v>8313</v>
      </c>
      <c r="C10026" t="s">
        <v>8314</v>
      </c>
      <c r="D10026" t="s">
        <v>8315</v>
      </c>
      <c r="E10026" t="s">
        <v>8316</v>
      </c>
      <c r="F10026">
        <v>161</v>
      </c>
      <c r="G10026" t="s">
        <v>8212</v>
      </c>
      <c r="I10026" t="s">
        <v>8219</v>
      </c>
      <c r="J10026" t="s">
        <v>8215</v>
      </c>
      <c r="K10026" t="s">
        <v>5808</v>
      </c>
      <c r="L10026" t="s">
        <v>8216</v>
      </c>
    </row>
    <row r="10027" spans="1:12" x14ac:dyDescent="0.35">
      <c r="A10027" s="164" t="s">
        <v>14988</v>
      </c>
      <c r="B10027" t="s">
        <v>14989</v>
      </c>
      <c r="C10027" t="s">
        <v>14990</v>
      </c>
      <c r="D10027" t="s">
        <v>14991</v>
      </c>
      <c r="E10027" t="s">
        <v>8316</v>
      </c>
      <c r="F10027">
        <v>105</v>
      </c>
      <c r="G10027" t="s">
        <v>8212</v>
      </c>
      <c r="I10027" t="s">
        <v>8219</v>
      </c>
      <c r="J10027" t="s">
        <v>8215</v>
      </c>
      <c r="K10027" t="s">
        <v>5808</v>
      </c>
      <c r="L10027" t="s">
        <v>8216</v>
      </c>
    </row>
    <row r="10028" spans="1:12" x14ac:dyDescent="0.35">
      <c r="A10028" s="164" t="s">
        <v>32100</v>
      </c>
      <c r="B10028" t="s">
        <v>32101</v>
      </c>
      <c r="C10028" t="s">
        <v>32102</v>
      </c>
      <c r="D10028" t="s">
        <v>32103</v>
      </c>
      <c r="E10028" t="s">
        <v>32104</v>
      </c>
      <c r="F10028">
        <v>74</v>
      </c>
      <c r="G10028" t="s">
        <v>8234</v>
      </c>
      <c r="I10028" t="s">
        <v>11246</v>
      </c>
      <c r="J10028" t="s">
        <v>8215</v>
      </c>
      <c r="K10028" t="s">
        <v>5808</v>
      </c>
      <c r="L10028" t="s">
        <v>8216</v>
      </c>
    </row>
    <row r="10029" spans="1:12" x14ac:dyDescent="0.35">
      <c r="A10029" s="164" t="s">
        <v>13335</v>
      </c>
      <c r="B10029" t="s">
        <v>13336</v>
      </c>
      <c r="C10029" t="s">
        <v>13337</v>
      </c>
      <c r="D10029" t="s">
        <v>13338</v>
      </c>
      <c r="E10029" t="s">
        <v>4186</v>
      </c>
      <c r="F10029">
        <v>28</v>
      </c>
      <c r="G10029" t="s">
        <v>8234</v>
      </c>
      <c r="H10029" t="s">
        <v>8213</v>
      </c>
      <c r="I10029" t="s">
        <v>8214</v>
      </c>
      <c r="J10029" t="s">
        <v>8215</v>
      </c>
      <c r="K10029" t="s">
        <v>5808</v>
      </c>
      <c r="L10029" t="s">
        <v>8216</v>
      </c>
    </row>
    <row r="10030" spans="1:12" x14ac:dyDescent="0.35">
      <c r="A10030" s="164" t="s">
        <v>29378</v>
      </c>
      <c r="B10030" t="s">
        <v>29379</v>
      </c>
      <c r="C10030" t="s">
        <v>29380</v>
      </c>
      <c r="D10030" t="s">
        <v>215</v>
      </c>
      <c r="E10030" t="s">
        <v>4186</v>
      </c>
      <c r="F10030">
        <v>111</v>
      </c>
      <c r="G10030" t="s">
        <v>8212</v>
      </c>
      <c r="H10030" t="s">
        <v>8213</v>
      </c>
      <c r="I10030" t="s">
        <v>8214</v>
      </c>
      <c r="J10030" t="s">
        <v>8215</v>
      </c>
      <c r="K10030" t="s">
        <v>5808</v>
      </c>
      <c r="L10030" t="s">
        <v>8216</v>
      </c>
    </row>
    <row r="10031" spans="1:12" x14ac:dyDescent="0.35">
      <c r="A10031" s="164" t="s">
        <v>25741</v>
      </c>
      <c r="B10031" t="s">
        <v>25742</v>
      </c>
      <c r="C10031" t="s">
        <v>25743</v>
      </c>
      <c r="D10031" t="s">
        <v>4307</v>
      </c>
      <c r="E10031" t="s">
        <v>4186</v>
      </c>
      <c r="F10031">
        <v>14</v>
      </c>
      <c r="G10031" t="s">
        <v>8234</v>
      </c>
      <c r="H10031" t="s">
        <v>8213</v>
      </c>
      <c r="I10031" t="s">
        <v>8214</v>
      </c>
      <c r="J10031" t="s">
        <v>8215</v>
      </c>
      <c r="K10031" t="s">
        <v>8224</v>
      </c>
      <c r="L10031" t="s">
        <v>8216</v>
      </c>
    </row>
    <row r="10032" spans="1:12" x14ac:dyDescent="0.35">
      <c r="A10032" s="164" t="s">
        <v>4906</v>
      </c>
      <c r="B10032" t="s">
        <v>7888</v>
      </c>
      <c r="C10032" t="s">
        <v>13950</v>
      </c>
      <c r="D10032" t="s">
        <v>1612</v>
      </c>
      <c r="E10032" t="s">
        <v>4186</v>
      </c>
      <c r="F10032">
        <v>38</v>
      </c>
      <c r="G10032" t="s">
        <v>8234</v>
      </c>
      <c r="H10032" t="s">
        <v>8213</v>
      </c>
      <c r="I10032" t="s">
        <v>8219</v>
      </c>
      <c r="J10032" t="s">
        <v>8215</v>
      </c>
      <c r="K10032" t="s">
        <v>5808</v>
      </c>
      <c r="L10032" t="s">
        <v>8216</v>
      </c>
    </row>
    <row r="10033" spans="1:12" x14ac:dyDescent="0.35">
      <c r="A10033" s="164" t="s">
        <v>4907</v>
      </c>
      <c r="B10033" t="s">
        <v>7786</v>
      </c>
      <c r="C10033" t="s">
        <v>12776</v>
      </c>
      <c r="D10033" t="s">
        <v>4466</v>
      </c>
      <c r="E10033" t="s">
        <v>4186</v>
      </c>
      <c r="F10033">
        <v>10</v>
      </c>
      <c r="G10033" t="s">
        <v>8234</v>
      </c>
      <c r="H10033" t="s">
        <v>8213</v>
      </c>
      <c r="I10033" t="s">
        <v>8214</v>
      </c>
      <c r="J10033" t="s">
        <v>8215</v>
      </c>
      <c r="K10033" t="s">
        <v>8224</v>
      </c>
      <c r="L10033" t="s">
        <v>8216</v>
      </c>
    </row>
    <row r="10034" spans="1:12" x14ac:dyDescent="0.35">
      <c r="A10034" s="164" t="s">
        <v>4908</v>
      </c>
      <c r="B10034" t="s">
        <v>7880</v>
      </c>
      <c r="C10034" t="s">
        <v>15345</v>
      </c>
      <c r="D10034" t="s">
        <v>7881</v>
      </c>
      <c r="E10034" t="s">
        <v>4186</v>
      </c>
      <c r="F10034">
        <v>23</v>
      </c>
      <c r="G10034" t="s">
        <v>8234</v>
      </c>
      <c r="H10034" t="s">
        <v>8213</v>
      </c>
      <c r="I10034" t="s">
        <v>8214</v>
      </c>
      <c r="J10034" t="s">
        <v>8215</v>
      </c>
      <c r="K10034" t="s">
        <v>8224</v>
      </c>
      <c r="L10034" t="s">
        <v>8216</v>
      </c>
    </row>
    <row r="10035" spans="1:12" x14ac:dyDescent="0.35">
      <c r="A10035" s="164" t="s">
        <v>18824</v>
      </c>
      <c r="B10035" t="s">
        <v>18825</v>
      </c>
      <c r="C10035" t="s">
        <v>18826</v>
      </c>
      <c r="D10035" t="s">
        <v>4207</v>
      </c>
      <c r="E10035" t="s">
        <v>4186</v>
      </c>
      <c r="F10035">
        <v>6</v>
      </c>
      <c r="G10035" t="s">
        <v>8234</v>
      </c>
      <c r="H10035" t="s">
        <v>8213</v>
      </c>
      <c r="I10035" t="s">
        <v>8214</v>
      </c>
      <c r="J10035" t="s">
        <v>8215</v>
      </c>
      <c r="K10035" t="s">
        <v>8224</v>
      </c>
      <c r="L10035" t="s">
        <v>8216</v>
      </c>
    </row>
    <row r="10036" spans="1:12" x14ac:dyDescent="0.35">
      <c r="A10036" s="164" t="s">
        <v>4909</v>
      </c>
      <c r="B10036" t="s">
        <v>7814</v>
      </c>
      <c r="C10036" t="s">
        <v>26242</v>
      </c>
      <c r="D10036" t="s">
        <v>1892</v>
      </c>
      <c r="E10036" t="s">
        <v>4186</v>
      </c>
      <c r="F10036">
        <v>21</v>
      </c>
      <c r="G10036" t="s">
        <v>8234</v>
      </c>
      <c r="H10036" t="s">
        <v>8213</v>
      </c>
      <c r="I10036" t="s">
        <v>8214</v>
      </c>
      <c r="J10036" t="s">
        <v>8215</v>
      </c>
      <c r="K10036" t="s">
        <v>8224</v>
      </c>
      <c r="L10036" t="s">
        <v>8216</v>
      </c>
    </row>
    <row r="10037" spans="1:12" x14ac:dyDescent="0.35">
      <c r="A10037" s="164" t="s">
        <v>20074</v>
      </c>
      <c r="B10037" t="s">
        <v>20075</v>
      </c>
      <c r="C10037" t="s">
        <v>20076</v>
      </c>
      <c r="D10037" t="s">
        <v>93</v>
      </c>
      <c r="E10037" t="s">
        <v>4186</v>
      </c>
      <c r="F10037">
        <v>65</v>
      </c>
      <c r="G10037" t="s">
        <v>8234</v>
      </c>
      <c r="H10037" t="s">
        <v>8213</v>
      </c>
      <c r="I10037" t="s">
        <v>8214</v>
      </c>
      <c r="J10037" t="s">
        <v>8215</v>
      </c>
      <c r="K10037" t="s">
        <v>8224</v>
      </c>
      <c r="L10037" t="s">
        <v>8216</v>
      </c>
    </row>
    <row r="10038" spans="1:12" x14ac:dyDescent="0.35">
      <c r="A10038" s="164" t="s">
        <v>11738</v>
      </c>
      <c r="B10038" t="s">
        <v>11739</v>
      </c>
      <c r="C10038" t="s">
        <v>11740</v>
      </c>
      <c r="D10038" t="s">
        <v>4406</v>
      </c>
      <c r="E10038" t="s">
        <v>4186</v>
      </c>
      <c r="F10038">
        <v>4</v>
      </c>
      <c r="G10038" t="s">
        <v>8234</v>
      </c>
      <c r="H10038" t="s">
        <v>8213</v>
      </c>
      <c r="I10038" t="s">
        <v>8214</v>
      </c>
      <c r="J10038" t="s">
        <v>8215</v>
      </c>
      <c r="K10038" t="s">
        <v>8224</v>
      </c>
      <c r="L10038" t="s">
        <v>8216</v>
      </c>
    </row>
    <row r="10039" spans="1:12" x14ac:dyDescent="0.35">
      <c r="A10039" s="164" t="s">
        <v>8508</v>
      </c>
      <c r="B10039" t="s">
        <v>8509</v>
      </c>
      <c r="C10039" t="s">
        <v>8510</v>
      </c>
      <c r="D10039" t="s">
        <v>2190</v>
      </c>
      <c r="E10039" t="s">
        <v>4186</v>
      </c>
      <c r="F10039">
        <v>15</v>
      </c>
      <c r="G10039" t="s">
        <v>8234</v>
      </c>
      <c r="H10039" t="s">
        <v>8213</v>
      </c>
      <c r="I10039" t="s">
        <v>8214</v>
      </c>
      <c r="J10039" t="s">
        <v>8215</v>
      </c>
      <c r="K10039" t="s">
        <v>8224</v>
      </c>
      <c r="L10039" t="s">
        <v>8216</v>
      </c>
    </row>
    <row r="10040" spans="1:12" x14ac:dyDescent="0.35">
      <c r="A10040" s="164" t="s">
        <v>18314</v>
      </c>
      <c r="B10040" t="s">
        <v>18315</v>
      </c>
      <c r="C10040" t="s">
        <v>18316</v>
      </c>
      <c r="D10040" t="s">
        <v>12332</v>
      </c>
      <c r="E10040" t="s">
        <v>4186</v>
      </c>
      <c r="F10040">
        <v>64</v>
      </c>
      <c r="G10040" t="s">
        <v>8234</v>
      </c>
      <c r="H10040" t="s">
        <v>8213</v>
      </c>
      <c r="I10040" t="s">
        <v>8214</v>
      </c>
      <c r="J10040" t="s">
        <v>8215</v>
      </c>
      <c r="K10040" t="s">
        <v>8224</v>
      </c>
      <c r="L10040" t="s">
        <v>8216</v>
      </c>
    </row>
    <row r="10041" spans="1:12" x14ac:dyDescent="0.35">
      <c r="A10041" s="164" t="s">
        <v>25777</v>
      </c>
      <c r="B10041" t="s">
        <v>25778</v>
      </c>
      <c r="C10041" t="s">
        <v>25779</v>
      </c>
      <c r="D10041" t="s">
        <v>204</v>
      </c>
      <c r="E10041" t="s">
        <v>4186</v>
      </c>
      <c r="F10041">
        <v>41</v>
      </c>
      <c r="G10041" t="s">
        <v>8234</v>
      </c>
      <c r="H10041" t="s">
        <v>8213</v>
      </c>
      <c r="I10041" t="s">
        <v>8214</v>
      </c>
      <c r="J10041" t="s">
        <v>8215</v>
      </c>
      <c r="K10041" t="s">
        <v>8224</v>
      </c>
      <c r="L10041" t="s">
        <v>8216</v>
      </c>
    </row>
    <row r="10042" spans="1:12" x14ac:dyDescent="0.35">
      <c r="A10042" s="164" t="s">
        <v>10375</v>
      </c>
      <c r="B10042" t="s">
        <v>10376</v>
      </c>
      <c r="C10042" t="s">
        <v>10377</v>
      </c>
      <c r="D10042" t="s">
        <v>4202</v>
      </c>
      <c r="E10042" t="s">
        <v>4186</v>
      </c>
      <c r="F10042">
        <v>60</v>
      </c>
      <c r="G10042" t="s">
        <v>8234</v>
      </c>
      <c r="H10042" t="s">
        <v>8213</v>
      </c>
      <c r="I10042" t="s">
        <v>8214</v>
      </c>
      <c r="J10042" t="s">
        <v>8215</v>
      </c>
      <c r="K10042" t="s">
        <v>8224</v>
      </c>
      <c r="L10042" t="s">
        <v>8216</v>
      </c>
    </row>
    <row r="10043" spans="1:12" x14ac:dyDescent="0.35">
      <c r="A10043" s="164" t="s">
        <v>25903</v>
      </c>
      <c r="B10043" t="s">
        <v>25904</v>
      </c>
      <c r="C10043" t="s">
        <v>25905</v>
      </c>
      <c r="D10043" t="s">
        <v>4211</v>
      </c>
      <c r="E10043" t="s">
        <v>4186</v>
      </c>
      <c r="F10043">
        <v>44</v>
      </c>
      <c r="G10043" t="s">
        <v>8234</v>
      </c>
      <c r="H10043" t="s">
        <v>8213</v>
      </c>
      <c r="I10043" t="s">
        <v>8214</v>
      </c>
      <c r="J10043" t="s">
        <v>8215</v>
      </c>
      <c r="K10043" t="s">
        <v>8224</v>
      </c>
      <c r="L10043" t="s">
        <v>8216</v>
      </c>
    </row>
    <row r="10044" spans="1:12" x14ac:dyDescent="0.35">
      <c r="A10044" s="164" t="s">
        <v>26890</v>
      </c>
      <c r="B10044" t="s">
        <v>26891</v>
      </c>
      <c r="C10044" t="s">
        <v>26892</v>
      </c>
      <c r="D10044" t="s">
        <v>4440</v>
      </c>
      <c r="E10044" t="s">
        <v>4186</v>
      </c>
      <c r="F10044">
        <v>40</v>
      </c>
      <c r="G10044" t="s">
        <v>8234</v>
      </c>
      <c r="H10044" t="s">
        <v>8213</v>
      </c>
      <c r="I10044" t="s">
        <v>8214</v>
      </c>
      <c r="J10044" t="s">
        <v>8215</v>
      </c>
      <c r="K10044" t="s">
        <v>8224</v>
      </c>
      <c r="L10044" t="s">
        <v>8216</v>
      </c>
    </row>
    <row r="10045" spans="1:12" x14ac:dyDescent="0.35">
      <c r="A10045" s="164" t="s">
        <v>10811</v>
      </c>
      <c r="B10045" t="s">
        <v>10812</v>
      </c>
      <c r="C10045" t="s">
        <v>10813</v>
      </c>
      <c r="D10045" t="s">
        <v>4437</v>
      </c>
      <c r="E10045" t="s">
        <v>4186</v>
      </c>
      <c r="F10045">
        <v>90</v>
      </c>
      <c r="G10045" t="s">
        <v>8234</v>
      </c>
      <c r="H10045" t="s">
        <v>8213</v>
      </c>
      <c r="I10045" t="s">
        <v>8214</v>
      </c>
      <c r="J10045" t="s">
        <v>8215</v>
      </c>
      <c r="K10045" t="s">
        <v>8224</v>
      </c>
      <c r="L10045" t="s">
        <v>8216</v>
      </c>
    </row>
    <row r="10046" spans="1:12" x14ac:dyDescent="0.35">
      <c r="A10046" s="164" t="s">
        <v>24773</v>
      </c>
      <c r="B10046" t="s">
        <v>24774</v>
      </c>
      <c r="C10046" t="s">
        <v>24775</v>
      </c>
      <c r="D10046" t="s">
        <v>2652</v>
      </c>
      <c r="E10046" t="s">
        <v>4186</v>
      </c>
      <c r="F10046">
        <v>4</v>
      </c>
      <c r="G10046" t="s">
        <v>8234</v>
      </c>
      <c r="H10046" t="s">
        <v>8213</v>
      </c>
      <c r="I10046" t="s">
        <v>8214</v>
      </c>
      <c r="J10046" t="s">
        <v>8215</v>
      </c>
      <c r="K10046" t="s">
        <v>8224</v>
      </c>
      <c r="L10046" t="s">
        <v>8216</v>
      </c>
    </row>
    <row r="10047" spans="1:12" x14ac:dyDescent="0.35">
      <c r="A10047" s="164" t="s">
        <v>24873</v>
      </c>
      <c r="B10047" t="s">
        <v>24874</v>
      </c>
      <c r="C10047" t="s">
        <v>24875</v>
      </c>
      <c r="D10047" t="s">
        <v>93</v>
      </c>
      <c r="E10047" t="s">
        <v>4186</v>
      </c>
      <c r="F10047">
        <v>69</v>
      </c>
      <c r="G10047" t="s">
        <v>8234</v>
      </c>
      <c r="H10047" t="s">
        <v>8213</v>
      </c>
      <c r="I10047" t="s">
        <v>8214</v>
      </c>
      <c r="J10047" t="s">
        <v>8215</v>
      </c>
      <c r="K10047" t="s">
        <v>8224</v>
      </c>
      <c r="L10047" t="s">
        <v>8267</v>
      </c>
    </row>
    <row r="10048" spans="1:12" x14ac:dyDescent="0.35">
      <c r="A10048" s="164" t="s">
        <v>15658</v>
      </c>
      <c r="B10048" t="s">
        <v>15659</v>
      </c>
      <c r="C10048" t="s">
        <v>15660</v>
      </c>
      <c r="D10048" t="s">
        <v>4205</v>
      </c>
      <c r="E10048" t="s">
        <v>4186</v>
      </c>
      <c r="F10048">
        <v>41</v>
      </c>
      <c r="G10048" t="s">
        <v>8234</v>
      </c>
      <c r="H10048" t="s">
        <v>8213</v>
      </c>
      <c r="I10048" t="s">
        <v>8214</v>
      </c>
      <c r="J10048" t="s">
        <v>8215</v>
      </c>
      <c r="K10048" t="s">
        <v>8224</v>
      </c>
      <c r="L10048" t="s">
        <v>8216</v>
      </c>
    </row>
    <row r="10049" spans="1:12" x14ac:dyDescent="0.35">
      <c r="A10049" s="164" t="s">
        <v>28638</v>
      </c>
      <c r="B10049" t="s">
        <v>28639</v>
      </c>
      <c r="C10049" t="s">
        <v>23314</v>
      </c>
      <c r="D10049" t="s">
        <v>4226</v>
      </c>
      <c r="E10049" t="s">
        <v>4186</v>
      </c>
      <c r="F10049">
        <v>9</v>
      </c>
      <c r="G10049" t="s">
        <v>8234</v>
      </c>
      <c r="H10049" t="s">
        <v>8213</v>
      </c>
      <c r="I10049" t="s">
        <v>8214</v>
      </c>
      <c r="J10049" t="s">
        <v>8215</v>
      </c>
      <c r="K10049" t="s">
        <v>8224</v>
      </c>
      <c r="L10049" t="s">
        <v>8216</v>
      </c>
    </row>
    <row r="10050" spans="1:12" x14ac:dyDescent="0.35">
      <c r="A10050" s="164" t="s">
        <v>16914</v>
      </c>
      <c r="B10050" t="s">
        <v>16915</v>
      </c>
      <c r="C10050" t="s">
        <v>16916</v>
      </c>
      <c r="D10050" t="s">
        <v>215</v>
      </c>
      <c r="E10050" t="s">
        <v>4186</v>
      </c>
      <c r="F10050">
        <v>60</v>
      </c>
      <c r="G10050" t="s">
        <v>8234</v>
      </c>
      <c r="H10050" t="s">
        <v>8213</v>
      </c>
      <c r="I10050" t="s">
        <v>8214</v>
      </c>
      <c r="J10050" t="s">
        <v>8215</v>
      </c>
      <c r="K10050" t="s">
        <v>8224</v>
      </c>
      <c r="L10050" t="s">
        <v>8216</v>
      </c>
    </row>
    <row r="10051" spans="1:12" x14ac:dyDescent="0.35">
      <c r="A10051" s="164" t="s">
        <v>4910</v>
      </c>
      <c r="B10051" t="s">
        <v>7115</v>
      </c>
      <c r="C10051" t="s">
        <v>14882</v>
      </c>
      <c r="D10051" t="s">
        <v>2192</v>
      </c>
      <c r="E10051" t="s">
        <v>4186</v>
      </c>
      <c r="F10051">
        <v>254</v>
      </c>
      <c r="G10051" t="s">
        <v>8223</v>
      </c>
      <c r="H10051" t="s">
        <v>8213</v>
      </c>
      <c r="I10051" t="s">
        <v>8214</v>
      </c>
      <c r="J10051" t="s">
        <v>8215</v>
      </c>
      <c r="K10051" t="s">
        <v>8224</v>
      </c>
      <c r="L10051" t="s">
        <v>8216</v>
      </c>
    </row>
    <row r="10052" spans="1:12" x14ac:dyDescent="0.35">
      <c r="A10052" s="164" t="s">
        <v>14297</v>
      </c>
      <c r="B10052" t="s">
        <v>14298</v>
      </c>
      <c r="C10052" t="s">
        <v>14299</v>
      </c>
      <c r="D10052" t="s">
        <v>9855</v>
      </c>
      <c r="E10052" t="s">
        <v>4186</v>
      </c>
      <c r="F10052">
        <v>139</v>
      </c>
      <c r="G10052" t="s">
        <v>8212</v>
      </c>
      <c r="H10052" t="s">
        <v>8213</v>
      </c>
      <c r="I10052" t="s">
        <v>8214</v>
      </c>
      <c r="J10052" t="s">
        <v>8215</v>
      </c>
      <c r="K10052" t="s">
        <v>8224</v>
      </c>
      <c r="L10052" t="s">
        <v>8216</v>
      </c>
    </row>
    <row r="10053" spans="1:12" x14ac:dyDescent="0.35">
      <c r="A10053" s="164" t="s">
        <v>4911</v>
      </c>
      <c r="B10053" t="s">
        <v>6985</v>
      </c>
      <c r="C10053" t="s">
        <v>32550</v>
      </c>
      <c r="D10053" t="s">
        <v>4415</v>
      </c>
      <c r="E10053" t="s">
        <v>4186</v>
      </c>
      <c r="F10053">
        <v>114</v>
      </c>
      <c r="G10053" t="s">
        <v>8212</v>
      </c>
      <c r="H10053" t="s">
        <v>8213</v>
      </c>
      <c r="I10053" t="s">
        <v>8214</v>
      </c>
      <c r="J10053" t="s">
        <v>8215</v>
      </c>
      <c r="K10053" t="s">
        <v>5808</v>
      </c>
      <c r="L10053" t="s">
        <v>8216</v>
      </c>
    </row>
    <row r="10054" spans="1:12" x14ac:dyDescent="0.35">
      <c r="A10054" s="164" t="s">
        <v>17021</v>
      </c>
      <c r="B10054" t="s">
        <v>17022</v>
      </c>
      <c r="C10054" t="s">
        <v>17023</v>
      </c>
      <c r="D10054" t="s">
        <v>940</v>
      </c>
      <c r="E10054" t="s">
        <v>4186</v>
      </c>
      <c r="F10054">
        <v>15</v>
      </c>
      <c r="G10054" t="s">
        <v>8234</v>
      </c>
      <c r="H10054" t="s">
        <v>8213</v>
      </c>
      <c r="I10054" t="s">
        <v>8214</v>
      </c>
      <c r="J10054" t="s">
        <v>8215</v>
      </c>
      <c r="K10054" t="s">
        <v>8224</v>
      </c>
      <c r="L10054" t="s">
        <v>8216</v>
      </c>
    </row>
    <row r="10055" spans="1:12" x14ac:dyDescent="0.35">
      <c r="A10055" s="164" t="s">
        <v>20476</v>
      </c>
      <c r="B10055" t="s">
        <v>20477</v>
      </c>
      <c r="C10055" t="s">
        <v>20478</v>
      </c>
      <c r="D10055" t="s">
        <v>93</v>
      </c>
      <c r="E10055" t="s">
        <v>4186</v>
      </c>
      <c r="F10055">
        <v>18</v>
      </c>
      <c r="G10055" t="s">
        <v>8234</v>
      </c>
      <c r="H10055" t="s">
        <v>8213</v>
      </c>
      <c r="I10055" t="s">
        <v>8214</v>
      </c>
      <c r="J10055" t="s">
        <v>8215</v>
      </c>
      <c r="K10055" t="s">
        <v>8224</v>
      </c>
      <c r="L10055" t="s">
        <v>8216</v>
      </c>
    </row>
    <row r="10056" spans="1:12" x14ac:dyDescent="0.35">
      <c r="A10056" s="164" t="s">
        <v>30328</v>
      </c>
      <c r="B10056" t="s">
        <v>30329</v>
      </c>
      <c r="C10056" t="s">
        <v>30330</v>
      </c>
      <c r="D10056" t="s">
        <v>4213</v>
      </c>
      <c r="E10056" t="s">
        <v>4186</v>
      </c>
      <c r="F10056">
        <v>56</v>
      </c>
      <c r="G10056" t="s">
        <v>8234</v>
      </c>
      <c r="H10056" t="s">
        <v>8213</v>
      </c>
      <c r="I10056" t="s">
        <v>8214</v>
      </c>
      <c r="J10056" t="s">
        <v>8215</v>
      </c>
      <c r="K10056" t="s">
        <v>8224</v>
      </c>
      <c r="L10056" t="s">
        <v>8216</v>
      </c>
    </row>
    <row r="10057" spans="1:12" x14ac:dyDescent="0.35">
      <c r="A10057" s="164" t="s">
        <v>31764</v>
      </c>
      <c r="B10057" t="s">
        <v>31765</v>
      </c>
      <c r="C10057" t="s">
        <v>31766</v>
      </c>
      <c r="D10057" t="s">
        <v>12332</v>
      </c>
      <c r="E10057" t="s">
        <v>4186</v>
      </c>
      <c r="F10057">
        <v>19</v>
      </c>
      <c r="G10057" t="s">
        <v>8234</v>
      </c>
      <c r="H10057" t="s">
        <v>8213</v>
      </c>
      <c r="I10057" t="s">
        <v>8214</v>
      </c>
      <c r="J10057" t="s">
        <v>8215</v>
      </c>
      <c r="K10057" t="s">
        <v>8224</v>
      </c>
      <c r="L10057" t="s">
        <v>8216</v>
      </c>
    </row>
    <row r="10058" spans="1:12" x14ac:dyDescent="0.35">
      <c r="A10058" s="164" t="s">
        <v>9705</v>
      </c>
      <c r="B10058" t="s">
        <v>9706</v>
      </c>
      <c r="C10058" t="s">
        <v>9707</v>
      </c>
      <c r="D10058" t="s">
        <v>4221</v>
      </c>
      <c r="E10058" t="s">
        <v>4186</v>
      </c>
      <c r="F10058">
        <v>50</v>
      </c>
      <c r="G10058" t="s">
        <v>8234</v>
      </c>
      <c r="H10058" t="s">
        <v>8213</v>
      </c>
      <c r="I10058" t="s">
        <v>8214</v>
      </c>
      <c r="J10058" t="s">
        <v>8215</v>
      </c>
      <c r="K10058" t="s">
        <v>5808</v>
      </c>
      <c r="L10058" t="s">
        <v>8216</v>
      </c>
    </row>
    <row r="10059" spans="1:12" x14ac:dyDescent="0.35">
      <c r="A10059" s="164" t="s">
        <v>4912</v>
      </c>
      <c r="B10059" t="s">
        <v>7807</v>
      </c>
      <c r="C10059" t="s">
        <v>12551</v>
      </c>
      <c r="D10059" t="s">
        <v>7808</v>
      </c>
      <c r="E10059" t="s">
        <v>4186</v>
      </c>
      <c r="F10059">
        <v>61</v>
      </c>
      <c r="G10059" t="s">
        <v>8234</v>
      </c>
      <c r="H10059" t="s">
        <v>8213</v>
      </c>
      <c r="I10059" t="s">
        <v>8214</v>
      </c>
      <c r="J10059" t="s">
        <v>8215</v>
      </c>
      <c r="K10059" t="s">
        <v>8224</v>
      </c>
      <c r="L10059" t="s">
        <v>8216</v>
      </c>
    </row>
    <row r="10060" spans="1:12" x14ac:dyDescent="0.35">
      <c r="A10060" s="164" t="s">
        <v>20063</v>
      </c>
      <c r="B10060" t="s">
        <v>20064</v>
      </c>
      <c r="C10060" t="s">
        <v>20065</v>
      </c>
      <c r="D10060" t="s">
        <v>4489</v>
      </c>
      <c r="E10060" t="s">
        <v>4186</v>
      </c>
      <c r="F10060">
        <v>103</v>
      </c>
      <c r="G10060" t="s">
        <v>8212</v>
      </c>
      <c r="H10060" t="s">
        <v>8213</v>
      </c>
      <c r="I10060" t="s">
        <v>8214</v>
      </c>
      <c r="J10060" t="s">
        <v>8215</v>
      </c>
      <c r="K10060" t="s">
        <v>5808</v>
      </c>
      <c r="L10060" t="s">
        <v>8216</v>
      </c>
    </row>
    <row r="10061" spans="1:12" x14ac:dyDescent="0.35">
      <c r="A10061" s="164" t="s">
        <v>15563</v>
      </c>
      <c r="B10061" t="s">
        <v>15564</v>
      </c>
      <c r="C10061" t="s">
        <v>15565</v>
      </c>
      <c r="D10061" t="s">
        <v>2601</v>
      </c>
      <c r="E10061" t="s">
        <v>4186</v>
      </c>
      <c r="F10061">
        <v>10</v>
      </c>
      <c r="G10061" t="s">
        <v>8234</v>
      </c>
      <c r="H10061" t="s">
        <v>8213</v>
      </c>
      <c r="I10061" t="s">
        <v>8214</v>
      </c>
      <c r="J10061" t="s">
        <v>8215</v>
      </c>
      <c r="K10061" t="s">
        <v>8224</v>
      </c>
      <c r="L10061" t="s">
        <v>8216</v>
      </c>
    </row>
    <row r="10062" spans="1:12" x14ac:dyDescent="0.35">
      <c r="A10062" s="164" t="s">
        <v>4913</v>
      </c>
      <c r="B10062" t="s">
        <v>7871</v>
      </c>
      <c r="C10062" t="s">
        <v>26502</v>
      </c>
      <c r="D10062" t="s">
        <v>4453</v>
      </c>
      <c r="E10062" t="s">
        <v>4186</v>
      </c>
      <c r="F10062">
        <v>167</v>
      </c>
      <c r="G10062" t="s">
        <v>8212</v>
      </c>
      <c r="H10062" t="s">
        <v>8213</v>
      </c>
      <c r="I10062" t="s">
        <v>8214</v>
      </c>
      <c r="J10062" t="s">
        <v>8215</v>
      </c>
      <c r="K10062" t="s">
        <v>8224</v>
      </c>
      <c r="L10062" t="s">
        <v>8267</v>
      </c>
    </row>
    <row r="10063" spans="1:12" x14ac:dyDescent="0.35">
      <c r="A10063" s="164" t="s">
        <v>12815</v>
      </c>
      <c r="B10063" t="s">
        <v>12816</v>
      </c>
      <c r="C10063" t="s">
        <v>12817</v>
      </c>
      <c r="D10063" t="s">
        <v>4305</v>
      </c>
      <c r="E10063" t="s">
        <v>4186</v>
      </c>
      <c r="F10063">
        <v>41</v>
      </c>
      <c r="G10063" t="s">
        <v>8234</v>
      </c>
      <c r="H10063" t="s">
        <v>8213</v>
      </c>
      <c r="I10063" t="s">
        <v>8214</v>
      </c>
      <c r="J10063" t="s">
        <v>8215</v>
      </c>
      <c r="K10063" t="s">
        <v>8224</v>
      </c>
      <c r="L10063" t="s">
        <v>8216</v>
      </c>
    </row>
    <row r="10064" spans="1:12" x14ac:dyDescent="0.35">
      <c r="A10064" s="164" t="s">
        <v>30660</v>
      </c>
      <c r="B10064" t="s">
        <v>30661</v>
      </c>
      <c r="C10064" t="s">
        <v>30662</v>
      </c>
      <c r="D10064" t="s">
        <v>4406</v>
      </c>
      <c r="E10064" t="s">
        <v>4186</v>
      </c>
      <c r="F10064">
        <v>54</v>
      </c>
      <c r="G10064" t="s">
        <v>8234</v>
      </c>
      <c r="H10064" t="s">
        <v>8213</v>
      </c>
      <c r="I10064" t="s">
        <v>8214</v>
      </c>
      <c r="J10064" t="s">
        <v>8215</v>
      </c>
      <c r="K10064" t="s">
        <v>5808</v>
      </c>
      <c r="L10064" t="s">
        <v>8216</v>
      </c>
    </row>
    <row r="10065" spans="1:12" x14ac:dyDescent="0.35">
      <c r="A10065" s="164" t="s">
        <v>28026</v>
      </c>
      <c r="B10065" t="s">
        <v>28027</v>
      </c>
      <c r="C10065" t="s">
        <v>24790</v>
      </c>
      <c r="D10065" t="s">
        <v>93</v>
      </c>
      <c r="E10065" t="s">
        <v>4186</v>
      </c>
      <c r="F10065">
        <v>15</v>
      </c>
      <c r="G10065" t="s">
        <v>8234</v>
      </c>
      <c r="H10065" t="s">
        <v>8213</v>
      </c>
      <c r="I10065" t="s">
        <v>8214</v>
      </c>
      <c r="J10065" t="s">
        <v>8215</v>
      </c>
      <c r="K10065" t="s">
        <v>8224</v>
      </c>
      <c r="L10065" t="s">
        <v>8216</v>
      </c>
    </row>
    <row r="10066" spans="1:12" x14ac:dyDescent="0.35">
      <c r="A10066" s="164" t="s">
        <v>4914</v>
      </c>
      <c r="B10066" t="s">
        <v>7870</v>
      </c>
      <c r="C10066" t="s">
        <v>14947</v>
      </c>
      <c r="D10066" t="s">
        <v>4453</v>
      </c>
      <c r="E10066" t="s">
        <v>4186</v>
      </c>
      <c r="F10066">
        <v>119</v>
      </c>
      <c r="G10066" t="s">
        <v>8212</v>
      </c>
      <c r="H10066" t="s">
        <v>8213</v>
      </c>
      <c r="I10066" t="s">
        <v>8214</v>
      </c>
      <c r="J10066" t="s">
        <v>8215</v>
      </c>
      <c r="K10066" t="s">
        <v>8224</v>
      </c>
      <c r="L10066" t="s">
        <v>8216</v>
      </c>
    </row>
    <row r="10067" spans="1:12" x14ac:dyDescent="0.35">
      <c r="A10067" s="164" t="s">
        <v>32012</v>
      </c>
      <c r="B10067" t="s">
        <v>32013</v>
      </c>
      <c r="C10067" t="s">
        <v>32014</v>
      </c>
      <c r="D10067" t="s">
        <v>4385</v>
      </c>
      <c r="E10067" t="s">
        <v>4186</v>
      </c>
      <c r="F10067">
        <v>60</v>
      </c>
      <c r="G10067" t="s">
        <v>8234</v>
      </c>
      <c r="H10067" t="s">
        <v>8213</v>
      </c>
      <c r="I10067" t="s">
        <v>8214</v>
      </c>
      <c r="J10067" t="s">
        <v>8215</v>
      </c>
      <c r="K10067" t="s">
        <v>5808</v>
      </c>
      <c r="L10067" t="s">
        <v>8216</v>
      </c>
    </row>
    <row r="10068" spans="1:12" x14ac:dyDescent="0.35">
      <c r="A10068" s="164" t="s">
        <v>4915</v>
      </c>
      <c r="B10068" t="s">
        <v>7861</v>
      </c>
      <c r="C10068" t="s">
        <v>27194</v>
      </c>
      <c r="D10068" t="s">
        <v>4916</v>
      </c>
      <c r="E10068" t="s">
        <v>4186</v>
      </c>
      <c r="F10068">
        <v>93</v>
      </c>
      <c r="G10068" t="s">
        <v>8234</v>
      </c>
      <c r="H10068" t="s">
        <v>8213</v>
      </c>
      <c r="I10068" t="s">
        <v>8214</v>
      </c>
      <c r="J10068" t="s">
        <v>8215</v>
      </c>
      <c r="K10068" t="s">
        <v>5808</v>
      </c>
      <c r="L10068" t="s">
        <v>8216</v>
      </c>
    </row>
    <row r="10069" spans="1:12" x14ac:dyDescent="0.35">
      <c r="A10069" s="164" t="s">
        <v>4917</v>
      </c>
      <c r="B10069" t="s">
        <v>6970</v>
      </c>
      <c r="C10069" t="s">
        <v>23611</v>
      </c>
      <c r="D10069" t="s">
        <v>4918</v>
      </c>
      <c r="E10069" t="s">
        <v>4186</v>
      </c>
      <c r="F10069">
        <v>53</v>
      </c>
      <c r="G10069" t="s">
        <v>8234</v>
      </c>
      <c r="H10069" t="s">
        <v>8213</v>
      </c>
      <c r="I10069" t="s">
        <v>8214</v>
      </c>
      <c r="J10069" t="s">
        <v>8215</v>
      </c>
      <c r="K10069" t="s">
        <v>5808</v>
      </c>
      <c r="L10069" t="s">
        <v>8216</v>
      </c>
    </row>
    <row r="10070" spans="1:12" x14ac:dyDescent="0.35">
      <c r="A10070" s="164" t="s">
        <v>18144</v>
      </c>
      <c r="B10070" t="s">
        <v>18145</v>
      </c>
      <c r="C10070" t="s">
        <v>18146</v>
      </c>
      <c r="D10070" t="s">
        <v>7114</v>
      </c>
      <c r="E10070" t="s">
        <v>4186</v>
      </c>
      <c r="F10070">
        <v>3</v>
      </c>
      <c r="G10070" t="s">
        <v>8234</v>
      </c>
      <c r="H10070" t="s">
        <v>8213</v>
      </c>
      <c r="I10070" t="s">
        <v>8214</v>
      </c>
      <c r="J10070" t="s">
        <v>8215</v>
      </c>
      <c r="K10070" t="s">
        <v>8224</v>
      </c>
      <c r="L10070" t="s">
        <v>8216</v>
      </c>
    </row>
    <row r="10071" spans="1:12" x14ac:dyDescent="0.35">
      <c r="A10071" s="164" t="s">
        <v>24078</v>
      </c>
      <c r="B10071" t="s">
        <v>24079</v>
      </c>
      <c r="C10071" t="s">
        <v>24080</v>
      </c>
      <c r="D10071" t="s">
        <v>4211</v>
      </c>
      <c r="E10071" t="s">
        <v>4186</v>
      </c>
      <c r="F10071">
        <v>8</v>
      </c>
      <c r="G10071" t="s">
        <v>8234</v>
      </c>
      <c r="H10071" t="s">
        <v>8213</v>
      </c>
      <c r="I10071" t="s">
        <v>8214</v>
      </c>
      <c r="J10071" t="s">
        <v>8215</v>
      </c>
      <c r="K10071" t="s">
        <v>8224</v>
      </c>
      <c r="L10071" t="s">
        <v>8216</v>
      </c>
    </row>
    <row r="10072" spans="1:12" x14ac:dyDescent="0.35">
      <c r="A10072" s="164" t="s">
        <v>4919</v>
      </c>
      <c r="B10072" t="s">
        <v>7570</v>
      </c>
      <c r="C10072" t="s">
        <v>12359</v>
      </c>
      <c r="D10072" t="s">
        <v>940</v>
      </c>
      <c r="E10072" t="s">
        <v>4186</v>
      </c>
      <c r="F10072">
        <v>182</v>
      </c>
      <c r="G10072" t="s">
        <v>8212</v>
      </c>
      <c r="H10072" t="s">
        <v>8213</v>
      </c>
      <c r="I10072" t="s">
        <v>8214</v>
      </c>
      <c r="J10072" t="s">
        <v>8215</v>
      </c>
      <c r="K10072" t="s">
        <v>8224</v>
      </c>
      <c r="L10072" t="s">
        <v>8216</v>
      </c>
    </row>
    <row r="10073" spans="1:12" x14ac:dyDescent="0.35">
      <c r="A10073" s="164" t="s">
        <v>14590</v>
      </c>
      <c r="B10073" t="s">
        <v>14591</v>
      </c>
      <c r="C10073" t="s">
        <v>14592</v>
      </c>
      <c r="D10073" t="s">
        <v>4437</v>
      </c>
      <c r="E10073" t="s">
        <v>4186</v>
      </c>
      <c r="F10073">
        <v>54</v>
      </c>
      <c r="G10073" t="s">
        <v>8234</v>
      </c>
      <c r="H10073" t="s">
        <v>8213</v>
      </c>
      <c r="I10073" t="s">
        <v>8214</v>
      </c>
      <c r="J10073" t="s">
        <v>8215</v>
      </c>
      <c r="K10073" t="s">
        <v>8224</v>
      </c>
      <c r="L10073" t="s">
        <v>8216</v>
      </c>
    </row>
    <row r="10074" spans="1:12" x14ac:dyDescent="0.35">
      <c r="A10074" s="164" t="s">
        <v>4920</v>
      </c>
      <c r="B10074" t="s">
        <v>7000</v>
      </c>
      <c r="C10074" t="s">
        <v>27647</v>
      </c>
      <c r="D10074" t="s">
        <v>215</v>
      </c>
      <c r="E10074" t="s">
        <v>4186</v>
      </c>
      <c r="F10074">
        <v>24</v>
      </c>
      <c r="G10074" t="s">
        <v>8234</v>
      </c>
      <c r="H10074" t="s">
        <v>8213</v>
      </c>
      <c r="I10074" t="s">
        <v>8214</v>
      </c>
      <c r="J10074" t="s">
        <v>8215</v>
      </c>
      <c r="K10074" t="s">
        <v>8224</v>
      </c>
      <c r="L10074" t="s">
        <v>8216</v>
      </c>
    </row>
    <row r="10075" spans="1:12" x14ac:dyDescent="0.35">
      <c r="A10075" s="164" t="s">
        <v>23092</v>
      </c>
      <c r="B10075" t="s">
        <v>23093</v>
      </c>
      <c r="C10075" t="s">
        <v>23094</v>
      </c>
      <c r="D10075" t="s">
        <v>4213</v>
      </c>
      <c r="E10075" t="s">
        <v>4186</v>
      </c>
      <c r="F10075">
        <v>14</v>
      </c>
      <c r="G10075" t="s">
        <v>8234</v>
      </c>
      <c r="H10075" t="s">
        <v>8213</v>
      </c>
      <c r="I10075" t="s">
        <v>8214</v>
      </c>
      <c r="J10075" t="s">
        <v>8215</v>
      </c>
      <c r="K10075" t="s">
        <v>8224</v>
      </c>
      <c r="L10075" t="s">
        <v>8216</v>
      </c>
    </row>
    <row r="10076" spans="1:12" x14ac:dyDescent="0.35">
      <c r="A10076" s="164" t="s">
        <v>10980</v>
      </c>
      <c r="B10076" t="s">
        <v>10981</v>
      </c>
      <c r="C10076" t="s">
        <v>10982</v>
      </c>
      <c r="D10076" t="s">
        <v>3490</v>
      </c>
      <c r="E10076" t="s">
        <v>4186</v>
      </c>
      <c r="F10076">
        <v>30</v>
      </c>
      <c r="G10076" t="s">
        <v>8234</v>
      </c>
      <c r="H10076" t="s">
        <v>8213</v>
      </c>
      <c r="I10076" t="s">
        <v>8214</v>
      </c>
      <c r="J10076" t="s">
        <v>8215</v>
      </c>
      <c r="K10076" t="s">
        <v>8224</v>
      </c>
      <c r="L10076" t="s">
        <v>8216</v>
      </c>
    </row>
    <row r="10077" spans="1:12" x14ac:dyDescent="0.35">
      <c r="A10077" s="164" t="s">
        <v>15661</v>
      </c>
      <c r="B10077" t="s">
        <v>15662</v>
      </c>
      <c r="C10077" t="s">
        <v>15663</v>
      </c>
      <c r="D10077" t="s">
        <v>1012</v>
      </c>
      <c r="E10077" t="s">
        <v>4186</v>
      </c>
      <c r="F10077">
        <v>36</v>
      </c>
      <c r="G10077" t="s">
        <v>8234</v>
      </c>
      <c r="H10077" t="s">
        <v>8213</v>
      </c>
      <c r="I10077" t="s">
        <v>8214</v>
      </c>
      <c r="J10077" t="s">
        <v>8215</v>
      </c>
      <c r="K10077" t="s">
        <v>8224</v>
      </c>
      <c r="L10077" t="s">
        <v>8216</v>
      </c>
    </row>
    <row r="10078" spans="1:12" x14ac:dyDescent="0.35">
      <c r="A10078" s="164" t="s">
        <v>4921</v>
      </c>
      <c r="B10078" t="s">
        <v>7800</v>
      </c>
      <c r="C10078" t="s">
        <v>28952</v>
      </c>
      <c r="D10078" t="s">
        <v>4476</v>
      </c>
      <c r="E10078" t="s">
        <v>4186</v>
      </c>
      <c r="F10078">
        <v>100</v>
      </c>
      <c r="G10078" t="s">
        <v>8234</v>
      </c>
      <c r="H10078" t="s">
        <v>8213</v>
      </c>
      <c r="I10078" t="s">
        <v>8214</v>
      </c>
      <c r="J10078" t="s">
        <v>8215</v>
      </c>
      <c r="K10078" t="s">
        <v>8224</v>
      </c>
      <c r="L10078" t="s">
        <v>8216</v>
      </c>
    </row>
    <row r="10079" spans="1:12" x14ac:dyDescent="0.35">
      <c r="A10079" s="164" t="s">
        <v>4922</v>
      </c>
      <c r="B10079" t="s">
        <v>7837</v>
      </c>
      <c r="C10079" t="s">
        <v>14188</v>
      </c>
      <c r="D10079" t="s">
        <v>4226</v>
      </c>
      <c r="E10079" t="s">
        <v>4186</v>
      </c>
      <c r="F10079">
        <v>20</v>
      </c>
      <c r="G10079" t="s">
        <v>8234</v>
      </c>
      <c r="H10079" t="s">
        <v>8213</v>
      </c>
      <c r="I10079" t="s">
        <v>8214</v>
      </c>
      <c r="J10079" t="s">
        <v>8215</v>
      </c>
      <c r="K10079" t="s">
        <v>8224</v>
      </c>
      <c r="L10079" t="s">
        <v>8216</v>
      </c>
    </row>
    <row r="10080" spans="1:12" x14ac:dyDescent="0.35">
      <c r="A10080" s="164" t="s">
        <v>4923</v>
      </c>
      <c r="B10080" t="s">
        <v>7841</v>
      </c>
      <c r="C10080" t="s">
        <v>9830</v>
      </c>
      <c r="D10080" t="s">
        <v>4226</v>
      </c>
      <c r="E10080" t="s">
        <v>4186</v>
      </c>
      <c r="F10080">
        <v>227</v>
      </c>
      <c r="G10080" t="s">
        <v>8223</v>
      </c>
      <c r="H10080" t="s">
        <v>8213</v>
      </c>
      <c r="I10080" t="s">
        <v>8214</v>
      </c>
      <c r="J10080" t="s">
        <v>8215</v>
      </c>
      <c r="K10080" t="s">
        <v>8224</v>
      </c>
      <c r="L10080" t="s">
        <v>8267</v>
      </c>
    </row>
    <row r="10081" spans="1:12" x14ac:dyDescent="0.35">
      <c r="A10081" s="164" t="s">
        <v>4924</v>
      </c>
      <c r="B10081" t="s">
        <v>7864</v>
      </c>
      <c r="C10081" t="s">
        <v>14358</v>
      </c>
      <c r="D10081" t="s">
        <v>4925</v>
      </c>
      <c r="E10081" t="s">
        <v>4186</v>
      </c>
      <c r="F10081">
        <v>142</v>
      </c>
      <c r="G10081" t="s">
        <v>8212</v>
      </c>
      <c r="H10081" t="s">
        <v>8213</v>
      </c>
      <c r="I10081" t="s">
        <v>8214</v>
      </c>
      <c r="J10081" t="s">
        <v>8215</v>
      </c>
      <c r="K10081" t="s">
        <v>8224</v>
      </c>
      <c r="L10081" t="s">
        <v>8216</v>
      </c>
    </row>
    <row r="10082" spans="1:12" x14ac:dyDescent="0.35">
      <c r="A10082" s="164" t="s">
        <v>23845</v>
      </c>
      <c r="B10082" t="s">
        <v>23846</v>
      </c>
      <c r="C10082" t="s">
        <v>23847</v>
      </c>
      <c r="D10082" t="s">
        <v>215</v>
      </c>
      <c r="E10082" t="s">
        <v>4186</v>
      </c>
      <c r="F10082">
        <v>0</v>
      </c>
      <c r="G10082" t="s">
        <v>8234</v>
      </c>
      <c r="H10082" t="s">
        <v>8213</v>
      </c>
      <c r="I10082" t="s">
        <v>8214</v>
      </c>
      <c r="J10082" t="s">
        <v>8215</v>
      </c>
      <c r="K10082" t="s">
        <v>8224</v>
      </c>
      <c r="L10082" t="s">
        <v>8216</v>
      </c>
    </row>
    <row r="10083" spans="1:12" x14ac:dyDescent="0.35">
      <c r="A10083" s="164" t="s">
        <v>26865</v>
      </c>
      <c r="B10083" t="s">
        <v>26866</v>
      </c>
      <c r="C10083" t="s">
        <v>26867</v>
      </c>
      <c r="D10083" t="s">
        <v>4476</v>
      </c>
      <c r="E10083" t="s">
        <v>4186</v>
      </c>
      <c r="F10083">
        <v>7</v>
      </c>
      <c r="G10083" t="s">
        <v>8234</v>
      </c>
      <c r="H10083" t="s">
        <v>8213</v>
      </c>
      <c r="I10083" t="s">
        <v>8214</v>
      </c>
      <c r="J10083" t="s">
        <v>8215</v>
      </c>
      <c r="K10083" t="s">
        <v>8224</v>
      </c>
      <c r="L10083" t="s">
        <v>8216</v>
      </c>
    </row>
    <row r="10084" spans="1:12" x14ac:dyDescent="0.35">
      <c r="A10084" s="164" t="s">
        <v>4926</v>
      </c>
      <c r="B10084" t="s">
        <v>7793</v>
      </c>
      <c r="C10084" t="s">
        <v>27689</v>
      </c>
      <c r="D10084" t="s">
        <v>4497</v>
      </c>
      <c r="E10084" t="s">
        <v>4186</v>
      </c>
      <c r="F10084">
        <v>30</v>
      </c>
      <c r="G10084" t="s">
        <v>8234</v>
      </c>
      <c r="H10084" t="s">
        <v>8213</v>
      </c>
      <c r="I10084" t="s">
        <v>8214</v>
      </c>
      <c r="J10084" t="s">
        <v>8215</v>
      </c>
      <c r="K10084" t="s">
        <v>8224</v>
      </c>
      <c r="L10084" t="s">
        <v>8216</v>
      </c>
    </row>
    <row r="10085" spans="1:12" x14ac:dyDescent="0.35">
      <c r="A10085" s="164" t="s">
        <v>4927</v>
      </c>
      <c r="B10085" t="s">
        <v>6993</v>
      </c>
      <c r="C10085" t="s">
        <v>13732</v>
      </c>
      <c r="D10085" t="s">
        <v>4928</v>
      </c>
      <c r="E10085" t="s">
        <v>4186</v>
      </c>
      <c r="F10085">
        <v>70</v>
      </c>
      <c r="G10085" t="s">
        <v>8234</v>
      </c>
      <c r="H10085" t="s">
        <v>8213</v>
      </c>
      <c r="I10085" t="s">
        <v>8214</v>
      </c>
      <c r="J10085" t="s">
        <v>8215</v>
      </c>
      <c r="K10085" t="s">
        <v>8224</v>
      </c>
      <c r="L10085" t="s">
        <v>8216</v>
      </c>
    </row>
    <row r="10086" spans="1:12" x14ac:dyDescent="0.35">
      <c r="A10086" s="164" t="s">
        <v>4929</v>
      </c>
      <c r="B10086" t="s">
        <v>7848</v>
      </c>
      <c r="C10086" t="s">
        <v>17861</v>
      </c>
      <c r="D10086" t="s">
        <v>4218</v>
      </c>
      <c r="E10086" t="s">
        <v>4186</v>
      </c>
      <c r="F10086">
        <v>33</v>
      </c>
      <c r="G10086" t="s">
        <v>8234</v>
      </c>
      <c r="H10086" t="s">
        <v>8213</v>
      </c>
      <c r="I10086" t="s">
        <v>8214</v>
      </c>
      <c r="J10086" t="s">
        <v>8215</v>
      </c>
      <c r="K10086" t="s">
        <v>5808</v>
      </c>
      <c r="L10086" t="s">
        <v>8216</v>
      </c>
    </row>
    <row r="10087" spans="1:12" x14ac:dyDescent="0.35">
      <c r="A10087" s="164" t="s">
        <v>4930</v>
      </c>
      <c r="B10087" t="s">
        <v>7129</v>
      </c>
      <c r="C10087" t="s">
        <v>32221</v>
      </c>
      <c r="D10087" t="s">
        <v>4931</v>
      </c>
      <c r="E10087" t="s">
        <v>4186</v>
      </c>
      <c r="F10087">
        <v>40</v>
      </c>
      <c r="G10087" t="s">
        <v>8234</v>
      </c>
      <c r="H10087" t="s">
        <v>8213</v>
      </c>
      <c r="I10087" t="s">
        <v>8214</v>
      </c>
      <c r="J10087" t="s">
        <v>8215</v>
      </c>
      <c r="K10087" t="s">
        <v>8224</v>
      </c>
      <c r="L10087" t="s">
        <v>8216</v>
      </c>
    </row>
    <row r="10088" spans="1:12" x14ac:dyDescent="0.35">
      <c r="A10088" s="164" t="s">
        <v>16589</v>
      </c>
      <c r="B10088" t="s">
        <v>16590</v>
      </c>
      <c r="C10088" t="s">
        <v>16591</v>
      </c>
      <c r="D10088" t="s">
        <v>6977</v>
      </c>
      <c r="E10088" t="s">
        <v>4186</v>
      </c>
      <c r="F10088">
        <v>24</v>
      </c>
      <c r="G10088" t="s">
        <v>8234</v>
      </c>
      <c r="H10088" t="s">
        <v>8213</v>
      </c>
      <c r="I10088" t="s">
        <v>8214</v>
      </c>
      <c r="J10088" t="s">
        <v>8215</v>
      </c>
      <c r="K10088" t="s">
        <v>8224</v>
      </c>
      <c r="L10088" t="s">
        <v>8216</v>
      </c>
    </row>
    <row r="10089" spans="1:12" x14ac:dyDescent="0.35">
      <c r="A10089" s="164" t="s">
        <v>24187</v>
      </c>
      <c r="B10089" t="s">
        <v>8560</v>
      </c>
      <c r="C10089" t="s">
        <v>24188</v>
      </c>
      <c r="D10089" t="s">
        <v>2486</v>
      </c>
      <c r="E10089" t="s">
        <v>4186</v>
      </c>
      <c r="F10089">
        <v>9</v>
      </c>
      <c r="G10089" t="s">
        <v>8234</v>
      </c>
      <c r="H10089" t="s">
        <v>8213</v>
      </c>
      <c r="I10089" t="s">
        <v>8214</v>
      </c>
      <c r="J10089" t="s">
        <v>8215</v>
      </c>
      <c r="K10089" t="s">
        <v>8224</v>
      </c>
      <c r="L10089" t="s">
        <v>8216</v>
      </c>
    </row>
    <row r="10090" spans="1:12" x14ac:dyDescent="0.35">
      <c r="A10090" s="164" t="s">
        <v>8776</v>
      </c>
      <c r="B10090" t="s">
        <v>8777</v>
      </c>
      <c r="C10090" t="s">
        <v>8778</v>
      </c>
      <c r="D10090" t="s">
        <v>93</v>
      </c>
      <c r="E10090" t="s">
        <v>4186</v>
      </c>
      <c r="F10090">
        <v>103</v>
      </c>
      <c r="G10090" t="s">
        <v>8212</v>
      </c>
      <c r="H10090" t="s">
        <v>8213</v>
      </c>
      <c r="I10090" t="s">
        <v>8214</v>
      </c>
      <c r="J10090" t="s">
        <v>8215</v>
      </c>
      <c r="K10090" t="s">
        <v>5808</v>
      </c>
      <c r="L10090" t="s">
        <v>8216</v>
      </c>
    </row>
    <row r="10091" spans="1:12" x14ac:dyDescent="0.35">
      <c r="A10091" s="164" t="s">
        <v>26998</v>
      </c>
      <c r="B10091" t="s">
        <v>26999</v>
      </c>
      <c r="C10091" t="s">
        <v>27000</v>
      </c>
      <c r="D10091" t="s">
        <v>4262</v>
      </c>
      <c r="E10091" t="s">
        <v>4186</v>
      </c>
      <c r="F10091">
        <v>14</v>
      </c>
      <c r="G10091" t="s">
        <v>8234</v>
      </c>
      <c r="H10091" t="s">
        <v>8213</v>
      </c>
      <c r="I10091" t="s">
        <v>8214</v>
      </c>
      <c r="J10091" t="s">
        <v>8215</v>
      </c>
      <c r="K10091" t="s">
        <v>8224</v>
      </c>
      <c r="L10091" t="s">
        <v>8216</v>
      </c>
    </row>
    <row r="10092" spans="1:12" x14ac:dyDescent="0.35">
      <c r="A10092" s="164" t="s">
        <v>4932</v>
      </c>
      <c r="B10092" t="s">
        <v>7101</v>
      </c>
      <c r="C10092" t="s">
        <v>27434</v>
      </c>
      <c r="D10092" t="s">
        <v>4228</v>
      </c>
      <c r="E10092" t="s">
        <v>4186</v>
      </c>
      <c r="F10092">
        <v>24</v>
      </c>
      <c r="G10092" t="s">
        <v>8234</v>
      </c>
      <c r="H10092" t="s">
        <v>8213</v>
      </c>
      <c r="I10092" t="s">
        <v>8214</v>
      </c>
      <c r="J10092" t="s">
        <v>8215</v>
      </c>
      <c r="K10092" t="s">
        <v>8224</v>
      </c>
      <c r="L10092" t="s">
        <v>8216</v>
      </c>
    </row>
    <row r="10093" spans="1:12" x14ac:dyDescent="0.35">
      <c r="A10093" s="164" t="s">
        <v>4933</v>
      </c>
      <c r="B10093" t="s">
        <v>6969</v>
      </c>
      <c r="C10093" t="s">
        <v>21556</v>
      </c>
      <c r="D10093" t="s">
        <v>4934</v>
      </c>
      <c r="E10093" t="s">
        <v>4186</v>
      </c>
      <c r="F10093">
        <v>99</v>
      </c>
      <c r="G10093" t="s">
        <v>8234</v>
      </c>
      <c r="H10093" t="s">
        <v>8213</v>
      </c>
      <c r="I10093" t="s">
        <v>8214</v>
      </c>
      <c r="J10093" t="s">
        <v>8215</v>
      </c>
      <c r="K10093" t="s">
        <v>5808</v>
      </c>
      <c r="L10093" t="s">
        <v>8216</v>
      </c>
    </row>
    <row r="10094" spans="1:12" x14ac:dyDescent="0.35">
      <c r="A10094" s="164" t="s">
        <v>4935</v>
      </c>
      <c r="B10094" t="s">
        <v>6978</v>
      </c>
      <c r="C10094" t="s">
        <v>27144</v>
      </c>
      <c r="D10094" t="s">
        <v>6977</v>
      </c>
      <c r="E10094" t="s">
        <v>4186</v>
      </c>
      <c r="F10094">
        <v>23</v>
      </c>
      <c r="G10094" t="s">
        <v>8234</v>
      </c>
      <c r="H10094" t="s">
        <v>8213</v>
      </c>
      <c r="I10094" t="s">
        <v>8214</v>
      </c>
      <c r="J10094" t="s">
        <v>8215</v>
      </c>
      <c r="K10094" t="s">
        <v>8224</v>
      </c>
      <c r="L10094" t="s">
        <v>8216</v>
      </c>
    </row>
    <row r="10095" spans="1:12" x14ac:dyDescent="0.35">
      <c r="A10095" s="164" t="s">
        <v>10347</v>
      </c>
      <c r="B10095" t="s">
        <v>10348</v>
      </c>
      <c r="C10095" t="s">
        <v>10349</v>
      </c>
      <c r="D10095" t="s">
        <v>4213</v>
      </c>
      <c r="E10095" t="s">
        <v>4186</v>
      </c>
      <c r="F10095">
        <v>37</v>
      </c>
      <c r="G10095" t="s">
        <v>8234</v>
      </c>
      <c r="H10095" t="s">
        <v>8213</v>
      </c>
      <c r="I10095" t="s">
        <v>8214</v>
      </c>
      <c r="J10095" t="s">
        <v>8215</v>
      </c>
      <c r="K10095" t="s">
        <v>8224</v>
      </c>
      <c r="L10095" t="s">
        <v>8216</v>
      </c>
    </row>
    <row r="10096" spans="1:12" x14ac:dyDescent="0.35">
      <c r="A10096" s="164" t="s">
        <v>4936</v>
      </c>
      <c r="B10096" t="s">
        <v>7100</v>
      </c>
      <c r="C10096" t="s">
        <v>8636</v>
      </c>
      <c r="D10096" t="s">
        <v>4228</v>
      </c>
      <c r="E10096" t="s">
        <v>4186</v>
      </c>
      <c r="F10096">
        <v>47</v>
      </c>
      <c r="G10096" t="s">
        <v>8234</v>
      </c>
      <c r="H10096" t="s">
        <v>8213</v>
      </c>
      <c r="I10096" t="s">
        <v>8214</v>
      </c>
      <c r="J10096" t="s">
        <v>8215</v>
      </c>
      <c r="K10096" t="s">
        <v>5808</v>
      </c>
      <c r="L10096" t="s">
        <v>8216</v>
      </c>
    </row>
    <row r="10097" spans="1:12" x14ac:dyDescent="0.35">
      <c r="A10097" s="164" t="s">
        <v>10673</v>
      </c>
      <c r="B10097" t="s">
        <v>10674</v>
      </c>
      <c r="C10097" t="s">
        <v>10675</v>
      </c>
      <c r="D10097" t="s">
        <v>93</v>
      </c>
      <c r="E10097" t="s">
        <v>4186</v>
      </c>
      <c r="F10097">
        <v>92</v>
      </c>
      <c r="G10097" t="s">
        <v>8234</v>
      </c>
      <c r="H10097" t="s">
        <v>8213</v>
      </c>
      <c r="I10097" t="s">
        <v>8214</v>
      </c>
      <c r="J10097" t="s">
        <v>8215</v>
      </c>
      <c r="K10097" t="s">
        <v>5808</v>
      </c>
      <c r="L10097" t="s">
        <v>8216</v>
      </c>
    </row>
    <row r="10098" spans="1:12" x14ac:dyDescent="0.35">
      <c r="A10098" s="164" t="s">
        <v>4937</v>
      </c>
      <c r="B10098" t="s">
        <v>6963</v>
      </c>
      <c r="C10098" t="s">
        <v>16994</v>
      </c>
      <c r="D10098" t="s">
        <v>4938</v>
      </c>
      <c r="E10098" t="s">
        <v>4186</v>
      </c>
      <c r="F10098">
        <v>32</v>
      </c>
      <c r="G10098" t="s">
        <v>8234</v>
      </c>
      <c r="H10098" t="s">
        <v>8213</v>
      </c>
      <c r="I10098" t="s">
        <v>8214</v>
      </c>
      <c r="J10098" t="s">
        <v>8215</v>
      </c>
      <c r="K10098" t="s">
        <v>5808</v>
      </c>
      <c r="L10098" t="s">
        <v>8216</v>
      </c>
    </row>
    <row r="10099" spans="1:12" x14ac:dyDescent="0.35">
      <c r="A10099" s="164" t="s">
        <v>26232</v>
      </c>
      <c r="B10099" t="s">
        <v>26233</v>
      </c>
      <c r="C10099" t="s">
        <v>26234</v>
      </c>
      <c r="D10099" t="s">
        <v>4437</v>
      </c>
      <c r="E10099" t="s">
        <v>4186</v>
      </c>
      <c r="F10099">
        <v>5</v>
      </c>
      <c r="G10099" t="s">
        <v>8234</v>
      </c>
      <c r="H10099" t="s">
        <v>8213</v>
      </c>
      <c r="I10099" t="s">
        <v>8214</v>
      </c>
      <c r="J10099" t="s">
        <v>8215</v>
      </c>
      <c r="K10099" t="s">
        <v>8224</v>
      </c>
      <c r="L10099" t="s">
        <v>8216</v>
      </c>
    </row>
    <row r="10100" spans="1:12" x14ac:dyDescent="0.35">
      <c r="A10100" s="164" t="s">
        <v>4939</v>
      </c>
      <c r="B10100" t="s">
        <v>7771</v>
      </c>
      <c r="C10100" t="s">
        <v>31400</v>
      </c>
      <c r="D10100" t="s">
        <v>93</v>
      </c>
      <c r="E10100" t="s">
        <v>4186</v>
      </c>
      <c r="F10100">
        <v>86</v>
      </c>
      <c r="G10100" t="s">
        <v>8234</v>
      </c>
      <c r="H10100" t="s">
        <v>8213</v>
      </c>
      <c r="I10100" t="s">
        <v>8214</v>
      </c>
      <c r="J10100" t="s">
        <v>8215</v>
      </c>
      <c r="K10100" t="s">
        <v>8224</v>
      </c>
      <c r="L10100" t="s">
        <v>8216</v>
      </c>
    </row>
    <row r="10101" spans="1:12" x14ac:dyDescent="0.35">
      <c r="A10101" s="164" t="s">
        <v>4940</v>
      </c>
      <c r="B10101" t="s">
        <v>6983</v>
      </c>
      <c r="C10101" t="s">
        <v>23030</v>
      </c>
      <c r="D10101" t="s">
        <v>4369</v>
      </c>
      <c r="E10101" t="s">
        <v>4186</v>
      </c>
      <c r="F10101">
        <v>12</v>
      </c>
      <c r="G10101" t="s">
        <v>8234</v>
      </c>
      <c r="H10101" t="s">
        <v>8213</v>
      </c>
      <c r="I10101" t="s">
        <v>8214</v>
      </c>
      <c r="J10101" t="s">
        <v>8215</v>
      </c>
      <c r="K10101" t="s">
        <v>8224</v>
      </c>
      <c r="L10101" t="s">
        <v>8216</v>
      </c>
    </row>
    <row r="10102" spans="1:12" x14ac:dyDescent="0.35">
      <c r="A10102" s="164" t="s">
        <v>4941</v>
      </c>
      <c r="B10102" t="s">
        <v>7779</v>
      </c>
      <c r="C10102" t="s">
        <v>28234</v>
      </c>
      <c r="D10102" t="s">
        <v>93</v>
      </c>
      <c r="E10102" t="s">
        <v>4186</v>
      </c>
      <c r="F10102">
        <v>193</v>
      </c>
      <c r="G10102" t="s">
        <v>8212</v>
      </c>
      <c r="H10102" t="s">
        <v>8213</v>
      </c>
      <c r="I10102" t="s">
        <v>8214</v>
      </c>
      <c r="J10102" t="s">
        <v>8215</v>
      </c>
      <c r="K10102" t="s">
        <v>8224</v>
      </c>
      <c r="L10102" t="s">
        <v>8216</v>
      </c>
    </row>
    <row r="10103" spans="1:12" x14ac:dyDescent="0.35">
      <c r="A10103" s="164" t="s">
        <v>4942</v>
      </c>
      <c r="B10103" t="s">
        <v>7836</v>
      </c>
      <c r="C10103" t="s">
        <v>10283</v>
      </c>
      <c r="D10103" t="s">
        <v>4226</v>
      </c>
      <c r="E10103" t="s">
        <v>4186</v>
      </c>
      <c r="F10103">
        <v>50</v>
      </c>
      <c r="G10103" t="s">
        <v>8234</v>
      </c>
      <c r="H10103" t="s">
        <v>8213</v>
      </c>
      <c r="I10103" t="s">
        <v>8214</v>
      </c>
      <c r="J10103" t="s">
        <v>8215</v>
      </c>
      <c r="K10103" t="s">
        <v>8224</v>
      </c>
      <c r="L10103" t="s">
        <v>8216</v>
      </c>
    </row>
    <row r="10104" spans="1:12" x14ac:dyDescent="0.35">
      <c r="A10104" s="164" t="s">
        <v>19726</v>
      </c>
      <c r="B10104" t="s">
        <v>19727</v>
      </c>
      <c r="C10104" t="s">
        <v>17658</v>
      </c>
      <c r="D10104" t="s">
        <v>19728</v>
      </c>
      <c r="E10104" t="s">
        <v>4186</v>
      </c>
      <c r="F10104">
        <v>106</v>
      </c>
      <c r="G10104" t="s">
        <v>8212</v>
      </c>
      <c r="H10104" t="s">
        <v>8213</v>
      </c>
      <c r="I10104" t="s">
        <v>8214</v>
      </c>
      <c r="J10104" t="s">
        <v>8215</v>
      </c>
      <c r="K10104" t="s">
        <v>8224</v>
      </c>
      <c r="L10104" t="s">
        <v>8216</v>
      </c>
    </row>
    <row r="10105" spans="1:12" x14ac:dyDescent="0.35">
      <c r="A10105" s="164" t="s">
        <v>4943</v>
      </c>
      <c r="B10105" t="s">
        <v>7144</v>
      </c>
      <c r="C10105" t="s">
        <v>25257</v>
      </c>
      <c r="D10105" t="s">
        <v>4944</v>
      </c>
      <c r="E10105" t="s">
        <v>4186</v>
      </c>
      <c r="F10105">
        <v>66</v>
      </c>
      <c r="G10105" t="s">
        <v>8234</v>
      </c>
      <c r="H10105" t="s">
        <v>8213</v>
      </c>
      <c r="I10105" t="s">
        <v>8214</v>
      </c>
      <c r="J10105" t="s">
        <v>8215</v>
      </c>
      <c r="K10105" t="s">
        <v>5808</v>
      </c>
      <c r="L10105" t="s">
        <v>8216</v>
      </c>
    </row>
    <row r="10106" spans="1:12" x14ac:dyDescent="0.35">
      <c r="A10106" s="164" t="s">
        <v>32172</v>
      </c>
      <c r="B10106" t="s">
        <v>9703</v>
      </c>
      <c r="C10106" t="s">
        <v>20478</v>
      </c>
      <c r="D10106" t="s">
        <v>93</v>
      </c>
      <c r="E10106" t="s">
        <v>4186</v>
      </c>
      <c r="F10106">
        <v>25</v>
      </c>
      <c r="G10106" t="s">
        <v>8234</v>
      </c>
      <c r="H10106" t="s">
        <v>8213</v>
      </c>
      <c r="I10106" t="s">
        <v>8214</v>
      </c>
      <c r="J10106" t="s">
        <v>8215</v>
      </c>
      <c r="K10106" t="s">
        <v>5808</v>
      </c>
      <c r="L10106" t="s">
        <v>8216</v>
      </c>
    </row>
    <row r="10107" spans="1:12" x14ac:dyDescent="0.35">
      <c r="A10107" s="164" t="s">
        <v>4945</v>
      </c>
      <c r="B10107" t="s">
        <v>6979</v>
      </c>
      <c r="C10107" t="s">
        <v>29523</v>
      </c>
      <c r="D10107" t="s">
        <v>6977</v>
      </c>
      <c r="E10107" t="s">
        <v>4186</v>
      </c>
      <c r="F10107">
        <v>143</v>
      </c>
      <c r="G10107" t="s">
        <v>8212</v>
      </c>
      <c r="H10107" t="s">
        <v>8213</v>
      </c>
      <c r="I10107" t="s">
        <v>8214</v>
      </c>
      <c r="J10107" t="s">
        <v>8215</v>
      </c>
      <c r="K10107" t="s">
        <v>8224</v>
      </c>
      <c r="L10107" t="s">
        <v>8216</v>
      </c>
    </row>
    <row r="10108" spans="1:12" x14ac:dyDescent="0.35">
      <c r="A10108" s="164" t="s">
        <v>20338</v>
      </c>
      <c r="B10108" t="s">
        <v>20339</v>
      </c>
      <c r="C10108" t="s">
        <v>20340</v>
      </c>
      <c r="D10108" t="s">
        <v>9646</v>
      </c>
      <c r="E10108" t="s">
        <v>4186</v>
      </c>
      <c r="F10108">
        <v>41</v>
      </c>
      <c r="G10108" t="s">
        <v>8234</v>
      </c>
      <c r="H10108" t="s">
        <v>8213</v>
      </c>
      <c r="I10108" t="s">
        <v>8214</v>
      </c>
      <c r="J10108" t="s">
        <v>8215</v>
      </c>
      <c r="K10108" t="s">
        <v>5808</v>
      </c>
      <c r="L10108" t="s">
        <v>8216</v>
      </c>
    </row>
    <row r="10109" spans="1:12" x14ac:dyDescent="0.35">
      <c r="A10109" s="164" t="s">
        <v>14150</v>
      </c>
      <c r="B10109" t="s">
        <v>14151</v>
      </c>
      <c r="C10109" t="s">
        <v>14152</v>
      </c>
      <c r="D10109" t="s">
        <v>9259</v>
      </c>
      <c r="E10109" t="s">
        <v>4186</v>
      </c>
      <c r="H10109" t="s">
        <v>8213</v>
      </c>
      <c r="I10109" t="s">
        <v>8214</v>
      </c>
      <c r="J10109" t="s">
        <v>8215</v>
      </c>
      <c r="K10109" t="s">
        <v>8224</v>
      </c>
      <c r="L10109" t="s">
        <v>8216</v>
      </c>
    </row>
    <row r="10110" spans="1:12" x14ac:dyDescent="0.35">
      <c r="A10110" s="164" t="s">
        <v>4946</v>
      </c>
      <c r="B10110" t="s">
        <v>7132</v>
      </c>
      <c r="C10110" t="s">
        <v>21545</v>
      </c>
      <c r="D10110" t="s">
        <v>4211</v>
      </c>
      <c r="E10110" t="s">
        <v>4186</v>
      </c>
      <c r="F10110">
        <v>101</v>
      </c>
      <c r="G10110" t="s">
        <v>8212</v>
      </c>
      <c r="H10110" t="s">
        <v>8213</v>
      </c>
      <c r="I10110" t="s">
        <v>8214</v>
      </c>
      <c r="J10110" t="s">
        <v>8215</v>
      </c>
      <c r="K10110" t="s">
        <v>8224</v>
      </c>
      <c r="L10110" t="s">
        <v>8216</v>
      </c>
    </row>
    <row r="10111" spans="1:12" x14ac:dyDescent="0.35">
      <c r="A10111" s="164" t="s">
        <v>20912</v>
      </c>
      <c r="B10111" t="s">
        <v>20913</v>
      </c>
      <c r="C10111" t="s">
        <v>20914</v>
      </c>
      <c r="D10111" t="s">
        <v>4916</v>
      </c>
      <c r="E10111" t="s">
        <v>4186</v>
      </c>
      <c r="F10111">
        <v>8</v>
      </c>
      <c r="G10111" t="s">
        <v>8234</v>
      </c>
      <c r="H10111" t="s">
        <v>8213</v>
      </c>
      <c r="I10111" t="s">
        <v>8214</v>
      </c>
      <c r="J10111" t="s">
        <v>8215</v>
      </c>
      <c r="K10111" t="s">
        <v>8224</v>
      </c>
      <c r="L10111" t="s">
        <v>8216</v>
      </c>
    </row>
    <row r="10112" spans="1:12" x14ac:dyDescent="0.35">
      <c r="A10112" s="164" t="s">
        <v>4947</v>
      </c>
      <c r="B10112" t="s">
        <v>7822</v>
      </c>
      <c r="C10112" t="s">
        <v>13452</v>
      </c>
      <c r="D10112" t="s">
        <v>4324</v>
      </c>
      <c r="E10112" t="s">
        <v>4186</v>
      </c>
      <c r="F10112">
        <v>119</v>
      </c>
      <c r="G10112" t="s">
        <v>8212</v>
      </c>
      <c r="H10112" t="s">
        <v>8213</v>
      </c>
      <c r="I10112" t="s">
        <v>8214</v>
      </c>
      <c r="J10112" t="s">
        <v>8215</v>
      </c>
      <c r="K10112" t="s">
        <v>8224</v>
      </c>
      <c r="L10112" t="s">
        <v>8216</v>
      </c>
    </row>
    <row r="10113" spans="1:12" x14ac:dyDescent="0.35">
      <c r="A10113" s="164" t="s">
        <v>33241</v>
      </c>
      <c r="B10113" t="s">
        <v>11025</v>
      </c>
      <c r="C10113" t="s">
        <v>11026</v>
      </c>
      <c r="D10113" t="s">
        <v>11027</v>
      </c>
      <c r="E10113" t="s">
        <v>4186</v>
      </c>
      <c r="F10113">
        <v>18</v>
      </c>
      <c r="G10113" t="s">
        <v>8234</v>
      </c>
      <c r="H10113" t="s">
        <v>8213</v>
      </c>
      <c r="I10113" t="s">
        <v>8219</v>
      </c>
      <c r="J10113" t="s">
        <v>8215</v>
      </c>
      <c r="K10113" t="s">
        <v>8224</v>
      </c>
      <c r="L10113" t="s">
        <v>8216</v>
      </c>
    </row>
    <row r="10114" spans="1:12" x14ac:dyDescent="0.35">
      <c r="A10114" s="164" t="s">
        <v>4948</v>
      </c>
      <c r="B10114" t="s">
        <v>6990</v>
      </c>
      <c r="C10114" t="s">
        <v>18631</v>
      </c>
      <c r="D10114" t="s">
        <v>491</v>
      </c>
      <c r="E10114" t="s">
        <v>4186</v>
      </c>
      <c r="F10114">
        <v>84</v>
      </c>
      <c r="G10114" t="s">
        <v>8234</v>
      </c>
      <c r="H10114" t="s">
        <v>8213</v>
      </c>
      <c r="I10114" t="s">
        <v>8214</v>
      </c>
      <c r="J10114" t="s">
        <v>8215</v>
      </c>
      <c r="K10114" t="s">
        <v>5808</v>
      </c>
      <c r="L10114" t="s">
        <v>8216</v>
      </c>
    </row>
    <row r="10115" spans="1:12" x14ac:dyDescent="0.35">
      <c r="A10115" s="164" t="s">
        <v>11040</v>
      </c>
      <c r="B10115" t="s">
        <v>11041</v>
      </c>
      <c r="C10115" t="s">
        <v>11042</v>
      </c>
      <c r="D10115" t="s">
        <v>2486</v>
      </c>
      <c r="E10115" t="s">
        <v>4186</v>
      </c>
      <c r="F10115">
        <v>29</v>
      </c>
      <c r="G10115" t="s">
        <v>8234</v>
      </c>
      <c r="H10115" t="s">
        <v>8213</v>
      </c>
      <c r="I10115" t="s">
        <v>8214</v>
      </c>
      <c r="J10115" t="s">
        <v>8215</v>
      </c>
      <c r="K10115" t="s">
        <v>5808</v>
      </c>
      <c r="L10115" t="s">
        <v>8216</v>
      </c>
    </row>
    <row r="10116" spans="1:12" x14ac:dyDescent="0.35">
      <c r="A10116" s="164" t="s">
        <v>28804</v>
      </c>
      <c r="B10116" t="s">
        <v>28805</v>
      </c>
      <c r="C10116" t="s">
        <v>28806</v>
      </c>
      <c r="D10116" t="s">
        <v>215</v>
      </c>
      <c r="E10116" t="s">
        <v>4186</v>
      </c>
      <c r="F10116">
        <v>100</v>
      </c>
      <c r="G10116" t="s">
        <v>8234</v>
      </c>
      <c r="H10116" t="s">
        <v>8213</v>
      </c>
      <c r="I10116" t="s">
        <v>8214</v>
      </c>
      <c r="J10116" t="s">
        <v>8215</v>
      </c>
      <c r="K10116" t="s">
        <v>5808</v>
      </c>
      <c r="L10116" t="s">
        <v>8216</v>
      </c>
    </row>
    <row r="10117" spans="1:12" x14ac:dyDescent="0.35">
      <c r="A10117" s="164" t="s">
        <v>4949</v>
      </c>
      <c r="B10117" t="s">
        <v>7780</v>
      </c>
      <c r="C10117" t="s">
        <v>13766</v>
      </c>
      <c r="D10117" t="s">
        <v>4305</v>
      </c>
      <c r="E10117" t="s">
        <v>4186</v>
      </c>
      <c r="F10117">
        <v>6</v>
      </c>
      <c r="G10117" t="s">
        <v>8234</v>
      </c>
      <c r="H10117" t="s">
        <v>8213</v>
      </c>
      <c r="I10117" t="s">
        <v>8214</v>
      </c>
      <c r="J10117" t="s">
        <v>8215</v>
      </c>
      <c r="K10117" t="s">
        <v>8224</v>
      </c>
      <c r="L10117" t="s">
        <v>8216</v>
      </c>
    </row>
    <row r="10118" spans="1:12" x14ac:dyDescent="0.35">
      <c r="A10118" s="164" t="s">
        <v>25430</v>
      </c>
      <c r="B10118" t="s">
        <v>25431</v>
      </c>
      <c r="C10118" t="s">
        <v>22135</v>
      </c>
      <c r="D10118" t="s">
        <v>2240</v>
      </c>
      <c r="E10118" t="s">
        <v>4186</v>
      </c>
      <c r="F10118">
        <v>10</v>
      </c>
      <c r="G10118" t="s">
        <v>8234</v>
      </c>
      <c r="H10118" t="s">
        <v>8213</v>
      </c>
      <c r="I10118" t="s">
        <v>8219</v>
      </c>
      <c r="J10118" t="s">
        <v>8215</v>
      </c>
      <c r="K10118" t="s">
        <v>8224</v>
      </c>
      <c r="L10118" t="s">
        <v>8216</v>
      </c>
    </row>
    <row r="10119" spans="1:12" x14ac:dyDescent="0.35">
      <c r="A10119" s="164" t="s">
        <v>4950</v>
      </c>
      <c r="B10119" t="s">
        <v>7790</v>
      </c>
      <c r="C10119" t="s">
        <v>8849</v>
      </c>
      <c r="D10119" t="s">
        <v>4429</v>
      </c>
      <c r="E10119" t="s">
        <v>4186</v>
      </c>
      <c r="F10119">
        <v>15</v>
      </c>
      <c r="G10119" t="s">
        <v>8234</v>
      </c>
      <c r="H10119" t="s">
        <v>8213</v>
      </c>
      <c r="I10119" t="s">
        <v>8214</v>
      </c>
      <c r="J10119" t="s">
        <v>8215</v>
      </c>
      <c r="K10119" t="s">
        <v>8224</v>
      </c>
      <c r="L10119" t="s">
        <v>8216</v>
      </c>
    </row>
    <row r="10120" spans="1:12" x14ac:dyDescent="0.35">
      <c r="A10120" s="164" t="s">
        <v>29212</v>
      </c>
      <c r="B10120" t="s">
        <v>29213</v>
      </c>
      <c r="C10120" t="s">
        <v>29214</v>
      </c>
      <c r="D10120" t="s">
        <v>1892</v>
      </c>
      <c r="E10120" t="s">
        <v>4186</v>
      </c>
      <c r="F10120">
        <v>149</v>
      </c>
      <c r="G10120" t="s">
        <v>8212</v>
      </c>
      <c r="H10120" t="s">
        <v>8213</v>
      </c>
      <c r="I10120" t="s">
        <v>8214</v>
      </c>
      <c r="J10120" t="s">
        <v>8215</v>
      </c>
      <c r="K10120" t="s">
        <v>8224</v>
      </c>
      <c r="L10120" t="s">
        <v>8216</v>
      </c>
    </row>
    <row r="10121" spans="1:12" x14ac:dyDescent="0.35">
      <c r="A10121" s="164" t="s">
        <v>11266</v>
      </c>
      <c r="B10121" t="s">
        <v>11267</v>
      </c>
      <c r="C10121" t="s">
        <v>11268</v>
      </c>
      <c r="D10121" t="s">
        <v>4918</v>
      </c>
      <c r="E10121" t="s">
        <v>4186</v>
      </c>
      <c r="F10121">
        <v>8</v>
      </c>
      <c r="G10121" t="s">
        <v>8234</v>
      </c>
      <c r="H10121" t="s">
        <v>8213</v>
      </c>
      <c r="I10121" t="s">
        <v>8214</v>
      </c>
      <c r="J10121" t="s">
        <v>8215</v>
      </c>
      <c r="K10121" t="s">
        <v>8224</v>
      </c>
      <c r="L10121" t="s">
        <v>8216</v>
      </c>
    </row>
    <row r="10122" spans="1:12" x14ac:dyDescent="0.35">
      <c r="A10122" s="164" t="s">
        <v>4951</v>
      </c>
      <c r="B10122" t="s">
        <v>7831</v>
      </c>
      <c r="C10122" t="s">
        <v>17887</v>
      </c>
      <c r="D10122" t="s">
        <v>4952</v>
      </c>
      <c r="E10122" t="s">
        <v>4186</v>
      </c>
      <c r="F10122">
        <v>112</v>
      </c>
      <c r="G10122" t="s">
        <v>8212</v>
      </c>
      <c r="H10122" t="s">
        <v>8213</v>
      </c>
      <c r="I10122" t="s">
        <v>8214</v>
      </c>
      <c r="J10122" t="s">
        <v>8215</v>
      </c>
      <c r="K10122" t="s">
        <v>8224</v>
      </c>
      <c r="L10122" t="s">
        <v>8216</v>
      </c>
    </row>
    <row r="10123" spans="1:12" x14ac:dyDescent="0.35">
      <c r="A10123" s="164" t="s">
        <v>4953</v>
      </c>
      <c r="B10123" t="s">
        <v>7791</v>
      </c>
      <c r="C10123" t="s">
        <v>23728</v>
      </c>
      <c r="D10123" t="s">
        <v>4497</v>
      </c>
      <c r="E10123" t="s">
        <v>4186</v>
      </c>
      <c r="F10123">
        <v>5</v>
      </c>
      <c r="G10123" t="s">
        <v>8234</v>
      </c>
      <c r="H10123" t="s">
        <v>8213</v>
      </c>
      <c r="I10123" t="s">
        <v>8214</v>
      </c>
      <c r="J10123" t="s">
        <v>8215</v>
      </c>
      <c r="K10123" t="s">
        <v>8224</v>
      </c>
      <c r="L10123" t="s">
        <v>8216</v>
      </c>
    </row>
    <row r="10124" spans="1:12" x14ac:dyDescent="0.35">
      <c r="A10124" s="164" t="s">
        <v>21136</v>
      </c>
      <c r="B10124" t="s">
        <v>21137</v>
      </c>
      <c r="C10124" t="s">
        <v>21138</v>
      </c>
      <c r="D10124" t="s">
        <v>215</v>
      </c>
      <c r="E10124" t="s">
        <v>4186</v>
      </c>
      <c r="F10124">
        <v>46</v>
      </c>
      <c r="G10124" t="s">
        <v>8234</v>
      </c>
      <c r="H10124" t="s">
        <v>8213</v>
      </c>
      <c r="I10124" t="s">
        <v>8214</v>
      </c>
      <c r="J10124" t="s">
        <v>8215</v>
      </c>
      <c r="K10124" t="s">
        <v>8224</v>
      </c>
      <c r="L10124" t="s">
        <v>8216</v>
      </c>
    </row>
    <row r="10125" spans="1:12" x14ac:dyDescent="0.35">
      <c r="A10125" s="164" t="s">
        <v>16654</v>
      </c>
      <c r="B10125" t="s">
        <v>16655</v>
      </c>
      <c r="C10125" t="s">
        <v>16656</v>
      </c>
      <c r="D10125" t="s">
        <v>14198</v>
      </c>
      <c r="E10125" t="s">
        <v>4186</v>
      </c>
      <c r="F10125">
        <v>40</v>
      </c>
      <c r="G10125" t="s">
        <v>8234</v>
      </c>
      <c r="H10125" t="s">
        <v>8213</v>
      </c>
      <c r="I10125" t="s">
        <v>8214</v>
      </c>
      <c r="J10125" t="s">
        <v>8215</v>
      </c>
      <c r="K10125" t="s">
        <v>8224</v>
      </c>
      <c r="L10125" t="s">
        <v>8216</v>
      </c>
    </row>
    <row r="10126" spans="1:12" x14ac:dyDescent="0.35">
      <c r="A10126" s="164" t="s">
        <v>4954</v>
      </c>
      <c r="B10126" t="s">
        <v>7762</v>
      </c>
      <c r="C10126" t="s">
        <v>29950</v>
      </c>
      <c r="D10126" t="s">
        <v>93</v>
      </c>
      <c r="E10126" t="s">
        <v>4186</v>
      </c>
      <c r="F10126">
        <v>4</v>
      </c>
      <c r="G10126" t="s">
        <v>8234</v>
      </c>
      <c r="H10126" t="s">
        <v>8213</v>
      </c>
      <c r="I10126" t="s">
        <v>8214</v>
      </c>
      <c r="J10126" t="s">
        <v>8215</v>
      </c>
      <c r="K10126" t="s">
        <v>8224</v>
      </c>
      <c r="L10126" t="s">
        <v>8216</v>
      </c>
    </row>
    <row r="10127" spans="1:12" x14ac:dyDescent="0.35">
      <c r="A10127" s="164" t="s">
        <v>4955</v>
      </c>
      <c r="B10127" t="s">
        <v>7123</v>
      </c>
      <c r="C10127" t="s">
        <v>28900</v>
      </c>
      <c r="D10127" t="s">
        <v>4211</v>
      </c>
      <c r="E10127" t="s">
        <v>4186</v>
      </c>
      <c r="F10127">
        <v>75</v>
      </c>
      <c r="G10127" t="s">
        <v>8234</v>
      </c>
      <c r="H10127" t="s">
        <v>8213</v>
      </c>
      <c r="I10127" t="s">
        <v>8214</v>
      </c>
      <c r="J10127" t="s">
        <v>8215</v>
      </c>
      <c r="K10127" t="s">
        <v>8224</v>
      </c>
      <c r="L10127" t="s">
        <v>8216</v>
      </c>
    </row>
    <row r="10128" spans="1:12" x14ac:dyDescent="0.35">
      <c r="A10128" s="164" t="s">
        <v>22330</v>
      </c>
      <c r="B10128" t="s">
        <v>22331</v>
      </c>
      <c r="C10128" t="s">
        <v>22332</v>
      </c>
      <c r="D10128" t="s">
        <v>4207</v>
      </c>
      <c r="E10128" t="s">
        <v>4186</v>
      </c>
      <c r="F10128">
        <v>0</v>
      </c>
      <c r="G10128" t="s">
        <v>8234</v>
      </c>
      <c r="H10128" t="s">
        <v>8213</v>
      </c>
      <c r="I10128" t="s">
        <v>8214</v>
      </c>
      <c r="J10128" t="s">
        <v>8215</v>
      </c>
      <c r="K10128" t="s">
        <v>8224</v>
      </c>
      <c r="L10128" t="s">
        <v>8216</v>
      </c>
    </row>
    <row r="10129" spans="1:12" x14ac:dyDescent="0.35">
      <c r="A10129" s="164" t="s">
        <v>9702</v>
      </c>
      <c r="B10129" t="s">
        <v>9703</v>
      </c>
      <c r="C10129" t="s">
        <v>9704</v>
      </c>
      <c r="D10129" t="s">
        <v>93</v>
      </c>
      <c r="E10129" t="s">
        <v>4186</v>
      </c>
      <c r="F10129">
        <v>0</v>
      </c>
      <c r="G10129" t="s">
        <v>8234</v>
      </c>
      <c r="H10129" t="s">
        <v>8213</v>
      </c>
      <c r="I10129" t="s">
        <v>8214</v>
      </c>
      <c r="J10129" t="s">
        <v>8215</v>
      </c>
      <c r="K10129" t="s">
        <v>8224</v>
      </c>
      <c r="L10129" t="s">
        <v>8216</v>
      </c>
    </row>
    <row r="10130" spans="1:12" x14ac:dyDescent="0.35">
      <c r="A10130" s="164" t="s">
        <v>4956</v>
      </c>
      <c r="B10130" t="s">
        <v>8088</v>
      </c>
      <c r="C10130" t="s">
        <v>15298</v>
      </c>
      <c r="D10130" t="s">
        <v>4957</v>
      </c>
      <c r="E10130" t="s">
        <v>4186</v>
      </c>
      <c r="F10130">
        <v>49</v>
      </c>
      <c r="G10130" t="s">
        <v>8234</v>
      </c>
      <c r="H10130" t="s">
        <v>8213</v>
      </c>
      <c r="I10130" t="s">
        <v>8214</v>
      </c>
      <c r="J10130" t="s">
        <v>8215</v>
      </c>
      <c r="K10130" t="s">
        <v>8224</v>
      </c>
      <c r="L10130" t="s">
        <v>8216</v>
      </c>
    </row>
    <row r="10131" spans="1:12" x14ac:dyDescent="0.35">
      <c r="A10131" s="164" t="s">
        <v>4958</v>
      </c>
      <c r="B10131" t="s">
        <v>7106</v>
      </c>
      <c r="C10131" t="s">
        <v>25360</v>
      </c>
      <c r="D10131" t="s">
        <v>4434</v>
      </c>
      <c r="E10131" t="s">
        <v>4186</v>
      </c>
      <c r="F10131">
        <v>24</v>
      </c>
      <c r="G10131" t="s">
        <v>8234</v>
      </c>
      <c r="H10131" t="s">
        <v>8213</v>
      </c>
      <c r="I10131" t="s">
        <v>8214</v>
      </c>
      <c r="J10131" t="s">
        <v>8215</v>
      </c>
      <c r="K10131" t="s">
        <v>8224</v>
      </c>
      <c r="L10131" t="s">
        <v>8216</v>
      </c>
    </row>
    <row r="10132" spans="1:12" x14ac:dyDescent="0.35">
      <c r="A10132" s="164" t="s">
        <v>4959</v>
      </c>
      <c r="B10132" t="s">
        <v>7866</v>
      </c>
      <c r="C10132" t="s">
        <v>14503</v>
      </c>
      <c r="D10132" t="s">
        <v>4960</v>
      </c>
      <c r="E10132" t="s">
        <v>4186</v>
      </c>
      <c r="F10132">
        <v>46</v>
      </c>
      <c r="G10132" t="s">
        <v>8234</v>
      </c>
      <c r="H10132" t="s">
        <v>8213</v>
      </c>
      <c r="I10132" t="s">
        <v>8219</v>
      </c>
      <c r="J10132" t="s">
        <v>8215</v>
      </c>
      <c r="K10132" t="s">
        <v>8224</v>
      </c>
      <c r="L10132" t="s">
        <v>8216</v>
      </c>
    </row>
    <row r="10133" spans="1:12" x14ac:dyDescent="0.35">
      <c r="A10133" s="164" t="s">
        <v>7809</v>
      </c>
      <c r="B10133" t="s">
        <v>7810</v>
      </c>
      <c r="C10133" t="s">
        <v>17061</v>
      </c>
      <c r="D10133" t="s">
        <v>4358</v>
      </c>
      <c r="E10133" t="s">
        <v>4186</v>
      </c>
      <c r="F10133">
        <v>14</v>
      </c>
      <c r="G10133" t="s">
        <v>8234</v>
      </c>
      <c r="H10133" t="s">
        <v>8213</v>
      </c>
      <c r="I10133" t="s">
        <v>8214</v>
      </c>
      <c r="J10133" t="s">
        <v>8215</v>
      </c>
      <c r="K10133" t="s">
        <v>8224</v>
      </c>
      <c r="L10133" t="s">
        <v>8216</v>
      </c>
    </row>
    <row r="10134" spans="1:12" x14ac:dyDescent="0.35">
      <c r="A10134" s="164" t="s">
        <v>6964</v>
      </c>
      <c r="B10134" t="s">
        <v>6965</v>
      </c>
      <c r="C10134" t="s">
        <v>24872</v>
      </c>
      <c r="D10134" t="s">
        <v>204</v>
      </c>
      <c r="E10134" t="s">
        <v>4186</v>
      </c>
      <c r="F10134">
        <v>18</v>
      </c>
      <c r="G10134" t="s">
        <v>8234</v>
      </c>
      <c r="H10134" t="s">
        <v>8213</v>
      </c>
      <c r="I10134" t="s">
        <v>8214</v>
      </c>
      <c r="J10134" t="s">
        <v>8215</v>
      </c>
      <c r="K10134" t="s">
        <v>8224</v>
      </c>
      <c r="L10134" t="s">
        <v>8216</v>
      </c>
    </row>
    <row r="10135" spans="1:12" x14ac:dyDescent="0.35">
      <c r="A10135" s="164" t="s">
        <v>21832</v>
      </c>
      <c r="B10135" t="s">
        <v>21833</v>
      </c>
      <c r="C10135" t="s">
        <v>21834</v>
      </c>
      <c r="D10135" t="s">
        <v>4262</v>
      </c>
      <c r="E10135" t="s">
        <v>4186</v>
      </c>
      <c r="F10135">
        <v>25</v>
      </c>
      <c r="G10135" t="s">
        <v>8234</v>
      </c>
      <c r="H10135" t="s">
        <v>8213</v>
      </c>
      <c r="I10135" t="s">
        <v>8214</v>
      </c>
      <c r="J10135" t="s">
        <v>8215</v>
      </c>
      <c r="K10135" t="s">
        <v>8224</v>
      </c>
      <c r="L10135" t="s">
        <v>8216</v>
      </c>
    </row>
    <row r="10136" spans="1:12" x14ac:dyDescent="0.35">
      <c r="A10136" s="164" t="s">
        <v>7839</v>
      </c>
      <c r="B10136" t="s">
        <v>7840</v>
      </c>
      <c r="C10136" t="s">
        <v>15941</v>
      </c>
      <c r="D10136" t="s">
        <v>4226</v>
      </c>
      <c r="E10136" t="s">
        <v>4186</v>
      </c>
      <c r="F10136">
        <v>26</v>
      </c>
      <c r="G10136" t="s">
        <v>8234</v>
      </c>
      <c r="H10136" t="s">
        <v>8213</v>
      </c>
      <c r="I10136" t="s">
        <v>8214</v>
      </c>
      <c r="J10136" t="s">
        <v>8215</v>
      </c>
      <c r="K10136" t="s">
        <v>5808</v>
      </c>
      <c r="L10136" t="s">
        <v>8216</v>
      </c>
    </row>
    <row r="10137" spans="1:12" x14ac:dyDescent="0.35">
      <c r="A10137" s="164" t="s">
        <v>28735</v>
      </c>
      <c r="B10137" t="s">
        <v>28736</v>
      </c>
      <c r="C10137" t="s">
        <v>28737</v>
      </c>
      <c r="D10137" t="s">
        <v>17230</v>
      </c>
      <c r="E10137" t="s">
        <v>4186</v>
      </c>
      <c r="H10137" t="s">
        <v>8213</v>
      </c>
      <c r="I10137" t="s">
        <v>8214</v>
      </c>
      <c r="J10137" t="s">
        <v>8215</v>
      </c>
      <c r="K10137" t="s">
        <v>8224</v>
      </c>
      <c r="L10137" t="s">
        <v>8216</v>
      </c>
    </row>
    <row r="10138" spans="1:12" x14ac:dyDescent="0.35">
      <c r="A10138" s="164" t="s">
        <v>15623</v>
      </c>
      <c r="B10138" t="s">
        <v>15624</v>
      </c>
      <c r="C10138" t="s">
        <v>15625</v>
      </c>
      <c r="D10138" t="s">
        <v>15626</v>
      </c>
      <c r="E10138" t="s">
        <v>4186</v>
      </c>
      <c r="F10138">
        <v>39</v>
      </c>
      <c r="G10138" t="s">
        <v>8234</v>
      </c>
      <c r="H10138" t="s">
        <v>8213</v>
      </c>
      <c r="I10138" t="s">
        <v>8219</v>
      </c>
      <c r="J10138" t="s">
        <v>8215</v>
      </c>
      <c r="K10138" t="s">
        <v>5808</v>
      </c>
      <c r="L10138" t="s">
        <v>8216</v>
      </c>
    </row>
    <row r="10139" spans="1:12" x14ac:dyDescent="0.35">
      <c r="A10139" s="164" t="s">
        <v>7782</v>
      </c>
      <c r="B10139" t="s">
        <v>7783</v>
      </c>
      <c r="C10139" t="s">
        <v>32929</v>
      </c>
      <c r="D10139" t="s">
        <v>2652</v>
      </c>
      <c r="E10139" t="s">
        <v>4186</v>
      </c>
      <c r="F10139">
        <v>16</v>
      </c>
      <c r="G10139" t="s">
        <v>8234</v>
      </c>
      <c r="H10139" t="s">
        <v>8213</v>
      </c>
      <c r="I10139" t="s">
        <v>8214</v>
      </c>
      <c r="J10139" t="s">
        <v>8215</v>
      </c>
      <c r="K10139" t="s">
        <v>8224</v>
      </c>
      <c r="L10139" t="s">
        <v>8216</v>
      </c>
    </row>
    <row r="10140" spans="1:12" x14ac:dyDescent="0.35">
      <c r="A10140" s="164" t="s">
        <v>7124</v>
      </c>
      <c r="B10140" t="s">
        <v>7125</v>
      </c>
      <c r="C10140" t="s">
        <v>31254</v>
      </c>
      <c r="D10140" t="s">
        <v>4211</v>
      </c>
      <c r="E10140" t="s">
        <v>4186</v>
      </c>
      <c r="F10140">
        <v>36</v>
      </c>
      <c r="G10140" t="s">
        <v>8234</v>
      </c>
      <c r="H10140" t="s">
        <v>8213</v>
      </c>
      <c r="I10140" t="s">
        <v>8214</v>
      </c>
      <c r="J10140" t="s">
        <v>8215</v>
      </c>
      <c r="K10140" t="s">
        <v>8224</v>
      </c>
      <c r="L10140" t="s">
        <v>8216</v>
      </c>
    </row>
    <row r="10141" spans="1:12" x14ac:dyDescent="0.35">
      <c r="A10141" s="164" t="s">
        <v>20520</v>
      </c>
      <c r="B10141" t="s">
        <v>20521</v>
      </c>
      <c r="C10141" t="s">
        <v>20522</v>
      </c>
      <c r="D10141" t="s">
        <v>8379</v>
      </c>
      <c r="E10141" t="s">
        <v>4186</v>
      </c>
      <c r="F10141">
        <v>0</v>
      </c>
      <c r="G10141" t="s">
        <v>8234</v>
      </c>
      <c r="H10141" t="s">
        <v>8213</v>
      </c>
      <c r="I10141" t="s">
        <v>8219</v>
      </c>
      <c r="J10141" t="s">
        <v>8215</v>
      </c>
      <c r="K10141" t="s">
        <v>8224</v>
      </c>
      <c r="L10141" t="s">
        <v>8216</v>
      </c>
    </row>
    <row r="10142" spans="1:12" x14ac:dyDescent="0.35">
      <c r="A10142" s="164" t="s">
        <v>7773</v>
      </c>
      <c r="B10142" t="s">
        <v>7774</v>
      </c>
      <c r="C10142" t="s">
        <v>18563</v>
      </c>
      <c r="D10142" t="s">
        <v>93</v>
      </c>
      <c r="E10142" t="s">
        <v>4186</v>
      </c>
      <c r="F10142">
        <v>12</v>
      </c>
      <c r="G10142" t="s">
        <v>8234</v>
      </c>
      <c r="H10142" t="s">
        <v>8213</v>
      </c>
      <c r="I10142" t="s">
        <v>8214</v>
      </c>
      <c r="J10142" t="s">
        <v>8215</v>
      </c>
      <c r="K10142" t="s">
        <v>8224</v>
      </c>
      <c r="L10142" t="s">
        <v>8216</v>
      </c>
    </row>
    <row r="10143" spans="1:12" x14ac:dyDescent="0.35">
      <c r="A10143" s="164" t="s">
        <v>17181</v>
      </c>
      <c r="B10143" t="s">
        <v>17182</v>
      </c>
      <c r="C10143" t="s">
        <v>17183</v>
      </c>
      <c r="D10143" t="s">
        <v>93</v>
      </c>
      <c r="E10143" t="s">
        <v>4186</v>
      </c>
      <c r="F10143">
        <v>16</v>
      </c>
      <c r="G10143" t="s">
        <v>8234</v>
      </c>
      <c r="H10143" t="s">
        <v>8213</v>
      </c>
      <c r="I10143" t="s">
        <v>8214</v>
      </c>
      <c r="J10143" t="s">
        <v>8215</v>
      </c>
      <c r="K10143" t="s">
        <v>8224</v>
      </c>
      <c r="L10143" t="s">
        <v>8216</v>
      </c>
    </row>
    <row r="10144" spans="1:12" x14ac:dyDescent="0.35">
      <c r="A10144" s="164" t="s">
        <v>7564</v>
      </c>
      <c r="B10144" t="s">
        <v>7565</v>
      </c>
      <c r="C10144" t="s">
        <v>13347</v>
      </c>
      <c r="D10144" t="s">
        <v>940</v>
      </c>
      <c r="E10144" t="s">
        <v>4186</v>
      </c>
      <c r="F10144">
        <v>106</v>
      </c>
      <c r="G10144" t="s">
        <v>8212</v>
      </c>
      <c r="H10144" t="s">
        <v>8213</v>
      </c>
      <c r="I10144" t="s">
        <v>8214</v>
      </c>
      <c r="J10144" t="s">
        <v>8215</v>
      </c>
      <c r="K10144" t="s">
        <v>8224</v>
      </c>
      <c r="L10144" t="s">
        <v>8216</v>
      </c>
    </row>
    <row r="10145" spans="1:12" x14ac:dyDescent="0.35">
      <c r="A10145" s="164" t="s">
        <v>7112</v>
      </c>
      <c r="B10145" t="s">
        <v>7113</v>
      </c>
      <c r="C10145" t="s">
        <v>9139</v>
      </c>
      <c r="D10145" t="s">
        <v>7114</v>
      </c>
      <c r="E10145" t="s">
        <v>4186</v>
      </c>
      <c r="F10145">
        <v>23</v>
      </c>
      <c r="G10145" t="s">
        <v>8234</v>
      </c>
      <c r="H10145" t="s">
        <v>8213</v>
      </c>
      <c r="I10145" t="s">
        <v>8214</v>
      </c>
      <c r="J10145" t="s">
        <v>8215</v>
      </c>
      <c r="K10145" t="s">
        <v>8224</v>
      </c>
      <c r="L10145" t="s">
        <v>8216</v>
      </c>
    </row>
    <row r="10146" spans="1:12" x14ac:dyDescent="0.35">
      <c r="A10146" s="164" t="s">
        <v>7794</v>
      </c>
      <c r="B10146" t="s">
        <v>7795</v>
      </c>
      <c r="C10146" t="s">
        <v>19799</v>
      </c>
      <c r="D10146" t="s">
        <v>4497</v>
      </c>
      <c r="E10146" t="s">
        <v>4186</v>
      </c>
      <c r="F10146">
        <v>146</v>
      </c>
      <c r="G10146" t="s">
        <v>8212</v>
      </c>
      <c r="H10146" t="s">
        <v>8213</v>
      </c>
      <c r="I10146" t="s">
        <v>8214</v>
      </c>
      <c r="J10146" t="s">
        <v>8215</v>
      </c>
      <c r="K10146" t="s">
        <v>8224</v>
      </c>
      <c r="L10146" t="s">
        <v>8216</v>
      </c>
    </row>
    <row r="10147" spans="1:12" x14ac:dyDescent="0.35">
      <c r="A10147" s="164" t="s">
        <v>7566</v>
      </c>
      <c r="B10147" t="s">
        <v>7567</v>
      </c>
      <c r="C10147" t="s">
        <v>13545</v>
      </c>
      <c r="D10147" t="s">
        <v>7568</v>
      </c>
      <c r="E10147" t="s">
        <v>4186</v>
      </c>
      <c r="F10147">
        <v>9</v>
      </c>
      <c r="G10147" t="s">
        <v>8234</v>
      </c>
      <c r="H10147" t="s">
        <v>8213</v>
      </c>
      <c r="I10147" t="s">
        <v>8214</v>
      </c>
      <c r="J10147" t="s">
        <v>8215</v>
      </c>
      <c r="K10147" t="s">
        <v>8224</v>
      </c>
      <c r="L10147" t="s">
        <v>8216</v>
      </c>
    </row>
    <row r="10148" spans="1:12" x14ac:dyDescent="0.35">
      <c r="A10148" s="164" t="s">
        <v>14468</v>
      </c>
      <c r="B10148" t="s">
        <v>14469</v>
      </c>
      <c r="C10148" t="s">
        <v>14470</v>
      </c>
      <c r="D10148" t="s">
        <v>4226</v>
      </c>
      <c r="E10148" t="s">
        <v>4186</v>
      </c>
      <c r="F10148">
        <v>50</v>
      </c>
      <c r="G10148" t="s">
        <v>8234</v>
      </c>
      <c r="H10148" t="s">
        <v>8213</v>
      </c>
      <c r="I10148" t="s">
        <v>8214</v>
      </c>
      <c r="J10148" t="s">
        <v>8215</v>
      </c>
      <c r="K10148" t="s">
        <v>5808</v>
      </c>
      <c r="L10148" t="s">
        <v>8216</v>
      </c>
    </row>
    <row r="10149" spans="1:12" x14ac:dyDescent="0.35">
      <c r="A10149" s="164" t="s">
        <v>30683</v>
      </c>
      <c r="B10149" t="s">
        <v>10934</v>
      </c>
      <c r="C10149" t="s">
        <v>30684</v>
      </c>
      <c r="D10149" t="s">
        <v>10936</v>
      </c>
      <c r="E10149" t="s">
        <v>4186</v>
      </c>
      <c r="F10149">
        <v>25</v>
      </c>
      <c r="G10149" t="s">
        <v>8234</v>
      </c>
      <c r="H10149" t="s">
        <v>8213</v>
      </c>
      <c r="I10149" t="s">
        <v>8219</v>
      </c>
      <c r="J10149" t="s">
        <v>8215</v>
      </c>
      <c r="K10149" t="s">
        <v>5808</v>
      </c>
      <c r="L10149" t="s">
        <v>8216</v>
      </c>
    </row>
    <row r="10150" spans="1:12" x14ac:dyDescent="0.35">
      <c r="A10150" s="164" t="s">
        <v>24558</v>
      </c>
      <c r="B10150" t="s">
        <v>17022</v>
      </c>
      <c r="C10150" t="s">
        <v>24559</v>
      </c>
      <c r="D10150" t="s">
        <v>940</v>
      </c>
      <c r="E10150" t="s">
        <v>4186</v>
      </c>
      <c r="F10150">
        <v>33</v>
      </c>
      <c r="G10150" t="s">
        <v>8234</v>
      </c>
      <c r="H10150" t="s">
        <v>8213</v>
      </c>
      <c r="I10150" t="s">
        <v>8214</v>
      </c>
      <c r="J10150" t="s">
        <v>8215</v>
      </c>
      <c r="K10150" t="s">
        <v>5808</v>
      </c>
      <c r="L10150" t="s">
        <v>8216</v>
      </c>
    </row>
    <row r="10151" spans="1:12" x14ac:dyDescent="0.35">
      <c r="A10151" s="164" t="s">
        <v>7867</v>
      </c>
      <c r="B10151" t="s">
        <v>7868</v>
      </c>
      <c r="C10151" t="s">
        <v>23198</v>
      </c>
      <c r="D10151" t="s">
        <v>7869</v>
      </c>
      <c r="E10151" t="s">
        <v>4186</v>
      </c>
      <c r="F10151">
        <v>25</v>
      </c>
      <c r="G10151" t="s">
        <v>8234</v>
      </c>
      <c r="H10151" t="s">
        <v>8213</v>
      </c>
      <c r="I10151" t="s">
        <v>8214</v>
      </c>
      <c r="J10151" t="s">
        <v>8215</v>
      </c>
      <c r="K10151" t="s">
        <v>8224</v>
      </c>
      <c r="L10151" t="s">
        <v>8216</v>
      </c>
    </row>
    <row r="10152" spans="1:12" x14ac:dyDescent="0.35">
      <c r="A10152" s="164" t="s">
        <v>32341</v>
      </c>
      <c r="B10152" t="s">
        <v>32342</v>
      </c>
      <c r="C10152" t="s">
        <v>32343</v>
      </c>
      <c r="D10152" t="s">
        <v>8361</v>
      </c>
      <c r="E10152" t="s">
        <v>4186</v>
      </c>
      <c r="H10152" t="s">
        <v>8213</v>
      </c>
      <c r="I10152" t="s">
        <v>8214</v>
      </c>
      <c r="J10152" t="s">
        <v>8215</v>
      </c>
      <c r="K10152" t="s">
        <v>8224</v>
      </c>
      <c r="L10152" t="s">
        <v>8216</v>
      </c>
    </row>
    <row r="10153" spans="1:12" x14ac:dyDescent="0.35">
      <c r="A10153" s="164" t="s">
        <v>30469</v>
      </c>
      <c r="B10153" t="s">
        <v>30470</v>
      </c>
      <c r="C10153" t="s">
        <v>30471</v>
      </c>
      <c r="D10153" t="s">
        <v>10655</v>
      </c>
      <c r="E10153" t="s">
        <v>4186</v>
      </c>
      <c r="H10153" t="s">
        <v>8213</v>
      </c>
      <c r="I10153" t="s">
        <v>8214</v>
      </c>
      <c r="J10153" t="s">
        <v>8215</v>
      </c>
      <c r="K10153" t="s">
        <v>8224</v>
      </c>
      <c r="L10153" t="s">
        <v>8216</v>
      </c>
    </row>
    <row r="10154" spans="1:12" x14ac:dyDescent="0.35">
      <c r="A10154" s="164" t="s">
        <v>18529</v>
      </c>
      <c r="B10154" t="s">
        <v>18530</v>
      </c>
      <c r="C10154" t="s">
        <v>18531</v>
      </c>
      <c r="D10154" t="s">
        <v>18532</v>
      </c>
      <c r="E10154" t="s">
        <v>4186</v>
      </c>
      <c r="F10154">
        <v>0</v>
      </c>
      <c r="G10154" t="s">
        <v>8234</v>
      </c>
      <c r="H10154" t="s">
        <v>8213</v>
      </c>
      <c r="I10154" t="s">
        <v>8214</v>
      </c>
      <c r="J10154" t="s">
        <v>8215</v>
      </c>
      <c r="K10154" t="s">
        <v>8224</v>
      </c>
      <c r="L10154" t="s">
        <v>8216</v>
      </c>
    </row>
    <row r="10155" spans="1:12" x14ac:dyDescent="0.35">
      <c r="A10155" s="164" t="s">
        <v>32134</v>
      </c>
      <c r="B10155" t="s">
        <v>32135</v>
      </c>
      <c r="C10155" t="s">
        <v>32136</v>
      </c>
      <c r="D10155" t="s">
        <v>4508</v>
      </c>
      <c r="E10155" t="s">
        <v>4186</v>
      </c>
      <c r="F10155">
        <v>0</v>
      </c>
      <c r="G10155" t="s">
        <v>8234</v>
      </c>
      <c r="H10155" t="s">
        <v>8213</v>
      </c>
      <c r="I10155" t="s">
        <v>8214</v>
      </c>
      <c r="J10155" t="s">
        <v>8215</v>
      </c>
      <c r="K10155" t="s">
        <v>8224</v>
      </c>
      <c r="L10155" t="s">
        <v>8216</v>
      </c>
    </row>
    <row r="10156" spans="1:12" x14ac:dyDescent="0.35">
      <c r="A10156" s="164" t="s">
        <v>20060</v>
      </c>
      <c r="B10156" t="s">
        <v>20061</v>
      </c>
      <c r="C10156" t="s">
        <v>20062</v>
      </c>
      <c r="D10156" t="s">
        <v>2192</v>
      </c>
      <c r="E10156" t="s">
        <v>4186</v>
      </c>
      <c r="F10156">
        <v>0</v>
      </c>
      <c r="G10156" t="s">
        <v>8234</v>
      </c>
      <c r="H10156" t="s">
        <v>8213</v>
      </c>
      <c r="I10156" t="s">
        <v>8214</v>
      </c>
      <c r="J10156" t="s">
        <v>8215</v>
      </c>
      <c r="K10156" t="s">
        <v>8224</v>
      </c>
      <c r="L10156" t="s">
        <v>8216</v>
      </c>
    </row>
    <row r="10157" spans="1:12" x14ac:dyDescent="0.35">
      <c r="A10157" s="164" t="s">
        <v>26065</v>
      </c>
      <c r="B10157" t="s">
        <v>26066</v>
      </c>
      <c r="C10157" t="s">
        <v>26067</v>
      </c>
      <c r="D10157" t="s">
        <v>12385</v>
      </c>
      <c r="E10157" t="s">
        <v>4186</v>
      </c>
      <c r="H10157" t="s">
        <v>8213</v>
      </c>
      <c r="I10157" t="s">
        <v>8214</v>
      </c>
      <c r="J10157" t="s">
        <v>8215</v>
      </c>
      <c r="K10157" t="s">
        <v>8224</v>
      </c>
      <c r="L10157" t="s">
        <v>8216</v>
      </c>
    </row>
    <row r="10158" spans="1:12" x14ac:dyDescent="0.35">
      <c r="A10158" s="164" t="s">
        <v>10102</v>
      </c>
      <c r="B10158" t="s">
        <v>10103</v>
      </c>
      <c r="C10158" t="s">
        <v>10104</v>
      </c>
      <c r="D10158" t="s">
        <v>93</v>
      </c>
      <c r="E10158" t="s">
        <v>4186</v>
      </c>
      <c r="F10158">
        <v>0</v>
      </c>
      <c r="G10158" t="s">
        <v>8234</v>
      </c>
      <c r="H10158" t="s">
        <v>8213</v>
      </c>
      <c r="I10158" t="s">
        <v>8214</v>
      </c>
      <c r="J10158" t="s">
        <v>8215</v>
      </c>
      <c r="K10158" t="s">
        <v>8224</v>
      </c>
      <c r="L10158" t="s">
        <v>8216</v>
      </c>
    </row>
    <row r="10159" spans="1:12" x14ac:dyDescent="0.35">
      <c r="A10159" s="164" t="s">
        <v>19966</v>
      </c>
      <c r="B10159" t="s">
        <v>19967</v>
      </c>
      <c r="C10159" t="s">
        <v>19968</v>
      </c>
      <c r="D10159" t="s">
        <v>4224</v>
      </c>
      <c r="E10159" t="s">
        <v>4186</v>
      </c>
      <c r="F10159">
        <v>0</v>
      </c>
      <c r="G10159" t="s">
        <v>8234</v>
      </c>
      <c r="H10159" t="s">
        <v>8213</v>
      </c>
      <c r="I10159" t="s">
        <v>8214</v>
      </c>
      <c r="J10159" t="s">
        <v>8215</v>
      </c>
      <c r="K10159" t="s">
        <v>8224</v>
      </c>
      <c r="L10159" t="s">
        <v>8216</v>
      </c>
    </row>
    <row r="10160" spans="1:12" x14ac:dyDescent="0.35">
      <c r="A10160" s="164" t="s">
        <v>31229</v>
      </c>
      <c r="B10160" t="s">
        <v>31230</v>
      </c>
      <c r="C10160" t="s">
        <v>31231</v>
      </c>
      <c r="D10160" t="s">
        <v>10655</v>
      </c>
      <c r="E10160" t="s">
        <v>4186</v>
      </c>
      <c r="H10160" t="s">
        <v>8213</v>
      </c>
      <c r="I10160" t="s">
        <v>8214</v>
      </c>
      <c r="J10160" t="s">
        <v>8215</v>
      </c>
      <c r="K10160" t="s">
        <v>8224</v>
      </c>
      <c r="L10160" t="s">
        <v>8216</v>
      </c>
    </row>
    <row r="10161" spans="1:12" x14ac:dyDescent="0.35">
      <c r="A10161" s="164" t="s">
        <v>10049</v>
      </c>
      <c r="B10161" t="s">
        <v>10050</v>
      </c>
      <c r="C10161" t="s">
        <v>10051</v>
      </c>
      <c r="D10161" t="s">
        <v>10052</v>
      </c>
      <c r="E10161" t="s">
        <v>4186</v>
      </c>
      <c r="H10161" t="s">
        <v>8213</v>
      </c>
      <c r="I10161" t="s">
        <v>8214</v>
      </c>
      <c r="J10161" t="s">
        <v>8215</v>
      </c>
      <c r="K10161" t="s">
        <v>8224</v>
      </c>
      <c r="L10161" t="s">
        <v>8216</v>
      </c>
    </row>
    <row r="10162" spans="1:12" x14ac:dyDescent="0.35">
      <c r="A10162" s="164" t="s">
        <v>27518</v>
      </c>
      <c r="B10162" t="s">
        <v>27519</v>
      </c>
      <c r="C10162" t="s">
        <v>27520</v>
      </c>
      <c r="D10162" t="s">
        <v>27521</v>
      </c>
      <c r="E10162" t="s">
        <v>4186</v>
      </c>
      <c r="H10162" t="s">
        <v>8213</v>
      </c>
      <c r="I10162" t="s">
        <v>8214</v>
      </c>
      <c r="J10162" t="s">
        <v>8215</v>
      </c>
      <c r="K10162" t="s">
        <v>8224</v>
      </c>
      <c r="L10162" t="s">
        <v>8216</v>
      </c>
    </row>
    <row r="10163" spans="1:12" x14ac:dyDescent="0.35">
      <c r="A10163" s="164" t="s">
        <v>27342</v>
      </c>
      <c r="B10163" t="s">
        <v>22923</v>
      </c>
      <c r="C10163" t="s">
        <v>27343</v>
      </c>
      <c r="D10163" t="s">
        <v>18727</v>
      </c>
      <c r="E10163" t="s">
        <v>4186</v>
      </c>
      <c r="H10163" t="s">
        <v>8213</v>
      </c>
      <c r="I10163" t="s">
        <v>8214</v>
      </c>
      <c r="J10163" t="s">
        <v>8215</v>
      </c>
      <c r="K10163" t="s">
        <v>8224</v>
      </c>
      <c r="L10163" t="s">
        <v>8216</v>
      </c>
    </row>
    <row r="10164" spans="1:12" x14ac:dyDescent="0.35">
      <c r="A10164" s="164" t="s">
        <v>22922</v>
      </c>
      <c r="B10164" t="s">
        <v>22923</v>
      </c>
      <c r="C10164" t="s">
        <v>22924</v>
      </c>
      <c r="D10164" t="s">
        <v>22925</v>
      </c>
      <c r="E10164" t="s">
        <v>4186</v>
      </c>
      <c r="H10164" t="s">
        <v>8213</v>
      </c>
      <c r="I10164" t="s">
        <v>8214</v>
      </c>
      <c r="J10164" t="s">
        <v>8215</v>
      </c>
      <c r="K10164" t="s">
        <v>8224</v>
      </c>
      <c r="L10164" t="s">
        <v>8216</v>
      </c>
    </row>
    <row r="10165" spans="1:12" x14ac:dyDescent="0.35">
      <c r="A10165" s="164" t="s">
        <v>16017</v>
      </c>
      <c r="B10165" t="s">
        <v>13219</v>
      </c>
      <c r="C10165" t="s">
        <v>16018</v>
      </c>
      <c r="D10165" t="s">
        <v>13221</v>
      </c>
      <c r="E10165" t="s">
        <v>4186</v>
      </c>
      <c r="H10165" t="s">
        <v>8213</v>
      </c>
      <c r="I10165" t="s">
        <v>8214</v>
      </c>
      <c r="J10165" t="s">
        <v>8215</v>
      </c>
      <c r="K10165" t="s">
        <v>8224</v>
      </c>
      <c r="L10165" t="s">
        <v>8216</v>
      </c>
    </row>
    <row r="10166" spans="1:12" x14ac:dyDescent="0.35">
      <c r="A10166" s="164" t="s">
        <v>22383</v>
      </c>
      <c r="B10166" t="s">
        <v>22384</v>
      </c>
      <c r="C10166" t="s">
        <v>22385</v>
      </c>
      <c r="D10166" t="s">
        <v>12026</v>
      </c>
      <c r="E10166" t="s">
        <v>4186</v>
      </c>
      <c r="H10166" t="s">
        <v>8213</v>
      </c>
      <c r="I10166" t="s">
        <v>8214</v>
      </c>
      <c r="J10166" t="s">
        <v>8215</v>
      </c>
      <c r="K10166" t="s">
        <v>8224</v>
      </c>
      <c r="L10166" t="s">
        <v>8216</v>
      </c>
    </row>
    <row r="10167" spans="1:12" x14ac:dyDescent="0.35">
      <c r="A10167" s="164" t="s">
        <v>32562</v>
      </c>
      <c r="B10167" t="s">
        <v>32563</v>
      </c>
      <c r="C10167" t="s">
        <v>32564</v>
      </c>
      <c r="D10167" t="s">
        <v>32565</v>
      </c>
      <c r="E10167" t="s">
        <v>4186</v>
      </c>
      <c r="H10167" t="s">
        <v>8213</v>
      </c>
      <c r="I10167" t="s">
        <v>8214</v>
      </c>
      <c r="J10167" t="s">
        <v>8215</v>
      </c>
      <c r="K10167" t="s">
        <v>8224</v>
      </c>
      <c r="L10167" t="s">
        <v>8216</v>
      </c>
    </row>
    <row r="10168" spans="1:12" x14ac:dyDescent="0.35">
      <c r="A10168" s="164" t="s">
        <v>19626</v>
      </c>
      <c r="B10168" t="s">
        <v>19627</v>
      </c>
      <c r="C10168" t="s">
        <v>19628</v>
      </c>
      <c r="D10168" t="s">
        <v>19629</v>
      </c>
      <c r="E10168" t="s">
        <v>4186</v>
      </c>
      <c r="H10168" t="s">
        <v>8213</v>
      </c>
      <c r="I10168" t="s">
        <v>8214</v>
      </c>
      <c r="J10168" t="s">
        <v>8215</v>
      </c>
      <c r="K10168" t="s">
        <v>8224</v>
      </c>
      <c r="L10168" t="s">
        <v>8216</v>
      </c>
    </row>
    <row r="10169" spans="1:12" x14ac:dyDescent="0.35">
      <c r="A10169" s="164" t="s">
        <v>31677</v>
      </c>
      <c r="B10169" t="s">
        <v>31678</v>
      </c>
      <c r="C10169" t="s">
        <v>31679</v>
      </c>
      <c r="D10169" t="s">
        <v>8361</v>
      </c>
      <c r="E10169" t="s">
        <v>4186</v>
      </c>
      <c r="H10169" t="s">
        <v>8213</v>
      </c>
      <c r="I10169" t="s">
        <v>8214</v>
      </c>
      <c r="J10169" t="s">
        <v>8215</v>
      </c>
      <c r="K10169" t="s">
        <v>8224</v>
      </c>
      <c r="L10169" t="s">
        <v>8216</v>
      </c>
    </row>
    <row r="10170" spans="1:12" x14ac:dyDescent="0.35">
      <c r="A10170" s="164" t="s">
        <v>8358</v>
      </c>
      <c r="B10170" t="s">
        <v>8359</v>
      </c>
      <c r="C10170" t="s">
        <v>8360</v>
      </c>
      <c r="D10170" t="s">
        <v>8361</v>
      </c>
      <c r="E10170" t="s">
        <v>4186</v>
      </c>
      <c r="H10170" t="s">
        <v>8213</v>
      </c>
      <c r="I10170" t="s">
        <v>8214</v>
      </c>
      <c r="J10170" t="s">
        <v>8215</v>
      </c>
      <c r="K10170" t="s">
        <v>8224</v>
      </c>
      <c r="L10170" t="s">
        <v>8216</v>
      </c>
    </row>
    <row r="10171" spans="1:12" x14ac:dyDescent="0.35">
      <c r="A10171" s="164" t="s">
        <v>27353</v>
      </c>
      <c r="B10171" t="s">
        <v>27354</v>
      </c>
      <c r="C10171" t="s">
        <v>27355</v>
      </c>
      <c r="D10171" t="s">
        <v>14332</v>
      </c>
      <c r="E10171" t="s">
        <v>4186</v>
      </c>
      <c r="H10171" t="s">
        <v>8213</v>
      </c>
      <c r="I10171" t="s">
        <v>8214</v>
      </c>
      <c r="J10171" t="s">
        <v>8215</v>
      </c>
      <c r="K10171" t="s">
        <v>8224</v>
      </c>
      <c r="L10171" t="s">
        <v>8216</v>
      </c>
    </row>
    <row r="10172" spans="1:12" x14ac:dyDescent="0.35">
      <c r="A10172" s="164" t="s">
        <v>13158</v>
      </c>
      <c r="B10172" t="s">
        <v>13159</v>
      </c>
      <c r="C10172" t="s">
        <v>13160</v>
      </c>
      <c r="D10172" t="s">
        <v>13161</v>
      </c>
      <c r="E10172" t="s">
        <v>4186</v>
      </c>
      <c r="H10172" t="s">
        <v>8213</v>
      </c>
      <c r="I10172" t="s">
        <v>8214</v>
      </c>
      <c r="J10172" t="s">
        <v>8215</v>
      </c>
      <c r="K10172" t="s">
        <v>8224</v>
      </c>
      <c r="L10172" t="s">
        <v>8216</v>
      </c>
    </row>
    <row r="10173" spans="1:12" x14ac:dyDescent="0.35">
      <c r="A10173" s="164" t="s">
        <v>19483</v>
      </c>
      <c r="B10173" t="s">
        <v>19484</v>
      </c>
      <c r="C10173" t="s">
        <v>19485</v>
      </c>
      <c r="D10173" t="s">
        <v>12010</v>
      </c>
      <c r="E10173" t="s">
        <v>4186</v>
      </c>
      <c r="H10173" t="s">
        <v>8213</v>
      </c>
      <c r="I10173" t="s">
        <v>8214</v>
      </c>
      <c r="J10173" t="s">
        <v>8215</v>
      </c>
      <c r="K10173" t="s">
        <v>8224</v>
      </c>
      <c r="L10173" t="s">
        <v>8216</v>
      </c>
    </row>
    <row r="10174" spans="1:12" x14ac:dyDescent="0.35">
      <c r="A10174" s="164" t="s">
        <v>30453</v>
      </c>
      <c r="B10174" t="s">
        <v>30454</v>
      </c>
      <c r="C10174" t="s">
        <v>30455</v>
      </c>
      <c r="D10174" t="s">
        <v>8361</v>
      </c>
      <c r="E10174" t="s">
        <v>4186</v>
      </c>
      <c r="H10174" t="s">
        <v>8213</v>
      </c>
      <c r="I10174" t="s">
        <v>8214</v>
      </c>
      <c r="J10174" t="s">
        <v>8215</v>
      </c>
      <c r="K10174" t="s">
        <v>8224</v>
      </c>
      <c r="L10174" t="s">
        <v>8216</v>
      </c>
    </row>
    <row r="10175" spans="1:12" x14ac:dyDescent="0.35">
      <c r="A10175" s="164" t="s">
        <v>22799</v>
      </c>
      <c r="B10175" t="s">
        <v>22800</v>
      </c>
      <c r="C10175" t="s">
        <v>22801</v>
      </c>
      <c r="D10175" t="s">
        <v>9863</v>
      </c>
      <c r="E10175" t="s">
        <v>4186</v>
      </c>
      <c r="H10175" t="s">
        <v>8213</v>
      </c>
      <c r="I10175" t="s">
        <v>8214</v>
      </c>
      <c r="J10175" t="s">
        <v>8215</v>
      </c>
      <c r="K10175" t="s">
        <v>8224</v>
      </c>
      <c r="L10175" t="s">
        <v>8216</v>
      </c>
    </row>
    <row r="10176" spans="1:12" x14ac:dyDescent="0.35">
      <c r="A10176" s="164" t="s">
        <v>16341</v>
      </c>
      <c r="B10176" t="s">
        <v>16342</v>
      </c>
      <c r="C10176" t="s">
        <v>16343</v>
      </c>
      <c r="D10176" t="s">
        <v>8361</v>
      </c>
      <c r="E10176" t="s">
        <v>4186</v>
      </c>
      <c r="H10176" t="s">
        <v>8213</v>
      </c>
      <c r="I10176" t="s">
        <v>8214</v>
      </c>
      <c r="J10176" t="s">
        <v>8215</v>
      </c>
      <c r="K10176" t="s">
        <v>8224</v>
      </c>
      <c r="L10176" t="s">
        <v>8216</v>
      </c>
    </row>
    <row r="10177" spans="1:12" x14ac:dyDescent="0.35">
      <c r="A10177" s="164" t="s">
        <v>16261</v>
      </c>
      <c r="B10177" t="s">
        <v>16262</v>
      </c>
      <c r="C10177" t="s">
        <v>16263</v>
      </c>
      <c r="D10177" t="s">
        <v>13062</v>
      </c>
      <c r="E10177" t="s">
        <v>4186</v>
      </c>
      <c r="H10177" t="s">
        <v>8213</v>
      </c>
      <c r="I10177" t="s">
        <v>8214</v>
      </c>
      <c r="J10177" t="s">
        <v>8215</v>
      </c>
      <c r="K10177" t="s">
        <v>8224</v>
      </c>
      <c r="L10177" t="s">
        <v>8216</v>
      </c>
    </row>
    <row r="10178" spans="1:12" x14ac:dyDescent="0.35">
      <c r="A10178" s="164" t="s">
        <v>31235</v>
      </c>
      <c r="B10178" t="s">
        <v>31236</v>
      </c>
      <c r="C10178" t="s">
        <v>31237</v>
      </c>
      <c r="D10178" t="s">
        <v>9863</v>
      </c>
      <c r="E10178" t="s">
        <v>4186</v>
      </c>
      <c r="H10178" t="s">
        <v>8213</v>
      </c>
      <c r="I10178" t="s">
        <v>8214</v>
      </c>
      <c r="J10178" t="s">
        <v>8215</v>
      </c>
      <c r="K10178" t="s">
        <v>8224</v>
      </c>
      <c r="L10178" t="s">
        <v>8216</v>
      </c>
    </row>
    <row r="10179" spans="1:12" x14ac:dyDescent="0.35">
      <c r="A10179" s="164" t="s">
        <v>19444</v>
      </c>
      <c r="B10179" t="s">
        <v>19445</v>
      </c>
      <c r="C10179" t="s">
        <v>19446</v>
      </c>
      <c r="D10179" t="s">
        <v>8361</v>
      </c>
      <c r="E10179" t="s">
        <v>4186</v>
      </c>
      <c r="H10179" t="s">
        <v>8213</v>
      </c>
      <c r="I10179" t="s">
        <v>8214</v>
      </c>
      <c r="J10179" t="s">
        <v>8215</v>
      </c>
      <c r="K10179" t="s">
        <v>8224</v>
      </c>
      <c r="L10179" t="s">
        <v>8216</v>
      </c>
    </row>
    <row r="10180" spans="1:12" x14ac:dyDescent="0.35">
      <c r="A10180" s="164" t="s">
        <v>13218</v>
      </c>
      <c r="B10180" t="s">
        <v>13219</v>
      </c>
      <c r="C10180" t="s">
        <v>13220</v>
      </c>
      <c r="D10180" t="s">
        <v>13221</v>
      </c>
      <c r="E10180" t="s">
        <v>4186</v>
      </c>
      <c r="H10180" t="s">
        <v>8213</v>
      </c>
      <c r="I10180" t="s">
        <v>8214</v>
      </c>
      <c r="J10180" t="s">
        <v>8215</v>
      </c>
      <c r="K10180" t="s">
        <v>8224</v>
      </c>
      <c r="L10180" t="s">
        <v>8216</v>
      </c>
    </row>
    <row r="10181" spans="1:12" x14ac:dyDescent="0.35">
      <c r="A10181" s="164" t="s">
        <v>20190</v>
      </c>
      <c r="B10181" t="s">
        <v>20191</v>
      </c>
      <c r="C10181" t="s">
        <v>20192</v>
      </c>
      <c r="D10181" t="s">
        <v>9143</v>
      </c>
      <c r="E10181" t="s">
        <v>4186</v>
      </c>
      <c r="H10181" t="s">
        <v>8213</v>
      </c>
      <c r="I10181" t="s">
        <v>8214</v>
      </c>
      <c r="J10181" t="s">
        <v>8215</v>
      </c>
      <c r="K10181" t="s">
        <v>8224</v>
      </c>
      <c r="L10181" t="s">
        <v>8216</v>
      </c>
    </row>
    <row r="10182" spans="1:12" x14ac:dyDescent="0.35">
      <c r="A10182" s="164" t="s">
        <v>29161</v>
      </c>
      <c r="B10182" t="s">
        <v>29162</v>
      </c>
      <c r="C10182" t="s">
        <v>29163</v>
      </c>
      <c r="D10182" t="s">
        <v>9143</v>
      </c>
      <c r="E10182" t="s">
        <v>4186</v>
      </c>
      <c r="H10182" t="s">
        <v>8213</v>
      </c>
      <c r="I10182" t="s">
        <v>8219</v>
      </c>
      <c r="J10182" t="s">
        <v>8215</v>
      </c>
      <c r="K10182" t="s">
        <v>8224</v>
      </c>
      <c r="L10182" t="s">
        <v>8216</v>
      </c>
    </row>
    <row r="10183" spans="1:12" x14ac:dyDescent="0.35">
      <c r="A10183" s="164" t="s">
        <v>23631</v>
      </c>
      <c r="B10183" t="s">
        <v>23632</v>
      </c>
      <c r="C10183" t="s">
        <v>23633</v>
      </c>
      <c r="D10183" t="s">
        <v>9143</v>
      </c>
      <c r="E10183" t="s">
        <v>4186</v>
      </c>
      <c r="H10183" t="s">
        <v>8213</v>
      </c>
      <c r="I10183" t="s">
        <v>8214</v>
      </c>
      <c r="J10183" t="s">
        <v>8215</v>
      </c>
      <c r="K10183" t="s">
        <v>8224</v>
      </c>
      <c r="L10183" t="s">
        <v>8216</v>
      </c>
    </row>
    <row r="10184" spans="1:12" x14ac:dyDescent="0.35">
      <c r="A10184" s="164" t="s">
        <v>33421</v>
      </c>
      <c r="B10184" t="s">
        <v>33422</v>
      </c>
      <c r="C10184" t="s">
        <v>33423</v>
      </c>
      <c r="D10184" t="s">
        <v>10052</v>
      </c>
      <c r="E10184" t="s">
        <v>4186</v>
      </c>
      <c r="H10184" t="s">
        <v>8213</v>
      </c>
      <c r="I10184" t="s">
        <v>8214</v>
      </c>
      <c r="J10184" t="s">
        <v>8215</v>
      </c>
      <c r="K10184" t="s">
        <v>8224</v>
      </c>
      <c r="L10184" t="s">
        <v>8216</v>
      </c>
    </row>
    <row r="10185" spans="1:12" x14ac:dyDescent="0.35">
      <c r="A10185" s="164" t="s">
        <v>23322</v>
      </c>
      <c r="B10185" t="s">
        <v>21559</v>
      </c>
      <c r="C10185" t="s">
        <v>23323</v>
      </c>
      <c r="D10185" t="s">
        <v>8804</v>
      </c>
      <c r="E10185" t="s">
        <v>4186</v>
      </c>
      <c r="H10185" t="s">
        <v>8213</v>
      </c>
      <c r="I10185" t="s">
        <v>8214</v>
      </c>
      <c r="J10185" t="s">
        <v>8215</v>
      </c>
      <c r="K10185" t="s">
        <v>8224</v>
      </c>
      <c r="L10185" t="s">
        <v>8216</v>
      </c>
    </row>
    <row r="10186" spans="1:12" x14ac:dyDescent="0.35">
      <c r="A10186" s="164" t="s">
        <v>32044</v>
      </c>
      <c r="B10186" t="s">
        <v>13219</v>
      </c>
      <c r="C10186" t="s">
        <v>32045</v>
      </c>
      <c r="D10186" t="s">
        <v>8514</v>
      </c>
      <c r="E10186" t="s">
        <v>4186</v>
      </c>
      <c r="H10186" t="s">
        <v>8213</v>
      </c>
      <c r="I10186" t="s">
        <v>8214</v>
      </c>
      <c r="J10186" t="s">
        <v>8215</v>
      </c>
      <c r="K10186" t="s">
        <v>8224</v>
      </c>
      <c r="L10186" t="s">
        <v>8216</v>
      </c>
    </row>
    <row r="10187" spans="1:12" x14ac:dyDescent="0.35">
      <c r="A10187" s="164" t="s">
        <v>28948</v>
      </c>
      <c r="B10187" t="s">
        <v>28949</v>
      </c>
      <c r="C10187" t="s">
        <v>28950</v>
      </c>
      <c r="D10187" t="s">
        <v>28951</v>
      </c>
      <c r="E10187" t="s">
        <v>4186</v>
      </c>
      <c r="H10187" t="s">
        <v>8213</v>
      </c>
      <c r="I10187" t="s">
        <v>8214</v>
      </c>
      <c r="J10187" t="s">
        <v>8215</v>
      </c>
      <c r="K10187" t="s">
        <v>8224</v>
      </c>
      <c r="L10187" t="s">
        <v>8216</v>
      </c>
    </row>
    <row r="10188" spans="1:12" x14ac:dyDescent="0.35">
      <c r="A10188" s="164" t="s">
        <v>26316</v>
      </c>
      <c r="B10188" t="s">
        <v>13219</v>
      </c>
      <c r="C10188" t="s">
        <v>26317</v>
      </c>
      <c r="D10188" t="s">
        <v>13221</v>
      </c>
      <c r="E10188" t="s">
        <v>4186</v>
      </c>
      <c r="H10188" t="s">
        <v>8213</v>
      </c>
      <c r="I10188" t="s">
        <v>8214</v>
      </c>
      <c r="J10188" t="s">
        <v>8215</v>
      </c>
      <c r="K10188" t="s">
        <v>8224</v>
      </c>
      <c r="L10188" t="s">
        <v>8216</v>
      </c>
    </row>
    <row r="10189" spans="1:12" x14ac:dyDescent="0.35">
      <c r="A10189" s="164" t="s">
        <v>31533</v>
      </c>
      <c r="B10189" t="s">
        <v>13219</v>
      </c>
      <c r="C10189" t="s">
        <v>31534</v>
      </c>
      <c r="D10189" t="s">
        <v>13221</v>
      </c>
      <c r="E10189" t="s">
        <v>4186</v>
      </c>
      <c r="H10189" t="s">
        <v>8213</v>
      </c>
      <c r="I10189" t="s">
        <v>8214</v>
      </c>
      <c r="J10189" t="s">
        <v>8215</v>
      </c>
      <c r="K10189" t="s">
        <v>8224</v>
      </c>
      <c r="L10189" t="s">
        <v>8216</v>
      </c>
    </row>
    <row r="10190" spans="1:12" x14ac:dyDescent="0.35">
      <c r="A10190" s="164" t="s">
        <v>30946</v>
      </c>
      <c r="B10190" t="s">
        <v>30947</v>
      </c>
      <c r="C10190" t="s">
        <v>30948</v>
      </c>
      <c r="D10190" t="s">
        <v>8361</v>
      </c>
      <c r="E10190" t="s">
        <v>4186</v>
      </c>
      <c r="H10190" t="s">
        <v>8213</v>
      </c>
      <c r="I10190" t="s">
        <v>8214</v>
      </c>
      <c r="J10190" t="s">
        <v>8215</v>
      </c>
      <c r="K10190" t="s">
        <v>8224</v>
      </c>
      <c r="L10190" t="s">
        <v>8216</v>
      </c>
    </row>
    <row r="10191" spans="1:12" x14ac:dyDescent="0.35">
      <c r="A10191" s="164" t="s">
        <v>9949</v>
      </c>
      <c r="B10191" t="s">
        <v>9950</v>
      </c>
      <c r="C10191" t="s">
        <v>9951</v>
      </c>
      <c r="D10191" t="s">
        <v>8361</v>
      </c>
      <c r="E10191" t="s">
        <v>4186</v>
      </c>
      <c r="H10191" t="s">
        <v>8213</v>
      </c>
      <c r="I10191" t="s">
        <v>8214</v>
      </c>
      <c r="J10191" t="s">
        <v>8215</v>
      </c>
      <c r="K10191" t="s">
        <v>8224</v>
      </c>
      <c r="L10191" t="s">
        <v>8216</v>
      </c>
    </row>
    <row r="10192" spans="1:12" x14ac:dyDescent="0.35">
      <c r="A10192" s="164" t="s">
        <v>22530</v>
      </c>
      <c r="B10192" t="s">
        <v>14580</v>
      </c>
      <c r="C10192" t="s">
        <v>22531</v>
      </c>
      <c r="D10192" t="s">
        <v>10655</v>
      </c>
      <c r="E10192" t="s">
        <v>4186</v>
      </c>
      <c r="H10192" t="s">
        <v>8213</v>
      </c>
      <c r="I10192" t="s">
        <v>8214</v>
      </c>
      <c r="J10192" t="s">
        <v>8215</v>
      </c>
      <c r="K10192" t="s">
        <v>8224</v>
      </c>
      <c r="L10192" t="s">
        <v>8216</v>
      </c>
    </row>
    <row r="10193" spans="1:12" x14ac:dyDescent="0.35">
      <c r="A10193" s="164" t="s">
        <v>16019</v>
      </c>
      <c r="B10193" t="s">
        <v>16020</v>
      </c>
      <c r="C10193" t="s">
        <v>16021</v>
      </c>
      <c r="D10193" t="s">
        <v>10655</v>
      </c>
      <c r="E10193" t="s">
        <v>4186</v>
      </c>
      <c r="H10193" t="s">
        <v>8213</v>
      </c>
      <c r="I10193" t="s">
        <v>8214</v>
      </c>
      <c r="J10193" t="s">
        <v>8215</v>
      </c>
      <c r="K10193" t="s">
        <v>8224</v>
      </c>
      <c r="L10193" t="s">
        <v>8216</v>
      </c>
    </row>
    <row r="10194" spans="1:12" x14ac:dyDescent="0.35">
      <c r="A10194" s="164" t="s">
        <v>20731</v>
      </c>
      <c r="B10194" t="s">
        <v>20732</v>
      </c>
      <c r="C10194" t="s">
        <v>20733</v>
      </c>
      <c r="D10194" t="s">
        <v>10655</v>
      </c>
      <c r="E10194" t="s">
        <v>4186</v>
      </c>
      <c r="H10194" t="s">
        <v>8213</v>
      </c>
      <c r="I10194" t="s">
        <v>8214</v>
      </c>
      <c r="J10194" t="s">
        <v>8215</v>
      </c>
      <c r="K10194" t="s">
        <v>8224</v>
      </c>
      <c r="L10194" t="s">
        <v>8216</v>
      </c>
    </row>
    <row r="10195" spans="1:12" x14ac:dyDescent="0.35">
      <c r="A10195" s="164" t="s">
        <v>14579</v>
      </c>
      <c r="B10195" t="s">
        <v>14580</v>
      </c>
      <c r="C10195" t="s">
        <v>14581</v>
      </c>
      <c r="D10195" t="s">
        <v>10655</v>
      </c>
      <c r="E10195" t="s">
        <v>4186</v>
      </c>
      <c r="H10195" t="s">
        <v>8213</v>
      </c>
      <c r="I10195" t="s">
        <v>8214</v>
      </c>
      <c r="J10195" t="s">
        <v>8215</v>
      </c>
      <c r="K10195" t="s">
        <v>8224</v>
      </c>
      <c r="L10195" t="s">
        <v>8216</v>
      </c>
    </row>
    <row r="10196" spans="1:12" x14ac:dyDescent="0.35">
      <c r="A10196" s="164" t="s">
        <v>12663</v>
      </c>
      <c r="B10196" t="s">
        <v>12664</v>
      </c>
      <c r="C10196" t="s">
        <v>12665</v>
      </c>
      <c r="D10196" t="s">
        <v>8361</v>
      </c>
      <c r="E10196" t="s">
        <v>4186</v>
      </c>
      <c r="H10196" t="s">
        <v>8213</v>
      </c>
      <c r="I10196" t="s">
        <v>8214</v>
      </c>
      <c r="J10196" t="s">
        <v>8215</v>
      </c>
      <c r="K10196" t="s">
        <v>8224</v>
      </c>
      <c r="L10196" t="s">
        <v>8216</v>
      </c>
    </row>
    <row r="10197" spans="1:12" x14ac:dyDescent="0.35">
      <c r="A10197" s="164" t="s">
        <v>29804</v>
      </c>
      <c r="B10197" t="s">
        <v>29805</v>
      </c>
      <c r="C10197" t="s">
        <v>29806</v>
      </c>
      <c r="D10197" t="s">
        <v>8361</v>
      </c>
      <c r="E10197" t="s">
        <v>4186</v>
      </c>
      <c r="H10197" t="s">
        <v>8213</v>
      </c>
      <c r="I10197" t="s">
        <v>8214</v>
      </c>
      <c r="J10197" t="s">
        <v>8215</v>
      </c>
      <c r="K10197" t="s">
        <v>8224</v>
      </c>
      <c r="L10197" t="s">
        <v>8216</v>
      </c>
    </row>
    <row r="10198" spans="1:12" x14ac:dyDescent="0.35">
      <c r="A10198" s="164" t="s">
        <v>12023</v>
      </c>
      <c r="B10198" t="s">
        <v>12024</v>
      </c>
      <c r="C10198" t="s">
        <v>12025</v>
      </c>
      <c r="D10198" t="s">
        <v>12026</v>
      </c>
      <c r="E10198" t="s">
        <v>4186</v>
      </c>
      <c r="H10198" t="s">
        <v>8213</v>
      </c>
      <c r="I10198" t="s">
        <v>8214</v>
      </c>
      <c r="J10198" t="s">
        <v>8215</v>
      </c>
      <c r="K10198" t="s">
        <v>8224</v>
      </c>
      <c r="L10198" t="s">
        <v>8216</v>
      </c>
    </row>
    <row r="10199" spans="1:12" x14ac:dyDescent="0.35">
      <c r="A10199" s="164" t="s">
        <v>25737</v>
      </c>
      <c r="B10199" t="s">
        <v>25738</v>
      </c>
      <c r="C10199" t="s">
        <v>25739</v>
      </c>
      <c r="D10199" t="s">
        <v>10655</v>
      </c>
      <c r="E10199" t="s">
        <v>4186</v>
      </c>
      <c r="H10199" t="s">
        <v>8213</v>
      </c>
      <c r="I10199" t="s">
        <v>8214</v>
      </c>
      <c r="J10199" t="s">
        <v>8215</v>
      </c>
      <c r="K10199" t="s">
        <v>8224</v>
      </c>
      <c r="L10199" t="s">
        <v>8216</v>
      </c>
    </row>
    <row r="10200" spans="1:12" x14ac:dyDescent="0.35">
      <c r="A10200" s="164" t="s">
        <v>9924</v>
      </c>
      <c r="B10200" t="s">
        <v>9925</v>
      </c>
      <c r="C10200" t="s">
        <v>9926</v>
      </c>
      <c r="D10200" t="s">
        <v>9927</v>
      </c>
      <c r="E10200" t="s">
        <v>4186</v>
      </c>
      <c r="H10200" t="s">
        <v>8213</v>
      </c>
      <c r="I10200" t="s">
        <v>8214</v>
      </c>
      <c r="J10200" t="s">
        <v>8215</v>
      </c>
      <c r="K10200" t="s">
        <v>8224</v>
      </c>
      <c r="L10200" t="s">
        <v>8216</v>
      </c>
    </row>
    <row r="10201" spans="1:12" x14ac:dyDescent="0.35">
      <c r="A10201" s="164" t="s">
        <v>24982</v>
      </c>
      <c r="B10201" t="s">
        <v>24983</v>
      </c>
      <c r="C10201" t="s">
        <v>24984</v>
      </c>
      <c r="D10201" t="s">
        <v>10655</v>
      </c>
      <c r="E10201" t="s">
        <v>4186</v>
      </c>
      <c r="H10201" t="s">
        <v>8213</v>
      </c>
      <c r="I10201" t="s">
        <v>8214</v>
      </c>
      <c r="J10201" t="s">
        <v>8215</v>
      </c>
      <c r="K10201" t="s">
        <v>8224</v>
      </c>
      <c r="L10201" t="s">
        <v>8216</v>
      </c>
    </row>
    <row r="10202" spans="1:12" x14ac:dyDescent="0.35">
      <c r="A10202" s="164" t="s">
        <v>21558</v>
      </c>
      <c r="B10202" t="s">
        <v>21559</v>
      </c>
      <c r="C10202" t="s">
        <v>21560</v>
      </c>
      <c r="D10202" t="s">
        <v>8944</v>
      </c>
      <c r="E10202" t="s">
        <v>4186</v>
      </c>
      <c r="H10202" t="s">
        <v>8213</v>
      </c>
      <c r="I10202" t="s">
        <v>8214</v>
      </c>
      <c r="J10202" t="s">
        <v>8215</v>
      </c>
      <c r="K10202" t="s">
        <v>8224</v>
      </c>
      <c r="L10202" t="s">
        <v>8216</v>
      </c>
    </row>
    <row r="10203" spans="1:12" x14ac:dyDescent="0.35">
      <c r="A10203" s="164" t="s">
        <v>17228</v>
      </c>
      <c r="B10203" t="s">
        <v>11347</v>
      </c>
      <c r="C10203" t="s">
        <v>17229</v>
      </c>
      <c r="D10203" t="s">
        <v>17230</v>
      </c>
      <c r="E10203" t="s">
        <v>4186</v>
      </c>
      <c r="H10203" t="s">
        <v>8213</v>
      </c>
      <c r="I10203" t="s">
        <v>8214</v>
      </c>
      <c r="J10203" t="s">
        <v>8215</v>
      </c>
      <c r="K10203" t="s">
        <v>8224</v>
      </c>
      <c r="L10203" t="s">
        <v>8216</v>
      </c>
    </row>
    <row r="10204" spans="1:12" x14ac:dyDescent="0.35">
      <c r="A10204" s="164" t="s">
        <v>11346</v>
      </c>
      <c r="B10204" t="s">
        <v>11347</v>
      </c>
      <c r="C10204" t="s">
        <v>11348</v>
      </c>
      <c r="D10204" t="s">
        <v>11349</v>
      </c>
      <c r="E10204" t="s">
        <v>4186</v>
      </c>
      <c r="H10204" t="s">
        <v>8213</v>
      </c>
      <c r="I10204" t="s">
        <v>8214</v>
      </c>
      <c r="J10204" t="s">
        <v>8215</v>
      </c>
      <c r="K10204" t="s">
        <v>8224</v>
      </c>
      <c r="L10204" t="s">
        <v>8216</v>
      </c>
    </row>
    <row r="10205" spans="1:12" x14ac:dyDescent="0.35">
      <c r="A10205" s="164" t="s">
        <v>21006</v>
      </c>
      <c r="B10205" t="s">
        <v>21007</v>
      </c>
      <c r="C10205" t="s">
        <v>21008</v>
      </c>
      <c r="D10205" t="s">
        <v>10655</v>
      </c>
      <c r="E10205" t="s">
        <v>4186</v>
      </c>
      <c r="H10205" t="s">
        <v>8213</v>
      </c>
      <c r="I10205" t="s">
        <v>8214</v>
      </c>
      <c r="J10205" t="s">
        <v>8215</v>
      </c>
      <c r="K10205" t="s">
        <v>8224</v>
      </c>
      <c r="L10205" t="s">
        <v>8216</v>
      </c>
    </row>
    <row r="10206" spans="1:12" x14ac:dyDescent="0.35">
      <c r="A10206" s="164" t="s">
        <v>14045</v>
      </c>
      <c r="B10206" t="s">
        <v>14046</v>
      </c>
      <c r="C10206" t="s">
        <v>14047</v>
      </c>
      <c r="D10206" t="s">
        <v>14048</v>
      </c>
      <c r="E10206" t="s">
        <v>4186</v>
      </c>
      <c r="H10206" t="s">
        <v>8213</v>
      </c>
      <c r="I10206" t="s">
        <v>8214</v>
      </c>
      <c r="J10206" t="s">
        <v>8215</v>
      </c>
      <c r="K10206" t="s">
        <v>8224</v>
      </c>
      <c r="L10206" t="s">
        <v>8216</v>
      </c>
    </row>
    <row r="10207" spans="1:12" x14ac:dyDescent="0.35">
      <c r="A10207" s="164" t="s">
        <v>19291</v>
      </c>
      <c r="B10207" t="s">
        <v>19292</v>
      </c>
      <c r="C10207" t="s">
        <v>19293</v>
      </c>
      <c r="D10207" t="s">
        <v>19294</v>
      </c>
      <c r="E10207" t="s">
        <v>4186</v>
      </c>
      <c r="H10207" t="s">
        <v>8213</v>
      </c>
      <c r="I10207" t="s">
        <v>8214</v>
      </c>
      <c r="J10207" t="s">
        <v>8215</v>
      </c>
      <c r="K10207" t="s">
        <v>8224</v>
      </c>
      <c r="L10207" t="s">
        <v>8216</v>
      </c>
    </row>
    <row r="10208" spans="1:12" x14ac:dyDescent="0.35">
      <c r="A10208" s="164" t="s">
        <v>8243</v>
      </c>
      <c r="B10208" t="s">
        <v>8244</v>
      </c>
      <c r="C10208" t="s">
        <v>8245</v>
      </c>
      <c r="D10208" t="s">
        <v>8246</v>
      </c>
      <c r="E10208" t="s">
        <v>4186</v>
      </c>
      <c r="H10208" t="s">
        <v>8213</v>
      </c>
      <c r="I10208" t="s">
        <v>8214</v>
      </c>
      <c r="J10208" t="s">
        <v>8215</v>
      </c>
      <c r="K10208" t="s">
        <v>8224</v>
      </c>
      <c r="L10208" t="s">
        <v>8216</v>
      </c>
    </row>
    <row r="10209" spans="1:12" x14ac:dyDescent="0.35">
      <c r="A10209" s="164" t="s">
        <v>32144</v>
      </c>
      <c r="B10209" t="s">
        <v>32145</v>
      </c>
      <c r="C10209" t="s">
        <v>32146</v>
      </c>
      <c r="D10209" t="s">
        <v>10655</v>
      </c>
      <c r="E10209" t="s">
        <v>4186</v>
      </c>
      <c r="H10209" t="s">
        <v>8213</v>
      </c>
      <c r="I10209" t="s">
        <v>8214</v>
      </c>
      <c r="J10209" t="s">
        <v>8215</v>
      </c>
      <c r="K10209" t="s">
        <v>8224</v>
      </c>
      <c r="L10209" t="s">
        <v>8216</v>
      </c>
    </row>
    <row r="10210" spans="1:12" x14ac:dyDescent="0.35">
      <c r="A10210" s="164" t="s">
        <v>30492</v>
      </c>
      <c r="B10210" t="s">
        <v>30493</v>
      </c>
      <c r="C10210" t="s">
        <v>30494</v>
      </c>
      <c r="D10210" t="s">
        <v>30495</v>
      </c>
      <c r="E10210" t="s">
        <v>4186</v>
      </c>
      <c r="H10210" t="s">
        <v>8213</v>
      </c>
      <c r="I10210" t="s">
        <v>8214</v>
      </c>
      <c r="J10210" t="s">
        <v>8215</v>
      </c>
      <c r="K10210" t="s">
        <v>8224</v>
      </c>
      <c r="L10210" t="s">
        <v>8216</v>
      </c>
    </row>
    <row r="10211" spans="1:12" x14ac:dyDescent="0.35">
      <c r="A10211" s="164" t="s">
        <v>31111</v>
      </c>
      <c r="B10211" t="s">
        <v>12024</v>
      </c>
      <c r="C10211" t="s">
        <v>31112</v>
      </c>
      <c r="D10211" t="s">
        <v>31113</v>
      </c>
      <c r="E10211" t="s">
        <v>4186</v>
      </c>
      <c r="H10211" t="s">
        <v>8213</v>
      </c>
      <c r="I10211" t="s">
        <v>8214</v>
      </c>
      <c r="J10211" t="s">
        <v>8215</v>
      </c>
      <c r="K10211" t="s">
        <v>8224</v>
      </c>
      <c r="L10211" t="s">
        <v>8216</v>
      </c>
    </row>
    <row r="10212" spans="1:12" x14ac:dyDescent="0.35">
      <c r="A10212" s="164" t="s">
        <v>18447</v>
      </c>
      <c r="B10212" t="s">
        <v>18448</v>
      </c>
      <c r="C10212" t="s">
        <v>18449</v>
      </c>
      <c r="D10212" t="s">
        <v>18450</v>
      </c>
      <c r="E10212" t="s">
        <v>4186</v>
      </c>
      <c r="H10212" t="s">
        <v>8213</v>
      </c>
      <c r="I10212" t="s">
        <v>8214</v>
      </c>
      <c r="J10212" t="s">
        <v>8215</v>
      </c>
      <c r="K10212" t="s">
        <v>8224</v>
      </c>
      <c r="L10212" t="s">
        <v>8216</v>
      </c>
    </row>
    <row r="10213" spans="1:12" x14ac:dyDescent="0.35">
      <c r="A10213" s="164" t="s">
        <v>26104</v>
      </c>
      <c r="B10213" t="s">
        <v>12024</v>
      </c>
      <c r="C10213" t="s">
        <v>26105</v>
      </c>
      <c r="D10213" t="s">
        <v>26106</v>
      </c>
      <c r="E10213" t="s">
        <v>4186</v>
      </c>
      <c r="H10213" t="s">
        <v>8213</v>
      </c>
      <c r="I10213" t="s">
        <v>8214</v>
      </c>
      <c r="J10213" t="s">
        <v>8215</v>
      </c>
      <c r="K10213" t="s">
        <v>8224</v>
      </c>
      <c r="L10213" t="s">
        <v>8216</v>
      </c>
    </row>
    <row r="10214" spans="1:12" x14ac:dyDescent="0.35">
      <c r="A10214" s="164" t="s">
        <v>30700</v>
      </c>
      <c r="B10214" t="s">
        <v>30701</v>
      </c>
      <c r="C10214" t="s">
        <v>30702</v>
      </c>
      <c r="D10214" t="s">
        <v>13221</v>
      </c>
      <c r="E10214" t="s">
        <v>4186</v>
      </c>
      <c r="H10214" t="s">
        <v>8213</v>
      </c>
      <c r="I10214" t="s">
        <v>8214</v>
      </c>
      <c r="J10214" t="s">
        <v>8215</v>
      </c>
      <c r="K10214" t="s">
        <v>8224</v>
      </c>
      <c r="L10214" t="s">
        <v>8216</v>
      </c>
    </row>
    <row r="10215" spans="1:12" x14ac:dyDescent="0.35">
      <c r="A10215" s="164" t="s">
        <v>22468</v>
      </c>
      <c r="B10215" t="s">
        <v>22469</v>
      </c>
      <c r="C10215" t="s">
        <v>22470</v>
      </c>
      <c r="D10215" t="s">
        <v>15574</v>
      </c>
      <c r="E10215" t="s">
        <v>4186</v>
      </c>
      <c r="H10215" t="s">
        <v>8213</v>
      </c>
      <c r="I10215" t="s">
        <v>8219</v>
      </c>
      <c r="J10215" t="s">
        <v>8215</v>
      </c>
      <c r="K10215" t="s">
        <v>8224</v>
      </c>
      <c r="L10215" t="s">
        <v>8216</v>
      </c>
    </row>
    <row r="10216" spans="1:12" x14ac:dyDescent="0.35">
      <c r="A10216" s="164" t="s">
        <v>23738</v>
      </c>
      <c r="B10216" t="s">
        <v>23739</v>
      </c>
      <c r="C10216" t="s">
        <v>23740</v>
      </c>
      <c r="D10216" t="s">
        <v>11314</v>
      </c>
      <c r="E10216" t="s">
        <v>4186</v>
      </c>
      <c r="H10216" t="s">
        <v>8213</v>
      </c>
      <c r="I10216" t="s">
        <v>8214</v>
      </c>
      <c r="J10216" t="s">
        <v>8215</v>
      </c>
      <c r="K10216" t="s">
        <v>8224</v>
      </c>
      <c r="L10216" t="s">
        <v>8216</v>
      </c>
    </row>
    <row r="10217" spans="1:12" x14ac:dyDescent="0.35">
      <c r="A10217" s="164" t="s">
        <v>14658</v>
      </c>
      <c r="B10217" t="s">
        <v>14659</v>
      </c>
      <c r="C10217" t="s">
        <v>14660</v>
      </c>
      <c r="D10217" t="s">
        <v>12010</v>
      </c>
      <c r="E10217" t="s">
        <v>4186</v>
      </c>
      <c r="H10217" t="s">
        <v>8213</v>
      </c>
      <c r="I10217" t="s">
        <v>8214</v>
      </c>
      <c r="J10217" t="s">
        <v>8215</v>
      </c>
      <c r="K10217" t="s">
        <v>8224</v>
      </c>
      <c r="L10217" t="s">
        <v>8216</v>
      </c>
    </row>
    <row r="10218" spans="1:12" x14ac:dyDescent="0.35">
      <c r="A10218" s="164" t="s">
        <v>27690</v>
      </c>
      <c r="B10218" t="s">
        <v>27691</v>
      </c>
      <c r="C10218" t="s">
        <v>27692</v>
      </c>
      <c r="D10218" t="s">
        <v>8361</v>
      </c>
      <c r="E10218" t="s">
        <v>4186</v>
      </c>
      <c r="H10218" t="s">
        <v>8213</v>
      </c>
      <c r="I10218" t="s">
        <v>8214</v>
      </c>
      <c r="J10218" t="s">
        <v>8215</v>
      </c>
      <c r="K10218" t="s">
        <v>8224</v>
      </c>
      <c r="L10218" t="s">
        <v>8216</v>
      </c>
    </row>
    <row r="10219" spans="1:12" x14ac:dyDescent="0.35">
      <c r="A10219" s="164" t="s">
        <v>22671</v>
      </c>
      <c r="B10219" t="s">
        <v>22672</v>
      </c>
      <c r="C10219" t="s">
        <v>22673</v>
      </c>
      <c r="D10219" t="s">
        <v>8361</v>
      </c>
      <c r="E10219" t="s">
        <v>4186</v>
      </c>
      <c r="H10219" t="s">
        <v>8213</v>
      </c>
      <c r="I10219" t="s">
        <v>8214</v>
      </c>
      <c r="J10219" t="s">
        <v>8215</v>
      </c>
      <c r="K10219" t="s">
        <v>8224</v>
      </c>
      <c r="L10219" t="s">
        <v>8216</v>
      </c>
    </row>
    <row r="10220" spans="1:12" x14ac:dyDescent="0.35">
      <c r="A10220" s="164" t="s">
        <v>27951</v>
      </c>
      <c r="B10220" t="s">
        <v>27952</v>
      </c>
      <c r="C10220" t="s">
        <v>27953</v>
      </c>
      <c r="D10220" t="s">
        <v>8361</v>
      </c>
      <c r="E10220" t="s">
        <v>4186</v>
      </c>
      <c r="H10220" t="s">
        <v>8213</v>
      </c>
      <c r="I10220" t="s">
        <v>8214</v>
      </c>
      <c r="J10220" t="s">
        <v>8215</v>
      </c>
      <c r="K10220" t="s">
        <v>8224</v>
      </c>
      <c r="L10220" t="s">
        <v>8216</v>
      </c>
    </row>
    <row r="10221" spans="1:12" x14ac:dyDescent="0.35">
      <c r="A10221" s="164" t="s">
        <v>19804</v>
      </c>
      <c r="B10221" t="s">
        <v>19805</v>
      </c>
      <c r="C10221" t="s">
        <v>19806</v>
      </c>
      <c r="D10221" t="s">
        <v>8361</v>
      </c>
      <c r="E10221" t="s">
        <v>4186</v>
      </c>
      <c r="H10221" t="s">
        <v>8213</v>
      </c>
      <c r="I10221" t="s">
        <v>8214</v>
      </c>
      <c r="J10221" t="s">
        <v>8215</v>
      </c>
      <c r="K10221" t="s">
        <v>8224</v>
      </c>
      <c r="L10221" t="s">
        <v>8216</v>
      </c>
    </row>
    <row r="10222" spans="1:12" x14ac:dyDescent="0.35">
      <c r="A10222" s="164" t="s">
        <v>29787</v>
      </c>
      <c r="B10222" t="s">
        <v>29788</v>
      </c>
      <c r="C10222" t="s">
        <v>29789</v>
      </c>
      <c r="D10222" t="s">
        <v>9132</v>
      </c>
      <c r="E10222" t="s">
        <v>4186</v>
      </c>
      <c r="H10222" t="s">
        <v>8213</v>
      </c>
      <c r="I10222" t="s">
        <v>8214</v>
      </c>
      <c r="J10222" t="s">
        <v>8215</v>
      </c>
      <c r="K10222" t="s">
        <v>8224</v>
      </c>
      <c r="L10222" t="s">
        <v>8216</v>
      </c>
    </row>
    <row r="10223" spans="1:12" x14ac:dyDescent="0.35">
      <c r="A10223" s="164" t="s">
        <v>20342</v>
      </c>
      <c r="B10223" t="s">
        <v>20343</v>
      </c>
      <c r="C10223" t="s">
        <v>20344</v>
      </c>
      <c r="D10223" t="s">
        <v>20345</v>
      </c>
      <c r="E10223" t="s">
        <v>4186</v>
      </c>
      <c r="H10223" t="s">
        <v>8213</v>
      </c>
      <c r="I10223" t="s">
        <v>8214</v>
      </c>
      <c r="J10223" t="s">
        <v>8215</v>
      </c>
      <c r="K10223" t="s">
        <v>8224</v>
      </c>
      <c r="L10223" t="s">
        <v>8216</v>
      </c>
    </row>
    <row r="10224" spans="1:12" x14ac:dyDescent="0.35">
      <c r="A10224" s="164" t="s">
        <v>8801</v>
      </c>
      <c r="B10224" t="s">
        <v>8802</v>
      </c>
      <c r="C10224" t="s">
        <v>8803</v>
      </c>
      <c r="D10224" t="s">
        <v>8804</v>
      </c>
      <c r="E10224" t="s">
        <v>4186</v>
      </c>
      <c r="H10224" t="s">
        <v>8213</v>
      </c>
      <c r="I10224" t="s">
        <v>8214</v>
      </c>
      <c r="J10224" t="s">
        <v>8215</v>
      </c>
      <c r="K10224" t="s">
        <v>8224</v>
      </c>
      <c r="L10224" t="s">
        <v>8216</v>
      </c>
    </row>
    <row r="10225" spans="1:12" x14ac:dyDescent="0.35">
      <c r="A10225" s="164" t="s">
        <v>23354</v>
      </c>
      <c r="B10225" t="s">
        <v>12024</v>
      </c>
      <c r="C10225" t="s">
        <v>23355</v>
      </c>
      <c r="D10225" t="s">
        <v>23356</v>
      </c>
      <c r="E10225" t="s">
        <v>4186</v>
      </c>
      <c r="H10225" t="s">
        <v>8213</v>
      </c>
      <c r="I10225" t="s">
        <v>8214</v>
      </c>
      <c r="J10225" t="s">
        <v>8215</v>
      </c>
      <c r="K10225" t="s">
        <v>8224</v>
      </c>
      <c r="L10225" t="s">
        <v>8216</v>
      </c>
    </row>
    <row r="10226" spans="1:12" x14ac:dyDescent="0.35">
      <c r="A10226" s="164" t="s">
        <v>32812</v>
      </c>
      <c r="B10226" t="s">
        <v>32813</v>
      </c>
      <c r="C10226" t="s">
        <v>32814</v>
      </c>
      <c r="D10226" t="s">
        <v>17230</v>
      </c>
      <c r="E10226" t="s">
        <v>4186</v>
      </c>
      <c r="H10226" t="s">
        <v>8213</v>
      </c>
      <c r="I10226" t="s">
        <v>8214</v>
      </c>
      <c r="J10226" t="s">
        <v>8215</v>
      </c>
      <c r="K10226" t="s">
        <v>8224</v>
      </c>
      <c r="L10226" t="s">
        <v>8216</v>
      </c>
    </row>
    <row r="10227" spans="1:12" x14ac:dyDescent="0.35">
      <c r="A10227" s="164" t="s">
        <v>26100</v>
      </c>
      <c r="B10227" t="s">
        <v>26101</v>
      </c>
      <c r="C10227" t="s">
        <v>26102</v>
      </c>
      <c r="D10227" t="s">
        <v>26103</v>
      </c>
      <c r="E10227" t="s">
        <v>4186</v>
      </c>
      <c r="H10227" t="s">
        <v>8213</v>
      </c>
      <c r="I10227" t="s">
        <v>8214</v>
      </c>
      <c r="J10227" t="s">
        <v>8215</v>
      </c>
      <c r="K10227" t="s">
        <v>8224</v>
      </c>
      <c r="L10227" t="s">
        <v>8216</v>
      </c>
    </row>
  </sheetData>
  <sortState xmlns:xlrd2="http://schemas.microsoft.com/office/spreadsheetml/2017/richdata2" ref="A2:L10227">
    <sortCondition ref="A1"/>
  </sortState>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8F5355-37BA-425F-AC64-DAE5D8420B4C}">
  <sheetPr codeName="Sheet3">
    <tabColor rgb="FFFFFF00"/>
    <pageSetUpPr fitToPage="1"/>
  </sheetPr>
  <dimension ref="A1:O72"/>
  <sheetViews>
    <sheetView showGridLines="0" showRowColHeaders="0" zoomScale="87" zoomScaleNormal="52" workbookViewId="0">
      <selection activeCell="E4" sqref="E4:F4"/>
    </sheetView>
  </sheetViews>
  <sheetFormatPr defaultColWidth="8.81640625" defaultRowHeight="14.5" x14ac:dyDescent="0.35"/>
  <cols>
    <col min="1" max="1" width="2.7265625" customWidth="1"/>
    <col min="2" max="2" width="4.26953125" customWidth="1"/>
    <col min="3" max="3" width="2.7265625" customWidth="1"/>
    <col min="4" max="4" width="12.453125" customWidth="1"/>
    <col min="5" max="5" width="19.7265625" customWidth="1"/>
    <col min="6" max="6" width="19.26953125" customWidth="1"/>
    <col min="7" max="7" width="16.08984375" customWidth="1"/>
    <col min="8" max="8" width="9.36328125" customWidth="1"/>
    <col min="9" max="9" width="1.54296875" customWidth="1"/>
    <col min="10" max="10" width="17.7265625" customWidth="1"/>
    <col min="11" max="11" width="18.26953125" customWidth="1"/>
    <col min="12" max="12" width="16" customWidth="1"/>
    <col min="13" max="13" width="8" customWidth="1"/>
    <col min="14" max="14" width="2" customWidth="1"/>
  </cols>
  <sheetData>
    <row r="1" spans="1:14" s="19" customFormat="1" ht="86.15" customHeight="1" x14ac:dyDescent="0.35">
      <c r="A1" s="21"/>
      <c r="G1" s="20"/>
    </row>
    <row r="2" spans="1:14" s="17" customFormat="1" ht="20.149999999999999" customHeight="1" x14ac:dyDescent="0.35">
      <c r="F2" s="18"/>
      <c r="G2" s="18"/>
    </row>
    <row r="3" spans="1:14" x14ac:dyDescent="0.35">
      <c r="A3" s="386" t="s">
        <v>75</v>
      </c>
      <c r="B3" s="386"/>
      <c r="C3" s="386"/>
      <c r="D3" s="386"/>
      <c r="E3" s="70"/>
      <c r="F3" s="70"/>
      <c r="G3" s="70"/>
      <c r="H3" s="70"/>
      <c r="I3" s="70"/>
      <c r="J3" s="70"/>
      <c r="K3" s="70"/>
      <c r="N3" s="27"/>
    </row>
    <row r="4" spans="1:14" x14ac:dyDescent="0.35">
      <c r="B4" s="146"/>
      <c r="C4" s="146"/>
      <c r="D4" s="149" t="s">
        <v>8131</v>
      </c>
      <c r="E4" s="389"/>
      <c r="F4" s="389"/>
      <c r="G4" s="63" t="s">
        <v>6</v>
      </c>
      <c r="K4" s="70"/>
      <c r="N4" s="27"/>
    </row>
    <row r="5" spans="1:14" x14ac:dyDescent="0.35">
      <c r="B5" s="88"/>
      <c r="C5" s="88"/>
      <c r="D5" s="2" t="s">
        <v>73</v>
      </c>
      <c r="E5" s="388" t="str">
        <f>_xlfn.IFNA(VLOOKUP(E$4,CCN!$A$1:$M$10227,2),"")</f>
        <v/>
      </c>
      <c r="F5" s="388"/>
      <c r="I5" s="70"/>
      <c r="J5" s="70"/>
      <c r="K5" s="70"/>
      <c r="N5" s="27"/>
    </row>
    <row r="6" spans="1:14" x14ac:dyDescent="0.35">
      <c r="B6" s="88"/>
      <c r="C6" s="88"/>
      <c r="D6" s="2" t="s">
        <v>8127</v>
      </c>
      <c r="E6" s="388" t="str">
        <f>_xlfn.IFNA(VLOOKUP(E$4,CCN!$A$1:$M$10227,4),"")</f>
        <v/>
      </c>
      <c r="F6" s="388"/>
      <c r="I6" s="70"/>
      <c r="J6" s="70"/>
      <c r="K6" s="70"/>
      <c r="N6" s="27"/>
    </row>
    <row r="7" spans="1:14" x14ac:dyDescent="0.35">
      <c r="B7" s="88"/>
      <c r="C7" s="88"/>
      <c r="D7" s="2" t="s">
        <v>8128</v>
      </c>
      <c r="E7" s="388" t="str">
        <f>_xlfn.IFNA(VLOOKUP(E$4,CCN!$A$1:$M$10227,5),"")</f>
        <v/>
      </c>
      <c r="F7" s="388"/>
      <c r="I7" s="114"/>
      <c r="J7" s="114"/>
      <c r="K7" s="114"/>
      <c r="N7" s="27"/>
    </row>
    <row r="8" spans="1:14" x14ac:dyDescent="0.35">
      <c r="B8" s="88"/>
      <c r="C8" s="88"/>
      <c r="D8" s="2" t="s">
        <v>8129</v>
      </c>
      <c r="E8" s="388" t="str">
        <f>_xlfn.IFNA(VLOOKUP(E$4,CCN!$A$1:$M$10227,8),"")</f>
        <v/>
      </c>
      <c r="F8" s="388"/>
      <c r="I8" s="114"/>
      <c r="J8" s="114"/>
      <c r="K8" s="114"/>
      <c r="N8" s="27"/>
    </row>
    <row r="9" spans="1:14" x14ac:dyDescent="0.35">
      <c r="B9" s="147"/>
      <c r="C9" s="147"/>
      <c r="D9" s="122" t="s">
        <v>8130</v>
      </c>
      <c r="E9" s="388" t="str">
        <f>_xlfn.IFNA(VLOOKUP(E$4,CCN!$A$1:$M$10227,9),"")</f>
        <v/>
      </c>
      <c r="F9" s="388"/>
      <c r="G9" s="63"/>
      <c r="N9" s="32"/>
    </row>
    <row r="10" spans="1:14" ht="16.5" customHeight="1" x14ac:dyDescent="0.35">
      <c r="B10" s="384" t="s">
        <v>8146</v>
      </c>
      <c r="C10" s="384"/>
      <c r="D10" s="385"/>
      <c r="E10" s="203" t="str">
        <f>_xlfn.IFNA(VLOOKUP(E$4,CCN!$A$1:$M$10227,12),"")</f>
        <v/>
      </c>
      <c r="F10" s="203" t="str">
        <f>_xlfn.IFNA(VLOOKUP(E$4,CCN!$A$1:$M$10227,10),"")</f>
        <v/>
      </c>
      <c r="G10" s="388" t="str">
        <f>_xlfn.IFNA(VLOOKUP(E$4,CCN!$A$1:$M$10227,11),"")</f>
        <v/>
      </c>
      <c r="H10" s="388"/>
      <c r="N10" s="111"/>
    </row>
    <row r="11" spans="1:14" ht="13" customHeight="1" x14ac:dyDescent="0.35">
      <c r="B11" s="3"/>
      <c r="D11" s="151" t="s">
        <v>8147</v>
      </c>
      <c r="N11" s="111"/>
    </row>
    <row r="12" spans="1:14" ht="19.5" customHeight="1" thickBot="1" x14ac:dyDescent="0.4">
      <c r="E12" s="387" t="s">
        <v>74</v>
      </c>
      <c r="F12" s="387"/>
    </row>
    <row r="13" spans="1:14" ht="15" customHeight="1" x14ac:dyDescent="0.35">
      <c r="B13" s="4"/>
      <c r="E13" s="361" t="s">
        <v>76</v>
      </c>
      <c r="F13" s="362"/>
      <c r="G13" s="362"/>
      <c r="H13" s="362"/>
      <c r="I13" s="362"/>
      <c r="J13" s="362"/>
      <c r="K13" s="362"/>
      <c r="L13" s="363"/>
    </row>
    <row r="14" spans="1:14" ht="15" thickBot="1" x14ac:dyDescent="0.4">
      <c r="B14" s="3"/>
      <c r="D14" s="69"/>
      <c r="E14" s="367"/>
      <c r="F14" s="368"/>
      <c r="G14" s="368"/>
      <c r="H14" s="368"/>
      <c r="I14" s="368"/>
      <c r="J14" s="368"/>
      <c r="K14" s="368"/>
      <c r="L14" s="369"/>
    </row>
    <row r="15" spans="1:14" hidden="1" x14ac:dyDescent="0.35">
      <c r="B15" s="3"/>
    </row>
    <row r="16" spans="1:14" x14ac:dyDescent="0.35">
      <c r="B16" s="3"/>
      <c r="D16" s="68"/>
      <c r="F16" s="4" t="s">
        <v>5002</v>
      </c>
      <c r="K16" s="4" t="s">
        <v>5003</v>
      </c>
    </row>
    <row r="17" spans="2:15" x14ac:dyDescent="0.35">
      <c r="B17" s="3"/>
      <c r="E17" s="254" t="s">
        <v>8112</v>
      </c>
      <c r="F17" s="165"/>
      <c r="G17" s="166"/>
      <c r="J17" s="254" t="s">
        <v>73</v>
      </c>
      <c r="K17" s="165"/>
      <c r="L17" s="166"/>
    </row>
    <row r="18" spans="2:15" x14ac:dyDescent="0.35">
      <c r="B18" s="3"/>
      <c r="E18" s="254" t="s">
        <v>72</v>
      </c>
      <c r="F18" s="355"/>
      <c r="G18" s="356"/>
      <c r="J18" s="254" t="s">
        <v>72</v>
      </c>
      <c r="K18" s="355"/>
      <c r="L18" s="356"/>
    </row>
    <row r="19" spans="2:15" x14ac:dyDescent="0.35">
      <c r="B19" s="5"/>
      <c r="E19" s="254" t="s">
        <v>71</v>
      </c>
      <c r="F19" s="357"/>
      <c r="G19" s="358"/>
      <c r="J19" s="254" t="s">
        <v>71</v>
      </c>
      <c r="K19" s="357"/>
      <c r="L19" s="358"/>
    </row>
    <row r="20" spans="2:15" x14ac:dyDescent="0.35">
      <c r="E20" s="254" t="s">
        <v>70</v>
      </c>
      <c r="F20" s="355"/>
      <c r="G20" s="356"/>
      <c r="J20" s="254" t="s">
        <v>70</v>
      </c>
      <c r="K20" s="355"/>
      <c r="L20" s="356"/>
    </row>
    <row r="21" spans="2:15" ht="11.5" customHeight="1" x14ac:dyDescent="0.35">
      <c r="B21" s="4"/>
    </row>
    <row r="22" spans="2:15" ht="15" thickBot="1" x14ac:dyDescent="0.4">
      <c r="B22" s="3"/>
      <c r="D22" s="370" t="s">
        <v>33919</v>
      </c>
      <c r="E22" s="370"/>
      <c r="F22" s="370"/>
      <c r="G22" s="370"/>
      <c r="H22" s="370"/>
      <c r="I22" s="370"/>
      <c r="J22" s="370"/>
      <c r="K22" s="370"/>
      <c r="L22" s="370"/>
      <c r="M22" s="370"/>
      <c r="N22" s="370"/>
    </row>
    <row r="23" spans="2:15" ht="15.75" customHeight="1" thickTop="1" thickBot="1" x14ac:dyDescent="0.4">
      <c r="B23" s="3"/>
      <c r="D23" s="67"/>
      <c r="E23" s="47"/>
      <c r="F23" s="47"/>
      <c r="G23" s="66"/>
      <c r="H23" s="66"/>
      <c r="I23" s="66"/>
      <c r="J23" s="66"/>
      <c r="K23" s="66"/>
      <c r="L23" s="66"/>
      <c r="M23" s="47"/>
      <c r="N23" s="65"/>
    </row>
    <row r="24" spans="2:15" ht="15" customHeight="1" x14ac:dyDescent="0.35">
      <c r="D24" s="30"/>
      <c r="E24" s="361" t="s">
        <v>4996</v>
      </c>
      <c r="F24" s="362"/>
      <c r="G24" s="362"/>
      <c r="H24" s="362"/>
      <c r="I24" s="362"/>
      <c r="J24" s="362"/>
      <c r="K24" s="362"/>
      <c r="L24" s="363"/>
      <c r="N24" s="54"/>
    </row>
    <row r="25" spans="2:15" ht="15" customHeight="1" x14ac:dyDescent="0.35">
      <c r="B25" s="4"/>
      <c r="D25" s="30"/>
      <c r="E25" s="364"/>
      <c r="F25" s="365"/>
      <c r="G25" s="365"/>
      <c r="H25" s="365"/>
      <c r="I25" s="365"/>
      <c r="J25" s="365"/>
      <c r="K25" s="365"/>
      <c r="L25" s="366"/>
      <c r="N25" s="54"/>
    </row>
    <row r="26" spans="2:15" ht="15" customHeight="1" thickBot="1" x14ac:dyDescent="0.4">
      <c r="B26" s="3"/>
      <c r="D26" s="30"/>
      <c r="E26" s="367"/>
      <c r="F26" s="368"/>
      <c r="G26" s="368"/>
      <c r="H26" s="368"/>
      <c r="I26" s="368"/>
      <c r="J26" s="368"/>
      <c r="K26" s="368"/>
      <c r="L26" s="369"/>
      <c r="N26" s="54"/>
    </row>
    <row r="27" spans="2:15" ht="9.5" customHeight="1" x14ac:dyDescent="0.35">
      <c r="D27" s="30"/>
      <c r="E27" s="32"/>
      <c r="F27" s="32"/>
      <c r="G27" s="32"/>
      <c r="H27" s="32"/>
      <c r="I27" s="32"/>
      <c r="J27" s="32"/>
      <c r="K27" s="32"/>
      <c r="L27" s="32"/>
      <c r="N27" s="54"/>
    </row>
    <row r="28" spans="2:15" ht="14.5" customHeight="1" x14ac:dyDescent="0.35">
      <c r="D28" s="57"/>
      <c r="E28" s="371" t="s">
        <v>9</v>
      </c>
      <c r="F28" s="371"/>
      <c r="G28" s="371"/>
      <c r="H28" s="371"/>
      <c r="I28" s="371"/>
      <c r="J28" s="55"/>
      <c r="K28" s="1"/>
      <c r="L28" s="46"/>
      <c r="M28" s="46"/>
      <c r="N28" s="61"/>
    </row>
    <row r="29" spans="2:15" ht="12" customHeight="1" x14ac:dyDescent="0.35">
      <c r="D29" s="57"/>
      <c r="E29" s="379" t="s">
        <v>8143</v>
      </c>
      <c r="F29" s="379"/>
      <c r="G29" s="379"/>
      <c r="H29" s="379"/>
      <c r="I29" s="27"/>
      <c r="J29" s="27"/>
      <c r="K29" s="372"/>
      <c r="L29" s="373"/>
      <c r="M29" s="63" t="s">
        <v>6</v>
      </c>
      <c r="N29" s="61"/>
    </row>
    <row r="30" spans="2:15" ht="16.5" customHeight="1" x14ac:dyDescent="0.35">
      <c r="D30" s="57"/>
      <c r="E30" s="379" t="s">
        <v>33944</v>
      </c>
      <c r="F30" s="379"/>
      <c r="G30" s="379"/>
      <c r="H30" s="379"/>
      <c r="I30" s="27"/>
      <c r="J30" s="27"/>
      <c r="K30" s="374"/>
      <c r="L30" s="375"/>
      <c r="M30" s="46"/>
      <c r="N30" s="61"/>
    </row>
    <row r="31" spans="2:15" ht="17" customHeight="1" x14ac:dyDescent="0.35">
      <c r="D31" s="57"/>
      <c r="E31" t="s">
        <v>8132</v>
      </c>
      <c r="O31" s="57"/>
    </row>
    <row r="32" spans="2:15" ht="11.5" customHeight="1" x14ac:dyDescent="0.35">
      <c r="D32" s="57"/>
      <c r="O32" s="57"/>
    </row>
    <row r="33" spans="4:15" ht="17.5" customHeight="1" x14ac:dyDescent="0.35">
      <c r="D33" s="57"/>
      <c r="E33" s="379" t="s">
        <v>8144</v>
      </c>
      <c r="F33" s="379"/>
      <c r="K33" s="380"/>
      <c r="L33" s="381"/>
      <c r="M33" s="63" t="s">
        <v>6</v>
      </c>
      <c r="O33" s="57"/>
    </row>
    <row r="34" spans="4:15" x14ac:dyDescent="0.35">
      <c r="D34" s="57"/>
      <c r="E34" s="45"/>
      <c r="F34" s="45"/>
      <c r="G34" s="45"/>
      <c r="H34" s="45"/>
      <c r="I34" s="45"/>
      <c r="K34" s="382"/>
      <c r="L34" s="383"/>
      <c r="M34" s="46"/>
      <c r="N34" s="61"/>
    </row>
    <row r="35" spans="4:15" ht="15.75" customHeight="1" x14ac:dyDescent="0.35">
      <c r="D35" s="30"/>
      <c r="E35" s="390" t="s">
        <v>8145</v>
      </c>
      <c r="F35" s="390"/>
      <c r="G35" s="390"/>
      <c r="H35" s="112"/>
      <c r="I35" s="112"/>
      <c r="J35" s="2"/>
      <c r="K35" s="62" t="s">
        <v>5000</v>
      </c>
      <c r="L35" s="204" t="str">
        <f>_xlfn.IFNA(VLOOKUP(E$4,CCN!$A$1:$M$10227,6),"")</f>
        <v/>
      </c>
      <c r="M35" s="46"/>
      <c r="N35" s="61"/>
    </row>
    <row r="36" spans="4:15" ht="15.75" customHeight="1" x14ac:dyDescent="0.35">
      <c r="D36" s="30"/>
      <c r="E36" s="202" t="s">
        <v>8133</v>
      </c>
      <c r="F36" s="112"/>
      <c r="G36" s="112"/>
      <c r="H36" s="112"/>
      <c r="I36" s="112"/>
      <c r="J36" s="2"/>
      <c r="K36" s="62" t="s">
        <v>5001</v>
      </c>
      <c r="L36" s="204" t="str">
        <f>_xlfn.IFNA(VLOOKUP(E$4,CCN!$A$1:$M$10227,7),"")</f>
        <v/>
      </c>
      <c r="M36" s="46"/>
      <c r="N36" s="61"/>
    </row>
    <row r="37" spans="4:15" ht="12.75" customHeight="1" x14ac:dyDescent="0.35">
      <c r="D37" s="30"/>
      <c r="E37" s="32"/>
      <c r="M37" s="46"/>
      <c r="N37" s="61"/>
    </row>
    <row r="38" spans="4:15" ht="15.75" customHeight="1" x14ac:dyDescent="0.35">
      <c r="D38" s="30"/>
      <c r="E38" s="354" t="s">
        <v>69</v>
      </c>
      <c r="F38" s="354"/>
      <c r="G38" s="354"/>
      <c r="H38" s="354"/>
      <c r="I38" s="354"/>
      <c r="K38" s="352"/>
      <c r="L38" s="353"/>
      <c r="M38" s="60" t="s">
        <v>6</v>
      </c>
      <c r="N38" s="54"/>
    </row>
    <row r="39" spans="4:15" ht="15.75" customHeight="1" x14ac:dyDescent="0.35">
      <c r="D39" s="30"/>
      <c r="E39" s="32"/>
      <c r="F39" s="32"/>
      <c r="G39" s="32"/>
      <c r="H39" s="32"/>
      <c r="I39" s="32"/>
      <c r="J39" s="27"/>
      <c r="N39" s="54"/>
    </row>
    <row r="40" spans="4:15" ht="15.75" customHeight="1" x14ac:dyDescent="0.35">
      <c r="D40" s="30"/>
      <c r="E40" s="376" t="s">
        <v>77</v>
      </c>
      <c r="F40" s="376"/>
      <c r="G40" s="376"/>
      <c r="H40" s="376"/>
      <c r="I40" s="376"/>
      <c r="J40" s="377"/>
      <c r="K40" s="352"/>
      <c r="L40" s="353"/>
      <c r="M40" s="60" t="s">
        <v>6</v>
      </c>
      <c r="N40" s="54"/>
    </row>
    <row r="41" spans="4:15" ht="15.75" customHeight="1" x14ac:dyDescent="0.35">
      <c r="D41" s="30"/>
      <c r="E41" s="58"/>
      <c r="F41" s="58"/>
      <c r="G41" s="58"/>
      <c r="H41" s="58"/>
      <c r="I41" s="58"/>
      <c r="J41" s="58"/>
      <c r="K41" s="1"/>
      <c r="L41" s="1"/>
      <c r="M41" s="60"/>
      <c r="N41" s="54"/>
    </row>
    <row r="42" spans="4:15" x14ac:dyDescent="0.35">
      <c r="D42" s="30"/>
      <c r="E42" s="376" t="s">
        <v>78</v>
      </c>
      <c r="F42" s="376"/>
      <c r="G42" s="376"/>
      <c r="H42" s="376"/>
      <c r="I42" s="58"/>
      <c r="K42" s="352"/>
      <c r="L42" s="353"/>
      <c r="M42" s="60" t="s">
        <v>6</v>
      </c>
      <c r="N42" s="54"/>
    </row>
    <row r="43" spans="4:15" ht="15.75" customHeight="1" x14ac:dyDescent="0.35">
      <c r="D43" s="30"/>
      <c r="E43" s="58"/>
      <c r="F43" s="58"/>
      <c r="G43" s="58"/>
      <c r="H43" s="58"/>
      <c r="I43" s="58"/>
      <c r="N43" s="54"/>
    </row>
    <row r="44" spans="4:15" ht="14.5" customHeight="1" x14ac:dyDescent="0.35">
      <c r="D44" s="30"/>
      <c r="E44" s="378" t="s">
        <v>33945</v>
      </c>
      <c r="F44" s="378"/>
      <c r="G44" s="378"/>
      <c r="H44" s="378"/>
      <c r="I44" s="378"/>
      <c r="K44" s="352"/>
      <c r="L44" s="353"/>
      <c r="M44" s="60" t="s">
        <v>6</v>
      </c>
      <c r="N44" s="54"/>
      <c r="O44" s="53"/>
    </row>
    <row r="45" spans="4:15" ht="15" customHeight="1" x14ac:dyDescent="0.35">
      <c r="D45" s="57"/>
      <c r="E45" s="56"/>
      <c r="F45" s="56"/>
      <c r="G45" s="56"/>
      <c r="H45" s="56"/>
      <c r="I45" s="56"/>
      <c r="N45" s="54"/>
      <c r="O45" s="72"/>
    </row>
    <row r="46" spans="4:15" ht="15" customHeight="1" x14ac:dyDescent="0.35">
      <c r="D46" s="30"/>
      <c r="E46" s="379" t="s">
        <v>33946</v>
      </c>
      <c r="F46" s="379"/>
      <c r="G46" s="379"/>
      <c r="H46" s="32"/>
      <c r="I46" s="55"/>
      <c r="K46" s="352"/>
      <c r="L46" s="353"/>
      <c r="M46" s="60" t="s">
        <v>6</v>
      </c>
      <c r="N46" s="54"/>
      <c r="O46" s="53"/>
    </row>
    <row r="47" spans="4:15" ht="15" customHeight="1" x14ac:dyDescent="0.35">
      <c r="D47" s="30"/>
      <c r="E47" s="32"/>
      <c r="F47" s="32"/>
      <c r="G47" s="32"/>
      <c r="H47" s="32"/>
      <c r="I47" s="32"/>
      <c r="N47" s="54"/>
      <c r="O47" s="53"/>
    </row>
    <row r="48" spans="4:15" ht="15" customHeight="1" x14ac:dyDescent="0.35">
      <c r="D48" s="30"/>
      <c r="E48" s="379" t="s">
        <v>33947</v>
      </c>
      <c r="F48" s="379"/>
      <c r="G48" s="32"/>
      <c r="H48" s="32"/>
      <c r="I48" s="32"/>
      <c r="K48" s="352"/>
      <c r="L48" s="353"/>
      <c r="M48" s="60" t="s">
        <v>6</v>
      </c>
      <c r="N48" s="54"/>
      <c r="O48" s="53"/>
    </row>
    <row r="49" spans="4:15" ht="15" customHeight="1" x14ac:dyDescent="0.35">
      <c r="D49" s="30"/>
      <c r="E49" s="32"/>
      <c r="F49" s="32"/>
      <c r="G49" s="32"/>
      <c r="H49" s="32"/>
      <c r="I49" s="32"/>
      <c r="N49" s="54"/>
      <c r="O49" s="53"/>
    </row>
    <row r="50" spans="4:15" ht="15" customHeight="1" x14ac:dyDescent="0.35">
      <c r="D50" s="30"/>
      <c r="E50" s="379" t="s">
        <v>33948</v>
      </c>
      <c r="F50" s="379"/>
      <c r="G50" s="379"/>
      <c r="H50" s="32"/>
      <c r="I50" s="32"/>
      <c r="K50" s="352"/>
      <c r="L50" s="353"/>
      <c r="M50" s="60" t="s">
        <v>6</v>
      </c>
      <c r="N50" s="54"/>
      <c r="O50" s="53"/>
    </row>
    <row r="51" spans="4:15" ht="15" customHeight="1" x14ac:dyDescent="0.35">
      <c r="D51" s="30"/>
      <c r="E51" s="32"/>
      <c r="F51" s="32"/>
      <c r="G51" s="32"/>
      <c r="H51" s="32"/>
      <c r="I51" s="32"/>
      <c r="J51" s="213" t="s">
        <v>33980</v>
      </c>
      <c r="K51" s="359"/>
      <c r="L51" s="360"/>
      <c r="N51" s="54"/>
      <c r="O51" s="53"/>
    </row>
    <row r="52" spans="4:15" ht="15" customHeight="1" thickBot="1" x14ac:dyDescent="0.4">
      <c r="D52" s="52"/>
      <c r="E52" s="32"/>
      <c r="F52" s="32"/>
      <c r="G52" s="51"/>
      <c r="H52" s="32"/>
      <c r="I52" s="51"/>
      <c r="J52" s="50"/>
      <c r="M52" s="49"/>
      <c r="N52" s="48"/>
    </row>
    <row r="53" spans="4:15" ht="15" customHeight="1" thickTop="1" x14ac:dyDescent="0.35">
      <c r="E53" s="47"/>
      <c r="F53" s="47"/>
      <c r="H53" s="47"/>
      <c r="K53" s="47"/>
      <c r="L53" s="47"/>
    </row>
    <row r="54" spans="4:15" ht="15.75" customHeight="1" x14ac:dyDescent="0.35"/>
    <row r="55" spans="4:15" ht="15" customHeight="1" x14ac:dyDescent="0.35"/>
    <row r="56" spans="4:15" ht="15" customHeight="1" x14ac:dyDescent="0.35"/>
    <row r="57" spans="4:15" ht="13.5" customHeight="1" x14ac:dyDescent="0.35"/>
    <row r="58" spans="4:15" ht="13.5" customHeight="1" x14ac:dyDescent="0.35"/>
    <row r="59" spans="4:15" ht="13.5" customHeight="1" x14ac:dyDescent="0.35">
      <c r="O59" s="46"/>
    </row>
    <row r="60" spans="4:15" ht="13.5" customHeight="1" x14ac:dyDescent="0.35"/>
    <row r="61" spans="4:15" ht="13.5" customHeight="1" x14ac:dyDescent="0.35"/>
    <row r="62" spans="4:15" ht="15" customHeight="1" x14ac:dyDescent="0.35"/>
    <row r="63" spans="4:15" ht="13.5" customHeight="1" x14ac:dyDescent="0.35"/>
    <row r="65" ht="15.75" customHeight="1" x14ac:dyDescent="0.35"/>
    <row r="66" ht="13.5" customHeight="1" x14ac:dyDescent="0.35"/>
    <row r="67" ht="13.5" customHeight="1" x14ac:dyDescent="0.35"/>
    <row r="68" ht="13.5" customHeight="1" x14ac:dyDescent="0.35"/>
    <row r="69" ht="13.5" customHeight="1" x14ac:dyDescent="0.35"/>
    <row r="70" ht="13.5" customHeight="1" x14ac:dyDescent="0.35"/>
    <row r="71" ht="13.5" customHeight="1" x14ac:dyDescent="0.35"/>
    <row r="72" ht="13.5" customHeight="1" x14ac:dyDescent="0.35"/>
  </sheetData>
  <sheetProtection algorithmName="SHA-512" hashValue="VZzzWcW/pUxl3mvZFtfzVbrcG0zFJmyq0WYq8rnUSDCLB1vXPJFLwukm0AZiF/YTY7HzWpjsyjRXcTrO67WKIg==" saltValue="OF8/S36ECl02qQTQtEzrAg==" spinCount="100000" sheet="1" selectLockedCells="1"/>
  <mergeCells count="41">
    <mergeCell ref="E48:F48"/>
    <mergeCell ref="E46:G46"/>
    <mergeCell ref="E35:G35"/>
    <mergeCell ref="E33:F33"/>
    <mergeCell ref="E42:H42"/>
    <mergeCell ref="B10:D10"/>
    <mergeCell ref="A3:D3"/>
    <mergeCell ref="E12:F12"/>
    <mergeCell ref="E9:F9"/>
    <mergeCell ref="E13:L14"/>
    <mergeCell ref="E4:F4"/>
    <mergeCell ref="E5:F5"/>
    <mergeCell ref="E6:F6"/>
    <mergeCell ref="E7:F7"/>
    <mergeCell ref="E8:F8"/>
    <mergeCell ref="G10:H10"/>
    <mergeCell ref="K51:L51"/>
    <mergeCell ref="E24:L26"/>
    <mergeCell ref="D22:N22"/>
    <mergeCell ref="E28:I28"/>
    <mergeCell ref="K50:L50"/>
    <mergeCell ref="K44:L44"/>
    <mergeCell ref="K29:L30"/>
    <mergeCell ref="E40:J40"/>
    <mergeCell ref="K40:L40"/>
    <mergeCell ref="E44:I44"/>
    <mergeCell ref="K46:L46"/>
    <mergeCell ref="K48:L48"/>
    <mergeCell ref="E29:H29"/>
    <mergeCell ref="E30:H30"/>
    <mergeCell ref="K33:L34"/>
    <mergeCell ref="E50:G50"/>
    <mergeCell ref="K42:L42"/>
    <mergeCell ref="E38:I38"/>
    <mergeCell ref="K38:L38"/>
    <mergeCell ref="K20:L20"/>
    <mergeCell ref="F18:G18"/>
    <mergeCell ref="F19:G19"/>
    <mergeCell ref="F20:G20"/>
    <mergeCell ref="K18:L18"/>
    <mergeCell ref="K19:L19"/>
  </mergeCells>
  <dataValidations xWindow="1357" yWindow="635" count="19">
    <dataValidation type="list" allowBlank="1" showInputMessage="1" showErrorMessage="1" sqref="WVS983080:WVT983080 JG38:JH38 TC38:TD38 ACY38:ACZ38 AMU38:AMV38 AWQ38:AWR38 BGM38:BGN38 BQI38:BQJ38 CAE38:CAF38 CKA38:CKB38 CTW38:CTX38 DDS38:DDT38 DNO38:DNP38 DXK38:DXL38 EHG38:EHH38 ERC38:ERD38 FAY38:FAZ38 FKU38:FKV38 FUQ38:FUR38 GEM38:GEN38 GOI38:GOJ38 GYE38:GYF38 HIA38:HIB38 HRW38:HRX38 IBS38:IBT38 ILO38:ILP38 IVK38:IVL38 JFG38:JFH38 JPC38:JPD38 JYY38:JYZ38 KIU38:KIV38 KSQ38:KSR38 LCM38:LCN38 LMI38:LMJ38 LWE38:LWF38 MGA38:MGB38 MPW38:MPX38 MZS38:MZT38 NJO38:NJP38 NTK38:NTL38 ODG38:ODH38 ONC38:OND38 OWY38:OWZ38 PGU38:PGV38 PQQ38:PQR38 QAM38:QAN38 QKI38:QKJ38 QUE38:QUF38 REA38:REB38 RNW38:RNX38 RXS38:RXT38 SHO38:SHP38 SRK38:SRL38 TBG38:TBH38 TLC38:TLD38 TUY38:TUZ38 UEU38:UEV38 UOQ38:UOR38 UYM38:UYN38 VII38:VIJ38 VSE38:VSF38 WCA38:WCB38 WLW38:WLX38 WVS38:WVT38 K65578:L65578 JG65576:JH65576 TC65576:TD65576 ACY65576:ACZ65576 AMU65576:AMV65576 AWQ65576:AWR65576 BGM65576:BGN65576 BQI65576:BQJ65576 CAE65576:CAF65576 CKA65576:CKB65576 CTW65576:CTX65576 DDS65576:DDT65576 DNO65576:DNP65576 DXK65576:DXL65576 EHG65576:EHH65576 ERC65576:ERD65576 FAY65576:FAZ65576 FKU65576:FKV65576 FUQ65576:FUR65576 GEM65576:GEN65576 GOI65576:GOJ65576 GYE65576:GYF65576 HIA65576:HIB65576 HRW65576:HRX65576 IBS65576:IBT65576 ILO65576:ILP65576 IVK65576:IVL65576 JFG65576:JFH65576 JPC65576:JPD65576 JYY65576:JYZ65576 KIU65576:KIV65576 KSQ65576:KSR65576 LCM65576:LCN65576 LMI65576:LMJ65576 LWE65576:LWF65576 MGA65576:MGB65576 MPW65576:MPX65576 MZS65576:MZT65576 NJO65576:NJP65576 NTK65576:NTL65576 ODG65576:ODH65576 ONC65576:OND65576 OWY65576:OWZ65576 PGU65576:PGV65576 PQQ65576:PQR65576 QAM65576:QAN65576 QKI65576:QKJ65576 QUE65576:QUF65576 REA65576:REB65576 RNW65576:RNX65576 RXS65576:RXT65576 SHO65576:SHP65576 SRK65576:SRL65576 TBG65576:TBH65576 TLC65576:TLD65576 TUY65576:TUZ65576 UEU65576:UEV65576 UOQ65576:UOR65576 UYM65576:UYN65576 VII65576:VIJ65576 VSE65576:VSF65576 WCA65576:WCB65576 WLW65576:WLX65576 WVS65576:WVT65576 K131114:L131114 JG131112:JH131112 TC131112:TD131112 ACY131112:ACZ131112 AMU131112:AMV131112 AWQ131112:AWR131112 BGM131112:BGN131112 BQI131112:BQJ131112 CAE131112:CAF131112 CKA131112:CKB131112 CTW131112:CTX131112 DDS131112:DDT131112 DNO131112:DNP131112 DXK131112:DXL131112 EHG131112:EHH131112 ERC131112:ERD131112 FAY131112:FAZ131112 FKU131112:FKV131112 FUQ131112:FUR131112 GEM131112:GEN131112 GOI131112:GOJ131112 GYE131112:GYF131112 HIA131112:HIB131112 HRW131112:HRX131112 IBS131112:IBT131112 ILO131112:ILP131112 IVK131112:IVL131112 JFG131112:JFH131112 JPC131112:JPD131112 JYY131112:JYZ131112 KIU131112:KIV131112 KSQ131112:KSR131112 LCM131112:LCN131112 LMI131112:LMJ131112 LWE131112:LWF131112 MGA131112:MGB131112 MPW131112:MPX131112 MZS131112:MZT131112 NJO131112:NJP131112 NTK131112:NTL131112 ODG131112:ODH131112 ONC131112:OND131112 OWY131112:OWZ131112 PGU131112:PGV131112 PQQ131112:PQR131112 QAM131112:QAN131112 QKI131112:QKJ131112 QUE131112:QUF131112 REA131112:REB131112 RNW131112:RNX131112 RXS131112:RXT131112 SHO131112:SHP131112 SRK131112:SRL131112 TBG131112:TBH131112 TLC131112:TLD131112 TUY131112:TUZ131112 UEU131112:UEV131112 UOQ131112:UOR131112 UYM131112:UYN131112 VII131112:VIJ131112 VSE131112:VSF131112 WCA131112:WCB131112 WLW131112:WLX131112 WVS131112:WVT131112 K196650:L196650 JG196648:JH196648 TC196648:TD196648 ACY196648:ACZ196648 AMU196648:AMV196648 AWQ196648:AWR196648 BGM196648:BGN196648 BQI196648:BQJ196648 CAE196648:CAF196648 CKA196648:CKB196648 CTW196648:CTX196648 DDS196648:DDT196648 DNO196648:DNP196648 DXK196648:DXL196648 EHG196648:EHH196648 ERC196648:ERD196648 FAY196648:FAZ196648 FKU196648:FKV196648 FUQ196648:FUR196648 GEM196648:GEN196648 GOI196648:GOJ196648 GYE196648:GYF196648 HIA196648:HIB196648 HRW196648:HRX196648 IBS196648:IBT196648 ILO196648:ILP196648 IVK196648:IVL196648 JFG196648:JFH196648 JPC196648:JPD196648 JYY196648:JYZ196648 KIU196648:KIV196648 KSQ196648:KSR196648 LCM196648:LCN196648 LMI196648:LMJ196648 LWE196648:LWF196648 MGA196648:MGB196648 MPW196648:MPX196648 MZS196648:MZT196648 NJO196648:NJP196648 NTK196648:NTL196648 ODG196648:ODH196648 ONC196648:OND196648 OWY196648:OWZ196648 PGU196648:PGV196648 PQQ196648:PQR196648 QAM196648:QAN196648 QKI196648:QKJ196648 QUE196648:QUF196648 REA196648:REB196648 RNW196648:RNX196648 RXS196648:RXT196648 SHO196648:SHP196648 SRK196648:SRL196648 TBG196648:TBH196648 TLC196648:TLD196648 TUY196648:TUZ196648 UEU196648:UEV196648 UOQ196648:UOR196648 UYM196648:UYN196648 VII196648:VIJ196648 VSE196648:VSF196648 WCA196648:WCB196648 WLW196648:WLX196648 WVS196648:WVT196648 K262186:L262186 JG262184:JH262184 TC262184:TD262184 ACY262184:ACZ262184 AMU262184:AMV262184 AWQ262184:AWR262184 BGM262184:BGN262184 BQI262184:BQJ262184 CAE262184:CAF262184 CKA262184:CKB262184 CTW262184:CTX262184 DDS262184:DDT262184 DNO262184:DNP262184 DXK262184:DXL262184 EHG262184:EHH262184 ERC262184:ERD262184 FAY262184:FAZ262184 FKU262184:FKV262184 FUQ262184:FUR262184 GEM262184:GEN262184 GOI262184:GOJ262184 GYE262184:GYF262184 HIA262184:HIB262184 HRW262184:HRX262184 IBS262184:IBT262184 ILO262184:ILP262184 IVK262184:IVL262184 JFG262184:JFH262184 JPC262184:JPD262184 JYY262184:JYZ262184 KIU262184:KIV262184 KSQ262184:KSR262184 LCM262184:LCN262184 LMI262184:LMJ262184 LWE262184:LWF262184 MGA262184:MGB262184 MPW262184:MPX262184 MZS262184:MZT262184 NJO262184:NJP262184 NTK262184:NTL262184 ODG262184:ODH262184 ONC262184:OND262184 OWY262184:OWZ262184 PGU262184:PGV262184 PQQ262184:PQR262184 QAM262184:QAN262184 QKI262184:QKJ262184 QUE262184:QUF262184 REA262184:REB262184 RNW262184:RNX262184 RXS262184:RXT262184 SHO262184:SHP262184 SRK262184:SRL262184 TBG262184:TBH262184 TLC262184:TLD262184 TUY262184:TUZ262184 UEU262184:UEV262184 UOQ262184:UOR262184 UYM262184:UYN262184 VII262184:VIJ262184 VSE262184:VSF262184 WCA262184:WCB262184 WLW262184:WLX262184 WVS262184:WVT262184 K327722:L327722 JG327720:JH327720 TC327720:TD327720 ACY327720:ACZ327720 AMU327720:AMV327720 AWQ327720:AWR327720 BGM327720:BGN327720 BQI327720:BQJ327720 CAE327720:CAF327720 CKA327720:CKB327720 CTW327720:CTX327720 DDS327720:DDT327720 DNO327720:DNP327720 DXK327720:DXL327720 EHG327720:EHH327720 ERC327720:ERD327720 FAY327720:FAZ327720 FKU327720:FKV327720 FUQ327720:FUR327720 GEM327720:GEN327720 GOI327720:GOJ327720 GYE327720:GYF327720 HIA327720:HIB327720 HRW327720:HRX327720 IBS327720:IBT327720 ILO327720:ILP327720 IVK327720:IVL327720 JFG327720:JFH327720 JPC327720:JPD327720 JYY327720:JYZ327720 KIU327720:KIV327720 KSQ327720:KSR327720 LCM327720:LCN327720 LMI327720:LMJ327720 LWE327720:LWF327720 MGA327720:MGB327720 MPW327720:MPX327720 MZS327720:MZT327720 NJO327720:NJP327720 NTK327720:NTL327720 ODG327720:ODH327720 ONC327720:OND327720 OWY327720:OWZ327720 PGU327720:PGV327720 PQQ327720:PQR327720 QAM327720:QAN327720 QKI327720:QKJ327720 QUE327720:QUF327720 REA327720:REB327720 RNW327720:RNX327720 RXS327720:RXT327720 SHO327720:SHP327720 SRK327720:SRL327720 TBG327720:TBH327720 TLC327720:TLD327720 TUY327720:TUZ327720 UEU327720:UEV327720 UOQ327720:UOR327720 UYM327720:UYN327720 VII327720:VIJ327720 VSE327720:VSF327720 WCA327720:WCB327720 WLW327720:WLX327720 WVS327720:WVT327720 K393258:L393258 JG393256:JH393256 TC393256:TD393256 ACY393256:ACZ393256 AMU393256:AMV393256 AWQ393256:AWR393256 BGM393256:BGN393256 BQI393256:BQJ393256 CAE393256:CAF393256 CKA393256:CKB393256 CTW393256:CTX393256 DDS393256:DDT393256 DNO393256:DNP393256 DXK393256:DXL393256 EHG393256:EHH393256 ERC393256:ERD393256 FAY393256:FAZ393256 FKU393256:FKV393256 FUQ393256:FUR393256 GEM393256:GEN393256 GOI393256:GOJ393256 GYE393256:GYF393256 HIA393256:HIB393256 HRW393256:HRX393256 IBS393256:IBT393256 ILO393256:ILP393256 IVK393256:IVL393256 JFG393256:JFH393256 JPC393256:JPD393256 JYY393256:JYZ393256 KIU393256:KIV393256 KSQ393256:KSR393256 LCM393256:LCN393256 LMI393256:LMJ393256 LWE393256:LWF393256 MGA393256:MGB393256 MPW393256:MPX393256 MZS393256:MZT393256 NJO393256:NJP393256 NTK393256:NTL393256 ODG393256:ODH393256 ONC393256:OND393256 OWY393256:OWZ393256 PGU393256:PGV393256 PQQ393256:PQR393256 QAM393256:QAN393256 QKI393256:QKJ393256 QUE393256:QUF393256 REA393256:REB393256 RNW393256:RNX393256 RXS393256:RXT393256 SHO393256:SHP393256 SRK393256:SRL393256 TBG393256:TBH393256 TLC393256:TLD393256 TUY393256:TUZ393256 UEU393256:UEV393256 UOQ393256:UOR393256 UYM393256:UYN393256 VII393256:VIJ393256 VSE393256:VSF393256 WCA393256:WCB393256 WLW393256:WLX393256 WVS393256:WVT393256 K458794:L458794 JG458792:JH458792 TC458792:TD458792 ACY458792:ACZ458792 AMU458792:AMV458792 AWQ458792:AWR458792 BGM458792:BGN458792 BQI458792:BQJ458792 CAE458792:CAF458792 CKA458792:CKB458792 CTW458792:CTX458792 DDS458792:DDT458792 DNO458792:DNP458792 DXK458792:DXL458792 EHG458792:EHH458792 ERC458792:ERD458792 FAY458792:FAZ458792 FKU458792:FKV458792 FUQ458792:FUR458792 GEM458792:GEN458792 GOI458792:GOJ458792 GYE458792:GYF458792 HIA458792:HIB458792 HRW458792:HRX458792 IBS458792:IBT458792 ILO458792:ILP458792 IVK458792:IVL458792 JFG458792:JFH458792 JPC458792:JPD458792 JYY458792:JYZ458792 KIU458792:KIV458792 KSQ458792:KSR458792 LCM458792:LCN458792 LMI458792:LMJ458792 LWE458792:LWF458792 MGA458792:MGB458792 MPW458792:MPX458792 MZS458792:MZT458792 NJO458792:NJP458792 NTK458792:NTL458792 ODG458792:ODH458792 ONC458792:OND458792 OWY458792:OWZ458792 PGU458792:PGV458792 PQQ458792:PQR458792 QAM458792:QAN458792 QKI458792:QKJ458792 QUE458792:QUF458792 REA458792:REB458792 RNW458792:RNX458792 RXS458792:RXT458792 SHO458792:SHP458792 SRK458792:SRL458792 TBG458792:TBH458792 TLC458792:TLD458792 TUY458792:TUZ458792 UEU458792:UEV458792 UOQ458792:UOR458792 UYM458792:UYN458792 VII458792:VIJ458792 VSE458792:VSF458792 WCA458792:WCB458792 WLW458792:WLX458792 WVS458792:WVT458792 K524330:L524330 JG524328:JH524328 TC524328:TD524328 ACY524328:ACZ524328 AMU524328:AMV524328 AWQ524328:AWR524328 BGM524328:BGN524328 BQI524328:BQJ524328 CAE524328:CAF524328 CKA524328:CKB524328 CTW524328:CTX524328 DDS524328:DDT524328 DNO524328:DNP524328 DXK524328:DXL524328 EHG524328:EHH524328 ERC524328:ERD524328 FAY524328:FAZ524328 FKU524328:FKV524328 FUQ524328:FUR524328 GEM524328:GEN524328 GOI524328:GOJ524328 GYE524328:GYF524328 HIA524328:HIB524328 HRW524328:HRX524328 IBS524328:IBT524328 ILO524328:ILP524328 IVK524328:IVL524328 JFG524328:JFH524328 JPC524328:JPD524328 JYY524328:JYZ524328 KIU524328:KIV524328 KSQ524328:KSR524328 LCM524328:LCN524328 LMI524328:LMJ524328 LWE524328:LWF524328 MGA524328:MGB524328 MPW524328:MPX524328 MZS524328:MZT524328 NJO524328:NJP524328 NTK524328:NTL524328 ODG524328:ODH524328 ONC524328:OND524328 OWY524328:OWZ524328 PGU524328:PGV524328 PQQ524328:PQR524328 QAM524328:QAN524328 QKI524328:QKJ524328 QUE524328:QUF524328 REA524328:REB524328 RNW524328:RNX524328 RXS524328:RXT524328 SHO524328:SHP524328 SRK524328:SRL524328 TBG524328:TBH524328 TLC524328:TLD524328 TUY524328:TUZ524328 UEU524328:UEV524328 UOQ524328:UOR524328 UYM524328:UYN524328 VII524328:VIJ524328 VSE524328:VSF524328 WCA524328:WCB524328 WLW524328:WLX524328 WVS524328:WVT524328 K589866:L589866 JG589864:JH589864 TC589864:TD589864 ACY589864:ACZ589864 AMU589864:AMV589864 AWQ589864:AWR589864 BGM589864:BGN589864 BQI589864:BQJ589864 CAE589864:CAF589864 CKA589864:CKB589864 CTW589864:CTX589864 DDS589864:DDT589864 DNO589864:DNP589864 DXK589864:DXL589864 EHG589864:EHH589864 ERC589864:ERD589864 FAY589864:FAZ589864 FKU589864:FKV589864 FUQ589864:FUR589864 GEM589864:GEN589864 GOI589864:GOJ589864 GYE589864:GYF589864 HIA589864:HIB589864 HRW589864:HRX589864 IBS589864:IBT589864 ILO589864:ILP589864 IVK589864:IVL589864 JFG589864:JFH589864 JPC589864:JPD589864 JYY589864:JYZ589864 KIU589864:KIV589864 KSQ589864:KSR589864 LCM589864:LCN589864 LMI589864:LMJ589864 LWE589864:LWF589864 MGA589864:MGB589864 MPW589864:MPX589864 MZS589864:MZT589864 NJO589864:NJP589864 NTK589864:NTL589864 ODG589864:ODH589864 ONC589864:OND589864 OWY589864:OWZ589864 PGU589864:PGV589864 PQQ589864:PQR589864 QAM589864:QAN589864 QKI589864:QKJ589864 QUE589864:QUF589864 REA589864:REB589864 RNW589864:RNX589864 RXS589864:RXT589864 SHO589864:SHP589864 SRK589864:SRL589864 TBG589864:TBH589864 TLC589864:TLD589864 TUY589864:TUZ589864 UEU589864:UEV589864 UOQ589864:UOR589864 UYM589864:UYN589864 VII589864:VIJ589864 VSE589864:VSF589864 WCA589864:WCB589864 WLW589864:WLX589864 WVS589864:WVT589864 K655402:L655402 JG655400:JH655400 TC655400:TD655400 ACY655400:ACZ655400 AMU655400:AMV655400 AWQ655400:AWR655400 BGM655400:BGN655400 BQI655400:BQJ655400 CAE655400:CAF655400 CKA655400:CKB655400 CTW655400:CTX655400 DDS655400:DDT655400 DNO655400:DNP655400 DXK655400:DXL655400 EHG655400:EHH655400 ERC655400:ERD655400 FAY655400:FAZ655400 FKU655400:FKV655400 FUQ655400:FUR655400 GEM655400:GEN655400 GOI655400:GOJ655400 GYE655400:GYF655400 HIA655400:HIB655400 HRW655400:HRX655400 IBS655400:IBT655400 ILO655400:ILP655400 IVK655400:IVL655400 JFG655400:JFH655400 JPC655400:JPD655400 JYY655400:JYZ655400 KIU655400:KIV655400 KSQ655400:KSR655400 LCM655400:LCN655400 LMI655400:LMJ655400 LWE655400:LWF655400 MGA655400:MGB655400 MPW655400:MPX655400 MZS655400:MZT655400 NJO655400:NJP655400 NTK655400:NTL655400 ODG655400:ODH655400 ONC655400:OND655400 OWY655400:OWZ655400 PGU655400:PGV655400 PQQ655400:PQR655400 QAM655400:QAN655400 QKI655400:QKJ655400 QUE655400:QUF655400 REA655400:REB655400 RNW655400:RNX655400 RXS655400:RXT655400 SHO655400:SHP655400 SRK655400:SRL655400 TBG655400:TBH655400 TLC655400:TLD655400 TUY655400:TUZ655400 UEU655400:UEV655400 UOQ655400:UOR655400 UYM655400:UYN655400 VII655400:VIJ655400 VSE655400:VSF655400 WCA655400:WCB655400 WLW655400:WLX655400 WVS655400:WVT655400 K720938:L720938 JG720936:JH720936 TC720936:TD720936 ACY720936:ACZ720936 AMU720936:AMV720936 AWQ720936:AWR720936 BGM720936:BGN720936 BQI720936:BQJ720936 CAE720936:CAF720936 CKA720936:CKB720936 CTW720936:CTX720936 DDS720936:DDT720936 DNO720936:DNP720936 DXK720936:DXL720936 EHG720936:EHH720936 ERC720936:ERD720936 FAY720936:FAZ720936 FKU720936:FKV720936 FUQ720936:FUR720936 GEM720936:GEN720936 GOI720936:GOJ720936 GYE720936:GYF720936 HIA720936:HIB720936 HRW720936:HRX720936 IBS720936:IBT720936 ILO720936:ILP720936 IVK720936:IVL720936 JFG720936:JFH720936 JPC720936:JPD720936 JYY720936:JYZ720936 KIU720936:KIV720936 KSQ720936:KSR720936 LCM720936:LCN720936 LMI720936:LMJ720936 LWE720936:LWF720936 MGA720936:MGB720936 MPW720936:MPX720936 MZS720936:MZT720936 NJO720936:NJP720936 NTK720936:NTL720936 ODG720936:ODH720936 ONC720936:OND720936 OWY720936:OWZ720936 PGU720936:PGV720936 PQQ720936:PQR720936 QAM720936:QAN720936 QKI720936:QKJ720936 QUE720936:QUF720936 REA720936:REB720936 RNW720936:RNX720936 RXS720936:RXT720936 SHO720936:SHP720936 SRK720936:SRL720936 TBG720936:TBH720936 TLC720936:TLD720936 TUY720936:TUZ720936 UEU720936:UEV720936 UOQ720936:UOR720936 UYM720936:UYN720936 VII720936:VIJ720936 VSE720936:VSF720936 WCA720936:WCB720936 WLW720936:WLX720936 WVS720936:WVT720936 K786474:L786474 JG786472:JH786472 TC786472:TD786472 ACY786472:ACZ786472 AMU786472:AMV786472 AWQ786472:AWR786472 BGM786472:BGN786472 BQI786472:BQJ786472 CAE786472:CAF786472 CKA786472:CKB786472 CTW786472:CTX786472 DDS786472:DDT786472 DNO786472:DNP786472 DXK786472:DXL786472 EHG786472:EHH786472 ERC786472:ERD786472 FAY786472:FAZ786472 FKU786472:FKV786472 FUQ786472:FUR786472 GEM786472:GEN786472 GOI786472:GOJ786472 GYE786472:GYF786472 HIA786472:HIB786472 HRW786472:HRX786472 IBS786472:IBT786472 ILO786472:ILP786472 IVK786472:IVL786472 JFG786472:JFH786472 JPC786472:JPD786472 JYY786472:JYZ786472 KIU786472:KIV786472 KSQ786472:KSR786472 LCM786472:LCN786472 LMI786472:LMJ786472 LWE786472:LWF786472 MGA786472:MGB786472 MPW786472:MPX786472 MZS786472:MZT786472 NJO786472:NJP786472 NTK786472:NTL786472 ODG786472:ODH786472 ONC786472:OND786472 OWY786472:OWZ786472 PGU786472:PGV786472 PQQ786472:PQR786472 QAM786472:QAN786472 QKI786472:QKJ786472 QUE786472:QUF786472 REA786472:REB786472 RNW786472:RNX786472 RXS786472:RXT786472 SHO786472:SHP786472 SRK786472:SRL786472 TBG786472:TBH786472 TLC786472:TLD786472 TUY786472:TUZ786472 UEU786472:UEV786472 UOQ786472:UOR786472 UYM786472:UYN786472 VII786472:VIJ786472 VSE786472:VSF786472 WCA786472:WCB786472 WLW786472:WLX786472 WVS786472:WVT786472 K852010:L852010 JG852008:JH852008 TC852008:TD852008 ACY852008:ACZ852008 AMU852008:AMV852008 AWQ852008:AWR852008 BGM852008:BGN852008 BQI852008:BQJ852008 CAE852008:CAF852008 CKA852008:CKB852008 CTW852008:CTX852008 DDS852008:DDT852008 DNO852008:DNP852008 DXK852008:DXL852008 EHG852008:EHH852008 ERC852008:ERD852008 FAY852008:FAZ852008 FKU852008:FKV852008 FUQ852008:FUR852008 GEM852008:GEN852008 GOI852008:GOJ852008 GYE852008:GYF852008 HIA852008:HIB852008 HRW852008:HRX852008 IBS852008:IBT852008 ILO852008:ILP852008 IVK852008:IVL852008 JFG852008:JFH852008 JPC852008:JPD852008 JYY852008:JYZ852008 KIU852008:KIV852008 KSQ852008:KSR852008 LCM852008:LCN852008 LMI852008:LMJ852008 LWE852008:LWF852008 MGA852008:MGB852008 MPW852008:MPX852008 MZS852008:MZT852008 NJO852008:NJP852008 NTK852008:NTL852008 ODG852008:ODH852008 ONC852008:OND852008 OWY852008:OWZ852008 PGU852008:PGV852008 PQQ852008:PQR852008 QAM852008:QAN852008 QKI852008:QKJ852008 QUE852008:QUF852008 REA852008:REB852008 RNW852008:RNX852008 RXS852008:RXT852008 SHO852008:SHP852008 SRK852008:SRL852008 TBG852008:TBH852008 TLC852008:TLD852008 TUY852008:TUZ852008 UEU852008:UEV852008 UOQ852008:UOR852008 UYM852008:UYN852008 VII852008:VIJ852008 VSE852008:VSF852008 WCA852008:WCB852008 WLW852008:WLX852008 WVS852008:WVT852008 K917546:L917546 JG917544:JH917544 TC917544:TD917544 ACY917544:ACZ917544 AMU917544:AMV917544 AWQ917544:AWR917544 BGM917544:BGN917544 BQI917544:BQJ917544 CAE917544:CAF917544 CKA917544:CKB917544 CTW917544:CTX917544 DDS917544:DDT917544 DNO917544:DNP917544 DXK917544:DXL917544 EHG917544:EHH917544 ERC917544:ERD917544 FAY917544:FAZ917544 FKU917544:FKV917544 FUQ917544:FUR917544 GEM917544:GEN917544 GOI917544:GOJ917544 GYE917544:GYF917544 HIA917544:HIB917544 HRW917544:HRX917544 IBS917544:IBT917544 ILO917544:ILP917544 IVK917544:IVL917544 JFG917544:JFH917544 JPC917544:JPD917544 JYY917544:JYZ917544 KIU917544:KIV917544 KSQ917544:KSR917544 LCM917544:LCN917544 LMI917544:LMJ917544 LWE917544:LWF917544 MGA917544:MGB917544 MPW917544:MPX917544 MZS917544:MZT917544 NJO917544:NJP917544 NTK917544:NTL917544 ODG917544:ODH917544 ONC917544:OND917544 OWY917544:OWZ917544 PGU917544:PGV917544 PQQ917544:PQR917544 QAM917544:QAN917544 QKI917544:QKJ917544 QUE917544:QUF917544 REA917544:REB917544 RNW917544:RNX917544 RXS917544:RXT917544 SHO917544:SHP917544 SRK917544:SRL917544 TBG917544:TBH917544 TLC917544:TLD917544 TUY917544:TUZ917544 UEU917544:UEV917544 UOQ917544:UOR917544 UYM917544:UYN917544 VII917544:VIJ917544 VSE917544:VSF917544 WCA917544:WCB917544 WLW917544:WLX917544 WVS917544:WVT917544 K983082:L983082 JG983080:JH983080 TC983080:TD983080 ACY983080:ACZ983080 AMU983080:AMV983080 AWQ983080:AWR983080 BGM983080:BGN983080 BQI983080:BQJ983080 CAE983080:CAF983080 CKA983080:CKB983080 CTW983080:CTX983080 DDS983080:DDT983080 DNO983080:DNP983080 DXK983080:DXL983080 EHG983080:EHH983080 ERC983080:ERD983080 FAY983080:FAZ983080 FKU983080:FKV983080 FUQ983080:FUR983080 GEM983080:GEN983080 GOI983080:GOJ983080 GYE983080:GYF983080 HIA983080:HIB983080 HRW983080:HRX983080 IBS983080:IBT983080 ILO983080:ILP983080 IVK983080:IVL983080 JFG983080:JFH983080 JPC983080:JPD983080 JYY983080:JYZ983080 KIU983080:KIV983080 KSQ983080:KSR983080 LCM983080:LCN983080 LMI983080:LMJ983080 LWE983080:LWF983080 MGA983080:MGB983080 MPW983080:MPX983080 MZS983080:MZT983080 NJO983080:NJP983080 NTK983080:NTL983080 ODG983080:ODH983080 ONC983080:OND983080 OWY983080:OWZ983080 PGU983080:PGV983080 PQQ983080:PQR983080 QAM983080:QAN983080 QKI983080:QKJ983080 QUE983080:QUF983080 REA983080:REB983080 RNW983080:RNX983080 RXS983080:RXT983080 SHO983080:SHP983080 SRK983080:SRL983080 TBG983080:TBH983080 TLC983080:TLD983080 TUY983080:TUZ983080 UEU983080:UEV983080 UOQ983080:UOR983080 UYM983080:UYN983080 VII983080:VIJ983080 VSE983080:VSF983080 WCA983080:WCB983080 WLW983080:WLX983080" xr:uid="{B08C93C9-A066-45D0-9344-8D0480E14803}">
      <formula1>"CMS and Commercial ACO, CMS ACO, Commercial ACO, Not Pursuing ACO"</formula1>
    </dataValidation>
    <dataValidation type="list" allowBlank="1" showInputMessage="1" showErrorMessage="1" sqref="WVS35:WVT36 K65576:L65576 JG65574:JH65574 TC65574:TD65574 ACY65574:ACZ65574 AMU65574:AMV65574 AWQ65574:AWR65574 BGM65574:BGN65574 BQI65574:BQJ65574 CAE65574:CAF65574 CKA65574:CKB65574 CTW65574:CTX65574 DDS65574:DDT65574 DNO65574:DNP65574 DXK65574:DXL65574 EHG65574:EHH65574 ERC65574:ERD65574 FAY65574:FAZ65574 FKU65574:FKV65574 FUQ65574:FUR65574 GEM65574:GEN65574 GOI65574:GOJ65574 GYE65574:GYF65574 HIA65574:HIB65574 HRW65574:HRX65574 IBS65574:IBT65574 ILO65574:ILP65574 IVK65574:IVL65574 JFG65574:JFH65574 JPC65574:JPD65574 JYY65574:JYZ65574 KIU65574:KIV65574 KSQ65574:KSR65574 LCM65574:LCN65574 LMI65574:LMJ65574 LWE65574:LWF65574 MGA65574:MGB65574 MPW65574:MPX65574 MZS65574:MZT65574 NJO65574:NJP65574 NTK65574:NTL65574 ODG65574:ODH65574 ONC65574:OND65574 OWY65574:OWZ65574 PGU65574:PGV65574 PQQ65574:PQR65574 QAM65574:QAN65574 QKI65574:QKJ65574 QUE65574:QUF65574 REA65574:REB65574 RNW65574:RNX65574 RXS65574:RXT65574 SHO65574:SHP65574 SRK65574:SRL65574 TBG65574:TBH65574 TLC65574:TLD65574 TUY65574:TUZ65574 UEU65574:UEV65574 UOQ65574:UOR65574 UYM65574:UYN65574 VII65574:VIJ65574 VSE65574:VSF65574 WCA65574:WCB65574 WLW65574:WLX65574 WVS65574:WVT65574 K131112:L131112 JG131110:JH131110 TC131110:TD131110 ACY131110:ACZ131110 AMU131110:AMV131110 AWQ131110:AWR131110 BGM131110:BGN131110 BQI131110:BQJ131110 CAE131110:CAF131110 CKA131110:CKB131110 CTW131110:CTX131110 DDS131110:DDT131110 DNO131110:DNP131110 DXK131110:DXL131110 EHG131110:EHH131110 ERC131110:ERD131110 FAY131110:FAZ131110 FKU131110:FKV131110 FUQ131110:FUR131110 GEM131110:GEN131110 GOI131110:GOJ131110 GYE131110:GYF131110 HIA131110:HIB131110 HRW131110:HRX131110 IBS131110:IBT131110 ILO131110:ILP131110 IVK131110:IVL131110 JFG131110:JFH131110 JPC131110:JPD131110 JYY131110:JYZ131110 KIU131110:KIV131110 KSQ131110:KSR131110 LCM131110:LCN131110 LMI131110:LMJ131110 LWE131110:LWF131110 MGA131110:MGB131110 MPW131110:MPX131110 MZS131110:MZT131110 NJO131110:NJP131110 NTK131110:NTL131110 ODG131110:ODH131110 ONC131110:OND131110 OWY131110:OWZ131110 PGU131110:PGV131110 PQQ131110:PQR131110 QAM131110:QAN131110 QKI131110:QKJ131110 QUE131110:QUF131110 REA131110:REB131110 RNW131110:RNX131110 RXS131110:RXT131110 SHO131110:SHP131110 SRK131110:SRL131110 TBG131110:TBH131110 TLC131110:TLD131110 TUY131110:TUZ131110 UEU131110:UEV131110 UOQ131110:UOR131110 UYM131110:UYN131110 VII131110:VIJ131110 VSE131110:VSF131110 WCA131110:WCB131110 WLW131110:WLX131110 WVS131110:WVT131110 K196648:L196648 JG196646:JH196646 TC196646:TD196646 ACY196646:ACZ196646 AMU196646:AMV196646 AWQ196646:AWR196646 BGM196646:BGN196646 BQI196646:BQJ196646 CAE196646:CAF196646 CKA196646:CKB196646 CTW196646:CTX196646 DDS196646:DDT196646 DNO196646:DNP196646 DXK196646:DXL196646 EHG196646:EHH196646 ERC196646:ERD196646 FAY196646:FAZ196646 FKU196646:FKV196646 FUQ196646:FUR196646 GEM196646:GEN196646 GOI196646:GOJ196646 GYE196646:GYF196646 HIA196646:HIB196646 HRW196646:HRX196646 IBS196646:IBT196646 ILO196646:ILP196646 IVK196646:IVL196646 JFG196646:JFH196646 JPC196646:JPD196646 JYY196646:JYZ196646 KIU196646:KIV196646 KSQ196646:KSR196646 LCM196646:LCN196646 LMI196646:LMJ196646 LWE196646:LWF196646 MGA196646:MGB196646 MPW196646:MPX196646 MZS196646:MZT196646 NJO196646:NJP196646 NTK196646:NTL196646 ODG196646:ODH196646 ONC196646:OND196646 OWY196646:OWZ196646 PGU196646:PGV196646 PQQ196646:PQR196646 QAM196646:QAN196646 QKI196646:QKJ196646 QUE196646:QUF196646 REA196646:REB196646 RNW196646:RNX196646 RXS196646:RXT196646 SHO196646:SHP196646 SRK196646:SRL196646 TBG196646:TBH196646 TLC196646:TLD196646 TUY196646:TUZ196646 UEU196646:UEV196646 UOQ196646:UOR196646 UYM196646:UYN196646 VII196646:VIJ196646 VSE196646:VSF196646 WCA196646:WCB196646 WLW196646:WLX196646 WVS196646:WVT196646 K262184:L262184 JG262182:JH262182 TC262182:TD262182 ACY262182:ACZ262182 AMU262182:AMV262182 AWQ262182:AWR262182 BGM262182:BGN262182 BQI262182:BQJ262182 CAE262182:CAF262182 CKA262182:CKB262182 CTW262182:CTX262182 DDS262182:DDT262182 DNO262182:DNP262182 DXK262182:DXL262182 EHG262182:EHH262182 ERC262182:ERD262182 FAY262182:FAZ262182 FKU262182:FKV262182 FUQ262182:FUR262182 GEM262182:GEN262182 GOI262182:GOJ262182 GYE262182:GYF262182 HIA262182:HIB262182 HRW262182:HRX262182 IBS262182:IBT262182 ILO262182:ILP262182 IVK262182:IVL262182 JFG262182:JFH262182 JPC262182:JPD262182 JYY262182:JYZ262182 KIU262182:KIV262182 KSQ262182:KSR262182 LCM262182:LCN262182 LMI262182:LMJ262182 LWE262182:LWF262182 MGA262182:MGB262182 MPW262182:MPX262182 MZS262182:MZT262182 NJO262182:NJP262182 NTK262182:NTL262182 ODG262182:ODH262182 ONC262182:OND262182 OWY262182:OWZ262182 PGU262182:PGV262182 PQQ262182:PQR262182 QAM262182:QAN262182 QKI262182:QKJ262182 QUE262182:QUF262182 REA262182:REB262182 RNW262182:RNX262182 RXS262182:RXT262182 SHO262182:SHP262182 SRK262182:SRL262182 TBG262182:TBH262182 TLC262182:TLD262182 TUY262182:TUZ262182 UEU262182:UEV262182 UOQ262182:UOR262182 UYM262182:UYN262182 VII262182:VIJ262182 VSE262182:VSF262182 WCA262182:WCB262182 WLW262182:WLX262182 WVS262182:WVT262182 K327720:L327720 JG327718:JH327718 TC327718:TD327718 ACY327718:ACZ327718 AMU327718:AMV327718 AWQ327718:AWR327718 BGM327718:BGN327718 BQI327718:BQJ327718 CAE327718:CAF327718 CKA327718:CKB327718 CTW327718:CTX327718 DDS327718:DDT327718 DNO327718:DNP327718 DXK327718:DXL327718 EHG327718:EHH327718 ERC327718:ERD327718 FAY327718:FAZ327718 FKU327718:FKV327718 FUQ327718:FUR327718 GEM327718:GEN327718 GOI327718:GOJ327718 GYE327718:GYF327718 HIA327718:HIB327718 HRW327718:HRX327718 IBS327718:IBT327718 ILO327718:ILP327718 IVK327718:IVL327718 JFG327718:JFH327718 JPC327718:JPD327718 JYY327718:JYZ327718 KIU327718:KIV327718 KSQ327718:KSR327718 LCM327718:LCN327718 LMI327718:LMJ327718 LWE327718:LWF327718 MGA327718:MGB327718 MPW327718:MPX327718 MZS327718:MZT327718 NJO327718:NJP327718 NTK327718:NTL327718 ODG327718:ODH327718 ONC327718:OND327718 OWY327718:OWZ327718 PGU327718:PGV327718 PQQ327718:PQR327718 QAM327718:QAN327718 QKI327718:QKJ327718 QUE327718:QUF327718 REA327718:REB327718 RNW327718:RNX327718 RXS327718:RXT327718 SHO327718:SHP327718 SRK327718:SRL327718 TBG327718:TBH327718 TLC327718:TLD327718 TUY327718:TUZ327718 UEU327718:UEV327718 UOQ327718:UOR327718 UYM327718:UYN327718 VII327718:VIJ327718 VSE327718:VSF327718 WCA327718:WCB327718 WLW327718:WLX327718 WVS327718:WVT327718 K393256:L393256 JG393254:JH393254 TC393254:TD393254 ACY393254:ACZ393254 AMU393254:AMV393254 AWQ393254:AWR393254 BGM393254:BGN393254 BQI393254:BQJ393254 CAE393254:CAF393254 CKA393254:CKB393254 CTW393254:CTX393254 DDS393254:DDT393254 DNO393254:DNP393254 DXK393254:DXL393254 EHG393254:EHH393254 ERC393254:ERD393254 FAY393254:FAZ393254 FKU393254:FKV393254 FUQ393254:FUR393254 GEM393254:GEN393254 GOI393254:GOJ393254 GYE393254:GYF393254 HIA393254:HIB393254 HRW393254:HRX393254 IBS393254:IBT393254 ILO393254:ILP393254 IVK393254:IVL393254 JFG393254:JFH393254 JPC393254:JPD393254 JYY393254:JYZ393254 KIU393254:KIV393254 KSQ393254:KSR393254 LCM393254:LCN393254 LMI393254:LMJ393254 LWE393254:LWF393254 MGA393254:MGB393254 MPW393254:MPX393254 MZS393254:MZT393254 NJO393254:NJP393254 NTK393254:NTL393254 ODG393254:ODH393254 ONC393254:OND393254 OWY393254:OWZ393254 PGU393254:PGV393254 PQQ393254:PQR393254 QAM393254:QAN393254 QKI393254:QKJ393254 QUE393254:QUF393254 REA393254:REB393254 RNW393254:RNX393254 RXS393254:RXT393254 SHO393254:SHP393254 SRK393254:SRL393254 TBG393254:TBH393254 TLC393254:TLD393254 TUY393254:TUZ393254 UEU393254:UEV393254 UOQ393254:UOR393254 UYM393254:UYN393254 VII393254:VIJ393254 VSE393254:VSF393254 WCA393254:WCB393254 WLW393254:WLX393254 WVS393254:WVT393254 K458792:L458792 JG458790:JH458790 TC458790:TD458790 ACY458790:ACZ458790 AMU458790:AMV458790 AWQ458790:AWR458790 BGM458790:BGN458790 BQI458790:BQJ458790 CAE458790:CAF458790 CKA458790:CKB458790 CTW458790:CTX458790 DDS458790:DDT458790 DNO458790:DNP458790 DXK458790:DXL458790 EHG458790:EHH458790 ERC458790:ERD458790 FAY458790:FAZ458790 FKU458790:FKV458790 FUQ458790:FUR458790 GEM458790:GEN458790 GOI458790:GOJ458790 GYE458790:GYF458790 HIA458790:HIB458790 HRW458790:HRX458790 IBS458790:IBT458790 ILO458790:ILP458790 IVK458790:IVL458790 JFG458790:JFH458790 JPC458790:JPD458790 JYY458790:JYZ458790 KIU458790:KIV458790 KSQ458790:KSR458790 LCM458790:LCN458790 LMI458790:LMJ458790 LWE458790:LWF458790 MGA458790:MGB458790 MPW458790:MPX458790 MZS458790:MZT458790 NJO458790:NJP458790 NTK458790:NTL458790 ODG458790:ODH458790 ONC458790:OND458790 OWY458790:OWZ458790 PGU458790:PGV458790 PQQ458790:PQR458790 QAM458790:QAN458790 QKI458790:QKJ458790 QUE458790:QUF458790 REA458790:REB458790 RNW458790:RNX458790 RXS458790:RXT458790 SHO458790:SHP458790 SRK458790:SRL458790 TBG458790:TBH458790 TLC458790:TLD458790 TUY458790:TUZ458790 UEU458790:UEV458790 UOQ458790:UOR458790 UYM458790:UYN458790 VII458790:VIJ458790 VSE458790:VSF458790 WCA458790:WCB458790 WLW458790:WLX458790 WVS458790:WVT458790 K524328:L524328 JG524326:JH524326 TC524326:TD524326 ACY524326:ACZ524326 AMU524326:AMV524326 AWQ524326:AWR524326 BGM524326:BGN524326 BQI524326:BQJ524326 CAE524326:CAF524326 CKA524326:CKB524326 CTW524326:CTX524326 DDS524326:DDT524326 DNO524326:DNP524326 DXK524326:DXL524326 EHG524326:EHH524326 ERC524326:ERD524326 FAY524326:FAZ524326 FKU524326:FKV524326 FUQ524326:FUR524326 GEM524326:GEN524326 GOI524326:GOJ524326 GYE524326:GYF524326 HIA524326:HIB524326 HRW524326:HRX524326 IBS524326:IBT524326 ILO524326:ILP524326 IVK524326:IVL524326 JFG524326:JFH524326 JPC524326:JPD524326 JYY524326:JYZ524326 KIU524326:KIV524326 KSQ524326:KSR524326 LCM524326:LCN524326 LMI524326:LMJ524326 LWE524326:LWF524326 MGA524326:MGB524326 MPW524326:MPX524326 MZS524326:MZT524326 NJO524326:NJP524326 NTK524326:NTL524326 ODG524326:ODH524326 ONC524326:OND524326 OWY524326:OWZ524326 PGU524326:PGV524326 PQQ524326:PQR524326 QAM524326:QAN524326 QKI524326:QKJ524326 QUE524326:QUF524326 REA524326:REB524326 RNW524326:RNX524326 RXS524326:RXT524326 SHO524326:SHP524326 SRK524326:SRL524326 TBG524326:TBH524326 TLC524326:TLD524326 TUY524326:TUZ524326 UEU524326:UEV524326 UOQ524326:UOR524326 UYM524326:UYN524326 VII524326:VIJ524326 VSE524326:VSF524326 WCA524326:WCB524326 WLW524326:WLX524326 WVS524326:WVT524326 K589864:L589864 JG589862:JH589862 TC589862:TD589862 ACY589862:ACZ589862 AMU589862:AMV589862 AWQ589862:AWR589862 BGM589862:BGN589862 BQI589862:BQJ589862 CAE589862:CAF589862 CKA589862:CKB589862 CTW589862:CTX589862 DDS589862:DDT589862 DNO589862:DNP589862 DXK589862:DXL589862 EHG589862:EHH589862 ERC589862:ERD589862 FAY589862:FAZ589862 FKU589862:FKV589862 FUQ589862:FUR589862 GEM589862:GEN589862 GOI589862:GOJ589862 GYE589862:GYF589862 HIA589862:HIB589862 HRW589862:HRX589862 IBS589862:IBT589862 ILO589862:ILP589862 IVK589862:IVL589862 JFG589862:JFH589862 JPC589862:JPD589862 JYY589862:JYZ589862 KIU589862:KIV589862 KSQ589862:KSR589862 LCM589862:LCN589862 LMI589862:LMJ589862 LWE589862:LWF589862 MGA589862:MGB589862 MPW589862:MPX589862 MZS589862:MZT589862 NJO589862:NJP589862 NTK589862:NTL589862 ODG589862:ODH589862 ONC589862:OND589862 OWY589862:OWZ589862 PGU589862:PGV589862 PQQ589862:PQR589862 QAM589862:QAN589862 QKI589862:QKJ589862 QUE589862:QUF589862 REA589862:REB589862 RNW589862:RNX589862 RXS589862:RXT589862 SHO589862:SHP589862 SRK589862:SRL589862 TBG589862:TBH589862 TLC589862:TLD589862 TUY589862:TUZ589862 UEU589862:UEV589862 UOQ589862:UOR589862 UYM589862:UYN589862 VII589862:VIJ589862 VSE589862:VSF589862 WCA589862:WCB589862 WLW589862:WLX589862 WVS589862:WVT589862 K655400:L655400 JG655398:JH655398 TC655398:TD655398 ACY655398:ACZ655398 AMU655398:AMV655398 AWQ655398:AWR655398 BGM655398:BGN655398 BQI655398:BQJ655398 CAE655398:CAF655398 CKA655398:CKB655398 CTW655398:CTX655398 DDS655398:DDT655398 DNO655398:DNP655398 DXK655398:DXL655398 EHG655398:EHH655398 ERC655398:ERD655398 FAY655398:FAZ655398 FKU655398:FKV655398 FUQ655398:FUR655398 GEM655398:GEN655398 GOI655398:GOJ655398 GYE655398:GYF655398 HIA655398:HIB655398 HRW655398:HRX655398 IBS655398:IBT655398 ILO655398:ILP655398 IVK655398:IVL655398 JFG655398:JFH655398 JPC655398:JPD655398 JYY655398:JYZ655398 KIU655398:KIV655398 KSQ655398:KSR655398 LCM655398:LCN655398 LMI655398:LMJ655398 LWE655398:LWF655398 MGA655398:MGB655398 MPW655398:MPX655398 MZS655398:MZT655398 NJO655398:NJP655398 NTK655398:NTL655398 ODG655398:ODH655398 ONC655398:OND655398 OWY655398:OWZ655398 PGU655398:PGV655398 PQQ655398:PQR655398 QAM655398:QAN655398 QKI655398:QKJ655398 QUE655398:QUF655398 REA655398:REB655398 RNW655398:RNX655398 RXS655398:RXT655398 SHO655398:SHP655398 SRK655398:SRL655398 TBG655398:TBH655398 TLC655398:TLD655398 TUY655398:TUZ655398 UEU655398:UEV655398 UOQ655398:UOR655398 UYM655398:UYN655398 VII655398:VIJ655398 VSE655398:VSF655398 WCA655398:WCB655398 WLW655398:WLX655398 WVS655398:WVT655398 K720936:L720936 JG720934:JH720934 TC720934:TD720934 ACY720934:ACZ720934 AMU720934:AMV720934 AWQ720934:AWR720934 BGM720934:BGN720934 BQI720934:BQJ720934 CAE720934:CAF720934 CKA720934:CKB720934 CTW720934:CTX720934 DDS720934:DDT720934 DNO720934:DNP720934 DXK720934:DXL720934 EHG720934:EHH720934 ERC720934:ERD720934 FAY720934:FAZ720934 FKU720934:FKV720934 FUQ720934:FUR720934 GEM720934:GEN720934 GOI720934:GOJ720934 GYE720934:GYF720934 HIA720934:HIB720934 HRW720934:HRX720934 IBS720934:IBT720934 ILO720934:ILP720934 IVK720934:IVL720934 JFG720934:JFH720934 JPC720934:JPD720934 JYY720934:JYZ720934 KIU720934:KIV720934 KSQ720934:KSR720934 LCM720934:LCN720934 LMI720934:LMJ720934 LWE720934:LWF720934 MGA720934:MGB720934 MPW720934:MPX720934 MZS720934:MZT720934 NJO720934:NJP720934 NTK720934:NTL720934 ODG720934:ODH720934 ONC720934:OND720934 OWY720934:OWZ720934 PGU720934:PGV720934 PQQ720934:PQR720934 QAM720934:QAN720934 QKI720934:QKJ720934 QUE720934:QUF720934 REA720934:REB720934 RNW720934:RNX720934 RXS720934:RXT720934 SHO720934:SHP720934 SRK720934:SRL720934 TBG720934:TBH720934 TLC720934:TLD720934 TUY720934:TUZ720934 UEU720934:UEV720934 UOQ720934:UOR720934 UYM720934:UYN720934 VII720934:VIJ720934 VSE720934:VSF720934 WCA720934:WCB720934 WLW720934:WLX720934 WVS720934:WVT720934 K786472:L786472 JG786470:JH786470 TC786470:TD786470 ACY786470:ACZ786470 AMU786470:AMV786470 AWQ786470:AWR786470 BGM786470:BGN786470 BQI786470:BQJ786470 CAE786470:CAF786470 CKA786470:CKB786470 CTW786470:CTX786470 DDS786470:DDT786470 DNO786470:DNP786470 DXK786470:DXL786470 EHG786470:EHH786470 ERC786470:ERD786470 FAY786470:FAZ786470 FKU786470:FKV786470 FUQ786470:FUR786470 GEM786470:GEN786470 GOI786470:GOJ786470 GYE786470:GYF786470 HIA786470:HIB786470 HRW786470:HRX786470 IBS786470:IBT786470 ILO786470:ILP786470 IVK786470:IVL786470 JFG786470:JFH786470 JPC786470:JPD786470 JYY786470:JYZ786470 KIU786470:KIV786470 KSQ786470:KSR786470 LCM786470:LCN786470 LMI786470:LMJ786470 LWE786470:LWF786470 MGA786470:MGB786470 MPW786470:MPX786470 MZS786470:MZT786470 NJO786470:NJP786470 NTK786470:NTL786470 ODG786470:ODH786470 ONC786470:OND786470 OWY786470:OWZ786470 PGU786470:PGV786470 PQQ786470:PQR786470 QAM786470:QAN786470 QKI786470:QKJ786470 QUE786470:QUF786470 REA786470:REB786470 RNW786470:RNX786470 RXS786470:RXT786470 SHO786470:SHP786470 SRK786470:SRL786470 TBG786470:TBH786470 TLC786470:TLD786470 TUY786470:TUZ786470 UEU786470:UEV786470 UOQ786470:UOR786470 UYM786470:UYN786470 VII786470:VIJ786470 VSE786470:VSF786470 WCA786470:WCB786470 WLW786470:WLX786470 WVS786470:WVT786470 K852008:L852008 JG852006:JH852006 TC852006:TD852006 ACY852006:ACZ852006 AMU852006:AMV852006 AWQ852006:AWR852006 BGM852006:BGN852006 BQI852006:BQJ852006 CAE852006:CAF852006 CKA852006:CKB852006 CTW852006:CTX852006 DDS852006:DDT852006 DNO852006:DNP852006 DXK852006:DXL852006 EHG852006:EHH852006 ERC852006:ERD852006 FAY852006:FAZ852006 FKU852006:FKV852006 FUQ852006:FUR852006 GEM852006:GEN852006 GOI852006:GOJ852006 GYE852006:GYF852006 HIA852006:HIB852006 HRW852006:HRX852006 IBS852006:IBT852006 ILO852006:ILP852006 IVK852006:IVL852006 JFG852006:JFH852006 JPC852006:JPD852006 JYY852006:JYZ852006 KIU852006:KIV852006 KSQ852006:KSR852006 LCM852006:LCN852006 LMI852006:LMJ852006 LWE852006:LWF852006 MGA852006:MGB852006 MPW852006:MPX852006 MZS852006:MZT852006 NJO852006:NJP852006 NTK852006:NTL852006 ODG852006:ODH852006 ONC852006:OND852006 OWY852006:OWZ852006 PGU852006:PGV852006 PQQ852006:PQR852006 QAM852006:QAN852006 QKI852006:QKJ852006 QUE852006:QUF852006 REA852006:REB852006 RNW852006:RNX852006 RXS852006:RXT852006 SHO852006:SHP852006 SRK852006:SRL852006 TBG852006:TBH852006 TLC852006:TLD852006 TUY852006:TUZ852006 UEU852006:UEV852006 UOQ852006:UOR852006 UYM852006:UYN852006 VII852006:VIJ852006 VSE852006:VSF852006 WCA852006:WCB852006 WLW852006:WLX852006 WVS852006:WVT852006 K917544:L917544 JG917542:JH917542 TC917542:TD917542 ACY917542:ACZ917542 AMU917542:AMV917542 AWQ917542:AWR917542 BGM917542:BGN917542 BQI917542:BQJ917542 CAE917542:CAF917542 CKA917542:CKB917542 CTW917542:CTX917542 DDS917542:DDT917542 DNO917542:DNP917542 DXK917542:DXL917542 EHG917542:EHH917542 ERC917542:ERD917542 FAY917542:FAZ917542 FKU917542:FKV917542 FUQ917542:FUR917542 GEM917542:GEN917542 GOI917542:GOJ917542 GYE917542:GYF917542 HIA917542:HIB917542 HRW917542:HRX917542 IBS917542:IBT917542 ILO917542:ILP917542 IVK917542:IVL917542 JFG917542:JFH917542 JPC917542:JPD917542 JYY917542:JYZ917542 KIU917542:KIV917542 KSQ917542:KSR917542 LCM917542:LCN917542 LMI917542:LMJ917542 LWE917542:LWF917542 MGA917542:MGB917542 MPW917542:MPX917542 MZS917542:MZT917542 NJO917542:NJP917542 NTK917542:NTL917542 ODG917542:ODH917542 ONC917542:OND917542 OWY917542:OWZ917542 PGU917542:PGV917542 PQQ917542:PQR917542 QAM917542:QAN917542 QKI917542:QKJ917542 QUE917542:QUF917542 REA917542:REB917542 RNW917542:RNX917542 RXS917542:RXT917542 SHO917542:SHP917542 SRK917542:SRL917542 TBG917542:TBH917542 TLC917542:TLD917542 TUY917542:TUZ917542 UEU917542:UEV917542 UOQ917542:UOR917542 UYM917542:UYN917542 VII917542:VIJ917542 VSE917542:VSF917542 WCA917542:WCB917542 WLW917542:WLX917542 WVS917542:WVT917542 K983080:L983080 JG983078:JH983078 TC983078:TD983078 ACY983078:ACZ983078 AMU983078:AMV983078 AWQ983078:AWR983078 BGM983078:BGN983078 BQI983078:BQJ983078 CAE983078:CAF983078 CKA983078:CKB983078 CTW983078:CTX983078 DDS983078:DDT983078 DNO983078:DNP983078 DXK983078:DXL983078 EHG983078:EHH983078 ERC983078:ERD983078 FAY983078:FAZ983078 FKU983078:FKV983078 FUQ983078:FUR983078 GEM983078:GEN983078 GOI983078:GOJ983078 GYE983078:GYF983078 HIA983078:HIB983078 HRW983078:HRX983078 IBS983078:IBT983078 ILO983078:ILP983078 IVK983078:IVL983078 JFG983078:JFH983078 JPC983078:JPD983078 JYY983078:JYZ983078 KIU983078:KIV983078 KSQ983078:KSR983078 LCM983078:LCN983078 LMI983078:LMJ983078 LWE983078:LWF983078 MGA983078:MGB983078 MPW983078:MPX983078 MZS983078:MZT983078 NJO983078:NJP983078 NTK983078:NTL983078 ODG983078:ODH983078 ONC983078:OND983078 OWY983078:OWZ983078 PGU983078:PGV983078 PQQ983078:PQR983078 QAM983078:QAN983078 QKI983078:QKJ983078 QUE983078:QUF983078 REA983078:REB983078 RNW983078:RNX983078 RXS983078:RXT983078 SHO983078:SHP983078 SRK983078:SRL983078 TBG983078:TBH983078 TLC983078:TLD983078 TUY983078:TUZ983078 UEU983078:UEV983078 UOQ983078:UOR983078 UYM983078:UYN983078 VII983078:VIJ983078 VSE983078:VSF983078 WCA983078:WCB983078 WLW983078:WLX983078 WVS983078:WVT983078 JG35:JH36 TC35:TD36 ACY35:ACZ36 AMU35:AMV36 AWQ35:AWR36 BGM35:BGN36 BQI35:BQJ36 CAE35:CAF36 CKA35:CKB36 CTW35:CTX36 DDS35:DDT36 DNO35:DNP36 DXK35:DXL36 EHG35:EHH36 ERC35:ERD36 FAY35:FAZ36 FKU35:FKV36 FUQ35:FUR36 GEM35:GEN36 GOI35:GOJ36 GYE35:GYF36 HIA35:HIB36 HRW35:HRX36 IBS35:IBT36 ILO35:ILP36 IVK35:IVL36 JFG35:JFH36 JPC35:JPD36 JYY35:JYZ36 KIU35:KIV36 KSQ35:KSR36 LCM35:LCN36 LMI35:LMJ36 LWE35:LWF36 MGA35:MGB36 MPW35:MPX36 MZS35:MZT36 NJO35:NJP36 NTK35:NTL36 ODG35:ODH36 ONC35:OND36 OWY35:OWZ36 PGU35:PGV36 PQQ35:PQR36 QAM35:QAN36 QKI35:QKJ36 QUE35:QUF36 REA35:REB36 RNW35:RNX36 RXS35:RXT36 SHO35:SHP36 SRK35:SRL36 TBG35:TBH36 TLC35:TLD36 TUY35:TUZ36 UEU35:UEV36 UOQ35:UOR36 UYM35:UYN36 VII35:VIJ36 VSE35:VSF36 WCA35:WCB36 WLW35:WLX36" xr:uid="{4DB6A379-83D9-4301-958B-D529A0136962}">
      <formula1>profit</formula1>
    </dataValidation>
    <dataValidation type="list" allowBlank="1" showInputMessage="1" showErrorMessage="1" sqref="K65566:L65566 JG65564:JH65564 TC65564:TD65564 ACY65564:ACZ65564 AMU65564:AMV65564 AWQ65564:AWR65564 BGM65564:BGN65564 BQI65564:BQJ65564 CAE65564:CAF65564 CKA65564:CKB65564 CTW65564:CTX65564 DDS65564:DDT65564 DNO65564:DNP65564 DXK65564:DXL65564 EHG65564:EHH65564 ERC65564:ERD65564 FAY65564:FAZ65564 FKU65564:FKV65564 FUQ65564:FUR65564 GEM65564:GEN65564 GOI65564:GOJ65564 GYE65564:GYF65564 HIA65564:HIB65564 HRW65564:HRX65564 IBS65564:IBT65564 ILO65564:ILP65564 IVK65564:IVL65564 JFG65564:JFH65564 JPC65564:JPD65564 JYY65564:JYZ65564 KIU65564:KIV65564 KSQ65564:KSR65564 LCM65564:LCN65564 LMI65564:LMJ65564 LWE65564:LWF65564 MGA65564:MGB65564 MPW65564:MPX65564 MZS65564:MZT65564 NJO65564:NJP65564 NTK65564:NTL65564 ODG65564:ODH65564 ONC65564:OND65564 OWY65564:OWZ65564 PGU65564:PGV65564 PQQ65564:PQR65564 QAM65564:QAN65564 QKI65564:QKJ65564 QUE65564:QUF65564 REA65564:REB65564 RNW65564:RNX65564 RXS65564:RXT65564 SHO65564:SHP65564 SRK65564:SRL65564 TBG65564:TBH65564 TLC65564:TLD65564 TUY65564:TUZ65564 UEU65564:UEV65564 UOQ65564:UOR65564 UYM65564:UYN65564 VII65564:VIJ65564 VSE65564:VSF65564 WCA65564:WCB65564 WLW65564:WLX65564 WVS65564:WVT65564 K131102:L131102 JG131100:JH131100 TC131100:TD131100 ACY131100:ACZ131100 AMU131100:AMV131100 AWQ131100:AWR131100 BGM131100:BGN131100 BQI131100:BQJ131100 CAE131100:CAF131100 CKA131100:CKB131100 CTW131100:CTX131100 DDS131100:DDT131100 DNO131100:DNP131100 DXK131100:DXL131100 EHG131100:EHH131100 ERC131100:ERD131100 FAY131100:FAZ131100 FKU131100:FKV131100 FUQ131100:FUR131100 GEM131100:GEN131100 GOI131100:GOJ131100 GYE131100:GYF131100 HIA131100:HIB131100 HRW131100:HRX131100 IBS131100:IBT131100 ILO131100:ILP131100 IVK131100:IVL131100 JFG131100:JFH131100 JPC131100:JPD131100 JYY131100:JYZ131100 KIU131100:KIV131100 KSQ131100:KSR131100 LCM131100:LCN131100 LMI131100:LMJ131100 LWE131100:LWF131100 MGA131100:MGB131100 MPW131100:MPX131100 MZS131100:MZT131100 NJO131100:NJP131100 NTK131100:NTL131100 ODG131100:ODH131100 ONC131100:OND131100 OWY131100:OWZ131100 PGU131100:PGV131100 PQQ131100:PQR131100 QAM131100:QAN131100 QKI131100:QKJ131100 QUE131100:QUF131100 REA131100:REB131100 RNW131100:RNX131100 RXS131100:RXT131100 SHO131100:SHP131100 SRK131100:SRL131100 TBG131100:TBH131100 TLC131100:TLD131100 TUY131100:TUZ131100 UEU131100:UEV131100 UOQ131100:UOR131100 UYM131100:UYN131100 VII131100:VIJ131100 VSE131100:VSF131100 WCA131100:WCB131100 WLW131100:WLX131100 WVS131100:WVT131100 K196638:L196638 JG196636:JH196636 TC196636:TD196636 ACY196636:ACZ196636 AMU196636:AMV196636 AWQ196636:AWR196636 BGM196636:BGN196636 BQI196636:BQJ196636 CAE196636:CAF196636 CKA196636:CKB196636 CTW196636:CTX196636 DDS196636:DDT196636 DNO196636:DNP196636 DXK196636:DXL196636 EHG196636:EHH196636 ERC196636:ERD196636 FAY196636:FAZ196636 FKU196636:FKV196636 FUQ196636:FUR196636 GEM196636:GEN196636 GOI196636:GOJ196636 GYE196636:GYF196636 HIA196636:HIB196636 HRW196636:HRX196636 IBS196636:IBT196636 ILO196636:ILP196636 IVK196636:IVL196636 JFG196636:JFH196636 JPC196636:JPD196636 JYY196636:JYZ196636 KIU196636:KIV196636 KSQ196636:KSR196636 LCM196636:LCN196636 LMI196636:LMJ196636 LWE196636:LWF196636 MGA196636:MGB196636 MPW196636:MPX196636 MZS196636:MZT196636 NJO196636:NJP196636 NTK196636:NTL196636 ODG196636:ODH196636 ONC196636:OND196636 OWY196636:OWZ196636 PGU196636:PGV196636 PQQ196636:PQR196636 QAM196636:QAN196636 QKI196636:QKJ196636 QUE196636:QUF196636 REA196636:REB196636 RNW196636:RNX196636 RXS196636:RXT196636 SHO196636:SHP196636 SRK196636:SRL196636 TBG196636:TBH196636 TLC196636:TLD196636 TUY196636:TUZ196636 UEU196636:UEV196636 UOQ196636:UOR196636 UYM196636:UYN196636 VII196636:VIJ196636 VSE196636:VSF196636 WCA196636:WCB196636 WLW196636:WLX196636 WVS196636:WVT196636 K262174:L262174 JG262172:JH262172 TC262172:TD262172 ACY262172:ACZ262172 AMU262172:AMV262172 AWQ262172:AWR262172 BGM262172:BGN262172 BQI262172:BQJ262172 CAE262172:CAF262172 CKA262172:CKB262172 CTW262172:CTX262172 DDS262172:DDT262172 DNO262172:DNP262172 DXK262172:DXL262172 EHG262172:EHH262172 ERC262172:ERD262172 FAY262172:FAZ262172 FKU262172:FKV262172 FUQ262172:FUR262172 GEM262172:GEN262172 GOI262172:GOJ262172 GYE262172:GYF262172 HIA262172:HIB262172 HRW262172:HRX262172 IBS262172:IBT262172 ILO262172:ILP262172 IVK262172:IVL262172 JFG262172:JFH262172 JPC262172:JPD262172 JYY262172:JYZ262172 KIU262172:KIV262172 KSQ262172:KSR262172 LCM262172:LCN262172 LMI262172:LMJ262172 LWE262172:LWF262172 MGA262172:MGB262172 MPW262172:MPX262172 MZS262172:MZT262172 NJO262172:NJP262172 NTK262172:NTL262172 ODG262172:ODH262172 ONC262172:OND262172 OWY262172:OWZ262172 PGU262172:PGV262172 PQQ262172:PQR262172 QAM262172:QAN262172 QKI262172:QKJ262172 QUE262172:QUF262172 REA262172:REB262172 RNW262172:RNX262172 RXS262172:RXT262172 SHO262172:SHP262172 SRK262172:SRL262172 TBG262172:TBH262172 TLC262172:TLD262172 TUY262172:TUZ262172 UEU262172:UEV262172 UOQ262172:UOR262172 UYM262172:UYN262172 VII262172:VIJ262172 VSE262172:VSF262172 WCA262172:WCB262172 WLW262172:WLX262172 WVS262172:WVT262172 K327710:L327710 JG327708:JH327708 TC327708:TD327708 ACY327708:ACZ327708 AMU327708:AMV327708 AWQ327708:AWR327708 BGM327708:BGN327708 BQI327708:BQJ327708 CAE327708:CAF327708 CKA327708:CKB327708 CTW327708:CTX327708 DDS327708:DDT327708 DNO327708:DNP327708 DXK327708:DXL327708 EHG327708:EHH327708 ERC327708:ERD327708 FAY327708:FAZ327708 FKU327708:FKV327708 FUQ327708:FUR327708 GEM327708:GEN327708 GOI327708:GOJ327708 GYE327708:GYF327708 HIA327708:HIB327708 HRW327708:HRX327708 IBS327708:IBT327708 ILO327708:ILP327708 IVK327708:IVL327708 JFG327708:JFH327708 JPC327708:JPD327708 JYY327708:JYZ327708 KIU327708:KIV327708 KSQ327708:KSR327708 LCM327708:LCN327708 LMI327708:LMJ327708 LWE327708:LWF327708 MGA327708:MGB327708 MPW327708:MPX327708 MZS327708:MZT327708 NJO327708:NJP327708 NTK327708:NTL327708 ODG327708:ODH327708 ONC327708:OND327708 OWY327708:OWZ327708 PGU327708:PGV327708 PQQ327708:PQR327708 QAM327708:QAN327708 QKI327708:QKJ327708 QUE327708:QUF327708 REA327708:REB327708 RNW327708:RNX327708 RXS327708:RXT327708 SHO327708:SHP327708 SRK327708:SRL327708 TBG327708:TBH327708 TLC327708:TLD327708 TUY327708:TUZ327708 UEU327708:UEV327708 UOQ327708:UOR327708 UYM327708:UYN327708 VII327708:VIJ327708 VSE327708:VSF327708 WCA327708:WCB327708 WLW327708:WLX327708 WVS327708:WVT327708 K393246:L393246 JG393244:JH393244 TC393244:TD393244 ACY393244:ACZ393244 AMU393244:AMV393244 AWQ393244:AWR393244 BGM393244:BGN393244 BQI393244:BQJ393244 CAE393244:CAF393244 CKA393244:CKB393244 CTW393244:CTX393244 DDS393244:DDT393244 DNO393244:DNP393244 DXK393244:DXL393244 EHG393244:EHH393244 ERC393244:ERD393244 FAY393244:FAZ393244 FKU393244:FKV393244 FUQ393244:FUR393244 GEM393244:GEN393244 GOI393244:GOJ393244 GYE393244:GYF393244 HIA393244:HIB393244 HRW393244:HRX393244 IBS393244:IBT393244 ILO393244:ILP393244 IVK393244:IVL393244 JFG393244:JFH393244 JPC393244:JPD393244 JYY393244:JYZ393244 KIU393244:KIV393244 KSQ393244:KSR393244 LCM393244:LCN393244 LMI393244:LMJ393244 LWE393244:LWF393244 MGA393244:MGB393244 MPW393244:MPX393244 MZS393244:MZT393244 NJO393244:NJP393244 NTK393244:NTL393244 ODG393244:ODH393244 ONC393244:OND393244 OWY393244:OWZ393244 PGU393244:PGV393244 PQQ393244:PQR393244 QAM393244:QAN393244 QKI393244:QKJ393244 QUE393244:QUF393244 REA393244:REB393244 RNW393244:RNX393244 RXS393244:RXT393244 SHO393244:SHP393244 SRK393244:SRL393244 TBG393244:TBH393244 TLC393244:TLD393244 TUY393244:TUZ393244 UEU393244:UEV393244 UOQ393244:UOR393244 UYM393244:UYN393244 VII393244:VIJ393244 VSE393244:VSF393244 WCA393244:WCB393244 WLW393244:WLX393244 WVS393244:WVT393244 K458782:L458782 JG458780:JH458780 TC458780:TD458780 ACY458780:ACZ458780 AMU458780:AMV458780 AWQ458780:AWR458780 BGM458780:BGN458780 BQI458780:BQJ458780 CAE458780:CAF458780 CKA458780:CKB458780 CTW458780:CTX458780 DDS458780:DDT458780 DNO458780:DNP458780 DXK458780:DXL458780 EHG458780:EHH458780 ERC458780:ERD458780 FAY458780:FAZ458780 FKU458780:FKV458780 FUQ458780:FUR458780 GEM458780:GEN458780 GOI458780:GOJ458780 GYE458780:GYF458780 HIA458780:HIB458780 HRW458780:HRX458780 IBS458780:IBT458780 ILO458780:ILP458780 IVK458780:IVL458780 JFG458780:JFH458780 JPC458780:JPD458780 JYY458780:JYZ458780 KIU458780:KIV458780 KSQ458780:KSR458780 LCM458780:LCN458780 LMI458780:LMJ458780 LWE458780:LWF458780 MGA458780:MGB458780 MPW458780:MPX458780 MZS458780:MZT458780 NJO458780:NJP458780 NTK458780:NTL458780 ODG458780:ODH458780 ONC458780:OND458780 OWY458780:OWZ458780 PGU458780:PGV458780 PQQ458780:PQR458780 QAM458780:QAN458780 QKI458780:QKJ458780 QUE458780:QUF458780 REA458780:REB458780 RNW458780:RNX458780 RXS458780:RXT458780 SHO458780:SHP458780 SRK458780:SRL458780 TBG458780:TBH458780 TLC458780:TLD458780 TUY458780:TUZ458780 UEU458780:UEV458780 UOQ458780:UOR458780 UYM458780:UYN458780 VII458780:VIJ458780 VSE458780:VSF458780 WCA458780:WCB458780 WLW458780:WLX458780 WVS458780:WVT458780 K524318:L524318 JG524316:JH524316 TC524316:TD524316 ACY524316:ACZ524316 AMU524316:AMV524316 AWQ524316:AWR524316 BGM524316:BGN524316 BQI524316:BQJ524316 CAE524316:CAF524316 CKA524316:CKB524316 CTW524316:CTX524316 DDS524316:DDT524316 DNO524316:DNP524316 DXK524316:DXL524316 EHG524316:EHH524316 ERC524316:ERD524316 FAY524316:FAZ524316 FKU524316:FKV524316 FUQ524316:FUR524316 GEM524316:GEN524316 GOI524316:GOJ524316 GYE524316:GYF524316 HIA524316:HIB524316 HRW524316:HRX524316 IBS524316:IBT524316 ILO524316:ILP524316 IVK524316:IVL524316 JFG524316:JFH524316 JPC524316:JPD524316 JYY524316:JYZ524316 KIU524316:KIV524316 KSQ524316:KSR524316 LCM524316:LCN524316 LMI524316:LMJ524316 LWE524316:LWF524316 MGA524316:MGB524316 MPW524316:MPX524316 MZS524316:MZT524316 NJO524316:NJP524316 NTK524316:NTL524316 ODG524316:ODH524316 ONC524316:OND524316 OWY524316:OWZ524316 PGU524316:PGV524316 PQQ524316:PQR524316 QAM524316:QAN524316 QKI524316:QKJ524316 QUE524316:QUF524316 REA524316:REB524316 RNW524316:RNX524316 RXS524316:RXT524316 SHO524316:SHP524316 SRK524316:SRL524316 TBG524316:TBH524316 TLC524316:TLD524316 TUY524316:TUZ524316 UEU524316:UEV524316 UOQ524316:UOR524316 UYM524316:UYN524316 VII524316:VIJ524316 VSE524316:VSF524316 WCA524316:WCB524316 WLW524316:WLX524316 WVS524316:WVT524316 K589854:L589854 JG589852:JH589852 TC589852:TD589852 ACY589852:ACZ589852 AMU589852:AMV589852 AWQ589852:AWR589852 BGM589852:BGN589852 BQI589852:BQJ589852 CAE589852:CAF589852 CKA589852:CKB589852 CTW589852:CTX589852 DDS589852:DDT589852 DNO589852:DNP589852 DXK589852:DXL589852 EHG589852:EHH589852 ERC589852:ERD589852 FAY589852:FAZ589852 FKU589852:FKV589852 FUQ589852:FUR589852 GEM589852:GEN589852 GOI589852:GOJ589852 GYE589852:GYF589852 HIA589852:HIB589852 HRW589852:HRX589852 IBS589852:IBT589852 ILO589852:ILP589852 IVK589852:IVL589852 JFG589852:JFH589852 JPC589852:JPD589852 JYY589852:JYZ589852 KIU589852:KIV589852 KSQ589852:KSR589852 LCM589852:LCN589852 LMI589852:LMJ589852 LWE589852:LWF589852 MGA589852:MGB589852 MPW589852:MPX589852 MZS589852:MZT589852 NJO589852:NJP589852 NTK589852:NTL589852 ODG589852:ODH589852 ONC589852:OND589852 OWY589852:OWZ589852 PGU589852:PGV589852 PQQ589852:PQR589852 QAM589852:QAN589852 QKI589852:QKJ589852 QUE589852:QUF589852 REA589852:REB589852 RNW589852:RNX589852 RXS589852:RXT589852 SHO589852:SHP589852 SRK589852:SRL589852 TBG589852:TBH589852 TLC589852:TLD589852 TUY589852:TUZ589852 UEU589852:UEV589852 UOQ589852:UOR589852 UYM589852:UYN589852 VII589852:VIJ589852 VSE589852:VSF589852 WCA589852:WCB589852 WLW589852:WLX589852 WVS589852:WVT589852 K655390:L655390 JG655388:JH655388 TC655388:TD655388 ACY655388:ACZ655388 AMU655388:AMV655388 AWQ655388:AWR655388 BGM655388:BGN655388 BQI655388:BQJ655388 CAE655388:CAF655388 CKA655388:CKB655388 CTW655388:CTX655388 DDS655388:DDT655388 DNO655388:DNP655388 DXK655388:DXL655388 EHG655388:EHH655388 ERC655388:ERD655388 FAY655388:FAZ655388 FKU655388:FKV655388 FUQ655388:FUR655388 GEM655388:GEN655388 GOI655388:GOJ655388 GYE655388:GYF655388 HIA655388:HIB655388 HRW655388:HRX655388 IBS655388:IBT655388 ILO655388:ILP655388 IVK655388:IVL655388 JFG655388:JFH655388 JPC655388:JPD655388 JYY655388:JYZ655388 KIU655388:KIV655388 KSQ655388:KSR655388 LCM655388:LCN655388 LMI655388:LMJ655388 LWE655388:LWF655388 MGA655388:MGB655388 MPW655388:MPX655388 MZS655388:MZT655388 NJO655388:NJP655388 NTK655388:NTL655388 ODG655388:ODH655388 ONC655388:OND655388 OWY655388:OWZ655388 PGU655388:PGV655388 PQQ655388:PQR655388 QAM655388:QAN655388 QKI655388:QKJ655388 QUE655388:QUF655388 REA655388:REB655388 RNW655388:RNX655388 RXS655388:RXT655388 SHO655388:SHP655388 SRK655388:SRL655388 TBG655388:TBH655388 TLC655388:TLD655388 TUY655388:TUZ655388 UEU655388:UEV655388 UOQ655388:UOR655388 UYM655388:UYN655388 VII655388:VIJ655388 VSE655388:VSF655388 WCA655388:WCB655388 WLW655388:WLX655388 WVS655388:WVT655388 K720926:L720926 JG720924:JH720924 TC720924:TD720924 ACY720924:ACZ720924 AMU720924:AMV720924 AWQ720924:AWR720924 BGM720924:BGN720924 BQI720924:BQJ720924 CAE720924:CAF720924 CKA720924:CKB720924 CTW720924:CTX720924 DDS720924:DDT720924 DNO720924:DNP720924 DXK720924:DXL720924 EHG720924:EHH720924 ERC720924:ERD720924 FAY720924:FAZ720924 FKU720924:FKV720924 FUQ720924:FUR720924 GEM720924:GEN720924 GOI720924:GOJ720924 GYE720924:GYF720924 HIA720924:HIB720924 HRW720924:HRX720924 IBS720924:IBT720924 ILO720924:ILP720924 IVK720924:IVL720924 JFG720924:JFH720924 JPC720924:JPD720924 JYY720924:JYZ720924 KIU720924:KIV720924 KSQ720924:KSR720924 LCM720924:LCN720924 LMI720924:LMJ720924 LWE720924:LWF720924 MGA720924:MGB720924 MPW720924:MPX720924 MZS720924:MZT720924 NJO720924:NJP720924 NTK720924:NTL720924 ODG720924:ODH720924 ONC720924:OND720924 OWY720924:OWZ720924 PGU720924:PGV720924 PQQ720924:PQR720924 QAM720924:QAN720924 QKI720924:QKJ720924 QUE720924:QUF720924 REA720924:REB720924 RNW720924:RNX720924 RXS720924:RXT720924 SHO720924:SHP720924 SRK720924:SRL720924 TBG720924:TBH720924 TLC720924:TLD720924 TUY720924:TUZ720924 UEU720924:UEV720924 UOQ720924:UOR720924 UYM720924:UYN720924 VII720924:VIJ720924 VSE720924:VSF720924 WCA720924:WCB720924 WLW720924:WLX720924 WVS720924:WVT720924 K786462:L786462 JG786460:JH786460 TC786460:TD786460 ACY786460:ACZ786460 AMU786460:AMV786460 AWQ786460:AWR786460 BGM786460:BGN786460 BQI786460:BQJ786460 CAE786460:CAF786460 CKA786460:CKB786460 CTW786460:CTX786460 DDS786460:DDT786460 DNO786460:DNP786460 DXK786460:DXL786460 EHG786460:EHH786460 ERC786460:ERD786460 FAY786460:FAZ786460 FKU786460:FKV786460 FUQ786460:FUR786460 GEM786460:GEN786460 GOI786460:GOJ786460 GYE786460:GYF786460 HIA786460:HIB786460 HRW786460:HRX786460 IBS786460:IBT786460 ILO786460:ILP786460 IVK786460:IVL786460 JFG786460:JFH786460 JPC786460:JPD786460 JYY786460:JYZ786460 KIU786460:KIV786460 KSQ786460:KSR786460 LCM786460:LCN786460 LMI786460:LMJ786460 LWE786460:LWF786460 MGA786460:MGB786460 MPW786460:MPX786460 MZS786460:MZT786460 NJO786460:NJP786460 NTK786460:NTL786460 ODG786460:ODH786460 ONC786460:OND786460 OWY786460:OWZ786460 PGU786460:PGV786460 PQQ786460:PQR786460 QAM786460:QAN786460 QKI786460:QKJ786460 QUE786460:QUF786460 REA786460:REB786460 RNW786460:RNX786460 RXS786460:RXT786460 SHO786460:SHP786460 SRK786460:SRL786460 TBG786460:TBH786460 TLC786460:TLD786460 TUY786460:TUZ786460 UEU786460:UEV786460 UOQ786460:UOR786460 UYM786460:UYN786460 VII786460:VIJ786460 VSE786460:VSF786460 WCA786460:WCB786460 WLW786460:WLX786460 WVS786460:WVT786460 K851998:L851998 JG851996:JH851996 TC851996:TD851996 ACY851996:ACZ851996 AMU851996:AMV851996 AWQ851996:AWR851996 BGM851996:BGN851996 BQI851996:BQJ851996 CAE851996:CAF851996 CKA851996:CKB851996 CTW851996:CTX851996 DDS851996:DDT851996 DNO851996:DNP851996 DXK851996:DXL851996 EHG851996:EHH851996 ERC851996:ERD851996 FAY851996:FAZ851996 FKU851996:FKV851996 FUQ851996:FUR851996 GEM851996:GEN851996 GOI851996:GOJ851996 GYE851996:GYF851996 HIA851996:HIB851996 HRW851996:HRX851996 IBS851996:IBT851996 ILO851996:ILP851996 IVK851996:IVL851996 JFG851996:JFH851996 JPC851996:JPD851996 JYY851996:JYZ851996 KIU851996:KIV851996 KSQ851996:KSR851996 LCM851996:LCN851996 LMI851996:LMJ851996 LWE851996:LWF851996 MGA851996:MGB851996 MPW851996:MPX851996 MZS851996:MZT851996 NJO851996:NJP851996 NTK851996:NTL851996 ODG851996:ODH851996 ONC851996:OND851996 OWY851996:OWZ851996 PGU851996:PGV851996 PQQ851996:PQR851996 QAM851996:QAN851996 QKI851996:QKJ851996 QUE851996:QUF851996 REA851996:REB851996 RNW851996:RNX851996 RXS851996:RXT851996 SHO851996:SHP851996 SRK851996:SRL851996 TBG851996:TBH851996 TLC851996:TLD851996 TUY851996:TUZ851996 UEU851996:UEV851996 UOQ851996:UOR851996 UYM851996:UYN851996 VII851996:VIJ851996 VSE851996:VSF851996 WCA851996:WCB851996 WLW851996:WLX851996 WVS851996:WVT851996 K917534:L917534 JG917532:JH917532 TC917532:TD917532 ACY917532:ACZ917532 AMU917532:AMV917532 AWQ917532:AWR917532 BGM917532:BGN917532 BQI917532:BQJ917532 CAE917532:CAF917532 CKA917532:CKB917532 CTW917532:CTX917532 DDS917532:DDT917532 DNO917532:DNP917532 DXK917532:DXL917532 EHG917532:EHH917532 ERC917532:ERD917532 FAY917532:FAZ917532 FKU917532:FKV917532 FUQ917532:FUR917532 GEM917532:GEN917532 GOI917532:GOJ917532 GYE917532:GYF917532 HIA917532:HIB917532 HRW917532:HRX917532 IBS917532:IBT917532 ILO917532:ILP917532 IVK917532:IVL917532 JFG917532:JFH917532 JPC917532:JPD917532 JYY917532:JYZ917532 KIU917532:KIV917532 KSQ917532:KSR917532 LCM917532:LCN917532 LMI917532:LMJ917532 LWE917532:LWF917532 MGA917532:MGB917532 MPW917532:MPX917532 MZS917532:MZT917532 NJO917532:NJP917532 NTK917532:NTL917532 ODG917532:ODH917532 ONC917532:OND917532 OWY917532:OWZ917532 PGU917532:PGV917532 PQQ917532:PQR917532 QAM917532:QAN917532 QKI917532:QKJ917532 QUE917532:QUF917532 REA917532:REB917532 RNW917532:RNX917532 RXS917532:RXT917532 SHO917532:SHP917532 SRK917532:SRL917532 TBG917532:TBH917532 TLC917532:TLD917532 TUY917532:TUZ917532 UEU917532:UEV917532 UOQ917532:UOR917532 UYM917532:UYN917532 VII917532:VIJ917532 VSE917532:VSF917532 WCA917532:WCB917532 WLW917532:WLX917532 WVS917532:WVT917532 K983070:L983070 JG983068:JH983068 TC983068:TD983068 ACY983068:ACZ983068 AMU983068:AMV983068 AWQ983068:AWR983068 BGM983068:BGN983068 BQI983068:BQJ983068 CAE983068:CAF983068 CKA983068:CKB983068 CTW983068:CTX983068 DDS983068:DDT983068 DNO983068:DNP983068 DXK983068:DXL983068 EHG983068:EHH983068 ERC983068:ERD983068 FAY983068:FAZ983068 FKU983068:FKV983068 FUQ983068:FUR983068 GEM983068:GEN983068 GOI983068:GOJ983068 GYE983068:GYF983068 HIA983068:HIB983068 HRW983068:HRX983068 IBS983068:IBT983068 ILO983068:ILP983068 IVK983068:IVL983068 JFG983068:JFH983068 JPC983068:JPD983068 JYY983068:JYZ983068 KIU983068:KIV983068 KSQ983068:KSR983068 LCM983068:LCN983068 LMI983068:LMJ983068 LWE983068:LWF983068 MGA983068:MGB983068 MPW983068:MPX983068 MZS983068:MZT983068 NJO983068:NJP983068 NTK983068:NTL983068 ODG983068:ODH983068 ONC983068:OND983068 OWY983068:OWZ983068 PGU983068:PGV983068 PQQ983068:PQR983068 QAM983068:QAN983068 QKI983068:QKJ983068 QUE983068:QUF983068 REA983068:REB983068 RNW983068:RNX983068 RXS983068:RXT983068 SHO983068:SHP983068 SRK983068:SRL983068 TBG983068:TBH983068 TLC983068:TLD983068 TUY983068:TUZ983068 UEU983068:UEV983068 UOQ983068:UOR983068 UYM983068:UYN983068 VII983068:VIJ983068 VSE983068:VSF983068 WCA983068:WCB983068 WLW983068:WLX983068 WVS983068:WVT983068" xr:uid="{DEAFBB05-8E8D-4E6C-B139-6C24506602D1}">
      <formula1>state</formula1>
    </dataValidation>
    <dataValidation type="list" allowBlank="1" showInputMessage="1" showErrorMessage="1" sqref="U65562:V65562 JQ65562:JR65562 TM65562:TN65562 ADI65562:ADJ65562 ANE65562:ANF65562 AXA65562:AXB65562 BGW65562:BGX65562 BQS65562:BQT65562 CAO65562:CAP65562 CKK65562:CKL65562 CUG65562:CUH65562 DEC65562:DED65562 DNY65562:DNZ65562 DXU65562:DXV65562 EHQ65562:EHR65562 ERM65562:ERN65562 FBI65562:FBJ65562 FLE65562:FLF65562 FVA65562:FVB65562 GEW65562:GEX65562 GOS65562:GOT65562 GYO65562:GYP65562 HIK65562:HIL65562 HSG65562:HSH65562 ICC65562:ICD65562 ILY65562:ILZ65562 IVU65562:IVV65562 JFQ65562:JFR65562 JPM65562:JPN65562 JZI65562:JZJ65562 KJE65562:KJF65562 KTA65562:KTB65562 LCW65562:LCX65562 LMS65562:LMT65562 LWO65562:LWP65562 MGK65562:MGL65562 MQG65562:MQH65562 NAC65562:NAD65562 NJY65562:NJZ65562 NTU65562:NTV65562 ODQ65562:ODR65562 ONM65562:ONN65562 OXI65562:OXJ65562 PHE65562:PHF65562 PRA65562:PRB65562 QAW65562:QAX65562 QKS65562:QKT65562 QUO65562:QUP65562 REK65562:REL65562 ROG65562:ROH65562 RYC65562:RYD65562 SHY65562:SHZ65562 SRU65562:SRV65562 TBQ65562:TBR65562 TLM65562:TLN65562 TVI65562:TVJ65562 UFE65562:UFF65562 UPA65562:UPB65562 UYW65562:UYX65562 VIS65562:VIT65562 VSO65562:VSP65562 WCK65562:WCL65562 WMG65562:WMH65562 WWC65562:WWD65562 U131098:V131098 JQ131098:JR131098 TM131098:TN131098 ADI131098:ADJ131098 ANE131098:ANF131098 AXA131098:AXB131098 BGW131098:BGX131098 BQS131098:BQT131098 CAO131098:CAP131098 CKK131098:CKL131098 CUG131098:CUH131098 DEC131098:DED131098 DNY131098:DNZ131098 DXU131098:DXV131098 EHQ131098:EHR131098 ERM131098:ERN131098 FBI131098:FBJ131098 FLE131098:FLF131098 FVA131098:FVB131098 GEW131098:GEX131098 GOS131098:GOT131098 GYO131098:GYP131098 HIK131098:HIL131098 HSG131098:HSH131098 ICC131098:ICD131098 ILY131098:ILZ131098 IVU131098:IVV131098 JFQ131098:JFR131098 JPM131098:JPN131098 JZI131098:JZJ131098 KJE131098:KJF131098 KTA131098:KTB131098 LCW131098:LCX131098 LMS131098:LMT131098 LWO131098:LWP131098 MGK131098:MGL131098 MQG131098:MQH131098 NAC131098:NAD131098 NJY131098:NJZ131098 NTU131098:NTV131098 ODQ131098:ODR131098 ONM131098:ONN131098 OXI131098:OXJ131098 PHE131098:PHF131098 PRA131098:PRB131098 QAW131098:QAX131098 QKS131098:QKT131098 QUO131098:QUP131098 REK131098:REL131098 ROG131098:ROH131098 RYC131098:RYD131098 SHY131098:SHZ131098 SRU131098:SRV131098 TBQ131098:TBR131098 TLM131098:TLN131098 TVI131098:TVJ131098 UFE131098:UFF131098 UPA131098:UPB131098 UYW131098:UYX131098 VIS131098:VIT131098 VSO131098:VSP131098 WCK131098:WCL131098 WMG131098:WMH131098 WWC131098:WWD131098 U196634:V196634 JQ196634:JR196634 TM196634:TN196634 ADI196634:ADJ196634 ANE196634:ANF196634 AXA196634:AXB196634 BGW196634:BGX196634 BQS196634:BQT196634 CAO196634:CAP196634 CKK196634:CKL196634 CUG196634:CUH196634 DEC196634:DED196634 DNY196634:DNZ196634 DXU196634:DXV196634 EHQ196634:EHR196634 ERM196634:ERN196634 FBI196634:FBJ196634 FLE196634:FLF196634 FVA196634:FVB196634 GEW196634:GEX196634 GOS196634:GOT196634 GYO196634:GYP196634 HIK196634:HIL196634 HSG196634:HSH196634 ICC196634:ICD196634 ILY196634:ILZ196634 IVU196634:IVV196634 JFQ196634:JFR196634 JPM196634:JPN196634 JZI196634:JZJ196634 KJE196634:KJF196634 KTA196634:KTB196634 LCW196634:LCX196634 LMS196634:LMT196634 LWO196634:LWP196634 MGK196634:MGL196634 MQG196634:MQH196634 NAC196634:NAD196634 NJY196634:NJZ196634 NTU196634:NTV196634 ODQ196634:ODR196634 ONM196634:ONN196634 OXI196634:OXJ196634 PHE196634:PHF196634 PRA196634:PRB196634 QAW196634:QAX196634 QKS196634:QKT196634 QUO196634:QUP196634 REK196634:REL196634 ROG196634:ROH196634 RYC196634:RYD196634 SHY196634:SHZ196634 SRU196634:SRV196634 TBQ196634:TBR196634 TLM196634:TLN196634 TVI196634:TVJ196634 UFE196634:UFF196634 UPA196634:UPB196634 UYW196634:UYX196634 VIS196634:VIT196634 VSO196634:VSP196634 WCK196634:WCL196634 WMG196634:WMH196634 WWC196634:WWD196634 U262170:V262170 JQ262170:JR262170 TM262170:TN262170 ADI262170:ADJ262170 ANE262170:ANF262170 AXA262170:AXB262170 BGW262170:BGX262170 BQS262170:BQT262170 CAO262170:CAP262170 CKK262170:CKL262170 CUG262170:CUH262170 DEC262170:DED262170 DNY262170:DNZ262170 DXU262170:DXV262170 EHQ262170:EHR262170 ERM262170:ERN262170 FBI262170:FBJ262170 FLE262170:FLF262170 FVA262170:FVB262170 GEW262170:GEX262170 GOS262170:GOT262170 GYO262170:GYP262170 HIK262170:HIL262170 HSG262170:HSH262170 ICC262170:ICD262170 ILY262170:ILZ262170 IVU262170:IVV262170 JFQ262170:JFR262170 JPM262170:JPN262170 JZI262170:JZJ262170 KJE262170:KJF262170 KTA262170:KTB262170 LCW262170:LCX262170 LMS262170:LMT262170 LWO262170:LWP262170 MGK262170:MGL262170 MQG262170:MQH262170 NAC262170:NAD262170 NJY262170:NJZ262170 NTU262170:NTV262170 ODQ262170:ODR262170 ONM262170:ONN262170 OXI262170:OXJ262170 PHE262170:PHF262170 PRA262170:PRB262170 QAW262170:QAX262170 QKS262170:QKT262170 QUO262170:QUP262170 REK262170:REL262170 ROG262170:ROH262170 RYC262170:RYD262170 SHY262170:SHZ262170 SRU262170:SRV262170 TBQ262170:TBR262170 TLM262170:TLN262170 TVI262170:TVJ262170 UFE262170:UFF262170 UPA262170:UPB262170 UYW262170:UYX262170 VIS262170:VIT262170 VSO262170:VSP262170 WCK262170:WCL262170 WMG262170:WMH262170 WWC262170:WWD262170 U327706:V327706 JQ327706:JR327706 TM327706:TN327706 ADI327706:ADJ327706 ANE327706:ANF327706 AXA327706:AXB327706 BGW327706:BGX327706 BQS327706:BQT327706 CAO327706:CAP327706 CKK327706:CKL327706 CUG327706:CUH327706 DEC327706:DED327706 DNY327706:DNZ327706 DXU327706:DXV327706 EHQ327706:EHR327706 ERM327706:ERN327706 FBI327706:FBJ327706 FLE327706:FLF327706 FVA327706:FVB327706 GEW327706:GEX327706 GOS327706:GOT327706 GYO327706:GYP327706 HIK327706:HIL327706 HSG327706:HSH327706 ICC327706:ICD327706 ILY327706:ILZ327706 IVU327706:IVV327706 JFQ327706:JFR327706 JPM327706:JPN327706 JZI327706:JZJ327706 KJE327706:KJF327706 KTA327706:KTB327706 LCW327706:LCX327706 LMS327706:LMT327706 LWO327706:LWP327706 MGK327706:MGL327706 MQG327706:MQH327706 NAC327706:NAD327706 NJY327706:NJZ327706 NTU327706:NTV327706 ODQ327706:ODR327706 ONM327706:ONN327706 OXI327706:OXJ327706 PHE327706:PHF327706 PRA327706:PRB327706 QAW327706:QAX327706 QKS327706:QKT327706 QUO327706:QUP327706 REK327706:REL327706 ROG327706:ROH327706 RYC327706:RYD327706 SHY327706:SHZ327706 SRU327706:SRV327706 TBQ327706:TBR327706 TLM327706:TLN327706 TVI327706:TVJ327706 UFE327706:UFF327706 UPA327706:UPB327706 UYW327706:UYX327706 VIS327706:VIT327706 VSO327706:VSP327706 WCK327706:WCL327706 WMG327706:WMH327706 WWC327706:WWD327706 U393242:V393242 JQ393242:JR393242 TM393242:TN393242 ADI393242:ADJ393242 ANE393242:ANF393242 AXA393242:AXB393242 BGW393242:BGX393242 BQS393242:BQT393242 CAO393242:CAP393242 CKK393242:CKL393242 CUG393242:CUH393242 DEC393242:DED393242 DNY393242:DNZ393242 DXU393242:DXV393242 EHQ393242:EHR393242 ERM393242:ERN393242 FBI393242:FBJ393242 FLE393242:FLF393242 FVA393242:FVB393242 GEW393242:GEX393242 GOS393242:GOT393242 GYO393242:GYP393242 HIK393242:HIL393242 HSG393242:HSH393242 ICC393242:ICD393242 ILY393242:ILZ393242 IVU393242:IVV393242 JFQ393242:JFR393242 JPM393242:JPN393242 JZI393242:JZJ393242 KJE393242:KJF393242 KTA393242:KTB393242 LCW393242:LCX393242 LMS393242:LMT393242 LWO393242:LWP393242 MGK393242:MGL393242 MQG393242:MQH393242 NAC393242:NAD393242 NJY393242:NJZ393242 NTU393242:NTV393242 ODQ393242:ODR393242 ONM393242:ONN393242 OXI393242:OXJ393242 PHE393242:PHF393242 PRA393242:PRB393242 QAW393242:QAX393242 QKS393242:QKT393242 QUO393242:QUP393242 REK393242:REL393242 ROG393242:ROH393242 RYC393242:RYD393242 SHY393242:SHZ393242 SRU393242:SRV393242 TBQ393242:TBR393242 TLM393242:TLN393242 TVI393242:TVJ393242 UFE393242:UFF393242 UPA393242:UPB393242 UYW393242:UYX393242 VIS393242:VIT393242 VSO393242:VSP393242 WCK393242:WCL393242 WMG393242:WMH393242 WWC393242:WWD393242 U458778:V458778 JQ458778:JR458778 TM458778:TN458778 ADI458778:ADJ458778 ANE458778:ANF458778 AXA458778:AXB458778 BGW458778:BGX458778 BQS458778:BQT458778 CAO458778:CAP458778 CKK458778:CKL458778 CUG458778:CUH458778 DEC458778:DED458778 DNY458778:DNZ458778 DXU458778:DXV458778 EHQ458778:EHR458778 ERM458778:ERN458778 FBI458778:FBJ458778 FLE458778:FLF458778 FVA458778:FVB458778 GEW458778:GEX458778 GOS458778:GOT458778 GYO458778:GYP458778 HIK458778:HIL458778 HSG458778:HSH458778 ICC458778:ICD458778 ILY458778:ILZ458778 IVU458778:IVV458778 JFQ458778:JFR458778 JPM458778:JPN458778 JZI458778:JZJ458778 KJE458778:KJF458778 KTA458778:KTB458778 LCW458778:LCX458778 LMS458778:LMT458778 LWO458778:LWP458778 MGK458778:MGL458778 MQG458778:MQH458778 NAC458778:NAD458778 NJY458778:NJZ458778 NTU458778:NTV458778 ODQ458778:ODR458778 ONM458778:ONN458778 OXI458778:OXJ458778 PHE458778:PHF458778 PRA458778:PRB458778 QAW458778:QAX458778 QKS458778:QKT458778 QUO458778:QUP458778 REK458778:REL458778 ROG458778:ROH458778 RYC458778:RYD458778 SHY458778:SHZ458778 SRU458778:SRV458778 TBQ458778:TBR458778 TLM458778:TLN458778 TVI458778:TVJ458778 UFE458778:UFF458778 UPA458778:UPB458778 UYW458778:UYX458778 VIS458778:VIT458778 VSO458778:VSP458778 WCK458778:WCL458778 WMG458778:WMH458778 WWC458778:WWD458778 U524314:V524314 JQ524314:JR524314 TM524314:TN524314 ADI524314:ADJ524314 ANE524314:ANF524314 AXA524314:AXB524314 BGW524314:BGX524314 BQS524314:BQT524314 CAO524314:CAP524314 CKK524314:CKL524314 CUG524314:CUH524314 DEC524314:DED524314 DNY524314:DNZ524314 DXU524314:DXV524314 EHQ524314:EHR524314 ERM524314:ERN524314 FBI524314:FBJ524314 FLE524314:FLF524314 FVA524314:FVB524314 GEW524314:GEX524314 GOS524314:GOT524314 GYO524314:GYP524314 HIK524314:HIL524314 HSG524314:HSH524314 ICC524314:ICD524314 ILY524314:ILZ524314 IVU524314:IVV524314 JFQ524314:JFR524314 JPM524314:JPN524314 JZI524314:JZJ524314 KJE524314:KJF524314 KTA524314:KTB524314 LCW524314:LCX524314 LMS524314:LMT524314 LWO524314:LWP524314 MGK524314:MGL524314 MQG524314:MQH524314 NAC524314:NAD524314 NJY524314:NJZ524314 NTU524314:NTV524314 ODQ524314:ODR524314 ONM524314:ONN524314 OXI524314:OXJ524314 PHE524314:PHF524314 PRA524314:PRB524314 QAW524314:QAX524314 QKS524314:QKT524314 QUO524314:QUP524314 REK524314:REL524314 ROG524314:ROH524314 RYC524314:RYD524314 SHY524314:SHZ524314 SRU524314:SRV524314 TBQ524314:TBR524314 TLM524314:TLN524314 TVI524314:TVJ524314 UFE524314:UFF524314 UPA524314:UPB524314 UYW524314:UYX524314 VIS524314:VIT524314 VSO524314:VSP524314 WCK524314:WCL524314 WMG524314:WMH524314 WWC524314:WWD524314 U589850:V589850 JQ589850:JR589850 TM589850:TN589850 ADI589850:ADJ589850 ANE589850:ANF589850 AXA589850:AXB589850 BGW589850:BGX589850 BQS589850:BQT589850 CAO589850:CAP589850 CKK589850:CKL589850 CUG589850:CUH589850 DEC589850:DED589850 DNY589850:DNZ589850 DXU589850:DXV589850 EHQ589850:EHR589850 ERM589850:ERN589850 FBI589850:FBJ589850 FLE589850:FLF589850 FVA589850:FVB589850 GEW589850:GEX589850 GOS589850:GOT589850 GYO589850:GYP589850 HIK589850:HIL589850 HSG589850:HSH589850 ICC589850:ICD589850 ILY589850:ILZ589850 IVU589850:IVV589850 JFQ589850:JFR589850 JPM589850:JPN589850 JZI589850:JZJ589850 KJE589850:KJF589850 KTA589850:KTB589850 LCW589850:LCX589850 LMS589850:LMT589850 LWO589850:LWP589850 MGK589850:MGL589850 MQG589850:MQH589850 NAC589850:NAD589850 NJY589850:NJZ589850 NTU589850:NTV589850 ODQ589850:ODR589850 ONM589850:ONN589850 OXI589850:OXJ589850 PHE589850:PHF589850 PRA589850:PRB589850 QAW589850:QAX589850 QKS589850:QKT589850 QUO589850:QUP589850 REK589850:REL589850 ROG589850:ROH589850 RYC589850:RYD589850 SHY589850:SHZ589850 SRU589850:SRV589850 TBQ589850:TBR589850 TLM589850:TLN589850 TVI589850:TVJ589850 UFE589850:UFF589850 UPA589850:UPB589850 UYW589850:UYX589850 VIS589850:VIT589850 VSO589850:VSP589850 WCK589850:WCL589850 WMG589850:WMH589850 WWC589850:WWD589850 U655386:V655386 JQ655386:JR655386 TM655386:TN655386 ADI655386:ADJ655386 ANE655386:ANF655386 AXA655386:AXB655386 BGW655386:BGX655386 BQS655386:BQT655386 CAO655386:CAP655386 CKK655386:CKL655386 CUG655386:CUH655386 DEC655386:DED655386 DNY655386:DNZ655386 DXU655386:DXV655386 EHQ655386:EHR655386 ERM655386:ERN655386 FBI655386:FBJ655386 FLE655386:FLF655386 FVA655386:FVB655386 GEW655386:GEX655386 GOS655386:GOT655386 GYO655386:GYP655386 HIK655386:HIL655386 HSG655386:HSH655386 ICC655386:ICD655386 ILY655386:ILZ655386 IVU655386:IVV655386 JFQ655386:JFR655386 JPM655386:JPN655386 JZI655386:JZJ655386 KJE655386:KJF655386 KTA655386:KTB655386 LCW655386:LCX655386 LMS655386:LMT655386 LWO655386:LWP655386 MGK655386:MGL655386 MQG655386:MQH655386 NAC655386:NAD655386 NJY655386:NJZ655386 NTU655386:NTV655386 ODQ655386:ODR655386 ONM655386:ONN655386 OXI655386:OXJ655386 PHE655386:PHF655386 PRA655386:PRB655386 QAW655386:QAX655386 QKS655386:QKT655386 QUO655386:QUP655386 REK655386:REL655386 ROG655386:ROH655386 RYC655386:RYD655386 SHY655386:SHZ655386 SRU655386:SRV655386 TBQ655386:TBR655386 TLM655386:TLN655386 TVI655386:TVJ655386 UFE655386:UFF655386 UPA655386:UPB655386 UYW655386:UYX655386 VIS655386:VIT655386 VSO655386:VSP655386 WCK655386:WCL655386 WMG655386:WMH655386 WWC655386:WWD655386 U720922:V720922 JQ720922:JR720922 TM720922:TN720922 ADI720922:ADJ720922 ANE720922:ANF720922 AXA720922:AXB720922 BGW720922:BGX720922 BQS720922:BQT720922 CAO720922:CAP720922 CKK720922:CKL720922 CUG720922:CUH720922 DEC720922:DED720922 DNY720922:DNZ720922 DXU720922:DXV720922 EHQ720922:EHR720922 ERM720922:ERN720922 FBI720922:FBJ720922 FLE720922:FLF720922 FVA720922:FVB720922 GEW720922:GEX720922 GOS720922:GOT720922 GYO720922:GYP720922 HIK720922:HIL720922 HSG720922:HSH720922 ICC720922:ICD720922 ILY720922:ILZ720922 IVU720922:IVV720922 JFQ720922:JFR720922 JPM720922:JPN720922 JZI720922:JZJ720922 KJE720922:KJF720922 KTA720922:KTB720922 LCW720922:LCX720922 LMS720922:LMT720922 LWO720922:LWP720922 MGK720922:MGL720922 MQG720922:MQH720922 NAC720922:NAD720922 NJY720922:NJZ720922 NTU720922:NTV720922 ODQ720922:ODR720922 ONM720922:ONN720922 OXI720922:OXJ720922 PHE720922:PHF720922 PRA720922:PRB720922 QAW720922:QAX720922 QKS720922:QKT720922 QUO720922:QUP720922 REK720922:REL720922 ROG720922:ROH720922 RYC720922:RYD720922 SHY720922:SHZ720922 SRU720922:SRV720922 TBQ720922:TBR720922 TLM720922:TLN720922 TVI720922:TVJ720922 UFE720922:UFF720922 UPA720922:UPB720922 UYW720922:UYX720922 VIS720922:VIT720922 VSO720922:VSP720922 WCK720922:WCL720922 WMG720922:WMH720922 WWC720922:WWD720922 U786458:V786458 JQ786458:JR786458 TM786458:TN786458 ADI786458:ADJ786458 ANE786458:ANF786458 AXA786458:AXB786458 BGW786458:BGX786458 BQS786458:BQT786458 CAO786458:CAP786458 CKK786458:CKL786458 CUG786458:CUH786458 DEC786458:DED786458 DNY786458:DNZ786458 DXU786458:DXV786458 EHQ786458:EHR786458 ERM786458:ERN786458 FBI786458:FBJ786458 FLE786458:FLF786458 FVA786458:FVB786458 GEW786458:GEX786458 GOS786458:GOT786458 GYO786458:GYP786458 HIK786458:HIL786458 HSG786458:HSH786458 ICC786458:ICD786458 ILY786458:ILZ786458 IVU786458:IVV786458 JFQ786458:JFR786458 JPM786458:JPN786458 JZI786458:JZJ786458 KJE786458:KJF786458 KTA786458:KTB786458 LCW786458:LCX786458 LMS786458:LMT786458 LWO786458:LWP786458 MGK786458:MGL786458 MQG786458:MQH786458 NAC786458:NAD786458 NJY786458:NJZ786458 NTU786458:NTV786458 ODQ786458:ODR786458 ONM786458:ONN786458 OXI786458:OXJ786458 PHE786458:PHF786458 PRA786458:PRB786458 QAW786458:QAX786458 QKS786458:QKT786458 QUO786458:QUP786458 REK786458:REL786458 ROG786458:ROH786458 RYC786458:RYD786458 SHY786458:SHZ786458 SRU786458:SRV786458 TBQ786458:TBR786458 TLM786458:TLN786458 TVI786458:TVJ786458 UFE786458:UFF786458 UPA786458:UPB786458 UYW786458:UYX786458 VIS786458:VIT786458 VSO786458:VSP786458 WCK786458:WCL786458 WMG786458:WMH786458 WWC786458:WWD786458 U851994:V851994 JQ851994:JR851994 TM851994:TN851994 ADI851994:ADJ851994 ANE851994:ANF851994 AXA851994:AXB851994 BGW851994:BGX851994 BQS851994:BQT851994 CAO851994:CAP851994 CKK851994:CKL851994 CUG851994:CUH851994 DEC851994:DED851994 DNY851994:DNZ851994 DXU851994:DXV851994 EHQ851994:EHR851994 ERM851994:ERN851994 FBI851994:FBJ851994 FLE851994:FLF851994 FVA851994:FVB851994 GEW851994:GEX851994 GOS851994:GOT851994 GYO851994:GYP851994 HIK851994:HIL851994 HSG851994:HSH851994 ICC851994:ICD851994 ILY851994:ILZ851994 IVU851994:IVV851994 JFQ851994:JFR851994 JPM851994:JPN851994 JZI851994:JZJ851994 KJE851994:KJF851994 KTA851994:KTB851994 LCW851994:LCX851994 LMS851994:LMT851994 LWO851994:LWP851994 MGK851994:MGL851994 MQG851994:MQH851994 NAC851994:NAD851994 NJY851994:NJZ851994 NTU851994:NTV851994 ODQ851994:ODR851994 ONM851994:ONN851994 OXI851994:OXJ851994 PHE851994:PHF851994 PRA851994:PRB851994 QAW851994:QAX851994 QKS851994:QKT851994 QUO851994:QUP851994 REK851994:REL851994 ROG851994:ROH851994 RYC851994:RYD851994 SHY851994:SHZ851994 SRU851994:SRV851994 TBQ851994:TBR851994 TLM851994:TLN851994 TVI851994:TVJ851994 UFE851994:UFF851994 UPA851994:UPB851994 UYW851994:UYX851994 VIS851994:VIT851994 VSO851994:VSP851994 WCK851994:WCL851994 WMG851994:WMH851994 WWC851994:WWD851994 U917530:V917530 JQ917530:JR917530 TM917530:TN917530 ADI917530:ADJ917530 ANE917530:ANF917530 AXA917530:AXB917530 BGW917530:BGX917530 BQS917530:BQT917530 CAO917530:CAP917530 CKK917530:CKL917530 CUG917530:CUH917530 DEC917530:DED917530 DNY917530:DNZ917530 DXU917530:DXV917530 EHQ917530:EHR917530 ERM917530:ERN917530 FBI917530:FBJ917530 FLE917530:FLF917530 FVA917530:FVB917530 GEW917530:GEX917530 GOS917530:GOT917530 GYO917530:GYP917530 HIK917530:HIL917530 HSG917530:HSH917530 ICC917530:ICD917530 ILY917530:ILZ917530 IVU917530:IVV917530 JFQ917530:JFR917530 JPM917530:JPN917530 JZI917530:JZJ917530 KJE917530:KJF917530 KTA917530:KTB917530 LCW917530:LCX917530 LMS917530:LMT917530 LWO917530:LWP917530 MGK917530:MGL917530 MQG917530:MQH917530 NAC917530:NAD917530 NJY917530:NJZ917530 NTU917530:NTV917530 ODQ917530:ODR917530 ONM917530:ONN917530 OXI917530:OXJ917530 PHE917530:PHF917530 PRA917530:PRB917530 QAW917530:QAX917530 QKS917530:QKT917530 QUO917530:QUP917530 REK917530:REL917530 ROG917530:ROH917530 RYC917530:RYD917530 SHY917530:SHZ917530 SRU917530:SRV917530 TBQ917530:TBR917530 TLM917530:TLN917530 TVI917530:TVJ917530 UFE917530:UFF917530 UPA917530:UPB917530 UYW917530:UYX917530 VIS917530:VIT917530 VSO917530:VSP917530 WCK917530:WCL917530 WMG917530:WMH917530 WWC917530:WWD917530 U983066:V983066 JQ983066:JR983066 TM983066:TN983066 ADI983066:ADJ983066 ANE983066:ANF983066 AXA983066:AXB983066 BGW983066:BGX983066 BQS983066:BQT983066 CAO983066:CAP983066 CKK983066:CKL983066 CUG983066:CUH983066 DEC983066:DED983066 DNY983066:DNZ983066 DXU983066:DXV983066 EHQ983066:EHR983066 ERM983066:ERN983066 FBI983066:FBJ983066 FLE983066:FLF983066 FVA983066:FVB983066 GEW983066:GEX983066 GOS983066:GOT983066 GYO983066:GYP983066 HIK983066:HIL983066 HSG983066:HSH983066 ICC983066:ICD983066 ILY983066:ILZ983066 IVU983066:IVV983066 JFQ983066:JFR983066 JPM983066:JPN983066 JZI983066:JZJ983066 KJE983066:KJF983066 KTA983066:KTB983066 LCW983066:LCX983066 LMS983066:LMT983066 LWO983066:LWP983066 MGK983066:MGL983066 MQG983066:MQH983066 NAC983066:NAD983066 NJY983066:NJZ983066 NTU983066:NTV983066 ODQ983066:ODR983066 ONM983066:ONN983066 OXI983066:OXJ983066 PHE983066:PHF983066 PRA983066:PRB983066 QAW983066:QAX983066 QKS983066:QKT983066 QUO983066:QUP983066 REK983066:REL983066 ROG983066:ROH983066 RYC983066:RYD983066 SHY983066:SHZ983066 SRU983066:SRV983066 TBQ983066:TBR983066 TLM983066:TLN983066 TVI983066:TVJ983066 UFE983066:UFF983066 UPA983066:UPB983066 UYW983066:UYX983066 VIS983066:VIT983066 VSO983066:VSP983066 WCK983066:WCL983066 WMG983066:WMH983066 WWC983066:WWD983066" xr:uid="{082A496F-8790-46A8-9184-0EBD5A7419EF}">
      <formula1>region</formula1>
    </dataValidation>
    <dataValidation type="whole" operator="greaterThan" allowBlank="1" showErrorMessage="1" errorTitle="Number of Hospitals" error="Please enter a number greater than 0." sqref="WVT983076 ACZ30 AMV30 AWR30 BGN30 BQJ30 CAF30 CKB30 CTX30 DDT30 DNP30 DXL30 EHH30 ERD30 FAZ30 FKV30 FUR30 GEN30 GOJ30 GYF30 HIB30 HRX30 IBT30 ILP30 IVL30 JFH30 JPD30 JYZ30 KIV30 KSR30 LCN30 LMJ30 LWF30 MGB30 MPX30 MZT30 NJP30 NTL30 ODH30 OND30 OWZ30 PGV30 PQR30 QAN30 QKJ30 QUF30 REB30 RNX30 RXT30 SHP30 SRL30 TBH30 TLD30 TUZ30 UEV30 UOR30 UYN30 VIJ30 VSF30 WCB30 WLX30 WVT30 JH30 WLX983076 L65574 JH65572 TD65572 ACZ65572 AMV65572 AWR65572 BGN65572 BQJ65572 CAF65572 CKB65572 CTX65572 DDT65572 DNP65572 DXL65572 EHH65572 ERD65572 FAZ65572 FKV65572 FUR65572 GEN65572 GOJ65572 GYF65572 HIB65572 HRX65572 IBT65572 ILP65572 IVL65572 JFH65572 JPD65572 JYZ65572 KIV65572 KSR65572 LCN65572 LMJ65572 LWF65572 MGB65572 MPX65572 MZT65572 NJP65572 NTL65572 ODH65572 OND65572 OWZ65572 PGV65572 PQR65572 QAN65572 QKJ65572 QUF65572 REB65572 RNX65572 RXT65572 SHP65572 SRL65572 TBH65572 TLD65572 TUZ65572 UEV65572 UOR65572 UYN65572 VIJ65572 VSF65572 WCB65572 WLX65572 WVT65572 L131110 JH131108 TD131108 ACZ131108 AMV131108 AWR131108 BGN131108 BQJ131108 CAF131108 CKB131108 CTX131108 DDT131108 DNP131108 DXL131108 EHH131108 ERD131108 FAZ131108 FKV131108 FUR131108 GEN131108 GOJ131108 GYF131108 HIB131108 HRX131108 IBT131108 ILP131108 IVL131108 JFH131108 JPD131108 JYZ131108 KIV131108 KSR131108 LCN131108 LMJ131108 LWF131108 MGB131108 MPX131108 MZT131108 NJP131108 NTL131108 ODH131108 OND131108 OWZ131108 PGV131108 PQR131108 QAN131108 QKJ131108 QUF131108 REB131108 RNX131108 RXT131108 SHP131108 SRL131108 TBH131108 TLD131108 TUZ131108 UEV131108 UOR131108 UYN131108 VIJ131108 VSF131108 WCB131108 WLX131108 WVT131108 L196646 JH196644 TD196644 ACZ196644 AMV196644 AWR196644 BGN196644 BQJ196644 CAF196644 CKB196644 CTX196644 DDT196644 DNP196644 DXL196644 EHH196644 ERD196644 FAZ196644 FKV196644 FUR196644 GEN196644 GOJ196644 GYF196644 HIB196644 HRX196644 IBT196644 ILP196644 IVL196644 JFH196644 JPD196644 JYZ196644 KIV196644 KSR196644 LCN196644 LMJ196644 LWF196644 MGB196644 MPX196644 MZT196644 NJP196644 NTL196644 ODH196644 OND196644 OWZ196644 PGV196644 PQR196644 QAN196644 QKJ196644 QUF196644 REB196644 RNX196644 RXT196644 SHP196644 SRL196644 TBH196644 TLD196644 TUZ196644 UEV196644 UOR196644 UYN196644 VIJ196644 VSF196644 WCB196644 WLX196644 WVT196644 L262182 JH262180 TD262180 ACZ262180 AMV262180 AWR262180 BGN262180 BQJ262180 CAF262180 CKB262180 CTX262180 DDT262180 DNP262180 DXL262180 EHH262180 ERD262180 FAZ262180 FKV262180 FUR262180 GEN262180 GOJ262180 GYF262180 HIB262180 HRX262180 IBT262180 ILP262180 IVL262180 JFH262180 JPD262180 JYZ262180 KIV262180 KSR262180 LCN262180 LMJ262180 LWF262180 MGB262180 MPX262180 MZT262180 NJP262180 NTL262180 ODH262180 OND262180 OWZ262180 PGV262180 PQR262180 QAN262180 QKJ262180 QUF262180 REB262180 RNX262180 RXT262180 SHP262180 SRL262180 TBH262180 TLD262180 TUZ262180 UEV262180 UOR262180 UYN262180 VIJ262180 VSF262180 WCB262180 WLX262180 WVT262180 L327718 JH327716 TD327716 ACZ327716 AMV327716 AWR327716 BGN327716 BQJ327716 CAF327716 CKB327716 CTX327716 DDT327716 DNP327716 DXL327716 EHH327716 ERD327716 FAZ327716 FKV327716 FUR327716 GEN327716 GOJ327716 GYF327716 HIB327716 HRX327716 IBT327716 ILP327716 IVL327716 JFH327716 JPD327716 JYZ327716 KIV327716 KSR327716 LCN327716 LMJ327716 LWF327716 MGB327716 MPX327716 MZT327716 NJP327716 NTL327716 ODH327716 OND327716 OWZ327716 PGV327716 PQR327716 QAN327716 QKJ327716 QUF327716 REB327716 RNX327716 RXT327716 SHP327716 SRL327716 TBH327716 TLD327716 TUZ327716 UEV327716 UOR327716 UYN327716 VIJ327716 VSF327716 WCB327716 WLX327716 WVT327716 L393254 JH393252 TD393252 ACZ393252 AMV393252 AWR393252 BGN393252 BQJ393252 CAF393252 CKB393252 CTX393252 DDT393252 DNP393252 DXL393252 EHH393252 ERD393252 FAZ393252 FKV393252 FUR393252 GEN393252 GOJ393252 GYF393252 HIB393252 HRX393252 IBT393252 ILP393252 IVL393252 JFH393252 JPD393252 JYZ393252 KIV393252 KSR393252 LCN393252 LMJ393252 LWF393252 MGB393252 MPX393252 MZT393252 NJP393252 NTL393252 ODH393252 OND393252 OWZ393252 PGV393252 PQR393252 QAN393252 QKJ393252 QUF393252 REB393252 RNX393252 RXT393252 SHP393252 SRL393252 TBH393252 TLD393252 TUZ393252 UEV393252 UOR393252 UYN393252 VIJ393252 VSF393252 WCB393252 WLX393252 WVT393252 L458790 JH458788 TD458788 ACZ458788 AMV458788 AWR458788 BGN458788 BQJ458788 CAF458788 CKB458788 CTX458788 DDT458788 DNP458788 DXL458788 EHH458788 ERD458788 FAZ458788 FKV458788 FUR458788 GEN458788 GOJ458788 GYF458788 HIB458788 HRX458788 IBT458788 ILP458788 IVL458788 JFH458788 JPD458788 JYZ458788 KIV458788 KSR458788 LCN458788 LMJ458788 LWF458788 MGB458788 MPX458788 MZT458788 NJP458788 NTL458788 ODH458788 OND458788 OWZ458788 PGV458788 PQR458788 QAN458788 QKJ458788 QUF458788 REB458788 RNX458788 RXT458788 SHP458788 SRL458788 TBH458788 TLD458788 TUZ458788 UEV458788 UOR458788 UYN458788 VIJ458788 VSF458788 WCB458788 WLX458788 WVT458788 L524326 JH524324 TD524324 ACZ524324 AMV524324 AWR524324 BGN524324 BQJ524324 CAF524324 CKB524324 CTX524324 DDT524324 DNP524324 DXL524324 EHH524324 ERD524324 FAZ524324 FKV524324 FUR524324 GEN524324 GOJ524324 GYF524324 HIB524324 HRX524324 IBT524324 ILP524324 IVL524324 JFH524324 JPD524324 JYZ524324 KIV524324 KSR524324 LCN524324 LMJ524324 LWF524324 MGB524324 MPX524324 MZT524324 NJP524324 NTL524324 ODH524324 OND524324 OWZ524324 PGV524324 PQR524324 QAN524324 QKJ524324 QUF524324 REB524324 RNX524324 RXT524324 SHP524324 SRL524324 TBH524324 TLD524324 TUZ524324 UEV524324 UOR524324 UYN524324 VIJ524324 VSF524324 WCB524324 WLX524324 WVT524324 L589862 JH589860 TD589860 ACZ589860 AMV589860 AWR589860 BGN589860 BQJ589860 CAF589860 CKB589860 CTX589860 DDT589860 DNP589860 DXL589860 EHH589860 ERD589860 FAZ589860 FKV589860 FUR589860 GEN589860 GOJ589860 GYF589860 HIB589860 HRX589860 IBT589860 ILP589860 IVL589860 JFH589860 JPD589860 JYZ589860 KIV589860 KSR589860 LCN589860 LMJ589860 LWF589860 MGB589860 MPX589860 MZT589860 NJP589860 NTL589860 ODH589860 OND589860 OWZ589860 PGV589860 PQR589860 QAN589860 QKJ589860 QUF589860 REB589860 RNX589860 RXT589860 SHP589860 SRL589860 TBH589860 TLD589860 TUZ589860 UEV589860 UOR589860 UYN589860 VIJ589860 VSF589860 WCB589860 WLX589860 WVT589860 L655398 JH655396 TD655396 ACZ655396 AMV655396 AWR655396 BGN655396 BQJ655396 CAF655396 CKB655396 CTX655396 DDT655396 DNP655396 DXL655396 EHH655396 ERD655396 FAZ655396 FKV655396 FUR655396 GEN655396 GOJ655396 GYF655396 HIB655396 HRX655396 IBT655396 ILP655396 IVL655396 JFH655396 JPD655396 JYZ655396 KIV655396 KSR655396 LCN655396 LMJ655396 LWF655396 MGB655396 MPX655396 MZT655396 NJP655396 NTL655396 ODH655396 OND655396 OWZ655396 PGV655396 PQR655396 QAN655396 QKJ655396 QUF655396 REB655396 RNX655396 RXT655396 SHP655396 SRL655396 TBH655396 TLD655396 TUZ655396 UEV655396 UOR655396 UYN655396 VIJ655396 VSF655396 WCB655396 WLX655396 WVT655396 L720934 JH720932 TD720932 ACZ720932 AMV720932 AWR720932 BGN720932 BQJ720932 CAF720932 CKB720932 CTX720932 DDT720932 DNP720932 DXL720932 EHH720932 ERD720932 FAZ720932 FKV720932 FUR720932 GEN720932 GOJ720932 GYF720932 HIB720932 HRX720932 IBT720932 ILP720932 IVL720932 JFH720932 JPD720932 JYZ720932 KIV720932 KSR720932 LCN720932 LMJ720932 LWF720932 MGB720932 MPX720932 MZT720932 NJP720932 NTL720932 ODH720932 OND720932 OWZ720932 PGV720932 PQR720932 QAN720932 QKJ720932 QUF720932 REB720932 RNX720932 RXT720932 SHP720932 SRL720932 TBH720932 TLD720932 TUZ720932 UEV720932 UOR720932 UYN720932 VIJ720932 VSF720932 WCB720932 WLX720932 WVT720932 L786470 JH786468 TD786468 ACZ786468 AMV786468 AWR786468 BGN786468 BQJ786468 CAF786468 CKB786468 CTX786468 DDT786468 DNP786468 DXL786468 EHH786468 ERD786468 FAZ786468 FKV786468 FUR786468 GEN786468 GOJ786468 GYF786468 HIB786468 HRX786468 IBT786468 ILP786468 IVL786468 JFH786468 JPD786468 JYZ786468 KIV786468 KSR786468 LCN786468 LMJ786468 LWF786468 MGB786468 MPX786468 MZT786468 NJP786468 NTL786468 ODH786468 OND786468 OWZ786468 PGV786468 PQR786468 QAN786468 QKJ786468 QUF786468 REB786468 RNX786468 RXT786468 SHP786468 SRL786468 TBH786468 TLD786468 TUZ786468 UEV786468 UOR786468 UYN786468 VIJ786468 VSF786468 WCB786468 WLX786468 WVT786468 L852006 JH852004 TD852004 ACZ852004 AMV852004 AWR852004 BGN852004 BQJ852004 CAF852004 CKB852004 CTX852004 DDT852004 DNP852004 DXL852004 EHH852004 ERD852004 FAZ852004 FKV852004 FUR852004 GEN852004 GOJ852004 GYF852004 HIB852004 HRX852004 IBT852004 ILP852004 IVL852004 JFH852004 JPD852004 JYZ852004 KIV852004 KSR852004 LCN852004 LMJ852004 LWF852004 MGB852004 MPX852004 MZT852004 NJP852004 NTL852004 ODH852004 OND852004 OWZ852004 PGV852004 PQR852004 QAN852004 QKJ852004 QUF852004 REB852004 RNX852004 RXT852004 SHP852004 SRL852004 TBH852004 TLD852004 TUZ852004 UEV852004 UOR852004 UYN852004 VIJ852004 VSF852004 WCB852004 WLX852004 WVT852004 L917542 JH917540 TD917540 ACZ917540 AMV917540 AWR917540 BGN917540 BQJ917540 CAF917540 CKB917540 CTX917540 DDT917540 DNP917540 DXL917540 EHH917540 ERD917540 FAZ917540 FKV917540 FUR917540 GEN917540 GOJ917540 GYF917540 HIB917540 HRX917540 IBT917540 ILP917540 IVL917540 JFH917540 JPD917540 JYZ917540 KIV917540 KSR917540 LCN917540 LMJ917540 LWF917540 MGB917540 MPX917540 MZT917540 NJP917540 NTL917540 ODH917540 OND917540 OWZ917540 PGV917540 PQR917540 QAN917540 QKJ917540 QUF917540 REB917540 RNX917540 RXT917540 SHP917540 SRL917540 TBH917540 TLD917540 TUZ917540 UEV917540 UOR917540 UYN917540 VIJ917540 VSF917540 WCB917540 WLX917540 WVT917540 L983078 JH983076 TD983076 ACZ983076 AMV983076 AWR983076 BGN983076 BQJ983076 CAF983076 CKB983076 CTX983076 DDT983076 DNP983076 DXL983076 EHH983076 ERD983076 FAZ983076 FKV983076 FUR983076 GEN983076 GOJ983076 GYF983076 HIB983076 HRX983076 IBT983076 ILP983076 IVL983076 JFH983076 JPD983076 JYZ983076 KIV983076 KSR983076 LCN983076 LMJ983076 LWF983076 MGB983076 MPX983076 MZT983076 NJP983076 NTL983076 ODH983076 OND983076 OWZ983076 PGV983076 PQR983076 QAN983076 QKJ983076 QUF983076 REB983076 RNX983076 RXT983076 SHP983076 SRL983076 TBH983076 TLD983076 TUZ983076 UEV983076 UOR983076 UYN983076 VIJ983076 VSF983076 WCB983076 TD30" xr:uid="{55EE8927-2637-4692-BA22-FDC19885C54A}">
      <formula1>0</formula1>
    </dataValidation>
    <dataValidation type="whole" operator="greaterThanOrEqual" allowBlank="1" showInputMessage="1" showErrorMessage="1" errorTitle="Number requested" error="Plesae enter a whole number greater than or equal to 0." sqref="WVT983088 JG41 TC41 ACY41 AMU41 AWQ41 BGM41 BQI41 CAE41 CKA41 CTW41 DDS41 DNO41 DXK41 EHG41 ERC41 FAY41 FKU41 FUQ41 GEM41 GOI41 GYE41 HIA41 HRW41 IBS41 ILO41 IVK41 JFG41 JPC41 JYY41 KIU41 KSQ41 LCM41 LMI41 LWE41 MGA41 MPW41 MZS41 NJO41 NTK41 ODG41 ONC41 OWY41 PGU41 PQQ41 QAM41 QKI41 QUE41 REA41 RNW41 RXS41 SHO41 SRK41 TBG41 TLC41 TUY41 UEU41 UOQ41 UYM41 VII41 VSE41 WCA41 WLW41 WVS41 K65581 JG65579 TC65579 ACY65579 AMU65579 AWQ65579 BGM65579 BQI65579 CAE65579 CKA65579 CTW65579 DDS65579 DNO65579 DXK65579 EHG65579 ERC65579 FAY65579 FKU65579 FUQ65579 GEM65579 GOI65579 GYE65579 HIA65579 HRW65579 IBS65579 ILO65579 IVK65579 JFG65579 JPC65579 JYY65579 KIU65579 KSQ65579 LCM65579 LMI65579 LWE65579 MGA65579 MPW65579 MZS65579 NJO65579 NTK65579 ODG65579 ONC65579 OWY65579 PGU65579 PQQ65579 QAM65579 QKI65579 QUE65579 REA65579 RNW65579 RXS65579 SHO65579 SRK65579 TBG65579 TLC65579 TUY65579 UEU65579 UOQ65579 UYM65579 VII65579 VSE65579 WCA65579 WLW65579 WVS65579 K131117 JG131115 TC131115 ACY131115 AMU131115 AWQ131115 BGM131115 BQI131115 CAE131115 CKA131115 CTW131115 DDS131115 DNO131115 DXK131115 EHG131115 ERC131115 FAY131115 FKU131115 FUQ131115 GEM131115 GOI131115 GYE131115 HIA131115 HRW131115 IBS131115 ILO131115 IVK131115 JFG131115 JPC131115 JYY131115 KIU131115 KSQ131115 LCM131115 LMI131115 LWE131115 MGA131115 MPW131115 MZS131115 NJO131115 NTK131115 ODG131115 ONC131115 OWY131115 PGU131115 PQQ131115 QAM131115 QKI131115 QUE131115 REA131115 RNW131115 RXS131115 SHO131115 SRK131115 TBG131115 TLC131115 TUY131115 UEU131115 UOQ131115 UYM131115 VII131115 VSE131115 WCA131115 WLW131115 WVS131115 K196653 JG196651 TC196651 ACY196651 AMU196651 AWQ196651 BGM196651 BQI196651 CAE196651 CKA196651 CTW196651 DDS196651 DNO196651 DXK196651 EHG196651 ERC196651 FAY196651 FKU196651 FUQ196651 GEM196651 GOI196651 GYE196651 HIA196651 HRW196651 IBS196651 ILO196651 IVK196651 JFG196651 JPC196651 JYY196651 KIU196651 KSQ196651 LCM196651 LMI196651 LWE196651 MGA196651 MPW196651 MZS196651 NJO196651 NTK196651 ODG196651 ONC196651 OWY196651 PGU196651 PQQ196651 QAM196651 QKI196651 QUE196651 REA196651 RNW196651 RXS196651 SHO196651 SRK196651 TBG196651 TLC196651 TUY196651 UEU196651 UOQ196651 UYM196651 VII196651 VSE196651 WCA196651 WLW196651 WVS196651 K262189 JG262187 TC262187 ACY262187 AMU262187 AWQ262187 BGM262187 BQI262187 CAE262187 CKA262187 CTW262187 DDS262187 DNO262187 DXK262187 EHG262187 ERC262187 FAY262187 FKU262187 FUQ262187 GEM262187 GOI262187 GYE262187 HIA262187 HRW262187 IBS262187 ILO262187 IVK262187 JFG262187 JPC262187 JYY262187 KIU262187 KSQ262187 LCM262187 LMI262187 LWE262187 MGA262187 MPW262187 MZS262187 NJO262187 NTK262187 ODG262187 ONC262187 OWY262187 PGU262187 PQQ262187 QAM262187 QKI262187 QUE262187 REA262187 RNW262187 RXS262187 SHO262187 SRK262187 TBG262187 TLC262187 TUY262187 UEU262187 UOQ262187 UYM262187 VII262187 VSE262187 WCA262187 WLW262187 WVS262187 K327725 JG327723 TC327723 ACY327723 AMU327723 AWQ327723 BGM327723 BQI327723 CAE327723 CKA327723 CTW327723 DDS327723 DNO327723 DXK327723 EHG327723 ERC327723 FAY327723 FKU327723 FUQ327723 GEM327723 GOI327723 GYE327723 HIA327723 HRW327723 IBS327723 ILO327723 IVK327723 JFG327723 JPC327723 JYY327723 KIU327723 KSQ327723 LCM327723 LMI327723 LWE327723 MGA327723 MPW327723 MZS327723 NJO327723 NTK327723 ODG327723 ONC327723 OWY327723 PGU327723 PQQ327723 QAM327723 QKI327723 QUE327723 REA327723 RNW327723 RXS327723 SHO327723 SRK327723 TBG327723 TLC327723 TUY327723 UEU327723 UOQ327723 UYM327723 VII327723 VSE327723 WCA327723 WLW327723 WVS327723 K393261 JG393259 TC393259 ACY393259 AMU393259 AWQ393259 BGM393259 BQI393259 CAE393259 CKA393259 CTW393259 DDS393259 DNO393259 DXK393259 EHG393259 ERC393259 FAY393259 FKU393259 FUQ393259 GEM393259 GOI393259 GYE393259 HIA393259 HRW393259 IBS393259 ILO393259 IVK393259 JFG393259 JPC393259 JYY393259 KIU393259 KSQ393259 LCM393259 LMI393259 LWE393259 MGA393259 MPW393259 MZS393259 NJO393259 NTK393259 ODG393259 ONC393259 OWY393259 PGU393259 PQQ393259 QAM393259 QKI393259 QUE393259 REA393259 RNW393259 RXS393259 SHO393259 SRK393259 TBG393259 TLC393259 TUY393259 UEU393259 UOQ393259 UYM393259 VII393259 VSE393259 WCA393259 WLW393259 WVS393259 K458797 JG458795 TC458795 ACY458795 AMU458795 AWQ458795 BGM458795 BQI458795 CAE458795 CKA458795 CTW458795 DDS458795 DNO458795 DXK458795 EHG458795 ERC458795 FAY458795 FKU458795 FUQ458795 GEM458795 GOI458795 GYE458795 HIA458795 HRW458795 IBS458795 ILO458795 IVK458795 JFG458795 JPC458795 JYY458795 KIU458795 KSQ458795 LCM458795 LMI458795 LWE458795 MGA458795 MPW458795 MZS458795 NJO458795 NTK458795 ODG458795 ONC458795 OWY458795 PGU458795 PQQ458795 QAM458795 QKI458795 QUE458795 REA458795 RNW458795 RXS458795 SHO458795 SRK458795 TBG458795 TLC458795 TUY458795 UEU458795 UOQ458795 UYM458795 VII458795 VSE458795 WCA458795 WLW458795 WVS458795 K524333 JG524331 TC524331 ACY524331 AMU524331 AWQ524331 BGM524331 BQI524331 CAE524331 CKA524331 CTW524331 DDS524331 DNO524331 DXK524331 EHG524331 ERC524331 FAY524331 FKU524331 FUQ524331 GEM524331 GOI524331 GYE524331 HIA524331 HRW524331 IBS524331 ILO524331 IVK524331 JFG524331 JPC524331 JYY524331 KIU524331 KSQ524331 LCM524331 LMI524331 LWE524331 MGA524331 MPW524331 MZS524331 NJO524331 NTK524331 ODG524331 ONC524331 OWY524331 PGU524331 PQQ524331 QAM524331 QKI524331 QUE524331 REA524331 RNW524331 RXS524331 SHO524331 SRK524331 TBG524331 TLC524331 TUY524331 UEU524331 UOQ524331 UYM524331 VII524331 VSE524331 WCA524331 WLW524331 WVS524331 K589869 JG589867 TC589867 ACY589867 AMU589867 AWQ589867 BGM589867 BQI589867 CAE589867 CKA589867 CTW589867 DDS589867 DNO589867 DXK589867 EHG589867 ERC589867 FAY589867 FKU589867 FUQ589867 GEM589867 GOI589867 GYE589867 HIA589867 HRW589867 IBS589867 ILO589867 IVK589867 JFG589867 JPC589867 JYY589867 KIU589867 KSQ589867 LCM589867 LMI589867 LWE589867 MGA589867 MPW589867 MZS589867 NJO589867 NTK589867 ODG589867 ONC589867 OWY589867 PGU589867 PQQ589867 QAM589867 QKI589867 QUE589867 REA589867 RNW589867 RXS589867 SHO589867 SRK589867 TBG589867 TLC589867 TUY589867 UEU589867 UOQ589867 UYM589867 VII589867 VSE589867 WCA589867 WLW589867 WVS589867 K655405 JG655403 TC655403 ACY655403 AMU655403 AWQ655403 BGM655403 BQI655403 CAE655403 CKA655403 CTW655403 DDS655403 DNO655403 DXK655403 EHG655403 ERC655403 FAY655403 FKU655403 FUQ655403 GEM655403 GOI655403 GYE655403 HIA655403 HRW655403 IBS655403 ILO655403 IVK655403 JFG655403 JPC655403 JYY655403 KIU655403 KSQ655403 LCM655403 LMI655403 LWE655403 MGA655403 MPW655403 MZS655403 NJO655403 NTK655403 ODG655403 ONC655403 OWY655403 PGU655403 PQQ655403 QAM655403 QKI655403 QUE655403 REA655403 RNW655403 RXS655403 SHO655403 SRK655403 TBG655403 TLC655403 TUY655403 UEU655403 UOQ655403 UYM655403 VII655403 VSE655403 WCA655403 WLW655403 WVS655403 K720941 JG720939 TC720939 ACY720939 AMU720939 AWQ720939 BGM720939 BQI720939 CAE720939 CKA720939 CTW720939 DDS720939 DNO720939 DXK720939 EHG720939 ERC720939 FAY720939 FKU720939 FUQ720939 GEM720939 GOI720939 GYE720939 HIA720939 HRW720939 IBS720939 ILO720939 IVK720939 JFG720939 JPC720939 JYY720939 KIU720939 KSQ720939 LCM720939 LMI720939 LWE720939 MGA720939 MPW720939 MZS720939 NJO720939 NTK720939 ODG720939 ONC720939 OWY720939 PGU720939 PQQ720939 QAM720939 QKI720939 QUE720939 REA720939 RNW720939 RXS720939 SHO720939 SRK720939 TBG720939 TLC720939 TUY720939 UEU720939 UOQ720939 UYM720939 VII720939 VSE720939 WCA720939 WLW720939 WVS720939 K786477 JG786475 TC786475 ACY786475 AMU786475 AWQ786475 BGM786475 BQI786475 CAE786475 CKA786475 CTW786475 DDS786475 DNO786475 DXK786475 EHG786475 ERC786475 FAY786475 FKU786475 FUQ786475 GEM786475 GOI786475 GYE786475 HIA786475 HRW786475 IBS786475 ILO786475 IVK786475 JFG786475 JPC786475 JYY786475 KIU786475 KSQ786475 LCM786475 LMI786475 LWE786475 MGA786475 MPW786475 MZS786475 NJO786475 NTK786475 ODG786475 ONC786475 OWY786475 PGU786475 PQQ786475 QAM786475 QKI786475 QUE786475 REA786475 RNW786475 RXS786475 SHO786475 SRK786475 TBG786475 TLC786475 TUY786475 UEU786475 UOQ786475 UYM786475 VII786475 VSE786475 WCA786475 WLW786475 WVS786475 K852013 JG852011 TC852011 ACY852011 AMU852011 AWQ852011 BGM852011 BQI852011 CAE852011 CKA852011 CTW852011 DDS852011 DNO852011 DXK852011 EHG852011 ERC852011 FAY852011 FKU852011 FUQ852011 GEM852011 GOI852011 GYE852011 HIA852011 HRW852011 IBS852011 ILO852011 IVK852011 JFG852011 JPC852011 JYY852011 KIU852011 KSQ852011 LCM852011 LMI852011 LWE852011 MGA852011 MPW852011 MZS852011 NJO852011 NTK852011 ODG852011 ONC852011 OWY852011 PGU852011 PQQ852011 QAM852011 QKI852011 QUE852011 REA852011 RNW852011 RXS852011 SHO852011 SRK852011 TBG852011 TLC852011 TUY852011 UEU852011 UOQ852011 UYM852011 VII852011 VSE852011 WCA852011 WLW852011 WVS852011 K917549 JG917547 TC917547 ACY917547 AMU917547 AWQ917547 BGM917547 BQI917547 CAE917547 CKA917547 CTW917547 DDS917547 DNO917547 DXK917547 EHG917547 ERC917547 FAY917547 FKU917547 FUQ917547 GEM917547 GOI917547 GYE917547 HIA917547 HRW917547 IBS917547 ILO917547 IVK917547 JFG917547 JPC917547 JYY917547 KIU917547 KSQ917547 LCM917547 LMI917547 LWE917547 MGA917547 MPW917547 MZS917547 NJO917547 NTK917547 ODG917547 ONC917547 OWY917547 PGU917547 PQQ917547 QAM917547 QKI917547 QUE917547 REA917547 RNW917547 RXS917547 SHO917547 SRK917547 TBG917547 TLC917547 TUY917547 UEU917547 UOQ917547 UYM917547 VII917547 VSE917547 WCA917547 WLW917547 WVS917547 K983085 JG983083 TC983083 ACY983083 AMU983083 AWQ983083 BGM983083 BQI983083 CAE983083 CKA983083 CTW983083 DDS983083 DNO983083 DXK983083 EHG983083 ERC983083 FAY983083 FKU983083 FUQ983083 GEM983083 GOI983083 GYE983083 HIA983083 HRW983083 IBS983083 ILO983083 IVK983083 JFG983083 JPC983083 JYY983083 KIU983083 KSQ983083 LCM983083 LMI983083 LWE983083 MGA983083 MPW983083 MZS983083 NJO983083 NTK983083 ODG983083 ONC983083 OWY983083 PGU983083 PQQ983083 QAM983083 QKI983083 QUE983083 REA983083 RNW983083 RXS983083 SHO983083 SRK983083 TBG983083 TLC983083 TUY983083 UEU983083 UOQ983083 UYM983083 VII983083 VSE983083 WCA983083 WLW983083 WVS983083 WLX983088 JH44 TD44 ACZ44 AMV44 AWR44 BGN44 BQJ44 CAF44 CKB44 CTX44 DDT44 DNP44 DXL44 EHH44 ERD44 FAZ44 FKV44 FUR44 GEN44 GOJ44 GYF44 HIB44 HRX44 IBT44 ILP44 IVL44 JFH44 JPD44 JYZ44 KIV44 KSR44 LCN44 LMJ44 LWF44 MGB44 MPX44 MZT44 NJP44 NTL44 ODH44 OND44 OWZ44 PGV44 PQR44 QAN44 QKJ44 QUF44 REB44 RNX44 RXT44 SHP44 SRL44 TBH44 TLD44 TUZ44 UEV44 UOR44 UYN44 VIJ44 VSF44 WCB44 WLX44 WVT44 L65586 JH65584 TD65584 ACZ65584 AMV65584 AWR65584 BGN65584 BQJ65584 CAF65584 CKB65584 CTX65584 DDT65584 DNP65584 DXL65584 EHH65584 ERD65584 FAZ65584 FKV65584 FUR65584 GEN65584 GOJ65584 GYF65584 HIB65584 HRX65584 IBT65584 ILP65584 IVL65584 JFH65584 JPD65584 JYZ65584 KIV65584 KSR65584 LCN65584 LMJ65584 LWF65584 MGB65584 MPX65584 MZT65584 NJP65584 NTL65584 ODH65584 OND65584 OWZ65584 PGV65584 PQR65584 QAN65584 QKJ65584 QUF65584 REB65584 RNX65584 RXT65584 SHP65584 SRL65584 TBH65584 TLD65584 TUZ65584 UEV65584 UOR65584 UYN65584 VIJ65584 VSF65584 WCB65584 WLX65584 WVT65584 L131122 JH131120 TD131120 ACZ131120 AMV131120 AWR131120 BGN131120 BQJ131120 CAF131120 CKB131120 CTX131120 DDT131120 DNP131120 DXL131120 EHH131120 ERD131120 FAZ131120 FKV131120 FUR131120 GEN131120 GOJ131120 GYF131120 HIB131120 HRX131120 IBT131120 ILP131120 IVL131120 JFH131120 JPD131120 JYZ131120 KIV131120 KSR131120 LCN131120 LMJ131120 LWF131120 MGB131120 MPX131120 MZT131120 NJP131120 NTL131120 ODH131120 OND131120 OWZ131120 PGV131120 PQR131120 QAN131120 QKJ131120 QUF131120 REB131120 RNX131120 RXT131120 SHP131120 SRL131120 TBH131120 TLD131120 TUZ131120 UEV131120 UOR131120 UYN131120 VIJ131120 VSF131120 WCB131120 WLX131120 WVT131120 L196658 JH196656 TD196656 ACZ196656 AMV196656 AWR196656 BGN196656 BQJ196656 CAF196656 CKB196656 CTX196656 DDT196656 DNP196656 DXL196656 EHH196656 ERD196656 FAZ196656 FKV196656 FUR196656 GEN196656 GOJ196656 GYF196656 HIB196656 HRX196656 IBT196656 ILP196656 IVL196656 JFH196656 JPD196656 JYZ196656 KIV196656 KSR196656 LCN196656 LMJ196656 LWF196656 MGB196656 MPX196656 MZT196656 NJP196656 NTL196656 ODH196656 OND196656 OWZ196656 PGV196656 PQR196656 QAN196656 QKJ196656 QUF196656 REB196656 RNX196656 RXT196656 SHP196656 SRL196656 TBH196656 TLD196656 TUZ196656 UEV196656 UOR196656 UYN196656 VIJ196656 VSF196656 WCB196656 WLX196656 WVT196656 L262194 JH262192 TD262192 ACZ262192 AMV262192 AWR262192 BGN262192 BQJ262192 CAF262192 CKB262192 CTX262192 DDT262192 DNP262192 DXL262192 EHH262192 ERD262192 FAZ262192 FKV262192 FUR262192 GEN262192 GOJ262192 GYF262192 HIB262192 HRX262192 IBT262192 ILP262192 IVL262192 JFH262192 JPD262192 JYZ262192 KIV262192 KSR262192 LCN262192 LMJ262192 LWF262192 MGB262192 MPX262192 MZT262192 NJP262192 NTL262192 ODH262192 OND262192 OWZ262192 PGV262192 PQR262192 QAN262192 QKJ262192 QUF262192 REB262192 RNX262192 RXT262192 SHP262192 SRL262192 TBH262192 TLD262192 TUZ262192 UEV262192 UOR262192 UYN262192 VIJ262192 VSF262192 WCB262192 WLX262192 WVT262192 L327730 JH327728 TD327728 ACZ327728 AMV327728 AWR327728 BGN327728 BQJ327728 CAF327728 CKB327728 CTX327728 DDT327728 DNP327728 DXL327728 EHH327728 ERD327728 FAZ327728 FKV327728 FUR327728 GEN327728 GOJ327728 GYF327728 HIB327728 HRX327728 IBT327728 ILP327728 IVL327728 JFH327728 JPD327728 JYZ327728 KIV327728 KSR327728 LCN327728 LMJ327728 LWF327728 MGB327728 MPX327728 MZT327728 NJP327728 NTL327728 ODH327728 OND327728 OWZ327728 PGV327728 PQR327728 QAN327728 QKJ327728 QUF327728 REB327728 RNX327728 RXT327728 SHP327728 SRL327728 TBH327728 TLD327728 TUZ327728 UEV327728 UOR327728 UYN327728 VIJ327728 VSF327728 WCB327728 WLX327728 WVT327728 L393266 JH393264 TD393264 ACZ393264 AMV393264 AWR393264 BGN393264 BQJ393264 CAF393264 CKB393264 CTX393264 DDT393264 DNP393264 DXL393264 EHH393264 ERD393264 FAZ393264 FKV393264 FUR393264 GEN393264 GOJ393264 GYF393264 HIB393264 HRX393264 IBT393264 ILP393264 IVL393264 JFH393264 JPD393264 JYZ393264 KIV393264 KSR393264 LCN393264 LMJ393264 LWF393264 MGB393264 MPX393264 MZT393264 NJP393264 NTL393264 ODH393264 OND393264 OWZ393264 PGV393264 PQR393264 QAN393264 QKJ393264 QUF393264 REB393264 RNX393264 RXT393264 SHP393264 SRL393264 TBH393264 TLD393264 TUZ393264 UEV393264 UOR393264 UYN393264 VIJ393264 VSF393264 WCB393264 WLX393264 WVT393264 L458802 JH458800 TD458800 ACZ458800 AMV458800 AWR458800 BGN458800 BQJ458800 CAF458800 CKB458800 CTX458800 DDT458800 DNP458800 DXL458800 EHH458800 ERD458800 FAZ458800 FKV458800 FUR458800 GEN458800 GOJ458800 GYF458800 HIB458800 HRX458800 IBT458800 ILP458800 IVL458800 JFH458800 JPD458800 JYZ458800 KIV458800 KSR458800 LCN458800 LMJ458800 LWF458800 MGB458800 MPX458800 MZT458800 NJP458800 NTL458800 ODH458800 OND458800 OWZ458800 PGV458800 PQR458800 QAN458800 QKJ458800 QUF458800 REB458800 RNX458800 RXT458800 SHP458800 SRL458800 TBH458800 TLD458800 TUZ458800 UEV458800 UOR458800 UYN458800 VIJ458800 VSF458800 WCB458800 WLX458800 WVT458800 L524338 JH524336 TD524336 ACZ524336 AMV524336 AWR524336 BGN524336 BQJ524336 CAF524336 CKB524336 CTX524336 DDT524336 DNP524336 DXL524336 EHH524336 ERD524336 FAZ524336 FKV524336 FUR524336 GEN524336 GOJ524336 GYF524336 HIB524336 HRX524336 IBT524336 ILP524336 IVL524336 JFH524336 JPD524336 JYZ524336 KIV524336 KSR524336 LCN524336 LMJ524336 LWF524336 MGB524336 MPX524336 MZT524336 NJP524336 NTL524336 ODH524336 OND524336 OWZ524336 PGV524336 PQR524336 QAN524336 QKJ524336 QUF524336 REB524336 RNX524336 RXT524336 SHP524336 SRL524336 TBH524336 TLD524336 TUZ524336 UEV524336 UOR524336 UYN524336 VIJ524336 VSF524336 WCB524336 WLX524336 WVT524336 L589874 JH589872 TD589872 ACZ589872 AMV589872 AWR589872 BGN589872 BQJ589872 CAF589872 CKB589872 CTX589872 DDT589872 DNP589872 DXL589872 EHH589872 ERD589872 FAZ589872 FKV589872 FUR589872 GEN589872 GOJ589872 GYF589872 HIB589872 HRX589872 IBT589872 ILP589872 IVL589872 JFH589872 JPD589872 JYZ589872 KIV589872 KSR589872 LCN589872 LMJ589872 LWF589872 MGB589872 MPX589872 MZT589872 NJP589872 NTL589872 ODH589872 OND589872 OWZ589872 PGV589872 PQR589872 QAN589872 QKJ589872 QUF589872 REB589872 RNX589872 RXT589872 SHP589872 SRL589872 TBH589872 TLD589872 TUZ589872 UEV589872 UOR589872 UYN589872 VIJ589872 VSF589872 WCB589872 WLX589872 WVT589872 L655410 JH655408 TD655408 ACZ655408 AMV655408 AWR655408 BGN655408 BQJ655408 CAF655408 CKB655408 CTX655408 DDT655408 DNP655408 DXL655408 EHH655408 ERD655408 FAZ655408 FKV655408 FUR655408 GEN655408 GOJ655408 GYF655408 HIB655408 HRX655408 IBT655408 ILP655408 IVL655408 JFH655408 JPD655408 JYZ655408 KIV655408 KSR655408 LCN655408 LMJ655408 LWF655408 MGB655408 MPX655408 MZT655408 NJP655408 NTL655408 ODH655408 OND655408 OWZ655408 PGV655408 PQR655408 QAN655408 QKJ655408 QUF655408 REB655408 RNX655408 RXT655408 SHP655408 SRL655408 TBH655408 TLD655408 TUZ655408 UEV655408 UOR655408 UYN655408 VIJ655408 VSF655408 WCB655408 WLX655408 WVT655408 L720946 JH720944 TD720944 ACZ720944 AMV720944 AWR720944 BGN720944 BQJ720944 CAF720944 CKB720944 CTX720944 DDT720944 DNP720944 DXL720944 EHH720944 ERD720944 FAZ720944 FKV720944 FUR720944 GEN720944 GOJ720944 GYF720944 HIB720944 HRX720944 IBT720944 ILP720944 IVL720944 JFH720944 JPD720944 JYZ720944 KIV720944 KSR720944 LCN720944 LMJ720944 LWF720944 MGB720944 MPX720944 MZT720944 NJP720944 NTL720944 ODH720944 OND720944 OWZ720944 PGV720944 PQR720944 QAN720944 QKJ720944 QUF720944 REB720944 RNX720944 RXT720944 SHP720944 SRL720944 TBH720944 TLD720944 TUZ720944 UEV720944 UOR720944 UYN720944 VIJ720944 VSF720944 WCB720944 WLX720944 WVT720944 L786482 JH786480 TD786480 ACZ786480 AMV786480 AWR786480 BGN786480 BQJ786480 CAF786480 CKB786480 CTX786480 DDT786480 DNP786480 DXL786480 EHH786480 ERD786480 FAZ786480 FKV786480 FUR786480 GEN786480 GOJ786480 GYF786480 HIB786480 HRX786480 IBT786480 ILP786480 IVL786480 JFH786480 JPD786480 JYZ786480 KIV786480 KSR786480 LCN786480 LMJ786480 LWF786480 MGB786480 MPX786480 MZT786480 NJP786480 NTL786480 ODH786480 OND786480 OWZ786480 PGV786480 PQR786480 QAN786480 QKJ786480 QUF786480 REB786480 RNX786480 RXT786480 SHP786480 SRL786480 TBH786480 TLD786480 TUZ786480 UEV786480 UOR786480 UYN786480 VIJ786480 VSF786480 WCB786480 WLX786480 WVT786480 L852018 JH852016 TD852016 ACZ852016 AMV852016 AWR852016 BGN852016 BQJ852016 CAF852016 CKB852016 CTX852016 DDT852016 DNP852016 DXL852016 EHH852016 ERD852016 FAZ852016 FKV852016 FUR852016 GEN852016 GOJ852016 GYF852016 HIB852016 HRX852016 IBT852016 ILP852016 IVL852016 JFH852016 JPD852016 JYZ852016 KIV852016 KSR852016 LCN852016 LMJ852016 LWF852016 MGB852016 MPX852016 MZT852016 NJP852016 NTL852016 ODH852016 OND852016 OWZ852016 PGV852016 PQR852016 QAN852016 QKJ852016 QUF852016 REB852016 RNX852016 RXT852016 SHP852016 SRL852016 TBH852016 TLD852016 TUZ852016 UEV852016 UOR852016 UYN852016 VIJ852016 VSF852016 WCB852016 WLX852016 WVT852016 L917554 JH917552 TD917552 ACZ917552 AMV917552 AWR917552 BGN917552 BQJ917552 CAF917552 CKB917552 CTX917552 DDT917552 DNP917552 DXL917552 EHH917552 ERD917552 FAZ917552 FKV917552 FUR917552 GEN917552 GOJ917552 GYF917552 HIB917552 HRX917552 IBT917552 ILP917552 IVL917552 JFH917552 JPD917552 JYZ917552 KIV917552 KSR917552 LCN917552 LMJ917552 LWF917552 MGB917552 MPX917552 MZT917552 NJP917552 NTL917552 ODH917552 OND917552 OWZ917552 PGV917552 PQR917552 QAN917552 QKJ917552 QUF917552 REB917552 RNX917552 RXT917552 SHP917552 SRL917552 TBH917552 TLD917552 TUZ917552 UEV917552 UOR917552 UYN917552 VIJ917552 VSF917552 WCB917552 WLX917552 WVT917552 L983090 JH983088 TD983088 ACZ983088 AMV983088 AWR983088 BGN983088 BQJ983088 CAF983088 CKB983088 CTX983088 DDT983088 DNP983088 DXL983088 EHH983088 ERD983088 FAZ983088 FKV983088 FUR983088 GEN983088 GOJ983088 GYF983088 HIB983088 HRX983088 IBT983088 ILP983088 IVL983088 JFH983088 JPD983088 JYZ983088 KIV983088 KSR983088 LCN983088 LMJ983088 LWF983088 MGB983088 MPX983088 MZT983088 NJP983088 NTL983088 ODH983088 OND983088 OWZ983088 PGV983088 PQR983088 QAN983088 QKJ983088 QUF983088 REB983088 RNX983088 RXT983088 SHP983088 SRL983088 TBH983088 TLD983088 TUZ983088 UEV983088 UOR983088 UYN983088 VIJ983088 VSF983088 WCB983088" xr:uid="{2CE5C78C-41FF-423C-931C-6F6366622FB7}">
      <formula1>0</formula1>
    </dataValidation>
    <dataValidation type="decimal" operator="greaterThanOrEqual" allowBlank="1" showInputMessage="1" showErrorMessage="1" errorTitle="Numeric value requested" error="Please enter a value greater than or equal to 0." sqref="WVT983083 JH41 TD41 ACZ41 AMV41 AWR41 BGN41 BQJ41 CAF41 CKB41 CTX41 DDT41 DNP41 DXL41 EHH41 ERD41 FAZ41 FKV41 FUR41 GEN41 GOJ41 GYF41 HIB41 HRX41 IBT41 ILP41 IVL41 JFH41 JPD41 JYZ41 KIV41 KSR41 LCN41 LMJ41 LWF41 MGB41 MPX41 MZT41 NJP41 NTL41 ODH41 OND41 OWZ41 PGV41 PQR41 QAN41 QKJ41 QUF41 REB41 RNX41 RXT41 SHP41 SRL41 TBH41 TLD41 TUZ41 UEV41 UOR41 UYN41 VIJ41 VSF41 WCB41 WLX41 WVT41 L65581 JH65579 TD65579 ACZ65579 AMV65579 AWR65579 BGN65579 BQJ65579 CAF65579 CKB65579 CTX65579 DDT65579 DNP65579 DXL65579 EHH65579 ERD65579 FAZ65579 FKV65579 FUR65579 GEN65579 GOJ65579 GYF65579 HIB65579 HRX65579 IBT65579 ILP65579 IVL65579 JFH65579 JPD65579 JYZ65579 KIV65579 KSR65579 LCN65579 LMJ65579 LWF65579 MGB65579 MPX65579 MZT65579 NJP65579 NTL65579 ODH65579 OND65579 OWZ65579 PGV65579 PQR65579 QAN65579 QKJ65579 QUF65579 REB65579 RNX65579 RXT65579 SHP65579 SRL65579 TBH65579 TLD65579 TUZ65579 UEV65579 UOR65579 UYN65579 VIJ65579 VSF65579 WCB65579 WLX65579 WVT65579 L131117 JH131115 TD131115 ACZ131115 AMV131115 AWR131115 BGN131115 BQJ131115 CAF131115 CKB131115 CTX131115 DDT131115 DNP131115 DXL131115 EHH131115 ERD131115 FAZ131115 FKV131115 FUR131115 GEN131115 GOJ131115 GYF131115 HIB131115 HRX131115 IBT131115 ILP131115 IVL131115 JFH131115 JPD131115 JYZ131115 KIV131115 KSR131115 LCN131115 LMJ131115 LWF131115 MGB131115 MPX131115 MZT131115 NJP131115 NTL131115 ODH131115 OND131115 OWZ131115 PGV131115 PQR131115 QAN131115 QKJ131115 QUF131115 REB131115 RNX131115 RXT131115 SHP131115 SRL131115 TBH131115 TLD131115 TUZ131115 UEV131115 UOR131115 UYN131115 VIJ131115 VSF131115 WCB131115 WLX131115 WVT131115 L196653 JH196651 TD196651 ACZ196651 AMV196651 AWR196651 BGN196651 BQJ196651 CAF196651 CKB196651 CTX196651 DDT196651 DNP196651 DXL196651 EHH196651 ERD196651 FAZ196651 FKV196651 FUR196651 GEN196651 GOJ196651 GYF196651 HIB196651 HRX196651 IBT196651 ILP196651 IVL196651 JFH196651 JPD196651 JYZ196651 KIV196651 KSR196651 LCN196651 LMJ196651 LWF196651 MGB196651 MPX196651 MZT196651 NJP196651 NTL196651 ODH196651 OND196651 OWZ196651 PGV196651 PQR196651 QAN196651 QKJ196651 QUF196651 REB196651 RNX196651 RXT196651 SHP196651 SRL196651 TBH196651 TLD196651 TUZ196651 UEV196651 UOR196651 UYN196651 VIJ196651 VSF196651 WCB196651 WLX196651 WVT196651 L262189 JH262187 TD262187 ACZ262187 AMV262187 AWR262187 BGN262187 BQJ262187 CAF262187 CKB262187 CTX262187 DDT262187 DNP262187 DXL262187 EHH262187 ERD262187 FAZ262187 FKV262187 FUR262187 GEN262187 GOJ262187 GYF262187 HIB262187 HRX262187 IBT262187 ILP262187 IVL262187 JFH262187 JPD262187 JYZ262187 KIV262187 KSR262187 LCN262187 LMJ262187 LWF262187 MGB262187 MPX262187 MZT262187 NJP262187 NTL262187 ODH262187 OND262187 OWZ262187 PGV262187 PQR262187 QAN262187 QKJ262187 QUF262187 REB262187 RNX262187 RXT262187 SHP262187 SRL262187 TBH262187 TLD262187 TUZ262187 UEV262187 UOR262187 UYN262187 VIJ262187 VSF262187 WCB262187 WLX262187 WVT262187 L327725 JH327723 TD327723 ACZ327723 AMV327723 AWR327723 BGN327723 BQJ327723 CAF327723 CKB327723 CTX327723 DDT327723 DNP327723 DXL327723 EHH327723 ERD327723 FAZ327723 FKV327723 FUR327723 GEN327723 GOJ327723 GYF327723 HIB327723 HRX327723 IBT327723 ILP327723 IVL327723 JFH327723 JPD327723 JYZ327723 KIV327723 KSR327723 LCN327723 LMJ327723 LWF327723 MGB327723 MPX327723 MZT327723 NJP327723 NTL327723 ODH327723 OND327723 OWZ327723 PGV327723 PQR327723 QAN327723 QKJ327723 QUF327723 REB327723 RNX327723 RXT327723 SHP327723 SRL327723 TBH327723 TLD327723 TUZ327723 UEV327723 UOR327723 UYN327723 VIJ327723 VSF327723 WCB327723 WLX327723 WVT327723 L393261 JH393259 TD393259 ACZ393259 AMV393259 AWR393259 BGN393259 BQJ393259 CAF393259 CKB393259 CTX393259 DDT393259 DNP393259 DXL393259 EHH393259 ERD393259 FAZ393259 FKV393259 FUR393259 GEN393259 GOJ393259 GYF393259 HIB393259 HRX393259 IBT393259 ILP393259 IVL393259 JFH393259 JPD393259 JYZ393259 KIV393259 KSR393259 LCN393259 LMJ393259 LWF393259 MGB393259 MPX393259 MZT393259 NJP393259 NTL393259 ODH393259 OND393259 OWZ393259 PGV393259 PQR393259 QAN393259 QKJ393259 QUF393259 REB393259 RNX393259 RXT393259 SHP393259 SRL393259 TBH393259 TLD393259 TUZ393259 UEV393259 UOR393259 UYN393259 VIJ393259 VSF393259 WCB393259 WLX393259 WVT393259 L458797 JH458795 TD458795 ACZ458795 AMV458795 AWR458795 BGN458795 BQJ458795 CAF458795 CKB458795 CTX458795 DDT458795 DNP458795 DXL458795 EHH458795 ERD458795 FAZ458795 FKV458795 FUR458795 GEN458795 GOJ458795 GYF458795 HIB458795 HRX458795 IBT458795 ILP458795 IVL458795 JFH458795 JPD458795 JYZ458795 KIV458795 KSR458795 LCN458795 LMJ458795 LWF458795 MGB458795 MPX458795 MZT458795 NJP458795 NTL458795 ODH458795 OND458795 OWZ458795 PGV458795 PQR458795 QAN458795 QKJ458795 QUF458795 REB458795 RNX458795 RXT458795 SHP458795 SRL458795 TBH458795 TLD458795 TUZ458795 UEV458795 UOR458795 UYN458795 VIJ458795 VSF458795 WCB458795 WLX458795 WVT458795 L524333 JH524331 TD524331 ACZ524331 AMV524331 AWR524331 BGN524331 BQJ524331 CAF524331 CKB524331 CTX524331 DDT524331 DNP524331 DXL524331 EHH524331 ERD524331 FAZ524331 FKV524331 FUR524331 GEN524331 GOJ524331 GYF524331 HIB524331 HRX524331 IBT524331 ILP524331 IVL524331 JFH524331 JPD524331 JYZ524331 KIV524331 KSR524331 LCN524331 LMJ524331 LWF524331 MGB524331 MPX524331 MZT524331 NJP524331 NTL524331 ODH524331 OND524331 OWZ524331 PGV524331 PQR524331 QAN524331 QKJ524331 QUF524331 REB524331 RNX524331 RXT524331 SHP524331 SRL524331 TBH524331 TLD524331 TUZ524331 UEV524331 UOR524331 UYN524331 VIJ524331 VSF524331 WCB524331 WLX524331 WVT524331 L589869 JH589867 TD589867 ACZ589867 AMV589867 AWR589867 BGN589867 BQJ589867 CAF589867 CKB589867 CTX589867 DDT589867 DNP589867 DXL589867 EHH589867 ERD589867 FAZ589867 FKV589867 FUR589867 GEN589867 GOJ589867 GYF589867 HIB589867 HRX589867 IBT589867 ILP589867 IVL589867 JFH589867 JPD589867 JYZ589867 KIV589867 KSR589867 LCN589867 LMJ589867 LWF589867 MGB589867 MPX589867 MZT589867 NJP589867 NTL589867 ODH589867 OND589867 OWZ589867 PGV589867 PQR589867 QAN589867 QKJ589867 QUF589867 REB589867 RNX589867 RXT589867 SHP589867 SRL589867 TBH589867 TLD589867 TUZ589867 UEV589867 UOR589867 UYN589867 VIJ589867 VSF589867 WCB589867 WLX589867 WVT589867 L655405 JH655403 TD655403 ACZ655403 AMV655403 AWR655403 BGN655403 BQJ655403 CAF655403 CKB655403 CTX655403 DDT655403 DNP655403 DXL655403 EHH655403 ERD655403 FAZ655403 FKV655403 FUR655403 GEN655403 GOJ655403 GYF655403 HIB655403 HRX655403 IBT655403 ILP655403 IVL655403 JFH655403 JPD655403 JYZ655403 KIV655403 KSR655403 LCN655403 LMJ655403 LWF655403 MGB655403 MPX655403 MZT655403 NJP655403 NTL655403 ODH655403 OND655403 OWZ655403 PGV655403 PQR655403 QAN655403 QKJ655403 QUF655403 REB655403 RNX655403 RXT655403 SHP655403 SRL655403 TBH655403 TLD655403 TUZ655403 UEV655403 UOR655403 UYN655403 VIJ655403 VSF655403 WCB655403 WLX655403 WVT655403 L720941 JH720939 TD720939 ACZ720939 AMV720939 AWR720939 BGN720939 BQJ720939 CAF720939 CKB720939 CTX720939 DDT720939 DNP720939 DXL720939 EHH720939 ERD720939 FAZ720939 FKV720939 FUR720939 GEN720939 GOJ720939 GYF720939 HIB720939 HRX720939 IBT720939 ILP720939 IVL720939 JFH720939 JPD720939 JYZ720939 KIV720939 KSR720939 LCN720939 LMJ720939 LWF720939 MGB720939 MPX720939 MZT720939 NJP720939 NTL720939 ODH720939 OND720939 OWZ720939 PGV720939 PQR720939 QAN720939 QKJ720939 QUF720939 REB720939 RNX720939 RXT720939 SHP720939 SRL720939 TBH720939 TLD720939 TUZ720939 UEV720939 UOR720939 UYN720939 VIJ720939 VSF720939 WCB720939 WLX720939 WVT720939 L786477 JH786475 TD786475 ACZ786475 AMV786475 AWR786475 BGN786475 BQJ786475 CAF786475 CKB786475 CTX786475 DDT786475 DNP786475 DXL786475 EHH786475 ERD786475 FAZ786475 FKV786475 FUR786475 GEN786475 GOJ786475 GYF786475 HIB786475 HRX786475 IBT786475 ILP786475 IVL786475 JFH786475 JPD786475 JYZ786475 KIV786475 KSR786475 LCN786475 LMJ786475 LWF786475 MGB786475 MPX786475 MZT786475 NJP786475 NTL786475 ODH786475 OND786475 OWZ786475 PGV786475 PQR786475 QAN786475 QKJ786475 QUF786475 REB786475 RNX786475 RXT786475 SHP786475 SRL786475 TBH786475 TLD786475 TUZ786475 UEV786475 UOR786475 UYN786475 VIJ786475 VSF786475 WCB786475 WLX786475 WVT786475 L852013 JH852011 TD852011 ACZ852011 AMV852011 AWR852011 BGN852011 BQJ852011 CAF852011 CKB852011 CTX852011 DDT852011 DNP852011 DXL852011 EHH852011 ERD852011 FAZ852011 FKV852011 FUR852011 GEN852011 GOJ852011 GYF852011 HIB852011 HRX852011 IBT852011 ILP852011 IVL852011 JFH852011 JPD852011 JYZ852011 KIV852011 KSR852011 LCN852011 LMJ852011 LWF852011 MGB852011 MPX852011 MZT852011 NJP852011 NTL852011 ODH852011 OND852011 OWZ852011 PGV852011 PQR852011 QAN852011 QKJ852011 QUF852011 REB852011 RNX852011 RXT852011 SHP852011 SRL852011 TBH852011 TLD852011 TUZ852011 UEV852011 UOR852011 UYN852011 VIJ852011 VSF852011 WCB852011 WLX852011 WVT852011 L917549 JH917547 TD917547 ACZ917547 AMV917547 AWR917547 BGN917547 BQJ917547 CAF917547 CKB917547 CTX917547 DDT917547 DNP917547 DXL917547 EHH917547 ERD917547 FAZ917547 FKV917547 FUR917547 GEN917547 GOJ917547 GYF917547 HIB917547 HRX917547 IBT917547 ILP917547 IVL917547 JFH917547 JPD917547 JYZ917547 KIV917547 KSR917547 LCN917547 LMJ917547 LWF917547 MGB917547 MPX917547 MZT917547 NJP917547 NTL917547 ODH917547 OND917547 OWZ917547 PGV917547 PQR917547 QAN917547 QKJ917547 QUF917547 REB917547 RNX917547 RXT917547 SHP917547 SRL917547 TBH917547 TLD917547 TUZ917547 UEV917547 UOR917547 UYN917547 VIJ917547 VSF917547 WCB917547 WLX917547 WVT917547 L983085 JH983083 TD983083 ACZ983083 AMV983083 AWR983083 BGN983083 BQJ983083 CAF983083 CKB983083 CTX983083 DDT983083 DNP983083 DXL983083 EHH983083 ERD983083 FAZ983083 FKV983083 FUR983083 GEN983083 GOJ983083 GYF983083 HIB983083 HRX983083 IBT983083 ILP983083 IVL983083 JFH983083 JPD983083 JYZ983083 KIV983083 KSR983083 LCN983083 LMJ983083 LWF983083 MGB983083 MPX983083 MZT983083 NJP983083 NTL983083 ODH983083 OND983083 OWZ983083 PGV983083 PQR983083 QAN983083 QKJ983083 QUF983083 REB983083 RNX983083 RXT983083 SHP983083 SRL983083 TBH983083 TLD983083 TUZ983083 UEV983083 UOR983083 UYN983083 VIJ983083 VSF983083 WCB983083 WLX983083" xr:uid="{858ED5BD-D3BE-4BB2-A204-5C082F23A14E}">
      <formula1>0</formula1>
    </dataValidation>
    <dataValidation type="list" allowBlank="1" showInputMessage="1" showErrorMessage="1" sqref="K65569:L65569 JG65567:JH65567 TC65567:TD65567 ACY65567:ACZ65567 AMU65567:AMV65567 AWQ65567:AWR65567 BGM65567:BGN65567 BQI65567:BQJ65567 CAE65567:CAF65567 CKA65567:CKB65567 CTW65567:CTX65567 DDS65567:DDT65567 DNO65567:DNP65567 DXK65567:DXL65567 EHG65567:EHH65567 ERC65567:ERD65567 FAY65567:FAZ65567 FKU65567:FKV65567 FUQ65567:FUR65567 GEM65567:GEN65567 GOI65567:GOJ65567 GYE65567:GYF65567 HIA65567:HIB65567 HRW65567:HRX65567 IBS65567:IBT65567 ILO65567:ILP65567 IVK65567:IVL65567 JFG65567:JFH65567 JPC65567:JPD65567 JYY65567:JYZ65567 KIU65567:KIV65567 KSQ65567:KSR65567 LCM65567:LCN65567 LMI65567:LMJ65567 LWE65567:LWF65567 MGA65567:MGB65567 MPW65567:MPX65567 MZS65567:MZT65567 NJO65567:NJP65567 NTK65567:NTL65567 ODG65567:ODH65567 ONC65567:OND65567 OWY65567:OWZ65567 PGU65567:PGV65567 PQQ65567:PQR65567 QAM65567:QAN65567 QKI65567:QKJ65567 QUE65567:QUF65567 REA65567:REB65567 RNW65567:RNX65567 RXS65567:RXT65567 SHO65567:SHP65567 SRK65567:SRL65567 TBG65567:TBH65567 TLC65567:TLD65567 TUY65567:TUZ65567 UEU65567:UEV65567 UOQ65567:UOR65567 UYM65567:UYN65567 VII65567:VIJ65567 VSE65567:VSF65567 WCA65567:WCB65567 WLW65567:WLX65567 WVS65567:WVT65567 K131105:L131105 JG131103:JH131103 TC131103:TD131103 ACY131103:ACZ131103 AMU131103:AMV131103 AWQ131103:AWR131103 BGM131103:BGN131103 BQI131103:BQJ131103 CAE131103:CAF131103 CKA131103:CKB131103 CTW131103:CTX131103 DDS131103:DDT131103 DNO131103:DNP131103 DXK131103:DXL131103 EHG131103:EHH131103 ERC131103:ERD131103 FAY131103:FAZ131103 FKU131103:FKV131103 FUQ131103:FUR131103 GEM131103:GEN131103 GOI131103:GOJ131103 GYE131103:GYF131103 HIA131103:HIB131103 HRW131103:HRX131103 IBS131103:IBT131103 ILO131103:ILP131103 IVK131103:IVL131103 JFG131103:JFH131103 JPC131103:JPD131103 JYY131103:JYZ131103 KIU131103:KIV131103 KSQ131103:KSR131103 LCM131103:LCN131103 LMI131103:LMJ131103 LWE131103:LWF131103 MGA131103:MGB131103 MPW131103:MPX131103 MZS131103:MZT131103 NJO131103:NJP131103 NTK131103:NTL131103 ODG131103:ODH131103 ONC131103:OND131103 OWY131103:OWZ131103 PGU131103:PGV131103 PQQ131103:PQR131103 QAM131103:QAN131103 QKI131103:QKJ131103 QUE131103:QUF131103 REA131103:REB131103 RNW131103:RNX131103 RXS131103:RXT131103 SHO131103:SHP131103 SRK131103:SRL131103 TBG131103:TBH131103 TLC131103:TLD131103 TUY131103:TUZ131103 UEU131103:UEV131103 UOQ131103:UOR131103 UYM131103:UYN131103 VII131103:VIJ131103 VSE131103:VSF131103 WCA131103:WCB131103 WLW131103:WLX131103 WVS131103:WVT131103 K196641:L196641 JG196639:JH196639 TC196639:TD196639 ACY196639:ACZ196639 AMU196639:AMV196639 AWQ196639:AWR196639 BGM196639:BGN196639 BQI196639:BQJ196639 CAE196639:CAF196639 CKA196639:CKB196639 CTW196639:CTX196639 DDS196639:DDT196639 DNO196639:DNP196639 DXK196639:DXL196639 EHG196639:EHH196639 ERC196639:ERD196639 FAY196639:FAZ196639 FKU196639:FKV196639 FUQ196639:FUR196639 GEM196639:GEN196639 GOI196639:GOJ196639 GYE196639:GYF196639 HIA196639:HIB196639 HRW196639:HRX196639 IBS196639:IBT196639 ILO196639:ILP196639 IVK196639:IVL196639 JFG196639:JFH196639 JPC196639:JPD196639 JYY196639:JYZ196639 KIU196639:KIV196639 KSQ196639:KSR196639 LCM196639:LCN196639 LMI196639:LMJ196639 LWE196639:LWF196639 MGA196639:MGB196639 MPW196639:MPX196639 MZS196639:MZT196639 NJO196639:NJP196639 NTK196639:NTL196639 ODG196639:ODH196639 ONC196639:OND196639 OWY196639:OWZ196639 PGU196639:PGV196639 PQQ196639:PQR196639 QAM196639:QAN196639 QKI196639:QKJ196639 QUE196639:QUF196639 REA196639:REB196639 RNW196639:RNX196639 RXS196639:RXT196639 SHO196639:SHP196639 SRK196639:SRL196639 TBG196639:TBH196639 TLC196639:TLD196639 TUY196639:TUZ196639 UEU196639:UEV196639 UOQ196639:UOR196639 UYM196639:UYN196639 VII196639:VIJ196639 VSE196639:VSF196639 WCA196639:WCB196639 WLW196639:WLX196639 WVS196639:WVT196639 K262177:L262177 JG262175:JH262175 TC262175:TD262175 ACY262175:ACZ262175 AMU262175:AMV262175 AWQ262175:AWR262175 BGM262175:BGN262175 BQI262175:BQJ262175 CAE262175:CAF262175 CKA262175:CKB262175 CTW262175:CTX262175 DDS262175:DDT262175 DNO262175:DNP262175 DXK262175:DXL262175 EHG262175:EHH262175 ERC262175:ERD262175 FAY262175:FAZ262175 FKU262175:FKV262175 FUQ262175:FUR262175 GEM262175:GEN262175 GOI262175:GOJ262175 GYE262175:GYF262175 HIA262175:HIB262175 HRW262175:HRX262175 IBS262175:IBT262175 ILO262175:ILP262175 IVK262175:IVL262175 JFG262175:JFH262175 JPC262175:JPD262175 JYY262175:JYZ262175 KIU262175:KIV262175 KSQ262175:KSR262175 LCM262175:LCN262175 LMI262175:LMJ262175 LWE262175:LWF262175 MGA262175:MGB262175 MPW262175:MPX262175 MZS262175:MZT262175 NJO262175:NJP262175 NTK262175:NTL262175 ODG262175:ODH262175 ONC262175:OND262175 OWY262175:OWZ262175 PGU262175:PGV262175 PQQ262175:PQR262175 QAM262175:QAN262175 QKI262175:QKJ262175 QUE262175:QUF262175 REA262175:REB262175 RNW262175:RNX262175 RXS262175:RXT262175 SHO262175:SHP262175 SRK262175:SRL262175 TBG262175:TBH262175 TLC262175:TLD262175 TUY262175:TUZ262175 UEU262175:UEV262175 UOQ262175:UOR262175 UYM262175:UYN262175 VII262175:VIJ262175 VSE262175:VSF262175 WCA262175:WCB262175 WLW262175:WLX262175 WVS262175:WVT262175 K327713:L327713 JG327711:JH327711 TC327711:TD327711 ACY327711:ACZ327711 AMU327711:AMV327711 AWQ327711:AWR327711 BGM327711:BGN327711 BQI327711:BQJ327711 CAE327711:CAF327711 CKA327711:CKB327711 CTW327711:CTX327711 DDS327711:DDT327711 DNO327711:DNP327711 DXK327711:DXL327711 EHG327711:EHH327711 ERC327711:ERD327711 FAY327711:FAZ327711 FKU327711:FKV327711 FUQ327711:FUR327711 GEM327711:GEN327711 GOI327711:GOJ327711 GYE327711:GYF327711 HIA327711:HIB327711 HRW327711:HRX327711 IBS327711:IBT327711 ILO327711:ILP327711 IVK327711:IVL327711 JFG327711:JFH327711 JPC327711:JPD327711 JYY327711:JYZ327711 KIU327711:KIV327711 KSQ327711:KSR327711 LCM327711:LCN327711 LMI327711:LMJ327711 LWE327711:LWF327711 MGA327711:MGB327711 MPW327711:MPX327711 MZS327711:MZT327711 NJO327711:NJP327711 NTK327711:NTL327711 ODG327711:ODH327711 ONC327711:OND327711 OWY327711:OWZ327711 PGU327711:PGV327711 PQQ327711:PQR327711 QAM327711:QAN327711 QKI327711:QKJ327711 QUE327711:QUF327711 REA327711:REB327711 RNW327711:RNX327711 RXS327711:RXT327711 SHO327711:SHP327711 SRK327711:SRL327711 TBG327711:TBH327711 TLC327711:TLD327711 TUY327711:TUZ327711 UEU327711:UEV327711 UOQ327711:UOR327711 UYM327711:UYN327711 VII327711:VIJ327711 VSE327711:VSF327711 WCA327711:WCB327711 WLW327711:WLX327711 WVS327711:WVT327711 K393249:L393249 JG393247:JH393247 TC393247:TD393247 ACY393247:ACZ393247 AMU393247:AMV393247 AWQ393247:AWR393247 BGM393247:BGN393247 BQI393247:BQJ393247 CAE393247:CAF393247 CKA393247:CKB393247 CTW393247:CTX393247 DDS393247:DDT393247 DNO393247:DNP393247 DXK393247:DXL393247 EHG393247:EHH393247 ERC393247:ERD393247 FAY393247:FAZ393247 FKU393247:FKV393247 FUQ393247:FUR393247 GEM393247:GEN393247 GOI393247:GOJ393247 GYE393247:GYF393247 HIA393247:HIB393247 HRW393247:HRX393247 IBS393247:IBT393247 ILO393247:ILP393247 IVK393247:IVL393247 JFG393247:JFH393247 JPC393247:JPD393247 JYY393247:JYZ393247 KIU393247:KIV393247 KSQ393247:KSR393247 LCM393247:LCN393247 LMI393247:LMJ393247 LWE393247:LWF393247 MGA393247:MGB393247 MPW393247:MPX393247 MZS393247:MZT393247 NJO393247:NJP393247 NTK393247:NTL393247 ODG393247:ODH393247 ONC393247:OND393247 OWY393247:OWZ393247 PGU393247:PGV393247 PQQ393247:PQR393247 QAM393247:QAN393247 QKI393247:QKJ393247 QUE393247:QUF393247 REA393247:REB393247 RNW393247:RNX393247 RXS393247:RXT393247 SHO393247:SHP393247 SRK393247:SRL393247 TBG393247:TBH393247 TLC393247:TLD393247 TUY393247:TUZ393247 UEU393247:UEV393247 UOQ393247:UOR393247 UYM393247:UYN393247 VII393247:VIJ393247 VSE393247:VSF393247 WCA393247:WCB393247 WLW393247:WLX393247 WVS393247:WVT393247 K458785:L458785 JG458783:JH458783 TC458783:TD458783 ACY458783:ACZ458783 AMU458783:AMV458783 AWQ458783:AWR458783 BGM458783:BGN458783 BQI458783:BQJ458783 CAE458783:CAF458783 CKA458783:CKB458783 CTW458783:CTX458783 DDS458783:DDT458783 DNO458783:DNP458783 DXK458783:DXL458783 EHG458783:EHH458783 ERC458783:ERD458783 FAY458783:FAZ458783 FKU458783:FKV458783 FUQ458783:FUR458783 GEM458783:GEN458783 GOI458783:GOJ458783 GYE458783:GYF458783 HIA458783:HIB458783 HRW458783:HRX458783 IBS458783:IBT458783 ILO458783:ILP458783 IVK458783:IVL458783 JFG458783:JFH458783 JPC458783:JPD458783 JYY458783:JYZ458783 KIU458783:KIV458783 KSQ458783:KSR458783 LCM458783:LCN458783 LMI458783:LMJ458783 LWE458783:LWF458783 MGA458783:MGB458783 MPW458783:MPX458783 MZS458783:MZT458783 NJO458783:NJP458783 NTK458783:NTL458783 ODG458783:ODH458783 ONC458783:OND458783 OWY458783:OWZ458783 PGU458783:PGV458783 PQQ458783:PQR458783 QAM458783:QAN458783 QKI458783:QKJ458783 QUE458783:QUF458783 REA458783:REB458783 RNW458783:RNX458783 RXS458783:RXT458783 SHO458783:SHP458783 SRK458783:SRL458783 TBG458783:TBH458783 TLC458783:TLD458783 TUY458783:TUZ458783 UEU458783:UEV458783 UOQ458783:UOR458783 UYM458783:UYN458783 VII458783:VIJ458783 VSE458783:VSF458783 WCA458783:WCB458783 WLW458783:WLX458783 WVS458783:WVT458783 K524321:L524321 JG524319:JH524319 TC524319:TD524319 ACY524319:ACZ524319 AMU524319:AMV524319 AWQ524319:AWR524319 BGM524319:BGN524319 BQI524319:BQJ524319 CAE524319:CAF524319 CKA524319:CKB524319 CTW524319:CTX524319 DDS524319:DDT524319 DNO524319:DNP524319 DXK524319:DXL524319 EHG524319:EHH524319 ERC524319:ERD524319 FAY524319:FAZ524319 FKU524319:FKV524319 FUQ524319:FUR524319 GEM524319:GEN524319 GOI524319:GOJ524319 GYE524319:GYF524319 HIA524319:HIB524319 HRW524319:HRX524319 IBS524319:IBT524319 ILO524319:ILP524319 IVK524319:IVL524319 JFG524319:JFH524319 JPC524319:JPD524319 JYY524319:JYZ524319 KIU524319:KIV524319 KSQ524319:KSR524319 LCM524319:LCN524319 LMI524319:LMJ524319 LWE524319:LWF524319 MGA524319:MGB524319 MPW524319:MPX524319 MZS524319:MZT524319 NJO524319:NJP524319 NTK524319:NTL524319 ODG524319:ODH524319 ONC524319:OND524319 OWY524319:OWZ524319 PGU524319:PGV524319 PQQ524319:PQR524319 QAM524319:QAN524319 QKI524319:QKJ524319 QUE524319:QUF524319 REA524319:REB524319 RNW524319:RNX524319 RXS524319:RXT524319 SHO524319:SHP524319 SRK524319:SRL524319 TBG524319:TBH524319 TLC524319:TLD524319 TUY524319:TUZ524319 UEU524319:UEV524319 UOQ524319:UOR524319 UYM524319:UYN524319 VII524319:VIJ524319 VSE524319:VSF524319 WCA524319:WCB524319 WLW524319:WLX524319 WVS524319:WVT524319 K589857:L589857 JG589855:JH589855 TC589855:TD589855 ACY589855:ACZ589855 AMU589855:AMV589855 AWQ589855:AWR589855 BGM589855:BGN589855 BQI589855:BQJ589855 CAE589855:CAF589855 CKA589855:CKB589855 CTW589855:CTX589855 DDS589855:DDT589855 DNO589855:DNP589855 DXK589855:DXL589855 EHG589855:EHH589855 ERC589855:ERD589855 FAY589855:FAZ589855 FKU589855:FKV589855 FUQ589855:FUR589855 GEM589855:GEN589855 GOI589855:GOJ589855 GYE589855:GYF589855 HIA589855:HIB589855 HRW589855:HRX589855 IBS589855:IBT589855 ILO589855:ILP589855 IVK589855:IVL589855 JFG589855:JFH589855 JPC589855:JPD589855 JYY589855:JYZ589855 KIU589855:KIV589855 KSQ589855:KSR589855 LCM589855:LCN589855 LMI589855:LMJ589855 LWE589855:LWF589855 MGA589855:MGB589855 MPW589855:MPX589855 MZS589855:MZT589855 NJO589855:NJP589855 NTK589855:NTL589855 ODG589855:ODH589855 ONC589855:OND589855 OWY589855:OWZ589855 PGU589855:PGV589855 PQQ589855:PQR589855 QAM589855:QAN589855 QKI589855:QKJ589855 QUE589855:QUF589855 REA589855:REB589855 RNW589855:RNX589855 RXS589855:RXT589855 SHO589855:SHP589855 SRK589855:SRL589855 TBG589855:TBH589855 TLC589855:TLD589855 TUY589855:TUZ589855 UEU589855:UEV589855 UOQ589855:UOR589855 UYM589855:UYN589855 VII589855:VIJ589855 VSE589855:VSF589855 WCA589855:WCB589855 WLW589855:WLX589855 WVS589855:WVT589855 K655393:L655393 JG655391:JH655391 TC655391:TD655391 ACY655391:ACZ655391 AMU655391:AMV655391 AWQ655391:AWR655391 BGM655391:BGN655391 BQI655391:BQJ655391 CAE655391:CAF655391 CKA655391:CKB655391 CTW655391:CTX655391 DDS655391:DDT655391 DNO655391:DNP655391 DXK655391:DXL655391 EHG655391:EHH655391 ERC655391:ERD655391 FAY655391:FAZ655391 FKU655391:FKV655391 FUQ655391:FUR655391 GEM655391:GEN655391 GOI655391:GOJ655391 GYE655391:GYF655391 HIA655391:HIB655391 HRW655391:HRX655391 IBS655391:IBT655391 ILO655391:ILP655391 IVK655391:IVL655391 JFG655391:JFH655391 JPC655391:JPD655391 JYY655391:JYZ655391 KIU655391:KIV655391 KSQ655391:KSR655391 LCM655391:LCN655391 LMI655391:LMJ655391 LWE655391:LWF655391 MGA655391:MGB655391 MPW655391:MPX655391 MZS655391:MZT655391 NJO655391:NJP655391 NTK655391:NTL655391 ODG655391:ODH655391 ONC655391:OND655391 OWY655391:OWZ655391 PGU655391:PGV655391 PQQ655391:PQR655391 QAM655391:QAN655391 QKI655391:QKJ655391 QUE655391:QUF655391 REA655391:REB655391 RNW655391:RNX655391 RXS655391:RXT655391 SHO655391:SHP655391 SRK655391:SRL655391 TBG655391:TBH655391 TLC655391:TLD655391 TUY655391:TUZ655391 UEU655391:UEV655391 UOQ655391:UOR655391 UYM655391:UYN655391 VII655391:VIJ655391 VSE655391:VSF655391 WCA655391:WCB655391 WLW655391:WLX655391 WVS655391:WVT655391 K720929:L720929 JG720927:JH720927 TC720927:TD720927 ACY720927:ACZ720927 AMU720927:AMV720927 AWQ720927:AWR720927 BGM720927:BGN720927 BQI720927:BQJ720927 CAE720927:CAF720927 CKA720927:CKB720927 CTW720927:CTX720927 DDS720927:DDT720927 DNO720927:DNP720927 DXK720927:DXL720927 EHG720927:EHH720927 ERC720927:ERD720927 FAY720927:FAZ720927 FKU720927:FKV720927 FUQ720927:FUR720927 GEM720927:GEN720927 GOI720927:GOJ720927 GYE720927:GYF720927 HIA720927:HIB720927 HRW720927:HRX720927 IBS720927:IBT720927 ILO720927:ILP720927 IVK720927:IVL720927 JFG720927:JFH720927 JPC720927:JPD720927 JYY720927:JYZ720927 KIU720927:KIV720927 KSQ720927:KSR720927 LCM720927:LCN720927 LMI720927:LMJ720927 LWE720927:LWF720927 MGA720927:MGB720927 MPW720927:MPX720927 MZS720927:MZT720927 NJO720927:NJP720927 NTK720927:NTL720927 ODG720927:ODH720927 ONC720927:OND720927 OWY720927:OWZ720927 PGU720927:PGV720927 PQQ720927:PQR720927 QAM720927:QAN720927 QKI720927:QKJ720927 QUE720927:QUF720927 REA720927:REB720927 RNW720927:RNX720927 RXS720927:RXT720927 SHO720927:SHP720927 SRK720927:SRL720927 TBG720927:TBH720927 TLC720927:TLD720927 TUY720927:TUZ720927 UEU720927:UEV720927 UOQ720927:UOR720927 UYM720927:UYN720927 VII720927:VIJ720927 VSE720927:VSF720927 WCA720927:WCB720927 WLW720927:WLX720927 WVS720927:WVT720927 K786465:L786465 JG786463:JH786463 TC786463:TD786463 ACY786463:ACZ786463 AMU786463:AMV786463 AWQ786463:AWR786463 BGM786463:BGN786463 BQI786463:BQJ786463 CAE786463:CAF786463 CKA786463:CKB786463 CTW786463:CTX786463 DDS786463:DDT786463 DNO786463:DNP786463 DXK786463:DXL786463 EHG786463:EHH786463 ERC786463:ERD786463 FAY786463:FAZ786463 FKU786463:FKV786463 FUQ786463:FUR786463 GEM786463:GEN786463 GOI786463:GOJ786463 GYE786463:GYF786463 HIA786463:HIB786463 HRW786463:HRX786463 IBS786463:IBT786463 ILO786463:ILP786463 IVK786463:IVL786463 JFG786463:JFH786463 JPC786463:JPD786463 JYY786463:JYZ786463 KIU786463:KIV786463 KSQ786463:KSR786463 LCM786463:LCN786463 LMI786463:LMJ786463 LWE786463:LWF786463 MGA786463:MGB786463 MPW786463:MPX786463 MZS786463:MZT786463 NJO786463:NJP786463 NTK786463:NTL786463 ODG786463:ODH786463 ONC786463:OND786463 OWY786463:OWZ786463 PGU786463:PGV786463 PQQ786463:PQR786463 QAM786463:QAN786463 QKI786463:QKJ786463 QUE786463:QUF786463 REA786463:REB786463 RNW786463:RNX786463 RXS786463:RXT786463 SHO786463:SHP786463 SRK786463:SRL786463 TBG786463:TBH786463 TLC786463:TLD786463 TUY786463:TUZ786463 UEU786463:UEV786463 UOQ786463:UOR786463 UYM786463:UYN786463 VII786463:VIJ786463 VSE786463:VSF786463 WCA786463:WCB786463 WLW786463:WLX786463 WVS786463:WVT786463 K852001:L852001 JG851999:JH851999 TC851999:TD851999 ACY851999:ACZ851999 AMU851999:AMV851999 AWQ851999:AWR851999 BGM851999:BGN851999 BQI851999:BQJ851999 CAE851999:CAF851999 CKA851999:CKB851999 CTW851999:CTX851999 DDS851999:DDT851999 DNO851999:DNP851999 DXK851999:DXL851999 EHG851999:EHH851999 ERC851999:ERD851999 FAY851999:FAZ851999 FKU851999:FKV851999 FUQ851999:FUR851999 GEM851999:GEN851999 GOI851999:GOJ851999 GYE851999:GYF851999 HIA851999:HIB851999 HRW851999:HRX851999 IBS851999:IBT851999 ILO851999:ILP851999 IVK851999:IVL851999 JFG851999:JFH851999 JPC851999:JPD851999 JYY851999:JYZ851999 KIU851999:KIV851999 KSQ851999:KSR851999 LCM851999:LCN851999 LMI851999:LMJ851999 LWE851999:LWF851999 MGA851999:MGB851999 MPW851999:MPX851999 MZS851999:MZT851999 NJO851999:NJP851999 NTK851999:NTL851999 ODG851999:ODH851999 ONC851999:OND851999 OWY851999:OWZ851999 PGU851999:PGV851999 PQQ851999:PQR851999 QAM851999:QAN851999 QKI851999:QKJ851999 QUE851999:QUF851999 REA851999:REB851999 RNW851999:RNX851999 RXS851999:RXT851999 SHO851999:SHP851999 SRK851999:SRL851999 TBG851999:TBH851999 TLC851999:TLD851999 TUY851999:TUZ851999 UEU851999:UEV851999 UOQ851999:UOR851999 UYM851999:UYN851999 VII851999:VIJ851999 VSE851999:VSF851999 WCA851999:WCB851999 WLW851999:WLX851999 WVS851999:WVT851999 K917537:L917537 JG917535:JH917535 TC917535:TD917535 ACY917535:ACZ917535 AMU917535:AMV917535 AWQ917535:AWR917535 BGM917535:BGN917535 BQI917535:BQJ917535 CAE917535:CAF917535 CKA917535:CKB917535 CTW917535:CTX917535 DDS917535:DDT917535 DNO917535:DNP917535 DXK917535:DXL917535 EHG917535:EHH917535 ERC917535:ERD917535 FAY917535:FAZ917535 FKU917535:FKV917535 FUQ917535:FUR917535 GEM917535:GEN917535 GOI917535:GOJ917535 GYE917535:GYF917535 HIA917535:HIB917535 HRW917535:HRX917535 IBS917535:IBT917535 ILO917535:ILP917535 IVK917535:IVL917535 JFG917535:JFH917535 JPC917535:JPD917535 JYY917535:JYZ917535 KIU917535:KIV917535 KSQ917535:KSR917535 LCM917535:LCN917535 LMI917535:LMJ917535 LWE917535:LWF917535 MGA917535:MGB917535 MPW917535:MPX917535 MZS917535:MZT917535 NJO917535:NJP917535 NTK917535:NTL917535 ODG917535:ODH917535 ONC917535:OND917535 OWY917535:OWZ917535 PGU917535:PGV917535 PQQ917535:PQR917535 QAM917535:QAN917535 QKI917535:QKJ917535 QUE917535:QUF917535 REA917535:REB917535 RNW917535:RNX917535 RXS917535:RXT917535 SHO917535:SHP917535 SRK917535:SRL917535 TBG917535:TBH917535 TLC917535:TLD917535 TUY917535:TUZ917535 UEU917535:UEV917535 UOQ917535:UOR917535 UYM917535:UYN917535 VII917535:VIJ917535 VSE917535:VSF917535 WCA917535:WCB917535 WLW917535:WLX917535 WVS917535:WVT917535 K983073:L983073 JG983071:JH983071 TC983071:TD983071 ACY983071:ACZ983071 AMU983071:AMV983071 AWQ983071:AWR983071 BGM983071:BGN983071 BQI983071:BQJ983071 CAE983071:CAF983071 CKA983071:CKB983071 CTW983071:CTX983071 DDS983071:DDT983071 DNO983071:DNP983071 DXK983071:DXL983071 EHG983071:EHH983071 ERC983071:ERD983071 FAY983071:FAZ983071 FKU983071:FKV983071 FUQ983071:FUR983071 GEM983071:GEN983071 GOI983071:GOJ983071 GYE983071:GYF983071 HIA983071:HIB983071 HRW983071:HRX983071 IBS983071:IBT983071 ILO983071:ILP983071 IVK983071:IVL983071 JFG983071:JFH983071 JPC983071:JPD983071 JYY983071:JYZ983071 KIU983071:KIV983071 KSQ983071:KSR983071 LCM983071:LCN983071 LMI983071:LMJ983071 LWE983071:LWF983071 MGA983071:MGB983071 MPW983071:MPX983071 MZS983071:MZT983071 NJO983071:NJP983071 NTK983071:NTL983071 ODG983071:ODH983071 ONC983071:OND983071 OWY983071:OWZ983071 PGU983071:PGV983071 PQQ983071:PQR983071 QAM983071:QAN983071 QKI983071:QKJ983071 QUE983071:QUF983071 REA983071:REB983071 RNW983071:RNX983071 RXS983071:RXT983071 SHO983071:SHP983071 SRK983071:SRL983071 TBG983071:TBH983071 TLC983071:TLD983071 TUY983071:TUZ983071 UEU983071:UEV983071 UOQ983071:UOR983071 UYM983071:UYN983071 VII983071:VIJ983071 VSE983071:VSF983071 WCA983071:WCB983071 WLW983071:WLX983071 WVS983071:WVT983071" xr:uid="{FCD75214-4365-4AEE-984F-0ABA3CC2E810}">
      <formula1>"Urban, Semi-Urban, Suburban, Rural"</formula1>
    </dataValidation>
    <dataValidation type="list" allowBlank="1" showInputMessage="1" showErrorMessage="1" sqref="K40:L40 K42:L42 K44:L44 K46:L46" xr:uid="{56C068FE-9430-4266-923B-E84550446913}">
      <formula1>"Yes, No"</formula1>
    </dataValidation>
    <dataValidation type="list" allowBlank="1" showInputMessage="1" showErrorMessage="1" sqref="K29" xr:uid="{39F6D29A-1203-4D6A-976C-95D6D44AA5A7}">
      <formula1>"Individual Hospital Level, Health System Level"</formula1>
    </dataValidation>
    <dataValidation type="list" allowBlank="1" showInputMessage="1" showErrorMessage="1" sqref="K48:L48" xr:uid="{B43163C4-F0B3-4395-93DB-C6379B6EC0BF}">
      <formula1>"1 year, 2 years, 3 years, 4 years, 5 years"</formula1>
    </dataValidation>
    <dataValidation type="list" allowBlank="1" showInputMessage="1" showErrorMessage="1" sqref="K50:L50" xr:uid="{61776A50-541D-46BF-A3DE-E1F392CE457B}">
      <formula1>" Cerner, Epic, SMS, Other"</formula1>
    </dataValidation>
    <dataValidation allowBlank="1" showInputMessage="1" showErrorMessage="1" promptTitle="Reminder:" prompt="Orange cells will autogenerate values and do not require manual entry_x000a_" sqref="F10:G10 E6:E10 E5:F5" xr:uid="{15E177D4-EAA5-412F-B456-DB40A598EC7C}"/>
    <dataValidation type="list" allowBlank="1" showInputMessage="1" showErrorMessage="1" sqref="K33" xr:uid="{E8D0C952-3176-44E7-9A95-5047382ECA47}">
      <formula1>"Independent or stand-alone, Part of a multi-hospital &amp; single-state health system, Part of a multi-hospital &amp; multi-state health system "</formula1>
    </dataValidation>
    <dataValidation allowBlank="1" showInputMessage="1" showErrorMessage="1" promptTitle="If you marked &quot;Other&quot;" prompt="Type in here what patient account system you use_x000a_" sqref="K51:L51" xr:uid="{A7E0A2C5-831B-45B5-AD90-10402D3B90C1}"/>
    <dataValidation type="textLength" allowBlank="1" showInputMessage="1" showErrorMessage="1" promptTitle="Format Phone #" prompt="Format phone number without dashes or spaces. Example, &quot;8888888888&quot;" sqref="F20:G20" xr:uid="{173C688A-0568-4BE2-A57B-2276DB750565}">
      <formula1>10</formula1>
      <formula2>10</formula2>
    </dataValidation>
    <dataValidation type="textLength" operator="equal" allowBlank="1" showInputMessage="1" showErrorMessage="1" promptTitle="Format Phone #" prompt="Format phone number without dashes or spaces. Example, &quot;8888888888&quot;" sqref="K20:L20" xr:uid="{65B934B4-23EA-4305-B3D4-064AA32D53D1}">
      <formula1>10</formula1>
    </dataValidation>
    <dataValidation type="list" allowBlank="1" showInputMessage="1" showErrorMessage="1" sqref="K38:L38" xr:uid="{DCD4AF75-6FB5-4FB9-A575-B3D25BCC909F}">
      <formula1>"For-profit, Non-profit"</formula1>
    </dataValidation>
    <dataValidation type="whole" errorStyle="warning" operator="greaterThanOrEqual" allowBlank="1" showInputMessage="1" showErrorMessage="1" error="Re-enter a whole number_x000a_" promptTitle="Reminder:" prompt="Orange cells will autogenerate values and do not require manual entry_x000a_" sqref="L35:L36" xr:uid="{C3C85C9C-A7E2-417D-B613-CA8FE53A1EEC}">
      <formula1>0</formula1>
    </dataValidation>
  </dataValidations>
  <pageMargins left="0.7" right="0.7" top="0.63375000000000004" bottom="0.75" header="0.3" footer="0.3"/>
  <pageSetup scale="63" orientation="portrait" r:id="rId1"/>
  <headerFooter>
    <oddHeader>&amp;L&amp;G</oddHeader>
  </headerFooter>
  <rowBreaks count="1" manualBreakCount="1">
    <brk id="37" min="2" max="12" man="1"/>
  </rowBreaks>
  <drawing r:id="rId2"/>
  <legacyDrawingHF r:id="rId3"/>
  <extLst>
    <ext xmlns:x14="http://schemas.microsoft.com/office/spreadsheetml/2009/9/main" uri="{CCE6A557-97BC-4b89-ADB6-D9C93CAAB3DF}">
      <x14:dataValidations xmlns:xm="http://schemas.microsoft.com/office/excel/2006/main" xWindow="1357" yWindow="635" count="1">
        <x14:dataValidation type="list" allowBlank="1" showInputMessage="1" showErrorMessage="1" promptTitle="IMPORTANT:" prompt="Please select the Medicare Provider Number (CCN). If you are part of a health system and are completing the survey at the health system level, select the CCN for your main hospital.  The 'CCN reference' sheet is 1.A_x000a__x000a__x000a__x000a__x000a_    " xr:uid="{6A53234F-A65C-404F-AC39-DD666D2FBA14}">
          <x14:formula1>
            <xm:f>CCN!$A$2:$A$10227</xm:f>
          </x14:formula1>
          <xm:sqref>E4:F4</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C3CF6B-3B0D-4699-8953-F158B1884FFB}">
  <sheetPr codeName="Sheet8">
    <tabColor rgb="FFFFFF00"/>
    <pageSetUpPr fitToPage="1"/>
  </sheetPr>
  <dimension ref="A1:S82"/>
  <sheetViews>
    <sheetView showGridLines="0" showRowColHeaders="0" zoomScale="91" zoomScaleNormal="52" zoomScalePageLayoutView="30" workbookViewId="0">
      <selection activeCell="K5" sqref="K5"/>
    </sheetView>
  </sheetViews>
  <sheetFormatPr defaultColWidth="8.81640625" defaultRowHeight="14.5" x14ac:dyDescent="0.35"/>
  <cols>
    <col min="1" max="1" width="2.7265625" customWidth="1"/>
    <col min="2" max="2" width="3.90625" customWidth="1"/>
    <col min="3" max="3" width="2.7265625" customWidth="1"/>
    <col min="4" max="4" width="7.54296875" customWidth="1"/>
    <col min="5" max="5" width="10.26953125" customWidth="1"/>
    <col min="6" max="6" width="17.81640625" customWidth="1"/>
    <col min="7" max="7" width="20.81640625" customWidth="1"/>
    <col min="8" max="8" width="8.54296875" customWidth="1"/>
    <col min="9" max="9" width="11.1796875" customWidth="1"/>
    <col min="10" max="10" width="26.08984375" customWidth="1"/>
    <col min="11" max="11" width="17.81640625" customWidth="1"/>
    <col min="12" max="12" width="11.6328125" customWidth="1"/>
    <col min="13" max="13" width="5.54296875" customWidth="1"/>
    <col min="253" max="253" width="2.7265625" customWidth="1"/>
    <col min="254" max="254" width="30.7265625" customWidth="1"/>
    <col min="255" max="255" width="2.7265625" customWidth="1"/>
    <col min="256" max="256" width="7.54296875" customWidth="1"/>
    <col min="257" max="257" width="10.26953125" customWidth="1"/>
    <col min="258" max="258" width="12.1796875" customWidth="1"/>
    <col min="259" max="259" width="10.54296875" customWidth="1"/>
    <col min="260" max="260" width="15" customWidth="1"/>
    <col min="261" max="261" width="14.1796875" customWidth="1"/>
    <col min="262" max="262" width="8.54296875" customWidth="1"/>
    <col min="263" max="263" width="8.453125" customWidth="1"/>
    <col min="264" max="264" width="15.1796875" customWidth="1"/>
    <col min="265" max="265" width="3.1796875" customWidth="1"/>
    <col min="266" max="266" width="5.54296875" customWidth="1"/>
    <col min="267" max="267" width="19.54296875" customWidth="1"/>
    <col min="268" max="268" width="14.81640625" customWidth="1"/>
    <col min="269" max="269" width="3.81640625" customWidth="1"/>
    <col min="509" max="509" width="2.7265625" customWidth="1"/>
    <col min="510" max="510" width="30.7265625" customWidth="1"/>
    <col min="511" max="511" width="2.7265625" customWidth="1"/>
    <col min="512" max="512" width="7.54296875" customWidth="1"/>
    <col min="513" max="513" width="10.26953125" customWidth="1"/>
    <col min="514" max="514" width="12.1796875" customWidth="1"/>
    <col min="515" max="515" width="10.54296875" customWidth="1"/>
    <col min="516" max="516" width="15" customWidth="1"/>
    <col min="517" max="517" width="14.1796875" customWidth="1"/>
    <col min="518" max="518" width="8.54296875" customWidth="1"/>
    <col min="519" max="519" width="8.453125" customWidth="1"/>
    <col min="520" max="520" width="15.1796875" customWidth="1"/>
    <col min="521" max="521" width="3.1796875" customWidth="1"/>
    <col min="522" max="522" width="5.54296875" customWidth="1"/>
    <col min="523" max="523" width="19.54296875" customWidth="1"/>
    <col min="524" max="524" width="14.81640625" customWidth="1"/>
    <col min="525" max="525" width="3.81640625" customWidth="1"/>
    <col min="765" max="765" width="2.7265625" customWidth="1"/>
    <col min="766" max="766" width="30.7265625" customWidth="1"/>
    <col min="767" max="767" width="2.7265625" customWidth="1"/>
    <col min="768" max="768" width="7.54296875" customWidth="1"/>
    <col min="769" max="769" width="10.26953125" customWidth="1"/>
    <col min="770" max="770" width="12.1796875" customWidth="1"/>
    <col min="771" max="771" width="10.54296875" customWidth="1"/>
    <col min="772" max="772" width="15" customWidth="1"/>
    <col min="773" max="773" width="14.1796875" customWidth="1"/>
    <col min="774" max="774" width="8.54296875" customWidth="1"/>
    <col min="775" max="775" width="8.453125" customWidth="1"/>
    <col min="776" max="776" width="15.1796875" customWidth="1"/>
    <col min="777" max="777" width="3.1796875" customWidth="1"/>
    <col min="778" max="778" width="5.54296875" customWidth="1"/>
    <col min="779" max="779" width="19.54296875" customWidth="1"/>
    <col min="780" max="780" width="14.81640625" customWidth="1"/>
    <col min="781" max="781" width="3.81640625" customWidth="1"/>
    <col min="1021" max="1021" width="2.7265625" customWidth="1"/>
    <col min="1022" max="1022" width="30.7265625" customWidth="1"/>
    <col min="1023" max="1023" width="2.7265625" customWidth="1"/>
    <col min="1024" max="1024" width="7.54296875" customWidth="1"/>
    <col min="1025" max="1025" width="10.26953125" customWidth="1"/>
    <col min="1026" max="1026" width="12.1796875" customWidth="1"/>
    <col min="1027" max="1027" width="10.54296875" customWidth="1"/>
    <col min="1028" max="1028" width="15" customWidth="1"/>
    <col min="1029" max="1029" width="14.1796875" customWidth="1"/>
    <col min="1030" max="1030" width="8.54296875" customWidth="1"/>
    <col min="1031" max="1031" width="8.453125" customWidth="1"/>
    <col min="1032" max="1032" width="15.1796875" customWidth="1"/>
    <col min="1033" max="1033" width="3.1796875" customWidth="1"/>
    <col min="1034" max="1034" width="5.54296875" customWidth="1"/>
    <col min="1035" max="1035" width="19.54296875" customWidth="1"/>
    <col min="1036" max="1036" width="14.81640625" customWidth="1"/>
    <col min="1037" max="1037" width="3.81640625" customWidth="1"/>
    <col min="1277" max="1277" width="2.7265625" customWidth="1"/>
    <col min="1278" max="1278" width="30.7265625" customWidth="1"/>
    <col min="1279" max="1279" width="2.7265625" customWidth="1"/>
    <col min="1280" max="1280" width="7.54296875" customWidth="1"/>
    <col min="1281" max="1281" width="10.26953125" customWidth="1"/>
    <col min="1282" max="1282" width="12.1796875" customWidth="1"/>
    <col min="1283" max="1283" width="10.54296875" customWidth="1"/>
    <col min="1284" max="1284" width="15" customWidth="1"/>
    <col min="1285" max="1285" width="14.1796875" customWidth="1"/>
    <col min="1286" max="1286" width="8.54296875" customWidth="1"/>
    <col min="1287" max="1287" width="8.453125" customWidth="1"/>
    <col min="1288" max="1288" width="15.1796875" customWidth="1"/>
    <col min="1289" max="1289" width="3.1796875" customWidth="1"/>
    <col min="1290" max="1290" width="5.54296875" customWidth="1"/>
    <col min="1291" max="1291" width="19.54296875" customWidth="1"/>
    <col min="1292" max="1292" width="14.81640625" customWidth="1"/>
    <col min="1293" max="1293" width="3.81640625" customWidth="1"/>
    <col min="1533" max="1533" width="2.7265625" customWidth="1"/>
    <col min="1534" max="1534" width="30.7265625" customWidth="1"/>
    <col min="1535" max="1535" width="2.7265625" customWidth="1"/>
    <col min="1536" max="1536" width="7.54296875" customWidth="1"/>
    <col min="1537" max="1537" width="10.26953125" customWidth="1"/>
    <col min="1538" max="1538" width="12.1796875" customWidth="1"/>
    <col min="1539" max="1539" width="10.54296875" customWidth="1"/>
    <col min="1540" max="1540" width="15" customWidth="1"/>
    <col min="1541" max="1541" width="14.1796875" customWidth="1"/>
    <col min="1542" max="1542" width="8.54296875" customWidth="1"/>
    <col min="1543" max="1543" width="8.453125" customWidth="1"/>
    <col min="1544" max="1544" width="15.1796875" customWidth="1"/>
    <col min="1545" max="1545" width="3.1796875" customWidth="1"/>
    <col min="1546" max="1546" width="5.54296875" customWidth="1"/>
    <col min="1547" max="1547" width="19.54296875" customWidth="1"/>
    <col min="1548" max="1548" width="14.81640625" customWidth="1"/>
    <col min="1549" max="1549" width="3.81640625" customWidth="1"/>
    <col min="1789" max="1789" width="2.7265625" customWidth="1"/>
    <col min="1790" max="1790" width="30.7265625" customWidth="1"/>
    <col min="1791" max="1791" width="2.7265625" customWidth="1"/>
    <col min="1792" max="1792" width="7.54296875" customWidth="1"/>
    <col min="1793" max="1793" width="10.26953125" customWidth="1"/>
    <col min="1794" max="1794" width="12.1796875" customWidth="1"/>
    <col min="1795" max="1795" width="10.54296875" customWidth="1"/>
    <col min="1796" max="1796" width="15" customWidth="1"/>
    <col min="1797" max="1797" width="14.1796875" customWidth="1"/>
    <col min="1798" max="1798" width="8.54296875" customWidth="1"/>
    <col min="1799" max="1799" width="8.453125" customWidth="1"/>
    <col min="1800" max="1800" width="15.1796875" customWidth="1"/>
    <col min="1801" max="1801" width="3.1796875" customWidth="1"/>
    <col min="1802" max="1802" width="5.54296875" customWidth="1"/>
    <col min="1803" max="1803" width="19.54296875" customWidth="1"/>
    <col min="1804" max="1804" width="14.81640625" customWidth="1"/>
    <col min="1805" max="1805" width="3.81640625" customWidth="1"/>
    <col min="2045" max="2045" width="2.7265625" customWidth="1"/>
    <col min="2046" max="2046" width="30.7265625" customWidth="1"/>
    <col min="2047" max="2047" width="2.7265625" customWidth="1"/>
    <col min="2048" max="2048" width="7.54296875" customWidth="1"/>
    <col min="2049" max="2049" width="10.26953125" customWidth="1"/>
    <col min="2050" max="2050" width="12.1796875" customWidth="1"/>
    <col min="2051" max="2051" width="10.54296875" customWidth="1"/>
    <col min="2052" max="2052" width="15" customWidth="1"/>
    <col min="2053" max="2053" width="14.1796875" customWidth="1"/>
    <col min="2054" max="2054" width="8.54296875" customWidth="1"/>
    <col min="2055" max="2055" width="8.453125" customWidth="1"/>
    <col min="2056" max="2056" width="15.1796875" customWidth="1"/>
    <col min="2057" max="2057" width="3.1796875" customWidth="1"/>
    <col min="2058" max="2058" width="5.54296875" customWidth="1"/>
    <col min="2059" max="2059" width="19.54296875" customWidth="1"/>
    <col min="2060" max="2060" width="14.81640625" customWidth="1"/>
    <col min="2061" max="2061" width="3.81640625" customWidth="1"/>
    <col min="2301" max="2301" width="2.7265625" customWidth="1"/>
    <col min="2302" max="2302" width="30.7265625" customWidth="1"/>
    <col min="2303" max="2303" width="2.7265625" customWidth="1"/>
    <col min="2304" max="2304" width="7.54296875" customWidth="1"/>
    <col min="2305" max="2305" width="10.26953125" customWidth="1"/>
    <col min="2306" max="2306" width="12.1796875" customWidth="1"/>
    <col min="2307" max="2307" width="10.54296875" customWidth="1"/>
    <col min="2308" max="2308" width="15" customWidth="1"/>
    <col min="2309" max="2309" width="14.1796875" customWidth="1"/>
    <col min="2310" max="2310" width="8.54296875" customWidth="1"/>
    <col min="2311" max="2311" width="8.453125" customWidth="1"/>
    <col min="2312" max="2312" width="15.1796875" customWidth="1"/>
    <col min="2313" max="2313" width="3.1796875" customWidth="1"/>
    <col min="2314" max="2314" width="5.54296875" customWidth="1"/>
    <col min="2315" max="2315" width="19.54296875" customWidth="1"/>
    <col min="2316" max="2316" width="14.81640625" customWidth="1"/>
    <col min="2317" max="2317" width="3.81640625" customWidth="1"/>
    <col min="2557" max="2557" width="2.7265625" customWidth="1"/>
    <col min="2558" max="2558" width="30.7265625" customWidth="1"/>
    <col min="2559" max="2559" width="2.7265625" customWidth="1"/>
    <col min="2560" max="2560" width="7.54296875" customWidth="1"/>
    <col min="2561" max="2561" width="10.26953125" customWidth="1"/>
    <col min="2562" max="2562" width="12.1796875" customWidth="1"/>
    <col min="2563" max="2563" width="10.54296875" customWidth="1"/>
    <col min="2564" max="2564" width="15" customWidth="1"/>
    <col min="2565" max="2565" width="14.1796875" customWidth="1"/>
    <col min="2566" max="2566" width="8.54296875" customWidth="1"/>
    <col min="2567" max="2567" width="8.453125" customWidth="1"/>
    <col min="2568" max="2568" width="15.1796875" customWidth="1"/>
    <col min="2569" max="2569" width="3.1796875" customWidth="1"/>
    <col min="2570" max="2570" width="5.54296875" customWidth="1"/>
    <col min="2571" max="2571" width="19.54296875" customWidth="1"/>
    <col min="2572" max="2572" width="14.81640625" customWidth="1"/>
    <col min="2573" max="2573" width="3.81640625" customWidth="1"/>
    <col min="2813" max="2813" width="2.7265625" customWidth="1"/>
    <col min="2814" max="2814" width="30.7265625" customWidth="1"/>
    <col min="2815" max="2815" width="2.7265625" customWidth="1"/>
    <col min="2816" max="2816" width="7.54296875" customWidth="1"/>
    <col min="2817" max="2817" width="10.26953125" customWidth="1"/>
    <col min="2818" max="2818" width="12.1796875" customWidth="1"/>
    <col min="2819" max="2819" width="10.54296875" customWidth="1"/>
    <col min="2820" max="2820" width="15" customWidth="1"/>
    <col min="2821" max="2821" width="14.1796875" customWidth="1"/>
    <col min="2822" max="2822" width="8.54296875" customWidth="1"/>
    <col min="2823" max="2823" width="8.453125" customWidth="1"/>
    <col min="2824" max="2824" width="15.1796875" customWidth="1"/>
    <col min="2825" max="2825" width="3.1796875" customWidth="1"/>
    <col min="2826" max="2826" width="5.54296875" customWidth="1"/>
    <col min="2827" max="2827" width="19.54296875" customWidth="1"/>
    <col min="2828" max="2828" width="14.81640625" customWidth="1"/>
    <col min="2829" max="2829" width="3.81640625" customWidth="1"/>
    <col min="3069" max="3069" width="2.7265625" customWidth="1"/>
    <col min="3070" max="3070" width="30.7265625" customWidth="1"/>
    <col min="3071" max="3071" width="2.7265625" customWidth="1"/>
    <col min="3072" max="3072" width="7.54296875" customWidth="1"/>
    <col min="3073" max="3073" width="10.26953125" customWidth="1"/>
    <col min="3074" max="3074" width="12.1796875" customWidth="1"/>
    <col min="3075" max="3075" width="10.54296875" customWidth="1"/>
    <col min="3076" max="3076" width="15" customWidth="1"/>
    <col min="3077" max="3077" width="14.1796875" customWidth="1"/>
    <col min="3078" max="3078" width="8.54296875" customWidth="1"/>
    <col min="3079" max="3079" width="8.453125" customWidth="1"/>
    <col min="3080" max="3080" width="15.1796875" customWidth="1"/>
    <col min="3081" max="3081" width="3.1796875" customWidth="1"/>
    <col min="3082" max="3082" width="5.54296875" customWidth="1"/>
    <col min="3083" max="3083" width="19.54296875" customWidth="1"/>
    <col min="3084" max="3084" width="14.81640625" customWidth="1"/>
    <col min="3085" max="3085" width="3.81640625" customWidth="1"/>
    <col min="3325" max="3325" width="2.7265625" customWidth="1"/>
    <col min="3326" max="3326" width="30.7265625" customWidth="1"/>
    <col min="3327" max="3327" width="2.7265625" customWidth="1"/>
    <col min="3328" max="3328" width="7.54296875" customWidth="1"/>
    <col min="3329" max="3329" width="10.26953125" customWidth="1"/>
    <col min="3330" max="3330" width="12.1796875" customWidth="1"/>
    <col min="3331" max="3331" width="10.54296875" customWidth="1"/>
    <col min="3332" max="3332" width="15" customWidth="1"/>
    <col min="3333" max="3333" width="14.1796875" customWidth="1"/>
    <col min="3334" max="3334" width="8.54296875" customWidth="1"/>
    <col min="3335" max="3335" width="8.453125" customWidth="1"/>
    <col min="3336" max="3336" width="15.1796875" customWidth="1"/>
    <col min="3337" max="3337" width="3.1796875" customWidth="1"/>
    <col min="3338" max="3338" width="5.54296875" customWidth="1"/>
    <col min="3339" max="3339" width="19.54296875" customWidth="1"/>
    <col min="3340" max="3340" width="14.81640625" customWidth="1"/>
    <col min="3341" max="3341" width="3.81640625" customWidth="1"/>
    <col min="3581" max="3581" width="2.7265625" customWidth="1"/>
    <col min="3582" max="3582" width="30.7265625" customWidth="1"/>
    <col min="3583" max="3583" width="2.7265625" customWidth="1"/>
    <col min="3584" max="3584" width="7.54296875" customWidth="1"/>
    <col min="3585" max="3585" width="10.26953125" customWidth="1"/>
    <col min="3586" max="3586" width="12.1796875" customWidth="1"/>
    <col min="3587" max="3587" width="10.54296875" customWidth="1"/>
    <col min="3588" max="3588" width="15" customWidth="1"/>
    <col min="3589" max="3589" width="14.1796875" customWidth="1"/>
    <col min="3590" max="3590" width="8.54296875" customWidth="1"/>
    <col min="3591" max="3591" width="8.453125" customWidth="1"/>
    <col min="3592" max="3592" width="15.1796875" customWidth="1"/>
    <col min="3593" max="3593" width="3.1796875" customWidth="1"/>
    <col min="3594" max="3594" width="5.54296875" customWidth="1"/>
    <col min="3595" max="3595" width="19.54296875" customWidth="1"/>
    <col min="3596" max="3596" width="14.81640625" customWidth="1"/>
    <col min="3597" max="3597" width="3.81640625" customWidth="1"/>
    <col min="3837" max="3837" width="2.7265625" customWidth="1"/>
    <col min="3838" max="3838" width="30.7265625" customWidth="1"/>
    <col min="3839" max="3839" width="2.7265625" customWidth="1"/>
    <col min="3840" max="3840" width="7.54296875" customWidth="1"/>
    <col min="3841" max="3841" width="10.26953125" customWidth="1"/>
    <col min="3842" max="3842" width="12.1796875" customWidth="1"/>
    <col min="3843" max="3843" width="10.54296875" customWidth="1"/>
    <col min="3844" max="3844" width="15" customWidth="1"/>
    <col min="3845" max="3845" width="14.1796875" customWidth="1"/>
    <col min="3846" max="3846" width="8.54296875" customWidth="1"/>
    <col min="3847" max="3847" width="8.453125" customWidth="1"/>
    <col min="3848" max="3848" width="15.1796875" customWidth="1"/>
    <col min="3849" max="3849" width="3.1796875" customWidth="1"/>
    <col min="3850" max="3850" width="5.54296875" customWidth="1"/>
    <col min="3851" max="3851" width="19.54296875" customWidth="1"/>
    <col min="3852" max="3852" width="14.81640625" customWidth="1"/>
    <col min="3853" max="3853" width="3.81640625" customWidth="1"/>
    <col min="4093" max="4093" width="2.7265625" customWidth="1"/>
    <col min="4094" max="4094" width="30.7265625" customWidth="1"/>
    <col min="4095" max="4095" width="2.7265625" customWidth="1"/>
    <col min="4096" max="4096" width="7.54296875" customWidth="1"/>
    <col min="4097" max="4097" width="10.26953125" customWidth="1"/>
    <col min="4098" max="4098" width="12.1796875" customWidth="1"/>
    <col min="4099" max="4099" width="10.54296875" customWidth="1"/>
    <col min="4100" max="4100" width="15" customWidth="1"/>
    <col min="4101" max="4101" width="14.1796875" customWidth="1"/>
    <col min="4102" max="4102" width="8.54296875" customWidth="1"/>
    <col min="4103" max="4103" width="8.453125" customWidth="1"/>
    <col min="4104" max="4104" width="15.1796875" customWidth="1"/>
    <col min="4105" max="4105" width="3.1796875" customWidth="1"/>
    <col min="4106" max="4106" width="5.54296875" customWidth="1"/>
    <col min="4107" max="4107" width="19.54296875" customWidth="1"/>
    <col min="4108" max="4108" width="14.81640625" customWidth="1"/>
    <col min="4109" max="4109" width="3.81640625" customWidth="1"/>
    <col min="4349" max="4349" width="2.7265625" customWidth="1"/>
    <col min="4350" max="4350" width="30.7265625" customWidth="1"/>
    <col min="4351" max="4351" width="2.7265625" customWidth="1"/>
    <col min="4352" max="4352" width="7.54296875" customWidth="1"/>
    <col min="4353" max="4353" width="10.26953125" customWidth="1"/>
    <col min="4354" max="4354" width="12.1796875" customWidth="1"/>
    <col min="4355" max="4355" width="10.54296875" customWidth="1"/>
    <col min="4356" max="4356" width="15" customWidth="1"/>
    <col min="4357" max="4357" width="14.1796875" customWidth="1"/>
    <col min="4358" max="4358" width="8.54296875" customWidth="1"/>
    <col min="4359" max="4359" width="8.453125" customWidth="1"/>
    <col min="4360" max="4360" width="15.1796875" customWidth="1"/>
    <col min="4361" max="4361" width="3.1796875" customWidth="1"/>
    <col min="4362" max="4362" width="5.54296875" customWidth="1"/>
    <col min="4363" max="4363" width="19.54296875" customWidth="1"/>
    <col min="4364" max="4364" width="14.81640625" customWidth="1"/>
    <col min="4365" max="4365" width="3.81640625" customWidth="1"/>
    <col min="4605" max="4605" width="2.7265625" customWidth="1"/>
    <col min="4606" max="4606" width="30.7265625" customWidth="1"/>
    <col min="4607" max="4607" width="2.7265625" customWidth="1"/>
    <col min="4608" max="4608" width="7.54296875" customWidth="1"/>
    <col min="4609" max="4609" width="10.26953125" customWidth="1"/>
    <col min="4610" max="4610" width="12.1796875" customWidth="1"/>
    <col min="4611" max="4611" width="10.54296875" customWidth="1"/>
    <col min="4612" max="4612" width="15" customWidth="1"/>
    <col min="4613" max="4613" width="14.1796875" customWidth="1"/>
    <col min="4614" max="4614" width="8.54296875" customWidth="1"/>
    <col min="4615" max="4615" width="8.453125" customWidth="1"/>
    <col min="4616" max="4616" width="15.1796875" customWidth="1"/>
    <col min="4617" max="4617" width="3.1796875" customWidth="1"/>
    <col min="4618" max="4618" width="5.54296875" customWidth="1"/>
    <col min="4619" max="4619" width="19.54296875" customWidth="1"/>
    <col min="4620" max="4620" width="14.81640625" customWidth="1"/>
    <col min="4621" max="4621" width="3.81640625" customWidth="1"/>
    <col min="4861" max="4861" width="2.7265625" customWidth="1"/>
    <col min="4862" max="4862" width="30.7265625" customWidth="1"/>
    <col min="4863" max="4863" width="2.7265625" customWidth="1"/>
    <col min="4864" max="4864" width="7.54296875" customWidth="1"/>
    <col min="4865" max="4865" width="10.26953125" customWidth="1"/>
    <col min="4866" max="4866" width="12.1796875" customWidth="1"/>
    <col min="4867" max="4867" width="10.54296875" customWidth="1"/>
    <col min="4868" max="4868" width="15" customWidth="1"/>
    <col min="4869" max="4869" width="14.1796875" customWidth="1"/>
    <col min="4870" max="4870" width="8.54296875" customWidth="1"/>
    <col min="4871" max="4871" width="8.453125" customWidth="1"/>
    <col min="4872" max="4872" width="15.1796875" customWidth="1"/>
    <col min="4873" max="4873" width="3.1796875" customWidth="1"/>
    <col min="4874" max="4874" width="5.54296875" customWidth="1"/>
    <col min="4875" max="4875" width="19.54296875" customWidth="1"/>
    <col min="4876" max="4876" width="14.81640625" customWidth="1"/>
    <col min="4877" max="4877" width="3.81640625" customWidth="1"/>
    <col min="5117" max="5117" width="2.7265625" customWidth="1"/>
    <col min="5118" max="5118" width="30.7265625" customWidth="1"/>
    <col min="5119" max="5119" width="2.7265625" customWidth="1"/>
    <col min="5120" max="5120" width="7.54296875" customWidth="1"/>
    <col min="5121" max="5121" width="10.26953125" customWidth="1"/>
    <col min="5122" max="5122" width="12.1796875" customWidth="1"/>
    <col min="5123" max="5123" width="10.54296875" customWidth="1"/>
    <col min="5124" max="5124" width="15" customWidth="1"/>
    <col min="5125" max="5125" width="14.1796875" customWidth="1"/>
    <col min="5126" max="5126" width="8.54296875" customWidth="1"/>
    <col min="5127" max="5127" width="8.453125" customWidth="1"/>
    <col min="5128" max="5128" width="15.1796875" customWidth="1"/>
    <col min="5129" max="5129" width="3.1796875" customWidth="1"/>
    <col min="5130" max="5130" width="5.54296875" customWidth="1"/>
    <col min="5131" max="5131" width="19.54296875" customWidth="1"/>
    <col min="5132" max="5132" width="14.81640625" customWidth="1"/>
    <col min="5133" max="5133" width="3.81640625" customWidth="1"/>
    <col min="5373" max="5373" width="2.7265625" customWidth="1"/>
    <col min="5374" max="5374" width="30.7265625" customWidth="1"/>
    <col min="5375" max="5375" width="2.7265625" customWidth="1"/>
    <col min="5376" max="5376" width="7.54296875" customWidth="1"/>
    <col min="5377" max="5377" width="10.26953125" customWidth="1"/>
    <col min="5378" max="5378" width="12.1796875" customWidth="1"/>
    <col min="5379" max="5379" width="10.54296875" customWidth="1"/>
    <col min="5380" max="5380" width="15" customWidth="1"/>
    <col min="5381" max="5381" width="14.1796875" customWidth="1"/>
    <col min="5382" max="5382" width="8.54296875" customWidth="1"/>
    <col min="5383" max="5383" width="8.453125" customWidth="1"/>
    <col min="5384" max="5384" width="15.1796875" customWidth="1"/>
    <col min="5385" max="5385" width="3.1796875" customWidth="1"/>
    <col min="5386" max="5386" width="5.54296875" customWidth="1"/>
    <col min="5387" max="5387" width="19.54296875" customWidth="1"/>
    <col min="5388" max="5388" width="14.81640625" customWidth="1"/>
    <col min="5389" max="5389" width="3.81640625" customWidth="1"/>
    <col min="5629" max="5629" width="2.7265625" customWidth="1"/>
    <col min="5630" max="5630" width="30.7265625" customWidth="1"/>
    <col min="5631" max="5631" width="2.7265625" customWidth="1"/>
    <col min="5632" max="5632" width="7.54296875" customWidth="1"/>
    <col min="5633" max="5633" width="10.26953125" customWidth="1"/>
    <col min="5634" max="5634" width="12.1796875" customWidth="1"/>
    <col min="5635" max="5635" width="10.54296875" customWidth="1"/>
    <col min="5636" max="5636" width="15" customWidth="1"/>
    <col min="5637" max="5637" width="14.1796875" customWidth="1"/>
    <col min="5638" max="5638" width="8.54296875" customWidth="1"/>
    <col min="5639" max="5639" width="8.453125" customWidth="1"/>
    <col min="5640" max="5640" width="15.1796875" customWidth="1"/>
    <col min="5641" max="5641" width="3.1796875" customWidth="1"/>
    <col min="5642" max="5642" width="5.54296875" customWidth="1"/>
    <col min="5643" max="5643" width="19.54296875" customWidth="1"/>
    <col min="5644" max="5644" width="14.81640625" customWidth="1"/>
    <col min="5645" max="5645" width="3.81640625" customWidth="1"/>
    <col min="5885" max="5885" width="2.7265625" customWidth="1"/>
    <col min="5886" max="5886" width="30.7265625" customWidth="1"/>
    <col min="5887" max="5887" width="2.7265625" customWidth="1"/>
    <col min="5888" max="5888" width="7.54296875" customWidth="1"/>
    <col min="5889" max="5889" width="10.26953125" customWidth="1"/>
    <col min="5890" max="5890" width="12.1796875" customWidth="1"/>
    <col min="5891" max="5891" width="10.54296875" customWidth="1"/>
    <col min="5892" max="5892" width="15" customWidth="1"/>
    <col min="5893" max="5893" width="14.1796875" customWidth="1"/>
    <col min="5894" max="5894" width="8.54296875" customWidth="1"/>
    <col min="5895" max="5895" width="8.453125" customWidth="1"/>
    <col min="5896" max="5896" width="15.1796875" customWidth="1"/>
    <col min="5897" max="5897" width="3.1796875" customWidth="1"/>
    <col min="5898" max="5898" width="5.54296875" customWidth="1"/>
    <col min="5899" max="5899" width="19.54296875" customWidth="1"/>
    <col min="5900" max="5900" width="14.81640625" customWidth="1"/>
    <col min="5901" max="5901" width="3.81640625" customWidth="1"/>
    <col min="6141" max="6141" width="2.7265625" customWidth="1"/>
    <col min="6142" max="6142" width="30.7265625" customWidth="1"/>
    <col min="6143" max="6143" width="2.7265625" customWidth="1"/>
    <col min="6144" max="6144" width="7.54296875" customWidth="1"/>
    <col min="6145" max="6145" width="10.26953125" customWidth="1"/>
    <col min="6146" max="6146" width="12.1796875" customWidth="1"/>
    <col min="6147" max="6147" width="10.54296875" customWidth="1"/>
    <col min="6148" max="6148" width="15" customWidth="1"/>
    <col min="6149" max="6149" width="14.1796875" customWidth="1"/>
    <col min="6150" max="6150" width="8.54296875" customWidth="1"/>
    <col min="6151" max="6151" width="8.453125" customWidth="1"/>
    <col min="6152" max="6152" width="15.1796875" customWidth="1"/>
    <col min="6153" max="6153" width="3.1796875" customWidth="1"/>
    <col min="6154" max="6154" width="5.54296875" customWidth="1"/>
    <col min="6155" max="6155" width="19.54296875" customWidth="1"/>
    <col min="6156" max="6156" width="14.81640625" customWidth="1"/>
    <col min="6157" max="6157" width="3.81640625" customWidth="1"/>
    <col min="6397" max="6397" width="2.7265625" customWidth="1"/>
    <col min="6398" max="6398" width="30.7265625" customWidth="1"/>
    <col min="6399" max="6399" width="2.7265625" customWidth="1"/>
    <col min="6400" max="6400" width="7.54296875" customWidth="1"/>
    <col min="6401" max="6401" width="10.26953125" customWidth="1"/>
    <col min="6402" max="6402" width="12.1796875" customWidth="1"/>
    <col min="6403" max="6403" width="10.54296875" customWidth="1"/>
    <col min="6404" max="6404" width="15" customWidth="1"/>
    <col min="6405" max="6405" width="14.1796875" customWidth="1"/>
    <col min="6406" max="6406" width="8.54296875" customWidth="1"/>
    <col min="6407" max="6407" width="8.453125" customWidth="1"/>
    <col min="6408" max="6408" width="15.1796875" customWidth="1"/>
    <col min="6409" max="6409" width="3.1796875" customWidth="1"/>
    <col min="6410" max="6410" width="5.54296875" customWidth="1"/>
    <col min="6411" max="6411" width="19.54296875" customWidth="1"/>
    <col min="6412" max="6412" width="14.81640625" customWidth="1"/>
    <col min="6413" max="6413" width="3.81640625" customWidth="1"/>
    <col min="6653" max="6653" width="2.7265625" customWidth="1"/>
    <col min="6654" max="6654" width="30.7265625" customWidth="1"/>
    <col min="6655" max="6655" width="2.7265625" customWidth="1"/>
    <col min="6656" max="6656" width="7.54296875" customWidth="1"/>
    <col min="6657" max="6657" width="10.26953125" customWidth="1"/>
    <col min="6658" max="6658" width="12.1796875" customWidth="1"/>
    <col min="6659" max="6659" width="10.54296875" customWidth="1"/>
    <col min="6660" max="6660" width="15" customWidth="1"/>
    <col min="6661" max="6661" width="14.1796875" customWidth="1"/>
    <col min="6662" max="6662" width="8.54296875" customWidth="1"/>
    <col min="6663" max="6663" width="8.453125" customWidth="1"/>
    <col min="6664" max="6664" width="15.1796875" customWidth="1"/>
    <col min="6665" max="6665" width="3.1796875" customWidth="1"/>
    <col min="6666" max="6666" width="5.54296875" customWidth="1"/>
    <col min="6667" max="6667" width="19.54296875" customWidth="1"/>
    <col min="6668" max="6668" width="14.81640625" customWidth="1"/>
    <col min="6669" max="6669" width="3.81640625" customWidth="1"/>
    <col min="6909" max="6909" width="2.7265625" customWidth="1"/>
    <col min="6910" max="6910" width="30.7265625" customWidth="1"/>
    <col min="6911" max="6911" width="2.7265625" customWidth="1"/>
    <col min="6912" max="6912" width="7.54296875" customWidth="1"/>
    <col min="6913" max="6913" width="10.26953125" customWidth="1"/>
    <col min="6914" max="6914" width="12.1796875" customWidth="1"/>
    <col min="6915" max="6915" width="10.54296875" customWidth="1"/>
    <col min="6916" max="6916" width="15" customWidth="1"/>
    <col min="6917" max="6917" width="14.1796875" customWidth="1"/>
    <col min="6918" max="6918" width="8.54296875" customWidth="1"/>
    <col min="6919" max="6919" width="8.453125" customWidth="1"/>
    <col min="6920" max="6920" width="15.1796875" customWidth="1"/>
    <col min="6921" max="6921" width="3.1796875" customWidth="1"/>
    <col min="6922" max="6922" width="5.54296875" customWidth="1"/>
    <col min="6923" max="6923" width="19.54296875" customWidth="1"/>
    <col min="6924" max="6924" width="14.81640625" customWidth="1"/>
    <col min="6925" max="6925" width="3.81640625" customWidth="1"/>
    <col min="7165" max="7165" width="2.7265625" customWidth="1"/>
    <col min="7166" max="7166" width="30.7265625" customWidth="1"/>
    <col min="7167" max="7167" width="2.7265625" customWidth="1"/>
    <col min="7168" max="7168" width="7.54296875" customWidth="1"/>
    <col min="7169" max="7169" width="10.26953125" customWidth="1"/>
    <col min="7170" max="7170" width="12.1796875" customWidth="1"/>
    <col min="7171" max="7171" width="10.54296875" customWidth="1"/>
    <col min="7172" max="7172" width="15" customWidth="1"/>
    <col min="7173" max="7173" width="14.1796875" customWidth="1"/>
    <col min="7174" max="7174" width="8.54296875" customWidth="1"/>
    <col min="7175" max="7175" width="8.453125" customWidth="1"/>
    <col min="7176" max="7176" width="15.1796875" customWidth="1"/>
    <col min="7177" max="7177" width="3.1796875" customWidth="1"/>
    <col min="7178" max="7178" width="5.54296875" customWidth="1"/>
    <col min="7179" max="7179" width="19.54296875" customWidth="1"/>
    <col min="7180" max="7180" width="14.81640625" customWidth="1"/>
    <col min="7181" max="7181" width="3.81640625" customWidth="1"/>
    <col min="7421" max="7421" width="2.7265625" customWidth="1"/>
    <col min="7422" max="7422" width="30.7265625" customWidth="1"/>
    <col min="7423" max="7423" width="2.7265625" customWidth="1"/>
    <col min="7424" max="7424" width="7.54296875" customWidth="1"/>
    <col min="7425" max="7425" width="10.26953125" customWidth="1"/>
    <col min="7426" max="7426" width="12.1796875" customWidth="1"/>
    <col min="7427" max="7427" width="10.54296875" customWidth="1"/>
    <col min="7428" max="7428" width="15" customWidth="1"/>
    <col min="7429" max="7429" width="14.1796875" customWidth="1"/>
    <col min="7430" max="7430" width="8.54296875" customWidth="1"/>
    <col min="7431" max="7431" width="8.453125" customWidth="1"/>
    <col min="7432" max="7432" width="15.1796875" customWidth="1"/>
    <col min="7433" max="7433" width="3.1796875" customWidth="1"/>
    <col min="7434" max="7434" width="5.54296875" customWidth="1"/>
    <col min="7435" max="7435" width="19.54296875" customWidth="1"/>
    <col min="7436" max="7436" width="14.81640625" customWidth="1"/>
    <col min="7437" max="7437" width="3.81640625" customWidth="1"/>
    <col min="7677" max="7677" width="2.7265625" customWidth="1"/>
    <col min="7678" max="7678" width="30.7265625" customWidth="1"/>
    <col min="7679" max="7679" width="2.7265625" customWidth="1"/>
    <col min="7680" max="7680" width="7.54296875" customWidth="1"/>
    <col min="7681" max="7681" width="10.26953125" customWidth="1"/>
    <col min="7682" max="7682" width="12.1796875" customWidth="1"/>
    <col min="7683" max="7683" width="10.54296875" customWidth="1"/>
    <col min="7684" max="7684" width="15" customWidth="1"/>
    <col min="7685" max="7685" width="14.1796875" customWidth="1"/>
    <col min="7686" max="7686" width="8.54296875" customWidth="1"/>
    <col min="7687" max="7687" width="8.453125" customWidth="1"/>
    <col min="7688" max="7688" width="15.1796875" customWidth="1"/>
    <col min="7689" max="7689" width="3.1796875" customWidth="1"/>
    <col min="7690" max="7690" width="5.54296875" customWidth="1"/>
    <col min="7691" max="7691" width="19.54296875" customWidth="1"/>
    <col min="7692" max="7692" width="14.81640625" customWidth="1"/>
    <col min="7693" max="7693" width="3.81640625" customWidth="1"/>
    <col min="7933" max="7933" width="2.7265625" customWidth="1"/>
    <col min="7934" max="7934" width="30.7265625" customWidth="1"/>
    <col min="7935" max="7935" width="2.7265625" customWidth="1"/>
    <col min="7936" max="7936" width="7.54296875" customWidth="1"/>
    <col min="7937" max="7937" width="10.26953125" customWidth="1"/>
    <col min="7938" max="7938" width="12.1796875" customWidth="1"/>
    <col min="7939" max="7939" width="10.54296875" customWidth="1"/>
    <col min="7940" max="7940" width="15" customWidth="1"/>
    <col min="7941" max="7941" width="14.1796875" customWidth="1"/>
    <col min="7942" max="7942" width="8.54296875" customWidth="1"/>
    <col min="7943" max="7943" width="8.453125" customWidth="1"/>
    <col min="7944" max="7944" width="15.1796875" customWidth="1"/>
    <col min="7945" max="7945" width="3.1796875" customWidth="1"/>
    <col min="7946" max="7946" width="5.54296875" customWidth="1"/>
    <col min="7947" max="7947" width="19.54296875" customWidth="1"/>
    <col min="7948" max="7948" width="14.81640625" customWidth="1"/>
    <col min="7949" max="7949" width="3.81640625" customWidth="1"/>
    <col min="8189" max="8189" width="2.7265625" customWidth="1"/>
    <col min="8190" max="8190" width="30.7265625" customWidth="1"/>
    <col min="8191" max="8191" width="2.7265625" customWidth="1"/>
    <col min="8192" max="8192" width="7.54296875" customWidth="1"/>
    <col min="8193" max="8193" width="10.26953125" customWidth="1"/>
    <col min="8194" max="8194" width="12.1796875" customWidth="1"/>
    <col min="8195" max="8195" width="10.54296875" customWidth="1"/>
    <col min="8196" max="8196" width="15" customWidth="1"/>
    <col min="8197" max="8197" width="14.1796875" customWidth="1"/>
    <col min="8198" max="8198" width="8.54296875" customWidth="1"/>
    <col min="8199" max="8199" width="8.453125" customWidth="1"/>
    <col min="8200" max="8200" width="15.1796875" customWidth="1"/>
    <col min="8201" max="8201" width="3.1796875" customWidth="1"/>
    <col min="8202" max="8202" width="5.54296875" customWidth="1"/>
    <col min="8203" max="8203" width="19.54296875" customWidth="1"/>
    <col min="8204" max="8204" width="14.81640625" customWidth="1"/>
    <col min="8205" max="8205" width="3.81640625" customWidth="1"/>
    <col min="8445" max="8445" width="2.7265625" customWidth="1"/>
    <col min="8446" max="8446" width="30.7265625" customWidth="1"/>
    <col min="8447" max="8447" width="2.7265625" customWidth="1"/>
    <col min="8448" max="8448" width="7.54296875" customWidth="1"/>
    <col min="8449" max="8449" width="10.26953125" customWidth="1"/>
    <col min="8450" max="8450" width="12.1796875" customWidth="1"/>
    <col min="8451" max="8451" width="10.54296875" customWidth="1"/>
    <col min="8452" max="8452" width="15" customWidth="1"/>
    <col min="8453" max="8453" width="14.1796875" customWidth="1"/>
    <col min="8454" max="8454" width="8.54296875" customWidth="1"/>
    <col min="8455" max="8455" width="8.453125" customWidth="1"/>
    <col min="8456" max="8456" width="15.1796875" customWidth="1"/>
    <col min="8457" max="8457" width="3.1796875" customWidth="1"/>
    <col min="8458" max="8458" width="5.54296875" customWidth="1"/>
    <col min="8459" max="8459" width="19.54296875" customWidth="1"/>
    <col min="8460" max="8460" width="14.81640625" customWidth="1"/>
    <col min="8461" max="8461" width="3.81640625" customWidth="1"/>
    <col min="8701" max="8701" width="2.7265625" customWidth="1"/>
    <col min="8702" max="8702" width="30.7265625" customWidth="1"/>
    <col min="8703" max="8703" width="2.7265625" customWidth="1"/>
    <col min="8704" max="8704" width="7.54296875" customWidth="1"/>
    <col min="8705" max="8705" width="10.26953125" customWidth="1"/>
    <col min="8706" max="8706" width="12.1796875" customWidth="1"/>
    <col min="8707" max="8707" width="10.54296875" customWidth="1"/>
    <col min="8708" max="8708" width="15" customWidth="1"/>
    <col min="8709" max="8709" width="14.1796875" customWidth="1"/>
    <col min="8710" max="8710" width="8.54296875" customWidth="1"/>
    <col min="8711" max="8711" width="8.453125" customWidth="1"/>
    <col min="8712" max="8712" width="15.1796875" customWidth="1"/>
    <col min="8713" max="8713" width="3.1796875" customWidth="1"/>
    <col min="8714" max="8714" width="5.54296875" customWidth="1"/>
    <col min="8715" max="8715" width="19.54296875" customWidth="1"/>
    <col min="8716" max="8716" width="14.81640625" customWidth="1"/>
    <col min="8717" max="8717" width="3.81640625" customWidth="1"/>
    <col min="8957" max="8957" width="2.7265625" customWidth="1"/>
    <col min="8958" max="8958" width="30.7265625" customWidth="1"/>
    <col min="8959" max="8959" width="2.7265625" customWidth="1"/>
    <col min="8960" max="8960" width="7.54296875" customWidth="1"/>
    <col min="8961" max="8961" width="10.26953125" customWidth="1"/>
    <col min="8962" max="8962" width="12.1796875" customWidth="1"/>
    <col min="8963" max="8963" width="10.54296875" customWidth="1"/>
    <col min="8964" max="8964" width="15" customWidth="1"/>
    <col min="8965" max="8965" width="14.1796875" customWidth="1"/>
    <col min="8966" max="8966" width="8.54296875" customWidth="1"/>
    <col min="8967" max="8967" width="8.453125" customWidth="1"/>
    <col min="8968" max="8968" width="15.1796875" customWidth="1"/>
    <col min="8969" max="8969" width="3.1796875" customWidth="1"/>
    <col min="8970" max="8970" width="5.54296875" customWidth="1"/>
    <col min="8971" max="8971" width="19.54296875" customWidth="1"/>
    <col min="8972" max="8972" width="14.81640625" customWidth="1"/>
    <col min="8973" max="8973" width="3.81640625" customWidth="1"/>
    <col min="9213" max="9213" width="2.7265625" customWidth="1"/>
    <col min="9214" max="9214" width="30.7265625" customWidth="1"/>
    <col min="9215" max="9215" width="2.7265625" customWidth="1"/>
    <col min="9216" max="9216" width="7.54296875" customWidth="1"/>
    <col min="9217" max="9217" width="10.26953125" customWidth="1"/>
    <col min="9218" max="9218" width="12.1796875" customWidth="1"/>
    <col min="9219" max="9219" width="10.54296875" customWidth="1"/>
    <col min="9220" max="9220" width="15" customWidth="1"/>
    <col min="9221" max="9221" width="14.1796875" customWidth="1"/>
    <col min="9222" max="9222" width="8.54296875" customWidth="1"/>
    <col min="9223" max="9223" width="8.453125" customWidth="1"/>
    <col min="9224" max="9224" width="15.1796875" customWidth="1"/>
    <col min="9225" max="9225" width="3.1796875" customWidth="1"/>
    <col min="9226" max="9226" width="5.54296875" customWidth="1"/>
    <col min="9227" max="9227" width="19.54296875" customWidth="1"/>
    <col min="9228" max="9228" width="14.81640625" customWidth="1"/>
    <col min="9229" max="9229" width="3.81640625" customWidth="1"/>
    <col min="9469" max="9469" width="2.7265625" customWidth="1"/>
    <col min="9470" max="9470" width="30.7265625" customWidth="1"/>
    <col min="9471" max="9471" width="2.7265625" customWidth="1"/>
    <col min="9472" max="9472" width="7.54296875" customWidth="1"/>
    <col min="9473" max="9473" width="10.26953125" customWidth="1"/>
    <col min="9474" max="9474" width="12.1796875" customWidth="1"/>
    <col min="9475" max="9475" width="10.54296875" customWidth="1"/>
    <col min="9476" max="9476" width="15" customWidth="1"/>
    <col min="9477" max="9477" width="14.1796875" customWidth="1"/>
    <col min="9478" max="9478" width="8.54296875" customWidth="1"/>
    <col min="9479" max="9479" width="8.453125" customWidth="1"/>
    <col min="9480" max="9480" width="15.1796875" customWidth="1"/>
    <col min="9481" max="9481" width="3.1796875" customWidth="1"/>
    <col min="9482" max="9482" width="5.54296875" customWidth="1"/>
    <col min="9483" max="9483" width="19.54296875" customWidth="1"/>
    <col min="9484" max="9484" width="14.81640625" customWidth="1"/>
    <col min="9485" max="9485" width="3.81640625" customWidth="1"/>
    <col min="9725" max="9725" width="2.7265625" customWidth="1"/>
    <col min="9726" max="9726" width="30.7265625" customWidth="1"/>
    <col min="9727" max="9727" width="2.7265625" customWidth="1"/>
    <col min="9728" max="9728" width="7.54296875" customWidth="1"/>
    <col min="9729" max="9729" width="10.26953125" customWidth="1"/>
    <col min="9730" max="9730" width="12.1796875" customWidth="1"/>
    <col min="9731" max="9731" width="10.54296875" customWidth="1"/>
    <col min="9732" max="9732" width="15" customWidth="1"/>
    <col min="9733" max="9733" width="14.1796875" customWidth="1"/>
    <col min="9734" max="9734" width="8.54296875" customWidth="1"/>
    <col min="9735" max="9735" width="8.453125" customWidth="1"/>
    <col min="9736" max="9736" width="15.1796875" customWidth="1"/>
    <col min="9737" max="9737" width="3.1796875" customWidth="1"/>
    <col min="9738" max="9738" width="5.54296875" customWidth="1"/>
    <col min="9739" max="9739" width="19.54296875" customWidth="1"/>
    <col min="9740" max="9740" width="14.81640625" customWidth="1"/>
    <col min="9741" max="9741" width="3.81640625" customWidth="1"/>
    <col min="9981" max="9981" width="2.7265625" customWidth="1"/>
    <col min="9982" max="9982" width="30.7265625" customWidth="1"/>
    <col min="9983" max="9983" width="2.7265625" customWidth="1"/>
    <col min="9984" max="9984" width="7.54296875" customWidth="1"/>
    <col min="9985" max="9985" width="10.26953125" customWidth="1"/>
    <col min="9986" max="9986" width="12.1796875" customWidth="1"/>
    <col min="9987" max="9987" width="10.54296875" customWidth="1"/>
    <col min="9988" max="9988" width="15" customWidth="1"/>
    <col min="9989" max="9989" width="14.1796875" customWidth="1"/>
    <col min="9990" max="9990" width="8.54296875" customWidth="1"/>
    <col min="9991" max="9991" width="8.453125" customWidth="1"/>
    <col min="9992" max="9992" width="15.1796875" customWidth="1"/>
    <col min="9993" max="9993" width="3.1796875" customWidth="1"/>
    <col min="9994" max="9994" width="5.54296875" customWidth="1"/>
    <col min="9995" max="9995" width="19.54296875" customWidth="1"/>
    <col min="9996" max="9996" width="14.81640625" customWidth="1"/>
    <col min="9997" max="9997" width="3.81640625" customWidth="1"/>
    <col min="10237" max="10237" width="2.7265625" customWidth="1"/>
    <col min="10238" max="10238" width="30.7265625" customWidth="1"/>
    <col min="10239" max="10239" width="2.7265625" customWidth="1"/>
    <col min="10240" max="10240" width="7.54296875" customWidth="1"/>
    <col min="10241" max="10241" width="10.26953125" customWidth="1"/>
    <col min="10242" max="10242" width="12.1796875" customWidth="1"/>
    <col min="10243" max="10243" width="10.54296875" customWidth="1"/>
    <col min="10244" max="10244" width="15" customWidth="1"/>
    <col min="10245" max="10245" width="14.1796875" customWidth="1"/>
    <col min="10246" max="10246" width="8.54296875" customWidth="1"/>
    <col min="10247" max="10247" width="8.453125" customWidth="1"/>
    <col min="10248" max="10248" width="15.1796875" customWidth="1"/>
    <col min="10249" max="10249" width="3.1796875" customWidth="1"/>
    <col min="10250" max="10250" width="5.54296875" customWidth="1"/>
    <col min="10251" max="10251" width="19.54296875" customWidth="1"/>
    <col min="10252" max="10252" width="14.81640625" customWidth="1"/>
    <col min="10253" max="10253" width="3.81640625" customWidth="1"/>
    <col min="10493" max="10493" width="2.7265625" customWidth="1"/>
    <col min="10494" max="10494" width="30.7265625" customWidth="1"/>
    <col min="10495" max="10495" width="2.7265625" customWidth="1"/>
    <col min="10496" max="10496" width="7.54296875" customWidth="1"/>
    <col min="10497" max="10497" width="10.26953125" customWidth="1"/>
    <col min="10498" max="10498" width="12.1796875" customWidth="1"/>
    <col min="10499" max="10499" width="10.54296875" customWidth="1"/>
    <col min="10500" max="10500" width="15" customWidth="1"/>
    <col min="10501" max="10501" width="14.1796875" customWidth="1"/>
    <col min="10502" max="10502" width="8.54296875" customWidth="1"/>
    <col min="10503" max="10503" width="8.453125" customWidth="1"/>
    <col min="10504" max="10504" width="15.1796875" customWidth="1"/>
    <col min="10505" max="10505" width="3.1796875" customWidth="1"/>
    <col min="10506" max="10506" width="5.54296875" customWidth="1"/>
    <col min="10507" max="10507" width="19.54296875" customWidth="1"/>
    <col min="10508" max="10508" width="14.81640625" customWidth="1"/>
    <col min="10509" max="10509" width="3.81640625" customWidth="1"/>
    <col min="10749" max="10749" width="2.7265625" customWidth="1"/>
    <col min="10750" max="10750" width="30.7265625" customWidth="1"/>
    <col min="10751" max="10751" width="2.7265625" customWidth="1"/>
    <col min="10752" max="10752" width="7.54296875" customWidth="1"/>
    <col min="10753" max="10753" width="10.26953125" customWidth="1"/>
    <col min="10754" max="10754" width="12.1796875" customWidth="1"/>
    <col min="10755" max="10755" width="10.54296875" customWidth="1"/>
    <col min="10756" max="10756" width="15" customWidth="1"/>
    <col min="10757" max="10757" width="14.1796875" customWidth="1"/>
    <col min="10758" max="10758" width="8.54296875" customWidth="1"/>
    <col min="10759" max="10759" width="8.453125" customWidth="1"/>
    <col min="10760" max="10760" width="15.1796875" customWidth="1"/>
    <col min="10761" max="10761" width="3.1796875" customWidth="1"/>
    <col min="10762" max="10762" width="5.54296875" customWidth="1"/>
    <col min="10763" max="10763" width="19.54296875" customWidth="1"/>
    <col min="10764" max="10764" width="14.81640625" customWidth="1"/>
    <col min="10765" max="10765" width="3.81640625" customWidth="1"/>
    <col min="11005" max="11005" width="2.7265625" customWidth="1"/>
    <col min="11006" max="11006" width="30.7265625" customWidth="1"/>
    <col min="11007" max="11007" width="2.7265625" customWidth="1"/>
    <col min="11008" max="11008" width="7.54296875" customWidth="1"/>
    <col min="11009" max="11009" width="10.26953125" customWidth="1"/>
    <col min="11010" max="11010" width="12.1796875" customWidth="1"/>
    <col min="11011" max="11011" width="10.54296875" customWidth="1"/>
    <col min="11012" max="11012" width="15" customWidth="1"/>
    <col min="11013" max="11013" width="14.1796875" customWidth="1"/>
    <col min="11014" max="11014" width="8.54296875" customWidth="1"/>
    <col min="11015" max="11015" width="8.453125" customWidth="1"/>
    <col min="11016" max="11016" width="15.1796875" customWidth="1"/>
    <col min="11017" max="11017" width="3.1796875" customWidth="1"/>
    <col min="11018" max="11018" width="5.54296875" customWidth="1"/>
    <col min="11019" max="11019" width="19.54296875" customWidth="1"/>
    <col min="11020" max="11020" width="14.81640625" customWidth="1"/>
    <col min="11021" max="11021" width="3.81640625" customWidth="1"/>
    <col min="11261" max="11261" width="2.7265625" customWidth="1"/>
    <col min="11262" max="11262" width="30.7265625" customWidth="1"/>
    <col min="11263" max="11263" width="2.7265625" customWidth="1"/>
    <col min="11264" max="11264" width="7.54296875" customWidth="1"/>
    <col min="11265" max="11265" width="10.26953125" customWidth="1"/>
    <col min="11266" max="11266" width="12.1796875" customWidth="1"/>
    <col min="11267" max="11267" width="10.54296875" customWidth="1"/>
    <col min="11268" max="11268" width="15" customWidth="1"/>
    <col min="11269" max="11269" width="14.1796875" customWidth="1"/>
    <col min="11270" max="11270" width="8.54296875" customWidth="1"/>
    <col min="11271" max="11271" width="8.453125" customWidth="1"/>
    <col min="11272" max="11272" width="15.1796875" customWidth="1"/>
    <col min="11273" max="11273" width="3.1796875" customWidth="1"/>
    <col min="11274" max="11274" width="5.54296875" customWidth="1"/>
    <col min="11275" max="11275" width="19.54296875" customWidth="1"/>
    <col min="11276" max="11276" width="14.81640625" customWidth="1"/>
    <col min="11277" max="11277" width="3.81640625" customWidth="1"/>
    <col min="11517" max="11517" width="2.7265625" customWidth="1"/>
    <col min="11518" max="11518" width="30.7265625" customWidth="1"/>
    <col min="11519" max="11519" width="2.7265625" customWidth="1"/>
    <col min="11520" max="11520" width="7.54296875" customWidth="1"/>
    <col min="11521" max="11521" width="10.26953125" customWidth="1"/>
    <col min="11522" max="11522" width="12.1796875" customWidth="1"/>
    <col min="11523" max="11523" width="10.54296875" customWidth="1"/>
    <col min="11524" max="11524" width="15" customWidth="1"/>
    <col min="11525" max="11525" width="14.1796875" customWidth="1"/>
    <col min="11526" max="11526" width="8.54296875" customWidth="1"/>
    <col min="11527" max="11527" width="8.453125" customWidth="1"/>
    <col min="11528" max="11528" width="15.1796875" customWidth="1"/>
    <col min="11529" max="11529" width="3.1796875" customWidth="1"/>
    <col min="11530" max="11530" width="5.54296875" customWidth="1"/>
    <col min="11531" max="11531" width="19.54296875" customWidth="1"/>
    <col min="11532" max="11532" width="14.81640625" customWidth="1"/>
    <col min="11533" max="11533" width="3.81640625" customWidth="1"/>
    <col min="11773" max="11773" width="2.7265625" customWidth="1"/>
    <col min="11774" max="11774" width="30.7265625" customWidth="1"/>
    <col min="11775" max="11775" width="2.7265625" customWidth="1"/>
    <col min="11776" max="11776" width="7.54296875" customWidth="1"/>
    <col min="11777" max="11777" width="10.26953125" customWidth="1"/>
    <col min="11778" max="11778" width="12.1796875" customWidth="1"/>
    <col min="11779" max="11779" width="10.54296875" customWidth="1"/>
    <col min="11780" max="11780" width="15" customWidth="1"/>
    <col min="11781" max="11781" width="14.1796875" customWidth="1"/>
    <col min="11782" max="11782" width="8.54296875" customWidth="1"/>
    <col min="11783" max="11783" width="8.453125" customWidth="1"/>
    <col min="11784" max="11784" width="15.1796875" customWidth="1"/>
    <col min="11785" max="11785" width="3.1796875" customWidth="1"/>
    <col min="11786" max="11786" width="5.54296875" customWidth="1"/>
    <col min="11787" max="11787" width="19.54296875" customWidth="1"/>
    <col min="11788" max="11788" width="14.81640625" customWidth="1"/>
    <col min="11789" max="11789" width="3.81640625" customWidth="1"/>
    <col min="12029" max="12029" width="2.7265625" customWidth="1"/>
    <col min="12030" max="12030" width="30.7265625" customWidth="1"/>
    <col min="12031" max="12031" width="2.7265625" customWidth="1"/>
    <col min="12032" max="12032" width="7.54296875" customWidth="1"/>
    <col min="12033" max="12033" width="10.26953125" customWidth="1"/>
    <col min="12034" max="12034" width="12.1796875" customWidth="1"/>
    <col min="12035" max="12035" width="10.54296875" customWidth="1"/>
    <col min="12036" max="12036" width="15" customWidth="1"/>
    <col min="12037" max="12037" width="14.1796875" customWidth="1"/>
    <col min="12038" max="12038" width="8.54296875" customWidth="1"/>
    <col min="12039" max="12039" width="8.453125" customWidth="1"/>
    <col min="12040" max="12040" width="15.1796875" customWidth="1"/>
    <col min="12041" max="12041" width="3.1796875" customWidth="1"/>
    <col min="12042" max="12042" width="5.54296875" customWidth="1"/>
    <col min="12043" max="12043" width="19.54296875" customWidth="1"/>
    <col min="12044" max="12044" width="14.81640625" customWidth="1"/>
    <col min="12045" max="12045" width="3.81640625" customWidth="1"/>
    <col min="12285" max="12285" width="2.7265625" customWidth="1"/>
    <col min="12286" max="12286" width="30.7265625" customWidth="1"/>
    <col min="12287" max="12287" width="2.7265625" customWidth="1"/>
    <col min="12288" max="12288" width="7.54296875" customWidth="1"/>
    <col min="12289" max="12289" width="10.26953125" customWidth="1"/>
    <col min="12290" max="12290" width="12.1796875" customWidth="1"/>
    <col min="12291" max="12291" width="10.54296875" customWidth="1"/>
    <col min="12292" max="12292" width="15" customWidth="1"/>
    <col min="12293" max="12293" width="14.1796875" customWidth="1"/>
    <col min="12294" max="12294" width="8.54296875" customWidth="1"/>
    <col min="12295" max="12295" width="8.453125" customWidth="1"/>
    <col min="12296" max="12296" width="15.1796875" customWidth="1"/>
    <col min="12297" max="12297" width="3.1796875" customWidth="1"/>
    <col min="12298" max="12298" width="5.54296875" customWidth="1"/>
    <col min="12299" max="12299" width="19.54296875" customWidth="1"/>
    <col min="12300" max="12300" width="14.81640625" customWidth="1"/>
    <col min="12301" max="12301" width="3.81640625" customWidth="1"/>
    <col min="12541" max="12541" width="2.7265625" customWidth="1"/>
    <col min="12542" max="12542" width="30.7265625" customWidth="1"/>
    <col min="12543" max="12543" width="2.7265625" customWidth="1"/>
    <col min="12544" max="12544" width="7.54296875" customWidth="1"/>
    <col min="12545" max="12545" width="10.26953125" customWidth="1"/>
    <col min="12546" max="12546" width="12.1796875" customWidth="1"/>
    <col min="12547" max="12547" width="10.54296875" customWidth="1"/>
    <col min="12548" max="12548" width="15" customWidth="1"/>
    <col min="12549" max="12549" width="14.1796875" customWidth="1"/>
    <col min="12550" max="12550" width="8.54296875" customWidth="1"/>
    <col min="12551" max="12551" width="8.453125" customWidth="1"/>
    <col min="12552" max="12552" width="15.1796875" customWidth="1"/>
    <col min="12553" max="12553" width="3.1796875" customWidth="1"/>
    <col min="12554" max="12554" width="5.54296875" customWidth="1"/>
    <col min="12555" max="12555" width="19.54296875" customWidth="1"/>
    <col min="12556" max="12556" width="14.81640625" customWidth="1"/>
    <col min="12557" max="12557" width="3.81640625" customWidth="1"/>
    <col min="12797" max="12797" width="2.7265625" customWidth="1"/>
    <col min="12798" max="12798" width="30.7265625" customWidth="1"/>
    <col min="12799" max="12799" width="2.7265625" customWidth="1"/>
    <col min="12800" max="12800" width="7.54296875" customWidth="1"/>
    <col min="12801" max="12801" width="10.26953125" customWidth="1"/>
    <col min="12802" max="12802" width="12.1796875" customWidth="1"/>
    <col min="12803" max="12803" width="10.54296875" customWidth="1"/>
    <col min="12804" max="12804" width="15" customWidth="1"/>
    <col min="12805" max="12805" width="14.1796875" customWidth="1"/>
    <col min="12806" max="12806" width="8.54296875" customWidth="1"/>
    <col min="12807" max="12807" width="8.453125" customWidth="1"/>
    <col min="12808" max="12808" width="15.1796875" customWidth="1"/>
    <col min="12809" max="12809" width="3.1796875" customWidth="1"/>
    <col min="12810" max="12810" width="5.54296875" customWidth="1"/>
    <col min="12811" max="12811" width="19.54296875" customWidth="1"/>
    <col min="12812" max="12812" width="14.81640625" customWidth="1"/>
    <col min="12813" max="12813" width="3.81640625" customWidth="1"/>
    <col min="13053" max="13053" width="2.7265625" customWidth="1"/>
    <col min="13054" max="13054" width="30.7265625" customWidth="1"/>
    <col min="13055" max="13055" width="2.7265625" customWidth="1"/>
    <col min="13056" max="13056" width="7.54296875" customWidth="1"/>
    <col min="13057" max="13057" width="10.26953125" customWidth="1"/>
    <col min="13058" max="13058" width="12.1796875" customWidth="1"/>
    <col min="13059" max="13059" width="10.54296875" customWidth="1"/>
    <col min="13060" max="13060" width="15" customWidth="1"/>
    <col min="13061" max="13061" width="14.1796875" customWidth="1"/>
    <col min="13062" max="13062" width="8.54296875" customWidth="1"/>
    <col min="13063" max="13063" width="8.453125" customWidth="1"/>
    <col min="13064" max="13064" width="15.1796875" customWidth="1"/>
    <col min="13065" max="13065" width="3.1796875" customWidth="1"/>
    <col min="13066" max="13066" width="5.54296875" customWidth="1"/>
    <col min="13067" max="13067" width="19.54296875" customWidth="1"/>
    <col min="13068" max="13068" width="14.81640625" customWidth="1"/>
    <col min="13069" max="13069" width="3.81640625" customWidth="1"/>
    <col min="13309" max="13309" width="2.7265625" customWidth="1"/>
    <col min="13310" max="13310" width="30.7265625" customWidth="1"/>
    <col min="13311" max="13311" width="2.7265625" customWidth="1"/>
    <col min="13312" max="13312" width="7.54296875" customWidth="1"/>
    <col min="13313" max="13313" width="10.26953125" customWidth="1"/>
    <col min="13314" max="13314" width="12.1796875" customWidth="1"/>
    <col min="13315" max="13315" width="10.54296875" customWidth="1"/>
    <col min="13316" max="13316" width="15" customWidth="1"/>
    <col min="13317" max="13317" width="14.1796875" customWidth="1"/>
    <col min="13318" max="13318" width="8.54296875" customWidth="1"/>
    <col min="13319" max="13319" width="8.453125" customWidth="1"/>
    <col min="13320" max="13320" width="15.1796875" customWidth="1"/>
    <col min="13321" max="13321" width="3.1796875" customWidth="1"/>
    <col min="13322" max="13322" width="5.54296875" customWidth="1"/>
    <col min="13323" max="13323" width="19.54296875" customWidth="1"/>
    <col min="13324" max="13324" width="14.81640625" customWidth="1"/>
    <col min="13325" max="13325" width="3.81640625" customWidth="1"/>
    <col min="13565" max="13565" width="2.7265625" customWidth="1"/>
    <col min="13566" max="13566" width="30.7265625" customWidth="1"/>
    <col min="13567" max="13567" width="2.7265625" customWidth="1"/>
    <col min="13568" max="13568" width="7.54296875" customWidth="1"/>
    <col min="13569" max="13569" width="10.26953125" customWidth="1"/>
    <col min="13570" max="13570" width="12.1796875" customWidth="1"/>
    <col min="13571" max="13571" width="10.54296875" customWidth="1"/>
    <col min="13572" max="13572" width="15" customWidth="1"/>
    <col min="13573" max="13573" width="14.1796875" customWidth="1"/>
    <col min="13574" max="13574" width="8.54296875" customWidth="1"/>
    <col min="13575" max="13575" width="8.453125" customWidth="1"/>
    <col min="13576" max="13576" width="15.1796875" customWidth="1"/>
    <col min="13577" max="13577" width="3.1796875" customWidth="1"/>
    <col min="13578" max="13578" width="5.54296875" customWidth="1"/>
    <col min="13579" max="13579" width="19.54296875" customWidth="1"/>
    <col min="13580" max="13580" width="14.81640625" customWidth="1"/>
    <col min="13581" max="13581" width="3.81640625" customWidth="1"/>
    <col min="13821" max="13821" width="2.7265625" customWidth="1"/>
    <col min="13822" max="13822" width="30.7265625" customWidth="1"/>
    <col min="13823" max="13823" width="2.7265625" customWidth="1"/>
    <col min="13824" max="13824" width="7.54296875" customWidth="1"/>
    <col min="13825" max="13825" width="10.26953125" customWidth="1"/>
    <col min="13826" max="13826" width="12.1796875" customWidth="1"/>
    <col min="13827" max="13827" width="10.54296875" customWidth="1"/>
    <col min="13828" max="13828" width="15" customWidth="1"/>
    <col min="13829" max="13829" width="14.1796875" customWidth="1"/>
    <col min="13830" max="13830" width="8.54296875" customWidth="1"/>
    <col min="13831" max="13831" width="8.453125" customWidth="1"/>
    <col min="13832" max="13832" width="15.1796875" customWidth="1"/>
    <col min="13833" max="13833" width="3.1796875" customWidth="1"/>
    <col min="13834" max="13834" width="5.54296875" customWidth="1"/>
    <col min="13835" max="13835" width="19.54296875" customWidth="1"/>
    <col min="13836" max="13836" width="14.81640625" customWidth="1"/>
    <col min="13837" max="13837" width="3.81640625" customWidth="1"/>
    <col min="14077" max="14077" width="2.7265625" customWidth="1"/>
    <col min="14078" max="14078" width="30.7265625" customWidth="1"/>
    <col min="14079" max="14079" width="2.7265625" customWidth="1"/>
    <col min="14080" max="14080" width="7.54296875" customWidth="1"/>
    <col min="14081" max="14081" width="10.26953125" customWidth="1"/>
    <col min="14082" max="14082" width="12.1796875" customWidth="1"/>
    <col min="14083" max="14083" width="10.54296875" customWidth="1"/>
    <col min="14084" max="14084" width="15" customWidth="1"/>
    <col min="14085" max="14085" width="14.1796875" customWidth="1"/>
    <col min="14086" max="14086" width="8.54296875" customWidth="1"/>
    <col min="14087" max="14087" width="8.453125" customWidth="1"/>
    <col min="14088" max="14088" width="15.1796875" customWidth="1"/>
    <col min="14089" max="14089" width="3.1796875" customWidth="1"/>
    <col min="14090" max="14090" width="5.54296875" customWidth="1"/>
    <col min="14091" max="14091" width="19.54296875" customWidth="1"/>
    <col min="14092" max="14092" width="14.81640625" customWidth="1"/>
    <col min="14093" max="14093" width="3.81640625" customWidth="1"/>
    <col min="14333" max="14333" width="2.7265625" customWidth="1"/>
    <col min="14334" max="14334" width="30.7265625" customWidth="1"/>
    <col min="14335" max="14335" width="2.7265625" customWidth="1"/>
    <col min="14336" max="14336" width="7.54296875" customWidth="1"/>
    <col min="14337" max="14337" width="10.26953125" customWidth="1"/>
    <col min="14338" max="14338" width="12.1796875" customWidth="1"/>
    <col min="14339" max="14339" width="10.54296875" customWidth="1"/>
    <col min="14340" max="14340" width="15" customWidth="1"/>
    <col min="14341" max="14341" width="14.1796875" customWidth="1"/>
    <col min="14342" max="14342" width="8.54296875" customWidth="1"/>
    <col min="14343" max="14343" width="8.453125" customWidth="1"/>
    <col min="14344" max="14344" width="15.1796875" customWidth="1"/>
    <col min="14345" max="14345" width="3.1796875" customWidth="1"/>
    <col min="14346" max="14346" width="5.54296875" customWidth="1"/>
    <col min="14347" max="14347" width="19.54296875" customWidth="1"/>
    <col min="14348" max="14348" width="14.81640625" customWidth="1"/>
    <col min="14349" max="14349" width="3.81640625" customWidth="1"/>
    <col min="14589" max="14589" width="2.7265625" customWidth="1"/>
    <col min="14590" max="14590" width="30.7265625" customWidth="1"/>
    <col min="14591" max="14591" width="2.7265625" customWidth="1"/>
    <col min="14592" max="14592" width="7.54296875" customWidth="1"/>
    <col min="14593" max="14593" width="10.26953125" customWidth="1"/>
    <col min="14594" max="14594" width="12.1796875" customWidth="1"/>
    <col min="14595" max="14595" width="10.54296875" customWidth="1"/>
    <col min="14596" max="14596" width="15" customWidth="1"/>
    <col min="14597" max="14597" width="14.1796875" customWidth="1"/>
    <col min="14598" max="14598" width="8.54296875" customWidth="1"/>
    <col min="14599" max="14599" width="8.453125" customWidth="1"/>
    <col min="14600" max="14600" width="15.1796875" customWidth="1"/>
    <col min="14601" max="14601" width="3.1796875" customWidth="1"/>
    <col min="14602" max="14602" width="5.54296875" customWidth="1"/>
    <col min="14603" max="14603" width="19.54296875" customWidth="1"/>
    <col min="14604" max="14604" width="14.81640625" customWidth="1"/>
    <col min="14605" max="14605" width="3.81640625" customWidth="1"/>
    <col min="14845" max="14845" width="2.7265625" customWidth="1"/>
    <col min="14846" max="14846" width="30.7265625" customWidth="1"/>
    <col min="14847" max="14847" width="2.7265625" customWidth="1"/>
    <col min="14848" max="14848" width="7.54296875" customWidth="1"/>
    <col min="14849" max="14849" width="10.26953125" customWidth="1"/>
    <col min="14850" max="14850" width="12.1796875" customWidth="1"/>
    <col min="14851" max="14851" width="10.54296875" customWidth="1"/>
    <col min="14852" max="14852" width="15" customWidth="1"/>
    <col min="14853" max="14853" width="14.1796875" customWidth="1"/>
    <col min="14854" max="14854" width="8.54296875" customWidth="1"/>
    <col min="14855" max="14855" width="8.453125" customWidth="1"/>
    <col min="14856" max="14856" width="15.1796875" customWidth="1"/>
    <col min="14857" max="14857" width="3.1796875" customWidth="1"/>
    <col min="14858" max="14858" width="5.54296875" customWidth="1"/>
    <col min="14859" max="14859" width="19.54296875" customWidth="1"/>
    <col min="14860" max="14860" width="14.81640625" customWidth="1"/>
    <col min="14861" max="14861" width="3.81640625" customWidth="1"/>
    <col min="15101" max="15101" width="2.7265625" customWidth="1"/>
    <col min="15102" max="15102" width="30.7265625" customWidth="1"/>
    <col min="15103" max="15103" width="2.7265625" customWidth="1"/>
    <col min="15104" max="15104" width="7.54296875" customWidth="1"/>
    <col min="15105" max="15105" width="10.26953125" customWidth="1"/>
    <col min="15106" max="15106" width="12.1796875" customWidth="1"/>
    <col min="15107" max="15107" width="10.54296875" customWidth="1"/>
    <col min="15108" max="15108" width="15" customWidth="1"/>
    <col min="15109" max="15109" width="14.1796875" customWidth="1"/>
    <col min="15110" max="15110" width="8.54296875" customWidth="1"/>
    <col min="15111" max="15111" width="8.453125" customWidth="1"/>
    <col min="15112" max="15112" width="15.1796875" customWidth="1"/>
    <col min="15113" max="15113" width="3.1796875" customWidth="1"/>
    <col min="15114" max="15114" width="5.54296875" customWidth="1"/>
    <col min="15115" max="15115" width="19.54296875" customWidth="1"/>
    <col min="15116" max="15116" width="14.81640625" customWidth="1"/>
    <col min="15117" max="15117" width="3.81640625" customWidth="1"/>
    <col min="15357" max="15357" width="2.7265625" customWidth="1"/>
    <col min="15358" max="15358" width="30.7265625" customWidth="1"/>
    <col min="15359" max="15359" width="2.7265625" customWidth="1"/>
    <col min="15360" max="15360" width="7.54296875" customWidth="1"/>
    <col min="15361" max="15361" width="10.26953125" customWidth="1"/>
    <col min="15362" max="15362" width="12.1796875" customWidth="1"/>
    <col min="15363" max="15363" width="10.54296875" customWidth="1"/>
    <col min="15364" max="15364" width="15" customWidth="1"/>
    <col min="15365" max="15365" width="14.1796875" customWidth="1"/>
    <col min="15366" max="15366" width="8.54296875" customWidth="1"/>
    <col min="15367" max="15367" width="8.453125" customWidth="1"/>
    <col min="15368" max="15368" width="15.1796875" customWidth="1"/>
    <col min="15369" max="15369" width="3.1796875" customWidth="1"/>
    <col min="15370" max="15370" width="5.54296875" customWidth="1"/>
    <col min="15371" max="15371" width="19.54296875" customWidth="1"/>
    <col min="15372" max="15372" width="14.81640625" customWidth="1"/>
    <col min="15373" max="15373" width="3.81640625" customWidth="1"/>
    <col min="15613" max="15613" width="2.7265625" customWidth="1"/>
    <col min="15614" max="15614" width="30.7265625" customWidth="1"/>
    <col min="15615" max="15615" width="2.7265625" customWidth="1"/>
    <col min="15616" max="15616" width="7.54296875" customWidth="1"/>
    <col min="15617" max="15617" width="10.26953125" customWidth="1"/>
    <col min="15618" max="15618" width="12.1796875" customWidth="1"/>
    <col min="15619" max="15619" width="10.54296875" customWidth="1"/>
    <col min="15620" max="15620" width="15" customWidth="1"/>
    <col min="15621" max="15621" width="14.1796875" customWidth="1"/>
    <col min="15622" max="15622" width="8.54296875" customWidth="1"/>
    <col min="15623" max="15623" width="8.453125" customWidth="1"/>
    <col min="15624" max="15624" width="15.1796875" customWidth="1"/>
    <col min="15625" max="15625" width="3.1796875" customWidth="1"/>
    <col min="15626" max="15626" width="5.54296875" customWidth="1"/>
    <col min="15627" max="15627" width="19.54296875" customWidth="1"/>
    <col min="15628" max="15628" width="14.81640625" customWidth="1"/>
    <col min="15629" max="15629" width="3.81640625" customWidth="1"/>
    <col min="15869" max="15869" width="2.7265625" customWidth="1"/>
    <col min="15870" max="15870" width="30.7265625" customWidth="1"/>
    <col min="15871" max="15871" width="2.7265625" customWidth="1"/>
    <col min="15872" max="15872" width="7.54296875" customWidth="1"/>
    <col min="15873" max="15873" width="10.26953125" customWidth="1"/>
    <col min="15874" max="15874" width="12.1796875" customWidth="1"/>
    <col min="15875" max="15875" width="10.54296875" customWidth="1"/>
    <col min="15876" max="15876" width="15" customWidth="1"/>
    <col min="15877" max="15877" width="14.1796875" customWidth="1"/>
    <col min="15878" max="15878" width="8.54296875" customWidth="1"/>
    <col min="15879" max="15879" width="8.453125" customWidth="1"/>
    <col min="15880" max="15880" width="15.1796875" customWidth="1"/>
    <col min="15881" max="15881" width="3.1796875" customWidth="1"/>
    <col min="15882" max="15882" width="5.54296875" customWidth="1"/>
    <col min="15883" max="15883" width="19.54296875" customWidth="1"/>
    <col min="15884" max="15884" width="14.81640625" customWidth="1"/>
    <col min="15885" max="15885" width="3.81640625" customWidth="1"/>
    <col min="16125" max="16125" width="2.7265625" customWidth="1"/>
    <col min="16126" max="16126" width="30.7265625" customWidth="1"/>
    <col min="16127" max="16127" width="2.7265625" customWidth="1"/>
    <col min="16128" max="16128" width="7.54296875" customWidth="1"/>
    <col min="16129" max="16129" width="10.26953125" customWidth="1"/>
    <col min="16130" max="16130" width="12.1796875" customWidth="1"/>
    <col min="16131" max="16131" width="10.54296875" customWidth="1"/>
    <col min="16132" max="16132" width="15" customWidth="1"/>
    <col min="16133" max="16133" width="14.1796875" customWidth="1"/>
    <col min="16134" max="16134" width="8.54296875" customWidth="1"/>
    <col min="16135" max="16135" width="8.453125" customWidth="1"/>
    <col min="16136" max="16136" width="15.1796875" customWidth="1"/>
    <col min="16137" max="16137" width="3.1796875" customWidth="1"/>
    <col min="16138" max="16138" width="5.54296875" customWidth="1"/>
    <col min="16139" max="16139" width="19.54296875" customWidth="1"/>
    <col min="16140" max="16140" width="14.81640625" customWidth="1"/>
    <col min="16141" max="16141" width="3.81640625" customWidth="1"/>
  </cols>
  <sheetData>
    <row r="1" spans="1:13" s="19" customFormat="1" ht="86.15" customHeight="1" x14ac:dyDescent="0.35">
      <c r="A1" s="21"/>
      <c r="G1" s="20"/>
    </row>
    <row r="2" spans="1:13" s="17" customFormat="1" ht="20.149999999999999" customHeight="1" x14ac:dyDescent="0.35">
      <c r="F2" s="18"/>
      <c r="G2" s="18"/>
    </row>
    <row r="3" spans="1:13" ht="15" customHeight="1" thickBot="1" x14ac:dyDescent="0.4">
      <c r="B3" s="3"/>
      <c r="D3" s="370"/>
      <c r="E3" s="370"/>
      <c r="F3" s="370"/>
      <c r="G3" s="370"/>
      <c r="H3" s="370"/>
      <c r="I3" s="370"/>
      <c r="J3" s="370"/>
      <c r="K3" s="370"/>
      <c r="L3" s="370"/>
    </row>
    <row r="4" spans="1:13" ht="15" customHeight="1" thickTop="1" x14ac:dyDescent="0.35">
      <c r="B4" s="3"/>
      <c r="D4" s="67"/>
      <c r="E4" s="47"/>
      <c r="F4" s="47"/>
      <c r="G4" s="47"/>
      <c r="H4" s="66"/>
      <c r="I4" s="66"/>
      <c r="J4" s="66"/>
      <c r="K4" s="66"/>
      <c r="L4" s="66"/>
      <c r="M4" s="65"/>
    </row>
    <row r="5" spans="1:13" ht="15" customHeight="1" x14ac:dyDescent="0.35">
      <c r="D5" s="30"/>
      <c r="E5" s="376" t="s">
        <v>34093</v>
      </c>
      <c r="F5" s="376"/>
      <c r="G5" s="376"/>
      <c r="H5" s="376"/>
      <c r="I5" s="376"/>
      <c r="J5" s="214" t="s">
        <v>33981</v>
      </c>
      <c r="K5" s="215"/>
      <c r="L5" s="60"/>
      <c r="M5" s="54"/>
    </row>
    <row r="6" spans="1:13" ht="14.5" customHeight="1" x14ac:dyDescent="0.35">
      <c r="D6" s="30"/>
      <c r="E6" s="376"/>
      <c r="F6" s="376"/>
      <c r="G6" s="376"/>
      <c r="H6" s="376"/>
      <c r="I6" s="376"/>
      <c r="J6" s="214" t="s">
        <v>33982</v>
      </c>
      <c r="K6" s="215"/>
      <c r="L6" s="60"/>
      <c r="M6" s="54"/>
    </row>
    <row r="7" spans="1:13" ht="15" customHeight="1" x14ac:dyDescent="0.35">
      <c r="D7" s="30"/>
      <c r="L7" s="60"/>
      <c r="M7" s="54"/>
    </row>
    <row r="8" spans="1:13" ht="15" customHeight="1" x14ac:dyDescent="0.35">
      <c r="B8" s="4"/>
      <c r="D8" s="30"/>
      <c r="E8" s="394" t="s">
        <v>80</v>
      </c>
      <c r="F8" s="394"/>
      <c r="I8" s="396" t="s">
        <v>81</v>
      </c>
      <c r="J8" s="397"/>
      <c r="K8" s="216"/>
      <c r="L8" s="115" t="s">
        <v>79</v>
      </c>
      <c r="M8" s="54"/>
    </row>
    <row r="9" spans="1:13" ht="15" customHeight="1" x14ac:dyDescent="0.35">
      <c r="B9" s="3"/>
      <c r="D9" s="30"/>
      <c r="E9" s="73"/>
      <c r="F9" s="73"/>
      <c r="I9" s="396" t="s">
        <v>82</v>
      </c>
      <c r="J9" s="397"/>
      <c r="K9" s="216"/>
      <c r="L9" s="115" t="s">
        <v>79</v>
      </c>
      <c r="M9" s="54"/>
    </row>
    <row r="10" spans="1:13" ht="15" customHeight="1" x14ac:dyDescent="0.35">
      <c r="B10" s="3"/>
      <c r="D10" s="30"/>
      <c r="E10" s="73"/>
      <c r="F10" s="73"/>
      <c r="I10" s="396" t="s">
        <v>83</v>
      </c>
      <c r="J10" s="397"/>
      <c r="K10" s="216"/>
      <c r="L10" s="115" t="s">
        <v>79</v>
      </c>
      <c r="M10" s="54"/>
    </row>
    <row r="11" spans="1:13" ht="15" customHeight="1" x14ac:dyDescent="0.35">
      <c r="B11" s="3"/>
      <c r="D11" s="30"/>
      <c r="E11" s="73"/>
      <c r="F11" s="73"/>
      <c r="I11" s="396" t="s">
        <v>33892</v>
      </c>
      <c r="J11" s="397"/>
      <c r="K11" s="273" t="str">
        <f>IF(OR(ISBLANK(K8),ISBLANK(K9)),"",K9/K8)</f>
        <v/>
      </c>
      <c r="L11" s="163" t="s">
        <v>34037</v>
      </c>
      <c r="M11" s="54"/>
    </row>
    <row r="12" spans="1:13" ht="15" customHeight="1" x14ac:dyDescent="0.35">
      <c r="B12" s="3"/>
      <c r="D12" s="30"/>
      <c r="E12" s="73"/>
      <c r="F12" s="73"/>
      <c r="I12" s="396" t="s">
        <v>33891</v>
      </c>
      <c r="J12" s="397"/>
      <c r="K12" s="273" t="str">
        <f>IF(OR(ISBLANK(K8),ISBLANK(K10)),"",K10/K8)</f>
        <v/>
      </c>
      <c r="L12" s="163" t="s">
        <v>34037</v>
      </c>
      <c r="M12" s="54"/>
    </row>
    <row r="13" spans="1:13" ht="15" customHeight="1" x14ac:dyDescent="0.35">
      <c r="B13" s="3"/>
      <c r="D13" s="30"/>
      <c r="E13" s="55"/>
      <c r="I13" s="396" t="s">
        <v>8101</v>
      </c>
      <c r="J13" s="397"/>
      <c r="K13" s="216"/>
      <c r="L13" s="115" t="s">
        <v>79</v>
      </c>
      <c r="M13" s="54"/>
    </row>
    <row r="14" spans="1:13" ht="15" customHeight="1" x14ac:dyDescent="0.35">
      <c r="D14" s="30"/>
      <c r="E14" s="55"/>
      <c r="I14" s="398" t="s">
        <v>84</v>
      </c>
      <c r="J14" s="399"/>
      <c r="K14" s="155"/>
      <c r="L14" s="163" t="s">
        <v>34037</v>
      </c>
      <c r="M14" s="54"/>
    </row>
    <row r="15" spans="1:13" ht="15" customHeight="1" x14ac:dyDescent="0.35">
      <c r="B15" s="4"/>
      <c r="D15" s="30"/>
      <c r="M15" s="54"/>
    </row>
    <row r="16" spans="1:13" ht="15" customHeight="1" x14ac:dyDescent="0.35">
      <c r="B16" s="3"/>
      <c r="D16" s="30"/>
      <c r="E16" s="394" t="s">
        <v>33986</v>
      </c>
      <c r="F16" s="394"/>
      <c r="G16" s="72"/>
      <c r="J16" s="230" t="s">
        <v>85</v>
      </c>
      <c r="K16" s="155"/>
      <c r="L16" s="163" t="s">
        <v>34037</v>
      </c>
      <c r="M16" s="54"/>
    </row>
    <row r="17" spans="2:13" ht="15" customHeight="1" x14ac:dyDescent="0.35">
      <c r="B17" s="16"/>
      <c r="D17" s="30"/>
      <c r="E17" s="55"/>
      <c r="F17" s="55"/>
      <c r="G17" s="116"/>
      <c r="J17" s="230" t="s">
        <v>86</v>
      </c>
      <c r="K17" s="155"/>
      <c r="L17" s="163" t="s">
        <v>34037</v>
      </c>
      <c r="M17" s="54"/>
    </row>
    <row r="18" spans="2:13" ht="15" hidden="1" customHeight="1" x14ac:dyDescent="0.35">
      <c r="B18" s="3"/>
      <c r="D18" s="30"/>
      <c r="M18" s="54"/>
    </row>
    <row r="19" spans="2:13" ht="15" customHeight="1" x14ac:dyDescent="0.35">
      <c r="B19" s="5"/>
      <c r="D19" s="30"/>
      <c r="E19" s="395" t="s">
        <v>34092</v>
      </c>
      <c r="F19" s="395"/>
      <c r="G19" s="74"/>
      <c r="M19" s="54"/>
    </row>
    <row r="20" spans="2:13" ht="15" hidden="1" customHeight="1" x14ac:dyDescent="0.35">
      <c r="D20" s="30"/>
      <c r="F20" s="74"/>
      <c r="G20" s="74"/>
      <c r="M20" s="54"/>
    </row>
    <row r="21" spans="2:13" ht="15" customHeight="1" x14ac:dyDescent="0.35">
      <c r="B21" s="4"/>
      <c r="D21" s="30"/>
      <c r="E21" s="400" t="s">
        <v>34095</v>
      </c>
      <c r="F21" s="400"/>
      <c r="G21" s="74"/>
      <c r="J21" s="272" t="s">
        <v>48</v>
      </c>
      <c r="K21" s="269"/>
      <c r="L21" s="4" t="s">
        <v>79</v>
      </c>
      <c r="M21" s="54"/>
    </row>
    <row r="22" spans="2:13" ht="15" customHeight="1" x14ac:dyDescent="0.35">
      <c r="B22" s="3"/>
      <c r="D22" s="30"/>
      <c r="E22" s="400"/>
      <c r="F22" s="400"/>
      <c r="G22" s="116"/>
      <c r="J22" s="272" t="s">
        <v>52</v>
      </c>
      <c r="K22" s="217"/>
      <c r="L22" s="4" t="s">
        <v>79</v>
      </c>
      <c r="M22" s="54"/>
    </row>
    <row r="23" spans="2:13" ht="15" customHeight="1" x14ac:dyDescent="0.35">
      <c r="B23" s="3"/>
      <c r="D23" s="30"/>
      <c r="E23" s="55"/>
      <c r="F23" s="55"/>
      <c r="J23" s="272" t="s">
        <v>88</v>
      </c>
      <c r="K23" s="217"/>
      <c r="L23" s="4" t="s">
        <v>79</v>
      </c>
      <c r="M23" s="54"/>
    </row>
    <row r="24" spans="2:13" ht="15" customHeight="1" x14ac:dyDescent="0.35">
      <c r="D24" s="30"/>
      <c r="E24" s="379" t="s">
        <v>34038</v>
      </c>
      <c r="F24" s="379"/>
      <c r="J24" s="225"/>
      <c r="K24" s="226"/>
      <c r="M24" s="54"/>
    </row>
    <row r="25" spans="2:13" ht="15" customHeight="1" x14ac:dyDescent="0.35">
      <c r="B25" s="4"/>
      <c r="D25" s="30"/>
      <c r="E25" s="401" t="s">
        <v>34096</v>
      </c>
      <c r="F25" s="401"/>
      <c r="H25" s="391" t="s">
        <v>33983</v>
      </c>
      <c r="I25" s="392"/>
      <c r="J25" s="393"/>
      <c r="K25" s="274" t="str">
        <f>(IF(COUNTIF($K$21:$K$23,""),"",SUM($K$21:$K$23)))</f>
        <v/>
      </c>
      <c r="L25" s="154" t="s">
        <v>79</v>
      </c>
      <c r="M25" s="54"/>
    </row>
    <row r="26" spans="2:13" ht="15" customHeight="1" x14ac:dyDescent="0.35">
      <c r="B26" s="4"/>
      <c r="D26" s="30"/>
      <c r="E26" s="401"/>
      <c r="F26" s="401"/>
      <c r="H26" s="391" t="s">
        <v>8102</v>
      </c>
      <c r="I26" s="392"/>
      <c r="J26" s="393"/>
      <c r="K26" s="124" t="str">
        <f>IFERROR(IF(OR(ISBLANK(K8),ISBLANK(K25))," ",K25/K8)," ")</f>
        <v xml:space="preserve"> </v>
      </c>
      <c r="L26" s="163" t="s">
        <v>34037</v>
      </c>
      <c r="M26" s="134"/>
    </row>
    <row r="27" spans="2:13" ht="15" customHeight="1" x14ac:dyDescent="0.35">
      <c r="B27" s="4"/>
      <c r="D27" s="30"/>
      <c r="E27" s="401"/>
      <c r="F27" s="401"/>
      <c r="H27" s="391" t="s">
        <v>33898</v>
      </c>
      <c r="I27" s="392"/>
      <c r="J27" s="393"/>
      <c r="K27" s="124" t="str">
        <f>IF(OR(ISBLANK(K21),ISBLANK($K$8)),"",K21/$K$8)</f>
        <v/>
      </c>
      <c r="L27" s="163" t="s">
        <v>34037</v>
      </c>
      <c r="M27" s="134"/>
    </row>
    <row r="28" spans="2:13" ht="15" customHeight="1" x14ac:dyDescent="0.35">
      <c r="B28" s="4"/>
      <c r="D28" s="30"/>
      <c r="E28" s="401"/>
      <c r="F28" s="401"/>
      <c r="H28" s="391" t="s">
        <v>33899</v>
      </c>
      <c r="I28" s="392"/>
      <c r="J28" s="393"/>
      <c r="K28" s="222" t="str">
        <f>IF(OR(ISBLANK(K22),ISBLANK($K$8)),"",K22/$K$8)</f>
        <v/>
      </c>
      <c r="L28" s="163" t="s">
        <v>34037</v>
      </c>
      <c r="M28" s="54"/>
    </row>
    <row r="29" spans="2:13" ht="15" customHeight="1" x14ac:dyDescent="0.35">
      <c r="B29" s="4"/>
      <c r="D29" s="30"/>
      <c r="E29" s="401"/>
      <c r="F29" s="401"/>
      <c r="H29" s="391" t="s">
        <v>33900</v>
      </c>
      <c r="I29" s="392"/>
      <c r="J29" s="393"/>
      <c r="K29" s="222" t="str">
        <f>IF(OR(ISBLANK(K23),ISBLANK($K$8)),"",K23/$K$8)</f>
        <v/>
      </c>
      <c r="L29" s="163" t="s">
        <v>34037</v>
      </c>
      <c r="M29" s="54"/>
    </row>
    <row r="30" spans="2:13" ht="15" customHeight="1" x14ac:dyDescent="0.35">
      <c r="B30" s="4"/>
      <c r="D30" s="30"/>
      <c r="H30" s="402" t="s">
        <v>33901</v>
      </c>
      <c r="I30" s="403"/>
      <c r="J30" s="404"/>
      <c r="K30" s="124" t="str">
        <f>(IF(OR(COUNTIF($K$21:$K$23,""),K13=""),"",$K$25/$K$13))</f>
        <v/>
      </c>
      <c r="L30" s="163" t="s">
        <v>34037</v>
      </c>
      <c r="M30" s="134"/>
    </row>
    <row r="31" spans="2:13" ht="15" customHeight="1" x14ac:dyDescent="0.35">
      <c r="B31" s="4"/>
      <c r="D31" s="30"/>
      <c r="H31" s="391" t="s">
        <v>33902</v>
      </c>
      <c r="I31" s="392"/>
      <c r="J31" s="393"/>
      <c r="K31" s="222" t="str">
        <f>IF(OR(ISBLANK(K21),ISBLANK($K$13)),"",K21/$K$13)</f>
        <v/>
      </c>
      <c r="L31" s="163" t="s">
        <v>34037</v>
      </c>
      <c r="M31" s="134"/>
    </row>
    <row r="32" spans="2:13" ht="15" customHeight="1" x14ac:dyDescent="0.35">
      <c r="B32" s="4"/>
      <c r="D32" s="30"/>
      <c r="H32" s="391" t="s">
        <v>33903</v>
      </c>
      <c r="I32" s="392"/>
      <c r="J32" s="393"/>
      <c r="K32" s="222" t="str">
        <f>IF(OR(ISBLANK(K22),ISBLANK($K$13)),"",K22/$K$13)</f>
        <v/>
      </c>
      <c r="L32" s="163" t="s">
        <v>34037</v>
      </c>
      <c r="M32" s="54"/>
    </row>
    <row r="33" spans="2:19" ht="15" customHeight="1" x14ac:dyDescent="0.35">
      <c r="B33" s="4"/>
      <c r="D33" s="30"/>
      <c r="H33" s="391" t="s">
        <v>33904</v>
      </c>
      <c r="I33" s="392"/>
      <c r="J33" s="393"/>
      <c r="K33" s="222" t="str">
        <f>IF(OR(ISBLANK(K23),ISBLANK($K$13)),"",K23/$K$13)</f>
        <v/>
      </c>
      <c r="L33" s="163" t="s">
        <v>34037</v>
      </c>
      <c r="M33" s="54"/>
    </row>
    <row r="34" spans="2:19" ht="15" customHeight="1" thickBot="1" x14ac:dyDescent="0.4">
      <c r="B34" s="3"/>
      <c r="D34" s="52"/>
      <c r="E34" s="50"/>
      <c r="F34" s="50"/>
      <c r="G34" s="50"/>
      <c r="H34" s="50"/>
      <c r="I34" s="50"/>
      <c r="J34" s="125"/>
      <c r="K34" s="50"/>
      <c r="L34" s="50"/>
      <c r="M34" s="48"/>
    </row>
    <row r="35" spans="2:19" ht="15" thickTop="1" x14ac:dyDescent="0.35">
      <c r="N35" s="53"/>
      <c r="O35" s="53"/>
      <c r="P35" s="53"/>
      <c r="Q35" s="53"/>
      <c r="R35" s="53"/>
      <c r="S35" s="53"/>
    </row>
    <row r="37" spans="2:19" ht="14.5" customHeight="1" x14ac:dyDescent="0.35"/>
    <row r="45" spans="2:19" ht="14.5" customHeight="1" x14ac:dyDescent="0.35"/>
    <row r="48" spans="2:19" ht="14.5" customHeight="1" x14ac:dyDescent="0.35"/>
    <row r="49" ht="14.5" customHeight="1" x14ac:dyDescent="0.35"/>
    <row r="51" ht="15" customHeight="1" x14ac:dyDescent="0.35"/>
    <row r="53" ht="30" customHeight="1" x14ac:dyDescent="0.35"/>
    <row r="55" ht="14.5" customHeight="1" x14ac:dyDescent="0.35"/>
    <row r="62" ht="39.75" customHeight="1" x14ac:dyDescent="0.35"/>
    <row r="70" spans="4:4" x14ac:dyDescent="0.35">
      <c r="D70" s="33"/>
    </row>
    <row r="71" spans="4:4" x14ac:dyDescent="0.35">
      <c r="D71" s="33"/>
    </row>
    <row r="72" spans="4:4" x14ac:dyDescent="0.35">
      <c r="D72" s="33"/>
    </row>
    <row r="73" spans="4:4" x14ac:dyDescent="0.35">
      <c r="D73" s="33"/>
    </row>
    <row r="80" spans="4:4" ht="15.75" customHeight="1" x14ac:dyDescent="0.35"/>
    <row r="81" ht="15.75" customHeight="1" x14ac:dyDescent="0.35"/>
    <row r="82" ht="15.75" customHeight="1" x14ac:dyDescent="0.35"/>
  </sheetData>
  <sheetProtection algorithmName="SHA-512" hashValue="bdZPc6x1ac+Jwn0GGEsbQpsdTcUjwm9pzdPQZo0x0rfMuy5NoGOJ3a3ACD8s8o5LzKEYqbBRLsBQtMYpPNMi+Q==" saltValue="xCZtMm8H/rn6kjzVZybpng==" spinCount="100000" sheet="1" objects="1" scenarios="1" selectLockedCells="1"/>
  <dataConsolidate link="1"/>
  <mergeCells count="24">
    <mergeCell ref="H29:J29"/>
    <mergeCell ref="E21:F22"/>
    <mergeCell ref="E25:F29"/>
    <mergeCell ref="H30:J30"/>
    <mergeCell ref="H32:J32"/>
    <mergeCell ref="H27:J27"/>
    <mergeCell ref="H25:J25"/>
    <mergeCell ref="H26:J26"/>
    <mergeCell ref="H33:J33"/>
    <mergeCell ref="D3:L3"/>
    <mergeCell ref="E5:I6"/>
    <mergeCell ref="H31:J31"/>
    <mergeCell ref="E8:F8"/>
    <mergeCell ref="E16:F16"/>
    <mergeCell ref="E19:F19"/>
    <mergeCell ref="I8:J8"/>
    <mergeCell ref="I9:J9"/>
    <mergeCell ref="I10:J10"/>
    <mergeCell ref="I11:J11"/>
    <mergeCell ref="I12:J12"/>
    <mergeCell ref="I13:J13"/>
    <mergeCell ref="I14:J14"/>
    <mergeCell ref="E24:F24"/>
    <mergeCell ref="H28:J28"/>
  </mergeCells>
  <dataValidations xWindow="1076" yWindow="362" count="22">
    <dataValidation type="list" allowBlank="1" showInputMessage="1" showErrorMessage="1" sqref="WVO983055 JC5:JC7 SY5:SY7 ACU5:ACU7 AMQ5:AMQ7 AWM5:AWM7 BGI5:BGI7 BQE5:BQE7 CAA5:CAA7 CJW5:CJW7 CTS5:CTS7 DDO5:DDO7 DNK5:DNK7 DXG5:DXG7 EHC5:EHC7 EQY5:EQY7 FAU5:FAU7 FKQ5:FKQ7 FUM5:FUM7 GEI5:GEI7 GOE5:GOE7 GYA5:GYA7 HHW5:HHW7 HRS5:HRS7 IBO5:IBO7 ILK5:ILK7 IVG5:IVG7 JFC5:JFC7 JOY5:JOY7 JYU5:JYU7 KIQ5:KIQ7 KSM5:KSM7 LCI5:LCI7 LME5:LME7 LWA5:LWA7 MFW5:MFW7 MPS5:MPS7 MZO5:MZO7 NJK5:NJK7 NTG5:NTG7 ODC5:ODC7 OMY5:OMY7 OWU5:OWU7 PGQ5:PGQ7 PQM5:PQM7 QAI5:QAI7 QKE5:QKE7 QUA5:QUA7 RDW5:RDW7 RNS5:RNS7 RXO5:RXO7 SHK5:SHK7 SRG5:SRG7 TBC5:TBC7 TKY5:TKY7 TUU5:TUU7 UEQ5:UEQ7 UOM5:UOM7 UYI5:UYI7 VIE5:VIE7 VSA5:VSA7 WBW5:WBW7 WLS5:WLS7 WVO5:WVO7 K65537 JC65551 SY65551 ACU65551 AMQ65551 AWM65551 BGI65551 BQE65551 CAA65551 CJW65551 CTS65551 DDO65551 DNK65551 DXG65551 EHC65551 EQY65551 FAU65551 FKQ65551 FUM65551 GEI65551 GOE65551 GYA65551 HHW65551 HRS65551 IBO65551 ILK65551 IVG65551 JFC65551 JOY65551 JYU65551 KIQ65551 KSM65551 LCI65551 LME65551 LWA65551 MFW65551 MPS65551 MZO65551 NJK65551 NTG65551 ODC65551 OMY65551 OWU65551 PGQ65551 PQM65551 QAI65551 QKE65551 QUA65551 RDW65551 RNS65551 RXO65551 SHK65551 SRG65551 TBC65551 TKY65551 TUU65551 UEQ65551 UOM65551 UYI65551 VIE65551 VSA65551 WBW65551 WLS65551 WVO65551 K131073 JC131087 SY131087 ACU131087 AMQ131087 AWM131087 BGI131087 BQE131087 CAA131087 CJW131087 CTS131087 DDO131087 DNK131087 DXG131087 EHC131087 EQY131087 FAU131087 FKQ131087 FUM131087 GEI131087 GOE131087 GYA131087 HHW131087 HRS131087 IBO131087 ILK131087 IVG131087 JFC131087 JOY131087 JYU131087 KIQ131087 KSM131087 LCI131087 LME131087 LWA131087 MFW131087 MPS131087 MZO131087 NJK131087 NTG131087 ODC131087 OMY131087 OWU131087 PGQ131087 PQM131087 QAI131087 QKE131087 QUA131087 RDW131087 RNS131087 RXO131087 SHK131087 SRG131087 TBC131087 TKY131087 TUU131087 UEQ131087 UOM131087 UYI131087 VIE131087 VSA131087 WBW131087 WLS131087 WVO131087 K196609 JC196623 SY196623 ACU196623 AMQ196623 AWM196623 BGI196623 BQE196623 CAA196623 CJW196623 CTS196623 DDO196623 DNK196623 DXG196623 EHC196623 EQY196623 FAU196623 FKQ196623 FUM196623 GEI196623 GOE196623 GYA196623 HHW196623 HRS196623 IBO196623 ILK196623 IVG196623 JFC196623 JOY196623 JYU196623 KIQ196623 KSM196623 LCI196623 LME196623 LWA196623 MFW196623 MPS196623 MZO196623 NJK196623 NTG196623 ODC196623 OMY196623 OWU196623 PGQ196623 PQM196623 QAI196623 QKE196623 QUA196623 RDW196623 RNS196623 RXO196623 SHK196623 SRG196623 TBC196623 TKY196623 TUU196623 UEQ196623 UOM196623 UYI196623 VIE196623 VSA196623 WBW196623 WLS196623 WVO196623 K262145 JC262159 SY262159 ACU262159 AMQ262159 AWM262159 BGI262159 BQE262159 CAA262159 CJW262159 CTS262159 DDO262159 DNK262159 DXG262159 EHC262159 EQY262159 FAU262159 FKQ262159 FUM262159 GEI262159 GOE262159 GYA262159 HHW262159 HRS262159 IBO262159 ILK262159 IVG262159 JFC262159 JOY262159 JYU262159 KIQ262159 KSM262159 LCI262159 LME262159 LWA262159 MFW262159 MPS262159 MZO262159 NJK262159 NTG262159 ODC262159 OMY262159 OWU262159 PGQ262159 PQM262159 QAI262159 QKE262159 QUA262159 RDW262159 RNS262159 RXO262159 SHK262159 SRG262159 TBC262159 TKY262159 TUU262159 UEQ262159 UOM262159 UYI262159 VIE262159 VSA262159 WBW262159 WLS262159 WVO262159 K327681 JC327695 SY327695 ACU327695 AMQ327695 AWM327695 BGI327695 BQE327695 CAA327695 CJW327695 CTS327695 DDO327695 DNK327695 DXG327695 EHC327695 EQY327695 FAU327695 FKQ327695 FUM327695 GEI327695 GOE327695 GYA327695 HHW327695 HRS327695 IBO327695 ILK327695 IVG327695 JFC327695 JOY327695 JYU327695 KIQ327695 KSM327695 LCI327695 LME327695 LWA327695 MFW327695 MPS327695 MZO327695 NJK327695 NTG327695 ODC327695 OMY327695 OWU327695 PGQ327695 PQM327695 QAI327695 QKE327695 QUA327695 RDW327695 RNS327695 RXO327695 SHK327695 SRG327695 TBC327695 TKY327695 TUU327695 UEQ327695 UOM327695 UYI327695 VIE327695 VSA327695 WBW327695 WLS327695 WVO327695 K393217 JC393231 SY393231 ACU393231 AMQ393231 AWM393231 BGI393231 BQE393231 CAA393231 CJW393231 CTS393231 DDO393231 DNK393231 DXG393231 EHC393231 EQY393231 FAU393231 FKQ393231 FUM393231 GEI393231 GOE393231 GYA393231 HHW393231 HRS393231 IBO393231 ILK393231 IVG393231 JFC393231 JOY393231 JYU393231 KIQ393231 KSM393231 LCI393231 LME393231 LWA393231 MFW393231 MPS393231 MZO393231 NJK393231 NTG393231 ODC393231 OMY393231 OWU393231 PGQ393231 PQM393231 QAI393231 QKE393231 QUA393231 RDW393231 RNS393231 RXO393231 SHK393231 SRG393231 TBC393231 TKY393231 TUU393231 UEQ393231 UOM393231 UYI393231 VIE393231 VSA393231 WBW393231 WLS393231 WVO393231 K458753 JC458767 SY458767 ACU458767 AMQ458767 AWM458767 BGI458767 BQE458767 CAA458767 CJW458767 CTS458767 DDO458767 DNK458767 DXG458767 EHC458767 EQY458767 FAU458767 FKQ458767 FUM458767 GEI458767 GOE458767 GYA458767 HHW458767 HRS458767 IBO458767 ILK458767 IVG458767 JFC458767 JOY458767 JYU458767 KIQ458767 KSM458767 LCI458767 LME458767 LWA458767 MFW458767 MPS458767 MZO458767 NJK458767 NTG458767 ODC458767 OMY458767 OWU458767 PGQ458767 PQM458767 QAI458767 QKE458767 QUA458767 RDW458767 RNS458767 RXO458767 SHK458767 SRG458767 TBC458767 TKY458767 TUU458767 UEQ458767 UOM458767 UYI458767 VIE458767 VSA458767 WBW458767 WLS458767 WVO458767 K524289 JC524303 SY524303 ACU524303 AMQ524303 AWM524303 BGI524303 BQE524303 CAA524303 CJW524303 CTS524303 DDO524303 DNK524303 DXG524303 EHC524303 EQY524303 FAU524303 FKQ524303 FUM524303 GEI524303 GOE524303 GYA524303 HHW524303 HRS524303 IBO524303 ILK524303 IVG524303 JFC524303 JOY524303 JYU524303 KIQ524303 KSM524303 LCI524303 LME524303 LWA524303 MFW524303 MPS524303 MZO524303 NJK524303 NTG524303 ODC524303 OMY524303 OWU524303 PGQ524303 PQM524303 QAI524303 QKE524303 QUA524303 RDW524303 RNS524303 RXO524303 SHK524303 SRG524303 TBC524303 TKY524303 TUU524303 UEQ524303 UOM524303 UYI524303 VIE524303 VSA524303 WBW524303 WLS524303 WVO524303 K589825 JC589839 SY589839 ACU589839 AMQ589839 AWM589839 BGI589839 BQE589839 CAA589839 CJW589839 CTS589839 DDO589839 DNK589839 DXG589839 EHC589839 EQY589839 FAU589839 FKQ589839 FUM589839 GEI589839 GOE589839 GYA589839 HHW589839 HRS589839 IBO589839 ILK589839 IVG589839 JFC589839 JOY589839 JYU589839 KIQ589839 KSM589839 LCI589839 LME589839 LWA589839 MFW589839 MPS589839 MZO589839 NJK589839 NTG589839 ODC589839 OMY589839 OWU589839 PGQ589839 PQM589839 QAI589839 QKE589839 QUA589839 RDW589839 RNS589839 RXO589839 SHK589839 SRG589839 TBC589839 TKY589839 TUU589839 UEQ589839 UOM589839 UYI589839 VIE589839 VSA589839 WBW589839 WLS589839 WVO589839 K655361 JC655375 SY655375 ACU655375 AMQ655375 AWM655375 BGI655375 BQE655375 CAA655375 CJW655375 CTS655375 DDO655375 DNK655375 DXG655375 EHC655375 EQY655375 FAU655375 FKQ655375 FUM655375 GEI655375 GOE655375 GYA655375 HHW655375 HRS655375 IBO655375 ILK655375 IVG655375 JFC655375 JOY655375 JYU655375 KIQ655375 KSM655375 LCI655375 LME655375 LWA655375 MFW655375 MPS655375 MZO655375 NJK655375 NTG655375 ODC655375 OMY655375 OWU655375 PGQ655375 PQM655375 QAI655375 QKE655375 QUA655375 RDW655375 RNS655375 RXO655375 SHK655375 SRG655375 TBC655375 TKY655375 TUU655375 UEQ655375 UOM655375 UYI655375 VIE655375 VSA655375 WBW655375 WLS655375 WVO655375 K720897 JC720911 SY720911 ACU720911 AMQ720911 AWM720911 BGI720911 BQE720911 CAA720911 CJW720911 CTS720911 DDO720911 DNK720911 DXG720911 EHC720911 EQY720911 FAU720911 FKQ720911 FUM720911 GEI720911 GOE720911 GYA720911 HHW720911 HRS720911 IBO720911 ILK720911 IVG720911 JFC720911 JOY720911 JYU720911 KIQ720911 KSM720911 LCI720911 LME720911 LWA720911 MFW720911 MPS720911 MZO720911 NJK720911 NTG720911 ODC720911 OMY720911 OWU720911 PGQ720911 PQM720911 QAI720911 QKE720911 QUA720911 RDW720911 RNS720911 RXO720911 SHK720911 SRG720911 TBC720911 TKY720911 TUU720911 UEQ720911 UOM720911 UYI720911 VIE720911 VSA720911 WBW720911 WLS720911 WVO720911 K786433 JC786447 SY786447 ACU786447 AMQ786447 AWM786447 BGI786447 BQE786447 CAA786447 CJW786447 CTS786447 DDO786447 DNK786447 DXG786447 EHC786447 EQY786447 FAU786447 FKQ786447 FUM786447 GEI786447 GOE786447 GYA786447 HHW786447 HRS786447 IBO786447 ILK786447 IVG786447 JFC786447 JOY786447 JYU786447 KIQ786447 KSM786447 LCI786447 LME786447 LWA786447 MFW786447 MPS786447 MZO786447 NJK786447 NTG786447 ODC786447 OMY786447 OWU786447 PGQ786447 PQM786447 QAI786447 QKE786447 QUA786447 RDW786447 RNS786447 RXO786447 SHK786447 SRG786447 TBC786447 TKY786447 TUU786447 UEQ786447 UOM786447 UYI786447 VIE786447 VSA786447 WBW786447 WLS786447 WVO786447 K851969 JC851983 SY851983 ACU851983 AMQ851983 AWM851983 BGI851983 BQE851983 CAA851983 CJW851983 CTS851983 DDO851983 DNK851983 DXG851983 EHC851983 EQY851983 FAU851983 FKQ851983 FUM851983 GEI851983 GOE851983 GYA851983 HHW851983 HRS851983 IBO851983 ILK851983 IVG851983 JFC851983 JOY851983 JYU851983 KIQ851983 KSM851983 LCI851983 LME851983 LWA851983 MFW851983 MPS851983 MZO851983 NJK851983 NTG851983 ODC851983 OMY851983 OWU851983 PGQ851983 PQM851983 QAI851983 QKE851983 QUA851983 RDW851983 RNS851983 RXO851983 SHK851983 SRG851983 TBC851983 TKY851983 TUU851983 UEQ851983 UOM851983 UYI851983 VIE851983 VSA851983 WBW851983 WLS851983 WVO851983 K917505 JC917519 SY917519 ACU917519 AMQ917519 AWM917519 BGI917519 BQE917519 CAA917519 CJW917519 CTS917519 DDO917519 DNK917519 DXG917519 EHC917519 EQY917519 FAU917519 FKQ917519 FUM917519 GEI917519 GOE917519 GYA917519 HHW917519 HRS917519 IBO917519 ILK917519 IVG917519 JFC917519 JOY917519 JYU917519 KIQ917519 KSM917519 LCI917519 LME917519 LWA917519 MFW917519 MPS917519 MZO917519 NJK917519 NTG917519 ODC917519 OMY917519 OWU917519 PGQ917519 PQM917519 QAI917519 QKE917519 QUA917519 RDW917519 RNS917519 RXO917519 SHK917519 SRG917519 TBC917519 TKY917519 TUU917519 UEQ917519 UOM917519 UYI917519 VIE917519 VSA917519 WBW917519 WLS917519 WVO917519 K983041 JC983055 SY983055 ACU983055 AMQ983055 AWM983055 BGI983055 BQE983055 CAA983055 CJW983055 CTS983055 DDO983055 DNK983055 DXG983055 EHC983055 EQY983055 FAU983055 FKQ983055 FUM983055 GEI983055 GOE983055 GYA983055 HHW983055 HRS983055 IBO983055 ILK983055 IVG983055 JFC983055 JOY983055 JYU983055 KIQ983055 KSM983055 LCI983055 LME983055 LWA983055 MFW983055 MPS983055 MZO983055 NJK983055 NTG983055 ODC983055 OMY983055 OWU983055 PGQ983055 PQM983055 QAI983055 QKE983055 QUA983055 RDW983055 RNS983055 RXO983055 SHK983055 SRG983055 TBC983055 TKY983055 TUU983055 UEQ983055 UOM983055 UYI983055 VIE983055 VSA983055 WBW983055 WLS983055" xr:uid="{C5635C04-7D24-44D7-B66B-63692C352015}">
      <formula1>"2017,2018"</formula1>
    </dataValidation>
    <dataValidation type="list" allowBlank="1" showInputMessage="1" showErrorMessage="1" sqref="JH5:JH7 TD5:TD7 ACZ5:ACZ7 AMV5:AMV7 AWR5:AWR7 BGN5:BGN7 BQJ5:BQJ7 CAF5:CAF7 CKB5:CKB7 CTX5:CTX7 DDT5:DDT7 DNP5:DNP7 DXL5:DXL7 EHH5:EHH7 ERD5:ERD7 FAZ5:FAZ7 FKV5:FKV7 FUR5:FUR7 GEN5:GEN7 GOJ5:GOJ7 GYF5:GYF7 HIB5:HIB7 HRX5:HRX7 IBT5:IBT7 ILP5:ILP7 IVL5:IVL7 JFH5:JFH7 JPD5:JPD7 JYZ5:JYZ7 KIV5:KIV7 KSR5:KSR7 LCN5:LCN7 LMJ5:LMJ7 LWF5:LWF7 MGB5:MGB7 MPX5:MPX7 MZT5:MZT7 NJP5:NJP7 NTL5:NTL7 ODH5:ODH7 OND5:OND7 OWZ5:OWZ7 PGV5:PGV7 PQR5:PQR7 QAN5:QAN7 QKJ5:QKJ7 QUF5:QUF7 REB5:REB7 RNX5:RNX7 RXT5:RXT7 SHP5:SHP7 SRL5:SRL7 TBH5:TBH7 TLD5:TLD7 TUZ5:TUZ7 UEV5:UEV7 UOR5:UOR7 UYN5:UYN7 VIJ5:VIJ7 VSF5:VSF7 WCB5:WCB7 WLX5:WLX7 WVT5:WVT7 JH65551 TD65551 ACZ65551 AMV65551 AWR65551 BGN65551 BQJ65551 CAF65551 CKB65551 CTX65551 DDT65551 DNP65551 DXL65551 EHH65551 ERD65551 FAZ65551 FKV65551 FUR65551 GEN65551 GOJ65551 GYF65551 HIB65551 HRX65551 IBT65551 ILP65551 IVL65551 JFH65551 JPD65551 JYZ65551 KIV65551 KSR65551 LCN65551 LMJ65551 LWF65551 MGB65551 MPX65551 MZT65551 NJP65551 NTL65551 ODH65551 OND65551 OWZ65551 PGV65551 PQR65551 QAN65551 QKJ65551 QUF65551 REB65551 RNX65551 RXT65551 SHP65551 SRL65551 TBH65551 TLD65551 TUZ65551 UEV65551 UOR65551 UYN65551 VIJ65551 VSF65551 WCB65551 WLX65551 WVT65551 JH131087 TD131087 ACZ131087 AMV131087 AWR131087 BGN131087 BQJ131087 CAF131087 CKB131087 CTX131087 DDT131087 DNP131087 DXL131087 EHH131087 ERD131087 FAZ131087 FKV131087 FUR131087 GEN131087 GOJ131087 GYF131087 HIB131087 HRX131087 IBT131087 ILP131087 IVL131087 JFH131087 JPD131087 JYZ131087 KIV131087 KSR131087 LCN131087 LMJ131087 LWF131087 MGB131087 MPX131087 MZT131087 NJP131087 NTL131087 ODH131087 OND131087 OWZ131087 PGV131087 PQR131087 QAN131087 QKJ131087 QUF131087 REB131087 RNX131087 RXT131087 SHP131087 SRL131087 TBH131087 TLD131087 TUZ131087 UEV131087 UOR131087 UYN131087 VIJ131087 VSF131087 WCB131087 WLX131087 WVT131087 JH196623 TD196623 ACZ196623 AMV196623 AWR196623 BGN196623 BQJ196623 CAF196623 CKB196623 CTX196623 DDT196623 DNP196623 DXL196623 EHH196623 ERD196623 FAZ196623 FKV196623 FUR196623 GEN196623 GOJ196623 GYF196623 HIB196623 HRX196623 IBT196623 ILP196623 IVL196623 JFH196623 JPD196623 JYZ196623 KIV196623 KSR196623 LCN196623 LMJ196623 LWF196623 MGB196623 MPX196623 MZT196623 NJP196623 NTL196623 ODH196623 OND196623 OWZ196623 PGV196623 PQR196623 QAN196623 QKJ196623 QUF196623 REB196623 RNX196623 RXT196623 SHP196623 SRL196623 TBH196623 TLD196623 TUZ196623 UEV196623 UOR196623 UYN196623 VIJ196623 VSF196623 WCB196623 WLX196623 WVT196623 JH262159 TD262159 ACZ262159 AMV262159 AWR262159 BGN262159 BQJ262159 CAF262159 CKB262159 CTX262159 DDT262159 DNP262159 DXL262159 EHH262159 ERD262159 FAZ262159 FKV262159 FUR262159 GEN262159 GOJ262159 GYF262159 HIB262159 HRX262159 IBT262159 ILP262159 IVL262159 JFH262159 JPD262159 JYZ262159 KIV262159 KSR262159 LCN262159 LMJ262159 LWF262159 MGB262159 MPX262159 MZT262159 NJP262159 NTL262159 ODH262159 OND262159 OWZ262159 PGV262159 PQR262159 QAN262159 QKJ262159 QUF262159 REB262159 RNX262159 RXT262159 SHP262159 SRL262159 TBH262159 TLD262159 TUZ262159 UEV262159 UOR262159 UYN262159 VIJ262159 VSF262159 WCB262159 WLX262159 WVT262159 JH327695 TD327695 ACZ327695 AMV327695 AWR327695 BGN327695 BQJ327695 CAF327695 CKB327695 CTX327695 DDT327695 DNP327695 DXL327695 EHH327695 ERD327695 FAZ327695 FKV327695 FUR327695 GEN327695 GOJ327695 GYF327695 HIB327695 HRX327695 IBT327695 ILP327695 IVL327695 JFH327695 JPD327695 JYZ327695 KIV327695 KSR327695 LCN327695 LMJ327695 LWF327695 MGB327695 MPX327695 MZT327695 NJP327695 NTL327695 ODH327695 OND327695 OWZ327695 PGV327695 PQR327695 QAN327695 QKJ327695 QUF327695 REB327695 RNX327695 RXT327695 SHP327695 SRL327695 TBH327695 TLD327695 TUZ327695 UEV327695 UOR327695 UYN327695 VIJ327695 VSF327695 WCB327695 WLX327695 WVT327695 JH393231 TD393231 ACZ393231 AMV393231 AWR393231 BGN393231 BQJ393231 CAF393231 CKB393231 CTX393231 DDT393231 DNP393231 DXL393231 EHH393231 ERD393231 FAZ393231 FKV393231 FUR393231 GEN393231 GOJ393231 GYF393231 HIB393231 HRX393231 IBT393231 ILP393231 IVL393231 JFH393231 JPD393231 JYZ393231 KIV393231 KSR393231 LCN393231 LMJ393231 LWF393231 MGB393231 MPX393231 MZT393231 NJP393231 NTL393231 ODH393231 OND393231 OWZ393231 PGV393231 PQR393231 QAN393231 QKJ393231 QUF393231 REB393231 RNX393231 RXT393231 SHP393231 SRL393231 TBH393231 TLD393231 TUZ393231 UEV393231 UOR393231 UYN393231 VIJ393231 VSF393231 WCB393231 WLX393231 WVT393231 JH458767 TD458767 ACZ458767 AMV458767 AWR458767 BGN458767 BQJ458767 CAF458767 CKB458767 CTX458767 DDT458767 DNP458767 DXL458767 EHH458767 ERD458767 FAZ458767 FKV458767 FUR458767 GEN458767 GOJ458767 GYF458767 HIB458767 HRX458767 IBT458767 ILP458767 IVL458767 JFH458767 JPD458767 JYZ458767 KIV458767 KSR458767 LCN458767 LMJ458767 LWF458767 MGB458767 MPX458767 MZT458767 NJP458767 NTL458767 ODH458767 OND458767 OWZ458767 PGV458767 PQR458767 QAN458767 QKJ458767 QUF458767 REB458767 RNX458767 RXT458767 SHP458767 SRL458767 TBH458767 TLD458767 TUZ458767 UEV458767 UOR458767 UYN458767 VIJ458767 VSF458767 WCB458767 WLX458767 WVT458767 JH524303 TD524303 ACZ524303 AMV524303 AWR524303 BGN524303 BQJ524303 CAF524303 CKB524303 CTX524303 DDT524303 DNP524303 DXL524303 EHH524303 ERD524303 FAZ524303 FKV524303 FUR524303 GEN524303 GOJ524303 GYF524303 HIB524303 HRX524303 IBT524303 ILP524303 IVL524303 JFH524303 JPD524303 JYZ524303 KIV524303 KSR524303 LCN524303 LMJ524303 LWF524303 MGB524303 MPX524303 MZT524303 NJP524303 NTL524303 ODH524303 OND524303 OWZ524303 PGV524303 PQR524303 QAN524303 QKJ524303 QUF524303 REB524303 RNX524303 RXT524303 SHP524303 SRL524303 TBH524303 TLD524303 TUZ524303 UEV524303 UOR524303 UYN524303 VIJ524303 VSF524303 WCB524303 WLX524303 WVT524303 JH589839 TD589839 ACZ589839 AMV589839 AWR589839 BGN589839 BQJ589839 CAF589839 CKB589839 CTX589839 DDT589839 DNP589839 DXL589839 EHH589839 ERD589839 FAZ589839 FKV589839 FUR589839 GEN589839 GOJ589839 GYF589839 HIB589839 HRX589839 IBT589839 ILP589839 IVL589839 JFH589839 JPD589839 JYZ589839 KIV589839 KSR589839 LCN589839 LMJ589839 LWF589839 MGB589839 MPX589839 MZT589839 NJP589839 NTL589839 ODH589839 OND589839 OWZ589839 PGV589839 PQR589839 QAN589839 QKJ589839 QUF589839 REB589839 RNX589839 RXT589839 SHP589839 SRL589839 TBH589839 TLD589839 TUZ589839 UEV589839 UOR589839 UYN589839 VIJ589839 VSF589839 WCB589839 WLX589839 WVT589839 JH655375 TD655375 ACZ655375 AMV655375 AWR655375 BGN655375 BQJ655375 CAF655375 CKB655375 CTX655375 DDT655375 DNP655375 DXL655375 EHH655375 ERD655375 FAZ655375 FKV655375 FUR655375 GEN655375 GOJ655375 GYF655375 HIB655375 HRX655375 IBT655375 ILP655375 IVL655375 JFH655375 JPD655375 JYZ655375 KIV655375 KSR655375 LCN655375 LMJ655375 LWF655375 MGB655375 MPX655375 MZT655375 NJP655375 NTL655375 ODH655375 OND655375 OWZ655375 PGV655375 PQR655375 QAN655375 QKJ655375 QUF655375 REB655375 RNX655375 RXT655375 SHP655375 SRL655375 TBH655375 TLD655375 TUZ655375 UEV655375 UOR655375 UYN655375 VIJ655375 VSF655375 WCB655375 WLX655375 WVT655375 JH720911 TD720911 ACZ720911 AMV720911 AWR720911 BGN720911 BQJ720911 CAF720911 CKB720911 CTX720911 DDT720911 DNP720911 DXL720911 EHH720911 ERD720911 FAZ720911 FKV720911 FUR720911 GEN720911 GOJ720911 GYF720911 HIB720911 HRX720911 IBT720911 ILP720911 IVL720911 JFH720911 JPD720911 JYZ720911 KIV720911 KSR720911 LCN720911 LMJ720911 LWF720911 MGB720911 MPX720911 MZT720911 NJP720911 NTL720911 ODH720911 OND720911 OWZ720911 PGV720911 PQR720911 QAN720911 QKJ720911 QUF720911 REB720911 RNX720911 RXT720911 SHP720911 SRL720911 TBH720911 TLD720911 TUZ720911 UEV720911 UOR720911 UYN720911 VIJ720911 VSF720911 WCB720911 WLX720911 WVT720911 JH786447 TD786447 ACZ786447 AMV786447 AWR786447 BGN786447 BQJ786447 CAF786447 CKB786447 CTX786447 DDT786447 DNP786447 DXL786447 EHH786447 ERD786447 FAZ786447 FKV786447 FUR786447 GEN786447 GOJ786447 GYF786447 HIB786447 HRX786447 IBT786447 ILP786447 IVL786447 JFH786447 JPD786447 JYZ786447 KIV786447 KSR786447 LCN786447 LMJ786447 LWF786447 MGB786447 MPX786447 MZT786447 NJP786447 NTL786447 ODH786447 OND786447 OWZ786447 PGV786447 PQR786447 QAN786447 QKJ786447 QUF786447 REB786447 RNX786447 RXT786447 SHP786447 SRL786447 TBH786447 TLD786447 TUZ786447 UEV786447 UOR786447 UYN786447 VIJ786447 VSF786447 WCB786447 WLX786447 WVT786447 JH851983 TD851983 ACZ851983 AMV851983 AWR851983 BGN851983 BQJ851983 CAF851983 CKB851983 CTX851983 DDT851983 DNP851983 DXL851983 EHH851983 ERD851983 FAZ851983 FKV851983 FUR851983 GEN851983 GOJ851983 GYF851983 HIB851983 HRX851983 IBT851983 ILP851983 IVL851983 JFH851983 JPD851983 JYZ851983 KIV851983 KSR851983 LCN851983 LMJ851983 LWF851983 MGB851983 MPX851983 MZT851983 NJP851983 NTL851983 ODH851983 OND851983 OWZ851983 PGV851983 PQR851983 QAN851983 QKJ851983 QUF851983 REB851983 RNX851983 RXT851983 SHP851983 SRL851983 TBH851983 TLD851983 TUZ851983 UEV851983 UOR851983 UYN851983 VIJ851983 VSF851983 WCB851983 WLX851983 WVT851983 JH917519 TD917519 ACZ917519 AMV917519 AWR917519 BGN917519 BQJ917519 CAF917519 CKB917519 CTX917519 DDT917519 DNP917519 DXL917519 EHH917519 ERD917519 FAZ917519 FKV917519 FUR917519 GEN917519 GOJ917519 GYF917519 HIB917519 HRX917519 IBT917519 ILP917519 IVL917519 JFH917519 JPD917519 JYZ917519 KIV917519 KSR917519 LCN917519 LMJ917519 LWF917519 MGB917519 MPX917519 MZT917519 NJP917519 NTL917519 ODH917519 OND917519 OWZ917519 PGV917519 PQR917519 QAN917519 QKJ917519 QUF917519 REB917519 RNX917519 RXT917519 SHP917519 SRL917519 TBH917519 TLD917519 TUZ917519 UEV917519 UOR917519 UYN917519 VIJ917519 VSF917519 WCB917519 WLX917519 WVT917519 JH983055 TD983055 ACZ983055 AMV983055 AWR983055 BGN983055 BQJ983055 CAF983055 CKB983055 CTX983055 DDT983055 DNP983055 DXL983055 EHH983055 ERD983055 FAZ983055 FKV983055 FUR983055 GEN983055 GOJ983055 GYF983055 HIB983055 HRX983055 IBT983055 ILP983055 IVL983055 JFH983055 JPD983055 JYZ983055 KIV983055 KSR983055 LCN983055 LMJ983055 LWF983055 MGB983055 MPX983055 MZT983055 NJP983055 NTL983055 ODH983055 OND983055 OWZ983055 PGV983055 PQR983055 QAN983055 QKJ983055 QUF983055 REB983055 RNX983055 RXT983055 SHP983055 SRL983055 TBH983055 TLD983055 TUZ983055 UEV983055 UOR983055 UYN983055 VIJ983055 VSF983055 WCB983055 WLX983055 WVT983055" xr:uid="{96D4CBC3-BCA1-4154-AAEB-3A48E20F8EFB}">
      <formula1>FY</formula1>
    </dataValidation>
    <dataValidation type="decimal" operator="greaterThanOrEqual" allowBlank="1" showInputMessage="1" showErrorMessage="1" errorTitle="Value requested" error="Please enter a value greater than 0." sqref="WVS983086 IU39:IU40 SQ39:SQ40 ACM39:ACM40 AMI39:AMI40 AWE39:AWE40 BGA39:BGA40 BPW39:BPW40 BZS39:BZS40 CJO39:CJO40 CTK39:CTK40 DDG39:DDG40 DNC39:DNC40 DWY39:DWY40 EGU39:EGU40 EQQ39:EQQ40 FAM39:FAM40 FKI39:FKI40 FUE39:FUE40 GEA39:GEA40 GNW39:GNW40 GXS39:GXS40 HHO39:HHO40 HRK39:HRK40 IBG39:IBG40 ILC39:ILC40 IUY39:IUY40 JEU39:JEU40 JOQ39:JOQ40 JYM39:JYM40 KII39:KII40 KSE39:KSE40 LCA39:LCA40 LLW39:LLW40 LVS39:LVS40 MFO39:MFO40 MPK39:MPK40 MZG39:MZG40 NJC39:NJC40 NSY39:NSY40 OCU39:OCU40 OMQ39:OMQ40 OWM39:OWM40 PGI39:PGI40 PQE39:PQE40 QAA39:QAA40 QJW39:QJW40 QTS39:QTS40 RDO39:RDO40 RNK39:RNK40 RXG39:RXG40 SHC39:SHC40 SQY39:SQY40 TAU39:TAU40 TKQ39:TKQ40 TUM39:TUM40 UEI39:UEI40 UOE39:UOE40 UYA39:UYA40 VHW39:VHW40 VRS39:VRS40 WBO39:WBO40 WLK39:WLK40 WVG39:WVG40 JG65575:JG65576 TC65575:TC65576 ACY65575:ACY65576 AMU65575:AMU65576 AWQ65575:AWQ65576 BGM65575:BGM65576 BQI65575:BQI65576 CAE65575:CAE65576 CKA65575:CKA65576 CTW65575:CTW65576 DDS65575:DDS65576 DNO65575:DNO65576 DXK65575:DXK65576 EHG65575:EHG65576 ERC65575:ERC65576 FAY65575:FAY65576 FKU65575:FKU65576 FUQ65575:FUQ65576 GEM65575:GEM65576 GOI65575:GOI65576 GYE65575:GYE65576 HIA65575:HIA65576 HRW65575:HRW65576 IBS65575:IBS65576 ILO65575:ILO65576 IVK65575:IVK65576 JFG65575:JFG65576 JPC65575:JPC65576 JYY65575:JYY65576 KIU65575:KIU65576 KSQ65575:KSQ65576 LCM65575:LCM65576 LMI65575:LMI65576 LWE65575:LWE65576 MGA65575:MGA65576 MPW65575:MPW65576 MZS65575:MZS65576 NJO65575:NJO65576 NTK65575:NTK65576 ODG65575:ODG65576 ONC65575:ONC65576 OWY65575:OWY65576 PGU65575:PGU65576 PQQ65575:PQQ65576 QAM65575:QAM65576 QKI65575:QKI65576 QUE65575:QUE65576 REA65575:REA65576 RNW65575:RNW65576 RXS65575:RXS65576 SHO65575:SHO65576 SRK65575:SRK65576 TBG65575:TBG65576 TLC65575:TLC65576 TUY65575:TUY65576 UEU65575:UEU65576 UOQ65575:UOQ65576 UYM65575:UYM65576 VII65575:VII65576 VSE65575:VSE65576 WCA65575:WCA65576 WLW65575:WLW65576 WVS65575:WVS65576 JG131111:JG131112 TC131111:TC131112 ACY131111:ACY131112 AMU131111:AMU131112 AWQ131111:AWQ131112 BGM131111:BGM131112 BQI131111:BQI131112 CAE131111:CAE131112 CKA131111:CKA131112 CTW131111:CTW131112 DDS131111:DDS131112 DNO131111:DNO131112 DXK131111:DXK131112 EHG131111:EHG131112 ERC131111:ERC131112 FAY131111:FAY131112 FKU131111:FKU131112 FUQ131111:FUQ131112 GEM131111:GEM131112 GOI131111:GOI131112 GYE131111:GYE131112 HIA131111:HIA131112 HRW131111:HRW131112 IBS131111:IBS131112 ILO131111:ILO131112 IVK131111:IVK131112 JFG131111:JFG131112 JPC131111:JPC131112 JYY131111:JYY131112 KIU131111:KIU131112 KSQ131111:KSQ131112 LCM131111:LCM131112 LMI131111:LMI131112 LWE131111:LWE131112 MGA131111:MGA131112 MPW131111:MPW131112 MZS131111:MZS131112 NJO131111:NJO131112 NTK131111:NTK131112 ODG131111:ODG131112 ONC131111:ONC131112 OWY131111:OWY131112 PGU131111:PGU131112 PQQ131111:PQQ131112 QAM131111:QAM131112 QKI131111:QKI131112 QUE131111:QUE131112 REA131111:REA131112 RNW131111:RNW131112 RXS131111:RXS131112 SHO131111:SHO131112 SRK131111:SRK131112 TBG131111:TBG131112 TLC131111:TLC131112 TUY131111:TUY131112 UEU131111:UEU131112 UOQ131111:UOQ131112 UYM131111:UYM131112 VII131111:VII131112 VSE131111:VSE131112 WCA131111:WCA131112 WLW131111:WLW131112 WVS131111:WVS131112 JG196647:JG196648 TC196647:TC196648 ACY196647:ACY196648 AMU196647:AMU196648 AWQ196647:AWQ196648 BGM196647:BGM196648 BQI196647:BQI196648 CAE196647:CAE196648 CKA196647:CKA196648 CTW196647:CTW196648 DDS196647:DDS196648 DNO196647:DNO196648 DXK196647:DXK196648 EHG196647:EHG196648 ERC196647:ERC196648 FAY196647:FAY196648 FKU196647:FKU196648 FUQ196647:FUQ196648 GEM196647:GEM196648 GOI196647:GOI196648 GYE196647:GYE196648 HIA196647:HIA196648 HRW196647:HRW196648 IBS196647:IBS196648 ILO196647:ILO196648 IVK196647:IVK196648 JFG196647:JFG196648 JPC196647:JPC196648 JYY196647:JYY196648 KIU196647:KIU196648 KSQ196647:KSQ196648 LCM196647:LCM196648 LMI196647:LMI196648 LWE196647:LWE196648 MGA196647:MGA196648 MPW196647:MPW196648 MZS196647:MZS196648 NJO196647:NJO196648 NTK196647:NTK196648 ODG196647:ODG196648 ONC196647:ONC196648 OWY196647:OWY196648 PGU196647:PGU196648 PQQ196647:PQQ196648 QAM196647:QAM196648 QKI196647:QKI196648 QUE196647:QUE196648 REA196647:REA196648 RNW196647:RNW196648 RXS196647:RXS196648 SHO196647:SHO196648 SRK196647:SRK196648 TBG196647:TBG196648 TLC196647:TLC196648 TUY196647:TUY196648 UEU196647:UEU196648 UOQ196647:UOQ196648 UYM196647:UYM196648 VII196647:VII196648 VSE196647:VSE196648 WCA196647:WCA196648 WLW196647:WLW196648 WVS196647:WVS196648 JG262183:JG262184 TC262183:TC262184 ACY262183:ACY262184 AMU262183:AMU262184 AWQ262183:AWQ262184 BGM262183:BGM262184 BQI262183:BQI262184 CAE262183:CAE262184 CKA262183:CKA262184 CTW262183:CTW262184 DDS262183:DDS262184 DNO262183:DNO262184 DXK262183:DXK262184 EHG262183:EHG262184 ERC262183:ERC262184 FAY262183:FAY262184 FKU262183:FKU262184 FUQ262183:FUQ262184 GEM262183:GEM262184 GOI262183:GOI262184 GYE262183:GYE262184 HIA262183:HIA262184 HRW262183:HRW262184 IBS262183:IBS262184 ILO262183:ILO262184 IVK262183:IVK262184 JFG262183:JFG262184 JPC262183:JPC262184 JYY262183:JYY262184 KIU262183:KIU262184 KSQ262183:KSQ262184 LCM262183:LCM262184 LMI262183:LMI262184 LWE262183:LWE262184 MGA262183:MGA262184 MPW262183:MPW262184 MZS262183:MZS262184 NJO262183:NJO262184 NTK262183:NTK262184 ODG262183:ODG262184 ONC262183:ONC262184 OWY262183:OWY262184 PGU262183:PGU262184 PQQ262183:PQQ262184 QAM262183:QAM262184 QKI262183:QKI262184 QUE262183:QUE262184 REA262183:REA262184 RNW262183:RNW262184 RXS262183:RXS262184 SHO262183:SHO262184 SRK262183:SRK262184 TBG262183:TBG262184 TLC262183:TLC262184 TUY262183:TUY262184 UEU262183:UEU262184 UOQ262183:UOQ262184 UYM262183:UYM262184 VII262183:VII262184 VSE262183:VSE262184 WCA262183:WCA262184 WLW262183:WLW262184 WVS262183:WVS262184 JG327719:JG327720 TC327719:TC327720 ACY327719:ACY327720 AMU327719:AMU327720 AWQ327719:AWQ327720 BGM327719:BGM327720 BQI327719:BQI327720 CAE327719:CAE327720 CKA327719:CKA327720 CTW327719:CTW327720 DDS327719:DDS327720 DNO327719:DNO327720 DXK327719:DXK327720 EHG327719:EHG327720 ERC327719:ERC327720 FAY327719:FAY327720 FKU327719:FKU327720 FUQ327719:FUQ327720 GEM327719:GEM327720 GOI327719:GOI327720 GYE327719:GYE327720 HIA327719:HIA327720 HRW327719:HRW327720 IBS327719:IBS327720 ILO327719:ILO327720 IVK327719:IVK327720 JFG327719:JFG327720 JPC327719:JPC327720 JYY327719:JYY327720 KIU327719:KIU327720 KSQ327719:KSQ327720 LCM327719:LCM327720 LMI327719:LMI327720 LWE327719:LWE327720 MGA327719:MGA327720 MPW327719:MPW327720 MZS327719:MZS327720 NJO327719:NJO327720 NTK327719:NTK327720 ODG327719:ODG327720 ONC327719:ONC327720 OWY327719:OWY327720 PGU327719:PGU327720 PQQ327719:PQQ327720 QAM327719:QAM327720 QKI327719:QKI327720 QUE327719:QUE327720 REA327719:REA327720 RNW327719:RNW327720 RXS327719:RXS327720 SHO327719:SHO327720 SRK327719:SRK327720 TBG327719:TBG327720 TLC327719:TLC327720 TUY327719:TUY327720 UEU327719:UEU327720 UOQ327719:UOQ327720 UYM327719:UYM327720 VII327719:VII327720 VSE327719:VSE327720 WCA327719:WCA327720 WLW327719:WLW327720 WVS327719:WVS327720 JG393255:JG393256 TC393255:TC393256 ACY393255:ACY393256 AMU393255:AMU393256 AWQ393255:AWQ393256 BGM393255:BGM393256 BQI393255:BQI393256 CAE393255:CAE393256 CKA393255:CKA393256 CTW393255:CTW393256 DDS393255:DDS393256 DNO393255:DNO393256 DXK393255:DXK393256 EHG393255:EHG393256 ERC393255:ERC393256 FAY393255:FAY393256 FKU393255:FKU393256 FUQ393255:FUQ393256 GEM393255:GEM393256 GOI393255:GOI393256 GYE393255:GYE393256 HIA393255:HIA393256 HRW393255:HRW393256 IBS393255:IBS393256 ILO393255:ILO393256 IVK393255:IVK393256 JFG393255:JFG393256 JPC393255:JPC393256 JYY393255:JYY393256 KIU393255:KIU393256 KSQ393255:KSQ393256 LCM393255:LCM393256 LMI393255:LMI393256 LWE393255:LWE393256 MGA393255:MGA393256 MPW393255:MPW393256 MZS393255:MZS393256 NJO393255:NJO393256 NTK393255:NTK393256 ODG393255:ODG393256 ONC393255:ONC393256 OWY393255:OWY393256 PGU393255:PGU393256 PQQ393255:PQQ393256 QAM393255:QAM393256 QKI393255:QKI393256 QUE393255:QUE393256 REA393255:REA393256 RNW393255:RNW393256 RXS393255:RXS393256 SHO393255:SHO393256 SRK393255:SRK393256 TBG393255:TBG393256 TLC393255:TLC393256 TUY393255:TUY393256 UEU393255:UEU393256 UOQ393255:UOQ393256 UYM393255:UYM393256 VII393255:VII393256 VSE393255:VSE393256 WCA393255:WCA393256 WLW393255:WLW393256 WVS393255:WVS393256 JG458791:JG458792 TC458791:TC458792 ACY458791:ACY458792 AMU458791:AMU458792 AWQ458791:AWQ458792 BGM458791:BGM458792 BQI458791:BQI458792 CAE458791:CAE458792 CKA458791:CKA458792 CTW458791:CTW458792 DDS458791:DDS458792 DNO458791:DNO458792 DXK458791:DXK458792 EHG458791:EHG458792 ERC458791:ERC458792 FAY458791:FAY458792 FKU458791:FKU458792 FUQ458791:FUQ458792 GEM458791:GEM458792 GOI458791:GOI458792 GYE458791:GYE458792 HIA458791:HIA458792 HRW458791:HRW458792 IBS458791:IBS458792 ILO458791:ILO458792 IVK458791:IVK458792 JFG458791:JFG458792 JPC458791:JPC458792 JYY458791:JYY458792 KIU458791:KIU458792 KSQ458791:KSQ458792 LCM458791:LCM458792 LMI458791:LMI458792 LWE458791:LWE458792 MGA458791:MGA458792 MPW458791:MPW458792 MZS458791:MZS458792 NJO458791:NJO458792 NTK458791:NTK458792 ODG458791:ODG458792 ONC458791:ONC458792 OWY458791:OWY458792 PGU458791:PGU458792 PQQ458791:PQQ458792 QAM458791:QAM458792 QKI458791:QKI458792 QUE458791:QUE458792 REA458791:REA458792 RNW458791:RNW458792 RXS458791:RXS458792 SHO458791:SHO458792 SRK458791:SRK458792 TBG458791:TBG458792 TLC458791:TLC458792 TUY458791:TUY458792 UEU458791:UEU458792 UOQ458791:UOQ458792 UYM458791:UYM458792 VII458791:VII458792 VSE458791:VSE458792 WCA458791:WCA458792 WLW458791:WLW458792 WVS458791:WVS458792 JG524327:JG524328 TC524327:TC524328 ACY524327:ACY524328 AMU524327:AMU524328 AWQ524327:AWQ524328 BGM524327:BGM524328 BQI524327:BQI524328 CAE524327:CAE524328 CKA524327:CKA524328 CTW524327:CTW524328 DDS524327:DDS524328 DNO524327:DNO524328 DXK524327:DXK524328 EHG524327:EHG524328 ERC524327:ERC524328 FAY524327:FAY524328 FKU524327:FKU524328 FUQ524327:FUQ524328 GEM524327:GEM524328 GOI524327:GOI524328 GYE524327:GYE524328 HIA524327:HIA524328 HRW524327:HRW524328 IBS524327:IBS524328 ILO524327:ILO524328 IVK524327:IVK524328 JFG524327:JFG524328 JPC524327:JPC524328 JYY524327:JYY524328 KIU524327:KIU524328 KSQ524327:KSQ524328 LCM524327:LCM524328 LMI524327:LMI524328 LWE524327:LWE524328 MGA524327:MGA524328 MPW524327:MPW524328 MZS524327:MZS524328 NJO524327:NJO524328 NTK524327:NTK524328 ODG524327:ODG524328 ONC524327:ONC524328 OWY524327:OWY524328 PGU524327:PGU524328 PQQ524327:PQQ524328 QAM524327:QAM524328 QKI524327:QKI524328 QUE524327:QUE524328 REA524327:REA524328 RNW524327:RNW524328 RXS524327:RXS524328 SHO524327:SHO524328 SRK524327:SRK524328 TBG524327:TBG524328 TLC524327:TLC524328 TUY524327:TUY524328 UEU524327:UEU524328 UOQ524327:UOQ524328 UYM524327:UYM524328 VII524327:VII524328 VSE524327:VSE524328 WCA524327:WCA524328 WLW524327:WLW524328 WVS524327:WVS524328 JG589863:JG589864 TC589863:TC589864 ACY589863:ACY589864 AMU589863:AMU589864 AWQ589863:AWQ589864 BGM589863:BGM589864 BQI589863:BQI589864 CAE589863:CAE589864 CKA589863:CKA589864 CTW589863:CTW589864 DDS589863:DDS589864 DNO589863:DNO589864 DXK589863:DXK589864 EHG589863:EHG589864 ERC589863:ERC589864 FAY589863:FAY589864 FKU589863:FKU589864 FUQ589863:FUQ589864 GEM589863:GEM589864 GOI589863:GOI589864 GYE589863:GYE589864 HIA589863:HIA589864 HRW589863:HRW589864 IBS589863:IBS589864 ILO589863:ILO589864 IVK589863:IVK589864 JFG589863:JFG589864 JPC589863:JPC589864 JYY589863:JYY589864 KIU589863:KIU589864 KSQ589863:KSQ589864 LCM589863:LCM589864 LMI589863:LMI589864 LWE589863:LWE589864 MGA589863:MGA589864 MPW589863:MPW589864 MZS589863:MZS589864 NJO589863:NJO589864 NTK589863:NTK589864 ODG589863:ODG589864 ONC589863:ONC589864 OWY589863:OWY589864 PGU589863:PGU589864 PQQ589863:PQQ589864 QAM589863:QAM589864 QKI589863:QKI589864 QUE589863:QUE589864 REA589863:REA589864 RNW589863:RNW589864 RXS589863:RXS589864 SHO589863:SHO589864 SRK589863:SRK589864 TBG589863:TBG589864 TLC589863:TLC589864 TUY589863:TUY589864 UEU589863:UEU589864 UOQ589863:UOQ589864 UYM589863:UYM589864 VII589863:VII589864 VSE589863:VSE589864 WCA589863:WCA589864 WLW589863:WLW589864 WVS589863:WVS589864 JG655399:JG655400 TC655399:TC655400 ACY655399:ACY655400 AMU655399:AMU655400 AWQ655399:AWQ655400 BGM655399:BGM655400 BQI655399:BQI655400 CAE655399:CAE655400 CKA655399:CKA655400 CTW655399:CTW655400 DDS655399:DDS655400 DNO655399:DNO655400 DXK655399:DXK655400 EHG655399:EHG655400 ERC655399:ERC655400 FAY655399:FAY655400 FKU655399:FKU655400 FUQ655399:FUQ655400 GEM655399:GEM655400 GOI655399:GOI655400 GYE655399:GYE655400 HIA655399:HIA655400 HRW655399:HRW655400 IBS655399:IBS655400 ILO655399:ILO655400 IVK655399:IVK655400 JFG655399:JFG655400 JPC655399:JPC655400 JYY655399:JYY655400 KIU655399:KIU655400 KSQ655399:KSQ655400 LCM655399:LCM655400 LMI655399:LMI655400 LWE655399:LWE655400 MGA655399:MGA655400 MPW655399:MPW655400 MZS655399:MZS655400 NJO655399:NJO655400 NTK655399:NTK655400 ODG655399:ODG655400 ONC655399:ONC655400 OWY655399:OWY655400 PGU655399:PGU655400 PQQ655399:PQQ655400 QAM655399:QAM655400 QKI655399:QKI655400 QUE655399:QUE655400 REA655399:REA655400 RNW655399:RNW655400 RXS655399:RXS655400 SHO655399:SHO655400 SRK655399:SRK655400 TBG655399:TBG655400 TLC655399:TLC655400 TUY655399:TUY655400 UEU655399:UEU655400 UOQ655399:UOQ655400 UYM655399:UYM655400 VII655399:VII655400 VSE655399:VSE655400 WCA655399:WCA655400 WLW655399:WLW655400 WVS655399:WVS655400 JG720935:JG720936 TC720935:TC720936 ACY720935:ACY720936 AMU720935:AMU720936 AWQ720935:AWQ720936 BGM720935:BGM720936 BQI720935:BQI720936 CAE720935:CAE720936 CKA720935:CKA720936 CTW720935:CTW720936 DDS720935:DDS720936 DNO720935:DNO720936 DXK720935:DXK720936 EHG720935:EHG720936 ERC720935:ERC720936 FAY720935:FAY720936 FKU720935:FKU720936 FUQ720935:FUQ720936 GEM720935:GEM720936 GOI720935:GOI720936 GYE720935:GYE720936 HIA720935:HIA720936 HRW720935:HRW720936 IBS720935:IBS720936 ILO720935:ILO720936 IVK720935:IVK720936 JFG720935:JFG720936 JPC720935:JPC720936 JYY720935:JYY720936 KIU720935:KIU720936 KSQ720935:KSQ720936 LCM720935:LCM720936 LMI720935:LMI720936 LWE720935:LWE720936 MGA720935:MGA720936 MPW720935:MPW720936 MZS720935:MZS720936 NJO720935:NJO720936 NTK720935:NTK720936 ODG720935:ODG720936 ONC720935:ONC720936 OWY720935:OWY720936 PGU720935:PGU720936 PQQ720935:PQQ720936 QAM720935:QAM720936 QKI720935:QKI720936 QUE720935:QUE720936 REA720935:REA720936 RNW720935:RNW720936 RXS720935:RXS720936 SHO720935:SHO720936 SRK720935:SRK720936 TBG720935:TBG720936 TLC720935:TLC720936 TUY720935:TUY720936 UEU720935:UEU720936 UOQ720935:UOQ720936 UYM720935:UYM720936 VII720935:VII720936 VSE720935:VSE720936 WCA720935:WCA720936 WLW720935:WLW720936 WVS720935:WVS720936 JG786471:JG786472 TC786471:TC786472 ACY786471:ACY786472 AMU786471:AMU786472 AWQ786471:AWQ786472 BGM786471:BGM786472 BQI786471:BQI786472 CAE786471:CAE786472 CKA786471:CKA786472 CTW786471:CTW786472 DDS786471:DDS786472 DNO786471:DNO786472 DXK786471:DXK786472 EHG786471:EHG786472 ERC786471:ERC786472 FAY786471:FAY786472 FKU786471:FKU786472 FUQ786471:FUQ786472 GEM786471:GEM786472 GOI786471:GOI786472 GYE786471:GYE786472 HIA786471:HIA786472 HRW786471:HRW786472 IBS786471:IBS786472 ILO786471:ILO786472 IVK786471:IVK786472 JFG786471:JFG786472 JPC786471:JPC786472 JYY786471:JYY786472 KIU786471:KIU786472 KSQ786471:KSQ786472 LCM786471:LCM786472 LMI786471:LMI786472 LWE786471:LWE786472 MGA786471:MGA786472 MPW786471:MPW786472 MZS786471:MZS786472 NJO786471:NJO786472 NTK786471:NTK786472 ODG786471:ODG786472 ONC786471:ONC786472 OWY786471:OWY786472 PGU786471:PGU786472 PQQ786471:PQQ786472 QAM786471:QAM786472 QKI786471:QKI786472 QUE786471:QUE786472 REA786471:REA786472 RNW786471:RNW786472 RXS786471:RXS786472 SHO786471:SHO786472 SRK786471:SRK786472 TBG786471:TBG786472 TLC786471:TLC786472 TUY786471:TUY786472 UEU786471:UEU786472 UOQ786471:UOQ786472 UYM786471:UYM786472 VII786471:VII786472 VSE786471:VSE786472 WCA786471:WCA786472 WLW786471:WLW786472 WVS786471:WVS786472 JG852007:JG852008 TC852007:TC852008 ACY852007:ACY852008 AMU852007:AMU852008 AWQ852007:AWQ852008 BGM852007:BGM852008 BQI852007:BQI852008 CAE852007:CAE852008 CKA852007:CKA852008 CTW852007:CTW852008 DDS852007:DDS852008 DNO852007:DNO852008 DXK852007:DXK852008 EHG852007:EHG852008 ERC852007:ERC852008 FAY852007:FAY852008 FKU852007:FKU852008 FUQ852007:FUQ852008 GEM852007:GEM852008 GOI852007:GOI852008 GYE852007:GYE852008 HIA852007:HIA852008 HRW852007:HRW852008 IBS852007:IBS852008 ILO852007:ILO852008 IVK852007:IVK852008 JFG852007:JFG852008 JPC852007:JPC852008 JYY852007:JYY852008 KIU852007:KIU852008 KSQ852007:KSQ852008 LCM852007:LCM852008 LMI852007:LMI852008 LWE852007:LWE852008 MGA852007:MGA852008 MPW852007:MPW852008 MZS852007:MZS852008 NJO852007:NJO852008 NTK852007:NTK852008 ODG852007:ODG852008 ONC852007:ONC852008 OWY852007:OWY852008 PGU852007:PGU852008 PQQ852007:PQQ852008 QAM852007:QAM852008 QKI852007:QKI852008 QUE852007:QUE852008 REA852007:REA852008 RNW852007:RNW852008 RXS852007:RXS852008 SHO852007:SHO852008 SRK852007:SRK852008 TBG852007:TBG852008 TLC852007:TLC852008 TUY852007:TUY852008 UEU852007:UEU852008 UOQ852007:UOQ852008 UYM852007:UYM852008 VII852007:VII852008 VSE852007:VSE852008 WCA852007:WCA852008 WLW852007:WLW852008 WVS852007:WVS852008 JG917543:JG917544 TC917543:TC917544 ACY917543:ACY917544 AMU917543:AMU917544 AWQ917543:AWQ917544 BGM917543:BGM917544 BQI917543:BQI917544 CAE917543:CAE917544 CKA917543:CKA917544 CTW917543:CTW917544 DDS917543:DDS917544 DNO917543:DNO917544 DXK917543:DXK917544 EHG917543:EHG917544 ERC917543:ERC917544 FAY917543:FAY917544 FKU917543:FKU917544 FUQ917543:FUQ917544 GEM917543:GEM917544 GOI917543:GOI917544 GYE917543:GYE917544 HIA917543:HIA917544 HRW917543:HRW917544 IBS917543:IBS917544 ILO917543:ILO917544 IVK917543:IVK917544 JFG917543:JFG917544 JPC917543:JPC917544 JYY917543:JYY917544 KIU917543:KIU917544 KSQ917543:KSQ917544 LCM917543:LCM917544 LMI917543:LMI917544 LWE917543:LWE917544 MGA917543:MGA917544 MPW917543:MPW917544 MZS917543:MZS917544 NJO917543:NJO917544 NTK917543:NTK917544 ODG917543:ODG917544 ONC917543:ONC917544 OWY917543:OWY917544 PGU917543:PGU917544 PQQ917543:PQQ917544 QAM917543:QAM917544 QKI917543:QKI917544 QUE917543:QUE917544 REA917543:REA917544 RNW917543:RNW917544 RXS917543:RXS917544 SHO917543:SHO917544 SRK917543:SRK917544 TBG917543:TBG917544 TLC917543:TLC917544 TUY917543:TUY917544 UEU917543:UEU917544 UOQ917543:UOQ917544 UYM917543:UYM917544 VII917543:VII917544 VSE917543:VSE917544 WCA917543:WCA917544 WLW917543:WLW917544 WVS917543:WVS917544 JG983079:JG983080 TC983079:TC983080 ACY983079:ACY983080 AMU983079:AMU983080 AWQ983079:AWQ983080 BGM983079:BGM983080 BQI983079:BQI983080 CAE983079:CAE983080 CKA983079:CKA983080 CTW983079:CTW983080 DDS983079:DDS983080 DNO983079:DNO983080 DXK983079:DXK983080 EHG983079:EHG983080 ERC983079:ERC983080 FAY983079:FAY983080 FKU983079:FKU983080 FUQ983079:FUQ983080 GEM983079:GEM983080 GOI983079:GOI983080 GYE983079:GYE983080 HIA983079:HIA983080 HRW983079:HRW983080 IBS983079:IBS983080 ILO983079:ILO983080 IVK983079:IVK983080 JFG983079:JFG983080 JPC983079:JPC983080 JYY983079:JYY983080 KIU983079:KIU983080 KSQ983079:KSQ983080 LCM983079:LCM983080 LMI983079:LMI983080 LWE983079:LWE983080 MGA983079:MGA983080 MPW983079:MPW983080 MZS983079:MZS983080 NJO983079:NJO983080 NTK983079:NTK983080 ODG983079:ODG983080 ONC983079:ONC983080 OWY983079:OWY983080 PGU983079:PGU983080 PQQ983079:PQQ983080 QAM983079:QAM983080 QKI983079:QKI983080 QUE983079:QUE983080 REA983079:REA983080 RNW983079:RNW983080 RXS983079:RXS983080 SHO983079:SHO983080 SRK983079:SRK983080 TBG983079:TBG983080 TLC983079:TLC983080 TUY983079:TUY983080 UEU983079:UEU983080 UOQ983079:UOQ983080 UYM983079:UYM983080 VII983079:VII983080 VSE983079:VSE983080 WCA983079:WCA983080 WLW983079:WLW983080 WVS983079:WVS983080 IU46 SQ46 ACM46 AMI46 AWE46 BGA46 BPW46 BZS46 CJO46 CTK46 DDG46 DNC46 DWY46 EGU46 EQQ46 FAM46 FKI46 FUE46 GEA46 GNW46 GXS46 HHO46 HRK46 IBG46 ILC46 IUY46 JEU46 JOQ46 JYM46 KII46 KSE46 LCA46 LLW46 LVS46 MFO46 MPK46 MZG46 NJC46 NSY46 OCU46 OMQ46 OWM46 PGI46 PQE46 QAA46 QJW46 QTS46 RDO46 RNK46 RXG46 SHC46 SQY46 TAU46 TKQ46 TUM46 UEI46 UOE46 UYA46 VHW46 VRS46 WBO46 WLK46 WVG46 JG65582 TC65582 ACY65582 AMU65582 AWQ65582 BGM65582 BQI65582 CAE65582 CKA65582 CTW65582 DDS65582 DNO65582 DXK65582 EHG65582 ERC65582 FAY65582 FKU65582 FUQ65582 GEM65582 GOI65582 GYE65582 HIA65582 HRW65582 IBS65582 ILO65582 IVK65582 JFG65582 JPC65582 JYY65582 KIU65582 KSQ65582 LCM65582 LMI65582 LWE65582 MGA65582 MPW65582 MZS65582 NJO65582 NTK65582 ODG65582 ONC65582 OWY65582 PGU65582 PQQ65582 QAM65582 QKI65582 QUE65582 REA65582 RNW65582 RXS65582 SHO65582 SRK65582 TBG65582 TLC65582 TUY65582 UEU65582 UOQ65582 UYM65582 VII65582 VSE65582 WCA65582 WLW65582 WVS65582 JG131118 TC131118 ACY131118 AMU131118 AWQ131118 BGM131118 BQI131118 CAE131118 CKA131118 CTW131118 DDS131118 DNO131118 DXK131118 EHG131118 ERC131118 FAY131118 FKU131118 FUQ131118 GEM131118 GOI131118 GYE131118 HIA131118 HRW131118 IBS131118 ILO131118 IVK131118 JFG131118 JPC131118 JYY131118 KIU131118 KSQ131118 LCM131118 LMI131118 LWE131118 MGA131118 MPW131118 MZS131118 NJO131118 NTK131118 ODG131118 ONC131118 OWY131118 PGU131118 PQQ131118 QAM131118 QKI131118 QUE131118 REA131118 RNW131118 RXS131118 SHO131118 SRK131118 TBG131118 TLC131118 TUY131118 UEU131118 UOQ131118 UYM131118 VII131118 VSE131118 WCA131118 WLW131118 WVS131118 JG196654 TC196654 ACY196654 AMU196654 AWQ196654 BGM196654 BQI196654 CAE196654 CKA196654 CTW196654 DDS196654 DNO196654 DXK196654 EHG196654 ERC196654 FAY196654 FKU196654 FUQ196654 GEM196654 GOI196654 GYE196654 HIA196654 HRW196654 IBS196654 ILO196654 IVK196654 JFG196654 JPC196654 JYY196654 KIU196654 KSQ196654 LCM196654 LMI196654 LWE196654 MGA196654 MPW196654 MZS196654 NJO196654 NTK196654 ODG196654 ONC196654 OWY196654 PGU196654 PQQ196654 QAM196654 QKI196654 QUE196654 REA196654 RNW196654 RXS196654 SHO196654 SRK196654 TBG196654 TLC196654 TUY196654 UEU196654 UOQ196654 UYM196654 VII196654 VSE196654 WCA196654 WLW196654 WVS196654 JG262190 TC262190 ACY262190 AMU262190 AWQ262190 BGM262190 BQI262190 CAE262190 CKA262190 CTW262190 DDS262190 DNO262190 DXK262190 EHG262190 ERC262190 FAY262190 FKU262190 FUQ262190 GEM262190 GOI262190 GYE262190 HIA262190 HRW262190 IBS262190 ILO262190 IVK262190 JFG262190 JPC262190 JYY262190 KIU262190 KSQ262190 LCM262190 LMI262190 LWE262190 MGA262190 MPW262190 MZS262190 NJO262190 NTK262190 ODG262190 ONC262190 OWY262190 PGU262190 PQQ262190 QAM262190 QKI262190 QUE262190 REA262190 RNW262190 RXS262190 SHO262190 SRK262190 TBG262190 TLC262190 TUY262190 UEU262190 UOQ262190 UYM262190 VII262190 VSE262190 WCA262190 WLW262190 WVS262190 JG327726 TC327726 ACY327726 AMU327726 AWQ327726 BGM327726 BQI327726 CAE327726 CKA327726 CTW327726 DDS327726 DNO327726 DXK327726 EHG327726 ERC327726 FAY327726 FKU327726 FUQ327726 GEM327726 GOI327726 GYE327726 HIA327726 HRW327726 IBS327726 ILO327726 IVK327726 JFG327726 JPC327726 JYY327726 KIU327726 KSQ327726 LCM327726 LMI327726 LWE327726 MGA327726 MPW327726 MZS327726 NJO327726 NTK327726 ODG327726 ONC327726 OWY327726 PGU327726 PQQ327726 QAM327726 QKI327726 QUE327726 REA327726 RNW327726 RXS327726 SHO327726 SRK327726 TBG327726 TLC327726 TUY327726 UEU327726 UOQ327726 UYM327726 VII327726 VSE327726 WCA327726 WLW327726 WVS327726 JG393262 TC393262 ACY393262 AMU393262 AWQ393262 BGM393262 BQI393262 CAE393262 CKA393262 CTW393262 DDS393262 DNO393262 DXK393262 EHG393262 ERC393262 FAY393262 FKU393262 FUQ393262 GEM393262 GOI393262 GYE393262 HIA393262 HRW393262 IBS393262 ILO393262 IVK393262 JFG393262 JPC393262 JYY393262 KIU393262 KSQ393262 LCM393262 LMI393262 LWE393262 MGA393262 MPW393262 MZS393262 NJO393262 NTK393262 ODG393262 ONC393262 OWY393262 PGU393262 PQQ393262 QAM393262 QKI393262 QUE393262 REA393262 RNW393262 RXS393262 SHO393262 SRK393262 TBG393262 TLC393262 TUY393262 UEU393262 UOQ393262 UYM393262 VII393262 VSE393262 WCA393262 WLW393262 WVS393262 JG458798 TC458798 ACY458798 AMU458798 AWQ458798 BGM458798 BQI458798 CAE458798 CKA458798 CTW458798 DDS458798 DNO458798 DXK458798 EHG458798 ERC458798 FAY458798 FKU458798 FUQ458798 GEM458798 GOI458798 GYE458798 HIA458798 HRW458798 IBS458798 ILO458798 IVK458798 JFG458798 JPC458798 JYY458798 KIU458798 KSQ458798 LCM458798 LMI458798 LWE458798 MGA458798 MPW458798 MZS458798 NJO458798 NTK458798 ODG458798 ONC458798 OWY458798 PGU458798 PQQ458798 QAM458798 QKI458798 QUE458798 REA458798 RNW458798 RXS458798 SHO458798 SRK458798 TBG458798 TLC458798 TUY458798 UEU458798 UOQ458798 UYM458798 VII458798 VSE458798 WCA458798 WLW458798 WVS458798 JG524334 TC524334 ACY524334 AMU524334 AWQ524334 BGM524334 BQI524334 CAE524334 CKA524334 CTW524334 DDS524334 DNO524334 DXK524334 EHG524334 ERC524334 FAY524334 FKU524334 FUQ524334 GEM524334 GOI524334 GYE524334 HIA524334 HRW524334 IBS524334 ILO524334 IVK524334 JFG524334 JPC524334 JYY524334 KIU524334 KSQ524334 LCM524334 LMI524334 LWE524334 MGA524334 MPW524334 MZS524334 NJO524334 NTK524334 ODG524334 ONC524334 OWY524334 PGU524334 PQQ524334 QAM524334 QKI524334 QUE524334 REA524334 RNW524334 RXS524334 SHO524334 SRK524334 TBG524334 TLC524334 TUY524334 UEU524334 UOQ524334 UYM524334 VII524334 VSE524334 WCA524334 WLW524334 WVS524334 JG589870 TC589870 ACY589870 AMU589870 AWQ589870 BGM589870 BQI589870 CAE589870 CKA589870 CTW589870 DDS589870 DNO589870 DXK589870 EHG589870 ERC589870 FAY589870 FKU589870 FUQ589870 GEM589870 GOI589870 GYE589870 HIA589870 HRW589870 IBS589870 ILO589870 IVK589870 JFG589870 JPC589870 JYY589870 KIU589870 KSQ589870 LCM589870 LMI589870 LWE589870 MGA589870 MPW589870 MZS589870 NJO589870 NTK589870 ODG589870 ONC589870 OWY589870 PGU589870 PQQ589870 QAM589870 QKI589870 QUE589870 REA589870 RNW589870 RXS589870 SHO589870 SRK589870 TBG589870 TLC589870 TUY589870 UEU589870 UOQ589870 UYM589870 VII589870 VSE589870 WCA589870 WLW589870 WVS589870 JG655406 TC655406 ACY655406 AMU655406 AWQ655406 BGM655406 BQI655406 CAE655406 CKA655406 CTW655406 DDS655406 DNO655406 DXK655406 EHG655406 ERC655406 FAY655406 FKU655406 FUQ655406 GEM655406 GOI655406 GYE655406 HIA655406 HRW655406 IBS655406 ILO655406 IVK655406 JFG655406 JPC655406 JYY655406 KIU655406 KSQ655406 LCM655406 LMI655406 LWE655406 MGA655406 MPW655406 MZS655406 NJO655406 NTK655406 ODG655406 ONC655406 OWY655406 PGU655406 PQQ655406 QAM655406 QKI655406 QUE655406 REA655406 RNW655406 RXS655406 SHO655406 SRK655406 TBG655406 TLC655406 TUY655406 UEU655406 UOQ655406 UYM655406 VII655406 VSE655406 WCA655406 WLW655406 WVS655406 JG720942 TC720942 ACY720942 AMU720942 AWQ720942 BGM720942 BQI720942 CAE720942 CKA720942 CTW720942 DDS720942 DNO720942 DXK720942 EHG720942 ERC720942 FAY720942 FKU720942 FUQ720942 GEM720942 GOI720942 GYE720942 HIA720942 HRW720942 IBS720942 ILO720942 IVK720942 JFG720942 JPC720942 JYY720942 KIU720942 KSQ720942 LCM720942 LMI720942 LWE720942 MGA720942 MPW720942 MZS720942 NJO720942 NTK720942 ODG720942 ONC720942 OWY720942 PGU720942 PQQ720942 QAM720942 QKI720942 QUE720942 REA720942 RNW720942 RXS720942 SHO720942 SRK720942 TBG720942 TLC720942 TUY720942 UEU720942 UOQ720942 UYM720942 VII720942 VSE720942 WCA720942 WLW720942 WVS720942 JG786478 TC786478 ACY786478 AMU786478 AWQ786478 BGM786478 BQI786478 CAE786478 CKA786478 CTW786478 DDS786478 DNO786478 DXK786478 EHG786478 ERC786478 FAY786478 FKU786478 FUQ786478 GEM786478 GOI786478 GYE786478 HIA786478 HRW786478 IBS786478 ILO786478 IVK786478 JFG786478 JPC786478 JYY786478 KIU786478 KSQ786478 LCM786478 LMI786478 LWE786478 MGA786478 MPW786478 MZS786478 NJO786478 NTK786478 ODG786478 ONC786478 OWY786478 PGU786478 PQQ786478 QAM786478 QKI786478 QUE786478 REA786478 RNW786478 RXS786478 SHO786478 SRK786478 TBG786478 TLC786478 TUY786478 UEU786478 UOQ786478 UYM786478 VII786478 VSE786478 WCA786478 WLW786478 WVS786478 JG852014 TC852014 ACY852014 AMU852014 AWQ852014 BGM852014 BQI852014 CAE852014 CKA852014 CTW852014 DDS852014 DNO852014 DXK852014 EHG852014 ERC852014 FAY852014 FKU852014 FUQ852014 GEM852014 GOI852014 GYE852014 HIA852014 HRW852014 IBS852014 ILO852014 IVK852014 JFG852014 JPC852014 JYY852014 KIU852014 KSQ852014 LCM852014 LMI852014 LWE852014 MGA852014 MPW852014 MZS852014 NJO852014 NTK852014 ODG852014 ONC852014 OWY852014 PGU852014 PQQ852014 QAM852014 QKI852014 QUE852014 REA852014 RNW852014 RXS852014 SHO852014 SRK852014 TBG852014 TLC852014 TUY852014 UEU852014 UOQ852014 UYM852014 VII852014 VSE852014 WCA852014 WLW852014 WVS852014 JG917550 TC917550 ACY917550 AMU917550 AWQ917550 BGM917550 BQI917550 CAE917550 CKA917550 CTW917550 DDS917550 DNO917550 DXK917550 EHG917550 ERC917550 FAY917550 FKU917550 FUQ917550 GEM917550 GOI917550 GYE917550 HIA917550 HRW917550 IBS917550 ILO917550 IVK917550 JFG917550 JPC917550 JYY917550 KIU917550 KSQ917550 LCM917550 LMI917550 LWE917550 MGA917550 MPW917550 MZS917550 NJO917550 NTK917550 ODG917550 ONC917550 OWY917550 PGU917550 PQQ917550 QAM917550 QKI917550 QUE917550 REA917550 RNW917550 RXS917550 SHO917550 SRK917550 TBG917550 TLC917550 TUY917550 UEU917550 UOQ917550 UYM917550 VII917550 VSE917550 WCA917550 WLW917550 WVS917550 JG983086 TC983086 ACY983086 AMU983086 AWQ983086 BGM983086 BQI983086 CAE983086 CKA983086 CTW983086 DDS983086 DNO983086 DXK983086 EHG983086 ERC983086 FAY983086 FKU983086 FUQ983086 GEM983086 GOI983086 GYE983086 HIA983086 HRW983086 IBS983086 ILO983086 IVK983086 JFG983086 JPC983086 JYY983086 KIU983086 KSQ983086 LCM983086 LMI983086 LWE983086 MGA983086 MPW983086 MZS983086 NJO983086 NTK983086 ODG983086 ONC983086 OWY983086 PGU983086 PQQ983086 QAM983086 QKI983086 QUE983086 REA983086 RNW983086 RXS983086 SHO983086 SRK983086 TBG983086 TLC983086 TUY983086 UEU983086 UOQ983086 UYM983086 VII983086 VSE983086 WCA983086 WLW983086" xr:uid="{6840DCC3-859C-411E-A73F-EBC694FC285E}">
      <formula1>0</formula1>
    </dataValidation>
    <dataValidation type="decimal" operator="greaterThanOrEqual" allowBlank="1" showInputMessage="1" showErrorMessage="1" errorTitle="Dollar value requested" error="Please enter a dollar value greater than or equal to $0.00" sqref="IU55:IU58 SQ55:SQ58 ACM55:ACM58 AMI55:AMI58 AWE55:AWE58 BGA55:BGA58 BPW55:BPW58 BZS55:BZS58 CJO55:CJO58 CTK55:CTK58 DDG55:DDG58 DNC55:DNC58 DWY55:DWY58 EGU55:EGU58 EQQ55:EQQ58 FAM55:FAM58 FKI55:FKI58 FUE55:FUE58 GEA55:GEA58 GNW55:GNW58 GXS55:GXS58 HHO55:HHO58 HRK55:HRK58 IBG55:IBG58 ILC55:ILC58 IUY55:IUY58 JEU55:JEU58 JOQ55:JOQ58 JYM55:JYM58 KII55:KII58 KSE55:KSE58 LCA55:LCA58 LLW55:LLW58 LVS55:LVS58 MFO55:MFO58 MPK55:MPK58 MZG55:MZG58 NJC55:NJC58 NSY55:NSY58 OCU55:OCU58 OMQ55:OMQ58 OWM55:OWM58 PGI55:PGI58 PQE55:PQE58 QAA55:QAA58 QJW55:QJW58 QTS55:QTS58 RDO55:RDO58 RNK55:RNK58 RXG55:RXG58 SHC55:SHC58 SQY55:SQY58 TAU55:TAU58 TKQ55:TKQ58 TUM55:TUM58 UEI55:UEI58 UOE55:UOE58 UYA55:UYA58 VHW55:VHW58 VRS55:VRS58 WBO55:WBO58 WLK55:WLK58 WVG55:WVG58 JG65591:JG65594 TC65591:TC65594 ACY65591:ACY65594 AMU65591:AMU65594 AWQ65591:AWQ65594 BGM65591:BGM65594 BQI65591:BQI65594 CAE65591:CAE65594 CKA65591:CKA65594 CTW65591:CTW65594 DDS65591:DDS65594 DNO65591:DNO65594 DXK65591:DXK65594 EHG65591:EHG65594 ERC65591:ERC65594 FAY65591:FAY65594 FKU65591:FKU65594 FUQ65591:FUQ65594 GEM65591:GEM65594 GOI65591:GOI65594 GYE65591:GYE65594 HIA65591:HIA65594 HRW65591:HRW65594 IBS65591:IBS65594 ILO65591:ILO65594 IVK65591:IVK65594 JFG65591:JFG65594 JPC65591:JPC65594 JYY65591:JYY65594 KIU65591:KIU65594 KSQ65591:KSQ65594 LCM65591:LCM65594 LMI65591:LMI65594 LWE65591:LWE65594 MGA65591:MGA65594 MPW65591:MPW65594 MZS65591:MZS65594 NJO65591:NJO65594 NTK65591:NTK65594 ODG65591:ODG65594 ONC65591:ONC65594 OWY65591:OWY65594 PGU65591:PGU65594 PQQ65591:PQQ65594 QAM65591:QAM65594 QKI65591:QKI65594 QUE65591:QUE65594 REA65591:REA65594 RNW65591:RNW65594 RXS65591:RXS65594 SHO65591:SHO65594 SRK65591:SRK65594 TBG65591:TBG65594 TLC65591:TLC65594 TUY65591:TUY65594 UEU65591:UEU65594 UOQ65591:UOQ65594 UYM65591:UYM65594 VII65591:VII65594 VSE65591:VSE65594 WCA65591:WCA65594 WLW65591:WLW65594 WVS65591:WVS65594 JG131127:JG131130 TC131127:TC131130 ACY131127:ACY131130 AMU131127:AMU131130 AWQ131127:AWQ131130 BGM131127:BGM131130 BQI131127:BQI131130 CAE131127:CAE131130 CKA131127:CKA131130 CTW131127:CTW131130 DDS131127:DDS131130 DNO131127:DNO131130 DXK131127:DXK131130 EHG131127:EHG131130 ERC131127:ERC131130 FAY131127:FAY131130 FKU131127:FKU131130 FUQ131127:FUQ131130 GEM131127:GEM131130 GOI131127:GOI131130 GYE131127:GYE131130 HIA131127:HIA131130 HRW131127:HRW131130 IBS131127:IBS131130 ILO131127:ILO131130 IVK131127:IVK131130 JFG131127:JFG131130 JPC131127:JPC131130 JYY131127:JYY131130 KIU131127:KIU131130 KSQ131127:KSQ131130 LCM131127:LCM131130 LMI131127:LMI131130 LWE131127:LWE131130 MGA131127:MGA131130 MPW131127:MPW131130 MZS131127:MZS131130 NJO131127:NJO131130 NTK131127:NTK131130 ODG131127:ODG131130 ONC131127:ONC131130 OWY131127:OWY131130 PGU131127:PGU131130 PQQ131127:PQQ131130 QAM131127:QAM131130 QKI131127:QKI131130 QUE131127:QUE131130 REA131127:REA131130 RNW131127:RNW131130 RXS131127:RXS131130 SHO131127:SHO131130 SRK131127:SRK131130 TBG131127:TBG131130 TLC131127:TLC131130 TUY131127:TUY131130 UEU131127:UEU131130 UOQ131127:UOQ131130 UYM131127:UYM131130 VII131127:VII131130 VSE131127:VSE131130 WCA131127:WCA131130 WLW131127:WLW131130 WVS131127:WVS131130 JG196663:JG196666 TC196663:TC196666 ACY196663:ACY196666 AMU196663:AMU196666 AWQ196663:AWQ196666 BGM196663:BGM196666 BQI196663:BQI196666 CAE196663:CAE196666 CKA196663:CKA196666 CTW196663:CTW196666 DDS196663:DDS196666 DNO196663:DNO196666 DXK196663:DXK196666 EHG196663:EHG196666 ERC196663:ERC196666 FAY196663:FAY196666 FKU196663:FKU196666 FUQ196663:FUQ196666 GEM196663:GEM196666 GOI196663:GOI196666 GYE196663:GYE196666 HIA196663:HIA196666 HRW196663:HRW196666 IBS196663:IBS196666 ILO196663:ILO196666 IVK196663:IVK196666 JFG196663:JFG196666 JPC196663:JPC196666 JYY196663:JYY196666 KIU196663:KIU196666 KSQ196663:KSQ196666 LCM196663:LCM196666 LMI196663:LMI196666 LWE196663:LWE196666 MGA196663:MGA196666 MPW196663:MPW196666 MZS196663:MZS196666 NJO196663:NJO196666 NTK196663:NTK196666 ODG196663:ODG196666 ONC196663:ONC196666 OWY196663:OWY196666 PGU196663:PGU196666 PQQ196663:PQQ196666 QAM196663:QAM196666 QKI196663:QKI196666 QUE196663:QUE196666 REA196663:REA196666 RNW196663:RNW196666 RXS196663:RXS196666 SHO196663:SHO196666 SRK196663:SRK196666 TBG196663:TBG196666 TLC196663:TLC196666 TUY196663:TUY196666 UEU196663:UEU196666 UOQ196663:UOQ196666 UYM196663:UYM196666 VII196663:VII196666 VSE196663:VSE196666 WCA196663:WCA196666 WLW196663:WLW196666 WVS196663:WVS196666 JG262199:JG262202 TC262199:TC262202 ACY262199:ACY262202 AMU262199:AMU262202 AWQ262199:AWQ262202 BGM262199:BGM262202 BQI262199:BQI262202 CAE262199:CAE262202 CKA262199:CKA262202 CTW262199:CTW262202 DDS262199:DDS262202 DNO262199:DNO262202 DXK262199:DXK262202 EHG262199:EHG262202 ERC262199:ERC262202 FAY262199:FAY262202 FKU262199:FKU262202 FUQ262199:FUQ262202 GEM262199:GEM262202 GOI262199:GOI262202 GYE262199:GYE262202 HIA262199:HIA262202 HRW262199:HRW262202 IBS262199:IBS262202 ILO262199:ILO262202 IVK262199:IVK262202 JFG262199:JFG262202 JPC262199:JPC262202 JYY262199:JYY262202 KIU262199:KIU262202 KSQ262199:KSQ262202 LCM262199:LCM262202 LMI262199:LMI262202 LWE262199:LWE262202 MGA262199:MGA262202 MPW262199:MPW262202 MZS262199:MZS262202 NJO262199:NJO262202 NTK262199:NTK262202 ODG262199:ODG262202 ONC262199:ONC262202 OWY262199:OWY262202 PGU262199:PGU262202 PQQ262199:PQQ262202 QAM262199:QAM262202 QKI262199:QKI262202 QUE262199:QUE262202 REA262199:REA262202 RNW262199:RNW262202 RXS262199:RXS262202 SHO262199:SHO262202 SRK262199:SRK262202 TBG262199:TBG262202 TLC262199:TLC262202 TUY262199:TUY262202 UEU262199:UEU262202 UOQ262199:UOQ262202 UYM262199:UYM262202 VII262199:VII262202 VSE262199:VSE262202 WCA262199:WCA262202 WLW262199:WLW262202 WVS262199:WVS262202 JG327735:JG327738 TC327735:TC327738 ACY327735:ACY327738 AMU327735:AMU327738 AWQ327735:AWQ327738 BGM327735:BGM327738 BQI327735:BQI327738 CAE327735:CAE327738 CKA327735:CKA327738 CTW327735:CTW327738 DDS327735:DDS327738 DNO327735:DNO327738 DXK327735:DXK327738 EHG327735:EHG327738 ERC327735:ERC327738 FAY327735:FAY327738 FKU327735:FKU327738 FUQ327735:FUQ327738 GEM327735:GEM327738 GOI327735:GOI327738 GYE327735:GYE327738 HIA327735:HIA327738 HRW327735:HRW327738 IBS327735:IBS327738 ILO327735:ILO327738 IVK327735:IVK327738 JFG327735:JFG327738 JPC327735:JPC327738 JYY327735:JYY327738 KIU327735:KIU327738 KSQ327735:KSQ327738 LCM327735:LCM327738 LMI327735:LMI327738 LWE327735:LWE327738 MGA327735:MGA327738 MPW327735:MPW327738 MZS327735:MZS327738 NJO327735:NJO327738 NTK327735:NTK327738 ODG327735:ODG327738 ONC327735:ONC327738 OWY327735:OWY327738 PGU327735:PGU327738 PQQ327735:PQQ327738 QAM327735:QAM327738 QKI327735:QKI327738 QUE327735:QUE327738 REA327735:REA327738 RNW327735:RNW327738 RXS327735:RXS327738 SHO327735:SHO327738 SRK327735:SRK327738 TBG327735:TBG327738 TLC327735:TLC327738 TUY327735:TUY327738 UEU327735:UEU327738 UOQ327735:UOQ327738 UYM327735:UYM327738 VII327735:VII327738 VSE327735:VSE327738 WCA327735:WCA327738 WLW327735:WLW327738 WVS327735:WVS327738 JG393271:JG393274 TC393271:TC393274 ACY393271:ACY393274 AMU393271:AMU393274 AWQ393271:AWQ393274 BGM393271:BGM393274 BQI393271:BQI393274 CAE393271:CAE393274 CKA393271:CKA393274 CTW393271:CTW393274 DDS393271:DDS393274 DNO393271:DNO393274 DXK393271:DXK393274 EHG393271:EHG393274 ERC393271:ERC393274 FAY393271:FAY393274 FKU393271:FKU393274 FUQ393271:FUQ393274 GEM393271:GEM393274 GOI393271:GOI393274 GYE393271:GYE393274 HIA393271:HIA393274 HRW393271:HRW393274 IBS393271:IBS393274 ILO393271:ILO393274 IVK393271:IVK393274 JFG393271:JFG393274 JPC393271:JPC393274 JYY393271:JYY393274 KIU393271:KIU393274 KSQ393271:KSQ393274 LCM393271:LCM393274 LMI393271:LMI393274 LWE393271:LWE393274 MGA393271:MGA393274 MPW393271:MPW393274 MZS393271:MZS393274 NJO393271:NJO393274 NTK393271:NTK393274 ODG393271:ODG393274 ONC393271:ONC393274 OWY393271:OWY393274 PGU393271:PGU393274 PQQ393271:PQQ393274 QAM393271:QAM393274 QKI393271:QKI393274 QUE393271:QUE393274 REA393271:REA393274 RNW393271:RNW393274 RXS393271:RXS393274 SHO393271:SHO393274 SRK393271:SRK393274 TBG393271:TBG393274 TLC393271:TLC393274 TUY393271:TUY393274 UEU393271:UEU393274 UOQ393271:UOQ393274 UYM393271:UYM393274 VII393271:VII393274 VSE393271:VSE393274 WCA393271:WCA393274 WLW393271:WLW393274 WVS393271:WVS393274 JG458807:JG458810 TC458807:TC458810 ACY458807:ACY458810 AMU458807:AMU458810 AWQ458807:AWQ458810 BGM458807:BGM458810 BQI458807:BQI458810 CAE458807:CAE458810 CKA458807:CKA458810 CTW458807:CTW458810 DDS458807:DDS458810 DNO458807:DNO458810 DXK458807:DXK458810 EHG458807:EHG458810 ERC458807:ERC458810 FAY458807:FAY458810 FKU458807:FKU458810 FUQ458807:FUQ458810 GEM458807:GEM458810 GOI458807:GOI458810 GYE458807:GYE458810 HIA458807:HIA458810 HRW458807:HRW458810 IBS458807:IBS458810 ILO458807:ILO458810 IVK458807:IVK458810 JFG458807:JFG458810 JPC458807:JPC458810 JYY458807:JYY458810 KIU458807:KIU458810 KSQ458807:KSQ458810 LCM458807:LCM458810 LMI458807:LMI458810 LWE458807:LWE458810 MGA458807:MGA458810 MPW458807:MPW458810 MZS458807:MZS458810 NJO458807:NJO458810 NTK458807:NTK458810 ODG458807:ODG458810 ONC458807:ONC458810 OWY458807:OWY458810 PGU458807:PGU458810 PQQ458807:PQQ458810 QAM458807:QAM458810 QKI458807:QKI458810 QUE458807:QUE458810 REA458807:REA458810 RNW458807:RNW458810 RXS458807:RXS458810 SHO458807:SHO458810 SRK458807:SRK458810 TBG458807:TBG458810 TLC458807:TLC458810 TUY458807:TUY458810 UEU458807:UEU458810 UOQ458807:UOQ458810 UYM458807:UYM458810 VII458807:VII458810 VSE458807:VSE458810 WCA458807:WCA458810 WLW458807:WLW458810 WVS458807:WVS458810 JG524343:JG524346 TC524343:TC524346 ACY524343:ACY524346 AMU524343:AMU524346 AWQ524343:AWQ524346 BGM524343:BGM524346 BQI524343:BQI524346 CAE524343:CAE524346 CKA524343:CKA524346 CTW524343:CTW524346 DDS524343:DDS524346 DNO524343:DNO524346 DXK524343:DXK524346 EHG524343:EHG524346 ERC524343:ERC524346 FAY524343:FAY524346 FKU524343:FKU524346 FUQ524343:FUQ524346 GEM524343:GEM524346 GOI524343:GOI524346 GYE524343:GYE524346 HIA524343:HIA524346 HRW524343:HRW524346 IBS524343:IBS524346 ILO524343:ILO524346 IVK524343:IVK524346 JFG524343:JFG524346 JPC524343:JPC524346 JYY524343:JYY524346 KIU524343:KIU524346 KSQ524343:KSQ524346 LCM524343:LCM524346 LMI524343:LMI524346 LWE524343:LWE524346 MGA524343:MGA524346 MPW524343:MPW524346 MZS524343:MZS524346 NJO524343:NJO524346 NTK524343:NTK524346 ODG524343:ODG524346 ONC524343:ONC524346 OWY524343:OWY524346 PGU524343:PGU524346 PQQ524343:PQQ524346 QAM524343:QAM524346 QKI524343:QKI524346 QUE524343:QUE524346 REA524343:REA524346 RNW524343:RNW524346 RXS524343:RXS524346 SHO524343:SHO524346 SRK524343:SRK524346 TBG524343:TBG524346 TLC524343:TLC524346 TUY524343:TUY524346 UEU524343:UEU524346 UOQ524343:UOQ524346 UYM524343:UYM524346 VII524343:VII524346 VSE524343:VSE524346 WCA524343:WCA524346 WLW524343:WLW524346 WVS524343:WVS524346 JG589879:JG589882 TC589879:TC589882 ACY589879:ACY589882 AMU589879:AMU589882 AWQ589879:AWQ589882 BGM589879:BGM589882 BQI589879:BQI589882 CAE589879:CAE589882 CKA589879:CKA589882 CTW589879:CTW589882 DDS589879:DDS589882 DNO589879:DNO589882 DXK589879:DXK589882 EHG589879:EHG589882 ERC589879:ERC589882 FAY589879:FAY589882 FKU589879:FKU589882 FUQ589879:FUQ589882 GEM589879:GEM589882 GOI589879:GOI589882 GYE589879:GYE589882 HIA589879:HIA589882 HRW589879:HRW589882 IBS589879:IBS589882 ILO589879:ILO589882 IVK589879:IVK589882 JFG589879:JFG589882 JPC589879:JPC589882 JYY589879:JYY589882 KIU589879:KIU589882 KSQ589879:KSQ589882 LCM589879:LCM589882 LMI589879:LMI589882 LWE589879:LWE589882 MGA589879:MGA589882 MPW589879:MPW589882 MZS589879:MZS589882 NJO589879:NJO589882 NTK589879:NTK589882 ODG589879:ODG589882 ONC589879:ONC589882 OWY589879:OWY589882 PGU589879:PGU589882 PQQ589879:PQQ589882 QAM589879:QAM589882 QKI589879:QKI589882 QUE589879:QUE589882 REA589879:REA589882 RNW589879:RNW589882 RXS589879:RXS589882 SHO589879:SHO589882 SRK589879:SRK589882 TBG589879:TBG589882 TLC589879:TLC589882 TUY589879:TUY589882 UEU589879:UEU589882 UOQ589879:UOQ589882 UYM589879:UYM589882 VII589879:VII589882 VSE589879:VSE589882 WCA589879:WCA589882 WLW589879:WLW589882 WVS589879:WVS589882 JG655415:JG655418 TC655415:TC655418 ACY655415:ACY655418 AMU655415:AMU655418 AWQ655415:AWQ655418 BGM655415:BGM655418 BQI655415:BQI655418 CAE655415:CAE655418 CKA655415:CKA655418 CTW655415:CTW655418 DDS655415:DDS655418 DNO655415:DNO655418 DXK655415:DXK655418 EHG655415:EHG655418 ERC655415:ERC655418 FAY655415:FAY655418 FKU655415:FKU655418 FUQ655415:FUQ655418 GEM655415:GEM655418 GOI655415:GOI655418 GYE655415:GYE655418 HIA655415:HIA655418 HRW655415:HRW655418 IBS655415:IBS655418 ILO655415:ILO655418 IVK655415:IVK655418 JFG655415:JFG655418 JPC655415:JPC655418 JYY655415:JYY655418 KIU655415:KIU655418 KSQ655415:KSQ655418 LCM655415:LCM655418 LMI655415:LMI655418 LWE655415:LWE655418 MGA655415:MGA655418 MPW655415:MPW655418 MZS655415:MZS655418 NJO655415:NJO655418 NTK655415:NTK655418 ODG655415:ODG655418 ONC655415:ONC655418 OWY655415:OWY655418 PGU655415:PGU655418 PQQ655415:PQQ655418 QAM655415:QAM655418 QKI655415:QKI655418 QUE655415:QUE655418 REA655415:REA655418 RNW655415:RNW655418 RXS655415:RXS655418 SHO655415:SHO655418 SRK655415:SRK655418 TBG655415:TBG655418 TLC655415:TLC655418 TUY655415:TUY655418 UEU655415:UEU655418 UOQ655415:UOQ655418 UYM655415:UYM655418 VII655415:VII655418 VSE655415:VSE655418 WCA655415:WCA655418 WLW655415:WLW655418 WVS655415:WVS655418 JG720951:JG720954 TC720951:TC720954 ACY720951:ACY720954 AMU720951:AMU720954 AWQ720951:AWQ720954 BGM720951:BGM720954 BQI720951:BQI720954 CAE720951:CAE720954 CKA720951:CKA720954 CTW720951:CTW720954 DDS720951:DDS720954 DNO720951:DNO720954 DXK720951:DXK720954 EHG720951:EHG720954 ERC720951:ERC720954 FAY720951:FAY720954 FKU720951:FKU720954 FUQ720951:FUQ720954 GEM720951:GEM720954 GOI720951:GOI720954 GYE720951:GYE720954 HIA720951:HIA720954 HRW720951:HRW720954 IBS720951:IBS720954 ILO720951:ILO720954 IVK720951:IVK720954 JFG720951:JFG720954 JPC720951:JPC720954 JYY720951:JYY720954 KIU720951:KIU720954 KSQ720951:KSQ720954 LCM720951:LCM720954 LMI720951:LMI720954 LWE720951:LWE720954 MGA720951:MGA720954 MPW720951:MPW720954 MZS720951:MZS720954 NJO720951:NJO720954 NTK720951:NTK720954 ODG720951:ODG720954 ONC720951:ONC720954 OWY720951:OWY720954 PGU720951:PGU720954 PQQ720951:PQQ720954 QAM720951:QAM720954 QKI720951:QKI720954 QUE720951:QUE720954 REA720951:REA720954 RNW720951:RNW720954 RXS720951:RXS720954 SHO720951:SHO720954 SRK720951:SRK720954 TBG720951:TBG720954 TLC720951:TLC720954 TUY720951:TUY720954 UEU720951:UEU720954 UOQ720951:UOQ720954 UYM720951:UYM720954 VII720951:VII720954 VSE720951:VSE720954 WCA720951:WCA720954 WLW720951:WLW720954 WVS720951:WVS720954 JG786487:JG786490 TC786487:TC786490 ACY786487:ACY786490 AMU786487:AMU786490 AWQ786487:AWQ786490 BGM786487:BGM786490 BQI786487:BQI786490 CAE786487:CAE786490 CKA786487:CKA786490 CTW786487:CTW786490 DDS786487:DDS786490 DNO786487:DNO786490 DXK786487:DXK786490 EHG786487:EHG786490 ERC786487:ERC786490 FAY786487:FAY786490 FKU786487:FKU786490 FUQ786487:FUQ786490 GEM786487:GEM786490 GOI786487:GOI786490 GYE786487:GYE786490 HIA786487:HIA786490 HRW786487:HRW786490 IBS786487:IBS786490 ILO786487:ILO786490 IVK786487:IVK786490 JFG786487:JFG786490 JPC786487:JPC786490 JYY786487:JYY786490 KIU786487:KIU786490 KSQ786487:KSQ786490 LCM786487:LCM786490 LMI786487:LMI786490 LWE786487:LWE786490 MGA786487:MGA786490 MPW786487:MPW786490 MZS786487:MZS786490 NJO786487:NJO786490 NTK786487:NTK786490 ODG786487:ODG786490 ONC786487:ONC786490 OWY786487:OWY786490 PGU786487:PGU786490 PQQ786487:PQQ786490 QAM786487:QAM786490 QKI786487:QKI786490 QUE786487:QUE786490 REA786487:REA786490 RNW786487:RNW786490 RXS786487:RXS786490 SHO786487:SHO786490 SRK786487:SRK786490 TBG786487:TBG786490 TLC786487:TLC786490 TUY786487:TUY786490 UEU786487:UEU786490 UOQ786487:UOQ786490 UYM786487:UYM786490 VII786487:VII786490 VSE786487:VSE786490 WCA786487:WCA786490 WLW786487:WLW786490 WVS786487:WVS786490 JG852023:JG852026 TC852023:TC852026 ACY852023:ACY852026 AMU852023:AMU852026 AWQ852023:AWQ852026 BGM852023:BGM852026 BQI852023:BQI852026 CAE852023:CAE852026 CKA852023:CKA852026 CTW852023:CTW852026 DDS852023:DDS852026 DNO852023:DNO852026 DXK852023:DXK852026 EHG852023:EHG852026 ERC852023:ERC852026 FAY852023:FAY852026 FKU852023:FKU852026 FUQ852023:FUQ852026 GEM852023:GEM852026 GOI852023:GOI852026 GYE852023:GYE852026 HIA852023:HIA852026 HRW852023:HRW852026 IBS852023:IBS852026 ILO852023:ILO852026 IVK852023:IVK852026 JFG852023:JFG852026 JPC852023:JPC852026 JYY852023:JYY852026 KIU852023:KIU852026 KSQ852023:KSQ852026 LCM852023:LCM852026 LMI852023:LMI852026 LWE852023:LWE852026 MGA852023:MGA852026 MPW852023:MPW852026 MZS852023:MZS852026 NJO852023:NJO852026 NTK852023:NTK852026 ODG852023:ODG852026 ONC852023:ONC852026 OWY852023:OWY852026 PGU852023:PGU852026 PQQ852023:PQQ852026 QAM852023:QAM852026 QKI852023:QKI852026 QUE852023:QUE852026 REA852023:REA852026 RNW852023:RNW852026 RXS852023:RXS852026 SHO852023:SHO852026 SRK852023:SRK852026 TBG852023:TBG852026 TLC852023:TLC852026 TUY852023:TUY852026 UEU852023:UEU852026 UOQ852023:UOQ852026 UYM852023:UYM852026 VII852023:VII852026 VSE852023:VSE852026 WCA852023:WCA852026 WLW852023:WLW852026 WVS852023:WVS852026 JG917559:JG917562 TC917559:TC917562 ACY917559:ACY917562 AMU917559:AMU917562 AWQ917559:AWQ917562 BGM917559:BGM917562 BQI917559:BQI917562 CAE917559:CAE917562 CKA917559:CKA917562 CTW917559:CTW917562 DDS917559:DDS917562 DNO917559:DNO917562 DXK917559:DXK917562 EHG917559:EHG917562 ERC917559:ERC917562 FAY917559:FAY917562 FKU917559:FKU917562 FUQ917559:FUQ917562 GEM917559:GEM917562 GOI917559:GOI917562 GYE917559:GYE917562 HIA917559:HIA917562 HRW917559:HRW917562 IBS917559:IBS917562 ILO917559:ILO917562 IVK917559:IVK917562 JFG917559:JFG917562 JPC917559:JPC917562 JYY917559:JYY917562 KIU917559:KIU917562 KSQ917559:KSQ917562 LCM917559:LCM917562 LMI917559:LMI917562 LWE917559:LWE917562 MGA917559:MGA917562 MPW917559:MPW917562 MZS917559:MZS917562 NJO917559:NJO917562 NTK917559:NTK917562 ODG917559:ODG917562 ONC917559:ONC917562 OWY917559:OWY917562 PGU917559:PGU917562 PQQ917559:PQQ917562 QAM917559:QAM917562 QKI917559:QKI917562 QUE917559:QUE917562 REA917559:REA917562 RNW917559:RNW917562 RXS917559:RXS917562 SHO917559:SHO917562 SRK917559:SRK917562 TBG917559:TBG917562 TLC917559:TLC917562 TUY917559:TUY917562 UEU917559:UEU917562 UOQ917559:UOQ917562 UYM917559:UYM917562 VII917559:VII917562 VSE917559:VSE917562 WCA917559:WCA917562 WLW917559:WLW917562 WVS917559:WVS917562 JG983095:JG983098 TC983095:TC983098 ACY983095:ACY983098 AMU983095:AMU983098 AWQ983095:AWQ983098 BGM983095:BGM983098 BQI983095:BQI983098 CAE983095:CAE983098 CKA983095:CKA983098 CTW983095:CTW983098 DDS983095:DDS983098 DNO983095:DNO983098 DXK983095:DXK983098 EHG983095:EHG983098 ERC983095:ERC983098 FAY983095:FAY983098 FKU983095:FKU983098 FUQ983095:FUQ983098 GEM983095:GEM983098 GOI983095:GOI983098 GYE983095:GYE983098 HIA983095:HIA983098 HRW983095:HRW983098 IBS983095:IBS983098 ILO983095:ILO983098 IVK983095:IVK983098 JFG983095:JFG983098 JPC983095:JPC983098 JYY983095:JYY983098 KIU983095:KIU983098 KSQ983095:KSQ983098 LCM983095:LCM983098 LMI983095:LMI983098 LWE983095:LWE983098 MGA983095:MGA983098 MPW983095:MPW983098 MZS983095:MZS983098 NJO983095:NJO983098 NTK983095:NTK983098 ODG983095:ODG983098 ONC983095:ONC983098 OWY983095:OWY983098 PGU983095:PGU983098 PQQ983095:PQQ983098 QAM983095:QAM983098 QKI983095:QKI983098 QUE983095:QUE983098 REA983095:REA983098 RNW983095:RNW983098 RXS983095:RXS983098 SHO983095:SHO983098 SRK983095:SRK983098 TBG983095:TBG983098 TLC983095:TLC983098 TUY983095:TUY983098 UEU983095:UEU983098 UOQ983095:UOQ983098 UYM983095:UYM983098 VII983095:VII983098 VSE983095:VSE983098 WCA983095:WCA983098 WLW983095:WLW983098 WVS983095:WVS983098 JG34:JG35 JG65570:JG65572 TC65570:TC65572 ACY65570:ACY65572 AMU65570:AMU65572 AWQ65570:AWQ65572 BGM65570:BGM65572 BQI65570:BQI65572 CAE65570:CAE65572 CKA65570:CKA65572 CTW65570:CTW65572 DDS65570:DDS65572 DNO65570:DNO65572 DXK65570:DXK65572 EHG65570:EHG65572 ERC65570:ERC65572 FAY65570:FAY65572 FKU65570:FKU65572 FUQ65570:FUQ65572 GEM65570:GEM65572 GOI65570:GOI65572 GYE65570:GYE65572 HIA65570:HIA65572 HRW65570:HRW65572 IBS65570:IBS65572 ILO65570:ILO65572 IVK65570:IVK65572 JFG65570:JFG65572 JPC65570:JPC65572 JYY65570:JYY65572 KIU65570:KIU65572 KSQ65570:KSQ65572 LCM65570:LCM65572 LMI65570:LMI65572 LWE65570:LWE65572 MGA65570:MGA65572 MPW65570:MPW65572 MZS65570:MZS65572 NJO65570:NJO65572 NTK65570:NTK65572 ODG65570:ODG65572 ONC65570:ONC65572 OWY65570:OWY65572 PGU65570:PGU65572 PQQ65570:PQQ65572 QAM65570:QAM65572 QKI65570:QKI65572 QUE65570:QUE65572 REA65570:REA65572 RNW65570:RNW65572 RXS65570:RXS65572 SHO65570:SHO65572 SRK65570:SRK65572 TBG65570:TBG65572 TLC65570:TLC65572 TUY65570:TUY65572 UEU65570:UEU65572 UOQ65570:UOQ65572 UYM65570:UYM65572 VII65570:VII65572 VSE65570:VSE65572 WCA65570:WCA65572 WLW65570:WLW65572 WVS65570:WVS65572 JG131106:JG131108 TC131106:TC131108 ACY131106:ACY131108 AMU131106:AMU131108 AWQ131106:AWQ131108 BGM131106:BGM131108 BQI131106:BQI131108 CAE131106:CAE131108 CKA131106:CKA131108 CTW131106:CTW131108 DDS131106:DDS131108 DNO131106:DNO131108 DXK131106:DXK131108 EHG131106:EHG131108 ERC131106:ERC131108 FAY131106:FAY131108 FKU131106:FKU131108 FUQ131106:FUQ131108 GEM131106:GEM131108 GOI131106:GOI131108 GYE131106:GYE131108 HIA131106:HIA131108 HRW131106:HRW131108 IBS131106:IBS131108 ILO131106:ILO131108 IVK131106:IVK131108 JFG131106:JFG131108 JPC131106:JPC131108 JYY131106:JYY131108 KIU131106:KIU131108 KSQ131106:KSQ131108 LCM131106:LCM131108 LMI131106:LMI131108 LWE131106:LWE131108 MGA131106:MGA131108 MPW131106:MPW131108 MZS131106:MZS131108 NJO131106:NJO131108 NTK131106:NTK131108 ODG131106:ODG131108 ONC131106:ONC131108 OWY131106:OWY131108 PGU131106:PGU131108 PQQ131106:PQQ131108 QAM131106:QAM131108 QKI131106:QKI131108 QUE131106:QUE131108 REA131106:REA131108 RNW131106:RNW131108 RXS131106:RXS131108 SHO131106:SHO131108 SRK131106:SRK131108 TBG131106:TBG131108 TLC131106:TLC131108 TUY131106:TUY131108 UEU131106:UEU131108 UOQ131106:UOQ131108 UYM131106:UYM131108 VII131106:VII131108 VSE131106:VSE131108 WCA131106:WCA131108 WLW131106:WLW131108 WVS131106:WVS131108 JG196642:JG196644 TC196642:TC196644 ACY196642:ACY196644 AMU196642:AMU196644 AWQ196642:AWQ196644 BGM196642:BGM196644 BQI196642:BQI196644 CAE196642:CAE196644 CKA196642:CKA196644 CTW196642:CTW196644 DDS196642:DDS196644 DNO196642:DNO196644 DXK196642:DXK196644 EHG196642:EHG196644 ERC196642:ERC196644 FAY196642:FAY196644 FKU196642:FKU196644 FUQ196642:FUQ196644 GEM196642:GEM196644 GOI196642:GOI196644 GYE196642:GYE196644 HIA196642:HIA196644 HRW196642:HRW196644 IBS196642:IBS196644 ILO196642:ILO196644 IVK196642:IVK196644 JFG196642:JFG196644 JPC196642:JPC196644 JYY196642:JYY196644 KIU196642:KIU196644 KSQ196642:KSQ196644 LCM196642:LCM196644 LMI196642:LMI196644 LWE196642:LWE196644 MGA196642:MGA196644 MPW196642:MPW196644 MZS196642:MZS196644 NJO196642:NJO196644 NTK196642:NTK196644 ODG196642:ODG196644 ONC196642:ONC196644 OWY196642:OWY196644 PGU196642:PGU196644 PQQ196642:PQQ196644 QAM196642:QAM196644 QKI196642:QKI196644 QUE196642:QUE196644 REA196642:REA196644 RNW196642:RNW196644 RXS196642:RXS196644 SHO196642:SHO196644 SRK196642:SRK196644 TBG196642:TBG196644 TLC196642:TLC196644 TUY196642:TUY196644 UEU196642:UEU196644 UOQ196642:UOQ196644 UYM196642:UYM196644 VII196642:VII196644 VSE196642:VSE196644 WCA196642:WCA196644 WLW196642:WLW196644 WVS196642:WVS196644 JG262178:JG262180 TC262178:TC262180 ACY262178:ACY262180 AMU262178:AMU262180 AWQ262178:AWQ262180 BGM262178:BGM262180 BQI262178:BQI262180 CAE262178:CAE262180 CKA262178:CKA262180 CTW262178:CTW262180 DDS262178:DDS262180 DNO262178:DNO262180 DXK262178:DXK262180 EHG262178:EHG262180 ERC262178:ERC262180 FAY262178:FAY262180 FKU262178:FKU262180 FUQ262178:FUQ262180 GEM262178:GEM262180 GOI262178:GOI262180 GYE262178:GYE262180 HIA262178:HIA262180 HRW262178:HRW262180 IBS262178:IBS262180 ILO262178:ILO262180 IVK262178:IVK262180 JFG262178:JFG262180 JPC262178:JPC262180 JYY262178:JYY262180 KIU262178:KIU262180 KSQ262178:KSQ262180 LCM262178:LCM262180 LMI262178:LMI262180 LWE262178:LWE262180 MGA262178:MGA262180 MPW262178:MPW262180 MZS262178:MZS262180 NJO262178:NJO262180 NTK262178:NTK262180 ODG262178:ODG262180 ONC262178:ONC262180 OWY262178:OWY262180 PGU262178:PGU262180 PQQ262178:PQQ262180 QAM262178:QAM262180 QKI262178:QKI262180 QUE262178:QUE262180 REA262178:REA262180 RNW262178:RNW262180 RXS262178:RXS262180 SHO262178:SHO262180 SRK262178:SRK262180 TBG262178:TBG262180 TLC262178:TLC262180 TUY262178:TUY262180 UEU262178:UEU262180 UOQ262178:UOQ262180 UYM262178:UYM262180 VII262178:VII262180 VSE262178:VSE262180 WCA262178:WCA262180 WLW262178:WLW262180 WVS262178:WVS262180 JG327714:JG327716 TC327714:TC327716 ACY327714:ACY327716 AMU327714:AMU327716 AWQ327714:AWQ327716 BGM327714:BGM327716 BQI327714:BQI327716 CAE327714:CAE327716 CKA327714:CKA327716 CTW327714:CTW327716 DDS327714:DDS327716 DNO327714:DNO327716 DXK327714:DXK327716 EHG327714:EHG327716 ERC327714:ERC327716 FAY327714:FAY327716 FKU327714:FKU327716 FUQ327714:FUQ327716 GEM327714:GEM327716 GOI327714:GOI327716 GYE327714:GYE327716 HIA327714:HIA327716 HRW327714:HRW327716 IBS327714:IBS327716 ILO327714:ILO327716 IVK327714:IVK327716 JFG327714:JFG327716 JPC327714:JPC327716 JYY327714:JYY327716 KIU327714:KIU327716 KSQ327714:KSQ327716 LCM327714:LCM327716 LMI327714:LMI327716 LWE327714:LWE327716 MGA327714:MGA327716 MPW327714:MPW327716 MZS327714:MZS327716 NJO327714:NJO327716 NTK327714:NTK327716 ODG327714:ODG327716 ONC327714:ONC327716 OWY327714:OWY327716 PGU327714:PGU327716 PQQ327714:PQQ327716 QAM327714:QAM327716 QKI327714:QKI327716 QUE327714:QUE327716 REA327714:REA327716 RNW327714:RNW327716 RXS327714:RXS327716 SHO327714:SHO327716 SRK327714:SRK327716 TBG327714:TBG327716 TLC327714:TLC327716 TUY327714:TUY327716 UEU327714:UEU327716 UOQ327714:UOQ327716 UYM327714:UYM327716 VII327714:VII327716 VSE327714:VSE327716 WCA327714:WCA327716 WLW327714:WLW327716 WVS327714:WVS327716 JG393250:JG393252 TC393250:TC393252 ACY393250:ACY393252 AMU393250:AMU393252 AWQ393250:AWQ393252 BGM393250:BGM393252 BQI393250:BQI393252 CAE393250:CAE393252 CKA393250:CKA393252 CTW393250:CTW393252 DDS393250:DDS393252 DNO393250:DNO393252 DXK393250:DXK393252 EHG393250:EHG393252 ERC393250:ERC393252 FAY393250:FAY393252 FKU393250:FKU393252 FUQ393250:FUQ393252 GEM393250:GEM393252 GOI393250:GOI393252 GYE393250:GYE393252 HIA393250:HIA393252 HRW393250:HRW393252 IBS393250:IBS393252 ILO393250:ILO393252 IVK393250:IVK393252 JFG393250:JFG393252 JPC393250:JPC393252 JYY393250:JYY393252 KIU393250:KIU393252 KSQ393250:KSQ393252 LCM393250:LCM393252 LMI393250:LMI393252 LWE393250:LWE393252 MGA393250:MGA393252 MPW393250:MPW393252 MZS393250:MZS393252 NJO393250:NJO393252 NTK393250:NTK393252 ODG393250:ODG393252 ONC393250:ONC393252 OWY393250:OWY393252 PGU393250:PGU393252 PQQ393250:PQQ393252 QAM393250:QAM393252 QKI393250:QKI393252 QUE393250:QUE393252 REA393250:REA393252 RNW393250:RNW393252 RXS393250:RXS393252 SHO393250:SHO393252 SRK393250:SRK393252 TBG393250:TBG393252 TLC393250:TLC393252 TUY393250:TUY393252 UEU393250:UEU393252 UOQ393250:UOQ393252 UYM393250:UYM393252 VII393250:VII393252 VSE393250:VSE393252 WCA393250:WCA393252 WLW393250:WLW393252 WVS393250:WVS393252 JG458786:JG458788 TC458786:TC458788 ACY458786:ACY458788 AMU458786:AMU458788 AWQ458786:AWQ458788 BGM458786:BGM458788 BQI458786:BQI458788 CAE458786:CAE458788 CKA458786:CKA458788 CTW458786:CTW458788 DDS458786:DDS458788 DNO458786:DNO458788 DXK458786:DXK458788 EHG458786:EHG458788 ERC458786:ERC458788 FAY458786:FAY458788 FKU458786:FKU458788 FUQ458786:FUQ458788 GEM458786:GEM458788 GOI458786:GOI458788 GYE458786:GYE458788 HIA458786:HIA458788 HRW458786:HRW458788 IBS458786:IBS458788 ILO458786:ILO458788 IVK458786:IVK458788 JFG458786:JFG458788 JPC458786:JPC458788 JYY458786:JYY458788 KIU458786:KIU458788 KSQ458786:KSQ458788 LCM458786:LCM458788 LMI458786:LMI458788 LWE458786:LWE458788 MGA458786:MGA458788 MPW458786:MPW458788 MZS458786:MZS458788 NJO458786:NJO458788 NTK458786:NTK458788 ODG458786:ODG458788 ONC458786:ONC458788 OWY458786:OWY458788 PGU458786:PGU458788 PQQ458786:PQQ458788 QAM458786:QAM458788 QKI458786:QKI458788 QUE458786:QUE458788 REA458786:REA458788 RNW458786:RNW458788 RXS458786:RXS458788 SHO458786:SHO458788 SRK458786:SRK458788 TBG458786:TBG458788 TLC458786:TLC458788 TUY458786:TUY458788 UEU458786:UEU458788 UOQ458786:UOQ458788 UYM458786:UYM458788 VII458786:VII458788 VSE458786:VSE458788 WCA458786:WCA458788 WLW458786:WLW458788 WVS458786:WVS458788 JG524322:JG524324 TC524322:TC524324 ACY524322:ACY524324 AMU524322:AMU524324 AWQ524322:AWQ524324 BGM524322:BGM524324 BQI524322:BQI524324 CAE524322:CAE524324 CKA524322:CKA524324 CTW524322:CTW524324 DDS524322:DDS524324 DNO524322:DNO524324 DXK524322:DXK524324 EHG524322:EHG524324 ERC524322:ERC524324 FAY524322:FAY524324 FKU524322:FKU524324 FUQ524322:FUQ524324 GEM524322:GEM524324 GOI524322:GOI524324 GYE524322:GYE524324 HIA524322:HIA524324 HRW524322:HRW524324 IBS524322:IBS524324 ILO524322:ILO524324 IVK524322:IVK524324 JFG524322:JFG524324 JPC524322:JPC524324 JYY524322:JYY524324 KIU524322:KIU524324 KSQ524322:KSQ524324 LCM524322:LCM524324 LMI524322:LMI524324 LWE524322:LWE524324 MGA524322:MGA524324 MPW524322:MPW524324 MZS524322:MZS524324 NJO524322:NJO524324 NTK524322:NTK524324 ODG524322:ODG524324 ONC524322:ONC524324 OWY524322:OWY524324 PGU524322:PGU524324 PQQ524322:PQQ524324 QAM524322:QAM524324 QKI524322:QKI524324 QUE524322:QUE524324 REA524322:REA524324 RNW524322:RNW524324 RXS524322:RXS524324 SHO524322:SHO524324 SRK524322:SRK524324 TBG524322:TBG524324 TLC524322:TLC524324 TUY524322:TUY524324 UEU524322:UEU524324 UOQ524322:UOQ524324 UYM524322:UYM524324 VII524322:VII524324 VSE524322:VSE524324 WCA524322:WCA524324 WLW524322:WLW524324 WVS524322:WVS524324 JG589858:JG589860 TC589858:TC589860 ACY589858:ACY589860 AMU589858:AMU589860 AWQ589858:AWQ589860 BGM589858:BGM589860 BQI589858:BQI589860 CAE589858:CAE589860 CKA589858:CKA589860 CTW589858:CTW589860 DDS589858:DDS589860 DNO589858:DNO589860 DXK589858:DXK589860 EHG589858:EHG589860 ERC589858:ERC589860 FAY589858:FAY589860 FKU589858:FKU589860 FUQ589858:FUQ589860 GEM589858:GEM589860 GOI589858:GOI589860 GYE589858:GYE589860 HIA589858:HIA589860 HRW589858:HRW589860 IBS589858:IBS589860 ILO589858:ILO589860 IVK589858:IVK589860 JFG589858:JFG589860 JPC589858:JPC589860 JYY589858:JYY589860 KIU589858:KIU589860 KSQ589858:KSQ589860 LCM589858:LCM589860 LMI589858:LMI589860 LWE589858:LWE589860 MGA589858:MGA589860 MPW589858:MPW589860 MZS589858:MZS589860 NJO589858:NJO589860 NTK589858:NTK589860 ODG589858:ODG589860 ONC589858:ONC589860 OWY589858:OWY589860 PGU589858:PGU589860 PQQ589858:PQQ589860 QAM589858:QAM589860 QKI589858:QKI589860 QUE589858:QUE589860 REA589858:REA589860 RNW589858:RNW589860 RXS589858:RXS589860 SHO589858:SHO589860 SRK589858:SRK589860 TBG589858:TBG589860 TLC589858:TLC589860 TUY589858:TUY589860 UEU589858:UEU589860 UOQ589858:UOQ589860 UYM589858:UYM589860 VII589858:VII589860 VSE589858:VSE589860 WCA589858:WCA589860 WLW589858:WLW589860 WVS589858:WVS589860 JG655394:JG655396 TC655394:TC655396 ACY655394:ACY655396 AMU655394:AMU655396 AWQ655394:AWQ655396 BGM655394:BGM655396 BQI655394:BQI655396 CAE655394:CAE655396 CKA655394:CKA655396 CTW655394:CTW655396 DDS655394:DDS655396 DNO655394:DNO655396 DXK655394:DXK655396 EHG655394:EHG655396 ERC655394:ERC655396 FAY655394:FAY655396 FKU655394:FKU655396 FUQ655394:FUQ655396 GEM655394:GEM655396 GOI655394:GOI655396 GYE655394:GYE655396 HIA655394:HIA655396 HRW655394:HRW655396 IBS655394:IBS655396 ILO655394:ILO655396 IVK655394:IVK655396 JFG655394:JFG655396 JPC655394:JPC655396 JYY655394:JYY655396 KIU655394:KIU655396 KSQ655394:KSQ655396 LCM655394:LCM655396 LMI655394:LMI655396 LWE655394:LWE655396 MGA655394:MGA655396 MPW655394:MPW655396 MZS655394:MZS655396 NJO655394:NJO655396 NTK655394:NTK655396 ODG655394:ODG655396 ONC655394:ONC655396 OWY655394:OWY655396 PGU655394:PGU655396 PQQ655394:PQQ655396 QAM655394:QAM655396 QKI655394:QKI655396 QUE655394:QUE655396 REA655394:REA655396 RNW655394:RNW655396 RXS655394:RXS655396 SHO655394:SHO655396 SRK655394:SRK655396 TBG655394:TBG655396 TLC655394:TLC655396 TUY655394:TUY655396 UEU655394:UEU655396 UOQ655394:UOQ655396 UYM655394:UYM655396 VII655394:VII655396 VSE655394:VSE655396 WCA655394:WCA655396 WLW655394:WLW655396 WVS655394:WVS655396 JG720930:JG720932 TC720930:TC720932 ACY720930:ACY720932 AMU720930:AMU720932 AWQ720930:AWQ720932 BGM720930:BGM720932 BQI720930:BQI720932 CAE720930:CAE720932 CKA720930:CKA720932 CTW720930:CTW720932 DDS720930:DDS720932 DNO720930:DNO720932 DXK720930:DXK720932 EHG720930:EHG720932 ERC720930:ERC720932 FAY720930:FAY720932 FKU720930:FKU720932 FUQ720930:FUQ720932 GEM720930:GEM720932 GOI720930:GOI720932 GYE720930:GYE720932 HIA720930:HIA720932 HRW720930:HRW720932 IBS720930:IBS720932 ILO720930:ILO720932 IVK720930:IVK720932 JFG720930:JFG720932 JPC720930:JPC720932 JYY720930:JYY720932 KIU720930:KIU720932 KSQ720930:KSQ720932 LCM720930:LCM720932 LMI720930:LMI720932 LWE720930:LWE720932 MGA720930:MGA720932 MPW720930:MPW720932 MZS720930:MZS720932 NJO720930:NJO720932 NTK720930:NTK720932 ODG720930:ODG720932 ONC720930:ONC720932 OWY720930:OWY720932 PGU720930:PGU720932 PQQ720930:PQQ720932 QAM720930:QAM720932 QKI720930:QKI720932 QUE720930:QUE720932 REA720930:REA720932 RNW720930:RNW720932 RXS720930:RXS720932 SHO720930:SHO720932 SRK720930:SRK720932 TBG720930:TBG720932 TLC720930:TLC720932 TUY720930:TUY720932 UEU720930:UEU720932 UOQ720930:UOQ720932 UYM720930:UYM720932 VII720930:VII720932 VSE720930:VSE720932 WCA720930:WCA720932 WLW720930:WLW720932 WVS720930:WVS720932 JG786466:JG786468 TC786466:TC786468 ACY786466:ACY786468 AMU786466:AMU786468 AWQ786466:AWQ786468 BGM786466:BGM786468 BQI786466:BQI786468 CAE786466:CAE786468 CKA786466:CKA786468 CTW786466:CTW786468 DDS786466:DDS786468 DNO786466:DNO786468 DXK786466:DXK786468 EHG786466:EHG786468 ERC786466:ERC786468 FAY786466:FAY786468 FKU786466:FKU786468 FUQ786466:FUQ786468 GEM786466:GEM786468 GOI786466:GOI786468 GYE786466:GYE786468 HIA786466:HIA786468 HRW786466:HRW786468 IBS786466:IBS786468 ILO786466:ILO786468 IVK786466:IVK786468 JFG786466:JFG786468 JPC786466:JPC786468 JYY786466:JYY786468 KIU786466:KIU786468 KSQ786466:KSQ786468 LCM786466:LCM786468 LMI786466:LMI786468 LWE786466:LWE786468 MGA786466:MGA786468 MPW786466:MPW786468 MZS786466:MZS786468 NJO786466:NJO786468 NTK786466:NTK786468 ODG786466:ODG786468 ONC786466:ONC786468 OWY786466:OWY786468 PGU786466:PGU786468 PQQ786466:PQQ786468 QAM786466:QAM786468 QKI786466:QKI786468 QUE786466:QUE786468 REA786466:REA786468 RNW786466:RNW786468 RXS786466:RXS786468 SHO786466:SHO786468 SRK786466:SRK786468 TBG786466:TBG786468 TLC786466:TLC786468 TUY786466:TUY786468 UEU786466:UEU786468 UOQ786466:UOQ786468 UYM786466:UYM786468 VII786466:VII786468 VSE786466:VSE786468 WCA786466:WCA786468 WLW786466:WLW786468 WVS786466:WVS786468 JG852002:JG852004 TC852002:TC852004 ACY852002:ACY852004 AMU852002:AMU852004 AWQ852002:AWQ852004 BGM852002:BGM852004 BQI852002:BQI852004 CAE852002:CAE852004 CKA852002:CKA852004 CTW852002:CTW852004 DDS852002:DDS852004 DNO852002:DNO852004 DXK852002:DXK852004 EHG852002:EHG852004 ERC852002:ERC852004 FAY852002:FAY852004 FKU852002:FKU852004 FUQ852002:FUQ852004 GEM852002:GEM852004 GOI852002:GOI852004 GYE852002:GYE852004 HIA852002:HIA852004 HRW852002:HRW852004 IBS852002:IBS852004 ILO852002:ILO852004 IVK852002:IVK852004 JFG852002:JFG852004 JPC852002:JPC852004 JYY852002:JYY852004 KIU852002:KIU852004 KSQ852002:KSQ852004 LCM852002:LCM852004 LMI852002:LMI852004 LWE852002:LWE852004 MGA852002:MGA852004 MPW852002:MPW852004 MZS852002:MZS852004 NJO852002:NJO852004 NTK852002:NTK852004 ODG852002:ODG852004 ONC852002:ONC852004 OWY852002:OWY852004 PGU852002:PGU852004 PQQ852002:PQQ852004 QAM852002:QAM852004 QKI852002:QKI852004 QUE852002:QUE852004 REA852002:REA852004 RNW852002:RNW852004 RXS852002:RXS852004 SHO852002:SHO852004 SRK852002:SRK852004 TBG852002:TBG852004 TLC852002:TLC852004 TUY852002:TUY852004 UEU852002:UEU852004 UOQ852002:UOQ852004 UYM852002:UYM852004 VII852002:VII852004 VSE852002:VSE852004 WCA852002:WCA852004 WLW852002:WLW852004 WVS852002:WVS852004 JG917538:JG917540 TC917538:TC917540 ACY917538:ACY917540 AMU917538:AMU917540 AWQ917538:AWQ917540 BGM917538:BGM917540 BQI917538:BQI917540 CAE917538:CAE917540 CKA917538:CKA917540 CTW917538:CTW917540 DDS917538:DDS917540 DNO917538:DNO917540 DXK917538:DXK917540 EHG917538:EHG917540 ERC917538:ERC917540 FAY917538:FAY917540 FKU917538:FKU917540 FUQ917538:FUQ917540 GEM917538:GEM917540 GOI917538:GOI917540 GYE917538:GYE917540 HIA917538:HIA917540 HRW917538:HRW917540 IBS917538:IBS917540 ILO917538:ILO917540 IVK917538:IVK917540 JFG917538:JFG917540 JPC917538:JPC917540 JYY917538:JYY917540 KIU917538:KIU917540 KSQ917538:KSQ917540 LCM917538:LCM917540 LMI917538:LMI917540 LWE917538:LWE917540 MGA917538:MGA917540 MPW917538:MPW917540 MZS917538:MZS917540 NJO917538:NJO917540 NTK917538:NTK917540 ODG917538:ODG917540 ONC917538:ONC917540 OWY917538:OWY917540 PGU917538:PGU917540 PQQ917538:PQQ917540 QAM917538:QAM917540 QKI917538:QKI917540 QUE917538:QUE917540 REA917538:REA917540 RNW917538:RNW917540 RXS917538:RXS917540 SHO917538:SHO917540 SRK917538:SRK917540 TBG917538:TBG917540 TLC917538:TLC917540 TUY917538:TUY917540 UEU917538:UEU917540 UOQ917538:UOQ917540 UYM917538:UYM917540 VII917538:VII917540 VSE917538:VSE917540 WCA917538:WCA917540 WLW917538:WLW917540 WVS917538:WVS917540 JG983074:JG983076 TC983074:TC983076 ACY983074:ACY983076 AMU983074:AMU983076 AWQ983074:AWQ983076 BGM983074:BGM983076 BQI983074:BQI983076 CAE983074:CAE983076 CKA983074:CKA983076 CTW983074:CTW983076 DDS983074:DDS983076 DNO983074:DNO983076 DXK983074:DXK983076 EHG983074:EHG983076 ERC983074:ERC983076 FAY983074:FAY983076 FKU983074:FKU983076 FUQ983074:FUQ983076 GEM983074:GEM983076 GOI983074:GOI983076 GYE983074:GYE983076 HIA983074:HIA983076 HRW983074:HRW983076 IBS983074:IBS983076 ILO983074:ILO983076 IVK983074:IVK983076 JFG983074:JFG983076 JPC983074:JPC983076 JYY983074:JYY983076 KIU983074:KIU983076 KSQ983074:KSQ983076 LCM983074:LCM983076 LMI983074:LMI983076 LWE983074:LWE983076 MGA983074:MGA983076 MPW983074:MPW983076 MZS983074:MZS983076 NJO983074:NJO983076 NTK983074:NTK983076 ODG983074:ODG983076 ONC983074:ONC983076 OWY983074:OWY983076 PGU983074:PGU983076 PQQ983074:PQQ983076 QAM983074:QAM983076 QKI983074:QKI983076 QUE983074:QUE983076 REA983074:REA983076 RNW983074:RNW983076 RXS983074:RXS983076 SHO983074:SHO983076 SRK983074:SRK983076 TBG983074:TBG983076 TLC983074:TLC983076 TUY983074:TUY983076 UEU983074:UEU983076 UOQ983074:UOQ983076 UYM983074:UYM983076 VII983074:VII983076 VSE983074:VSE983076 WCA983074:WCA983076 WLW983074:WLW983076 WVS983074:WVS983076 IU62 SQ62 ACM62 AMI62 AWE62 BGA62 BPW62 BZS62 CJO62 CTK62 DDG62 DNC62 DWY62 EGU62 EQQ62 FAM62 FKI62 FUE62 GEA62 GNW62 GXS62 HHO62 HRK62 IBG62 ILC62 IUY62 JEU62 JOQ62 JYM62 KII62 KSE62 LCA62 LLW62 LVS62 MFO62 MPK62 MZG62 NJC62 NSY62 OCU62 OMQ62 OWM62 PGI62 PQE62 QAA62 QJW62 QTS62 RDO62 RNK62 RXG62 SHC62 SQY62 TAU62 TKQ62 TUM62 UEI62 UOE62 UYA62 VHW62 VRS62 WBO62 WLK62 WVG62 JG65598 TC65598 ACY65598 AMU65598 AWQ65598 BGM65598 BQI65598 CAE65598 CKA65598 CTW65598 DDS65598 DNO65598 DXK65598 EHG65598 ERC65598 FAY65598 FKU65598 FUQ65598 GEM65598 GOI65598 GYE65598 HIA65598 HRW65598 IBS65598 ILO65598 IVK65598 JFG65598 JPC65598 JYY65598 KIU65598 KSQ65598 LCM65598 LMI65598 LWE65598 MGA65598 MPW65598 MZS65598 NJO65598 NTK65598 ODG65598 ONC65598 OWY65598 PGU65598 PQQ65598 QAM65598 QKI65598 QUE65598 REA65598 RNW65598 RXS65598 SHO65598 SRK65598 TBG65598 TLC65598 TUY65598 UEU65598 UOQ65598 UYM65598 VII65598 VSE65598 WCA65598 WLW65598 WVS65598 JG131134 TC131134 ACY131134 AMU131134 AWQ131134 BGM131134 BQI131134 CAE131134 CKA131134 CTW131134 DDS131134 DNO131134 DXK131134 EHG131134 ERC131134 FAY131134 FKU131134 FUQ131134 GEM131134 GOI131134 GYE131134 HIA131134 HRW131134 IBS131134 ILO131134 IVK131134 JFG131134 JPC131134 JYY131134 KIU131134 KSQ131134 LCM131134 LMI131134 LWE131134 MGA131134 MPW131134 MZS131134 NJO131134 NTK131134 ODG131134 ONC131134 OWY131134 PGU131134 PQQ131134 QAM131134 QKI131134 QUE131134 REA131134 RNW131134 RXS131134 SHO131134 SRK131134 TBG131134 TLC131134 TUY131134 UEU131134 UOQ131134 UYM131134 VII131134 VSE131134 WCA131134 WLW131134 WVS131134 JG196670 TC196670 ACY196670 AMU196670 AWQ196670 BGM196670 BQI196670 CAE196670 CKA196670 CTW196670 DDS196670 DNO196670 DXK196670 EHG196670 ERC196670 FAY196670 FKU196670 FUQ196670 GEM196670 GOI196670 GYE196670 HIA196670 HRW196670 IBS196670 ILO196670 IVK196670 JFG196670 JPC196670 JYY196670 KIU196670 KSQ196670 LCM196670 LMI196670 LWE196670 MGA196670 MPW196670 MZS196670 NJO196670 NTK196670 ODG196670 ONC196670 OWY196670 PGU196670 PQQ196670 QAM196670 QKI196670 QUE196670 REA196670 RNW196670 RXS196670 SHO196670 SRK196670 TBG196670 TLC196670 TUY196670 UEU196670 UOQ196670 UYM196670 VII196670 VSE196670 WCA196670 WLW196670 WVS196670 JG262206 TC262206 ACY262206 AMU262206 AWQ262206 BGM262206 BQI262206 CAE262206 CKA262206 CTW262206 DDS262206 DNO262206 DXK262206 EHG262206 ERC262206 FAY262206 FKU262206 FUQ262206 GEM262206 GOI262206 GYE262206 HIA262206 HRW262206 IBS262206 ILO262206 IVK262206 JFG262206 JPC262206 JYY262206 KIU262206 KSQ262206 LCM262206 LMI262206 LWE262206 MGA262206 MPW262206 MZS262206 NJO262206 NTK262206 ODG262206 ONC262206 OWY262206 PGU262206 PQQ262206 QAM262206 QKI262206 QUE262206 REA262206 RNW262206 RXS262206 SHO262206 SRK262206 TBG262206 TLC262206 TUY262206 UEU262206 UOQ262206 UYM262206 VII262206 VSE262206 WCA262206 WLW262206 WVS262206 JG327742 TC327742 ACY327742 AMU327742 AWQ327742 BGM327742 BQI327742 CAE327742 CKA327742 CTW327742 DDS327742 DNO327742 DXK327742 EHG327742 ERC327742 FAY327742 FKU327742 FUQ327742 GEM327742 GOI327742 GYE327742 HIA327742 HRW327742 IBS327742 ILO327742 IVK327742 JFG327742 JPC327742 JYY327742 KIU327742 KSQ327742 LCM327742 LMI327742 LWE327742 MGA327742 MPW327742 MZS327742 NJO327742 NTK327742 ODG327742 ONC327742 OWY327742 PGU327742 PQQ327742 QAM327742 QKI327742 QUE327742 REA327742 RNW327742 RXS327742 SHO327742 SRK327742 TBG327742 TLC327742 TUY327742 UEU327742 UOQ327742 UYM327742 VII327742 VSE327742 WCA327742 WLW327742 WVS327742 JG393278 TC393278 ACY393278 AMU393278 AWQ393278 BGM393278 BQI393278 CAE393278 CKA393278 CTW393278 DDS393278 DNO393278 DXK393278 EHG393278 ERC393278 FAY393278 FKU393278 FUQ393278 GEM393278 GOI393278 GYE393278 HIA393278 HRW393278 IBS393278 ILO393278 IVK393278 JFG393278 JPC393278 JYY393278 KIU393278 KSQ393278 LCM393278 LMI393278 LWE393278 MGA393278 MPW393278 MZS393278 NJO393278 NTK393278 ODG393278 ONC393278 OWY393278 PGU393278 PQQ393278 QAM393278 QKI393278 QUE393278 REA393278 RNW393278 RXS393278 SHO393278 SRK393278 TBG393278 TLC393278 TUY393278 UEU393278 UOQ393278 UYM393278 VII393278 VSE393278 WCA393278 WLW393278 WVS393278 JG458814 TC458814 ACY458814 AMU458814 AWQ458814 BGM458814 BQI458814 CAE458814 CKA458814 CTW458814 DDS458814 DNO458814 DXK458814 EHG458814 ERC458814 FAY458814 FKU458814 FUQ458814 GEM458814 GOI458814 GYE458814 HIA458814 HRW458814 IBS458814 ILO458814 IVK458814 JFG458814 JPC458814 JYY458814 KIU458814 KSQ458814 LCM458814 LMI458814 LWE458814 MGA458814 MPW458814 MZS458814 NJO458814 NTK458814 ODG458814 ONC458814 OWY458814 PGU458814 PQQ458814 QAM458814 QKI458814 QUE458814 REA458814 RNW458814 RXS458814 SHO458814 SRK458814 TBG458814 TLC458814 TUY458814 UEU458814 UOQ458814 UYM458814 VII458814 VSE458814 WCA458814 WLW458814 WVS458814 JG524350 TC524350 ACY524350 AMU524350 AWQ524350 BGM524350 BQI524350 CAE524350 CKA524350 CTW524350 DDS524350 DNO524350 DXK524350 EHG524350 ERC524350 FAY524350 FKU524350 FUQ524350 GEM524350 GOI524350 GYE524350 HIA524350 HRW524350 IBS524350 ILO524350 IVK524350 JFG524350 JPC524350 JYY524350 KIU524350 KSQ524350 LCM524350 LMI524350 LWE524350 MGA524350 MPW524350 MZS524350 NJO524350 NTK524350 ODG524350 ONC524350 OWY524350 PGU524350 PQQ524350 QAM524350 QKI524350 QUE524350 REA524350 RNW524350 RXS524350 SHO524350 SRK524350 TBG524350 TLC524350 TUY524350 UEU524350 UOQ524350 UYM524350 VII524350 VSE524350 WCA524350 WLW524350 WVS524350 JG589886 TC589886 ACY589886 AMU589886 AWQ589886 BGM589886 BQI589886 CAE589886 CKA589886 CTW589886 DDS589886 DNO589886 DXK589886 EHG589886 ERC589886 FAY589886 FKU589886 FUQ589886 GEM589886 GOI589886 GYE589886 HIA589886 HRW589886 IBS589886 ILO589886 IVK589886 JFG589886 JPC589886 JYY589886 KIU589886 KSQ589886 LCM589886 LMI589886 LWE589886 MGA589886 MPW589886 MZS589886 NJO589886 NTK589886 ODG589886 ONC589886 OWY589886 PGU589886 PQQ589886 QAM589886 QKI589886 QUE589886 REA589886 RNW589886 RXS589886 SHO589886 SRK589886 TBG589886 TLC589886 TUY589886 UEU589886 UOQ589886 UYM589886 VII589886 VSE589886 WCA589886 WLW589886 WVS589886 JG655422 TC655422 ACY655422 AMU655422 AWQ655422 BGM655422 BQI655422 CAE655422 CKA655422 CTW655422 DDS655422 DNO655422 DXK655422 EHG655422 ERC655422 FAY655422 FKU655422 FUQ655422 GEM655422 GOI655422 GYE655422 HIA655422 HRW655422 IBS655422 ILO655422 IVK655422 JFG655422 JPC655422 JYY655422 KIU655422 KSQ655422 LCM655422 LMI655422 LWE655422 MGA655422 MPW655422 MZS655422 NJO655422 NTK655422 ODG655422 ONC655422 OWY655422 PGU655422 PQQ655422 QAM655422 QKI655422 QUE655422 REA655422 RNW655422 RXS655422 SHO655422 SRK655422 TBG655422 TLC655422 TUY655422 UEU655422 UOQ655422 UYM655422 VII655422 VSE655422 WCA655422 WLW655422 WVS655422 JG720958 TC720958 ACY720958 AMU720958 AWQ720958 BGM720958 BQI720958 CAE720958 CKA720958 CTW720958 DDS720958 DNO720958 DXK720958 EHG720958 ERC720958 FAY720958 FKU720958 FUQ720958 GEM720958 GOI720958 GYE720958 HIA720958 HRW720958 IBS720958 ILO720958 IVK720958 JFG720958 JPC720958 JYY720958 KIU720958 KSQ720958 LCM720958 LMI720958 LWE720958 MGA720958 MPW720958 MZS720958 NJO720958 NTK720958 ODG720958 ONC720958 OWY720958 PGU720958 PQQ720958 QAM720958 QKI720958 QUE720958 REA720958 RNW720958 RXS720958 SHO720958 SRK720958 TBG720958 TLC720958 TUY720958 UEU720958 UOQ720958 UYM720958 VII720958 VSE720958 WCA720958 WLW720958 WVS720958 JG786494 TC786494 ACY786494 AMU786494 AWQ786494 BGM786494 BQI786494 CAE786494 CKA786494 CTW786494 DDS786494 DNO786494 DXK786494 EHG786494 ERC786494 FAY786494 FKU786494 FUQ786494 GEM786494 GOI786494 GYE786494 HIA786494 HRW786494 IBS786494 ILO786494 IVK786494 JFG786494 JPC786494 JYY786494 KIU786494 KSQ786494 LCM786494 LMI786494 LWE786494 MGA786494 MPW786494 MZS786494 NJO786494 NTK786494 ODG786494 ONC786494 OWY786494 PGU786494 PQQ786494 QAM786494 QKI786494 QUE786494 REA786494 RNW786494 RXS786494 SHO786494 SRK786494 TBG786494 TLC786494 TUY786494 UEU786494 UOQ786494 UYM786494 VII786494 VSE786494 WCA786494 WLW786494 WVS786494 JG852030 TC852030 ACY852030 AMU852030 AWQ852030 BGM852030 BQI852030 CAE852030 CKA852030 CTW852030 DDS852030 DNO852030 DXK852030 EHG852030 ERC852030 FAY852030 FKU852030 FUQ852030 GEM852030 GOI852030 GYE852030 HIA852030 HRW852030 IBS852030 ILO852030 IVK852030 JFG852030 JPC852030 JYY852030 KIU852030 KSQ852030 LCM852030 LMI852030 LWE852030 MGA852030 MPW852030 MZS852030 NJO852030 NTK852030 ODG852030 ONC852030 OWY852030 PGU852030 PQQ852030 QAM852030 QKI852030 QUE852030 REA852030 RNW852030 RXS852030 SHO852030 SRK852030 TBG852030 TLC852030 TUY852030 UEU852030 UOQ852030 UYM852030 VII852030 VSE852030 WCA852030 WLW852030 WVS852030 JG917566 TC917566 ACY917566 AMU917566 AWQ917566 BGM917566 BQI917566 CAE917566 CKA917566 CTW917566 DDS917566 DNO917566 DXK917566 EHG917566 ERC917566 FAY917566 FKU917566 FUQ917566 GEM917566 GOI917566 GYE917566 HIA917566 HRW917566 IBS917566 ILO917566 IVK917566 JFG917566 JPC917566 JYY917566 KIU917566 KSQ917566 LCM917566 LMI917566 LWE917566 MGA917566 MPW917566 MZS917566 NJO917566 NTK917566 ODG917566 ONC917566 OWY917566 PGU917566 PQQ917566 QAM917566 QKI917566 QUE917566 REA917566 RNW917566 RXS917566 SHO917566 SRK917566 TBG917566 TLC917566 TUY917566 UEU917566 UOQ917566 UYM917566 VII917566 VSE917566 WCA917566 WLW917566 WVS917566 JG983102 TC983102 ACY983102 AMU983102 AWQ983102 BGM983102 BQI983102 CAE983102 CKA983102 CTW983102 DDS983102 DNO983102 DXK983102 EHG983102 ERC983102 FAY983102 FKU983102 FUQ983102 GEM983102 GOI983102 GYE983102 HIA983102 HRW983102 IBS983102 ILO983102 IVK983102 JFG983102 JPC983102 JYY983102 KIU983102 KSQ983102 LCM983102 LMI983102 LWE983102 MGA983102 MPW983102 MZS983102 NJO983102 NTK983102 ODG983102 ONC983102 OWY983102 PGU983102 PQQ983102 QAM983102 QKI983102 QUE983102 REA983102 RNW983102 RXS983102 SHO983102 SRK983102 TBG983102 TLC983102 TUY983102 UEU983102 UOQ983102 UYM983102 VII983102 VSE983102 WCA983102 WLW983102 WVS983102 WVG36 WVS34:WVS35 WLK36 WLW34:WLW35 WBO36 WCA34:WCA35 VRS36 VSE34:VSE35 VHW36 VII34:VII35 UYA36 UYM34:UYM35 UOE36 UOQ34:UOQ35 UEI36 UEU34:UEU35 TUM36 TUY34:TUY35 TKQ36 TLC34:TLC35 TAU36 TBG34:TBG35 SQY36 SRK34:SRK35 SHC36 SHO34:SHO35 RXG36 RXS34:RXS35 RNK36 RNW34:RNW35 RDO36 REA34:REA35 QTS36 QUE34:QUE35 QJW36 QKI34:QKI35 QAA36 QAM34:QAM35 PQE36 PQQ34:PQQ35 PGI36 PGU34:PGU35 OWM36 OWY34:OWY35 OMQ36 ONC34:ONC35 OCU36 ODG34:ODG35 NSY36 NTK34:NTK35 NJC36 NJO34:NJO35 MZG36 MZS34:MZS35 MPK36 MPW34:MPW35 MFO36 MGA34:MGA35 LVS36 LWE34:LWE35 LLW36 LMI34:LMI35 LCA36 LCM34:LCM35 KSE36 KSQ34:KSQ35 KII36 KIU34:KIU35 JYM36 JYY34:JYY35 JOQ36 JPC34:JPC35 JEU36 JFG34:JFG35 IUY36 IVK34:IVK35 ILC36 ILO34:ILO35 IBG36 IBS34:IBS35 HRK36 HRW34:HRW35 HHO36 HIA34:HIA35 GXS36 GYE34:GYE35 GNW36 GOI34:GOI35 GEA36 GEM34:GEM35 FUE36 FUQ34:FUQ35 FKI36 FKU34:FKU35 FAM36 FAY34:FAY35 EQQ36 ERC34:ERC35 EGU36 EHG34:EHG35 DWY36 DXK34:DXK35 DNC36 DNO34:DNO35 DDG36 DDS34:DDS35 CTK36 CTW34:CTW35 CJO36 CKA34:CKA35 BZS36 CAE34:CAE35 BPW36 BQI34:BQI35 BGA36 BGM34:BGM35 AWE36 AWQ34:AWQ35 AMI36 AMU34:AMU35 ACM36 ACY34:ACY35 SQ36 TC34:TC35 IU36" xr:uid="{38DBC264-81A2-4BB9-AC18-265B41294CDD}">
      <formula1>0</formula1>
    </dataValidation>
    <dataValidation allowBlank="1" showErrorMessage="1" sqref="JH65571:JH65575 TD65571:TD65575 ACZ65571:ACZ65575 AMV65571:AMV65575 AWR65571:AWR65575 BGN65571:BGN65575 BQJ65571:BQJ65575 CAF65571:CAF65575 CKB65571:CKB65575 CTX65571:CTX65575 DDT65571:DDT65575 DNP65571:DNP65575 DXL65571:DXL65575 EHH65571:EHH65575 ERD65571:ERD65575 FAZ65571:FAZ65575 FKV65571:FKV65575 FUR65571:FUR65575 GEN65571:GEN65575 GOJ65571:GOJ65575 GYF65571:GYF65575 HIB65571:HIB65575 HRX65571:HRX65575 IBT65571:IBT65575 ILP65571:ILP65575 IVL65571:IVL65575 JFH65571:JFH65575 JPD65571:JPD65575 JYZ65571:JYZ65575 KIV65571:KIV65575 KSR65571:KSR65575 LCN65571:LCN65575 LMJ65571:LMJ65575 LWF65571:LWF65575 MGB65571:MGB65575 MPX65571:MPX65575 MZT65571:MZT65575 NJP65571:NJP65575 NTL65571:NTL65575 ODH65571:ODH65575 OND65571:OND65575 OWZ65571:OWZ65575 PGV65571:PGV65575 PQR65571:PQR65575 QAN65571:QAN65575 QKJ65571:QKJ65575 QUF65571:QUF65575 REB65571:REB65575 RNX65571:RNX65575 RXT65571:RXT65575 SHP65571:SHP65575 SRL65571:SRL65575 TBH65571:TBH65575 TLD65571:TLD65575 TUZ65571:TUZ65575 UEV65571:UEV65575 UOR65571:UOR65575 UYN65571:UYN65575 VIJ65571:VIJ65575 VSF65571:VSF65575 WCB65571:WCB65575 WLX65571:WLX65575 WVT65571:WVT65575 JH131107:JH131111 TD131107:TD131111 ACZ131107:ACZ131111 AMV131107:AMV131111 AWR131107:AWR131111 BGN131107:BGN131111 BQJ131107:BQJ131111 CAF131107:CAF131111 CKB131107:CKB131111 CTX131107:CTX131111 DDT131107:DDT131111 DNP131107:DNP131111 DXL131107:DXL131111 EHH131107:EHH131111 ERD131107:ERD131111 FAZ131107:FAZ131111 FKV131107:FKV131111 FUR131107:FUR131111 GEN131107:GEN131111 GOJ131107:GOJ131111 GYF131107:GYF131111 HIB131107:HIB131111 HRX131107:HRX131111 IBT131107:IBT131111 ILP131107:ILP131111 IVL131107:IVL131111 JFH131107:JFH131111 JPD131107:JPD131111 JYZ131107:JYZ131111 KIV131107:KIV131111 KSR131107:KSR131111 LCN131107:LCN131111 LMJ131107:LMJ131111 LWF131107:LWF131111 MGB131107:MGB131111 MPX131107:MPX131111 MZT131107:MZT131111 NJP131107:NJP131111 NTL131107:NTL131111 ODH131107:ODH131111 OND131107:OND131111 OWZ131107:OWZ131111 PGV131107:PGV131111 PQR131107:PQR131111 QAN131107:QAN131111 QKJ131107:QKJ131111 QUF131107:QUF131111 REB131107:REB131111 RNX131107:RNX131111 RXT131107:RXT131111 SHP131107:SHP131111 SRL131107:SRL131111 TBH131107:TBH131111 TLD131107:TLD131111 TUZ131107:TUZ131111 UEV131107:UEV131111 UOR131107:UOR131111 UYN131107:UYN131111 VIJ131107:VIJ131111 VSF131107:VSF131111 WCB131107:WCB131111 WLX131107:WLX131111 WVT131107:WVT131111 JH196643:JH196647 TD196643:TD196647 ACZ196643:ACZ196647 AMV196643:AMV196647 AWR196643:AWR196647 BGN196643:BGN196647 BQJ196643:BQJ196647 CAF196643:CAF196647 CKB196643:CKB196647 CTX196643:CTX196647 DDT196643:DDT196647 DNP196643:DNP196647 DXL196643:DXL196647 EHH196643:EHH196647 ERD196643:ERD196647 FAZ196643:FAZ196647 FKV196643:FKV196647 FUR196643:FUR196647 GEN196643:GEN196647 GOJ196643:GOJ196647 GYF196643:GYF196647 HIB196643:HIB196647 HRX196643:HRX196647 IBT196643:IBT196647 ILP196643:ILP196647 IVL196643:IVL196647 JFH196643:JFH196647 JPD196643:JPD196647 JYZ196643:JYZ196647 KIV196643:KIV196647 KSR196643:KSR196647 LCN196643:LCN196647 LMJ196643:LMJ196647 LWF196643:LWF196647 MGB196643:MGB196647 MPX196643:MPX196647 MZT196643:MZT196647 NJP196643:NJP196647 NTL196643:NTL196647 ODH196643:ODH196647 OND196643:OND196647 OWZ196643:OWZ196647 PGV196643:PGV196647 PQR196643:PQR196647 QAN196643:QAN196647 QKJ196643:QKJ196647 QUF196643:QUF196647 REB196643:REB196647 RNX196643:RNX196647 RXT196643:RXT196647 SHP196643:SHP196647 SRL196643:SRL196647 TBH196643:TBH196647 TLD196643:TLD196647 TUZ196643:TUZ196647 UEV196643:UEV196647 UOR196643:UOR196647 UYN196643:UYN196647 VIJ196643:VIJ196647 VSF196643:VSF196647 WCB196643:WCB196647 WLX196643:WLX196647 WVT196643:WVT196647 JH262179:JH262183 TD262179:TD262183 ACZ262179:ACZ262183 AMV262179:AMV262183 AWR262179:AWR262183 BGN262179:BGN262183 BQJ262179:BQJ262183 CAF262179:CAF262183 CKB262179:CKB262183 CTX262179:CTX262183 DDT262179:DDT262183 DNP262179:DNP262183 DXL262179:DXL262183 EHH262179:EHH262183 ERD262179:ERD262183 FAZ262179:FAZ262183 FKV262179:FKV262183 FUR262179:FUR262183 GEN262179:GEN262183 GOJ262179:GOJ262183 GYF262179:GYF262183 HIB262179:HIB262183 HRX262179:HRX262183 IBT262179:IBT262183 ILP262179:ILP262183 IVL262179:IVL262183 JFH262179:JFH262183 JPD262179:JPD262183 JYZ262179:JYZ262183 KIV262179:KIV262183 KSR262179:KSR262183 LCN262179:LCN262183 LMJ262179:LMJ262183 LWF262179:LWF262183 MGB262179:MGB262183 MPX262179:MPX262183 MZT262179:MZT262183 NJP262179:NJP262183 NTL262179:NTL262183 ODH262179:ODH262183 OND262179:OND262183 OWZ262179:OWZ262183 PGV262179:PGV262183 PQR262179:PQR262183 QAN262179:QAN262183 QKJ262179:QKJ262183 QUF262179:QUF262183 REB262179:REB262183 RNX262179:RNX262183 RXT262179:RXT262183 SHP262179:SHP262183 SRL262179:SRL262183 TBH262179:TBH262183 TLD262179:TLD262183 TUZ262179:TUZ262183 UEV262179:UEV262183 UOR262179:UOR262183 UYN262179:UYN262183 VIJ262179:VIJ262183 VSF262179:VSF262183 WCB262179:WCB262183 WLX262179:WLX262183 WVT262179:WVT262183 JH327715:JH327719 TD327715:TD327719 ACZ327715:ACZ327719 AMV327715:AMV327719 AWR327715:AWR327719 BGN327715:BGN327719 BQJ327715:BQJ327719 CAF327715:CAF327719 CKB327715:CKB327719 CTX327715:CTX327719 DDT327715:DDT327719 DNP327715:DNP327719 DXL327715:DXL327719 EHH327715:EHH327719 ERD327715:ERD327719 FAZ327715:FAZ327719 FKV327715:FKV327719 FUR327715:FUR327719 GEN327715:GEN327719 GOJ327715:GOJ327719 GYF327715:GYF327719 HIB327715:HIB327719 HRX327715:HRX327719 IBT327715:IBT327719 ILP327715:ILP327719 IVL327715:IVL327719 JFH327715:JFH327719 JPD327715:JPD327719 JYZ327715:JYZ327719 KIV327715:KIV327719 KSR327715:KSR327719 LCN327715:LCN327719 LMJ327715:LMJ327719 LWF327715:LWF327719 MGB327715:MGB327719 MPX327715:MPX327719 MZT327715:MZT327719 NJP327715:NJP327719 NTL327715:NTL327719 ODH327715:ODH327719 OND327715:OND327719 OWZ327715:OWZ327719 PGV327715:PGV327719 PQR327715:PQR327719 QAN327715:QAN327719 QKJ327715:QKJ327719 QUF327715:QUF327719 REB327715:REB327719 RNX327715:RNX327719 RXT327715:RXT327719 SHP327715:SHP327719 SRL327715:SRL327719 TBH327715:TBH327719 TLD327715:TLD327719 TUZ327715:TUZ327719 UEV327715:UEV327719 UOR327715:UOR327719 UYN327715:UYN327719 VIJ327715:VIJ327719 VSF327715:VSF327719 WCB327715:WCB327719 WLX327715:WLX327719 WVT327715:WVT327719 JH393251:JH393255 TD393251:TD393255 ACZ393251:ACZ393255 AMV393251:AMV393255 AWR393251:AWR393255 BGN393251:BGN393255 BQJ393251:BQJ393255 CAF393251:CAF393255 CKB393251:CKB393255 CTX393251:CTX393255 DDT393251:DDT393255 DNP393251:DNP393255 DXL393251:DXL393255 EHH393251:EHH393255 ERD393251:ERD393255 FAZ393251:FAZ393255 FKV393251:FKV393255 FUR393251:FUR393255 GEN393251:GEN393255 GOJ393251:GOJ393255 GYF393251:GYF393255 HIB393251:HIB393255 HRX393251:HRX393255 IBT393251:IBT393255 ILP393251:ILP393255 IVL393251:IVL393255 JFH393251:JFH393255 JPD393251:JPD393255 JYZ393251:JYZ393255 KIV393251:KIV393255 KSR393251:KSR393255 LCN393251:LCN393255 LMJ393251:LMJ393255 LWF393251:LWF393255 MGB393251:MGB393255 MPX393251:MPX393255 MZT393251:MZT393255 NJP393251:NJP393255 NTL393251:NTL393255 ODH393251:ODH393255 OND393251:OND393255 OWZ393251:OWZ393255 PGV393251:PGV393255 PQR393251:PQR393255 QAN393251:QAN393255 QKJ393251:QKJ393255 QUF393251:QUF393255 REB393251:REB393255 RNX393251:RNX393255 RXT393251:RXT393255 SHP393251:SHP393255 SRL393251:SRL393255 TBH393251:TBH393255 TLD393251:TLD393255 TUZ393251:TUZ393255 UEV393251:UEV393255 UOR393251:UOR393255 UYN393251:UYN393255 VIJ393251:VIJ393255 VSF393251:VSF393255 WCB393251:WCB393255 WLX393251:WLX393255 WVT393251:WVT393255 JH458787:JH458791 TD458787:TD458791 ACZ458787:ACZ458791 AMV458787:AMV458791 AWR458787:AWR458791 BGN458787:BGN458791 BQJ458787:BQJ458791 CAF458787:CAF458791 CKB458787:CKB458791 CTX458787:CTX458791 DDT458787:DDT458791 DNP458787:DNP458791 DXL458787:DXL458791 EHH458787:EHH458791 ERD458787:ERD458791 FAZ458787:FAZ458791 FKV458787:FKV458791 FUR458787:FUR458791 GEN458787:GEN458791 GOJ458787:GOJ458791 GYF458787:GYF458791 HIB458787:HIB458791 HRX458787:HRX458791 IBT458787:IBT458791 ILP458787:ILP458791 IVL458787:IVL458791 JFH458787:JFH458791 JPD458787:JPD458791 JYZ458787:JYZ458791 KIV458787:KIV458791 KSR458787:KSR458791 LCN458787:LCN458791 LMJ458787:LMJ458791 LWF458787:LWF458791 MGB458787:MGB458791 MPX458787:MPX458791 MZT458787:MZT458791 NJP458787:NJP458791 NTL458787:NTL458791 ODH458787:ODH458791 OND458787:OND458791 OWZ458787:OWZ458791 PGV458787:PGV458791 PQR458787:PQR458791 QAN458787:QAN458791 QKJ458787:QKJ458791 QUF458787:QUF458791 REB458787:REB458791 RNX458787:RNX458791 RXT458787:RXT458791 SHP458787:SHP458791 SRL458787:SRL458791 TBH458787:TBH458791 TLD458787:TLD458791 TUZ458787:TUZ458791 UEV458787:UEV458791 UOR458787:UOR458791 UYN458787:UYN458791 VIJ458787:VIJ458791 VSF458787:VSF458791 WCB458787:WCB458791 WLX458787:WLX458791 WVT458787:WVT458791 JH524323:JH524327 TD524323:TD524327 ACZ524323:ACZ524327 AMV524323:AMV524327 AWR524323:AWR524327 BGN524323:BGN524327 BQJ524323:BQJ524327 CAF524323:CAF524327 CKB524323:CKB524327 CTX524323:CTX524327 DDT524323:DDT524327 DNP524323:DNP524327 DXL524323:DXL524327 EHH524323:EHH524327 ERD524323:ERD524327 FAZ524323:FAZ524327 FKV524323:FKV524327 FUR524323:FUR524327 GEN524323:GEN524327 GOJ524323:GOJ524327 GYF524323:GYF524327 HIB524323:HIB524327 HRX524323:HRX524327 IBT524323:IBT524327 ILP524323:ILP524327 IVL524323:IVL524327 JFH524323:JFH524327 JPD524323:JPD524327 JYZ524323:JYZ524327 KIV524323:KIV524327 KSR524323:KSR524327 LCN524323:LCN524327 LMJ524323:LMJ524327 LWF524323:LWF524327 MGB524323:MGB524327 MPX524323:MPX524327 MZT524323:MZT524327 NJP524323:NJP524327 NTL524323:NTL524327 ODH524323:ODH524327 OND524323:OND524327 OWZ524323:OWZ524327 PGV524323:PGV524327 PQR524323:PQR524327 QAN524323:QAN524327 QKJ524323:QKJ524327 QUF524323:QUF524327 REB524323:REB524327 RNX524323:RNX524327 RXT524323:RXT524327 SHP524323:SHP524327 SRL524323:SRL524327 TBH524323:TBH524327 TLD524323:TLD524327 TUZ524323:TUZ524327 UEV524323:UEV524327 UOR524323:UOR524327 UYN524323:UYN524327 VIJ524323:VIJ524327 VSF524323:VSF524327 WCB524323:WCB524327 WLX524323:WLX524327 WVT524323:WVT524327 JH589859:JH589863 TD589859:TD589863 ACZ589859:ACZ589863 AMV589859:AMV589863 AWR589859:AWR589863 BGN589859:BGN589863 BQJ589859:BQJ589863 CAF589859:CAF589863 CKB589859:CKB589863 CTX589859:CTX589863 DDT589859:DDT589863 DNP589859:DNP589863 DXL589859:DXL589863 EHH589859:EHH589863 ERD589859:ERD589863 FAZ589859:FAZ589863 FKV589859:FKV589863 FUR589859:FUR589863 GEN589859:GEN589863 GOJ589859:GOJ589863 GYF589859:GYF589863 HIB589859:HIB589863 HRX589859:HRX589863 IBT589859:IBT589863 ILP589859:ILP589863 IVL589859:IVL589863 JFH589859:JFH589863 JPD589859:JPD589863 JYZ589859:JYZ589863 KIV589859:KIV589863 KSR589859:KSR589863 LCN589859:LCN589863 LMJ589859:LMJ589863 LWF589859:LWF589863 MGB589859:MGB589863 MPX589859:MPX589863 MZT589859:MZT589863 NJP589859:NJP589863 NTL589859:NTL589863 ODH589859:ODH589863 OND589859:OND589863 OWZ589859:OWZ589863 PGV589859:PGV589863 PQR589859:PQR589863 QAN589859:QAN589863 QKJ589859:QKJ589863 QUF589859:QUF589863 REB589859:REB589863 RNX589859:RNX589863 RXT589859:RXT589863 SHP589859:SHP589863 SRL589859:SRL589863 TBH589859:TBH589863 TLD589859:TLD589863 TUZ589859:TUZ589863 UEV589859:UEV589863 UOR589859:UOR589863 UYN589859:UYN589863 VIJ589859:VIJ589863 VSF589859:VSF589863 WCB589859:WCB589863 WLX589859:WLX589863 WVT589859:WVT589863 JH655395:JH655399 TD655395:TD655399 ACZ655395:ACZ655399 AMV655395:AMV655399 AWR655395:AWR655399 BGN655395:BGN655399 BQJ655395:BQJ655399 CAF655395:CAF655399 CKB655395:CKB655399 CTX655395:CTX655399 DDT655395:DDT655399 DNP655395:DNP655399 DXL655395:DXL655399 EHH655395:EHH655399 ERD655395:ERD655399 FAZ655395:FAZ655399 FKV655395:FKV655399 FUR655395:FUR655399 GEN655395:GEN655399 GOJ655395:GOJ655399 GYF655395:GYF655399 HIB655395:HIB655399 HRX655395:HRX655399 IBT655395:IBT655399 ILP655395:ILP655399 IVL655395:IVL655399 JFH655395:JFH655399 JPD655395:JPD655399 JYZ655395:JYZ655399 KIV655395:KIV655399 KSR655395:KSR655399 LCN655395:LCN655399 LMJ655395:LMJ655399 LWF655395:LWF655399 MGB655395:MGB655399 MPX655395:MPX655399 MZT655395:MZT655399 NJP655395:NJP655399 NTL655395:NTL655399 ODH655395:ODH655399 OND655395:OND655399 OWZ655395:OWZ655399 PGV655395:PGV655399 PQR655395:PQR655399 QAN655395:QAN655399 QKJ655395:QKJ655399 QUF655395:QUF655399 REB655395:REB655399 RNX655395:RNX655399 RXT655395:RXT655399 SHP655395:SHP655399 SRL655395:SRL655399 TBH655395:TBH655399 TLD655395:TLD655399 TUZ655395:TUZ655399 UEV655395:UEV655399 UOR655395:UOR655399 UYN655395:UYN655399 VIJ655395:VIJ655399 VSF655395:VSF655399 WCB655395:WCB655399 WLX655395:WLX655399 WVT655395:WVT655399 JH720931:JH720935 TD720931:TD720935 ACZ720931:ACZ720935 AMV720931:AMV720935 AWR720931:AWR720935 BGN720931:BGN720935 BQJ720931:BQJ720935 CAF720931:CAF720935 CKB720931:CKB720935 CTX720931:CTX720935 DDT720931:DDT720935 DNP720931:DNP720935 DXL720931:DXL720935 EHH720931:EHH720935 ERD720931:ERD720935 FAZ720931:FAZ720935 FKV720931:FKV720935 FUR720931:FUR720935 GEN720931:GEN720935 GOJ720931:GOJ720935 GYF720931:GYF720935 HIB720931:HIB720935 HRX720931:HRX720935 IBT720931:IBT720935 ILP720931:ILP720935 IVL720931:IVL720935 JFH720931:JFH720935 JPD720931:JPD720935 JYZ720931:JYZ720935 KIV720931:KIV720935 KSR720931:KSR720935 LCN720931:LCN720935 LMJ720931:LMJ720935 LWF720931:LWF720935 MGB720931:MGB720935 MPX720931:MPX720935 MZT720931:MZT720935 NJP720931:NJP720935 NTL720931:NTL720935 ODH720931:ODH720935 OND720931:OND720935 OWZ720931:OWZ720935 PGV720931:PGV720935 PQR720931:PQR720935 QAN720931:QAN720935 QKJ720931:QKJ720935 QUF720931:QUF720935 REB720931:REB720935 RNX720931:RNX720935 RXT720931:RXT720935 SHP720931:SHP720935 SRL720931:SRL720935 TBH720931:TBH720935 TLD720931:TLD720935 TUZ720931:TUZ720935 UEV720931:UEV720935 UOR720931:UOR720935 UYN720931:UYN720935 VIJ720931:VIJ720935 VSF720931:VSF720935 WCB720931:WCB720935 WLX720931:WLX720935 WVT720931:WVT720935 JH786467:JH786471 TD786467:TD786471 ACZ786467:ACZ786471 AMV786467:AMV786471 AWR786467:AWR786471 BGN786467:BGN786471 BQJ786467:BQJ786471 CAF786467:CAF786471 CKB786467:CKB786471 CTX786467:CTX786471 DDT786467:DDT786471 DNP786467:DNP786471 DXL786467:DXL786471 EHH786467:EHH786471 ERD786467:ERD786471 FAZ786467:FAZ786471 FKV786467:FKV786471 FUR786467:FUR786471 GEN786467:GEN786471 GOJ786467:GOJ786471 GYF786467:GYF786471 HIB786467:HIB786471 HRX786467:HRX786471 IBT786467:IBT786471 ILP786467:ILP786471 IVL786467:IVL786471 JFH786467:JFH786471 JPD786467:JPD786471 JYZ786467:JYZ786471 KIV786467:KIV786471 KSR786467:KSR786471 LCN786467:LCN786471 LMJ786467:LMJ786471 LWF786467:LWF786471 MGB786467:MGB786471 MPX786467:MPX786471 MZT786467:MZT786471 NJP786467:NJP786471 NTL786467:NTL786471 ODH786467:ODH786471 OND786467:OND786471 OWZ786467:OWZ786471 PGV786467:PGV786471 PQR786467:PQR786471 QAN786467:QAN786471 QKJ786467:QKJ786471 QUF786467:QUF786471 REB786467:REB786471 RNX786467:RNX786471 RXT786467:RXT786471 SHP786467:SHP786471 SRL786467:SRL786471 TBH786467:TBH786471 TLD786467:TLD786471 TUZ786467:TUZ786471 UEV786467:UEV786471 UOR786467:UOR786471 UYN786467:UYN786471 VIJ786467:VIJ786471 VSF786467:VSF786471 WCB786467:WCB786471 WLX786467:WLX786471 WVT786467:WVT786471 JH852003:JH852007 TD852003:TD852007 ACZ852003:ACZ852007 AMV852003:AMV852007 AWR852003:AWR852007 BGN852003:BGN852007 BQJ852003:BQJ852007 CAF852003:CAF852007 CKB852003:CKB852007 CTX852003:CTX852007 DDT852003:DDT852007 DNP852003:DNP852007 DXL852003:DXL852007 EHH852003:EHH852007 ERD852003:ERD852007 FAZ852003:FAZ852007 FKV852003:FKV852007 FUR852003:FUR852007 GEN852003:GEN852007 GOJ852003:GOJ852007 GYF852003:GYF852007 HIB852003:HIB852007 HRX852003:HRX852007 IBT852003:IBT852007 ILP852003:ILP852007 IVL852003:IVL852007 JFH852003:JFH852007 JPD852003:JPD852007 JYZ852003:JYZ852007 KIV852003:KIV852007 KSR852003:KSR852007 LCN852003:LCN852007 LMJ852003:LMJ852007 LWF852003:LWF852007 MGB852003:MGB852007 MPX852003:MPX852007 MZT852003:MZT852007 NJP852003:NJP852007 NTL852003:NTL852007 ODH852003:ODH852007 OND852003:OND852007 OWZ852003:OWZ852007 PGV852003:PGV852007 PQR852003:PQR852007 QAN852003:QAN852007 QKJ852003:QKJ852007 QUF852003:QUF852007 REB852003:REB852007 RNX852003:RNX852007 RXT852003:RXT852007 SHP852003:SHP852007 SRL852003:SRL852007 TBH852003:TBH852007 TLD852003:TLD852007 TUZ852003:TUZ852007 UEV852003:UEV852007 UOR852003:UOR852007 UYN852003:UYN852007 VIJ852003:VIJ852007 VSF852003:VSF852007 WCB852003:WCB852007 WLX852003:WLX852007 WVT852003:WVT852007 JH917539:JH917543 TD917539:TD917543 ACZ917539:ACZ917543 AMV917539:AMV917543 AWR917539:AWR917543 BGN917539:BGN917543 BQJ917539:BQJ917543 CAF917539:CAF917543 CKB917539:CKB917543 CTX917539:CTX917543 DDT917539:DDT917543 DNP917539:DNP917543 DXL917539:DXL917543 EHH917539:EHH917543 ERD917539:ERD917543 FAZ917539:FAZ917543 FKV917539:FKV917543 FUR917539:FUR917543 GEN917539:GEN917543 GOJ917539:GOJ917543 GYF917539:GYF917543 HIB917539:HIB917543 HRX917539:HRX917543 IBT917539:IBT917543 ILP917539:ILP917543 IVL917539:IVL917543 JFH917539:JFH917543 JPD917539:JPD917543 JYZ917539:JYZ917543 KIV917539:KIV917543 KSR917539:KSR917543 LCN917539:LCN917543 LMJ917539:LMJ917543 LWF917539:LWF917543 MGB917539:MGB917543 MPX917539:MPX917543 MZT917539:MZT917543 NJP917539:NJP917543 NTL917539:NTL917543 ODH917539:ODH917543 OND917539:OND917543 OWZ917539:OWZ917543 PGV917539:PGV917543 PQR917539:PQR917543 QAN917539:QAN917543 QKJ917539:QKJ917543 QUF917539:QUF917543 REB917539:REB917543 RNX917539:RNX917543 RXT917539:RXT917543 SHP917539:SHP917543 SRL917539:SRL917543 TBH917539:TBH917543 TLD917539:TLD917543 TUZ917539:TUZ917543 UEV917539:UEV917543 UOR917539:UOR917543 UYN917539:UYN917543 VIJ917539:VIJ917543 VSF917539:VSF917543 WCB917539:WCB917543 WLX917539:WLX917543 WVT917539:WVT917543 JH983075:JH983079 TD983075:TD983079 ACZ983075:ACZ983079 AMV983075:AMV983079 AWR983075:AWR983079 BGN983075:BGN983079 BQJ983075:BQJ983079 CAF983075:CAF983079 CKB983075:CKB983079 CTX983075:CTX983079 DDT983075:DDT983079 DNP983075:DNP983079 DXL983075:DXL983079 EHH983075:EHH983079 ERD983075:ERD983079 FAZ983075:FAZ983079 FKV983075:FKV983079 FUR983075:FUR983079 GEN983075:GEN983079 GOJ983075:GOJ983079 GYF983075:GYF983079 HIB983075:HIB983079 HRX983075:HRX983079 IBT983075:IBT983079 ILP983075:ILP983079 IVL983075:IVL983079 JFH983075:JFH983079 JPD983075:JPD983079 JYZ983075:JYZ983079 KIV983075:KIV983079 KSR983075:KSR983079 LCN983075:LCN983079 LMJ983075:LMJ983079 LWF983075:LWF983079 MGB983075:MGB983079 MPX983075:MPX983079 MZT983075:MZT983079 NJP983075:NJP983079 NTL983075:NTL983079 ODH983075:ODH983079 OND983075:OND983079 OWZ983075:OWZ983079 PGV983075:PGV983079 PQR983075:PQR983079 QAN983075:QAN983079 QKJ983075:QKJ983079 QUF983075:QUF983079 REB983075:REB983079 RNX983075:RNX983079 RXT983075:RXT983079 SHP983075:SHP983079 SRL983075:SRL983079 TBH983075:TBH983079 TLD983075:TLD983079 TUZ983075:TUZ983079 UEV983075:UEV983079 UOR983075:UOR983079 UYN983075:UYN983079 VIJ983075:VIJ983079 VSF983075:VSF983079 WCB983075:WCB983079 WLX983075:WLX983079 WVT983075:WVT983079 WVH36:WVH39 WVT35 WLL36:WLL39 WLX35 WBP36:WBP39 WCB35 VRT36:VRT39 VSF35 VHX36:VHX39 VIJ35 UYB36:UYB39 UYN35 UOF36:UOF39 UOR35 UEJ36:UEJ39 UEV35 TUN36:TUN39 TUZ35 TKR36:TKR39 TLD35 TAV36:TAV39 TBH35 SQZ36:SQZ39 SRL35 SHD36:SHD39 SHP35 RXH36:RXH39 RXT35 RNL36:RNL39 RNX35 RDP36:RDP39 REB35 QTT36:QTT39 QUF35 QJX36:QJX39 QKJ35 QAB36:QAB39 QAN35 PQF36:PQF39 PQR35 PGJ36:PGJ39 PGV35 OWN36:OWN39 OWZ35 OMR36:OMR39 OND35 OCV36:OCV39 ODH35 NSZ36:NSZ39 NTL35 NJD36:NJD39 NJP35 MZH36:MZH39 MZT35 MPL36:MPL39 MPX35 MFP36:MFP39 MGB35 LVT36:LVT39 LWF35 LLX36:LLX39 LMJ35 LCB36:LCB39 LCN35 KSF36:KSF39 KSR35 KIJ36:KIJ39 KIV35 JYN36:JYN39 JYZ35 JOR36:JOR39 JPD35 JEV36:JEV39 JFH35 IUZ36:IUZ39 IVL35 ILD36:ILD39 ILP35 IBH36:IBH39 IBT35 HRL36:HRL39 HRX35 HHP36:HHP39 HIB35 GXT36:GXT39 GYF35 GNX36:GNX39 GOJ35 GEB36:GEB39 GEN35 FUF36:FUF39 FUR35 FKJ36:FKJ39 FKV35 FAN36:FAN39 FAZ35 EQR36:EQR39 ERD35 EGV36:EGV39 EHH35 DWZ36:DWZ39 DXL35 DND36:DND39 DNP35 DDH36:DDH39 DDT35 CTL36:CTL39 CTX35 CJP36:CJP39 CKB35 BZT36:BZT39 CAF35 BPX36:BPX39 BQJ35 BGB36:BGB39 BGN35 AWF36:AWF39 AWR35 AMJ36:AMJ39 AMV35 ACN36:ACN39 ACZ35 SR36:SR39 TD35 IV36:IV39 JH35" xr:uid="{5C7704E6-F8FD-4A17-B654-6FDA961F2440}"/>
    <dataValidation type="list" allowBlank="1" showInputMessage="1" showErrorMessage="1" sqref="WVS983082 IU42 SQ42 ACM42 AMI42 AWE42 BGA42 BPW42 BZS42 CJO42 CTK42 DDG42 DNC42 DWY42 EGU42 EQQ42 FAM42 FKI42 FUE42 GEA42 GNW42 GXS42 HHO42 HRK42 IBG42 ILC42 IUY42 JEU42 JOQ42 JYM42 KII42 KSE42 LCA42 LLW42 LVS42 MFO42 MPK42 MZG42 NJC42 NSY42 OCU42 OMQ42 OWM42 PGI42 PQE42 QAA42 QJW42 QTS42 RDO42 RNK42 RXG42 SHC42 SQY42 TAU42 TKQ42 TUM42 UEI42 UOE42 UYA42 VHW42 VRS42 WBO42 WLK42 WVG42 JG65578 TC65578 ACY65578 AMU65578 AWQ65578 BGM65578 BQI65578 CAE65578 CKA65578 CTW65578 DDS65578 DNO65578 DXK65578 EHG65578 ERC65578 FAY65578 FKU65578 FUQ65578 GEM65578 GOI65578 GYE65578 HIA65578 HRW65578 IBS65578 ILO65578 IVK65578 JFG65578 JPC65578 JYY65578 KIU65578 KSQ65578 LCM65578 LMI65578 LWE65578 MGA65578 MPW65578 MZS65578 NJO65578 NTK65578 ODG65578 ONC65578 OWY65578 PGU65578 PQQ65578 QAM65578 QKI65578 QUE65578 REA65578 RNW65578 RXS65578 SHO65578 SRK65578 TBG65578 TLC65578 TUY65578 UEU65578 UOQ65578 UYM65578 VII65578 VSE65578 WCA65578 WLW65578 WVS65578 JG131114 TC131114 ACY131114 AMU131114 AWQ131114 BGM131114 BQI131114 CAE131114 CKA131114 CTW131114 DDS131114 DNO131114 DXK131114 EHG131114 ERC131114 FAY131114 FKU131114 FUQ131114 GEM131114 GOI131114 GYE131114 HIA131114 HRW131114 IBS131114 ILO131114 IVK131114 JFG131114 JPC131114 JYY131114 KIU131114 KSQ131114 LCM131114 LMI131114 LWE131114 MGA131114 MPW131114 MZS131114 NJO131114 NTK131114 ODG131114 ONC131114 OWY131114 PGU131114 PQQ131114 QAM131114 QKI131114 QUE131114 REA131114 RNW131114 RXS131114 SHO131114 SRK131114 TBG131114 TLC131114 TUY131114 UEU131114 UOQ131114 UYM131114 VII131114 VSE131114 WCA131114 WLW131114 WVS131114 JG196650 TC196650 ACY196650 AMU196650 AWQ196650 BGM196650 BQI196650 CAE196650 CKA196650 CTW196650 DDS196650 DNO196650 DXK196650 EHG196650 ERC196650 FAY196650 FKU196650 FUQ196650 GEM196650 GOI196650 GYE196650 HIA196650 HRW196650 IBS196650 ILO196650 IVK196650 JFG196650 JPC196650 JYY196650 KIU196650 KSQ196650 LCM196650 LMI196650 LWE196650 MGA196650 MPW196650 MZS196650 NJO196650 NTK196650 ODG196650 ONC196650 OWY196650 PGU196650 PQQ196650 QAM196650 QKI196650 QUE196650 REA196650 RNW196650 RXS196650 SHO196650 SRK196650 TBG196650 TLC196650 TUY196650 UEU196650 UOQ196650 UYM196650 VII196650 VSE196650 WCA196650 WLW196650 WVS196650 JG262186 TC262186 ACY262186 AMU262186 AWQ262186 BGM262186 BQI262186 CAE262186 CKA262186 CTW262186 DDS262186 DNO262186 DXK262186 EHG262186 ERC262186 FAY262186 FKU262186 FUQ262186 GEM262186 GOI262186 GYE262186 HIA262186 HRW262186 IBS262186 ILO262186 IVK262186 JFG262186 JPC262186 JYY262186 KIU262186 KSQ262186 LCM262186 LMI262186 LWE262186 MGA262186 MPW262186 MZS262186 NJO262186 NTK262186 ODG262186 ONC262186 OWY262186 PGU262186 PQQ262186 QAM262186 QKI262186 QUE262186 REA262186 RNW262186 RXS262186 SHO262186 SRK262186 TBG262186 TLC262186 TUY262186 UEU262186 UOQ262186 UYM262186 VII262186 VSE262186 WCA262186 WLW262186 WVS262186 JG327722 TC327722 ACY327722 AMU327722 AWQ327722 BGM327722 BQI327722 CAE327722 CKA327722 CTW327722 DDS327722 DNO327722 DXK327722 EHG327722 ERC327722 FAY327722 FKU327722 FUQ327722 GEM327722 GOI327722 GYE327722 HIA327722 HRW327722 IBS327722 ILO327722 IVK327722 JFG327722 JPC327722 JYY327722 KIU327722 KSQ327722 LCM327722 LMI327722 LWE327722 MGA327722 MPW327722 MZS327722 NJO327722 NTK327722 ODG327722 ONC327722 OWY327722 PGU327722 PQQ327722 QAM327722 QKI327722 QUE327722 REA327722 RNW327722 RXS327722 SHO327722 SRK327722 TBG327722 TLC327722 TUY327722 UEU327722 UOQ327722 UYM327722 VII327722 VSE327722 WCA327722 WLW327722 WVS327722 JG393258 TC393258 ACY393258 AMU393258 AWQ393258 BGM393258 BQI393258 CAE393258 CKA393258 CTW393258 DDS393258 DNO393258 DXK393258 EHG393258 ERC393258 FAY393258 FKU393258 FUQ393258 GEM393258 GOI393258 GYE393258 HIA393258 HRW393258 IBS393258 ILO393258 IVK393258 JFG393258 JPC393258 JYY393258 KIU393258 KSQ393258 LCM393258 LMI393258 LWE393258 MGA393258 MPW393258 MZS393258 NJO393258 NTK393258 ODG393258 ONC393258 OWY393258 PGU393258 PQQ393258 QAM393258 QKI393258 QUE393258 REA393258 RNW393258 RXS393258 SHO393258 SRK393258 TBG393258 TLC393258 TUY393258 UEU393258 UOQ393258 UYM393258 VII393258 VSE393258 WCA393258 WLW393258 WVS393258 JG458794 TC458794 ACY458794 AMU458794 AWQ458794 BGM458794 BQI458794 CAE458794 CKA458794 CTW458794 DDS458794 DNO458794 DXK458794 EHG458794 ERC458794 FAY458794 FKU458794 FUQ458794 GEM458794 GOI458794 GYE458794 HIA458794 HRW458794 IBS458794 ILO458794 IVK458794 JFG458794 JPC458794 JYY458794 KIU458794 KSQ458794 LCM458794 LMI458794 LWE458794 MGA458794 MPW458794 MZS458794 NJO458794 NTK458794 ODG458794 ONC458794 OWY458794 PGU458794 PQQ458794 QAM458794 QKI458794 QUE458794 REA458794 RNW458794 RXS458794 SHO458794 SRK458794 TBG458794 TLC458794 TUY458794 UEU458794 UOQ458794 UYM458794 VII458794 VSE458794 WCA458794 WLW458794 WVS458794 JG524330 TC524330 ACY524330 AMU524330 AWQ524330 BGM524330 BQI524330 CAE524330 CKA524330 CTW524330 DDS524330 DNO524330 DXK524330 EHG524330 ERC524330 FAY524330 FKU524330 FUQ524330 GEM524330 GOI524330 GYE524330 HIA524330 HRW524330 IBS524330 ILO524330 IVK524330 JFG524330 JPC524330 JYY524330 KIU524330 KSQ524330 LCM524330 LMI524330 LWE524330 MGA524330 MPW524330 MZS524330 NJO524330 NTK524330 ODG524330 ONC524330 OWY524330 PGU524330 PQQ524330 QAM524330 QKI524330 QUE524330 REA524330 RNW524330 RXS524330 SHO524330 SRK524330 TBG524330 TLC524330 TUY524330 UEU524330 UOQ524330 UYM524330 VII524330 VSE524330 WCA524330 WLW524330 WVS524330 JG589866 TC589866 ACY589866 AMU589866 AWQ589866 BGM589866 BQI589866 CAE589866 CKA589866 CTW589866 DDS589866 DNO589866 DXK589866 EHG589866 ERC589866 FAY589866 FKU589866 FUQ589866 GEM589866 GOI589866 GYE589866 HIA589866 HRW589866 IBS589866 ILO589866 IVK589866 JFG589866 JPC589866 JYY589866 KIU589866 KSQ589866 LCM589866 LMI589866 LWE589866 MGA589866 MPW589866 MZS589866 NJO589866 NTK589866 ODG589866 ONC589866 OWY589866 PGU589866 PQQ589866 QAM589866 QKI589866 QUE589866 REA589866 RNW589866 RXS589866 SHO589866 SRK589866 TBG589866 TLC589866 TUY589866 UEU589866 UOQ589866 UYM589866 VII589866 VSE589866 WCA589866 WLW589866 WVS589866 JG655402 TC655402 ACY655402 AMU655402 AWQ655402 BGM655402 BQI655402 CAE655402 CKA655402 CTW655402 DDS655402 DNO655402 DXK655402 EHG655402 ERC655402 FAY655402 FKU655402 FUQ655402 GEM655402 GOI655402 GYE655402 HIA655402 HRW655402 IBS655402 ILO655402 IVK655402 JFG655402 JPC655402 JYY655402 KIU655402 KSQ655402 LCM655402 LMI655402 LWE655402 MGA655402 MPW655402 MZS655402 NJO655402 NTK655402 ODG655402 ONC655402 OWY655402 PGU655402 PQQ655402 QAM655402 QKI655402 QUE655402 REA655402 RNW655402 RXS655402 SHO655402 SRK655402 TBG655402 TLC655402 TUY655402 UEU655402 UOQ655402 UYM655402 VII655402 VSE655402 WCA655402 WLW655402 WVS655402 JG720938 TC720938 ACY720938 AMU720938 AWQ720938 BGM720938 BQI720938 CAE720938 CKA720938 CTW720938 DDS720938 DNO720938 DXK720938 EHG720938 ERC720938 FAY720938 FKU720938 FUQ720938 GEM720938 GOI720938 GYE720938 HIA720938 HRW720938 IBS720938 ILO720938 IVK720938 JFG720938 JPC720938 JYY720938 KIU720938 KSQ720938 LCM720938 LMI720938 LWE720938 MGA720938 MPW720938 MZS720938 NJO720938 NTK720938 ODG720938 ONC720938 OWY720938 PGU720938 PQQ720938 QAM720938 QKI720938 QUE720938 REA720938 RNW720938 RXS720938 SHO720938 SRK720938 TBG720938 TLC720938 TUY720938 UEU720938 UOQ720938 UYM720938 VII720938 VSE720938 WCA720938 WLW720938 WVS720938 JG786474 TC786474 ACY786474 AMU786474 AWQ786474 BGM786474 BQI786474 CAE786474 CKA786474 CTW786474 DDS786474 DNO786474 DXK786474 EHG786474 ERC786474 FAY786474 FKU786474 FUQ786474 GEM786474 GOI786474 GYE786474 HIA786474 HRW786474 IBS786474 ILO786474 IVK786474 JFG786474 JPC786474 JYY786474 KIU786474 KSQ786474 LCM786474 LMI786474 LWE786474 MGA786474 MPW786474 MZS786474 NJO786474 NTK786474 ODG786474 ONC786474 OWY786474 PGU786474 PQQ786474 QAM786474 QKI786474 QUE786474 REA786474 RNW786474 RXS786474 SHO786474 SRK786474 TBG786474 TLC786474 TUY786474 UEU786474 UOQ786474 UYM786474 VII786474 VSE786474 WCA786474 WLW786474 WVS786474 JG852010 TC852010 ACY852010 AMU852010 AWQ852010 BGM852010 BQI852010 CAE852010 CKA852010 CTW852010 DDS852010 DNO852010 DXK852010 EHG852010 ERC852010 FAY852010 FKU852010 FUQ852010 GEM852010 GOI852010 GYE852010 HIA852010 HRW852010 IBS852010 ILO852010 IVK852010 JFG852010 JPC852010 JYY852010 KIU852010 KSQ852010 LCM852010 LMI852010 LWE852010 MGA852010 MPW852010 MZS852010 NJO852010 NTK852010 ODG852010 ONC852010 OWY852010 PGU852010 PQQ852010 QAM852010 QKI852010 QUE852010 REA852010 RNW852010 RXS852010 SHO852010 SRK852010 TBG852010 TLC852010 TUY852010 UEU852010 UOQ852010 UYM852010 VII852010 VSE852010 WCA852010 WLW852010 WVS852010 JG917546 TC917546 ACY917546 AMU917546 AWQ917546 BGM917546 BQI917546 CAE917546 CKA917546 CTW917546 DDS917546 DNO917546 DXK917546 EHG917546 ERC917546 FAY917546 FKU917546 FUQ917546 GEM917546 GOI917546 GYE917546 HIA917546 HRW917546 IBS917546 ILO917546 IVK917546 JFG917546 JPC917546 JYY917546 KIU917546 KSQ917546 LCM917546 LMI917546 LWE917546 MGA917546 MPW917546 MZS917546 NJO917546 NTK917546 ODG917546 ONC917546 OWY917546 PGU917546 PQQ917546 QAM917546 QKI917546 QUE917546 REA917546 RNW917546 RXS917546 SHO917546 SRK917546 TBG917546 TLC917546 TUY917546 UEU917546 UOQ917546 UYM917546 VII917546 VSE917546 WCA917546 WLW917546 WVS917546 JG983082 TC983082 ACY983082 AMU983082 AWQ983082 BGM983082 BQI983082 CAE983082 CKA983082 CTW983082 DDS983082 DNO983082 DXK983082 EHG983082 ERC983082 FAY983082 FKU983082 FUQ983082 GEM983082 GOI983082 GYE983082 HIA983082 HRW983082 IBS983082 ILO983082 IVK983082 JFG983082 JPC983082 JYY983082 KIU983082 KSQ983082 LCM983082 LMI983082 LWE983082 MGA983082 MPW983082 MZS983082 NJO983082 NTK983082 ODG983082 ONC983082 OWY983082 PGU983082 PQQ983082 QAM983082 QKI983082 QUE983082 REA983082 RNW983082 RXS983082 SHO983082 SRK983082 TBG983082 TLC983082 TUY983082 UEU983082 UOQ983082 UYM983082 VII983082 VSE983082 WCA983082 WLW983082" xr:uid="{3AC3AAEE-C69F-444F-A52B-0D8A0BA31FB8}">
      <formula1>anc_per</formula1>
    </dataValidation>
    <dataValidation type="decimal" operator="greaterThanOrEqual" allowBlank="1" showInputMessage="1" showErrorMessage="1" error="Value requested as a percent above 0. " prompt="Numerator - Total Patient Service Cash Collected for the most recent 12 months, net of refunds. _x000a_Denominator- Net Patient Service Revenue as a lagging indicator. Include the 3 months prior to the year you are reporting, plus the first 9 months CY. " sqref="K14" xr:uid="{93363095-15AE-427A-ADD9-2D7A8AD623D1}">
      <formula1>0</formula1>
    </dataValidation>
    <dataValidation type="decimal" allowBlank="1" showInputMessage="1" showErrorMessage="1" sqref="K16:K17" xr:uid="{38E4AF15-FCA3-4F22-944D-6084C14A8D40}">
      <formula1>0</formula1>
      <formula2>0.99</formula2>
    </dataValidation>
    <dataValidation type="whole" operator="greaterThanOrEqual" allowBlank="1" showInputMessage="1" showErrorMessage="1" errorTitle="Dollar value requested" error="Please enter a dollar value greater than or equal to $0.00" prompt="Patient service cash collected refers the total patient service cash collected for the reporting month, net of refunds. " sqref="K13" xr:uid="{2B13EF05-C484-47A3-89AA-F13838C5F5DB}">
      <formula1>0</formula1>
    </dataValidation>
    <dataValidation allowBlank="1" showInputMessage="1" showErrorMessage="1" prompt="Total Cost to Collect will only be auto-populated if you provide all three components listed above. Otherwise, it will remain blank. _x000a_" sqref="K25" xr:uid="{E084071D-9F95-45FC-8213-CF0827A3EB99}"/>
    <dataValidation type="whole" operator="greaterThanOrEqual" allowBlank="1" showInputMessage="1" showErrorMessage="1" errorTitle="Number " error="Entry must be a number_x000a_" promptTitle="Input as Dollars" prompt="Cost to collect in this section should be reported in dollars. Cost to collect as a % of NPR and Cash Collection will be autopopulated based on your entries. " sqref="K21:K23" xr:uid="{1FAA441C-0CD4-4562-884B-7EC0CE71FF3C}">
      <formula1>0</formula1>
    </dataValidation>
    <dataValidation allowBlank="1" showInputMessage="1" showErrorMessage="1" prompt="Total Cost to Collect % NPR will only be auto-populated if full cost to collect can be calculated and NPR is provided. Otherwise, it will remain blank. _x000a_" sqref="K26" xr:uid="{76BF1CBF-D6B8-49F1-8B5B-5DB646240A82}"/>
    <dataValidation allowBlank="1" showInputMessage="1" showErrorMessage="1" promptTitle="Date Format" prompt="Please enter date without zeroes. Example, &quot;1/1/2020&quot; " sqref="K5:K6" xr:uid="{FFE02E23-16E2-4C1C-9775-70F068D100EB}"/>
    <dataValidation allowBlank="1" showInputMessage="1" showErrorMessage="1" promptTitle="Reminder:" prompt="Orange cells will autogenerate values and do not require manual entry_x000a_" sqref="K11:K12" xr:uid="{7A0AE1E4-B44F-4DC3-B740-1F940BB42A36}"/>
    <dataValidation type="whole" operator="greaterThanOrEqual" allowBlank="1" showInputMessage="1" showErrorMessage="1" errorTitle="Dollar value requested" error="Please enter a dollar value greater than or equal to $0.00" prompt="Type out full value. _x000a__x000a_Correct- 3,000,000 &lt;- represents three million_x000a_Incorrect - 3.0 mil &lt;- excel will not allow _x000a__x000a_" sqref="K8:K10" xr:uid="{61BB0016-6FED-4FD9-9EF5-0880EBE210D0}">
      <formula1>0</formula1>
    </dataValidation>
    <dataValidation allowBlank="1" showInputMessage="1" showErrorMessage="1" promptTitle="Calculation" prompt="Patient access ($) cost to collect divided by NPR" sqref="K27" xr:uid="{5530BDAA-EC14-4913-9466-4C83B628ED3B}"/>
    <dataValidation allowBlank="1" showInputMessage="1" showErrorMessage="1" promptTitle="Calculation" prompt="Mid-cycle ($) cost to collect divided by NPR" sqref="K28" xr:uid="{B9CEA883-800E-4EDE-8A27-B10C04ED1FED}"/>
    <dataValidation allowBlank="1" showInputMessage="1" showErrorMessage="1" promptTitle="Calculation " prompt="Business office  ($) cost to collect divided by NPR" sqref="K29" xr:uid="{3E482B5F-9B86-4B1A-92F2-4642E0C5DDD2}"/>
    <dataValidation allowBlank="1" showInputMessage="1" showErrorMessage="1" promptTitle="Calculation" prompt="Cost to collect total ($) divided by total patient service cash collected ($) " sqref="K30" xr:uid="{0EDD6B4C-971C-41AD-8448-FB90C9E73535}"/>
    <dataValidation allowBlank="1" showInputMessage="1" showErrorMessage="1" promptTitle="Calculation" prompt="Cost to collect in patient access ($) divided by total patient service cash collected " sqref="K31" xr:uid="{07E6C156-9496-4119-975F-32B4DF1200FB}"/>
    <dataValidation allowBlank="1" showInputMessage="1" showErrorMessage="1" promptTitle="Calculation" prompt="Cost to collect in mid-cycle ($) divided by total patient service cash collected ($)" sqref="K32" xr:uid="{213BAD24-600D-4E0A-B6D7-885B77C21CEA}"/>
    <dataValidation allowBlank="1" showInputMessage="1" showErrorMessage="1" promptTitle="Calculation" prompt="Cost to collect in business office ($) divided by total patient service cash collected ($)" sqref="K33" xr:uid="{3DE756C3-BBDD-4235-887D-DA0D9EC628D9}"/>
  </dataValidations>
  <hyperlinks>
    <hyperlink ref="I14" location="'Definitions and Formulae'!A23" display="Cash Collection as a % of NPR" xr:uid="{C6C012BE-FC03-4476-9945-1761672A3F11}"/>
    <hyperlink ref="J21" location="'Definitions and Formulae'!A25" display="Patient Access" xr:uid="{2F9CB9C8-CFE5-4F29-86BF-50C21AFE12F3}"/>
    <hyperlink ref="J22" location="'Definitions and Formulae'!A26" display="Mid-Cycle" xr:uid="{47FB755A-44DA-4B1F-98ED-69C54A72AED0}"/>
    <hyperlink ref="J23" location="'Definitions and Formulae'!A27" display="Business Office " xr:uid="{714E6BE5-E746-40EB-ABB4-535CC5FACE36}"/>
    <hyperlink ref="H30:J30" location="'Definitions and Formulae'!A24" display="Full Cost to Collect (% Cash Collection)" xr:uid="{518F5D4F-57E7-46C5-8DAE-DC485C447CFA}"/>
  </hyperlinks>
  <pageMargins left="0.7" right="0.7" top="0.75" bottom="0.75" header="0.3" footer="0.3"/>
  <pageSetup scale="62" fitToHeight="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A4C348-0775-479D-9D98-51227CFF59E1}">
  <sheetPr codeName="Sheet5">
    <tabColor rgb="FFFFFF00"/>
    <pageSetUpPr fitToPage="1"/>
  </sheetPr>
  <dimension ref="A1:W72"/>
  <sheetViews>
    <sheetView showGridLines="0" showRowColHeaders="0" zoomScale="78" zoomScaleNormal="52" workbookViewId="0">
      <selection activeCell="H9" sqref="H9"/>
    </sheetView>
  </sheetViews>
  <sheetFormatPr defaultColWidth="8.81640625" defaultRowHeight="14.5" x14ac:dyDescent="0.35"/>
  <cols>
    <col min="1" max="1" width="2.7265625" customWidth="1"/>
    <col min="2" max="2" width="7.54296875" customWidth="1"/>
    <col min="3" max="3" width="2.7265625" customWidth="1"/>
    <col min="4" max="4" width="7.54296875" customWidth="1"/>
    <col min="5" max="5" width="10.26953125" customWidth="1"/>
    <col min="6" max="6" width="12.1796875" customWidth="1"/>
    <col min="7" max="7" width="26.26953125" customWidth="1"/>
    <col min="8" max="8" width="15" customWidth="1"/>
    <col min="9" max="9" width="14.1796875" customWidth="1"/>
    <col min="10" max="10" width="7.36328125" customWidth="1"/>
    <col min="11" max="11" width="17.81640625" customWidth="1"/>
    <col min="12" max="12" width="24.7265625" customWidth="1"/>
    <col min="13" max="13" width="24.6328125" customWidth="1"/>
    <col min="14" max="15" width="7.26953125" customWidth="1"/>
    <col min="16" max="16" width="4.81640625" customWidth="1"/>
    <col min="17" max="17" width="3.81640625" customWidth="1"/>
    <col min="257" max="257" width="2.7265625" customWidth="1"/>
    <col min="258" max="258" width="30.7265625" customWidth="1"/>
    <col min="259" max="259" width="2.7265625" customWidth="1"/>
    <col min="260" max="260" width="7.54296875" customWidth="1"/>
    <col min="261" max="261" width="10.26953125" customWidth="1"/>
    <col min="262" max="262" width="12.1796875" customWidth="1"/>
    <col min="263" max="263" width="10.54296875" customWidth="1"/>
    <col min="264" max="264" width="15" customWidth="1"/>
    <col min="265" max="265" width="14.1796875" customWidth="1"/>
    <col min="266" max="266" width="8.54296875" customWidth="1"/>
    <col min="267" max="267" width="8.453125" customWidth="1"/>
    <col min="268" max="268" width="15.1796875" customWidth="1"/>
    <col min="269" max="269" width="3.1796875" customWidth="1"/>
    <col min="270" max="270" width="5.54296875" customWidth="1"/>
    <col min="271" max="271" width="19.54296875" customWidth="1"/>
    <col min="272" max="272" width="14.81640625" customWidth="1"/>
    <col min="273" max="273" width="3.81640625" customWidth="1"/>
    <col min="513" max="513" width="2.7265625" customWidth="1"/>
    <col min="514" max="514" width="30.7265625" customWidth="1"/>
    <col min="515" max="515" width="2.7265625" customWidth="1"/>
    <col min="516" max="516" width="7.54296875" customWidth="1"/>
    <col min="517" max="517" width="10.26953125" customWidth="1"/>
    <col min="518" max="518" width="12.1796875" customWidth="1"/>
    <col min="519" max="519" width="10.54296875" customWidth="1"/>
    <col min="520" max="520" width="15" customWidth="1"/>
    <col min="521" max="521" width="14.1796875" customWidth="1"/>
    <col min="522" max="522" width="8.54296875" customWidth="1"/>
    <col min="523" max="523" width="8.453125" customWidth="1"/>
    <col min="524" max="524" width="15.1796875" customWidth="1"/>
    <col min="525" max="525" width="3.1796875" customWidth="1"/>
    <col min="526" max="526" width="5.54296875" customWidth="1"/>
    <col min="527" max="527" width="19.54296875" customWidth="1"/>
    <col min="528" max="528" width="14.81640625" customWidth="1"/>
    <col min="529" max="529" width="3.81640625" customWidth="1"/>
    <col min="769" max="769" width="2.7265625" customWidth="1"/>
    <col min="770" max="770" width="30.7265625" customWidth="1"/>
    <col min="771" max="771" width="2.7265625" customWidth="1"/>
    <col min="772" max="772" width="7.54296875" customWidth="1"/>
    <col min="773" max="773" width="10.26953125" customWidth="1"/>
    <col min="774" max="774" width="12.1796875" customWidth="1"/>
    <col min="775" max="775" width="10.54296875" customWidth="1"/>
    <col min="776" max="776" width="15" customWidth="1"/>
    <col min="777" max="777" width="14.1796875" customWidth="1"/>
    <col min="778" max="778" width="8.54296875" customWidth="1"/>
    <col min="779" max="779" width="8.453125" customWidth="1"/>
    <col min="780" max="780" width="15.1796875" customWidth="1"/>
    <col min="781" max="781" width="3.1796875" customWidth="1"/>
    <col min="782" max="782" width="5.54296875" customWidth="1"/>
    <col min="783" max="783" width="19.54296875" customWidth="1"/>
    <col min="784" max="784" width="14.81640625" customWidth="1"/>
    <col min="785" max="785" width="3.81640625" customWidth="1"/>
    <col min="1025" max="1025" width="2.7265625" customWidth="1"/>
    <col min="1026" max="1026" width="30.7265625" customWidth="1"/>
    <col min="1027" max="1027" width="2.7265625" customWidth="1"/>
    <col min="1028" max="1028" width="7.54296875" customWidth="1"/>
    <col min="1029" max="1029" width="10.26953125" customWidth="1"/>
    <col min="1030" max="1030" width="12.1796875" customWidth="1"/>
    <col min="1031" max="1031" width="10.54296875" customWidth="1"/>
    <col min="1032" max="1032" width="15" customWidth="1"/>
    <col min="1033" max="1033" width="14.1796875" customWidth="1"/>
    <col min="1034" max="1034" width="8.54296875" customWidth="1"/>
    <col min="1035" max="1035" width="8.453125" customWidth="1"/>
    <col min="1036" max="1036" width="15.1796875" customWidth="1"/>
    <col min="1037" max="1037" width="3.1796875" customWidth="1"/>
    <col min="1038" max="1038" width="5.54296875" customWidth="1"/>
    <col min="1039" max="1039" width="19.54296875" customWidth="1"/>
    <col min="1040" max="1040" width="14.81640625" customWidth="1"/>
    <col min="1041" max="1041" width="3.81640625" customWidth="1"/>
    <col min="1281" max="1281" width="2.7265625" customWidth="1"/>
    <col min="1282" max="1282" width="30.7265625" customWidth="1"/>
    <col min="1283" max="1283" width="2.7265625" customWidth="1"/>
    <col min="1284" max="1284" width="7.54296875" customWidth="1"/>
    <col min="1285" max="1285" width="10.26953125" customWidth="1"/>
    <col min="1286" max="1286" width="12.1796875" customWidth="1"/>
    <col min="1287" max="1287" width="10.54296875" customWidth="1"/>
    <col min="1288" max="1288" width="15" customWidth="1"/>
    <col min="1289" max="1289" width="14.1796875" customWidth="1"/>
    <col min="1290" max="1290" width="8.54296875" customWidth="1"/>
    <col min="1291" max="1291" width="8.453125" customWidth="1"/>
    <col min="1292" max="1292" width="15.1796875" customWidth="1"/>
    <col min="1293" max="1293" width="3.1796875" customWidth="1"/>
    <col min="1294" max="1294" width="5.54296875" customWidth="1"/>
    <col min="1295" max="1295" width="19.54296875" customWidth="1"/>
    <col min="1296" max="1296" width="14.81640625" customWidth="1"/>
    <col min="1297" max="1297" width="3.81640625" customWidth="1"/>
    <col min="1537" max="1537" width="2.7265625" customWidth="1"/>
    <col min="1538" max="1538" width="30.7265625" customWidth="1"/>
    <col min="1539" max="1539" width="2.7265625" customWidth="1"/>
    <col min="1540" max="1540" width="7.54296875" customWidth="1"/>
    <col min="1541" max="1541" width="10.26953125" customWidth="1"/>
    <col min="1542" max="1542" width="12.1796875" customWidth="1"/>
    <col min="1543" max="1543" width="10.54296875" customWidth="1"/>
    <col min="1544" max="1544" width="15" customWidth="1"/>
    <col min="1545" max="1545" width="14.1796875" customWidth="1"/>
    <col min="1546" max="1546" width="8.54296875" customWidth="1"/>
    <col min="1547" max="1547" width="8.453125" customWidth="1"/>
    <col min="1548" max="1548" width="15.1796875" customWidth="1"/>
    <col min="1549" max="1549" width="3.1796875" customWidth="1"/>
    <col min="1550" max="1550" width="5.54296875" customWidth="1"/>
    <col min="1551" max="1551" width="19.54296875" customWidth="1"/>
    <col min="1552" max="1552" width="14.81640625" customWidth="1"/>
    <col min="1553" max="1553" width="3.81640625" customWidth="1"/>
    <col min="1793" max="1793" width="2.7265625" customWidth="1"/>
    <col min="1794" max="1794" width="30.7265625" customWidth="1"/>
    <col min="1795" max="1795" width="2.7265625" customWidth="1"/>
    <col min="1796" max="1796" width="7.54296875" customWidth="1"/>
    <col min="1797" max="1797" width="10.26953125" customWidth="1"/>
    <col min="1798" max="1798" width="12.1796875" customWidth="1"/>
    <col min="1799" max="1799" width="10.54296875" customWidth="1"/>
    <col min="1800" max="1800" width="15" customWidth="1"/>
    <col min="1801" max="1801" width="14.1796875" customWidth="1"/>
    <col min="1802" max="1802" width="8.54296875" customWidth="1"/>
    <col min="1803" max="1803" width="8.453125" customWidth="1"/>
    <col min="1804" max="1804" width="15.1796875" customWidth="1"/>
    <col min="1805" max="1805" width="3.1796875" customWidth="1"/>
    <col min="1806" max="1806" width="5.54296875" customWidth="1"/>
    <col min="1807" max="1807" width="19.54296875" customWidth="1"/>
    <col min="1808" max="1808" width="14.81640625" customWidth="1"/>
    <col min="1809" max="1809" width="3.81640625" customWidth="1"/>
    <col min="2049" max="2049" width="2.7265625" customWidth="1"/>
    <col min="2050" max="2050" width="30.7265625" customWidth="1"/>
    <col min="2051" max="2051" width="2.7265625" customWidth="1"/>
    <col min="2052" max="2052" width="7.54296875" customWidth="1"/>
    <col min="2053" max="2053" width="10.26953125" customWidth="1"/>
    <col min="2054" max="2054" width="12.1796875" customWidth="1"/>
    <col min="2055" max="2055" width="10.54296875" customWidth="1"/>
    <col min="2056" max="2056" width="15" customWidth="1"/>
    <col min="2057" max="2057" width="14.1796875" customWidth="1"/>
    <col min="2058" max="2058" width="8.54296875" customWidth="1"/>
    <col min="2059" max="2059" width="8.453125" customWidth="1"/>
    <col min="2060" max="2060" width="15.1796875" customWidth="1"/>
    <col min="2061" max="2061" width="3.1796875" customWidth="1"/>
    <col min="2062" max="2062" width="5.54296875" customWidth="1"/>
    <col min="2063" max="2063" width="19.54296875" customWidth="1"/>
    <col min="2064" max="2064" width="14.81640625" customWidth="1"/>
    <col min="2065" max="2065" width="3.81640625" customWidth="1"/>
    <col min="2305" max="2305" width="2.7265625" customWidth="1"/>
    <col min="2306" max="2306" width="30.7265625" customWidth="1"/>
    <col min="2307" max="2307" width="2.7265625" customWidth="1"/>
    <col min="2308" max="2308" width="7.54296875" customWidth="1"/>
    <col min="2309" max="2309" width="10.26953125" customWidth="1"/>
    <col min="2310" max="2310" width="12.1796875" customWidth="1"/>
    <col min="2311" max="2311" width="10.54296875" customWidth="1"/>
    <col min="2312" max="2312" width="15" customWidth="1"/>
    <col min="2313" max="2313" width="14.1796875" customWidth="1"/>
    <col min="2314" max="2314" width="8.54296875" customWidth="1"/>
    <col min="2315" max="2315" width="8.453125" customWidth="1"/>
    <col min="2316" max="2316" width="15.1796875" customWidth="1"/>
    <col min="2317" max="2317" width="3.1796875" customWidth="1"/>
    <col min="2318" max="2318" width="5.54296875" customWidth="1"/>
    <col min="2319" max="2319" width="19.54296875" customWidth="1"/>
    <col min="2320" max="2320" width="14.81640625" customWidth="1"/>
    <col min="2321" max="2321" width="3.81640625" customWidth="1"/>
    <col min="2561" max="2561" width="2.7265625" customWidth="1"/>
    <col min="2562" max="2562" width="30.7265625" customWidth="1"/>
    <col min="2563" max="2563" width="2.7265625" customWidth="1"/>
    <col min="2564" max="2564" width="7.54296875" customWidth="1"/>
    <col min="2565" max="2565" width="10.26953125" customWidth="1"/>
    <col min="2566" max="2566" width="12.1796875" customWidth="1"/>
    <col min="2567" max="2567" width="10.54296875" customWidth="1"/>
    <col min="2568" max="2568" width="15" customWidth="1"/>
    <col min="2569" max="2569" width="14.1796875" customWidth="1"/>
    <col min="2570" max="2570" width="8.54296875" customWidth="1"/>
    <col min="2571" max="2571" width="8.453125" customWidth="1"/>
    <col min="2572" max="2572" width="15.1796875" customWidth="1"/>
    <col min="2573" max="2573" width="3.1796875" customWidth="1"/>
    <col min="2574" max="2574" width="5.54296875" customWidth="1"/>
    <col min="2575" max="2575" width="19.54296875" customWidth="1"/>
    <col min="2576" max="2576" width="14.81640625" customWidth="1"/>
    <col min="2577" max="2577" width="3.81640625" customWidth="1"/>
    <col min="2817" max="2817" width="2.7265625" customWidth="1"/>
    <col min="2818" max="2818" width="30.7265625" customWidth="1"/>
    <col min="2819" max="2819" width="2.7265625" customWidth="1"/>
    <col min="2820" max="2820" width="7.54296875" customWidth="1"/>
    <col min="2821" max="2821" width="10.26953125" customWidth="1"/>
    <col min="2822" max="2822" width="12.1796875" customWidth="1"/>
    <col min="2823" max="2823" width="10.54296875" customWidth="1"/>
    <col min="2824" max="2824" width="15" customWidth="1"/>
    <col min="2825" max="2825" width="14.1796875" customWidth="1"/>
    <col min="2826" max="2826" width="8.54296875" customWidth="1"/>
    <col min="2827" max="2827" width="8.453125" customWidth="1"/>
    <col min="2828" max="2828" width="15.1796875" customWidth="1"/>
    <col min="2829" max="2829" width="3.1796875" customWidth="1"/>
    <col min="2830" max="2830" width="5.54296875" customWidth="1"/>
    <col min="2831" max="2831" width="19.54296875" customWidth="1"/>
    <col min="2832" max="2832" width="14.81640625" customWidth="1"/>
    <col min="2833" max="2833" width="3.81640625" customWidth="1"/>
    <col min="3073" max="3073" width="2.7265625" customWidth="1"/>
    <col min="3074" max="3074" width="30.7265625" customWidth="1"/>
    <col min="3075" max="3075" width="2.7265625" customWidth="1"/>
    <col min="3076" max="3076" width="7.54296875" customWidth="1"/>
    <col min="3077" max="3077" width="10.26953125" customWidth="1"/>
    <col min="3078" max="3078" width="12.1796875" customWidth="1"/>
    <col min="3079" max="3079" width="10.54296875" customWidth="1"/>
    <col min="3080" max="3080" width="15" customWidth="1"/>
    <col min="3081" max="3081" width="14.1796875" customWidth="1"/>
    <col min="3082" max="3082" width="8.54296875" customWidth="1"/>
    <col min="3083" max="3083" width="8.453125" customWidth="1"/>
    <col min="3084" max="3084" width="15.1796875" customWidth="1"/>
    <col min="3085" max="3085" width="3.1796875" customWidth="1"/>
    <col min="3086" max="3086" width="5.54296875" customWidth="1"/>
    <col min="3087" max="3087" width="19.54296875" customWidth="1"/>
    <col min="3088" max="3088" width="14.81640625" customWidth="1"/>
    <col min="3089" max="3089" width="3.81640625" customWidth="1"/>
    <col min="3329" max="3329" width="2.7265625" customWidth="1"/>
    <col min="3330" max="3330" width="30.7265625" customWidth="1"/>
    <col min="3331" max="3331" width="2.7265625" customWidth="1"/>
    <col min="3332" max="3332" width="7.54296875" customWidth="1"/>
    <col min="3333" max="3333" width="10.26953125" customWidth="1"/>
    <col min="3334" max="3334" width="12.1796875" customWidth="1"/>
    <col min="3335" max="3335" width="10.54296875" customWidth="1"/>
    <col min="3336" max="3336" width="15" customWidth="1"/>
    <col min="3337" max="3337" width="14.1796875" customWidth="1"/>
    <col min="3338" max="3338" width="8.54296875" customWidth="1"/>
    <col min="3339" max="3339" width="8.453125" customWidth="1"/>
    <col min="3340" max="3340" width="15.1796875" customWidth="1"/>
    <col min="3341" max="3341" width="3.1796875" customWidth="1"/>
    <col min="3342" max="3342" width="5.54296875" customWidth="1"/>
    <col min="3343" max="3343" width="19.54296875" customWidth="1"/>
    <col min="3344" max="3344" width="14.81640625" customWidth="1"/>
    <col min="3345" max="3345" width="3.81640625" customWidth="1"/>
    <col min="3585" max="3585" width="2.7265625" customWidth="1"/>
    <col min="3586" max="3586" width="30.7265625" customWidth="1"/>
    <col min="3587" max="3587" width="2.7265625" customWidth="1"/>
    <col min="3588" max="3588" width="7.54296875" customWidth="1"/>
    <col min="3589" max="3589" width="10.26953125" customWidth="1"/>
    <col min="3590" max="3590" width="12.1796875" customWidth="1"/>
    <col min="3591" max="3591" width="10.54296875" customWidth="1"/>
    <col min="3592" max="3592" width="15" customWidth="1"/>
    <col min="3593" max="3593" width="14.1796875" customWidth="1"/>
    <col min="3594" max="3594" width="8.54296875" customWidth="1"/>
    <col min="3595" max="3595" width="8.453125" customWidth="1"/>
    <col min="3596" max="3596" width="15.1796875" customWidth="1"/>
    <col min="3597" max="3597" width="3.1796875" customWidth="1"/>
    <col min="3598" max="3598" width="5.54296875" customWidth="1"/>
    <col min="3599" max="3599" width="19.54296875" customWidth="1"/>
    <col min="3600" max="3600" width="14.81640625" customWidth="1"/>
    <col min="3601" max="3601" width="3.81640625" customWidth="1"/>
    <col min="3841" max="3841" width="2.7265625" customWidth="1"/>
    <col min="3842" max="3842" width="30.7265625" customWidth="1"/>
    <col min="3843" max="3843" width="2.7265625" customWidth="1"/>
    <col min="3844" max="3844" width="7.54296875" customWidth="1"/>
    <col min="3845" max="3845" width="10.26953125" customWidth="1"/>
    <col min="3846" max="3846" width="12.1796875" customWidth="1"/>
    <col min="3847" max="3847" width="10.54296875" customWidth="1"/>
    <col min="3848" max="3848" width="15" customWidth="1"/>
    <col min="3849" max="3849" width="14.1796875" customWidth="1"/>
    <col min="3850" max="3850" width="8.54296875" customWidth="1"/>
    <col min="3851" max="3851" width="8.453125" customWidth="1"/>
    <col min="3852" max="3852" width="15.1796875" customWidth="1"/>
    <col min="3853" max="3853" width="3.1796875" customWidth="1"/>
    <col min="3854" max="3854" width="5.54296875" customWidth="1"/>
    <col min="3855" max="3855" width="19.54296875" customWidth="1"/>
    <col min="3856" max="3856" width="14.81640625" customWidth="1"/>
    <col min="3857" max="3857" width="3.81640625" customWidth="1"/>
    <col min="4097" max="4097" width="2.7265625" customWidth="1"/>
    <col min="4098" max="4098" width="30.7265625" customWidth="1"/>
    <col min="4099" max="4099" width="2.7265625" customWidth="1"/>
    <col min="4100" max="4100" width="7.54296875" customWidth="1"/>
    <col min="4101" max="4101" width="10.26953125" customWidth="1"/>
    <col min="4102" max="4102" width="12.1796875" customWidth="1"/>
    <col min="4103" max="4103" width="10.54296875" customWidth="1"/>
    <col min="4104" max="4104" width="15" customWidth="1"/>
    <col min="4105" max="4105" width="14.1796875" customWidth="1"/>
    <col min="4106" max="4106" width="8.54296875" customWidth="1"/>
    <col min="4107" max="4107" width="8.453125" customWidth="1"/>
    <col min="4108" max="4108" width="15.1796875" customWidth="1"/>
    <col min="4109" max="4109" width="3.1796875" customWidth="1"/>
    <col min="4110" max="4110" width="5.54296875" customWidth="1"/>
    <col min="4111" max="4111" width="19.54296875" customWidth="1"/>
    <col min="4112" max="4112" width="14.81640625" customWidth="1"/>
    <col min="4113" max="4113" width="3.81640625" customWidth="1"/>
    <col min="4353" max="4353" width="2.7265625" customWidth="1"/>
    <col min="4354" max="4354" width="30.7265625" customWidth="1"/>
    <col min="4355" max="4355" width="2.7265625" customWidth="1"/>
    <col min="4356" max="4356" width="7.54296875" customWidth="1"/>
    <col min="4357" max="4357" width="10.26953125" customWidth="1"/>
    <col min="4358" max="4358" width="12.1796875" customWidth="1"/>
    <col min="4359" max="4359" width="10.54296875" customWidth="1"/>
    <col min="4360" max="4360" width="15" customWidth="1"/>
    <col min="4361" max="4361" width="14.1796875" customWidth="1"/>
    <col min="4362" max="4362" width="8.54296875" customWidth="1"/>
    <col min="4363" max="4363" width="8.453125" customWidth="1"/>
    <col min="4364" max="4364" width="15.1796875" customWidth="1"/>
    <col min="4365" max="4365" width="3.1796875" customWidth="1"/>
    <col min="4366" max="4366" width="5.54296875" customWidth="1"/>
    <col min="4367" max="4367" width="19.54296875" customWidth="1"/>
    <col min="4368" max="4368" width="14.81640625" customWidth="1"/>
    <col min="4369" max="4369" width="3.81640625" customWidth="1"/>
    <col min="4609" max="4609" width="2.7265625" customWidth="1"/>
    <col min="4610" max="4610" width="30.7265625" customWidth="1"/>
    <col min="4611" max="4611" width="2.7265625" customWidth="1"/>
    <col min="4612" max="4612" width="7.54296875" customWidth="1"/>
    <col min="4613" max="4613" width="10.26953125" customWidth="1"/>
    <col min="4614" max="4614" width="12.1796875" customWidth="1"/>
    <col min="4615" max="4615" width="10.54296875" customWidth="1"/>
    <col min="4616" max="4616" width="15" customWidth="1"/>
    <col min="4617" max="4617" width="14.1796875" customWidth="1"/>
    <col min="4618" max="4618" width="8.54296875" customWidth="1"/>
    <col min="4619" max="4619" width="8.453125" customWidth="1"/>
    <col min="4620" max="4620" width="15.1796875" customWidth="1"/>
    <col min="4621" max="4621" width="3.1796875" customWidth="1"/>
    <col min="4622" max="4622" width="5.54296875" customWidth="1"/>
    <col min="4623" max="4623" width="19.54296875" customWidth="1"/>
    <col min="4624" max="4624" width="14.81640625" customWidth="1"/>
    <col min="4625" max="4625" width="3.81640625" customWidth="1"/>
    <col min="4865" max="4865" width="2.7265625" customWidth="1"/>
    <col min="4866" max="4866" width="30.7265625" customWidth="1"/>
    <col min="4867" max="4867" width="2.7265625" customWidth="1"/>
    <col min="4868" max="4868" width="7.54296875" customWidth="1"/>
    <col min="4869" max="4869" width="10.26953125" customWidth="1"/>
    <col min="4870" max="4870" width="12.1796875" customWidth="1"/>
    <col min="4871" max="4871" width="10.54296875" customWidth="1"/>
    <col min="4872" max="4872" width="15" customWidth="1"/>
    <col min="4873" max="4873" width="14.1796875" customWidth="1"/>
    <col min="4874" max="4874" width="8.54296875" customWidth="1"/>
    <col min="4875" max="4875" width="8.453125" customWidth="1"/>
    <col min="4876" max="4876" width="15.1796875" customWidth="1"/>
    <col min="4877" max="4877" width="3.1796875" customWidth="1"/>
    <col min="4878" max="4878" width="5.54296875" customWidth="1"/>
    <col min="4879" max="4879" width="19.54296875" customWidth="1"/>
    <col min="4880" max="4880" width="14.81640625" customWidth="1"/>
    <col min="4881" max="4881" width="3.81640625" customWidth="1"/>
    <col min="5121" max="5121" width="2.7265625" customWidth="1"/>
    <col min="5122" max="5122" width="30.7265625" customWidth="1"/>
    <col min="5123" max="5123" width="2.7265625" customWidth="1"/>
    <col min="5124" max="5124" width="7.54296875" customWidth="1"/>
    <col min="5125" max="5125" width="10.26953125" customWidth="1"/>
    <col min="5126" max="5126" width="12.1796875" customWidth="1"/>
    <col min="5127" max="5127" width="10.54296875" customWidth="1"/>
    <col min="5128" max="5128" width="15" customWidth="1"/>
    <col min="5129" max="5129" width="14.1796875" customWidth="1"/>
    <col min="5130" max="5130" width="8.54296875" customWidth="1"/>
    <col min="5131" max="5131" width="8.453125" customWidth="1"/>
    <col min="5132" max="5132" width="15.1796875" customWidth="1"/>
    <col min="5133" max="5133" width="3.1796875" customWidth="1"/>
    <col min="5134" max="5134" width="5.54296875" customWidth="1"/>
    <col min="5135" max="5135" width="19.54296875" customWidth="1"/>
    <col min="5136" max="5136" width="14.81640625" customWidth="1"/>
    <col min="5137" max="5137" width="3.81640625" customWidth="1"/>
    <col min="5377" max="5377" width="2.7265625" customWidth="1"/>
    <col min="5378" max="5378" width="30.7265625" customWidth="1"/>
    <col min="5379" max="5379" width="2.7265625" customWidth="1"/>
    <col min="5380" max="5380" width="7.54296875" customWidth="1"/>
    <col min="5381" max="5381" width="10.26953125" customWidth="1"/>
    <col min="5382" max="5382" width="12.1796875" customWidth="1"/>
    <col min="5383" max="5383" width="10.54296875" customWidth="1"/>
    <col min="5384" max="5384" width="15" customWidth="1"/>
    <col min="5385" max="5385" width="14.1796875" customWidth="1"/>
    <col min="5386" max="5386" width="8.54296875" customWidth="1"/>
    <col min="5387" max="5387" width="8.453125" customWidth="1"/>
    <col min="5388" max="5388" width="15.1796875" customWidth="1"/>
    <col min="5389" max="5389" width="3.1796875" customWidth="1"/>
    <col min="5390" max="5390" width="5.54296875" customWidth="1"/>
    <col min="5391" max="5391" width="19.54296875" customWidth="1"/>
    <col min="5392" max="5392" width="14.81640625" customWidth="1"/>
    <col min="5393" max="5393" width="3.81640625" customWidth="1"/>
    <col min="5633" max="5633" width="2.7265625" customWidth="1"/>
    <col min="5634" max="5634" width="30.7265625" customWidth="1"/>
    <col min="5635" max="5635" width="2.7265625" customWidth="1"/>
    <col min="5636" max="5636" width="7.54296875" customWidth="1"/>
    <col min="5637" max="5637" width="10.26953125" customWidth="1"/>
    <col min="5638" max="5638" width="12.1796875" customWidth="1"/>
    <col min="5639" max="5639" width="10.54296875" customWidth="1"/>
    <col min="5640" max="5640" width="15" customWidth="1"/>
    <col min="5641" max="5641" width="14.1796875" customWidth="1"/>
    <col min="5642" max="5642" width="8.54296875" customWidth="1"/>
    <col min="5643" max="5643" width="8.453125" customWidth="1"/>
    <col min="5644" max="5644" width="15.1796875" customWidth="1"/>
    <col min="5645" max="5645" width="3.1796875" customWidth="1"/>
    <col min="5646" max="5646" width="5.54296875" customWidth="1"/>
    <col min="5647" max="5647" width="19.54296875" customWidth="1"/>
    <col min="5648" max="5648" width="14.81640625" customWidth="1"/>
    <col min="5649" max="5649" width="3.81640625" customWidth="1"/>
    <col min="5889" max="5889" width="2.7265625" customWidth="1"/>
    <col min="5890" max="5890" width="30.7265625" customWidth="1"/>
    <col min="5891" max="5891" width="2.7265625" customWidth="1"/>
    <col min="5892" max="5892" width="7.54296875" customWidth="1"/>
    <col min="5893" max="5893" width="10.26953125" customWidth="1"/>
    <col min="5894" max="5894" width="12.1796875" customWidth="1"/>
    <col min="5895" max="5895" width="10.54296875" customWidth="1"/>
    <col min="5896" max="5896" width="15" customWidth="1"/>
    <col min="5897" max="5897" width="14.1796875" customWidth="1"/>
    <col min="5898" max="5898" width="8.54296875" customWidth="1"/>
    <col min="5899" max="5899" width="8.453125" customWidth="1"/>
    <col min="5900" max="5900" width="15.1796875" customWidth="1"/>
    <col min="5901" max="5901" width="3.1796875" customWidth="1"/>
    <col min="5902" max="5902" width="5.54296875" customWidth="1"/>
    <col min="5903" max="5903" width="19.54296875" customWidth="1"/>
    <col min="5904" max="5904" width="14.81640625" customWidth="1"/>
    <col min="5905" max="5905" width="3.81640625" customWidth="1"/>
    <col min="6145" max="6145" width="2.7265625" customWidth="1"/>
    <col min="6146" max="6146" width="30.7265625" customWidth="1"/>
    <col min="6147" max="6147" width="2.7265625" customWidth="1"/>
    <col min="6148" max="6148" width="7.54296875" customWidth="1"/>
    <col min="6149" max="6149" width="10.26953125" customWidth="1"/>
    <col min="6150" max="6150" width="12.1796875" customWidth="1"/>
    <col min="6151" max="6151" width="10.54296875" customWidth="1"/>
    <col min="6152" max="6152" width="15" customWidth="1"/>
    <col min="6153" max="6153" width="14.1796875" customWidth="1"/>
    <col min="6154" max="6154" width="8.54296875" customWidth="1"/>
    <col min="6155" max="6155" width="8.453125" customWidth="1"/>
    <col min="6156" max="6156" width="15.1796875" customWidth="1"/>
    <col min="6157" max="6157" width="3.1796875" customWidth="1"/>
    <col min="6158" max="6158" width="5.54296875" customWidth="1"/>
    <col min="6159" max="6159" width="19.54296875" customWidth="1"/>
    <col min="6160" max="6160" width="14.81640625" customWidth="1"/>
    <col min="6161" max="6161" width="3.81640625" customWidth="1"/>
    <col min="6401" max="6401" width="2.7265625" customWidth="1"/>
    <col min="6402" max="6402" width="30.7265625" customWidth="1"/>
    <col min="6403" max="6403" width="2.7265625" customWidth="1"/>
    <col min="6404" max="6404" width="7.54296875" customWidth="1"/>
    <col min="6405" max="6405" width="10.26953125" customWidth="1"/>
    <col min="6406" max="6406" width="12.1796875" customWidth="1"/>
    <col min="6407" max="6407" width="10.54296875" customWidth="1"/>
    <col min="6408" max="6408" width="15" customWidth="1"/>
    <col min="6409" max="6409" width="14.1796875" customWidth="1"/>
    <col min="6410" max="6410" width="8.54296875" customWidth="1"/>
    <col min="6411" max="6411" width="8.453125" customWidth="1"/>
    <col min="6412" max="6412" width="15.1796875" customWidth="1"/>
    <col min="6413" max="6413" width="3.1796875" customWidth="1"/>
    <col min="6414" max="6414" width="5.54296875" customWidth="1"/>
    <col min="6415" max="6415" width="19.54296875" customWidth="1"/>
    <col min="6416" max="6416" width="14.81640625" customWidth="1"/>
    <col min="6417" max="6417" width="3.81640625" customWidth="1"/>
    <col min="6657" max="6657" width="2.7265625" customWidth="1"/>
    <col min="6658" max="6658" width="30.7265625" customWidth="1"/>
    <col min="6659" max="6659" width="2.7265625" customWidth="1"/>
    <col min="6660" max="6660" width="7.54296875" customWidth="1"/>
    <col min="6661" max="6661" width="10.26953125" customWidth="1"/>
    <col min="6662" max="6662" width="12.1796875" customWidth="1"/>
    <col min="6663" max="6663" width="10.54296875" customWidth="1"/>
    <col min="6664" max="6664" width="15" customWidth="1"/>
    <col min="6665" max="6665" width="14.1796875" customWidth="1"/>
    <col min="6666" max="6666" width="8.54296875" customWidth="1"/>
    <col min="6667" max="6667" width="8.453125" customWidth="1"/>
    <col min="6668" max="6668" width="15.1796875" customWidth="1"/>
    <col min="6669" max="6669" width="3.1796875" customWidth="1"/>
    <col min="6670" max="6670" width="5.54296875" customWidth="1"/>
    <col min="6671" max="6671" width="19.54296875" customWidth="1"/>
    <col min="6672" max="6672" width="14.81640625" customWidth="1"/>
    <col min="6673" max="6673" width="3.81640625" customWidth="1"/>
    <col min="6913" max="6913" width="2.7265625" customWidth="1"/>
    <col min="6914" max="6914" width="30.7265625" customWidth="1"/>
    <col min="6915" max="6915" width="2.7265625" customWidth="1"/>
    <col min="6916" max="6916" width="7.54296875" customWidth="1"/>
    <col min="6917" max="6917" width="10.26953125" customWidth="1"/>
    <col min="6918" max="6918" width="12.1796875" customWidth="1"/>
    <col min="6919" max="6919" width="10.54296875" customWidth="1"/>
    <col min="6920" max="6920" width="15" customWidth="1"/>
    <col min="6921" max="6921" width="14.1796875" customWidth="1"/>
    <col min="6922" max="6922" width="8.54296875" customWidth="1"/>
    <col min="6923" max="6923" width="8.453125" customWidth="1"/>
    <col min="6924" max="6924" width="15.1796875" customWidth="1"/>
    <col min="6925" max="6925" width="3.1796875" customWidth="1"/>
    <col min="6926" max="6926" width="5.54296875" customWidth="1"/>
    <col min="6927" max="6927" width="19.54296875" customWidth="1"/>
    <col min="6928" max="6928" width="14.81640625" customWidth="1"/>
    <col min="6929" max="6929" width="3.81640625" customWidth="1"/>
    <col min="7169" max="7169" width="2.7265625" customWidth="1"/>
    <col min="7170" max="7170" width="30.7265625" customWidth="1"/>
    <col min="7171" max="7171" width="2.7265625" customWidth="1"/>
    <col min="7172" max="7172" width="7.54296875" customWidth="1"/>
    <col min="7173" max="7173" width="10.26953125" customWidth="1"/>
    <col min="7174" max="7174" width="12.1796875" customWidth="1"/>
    <col min="7175" max="7175" width="10.54296875" customWidth="1"/>
    <col min="7176" max="7176" width="15" customWidth="1"/>
    <col min="7177" max="7177" width="14.1796875" customWidth="1"/>
    <col min="7178" max="7178" width="8.54296875" customWidth="1"/>
    <col min="7179" max="7179" width="8.453125" customWidth="1"/>
    <col min="7180" max="7180" width="15.1796875" customWidth="1"/>
    <col min="7181" max="7181" width="3.1796875" customWidth="1"/>
    <col min="7182" max="7182" width="5.54296875" customWidth="1"/>
    <col min="7183" max="7183" width="19.54296875" customWidth="1"/>
    <col min="7184" max="7184" width="14.81640625" customWidth="1"/>
    <col min="7185" max="7185" width="3.81640625" customWidth="1"/>
    <col min="7425" max="7425" width="2.7265625" customWidth="1"/>
    <col min="7426" max="7426" width="30.7265625" customWidth="1"/>
    <col min="7427" max="7427" width="2.7265625" customWidth="1"/>
    <col min="7428" max="7428" width="7.54296875" customWidth="1"/>
    <col min="7429" max="7429" width="10.26953125" customWidth="1"/>
    <col min="7430" max="7430" width="12.1796875" customWidth="1"/>
    <col min="7431" max="7431" width="10.54296875" customWidth="1"/>
    <col min="7432" max="7432" width="15" customWidth="1"/>
    <col min="7433" max="7433" width="14.1796875" customWidth="1"/>
    <col min="7434" max="7434" width="8.54296875" customWidth="1"/>
    <col min="7435" max="7435" width="8.453125" customWidth="1"/>
    <col min="7436" max="7436" width="15.1796875" customWidth="1"/>
    <col min="7437" max="7437" width="3.1796875" customWidth="1"/>
    <col min="7438" max="7438" width="5.54296875" customWidth="1"/>
    <col min="7439" max="7439" width="19.54296875" customWidth="1"/>
    <col min="7440" max="7440" width="14.81640625" customWidth="1"/>
    <col min="7441" max="7441" width="3.81640625" customWidth="1"/>
    <col min="7681" max="7681" width="2.7265625" customWidth="1"/>
    <col min="7682" max="7682" width="30.7265625" customWidth="1"/>
    <col min="7683" max="7683" width="2.7265625" customWidth="1"/>
    <col min="7684" max="7684" width="7.54296875" customWidth="1"/>
    <col min="7685" max="7685" width="10.26953125" customWidth="1"/>
    <col min="7686" max="7686" width="12.1796875" customWidth="1"/>
    <col min="7687" max="7687" width="10.54296875" customWidth="1"/>
    <col min="7688" max="7688" width="15" customWidth="1"/>
    <col min="7689" max="7689" width="14.1796875" customWidth="1"/>
    <col min="7690" max="7690" width="8.54296875" customWidth="1"/>
    <col min="7691" max="7691" width="8.453125" customWidth="1"/>
    <col min="7692" max="7692" width="15.1796875" customWidth="1"/>
    <col min="7693" max="7693" width="3.1796875" customWidth="1"/>
    <col min="7694" max="7694" width="5.54296875" customWidth="1"/>
    <col min="7695" max="7695" width="19.54296875" customWidth="1"/>
    <col min="7696" max="7696" width="14.81640625" customWidth="1"/>
    <col min="7697" max="7697" width="3.81640625" customWidth="1"/>
    <col min="7937" max="7937" width="2.7265625" customWidth="1"/>
    <col min="7938" max="7938" width="30.7265625" customWidth="1"/>
    <col min="7939" max="7939" width="2.7265625" customWidth="1"/>
    <col min="7940" max="7940" width="7.54296875" customWidth="1"/>
    <col min="7941" max="7941" width="10.26953125" customWidth="1"/>
    <col min="7942" max="7942" width="12.1796875" customWidth="1"/>
    <col min="7943" max="7943" width="10.54296875" customWidth="1"/>
    <col min="7944" max="7944" width="15" customWidth="1"/>
    <col min="7945" max="7945" width="14.1796875" customWidth="1"/>
    <col min="7946" max="7946" width="8.54296875" customWidth="1"/>
    <col min="7947" max="7947" width="8.453125" customWidth="1"/>
    <col min="7948" max="7948" width="15.1796875" customWidth="1"/>
    <col min="7949" max="7949" width="3.1796875" customWidth="1"/>
    <col min="7950" max="7950" width="5.54296875" customWidth="1"/>
    <col min="7951" max="7951" width="19.54296875" customWidth="1"/>
    <col min="7952" max="7952" width="14.81640625" customWidth="1"/>
    <col min="7953" max="7953" width="3.81640625" customWidth="1"/>
    <col min="8193" max="8193" width="2.7265625" customWidth="1"/>
    <col min="8194" max="8194" width="30.7265625" customWidth="1"/>
    <col min="8195" max="8195" width="2.7265625" customWidth="1"/>
    <col min="8196" max="8196" width="7.54296875" customWidth="1"/>
    <col min="8197" max="8197" width="10.26953125" customWidth="1"/>
    <col min="8198" max="8198" width="12.1796875" customWidth="1"/>
    <col min="8199" max="8199" width="10.54296875" customWidth="1"/>
    <col min="8200" max="8200" width="15" customWidth="1"/>
    <col min="8201" max="8201" width="14.1796875" customWidth="1"/>
    <col min="8202" max="8202" width="8.54296875" customWidth="1"/>
    <col min="8203" max="8203" width="8.453125" customWidth="1"/>
    <col min="8204" max="8204" width="15.1796875" customWidth="1"/>
    <col min="8205" max="8205" width="3.1796875" customWidth="1"/>
    <col min="8206" max="8206" width="5.54296875" customWidth="1"/>
    <col min="8207" max="8207" width="19.54296875" customWidth="1"/>
    <col min="8208" max="8208" width="14.81640625" customWidth="1"/>
    <col min="8209" max="8209" width="3.81640625" customWidth="1"/>
    <col min="8449" max="8449" width="2.7265625" customWidth="1"/>
    <col min="8450" max="8450" width="30.7265625" customWidth="1"/>
    <col min="8451" max="8451" width="2.7265625" customWidth="1"/>
    <col min="8452" max="8452" width="7.54296875" customWidth="1"/>
    <col min="8453" max="8453" width="10.26953125" customWidth="1"/>
    <col min="8454" max="8454" width="12.1796875" customWidth="1"/>
    <col min="8455" max="8455" width="10.54296875" customWidth="1"/>
    <col min="8456" max="8456" width="15" customWidth="1"/>
    <col min="8457" max="8457" width="14.1796875" customWidth="1"/>
    <col min="8458" max="8458" width="8.54296875" customWidth="1"/>
    <col min="8459" max="8459" width="8.453125" customWidth="1"/>
    <col min="8460" max="8460" width="15.1796875" customWidth="1"/>
    <col min="8461" max="8461" width="3.1796875" customWidth="1"/>
    <col min="8462" max="8462" width="5.54296875" customWidth="1"/>
    <col min="8463" max="8463" width="19.54296875" customWidth="1"/>
    <col min="8464" max="8464" width="14.81640625" customWidth="1"/>
    <col min="8465" max="8465" width="3.81640625" customWidth="1"/>
    <col min="8705" max="8705" width="2.7265625" customWidth="1"/>
    <col min="8706" max="8706" width="30.7265625" customWidth="1"/>
    <col min="8707" max="8707" width="2.7265625" customWidth="1"/>
    <col min="8708" max="8708" width="7.54296875" customWidth="1"/>
    <col min="8709" max="8709" width="10.26953125" customWidth="1"/>
    <col min="8710" max="8710" width="12.1796875" customWidth="1"/>
    <col min="8711" max="8711" width="10.54296875" customWidth="1"/>
    <col min="8712" max="8712" width="15" customWidth="1"/>
    <col min="8713" max="8713" width="14.1796875" customWidth="1"/>
    <col min="8714" max="8714" width="8.54296875" customWidth="1"/>
    <col min="8715" max="8715" width="8.453125" customWidth="1"/>
    <col min="8716" max="8716" width="15.1796875" customWidth="1"/>
    <col min="8717" max="8717" width="3.1796875" customWidth="1"/>
    <col min="8718" max="8718" width="5.54296875" customWidth="1"/>
    <col min="8719" max="8719" width="19.54296875" customWidth="1"/>
    <col min="8720" max="8720" width="14.81640625" customWidth="1"/>
    <col min="8721" max="8721" width="3.81640625" customWidth="1"/>
    <col min="8961" max="8961" width="2.7265625" customWidth="1"/>
    <col min="8962" max="8962" width="30.7265625" customWidth="1"/>
    <col min="8963" max="8963" width="2.7265625" customWidth="1"/>
    <col min="8964" max="8964" width="7.54296875" customWidth="1"/>
    <col min="8965" max="8965" width="10.26953125" customWidth="1"/>
    <col min="8966" max="8966" width="12.1796875" customWidth="1"/>
    <col min="8967" max="8967" width="10.54296875" customWidth="1"/>
    <col min="8968" max="8968" width="15" customWidth="1"/>
    <col min="8969" max="8969" width="14.1796875" customWidth="1"/>
    <col min="8970" max="8970" width="8.54296875" customWidth="1"/>
    <col min="8971" max="8971" width="8.453125" customWidth="1"/>
    <col min="8972" max="8972" width="15.1796875" customWidth="1"/>
    <col min="8973" max="8973" width="3.1796875" customWidth="1"/>
    <col min="8974" max="8974" width="5.54296875" customWidth="1"/>
    <col min="8975" max="8975" width="19.54296875" customWidth="1"/>
    <col min="8976" max="8976" width="14.81640625" customWidth="1"/>
    <col min="8977" max="8977" width="3.81640625" customWidth="1"/>
    <col min="9217" max="9217" width="2.7265625" customWidth="1"/>
    <col min="9218" max="9218" width="30.7265625" customWidth="1"/>
    <col min="9219" max="9219" width="2.7265625" customWidth="1"/>
    <col min="9220" max="9220" width="7.54296875" customWidth="1"/>
    <col min="9221" max="9221" width="10.26953125" customWidth="1"/>
    <col min="9222" max="9222" width="12.1796875" customWidth="1"/>
    <col min="9223" max="9223" width="10.54296875" customWidth="1"/>
    <col min="9224" max="9224" width="15" customWidth="1"/>
    <col min="9225" max="9225" width="14.1796875" customWidth="1"/>
    <col min="9226" max="9226" width="8.54296875" customWidth="1"/>
    <col min="9227" max="9227" width="8.453125" customWidth="1"/>
    <col min="9228" max="9228" width="15.1796875" customWidth="1"/>
    <col min="9229" max="9229" width="3.1796875" customWidth="1"/>
    <col min="9230" max="9230" width="5.54296875" customWidth="1"/>
    <col min="9231" max="9231" width="19.54296875" customWidth="1"/>
    <col min="9232" max="9232" width="14.81640625" customWidth="1"/>
    <col min="9233" max="9233" width="3.81640625" customWidth="1"/>
    <col min="9473" max="9473" width="2.7265625" customWidth="1"/>
    <col min="9474" max="9474" width="30.7265625" customWidth="1"/>
    <col min="9475" max="9475" width="2.7265625" customWidth="1"/>
    <col min="9476" max="9476" width="7.54296875" customWidth="1"/>
    <col min="9477" max="9477" width="10.26953125" customWidth="1"/>
    <col min="9478" max="9478" width="12.1796875" customWidth="1"/>
    <col min="9479" max="9479" width="10.54296875" customWidth="1"/>
    <col min="9480" max="9480" width="15" customWidth="1"/>
    <col min="9481" max="9481" width="14.1796875" customWidth="1"/>
    <col min="9482" max="9482" width="8.54296875" customWidth="1"/>
    <col min="9483" max="9483" width="8.453125" customWidth="1"/>
    <col min="9484" max="9484" width="15.1796875" customWidth="1"/>
    <col min="9485" max="9485" width="3.1796875" customWidth="1"/>
    <col min="9486" max="9486" width="5.54296875" customWidth="1"/>
    <col min="9487" max="9487" width="19.54296875" customWidth="1"/>
    <col min="9488" max="9488" width="14.81640625" customWidth="1"/>
    <col min="9489" max="9489" width="3.81640625" customWidth="1"/>
    <col min="9729" max="9729" width="2.7265625" customWidth="1"/>
    <col min="9730" max="9730" width="30.7265625" customWidth="1"/>
    <col min="9731" max="9731" width="2.7265625" customWidth="1"/>
    <col min="9732" max="9732" width="7.54296875" customWidth="1"/>
    <col min="9733" max="9733" width="10.26953125" customWidth="1"/>
    <col min="9734" max="9734" width="12.1796875" customWidth="1"/>
    <col min="9735" max="9735" width="10.54296875" customWidth="1"/>
    <col min="9736" max="9736" width="15" customWidth="1"/>
    <col min="9737" max="9737" width="14.1796875" customWidth="1"/>
    <col min="9738" max="9738" width="8.54296875" customWidth="1"/>
    <col min="9739" max="9739" width="8.453125" customWidth="1"/>
    <col min="9740" max="9740" width="15.1796875" customWidth="1"/>
    <col min="9741" max="9741" width="3.1796875" customWidth="1"/>
    <col min="9742" max="9742" width="5.54296875" customWidth="1"/>
    <col min="9743" max="9743" width="19.54296875" customWidth="1"/>
    <col min="9744" max="9744" width="14.81640625" customWidth="1"/>
    <col min="9745" max="9745" width="3.81640625" customWidth="1"/>
    <col min="9985" max="9985" width="2.7265625" customWidth="1"/>
    <col min="9986" max="9986" width="30.7265625" customWidth="1"/>
    <col min="9987" max="9987" width="2.7265625" customWidth="1"/>
    <col min="9988" max="9988" width="7.54296875" customWidth="1"/>
    <col min="9989" max="9989" width="10.26953125" customWidth="1"/>
    <col min="9990" max="9990" width="12.1796875" customWidth="1"/>
    <col min="9991" max="9991" width="10.54296875" customWidth="1"/>
    <col min="9992" max="9992" width="15" customWidth="1"/>
    <col min="9993" max="9993" width="14.1796875" customWidth="1"/>
    <col min="9994" max="9994" width="8.54296875" customWidth="1"/>
    <col min="9995" max="9995" width="8.453125" customWidth="1"/>
    <col min="9996" max="9996" width="15.1796875" customWidth="1"/>
    <col min="9997" max="9997" width="3.1796875" customWidth="1"/>
    <col min="9998" max="9998" width="5.54296875" customWidth="1"/>
    <col min="9999" max="9999" width="19.54296875" customWidth="1"/>
    <col min="10000" max="10000" width="14.81640625" customWidth="1"/>
    <col min="10001" max="10001" width="3.81640625" customWidth="1"/>
    <col min="10241" max="10241" width="2.7265625" customWidth="1"/>
    <col min="10242" max="10242" width="30.7265625" customWidth="1"/>
    <col min="10243" max="10243" width="2.7265625" customWidth="1"/>
    <col min="10244" max="10244" width="7.54296875" customWidth="1"/>
    <col min="10245" max="10245" width="10.26953125" customWidth="1"/>
    <col min="10246" max="10246" width="12.1796875" customWidth="1"/>
    <col min="10247" max="10247" width="10.54296875" customWidth="1"/>
    <col min="10248" max="10248" width="15" customWidth="1"/>
    <col min="10249" max="10249" width="14.1796875" customWidth="1"/>
    <col min="10250" max="10250" width="8.54296875" customWidth="1"/>
    <col min="10251" max="10251" width="8.453125" customWidth="1"/>
    <col min="10252" max="10252" width="15.1796875" customWidth="1"/>
    <col min="10253" max="10253" width="3.1796875" customWidth="1"/>
    <col min="10254" max="10254" width="5.54296875" customWidth="1"/>
    <col min="10255" max="10255" width="19.54296875" customWidth="1"/>
    <col min="10256" max="10256" width="14.81640625" customWidth="1"/>
    <col min="10257" max="10257" width="3.81640625" customWidth="1"/>
    <col min="10497" max="10497" width="2.7265625" customWidth="1"/>
    <col min="10498" max="10498" width="30.7265625" customWidth="1"/>
    <col min="10499" max="10499" width="2.7265625" customWidth="1"/>
    <col min="10500" max="10500" width="7.54296875" customWidth="1"/>
    <col min="10501" max="10501" width="10.26953125" customWidth="1"/>
    <col min="10502" max="10502" width="12.1796875" customWidth="1"/>
    <col min="10503" max="10503" width="10.54296875" customWidth="1"/>
    <col min="10504" max="10504" width="15" customWidth="1"/>
    <col min="10505" max="10505" width="14.1796875" customWidth="1"/>
    <col min="10506" max="10506" width="8.54296875" customWidth="1"/>
    <col min="10507" max="10507" width="8.453125" customWidth="1"/>
    <col min="10508" max="10508" width="15.1796875" customWidth="1"/>
    <col min="10509" max="10509" width="3.1796875" customWidth="1"/>
    <col min="10510" max="10510" width="5.54296875" customWidth="1"/>
    <col min="10511" max="10511" width="19.54296875" customWidth="1"/>
    <col min="10512" max="10512" width="14.81640625" customWidth="1"/>
    <col min="10513" max="10513" width="3.81640625" customWidth="1"/>
    <col min="10753" max="10753" width="2.7265625" customWidth="1"/>
    <col min="10754" max="10754" width="30.7265625" customWidth="1"/>
    <col min="10755" max="10755" width="2.7265625" customWidth="1"/>
    <col min="10756" max="10756" width="7.54296875" customWidth="1"/>
    <col min="10757" max="10757" width="10.26953125" customWidth="1"/>
    <col min="10758" max="10758" width="12.1796875" customWidth="1"/>
    <col min="10759" max="10759" width="10.54296875" customWidth="1"/>
    <col min="10760" max="10760" width="15" customWidth="1"/>
    <col min="10761" max="10761" width="14.1796875" customWidth="1"/>
    <col min="10762" max="10762" width="8.54296875" customWidth="1"/>
    <col min="10763" max="10763" width="8.453125" customWidth="1"/>
    <col min="10764" max="10764" width="15.1796875" customWidth="1"/>
    <col min="10765" max="10765" width="3.1796875" customWidth="1"/>
    <col min="10766" max="10766" width="5.54296875" customWidth="1"/>
    <col min="10767" max="10767" width="19.54296875" customWidth="1"/>
    <col min="10768" max="10768" width="14.81640625" customWidth="1"/>
    <col min="10769" max="10769" width="3.81640625" customWidth="1"/>
    <col min="11009" max="11009" width="2.7265625" customWidth="1"/>
    <col min="11010" max="11010" width="30.7265625" customWidth="1"/>
    <col min="11011" max="11011" width="2.7265625" customWidth="1"/>
    <col min="11012" max="11012" width="7.54296875" customWidth="1"/>
    <col min="11013" max="11013" width="10.26953125" customWidth="1"/>
    <col min="11014" max="11014" width="12.1796875" customWidth="1"/>
    <col min="11015" max="11015" width="10.54296875" customWidth="1"/>
    <col min="11016" max="11016" width="15" customWidth="1"/>
    <col min="11017" max="11017" width="14.1796875" customWidth="1"/>
    <col min="11018" max="11018" width="8.54296875" customWidth="1"/>
    <col min="11019" max="11019" width="8.453125" customWidth="1"/>
    <col min="11020" max="11020" width="15.1796875" customWidth="1"/>
    <col min="11021" max="11021" width="3.1796875" customWidth="1"/>
    <col min="11022" max="11022" width="5.54296875" customWidth="1"/>
    <col min="11023" max="11023" width="19.54296875" customWidth="1"/>
    <col min="11024" max="11024" width="14.81640625" customWidth="1"/>
    <col min="11025" max="11025" width="3.81640625" customWidth="1"/>
    <col min="11265" max="11265" width="2.7265625" customWidth="1"/>
    <col min="11266" max="11266" width="30.7265625" customWidth="1"/>
    <col min="11267" max="11267" width="2.7265625" customWidth="1"/>
    <col min="11268" max="11268" width="7.54296875" customWidth="1"/>
    <col min="11269" max="11269" width="10.26953125" customWidth="1"/>
    <col min="11270" max="11270" width="12.1796875" customWidth="1"/>
    <col min="11271" max="11271" width="10.54296875" customWidth="1"/>
    <col min="11272" max="11272" width="15" customWidth="1"/>
    <col min="11273" max="11273" width="14.1796875" customWidth="1"/>
    <col min="11274" max="11274" width="8.54296875" customWidth="1"/>
    <col min="11275" max="11275" width="8.453125" customWidth="1"/>
    <col min="11276" max="11276" width="15.1796875" customWidth="1"/>
    <col min="11277" max="11277" width="3.1796875" customWidth="1"/>
    <col min="11278" max="11278" width="5.54296875" customWidth="1"/>
    <col min="11279" max="11279" width="19.54296875" customWidth="1"/>
    <col min="11280" max="11280" width="14.81640625" customWidth="1"/>
    <col min="11281" max="11281" width="3.81640625" customWidth="1"/>
    <col min="11521" max="11521" width="2.7265625" customWidth="1"/>
    <col min="11522" max="11522" width="30.7265625" customWidth="1"/>
    <col min="11523" max="11523" width="2.7265625" customWidth="1"/>
    <col min="11524" max="11524" width="7.54296875" customWidth="1"/>
    <col min="11525" max="11525" width="10.26953125" customWidth="1"/>
    <col min="11526" max="11526" width="12.1796875" customWidth="1"/>
    <col min="11527" max="11527" width="10.54296875" customWidth="1"/>
    <col min="11528" max="11528" width="15" customWidth="1"/>
    <col min="11529" max="11529" width="14.1796875" customWidth="1"/>
    <col min="11530" max="11530" width="8.54296875" customWidth="1"/>
    <col min="11531" max="11531" width="8.453125" customWidth="1"/>
    <col min="11532" max="11532" width="15.1796875" customWidth="1"/>
    <col min="11533" max="11533" width="3.1796875" customWidth="1"/>
    <col min="11534" max="11534" width="5.54296875" customWidth="1"/>
    <col min="11535" max="11535" width="19.54296875" customWidth="1"/>
    <col min="11536" max="11536" width="14.81640625" customWidth="1"/>
    <col min="11537" max="11537" width="3.81640625" customWidth="1"/>
    <col min="11777" max="11777" width="2.7265625" customWidth="1"/>
    <col min="11778" max="11778" width="30.7265625" customWidth="1"/>
    <col min="11779" max="11779" width="2.7265625" customWidth="1"/>
    <col min="11780" max="11780" width="7.54296875" customWidth="1"/>
    <col min="11781" max="11781" width="10.26953125" customWidth="1"/>
    <col min="11782" max="11782" width="12.1796875" customWidth="1"/>
    <col min="11783" max="11783" width="10.54296875" customWidth="1"/>
    <col min="11784" max="11784" width="15" customWidth="1"/>
    <col min="11785" max="11785" width="14.1796875" customWidth="1"/>
    <col min="11786" max="11786" width="8.54296875" customWidth="1"/>
    <col min="11787" max="11787" width="8.453125" customWidth="1"/>
    <col min="11788" max="11788" width="15.1796875" customWidth="1"/>
    <col min="11789" max="11789" width="3.1796875" customWidth="1"/>
    <col min="11790" max="11790" width="5.54296875" customWidth="1"/>
    <col min="11791" max="11791" width="19.54296875" customWidth="1"/>
    <col min="11792" max="11792" width="14.81640625" customWidth="1"/>
    <col min="11793" max="11793" width="3.81640625" customWidth="1"/>
    <col min="12033" max="12033" width="2.7265625" customWidth="1"/>
    <col min="12034" max="12034" width="30.7265625" customWidth="1"/>
    <col min="12035" max="12035" width="2.7265625" customWidth="1"/>
    <col min="12036" max="12036" width="7.54296875" customWidth="1"/>
    <col min="12037" max="12037" width="10.26953125" customWidth="1"/>
    <col min="12038" max="12038" width="12.1796875" customWidth="1"/>
    <col min="12039" max="12039" width="10.54296875" customWidth="1"/>
    <col min="12040" max="12040" width="15" customWidth="1"/>
    <col min="12041" max="12041" width="14.1796875" customWidth="1"/>
    <col min="12042" max="12042" width="8.54296875" customWidth="1"/>
    <col min="12043" max="12043" width="8.453125" customWidth="1"/>
    <col min="12044" max="12044" width="15.1796875" customWidth="1"/>
    <col min="12045" max="12045" width="3.1796875" customWidth="1"/>
    <col min="12046" max="12046" width="5.54296875" customWidth="1"/>
    <col min="12047" max="12047" width="19.54296875" customWidth="1"/>
    <col min="12048" max="12048" width="14.81640625" customWidth="1"/>
    <col min="12049" max="12049" width="3.81640625" customWidth="1"/>
    <col min="12289" max="12289" width="2.7265625" customWidth="1"/>
    <col min="12290" max="12290" width="30.7265625" customWidth="1"/>
    <col min="12291" max="12291" width="2.7265625" customWidth="1"/>
    <col min="12292" max="12292" width="7.54296875" customWidth="1"/>
    <col min="12293" max="12293" width="10.26953125" customWidth="1"/>
    <col min="12294" max="12294" width="12.1796875" customWidth="1"/>
    <col min="12295" max="12295" width="10.54296875" customWidth="1"/>
    <col min="12296" max="12296" width="15" customWidth="1"/>
    <col min="12297" max="12297" width="14.1796875" customWidth="1"/>
    <col min="12298" max="12298" width="8.54296875" customWidth="1"/>
    <col min="12299" max="12299" width="8.453125" customWidth="1"/>
    <col min="12300" max="12300" width="15.1796875" customWidth="1"/>
    <col min="12301" max="12301" width="3.1796875" customWidth="1"/>
    <col min="12302" max="12302" width="5.54296875" customWidth="1"/>
    <col min="12303" max="12303" width="19.54296875" customWidth="1"/>
    <col min="12304" max="12304" width="14.81640625" customWidth="1"/>
    <col min="12305" max="12305" width="3.81640625" customWidth="1"/>
    <col min="12545" max="12545" width="2.7265625" customWidth="1"/>
    <col min="12546" max="12546" width="30.7265625" customWidth="1"/>
    <col min="12547" max="12547" width="2.7265625" customWidth="1"/>
    <col min="12548" max="12548" width="7.54296875" customWidth="1"/>
    <col min="12549" max="12549" width="10.26953125" customWidth="1"/>
    <col min="12550" max="12550" width="12.1796875" customWidth="1"/>
    <col min="12551" max="12551" width="10.54296875" customWidth="1"/>
    <col min="12552" max="12552" width="15" customWidth="1"/>
    <col min="12553" max="12553" width="14.1796875" customWidth="1"/>
    <col min="12554" max="12554" width="8.54296875" customWidth="1"/>
    <col min="12555" max="12555" width="8.453125" customWidth="1"/>
    <col min="12556" max="12556" width="15.1796875" customWidth="1"/>
    <col min="12557" max="12557" width="3.1796875" customWidth="1"/>
    <col min="12558" max="12558" width="5.54296875" customWidth="1"/>
    <col min="12559" max="12559" width="19.54296875" customWidth="1"/>
    <col min="12560" max="12560" width="14.81640625" customWidth="1"/>
    <col min="12561" max="12561" width="3.81640625" customWidth="1"/>
    <col min="12801" max="12801" width="2.7265625" customWidth="1"/>
    <col min="12802" max="12802" width="30.7265625" customWidth="1"/>
    <col min="12803" max="12803" width="2.7265625" customWidth="1"/>
    <col min="12804" max="12804" width="7.54296875" customWidth="1"/>
    <col min="12805" max="12805" width="10.26953125" customWidth="1"/>
    <col min="12806" max="12806" width="12.1796875" customWidth="1"/>
    <col min="12807" max="12807" width="10.54296875" customWidth="1"/>
    <col min="12808" max="12808" width="15" customWidth="1"/>
    <col min="12809" max="12809" width="14.1796875" customWidth="1"/>
    <col min="12810" max="12810" width="8.54296875" customWidth="1"/>
    <col min="12811" max="12811" width="8.453125" customWidth="1"/>
    <col min="12812" max="12812" width="15.1796875" customWidth="1"/>
    <col min="12813" max="12813" width="3.1796875" customWidth="1"/>
    <col min="12814" max="12814" width="5.54296875" customWidth="1"/>
    <col min="12815" max="12815" width="19.54296875" customWidth="1"/>
    <col min="12816" max="12816" width="14.81640625" customWidth="1"/>
    <col min="12817" max="12817" width="3.81640625" customWidth="1"/>
    <col min="13057" max="13057" width="2.7265625" customWidth="1"/>
    <col min="13058" max="13058" width="30.7265625" customWidth="1"/>
    <col min="13059" max="13059" width="2.7265625" customWidth="1"/>
    <col min="13060" max="13060" width="7.54296875" customWidth="1"/>
    <col min="13061" max="13061" width="10.26953125" customWidth="1"/>
    <col min="13062" max="13062" width="12.1796875" customWidth="1"/>
    <col min="13063" max="13063" width="10.54296875" customWidth="1"/>
    <col min="13064" max="13064" width="15" customWidth="1"/>
    <col min="13065" max="13065" width="14.1796875" customWidth="1"/>
    <col min="13066" max="13066" width="8.54296875" customWidth="1"/>
    <col min="13067" max="13067" width="8.453125" customWidth="1"/>
    <col min="13068" max="13068" width="15.1796875" customWidth="1"/>
    <col min="13069" max="13069" width="3.1796875" customWidth="1"/>
    <col min="13070" max="13070" width="5.54296875" customWidth="1"/>
    <col min="13071" max="13071" width="19.54296875" customWidth="1"/>
    <col min="13072" max="13072" width="14.81640625" customWidth="1"/>
    <col min="13073" max="13073" width="3.81640625" customWidth="1"/>
    <col min="13313" max="13313" width="2.7265625" customWidth="1"/>
    <col min="13314" max="13314" width="30.7265625" customWidth="1"/>
    <col min="13315" max="13315" width="2.7265625" customWidth="1"/>
    <col min="13316" max="13316" width="7.54296875" customWidth="1"/>
    <col min="13317" max="13317" width="10.26953125" customWidth="1"/>
    <col min="13318" max="13318" width="12.1796875" customWidth="1"/>
    <col min="13319" max="13319" width="10.54296875" customWidth="1"/>
    <col min="13320" max="13320" width="15" customWidth="1"/>
    <col min="13321" max="13321" width="14.1796875" customWidth="1"/>
    <col min="13322" max="13322" width="8.54296875" customWidth="1"/>
    <col min="13323" max="13323" width="8.453125" customWidth="1"/>
    <col min="13324" max="13324" width="15.1796875" customWidth="1"/>
    <col min="13325" max="13325" width="3.1796875" customWidth="1"/>
    <col min="13326" max="13326" width="5.54296875" customWidth="1"/>
    <col min="13327" max="13327" width="19.54296875" customWidth="1"/>
    <col min="13328" max="13328" width="14.81640625" customWidth="1"/>
    <col min="13329" max="13329" width="3.81640625" customWidth="1"/>
    <col min="13569" max="13569" width="2.7265625" customWidth="1"/>
    <col min="13570" max="13570" width="30.7265625" customWidth="1"/>
    <col min="13571" max="13571" width="2.7265625" customWidth="1"/>
    <col min="13572" max="13572" width="7.54296875" customWidth="1"/>
    <col min="13573" max="13573" width="10.26953125" customWidth="1"/>
    <col min="13574" max="13574" width="12.1796875" customWidth="1"/>
    <col min="13575" max="13575" width="10.54296875" customWidth="1"/>
    <col min="13576" max="13576" width="15" customWidth="1"/>
    <col min="13577" max="13577" width="14.1796875" customWidth="1"/>
    <col min="13578" max="13578" width="8.54296875" customWidth="1"/>
    <col min="13579" max="13579" width="8.453125" customWidth="1"/>
    <col min="13580" max="13580" width="15.1796875" customWidth="1"/>
    <col min="13581" max="13581" width="3.1796875" customWidth="1"/>
    <col min="13582" max="13582" width="5.54296875" customWidth="1"/>
    <col min="13583" max="13583" width="19.54296875" customWidth="1"/>
    <col min="13584" max="13584" width="14.81640625" customWidth="1"/>
    <col min="13585" max="13585" width="3.81640625" customWidth="1"/>
    <col min="13825" max="13825" width="2.7265625" customWidth="1"/>
    <col min="13826" max="13826" width="30.7265625" customWidth="1"/>
    <col min="13827" max="13827" width="2.7265625" customWidth="1"/>
    <col min="13828" max="13828" width="7.54296875" customWidth="1"/>
    <col min="13829" max="13829" width="10.26953125" customWidth="1"/>
    <col min="13830" max="13830" width="12.1796875" customWidth="1"/>
    <col min="13831" max="13831" width="10.54296875" customWidth="1"/>
    <col min="13832" max="13832" width="15" customWidth="1"/>
    <col min="13833" max="13833" width="14.1796875" customWidth="1"/>
    <col min="13834" max="13834" width="8.54296875" customWidth="1"/>
    <col min="13835" max="13835" width="8.453125" customWidth="1"/>
    <col min="13836" max="13836" width="15.1796875" customWidth="1"/>
    <col min="13837" max="13837" width="3.1796875" customWidth="1"/>
    <col min="13838" max="13838" width="5.54296875" customWidth="1"/>
    <col min="13839" max="13839" width="19.54296875" customWidth="1"/>
    <col min="13840" max="13840" width="14.81640625" customWidth="1"/>
    <col min="13841" max="13841" width="3.81640625" customWidth="1"/>
    <col min="14081" max="14081" width="2.7265625" customWidth="1"/>
    <col min="14082" max="14082" width="30.7265625" customWidth="1"/>
    <col min="14083" max="14083" width="2.7265625" customWidth="1"/>
    <col min="14084" max="14084" width="7.54296875" customWidth="1"/>
    <col min="14085" max="14085" width="10.26953125" customWidth="1"/>
    <col min="14086" max="14086" width="12.1796875" customWidth="1"/>
    <col min="14087" max="14087" width="10.54296875" customWidth="1"/>
    <col min="14088" max="14088" width="15" customWidth="1"/>
    <col min="14089" max="14089" width="14.1796875" customWidth="1"/>
    <col min="14090" max="14090" width="8.54296875" customWidth="1"/>
    <col min="14091" max="14091" width="8.453125" customWidth="1"/>
    <col min="14092" max="14092" width="15.1796875" customWidth="1"/>
    <col min="14093" max="14093" width="3.1796875" customWidth="1"/>
    <col min="14094" max="14094" width="5.54296875" customWidth="1"/>
    <col min="14095" max="14095" width="19.54296875" customWidth="1"/>
    <col min="14096" max="14096" width="14.81640625" customWidth="1"/>
    <col min="14097" max="14097" width="3.81640625" customWidth="1"/>
    <col min="14337" max="14337" width="2.7265625" customWidth="1"/>
    <col min="14338" max="14338" width="30.7265625" customWidth="1"/>
    <col min="14339" max="14339" width="2.7265625" customWidth="1"/>
    <col min="14340" max="14340" width="7.54296875" customWidth="1"/>
    <col min="14341" max="14341" width="10.26953125" customWidth="1"/>
    <col min="14342" max="14342" width="12.1796875" customWidth="1"/>
    <col min="14343" max="14343" width="10.54296875" customWidth="1"/>
    <col min="14344" max="14344" width="15" customWidth="1"/>
    <col min="14345" max="14345" width="14.1796875" customWidth="1"/>
    <col min="14346" max="14346" width="8.54296875" customWidth="1"/>
    <col min="14347" max="14347" width="8.453125" customWidth="1"/>
    <col min="14348" max="14348" width="15.1796875" customWidth="1"/>
    <col min="14349" max="14349" width="3.1796875" customWidth="1"/>
    <col min="14350" max="14350" width="5.54296875" customWidth="1"/>
    <col min="14351" max="14351" width="19.54296875" customWidth="1"/>
    <col min="14352" max="14352" width="14.81640625" customWidth="1"/>
    <col min="14353" max="14353" width="3.81640625" customWidth="1"/>
    <col min="14593" max="14593" width="2.7265625" customWidth="1"/>
    <col min="14594" max="14594" width="30.7265625" customWidth="1"/>
    <col min="14595" max="14595" width="2.7265625" customWidth="1"/>
    <col min="14596" max="14596" width="7.54296875" customWidth="1"/>
    <col min="14597" max="14597" width="10.26953125" customWidth="1"/>
    <col min="14598" max="14598" width="12.1796875" customWidth="1"/>
    <col min="14599" max="14599" width="10.54296875" customWidth="1"/>
    <col min="14600" max="14600" width="15" customWidth="1"/>
    <col min="14601" max="14601" width="14.1796875" customWidth="1"/>
    <col min="14602" max="14602" width="8.54296875" customWidth="1"/>
    <col min="14603" max="14603" width="8.453125" customWidth="1"/>
    <col min="14604" max="14604" width="15.1796875" customWidth="1"/>
    <col min="14605" max="14605" width="3.1796875" customWidth="1"/>
    <col min="14606" max="14606" width="5.54296875" customWidth="1"/>
    <col min="14607" max="14607" width="19.54296875" customWidth="1"/>
    <col min="14608" max="14608" width="14.81640625" customWidth="1"/>
    <col min="14609" max="14609" width="3.81640625" customWidth="1"/>
    <col min="14849" max="14849" width="2.7265625" customWidth="1"/>
    <col min="14850" max="14850" width="30.7265625" customWidth="1"/>
    <col min="14851" max="14851" width="2.7265625" customWidth="1"/>
    <col min="14852" max="14852" width="7.54296875" customWidth="1"/>
    <col min="14853" max="14853" width="10.26953125" customWidth="1"/>
    <col min="14854" max="14854" width="12.1796875" customWidth="1"/>
    <col min="14855" max="14855" width="10.54296875" customWidth="1"/>
    <col min="14856" max="14856" width="15" customWidth="1"/>
    <col min="14857" max="14857" width="14.1796875" customWidth="1"/>
    <col min="14858" max="14858" width="8.54296875" customWidth="1"/>
    <col min="14859" max="14859" width="8.453125" customWidth="1"/>
    <col min="14860" max="14860" width="15.1796875" customWidth="1"/>
    <col min="14861" max="14861" width="3.1796875" customWidth="1"/>
    <col min="14862" max="14862" width="5.54296875" customWidth="1"/>
    <col min="14863" max="14863" width="19.54296875" customWidth="1"/>
    <col min="14864" max="14864" width="14.81640625" customWidth="1"/>
    <col min="14865" max="14865" width="3.81640625" customWidth="1"/>
    <col min="15105" max="15105" width="2.7265625" customWidth="1"/>
    <col min="15106" max="15106" width="30.7265625" customWidth="1"/>
    <col min="15107" max="15107" width="2.7265625" customWidth="1"/>
    <col min="15108" max="15108" width="7.54296875" customWidth="1"/>
    <col min="15109" max="15109" width="10.26953125" customWidth="1"/>
    <col min="15110" max="15110" width="12.1796875" customWidth="1"/>
    <col min="15111" max="15111" width="10.54296875" customWidth="1"/>
    <col min="15112" max="15112" width="15" customWidth="1"/>
    <col min="15113" max="15113" width="14.1796875" customWidth="1"/>
    <col min="15114" max="15114" width="8.54296875" customWidth="1"/>
    <col min="15115" max="15115" width="8.453125" customWidth="1"/>
    <col min="15116" max="15116" width="15.1796875" customWidth="1"/>
    <col min="15117" max="15117" width="3.1796875" customWidth="1"/>
    <col min="15118" max="15118" width="5.54296875" customWidth="1"/>
    <col min="15119" max="15119" width="19.54296875" customWidth="1"/>
    <col min="15120" max="15120" width="14.81640625" customWidth="1"/>
    <col min="15121" max="15121" width="3.81640625" customWidth="1"/>
    <col min="15361" max="15361" width="2.7265625" customWidth="1"/>
    <col min="15362" max="15362" width="30.7265625" customWidth="1"/>
    <col min="15363" max="15363" width="2.7265625" customWidth="1"/>
    <col min="15364" max="15364" width="7.54296875" customWidth="1"/>
    <col min="15365" max="15365" width="10.26953125" customWidth="1"/>
    <col min="15366" max="15366" width="12.1796875" customWidth="1"/>
    <col min="15367" max="15367" width="10.54296875" customWidth="1"/>
    <col min="15368" max="15368" width="15" customWidth="1"/>
    <col min="15369" max="15369" width="14.1796875" customWidth="1"/>
    <col min="15370" max="15370" width="8.54296875" customWidth="1"/>
    <col min="15371" max="15371" width="8.453125" customWidth="1"/>
    <col min="15372" max="15372" width="15.1796875" customWidth="1"/>
    <col min="15373" max="15373" width="3.1796875" customWidth="1"/>
    <col min="15374" max="15374" width="5.54296875" customWidth="1"/>
    <col min="15375" max="15375" width="19.54296875" customWidth="1"/>
    <col min="15376" max="15376" width="14.81640625" customWidth="1"/>
    <col min="15377" max="15377" width="3.81640625" customWidth="1"/>
    <col min="15617" max="15617" width="2.7265625" customWidth="1"/>
    <col min="15618" max="15618" width="30.7265625" customWidth="1"/>
    <col min="15619" max="15619" width="2.7265625" customWidth="1"/>
    <col min="15620" max="15620" width="7.54296875" customWidth="1"/>
    <col min="15621" max="15621" width="10.26953125" customWidth="1"/>
    <col min="15622" max="15622" width="12.1796875" customWidth="1"/>
    <col min="15623" max="15623" width="10.54296875" customWidth="1"/>
    <col min="15624" max="15624" width="15" customWidth="1"/>
    <col min="15625" max="15625" width="14.1796875" customWidth="1"/>
    <col min="15626" max="15626" width="8.54296875" customWidth="1"/>
    <col min="15627" max="15627" width="8.453125" customWidth="1"/>
    <col min="15628" max="15628" width="15.1796875" customWidth="1"/>
    <col min="15629" max="15629" width="3.1796875" customWidth="1"/>
    <col min="15630" max="15630" width="5.54296875" customWidth="1"/>
    <col min="15631" max="15631" width="19.54296875" customWidth="1"/>
    <col min="15632" max="15632" width="14.81640625" customWidth="1"/>
    <col min="15633" max="15633" width="3.81640625" customWidth="1"/>
    <col min="15873" max="15873" width="2.7265625" customWidth="1"/>
    <col min="15874" max="15874" width="30.7265625" customWidth="1"/>
    <col min="15875" max="15875" width="2.7265625" customWidth="1"/>
    <col min="15876" max="15876" width="7.54296875" customWidth="1"/>
    <col min="15877" max="15877" width="10.26953125" customWidth="1"/>
    <col min="15878" max="15878" width="12.1796875" customWidth="1"/>
    <col min="15879" max="15879" width="10.54296875" customWidth="1"/>
    <col min="15880" max="15880" width="15" customWidth="1"/>
    <col min="15881" max="15881" width="14.1796875" customWidth="1"/>
    <col min="15882" max="15882" width="8.54296875" customWidth="1"/>
    <col min="15883" max="15883" width="8.453125" customWidth="1"/>
    <col min="15884" max="15884" width="15.1796875" customWidth="1"/>
    <col min="15885" max="15885" width="3.1796875" customWidth="1"/>
    <col min="15886" max="15886" width="5.54296875" customWidth="1"/>
    <col min="15887" max="15887" width="19.54296875" customWidth="1"/>
    <col min="15888" max="15888" width="14.81640625" customWidth="1"/>
    <col min="15889" max="15889" width="3.81640625" customWidth="1"/>
    <col min="16129" max="16129" width="2.7265625" customWidth="1"/>
    <col min="16130" max="16130" width="30.7265625" customWidth="1"/>
    <col min="16131" max="16131" width="2.7265625" customWidth="1"/>
    <col min="16132" max="16132" width="7.54296875" customWidth="1"/>
    <col min="16133" max="16133" width="10.26953125" customWidth="1"/>
    <col min="16134" max="16134" width="12.1796875" customWidth="1"/>
    <col min="16135" max="16135" width="10.54296875" customWidth="1"/>
    <col min="16136" max="16136" width="15" customWidth="1"/>
    <col min="16137" max="16137" width="14.1796875" customWidth="1"/>
    <col min="16138" max="16138" width="8.54296875" customWidth="1"/>
    <col min="16139" max="16139" width="8.453125" customWidth="1"/>
    <col min="16140" max="16140" width="15.1796875" customWidth="1"/>
    <col min="16141" max="16141" width="3.1796875" customWidth="1"/>
    <col min="16142" max="16142" width="5.54296875" customWidth="1"/>
    <col min="16143" max="16143" width="19.54296875" customWidth="1"/>
    <col min="16144" max="16144" width="14.81640625" customWidth="1"/>
    <col min="16145" max="16145" width="3.81640625" customWidth="1"/>
  </cols>
  <sheetData>
    <row r="1" spans="1:19" s="19" customFormat="1" ht="86.15" customHeight="1" x14ac:dyDescent="0.35">
      <c r="A1" s="21"/>
      <c r="G1" s="20"/>
      <c r="R1" s="332"/>
      <c r="S1" s="332"/>
    </row>
    <row r="2" spans="1:19" s="17" customFormat="1" ht="20.149999999999999" customHeight="1" x14ac:dyDescent="0.35">
      <c r="F2" s="18"/>
      <c r="G2" s="18"/>
    </row>
    <row r="3" spans="1:19" ht="15" customHeight="1" thickBot="1" x14ac:dyDescent="0.4">
      <c r="B3" s="3"/>
      <c r="D3" s="370"/>
      <c r="E3" s="370"/>
      <c r="F3" s="370"/>
      <c r="G3" s="370"/>
      <c r="H3" s="370"/>
      <c r="I3" s="370"/>
      <c r="J3" s="370"/>
      <c r="K3" s="370"/>
      <c r="L3" s="370"/>
      <c r="M3" s="370"/>
      <c r="N3" s="370"/>
      <c r="O3" s="370"/>
      <c r="P3" s="370"/>
    </row>
    <row r="4" spans="1:19" ht="15" customHeight="1" thickTop="1" x14ac:dyDescent="0.35">
      <c r="B4" s="3"/>
      <c r="D4" s="96"/>
      <c r="E4" s="92"/>
      <c r="F4" s="92"/>
      <c r="G4" s="92"/>
      <c r="H4" s="92"/>
      <c r="I4" s="92"/>
      <c r="J4" s="93"/>
      <c r="P4" s="65"/>
    </row>
    <row r="5" spans="1:19" ht="15" customHeight="1" x14ac:dyDescent="0.35">
      <c r="D5" s="30"/>
      <c r="E5" s="236" t="s">
        <v>4969</v>
      </c>
      <c r="I5" s="93"/>
      <c r="J5" s="93"/>
      <c r="P5" s="54"/>
      <c r="Q5" s="93"/>
    </row>
    <row r="6" spans="1:19" ht="15" customHeight="1" x14ac:dyDescent="0.35">
      <c r="B6" s="4"/>
      <c r="D6" s="97"/>
      <c r="E6" s="88" t="s">
        <v>4970</v>
      </c>
      <c r="F6" s="88"/>
      <c r="G6" s="88"/>
      <c r="H6" s="88"/>
      <c r="I6" s="94"/>
      <c r="J6" s="93" t="s">
        <v>4971</v>
      </c>
      <c r="P6" s="54"/>
      <c r="Q6" s="93"/>
    </row>
    <row r="7" spans="1:19" ht="15" customHeight="1" x14ac:dyDescent="0.35">
      <c r="B7" s="3"/>
      <c r="D7" s="98"/>
      <c r="E7" t="s">
        <v>4968</v>
      </c>
      <c r="G7" s="76"/>
      <c r="I7" s="93"/>
      <c r="J7" s="93" t="s">
        <v>8104</v>
      </c>
      <c r="P7" s="54"/>
    </row>
    <row r="8" spans="1:19" ht="15" customHeight="1" x14ac:dyDescent="0.35">
      <c r="B8" s="3"/>
      <c r="D8" s="99"/>
      <c r="I8" s="93"/>
      <c r="J8" s="93"/>
      <c r="P8" s="54"/>
    </row>
    <row r="9" spans="1:19" ht="15" customHeight="1" x14ac:dyDescent="0.35">
      <c r="B9" s="3"/>
      <c r="D9" s="99"/>
      <c r="E9" s="275" t="s">
        <v>40</v>
      </c>
      <c r="F9" s="83"/>
      <c r="G9" s="84"/>
      <c r="H9" s="224"/>
      <c r="I9" s="95" t="s">
        <v>6</v>
      </c>
      <c r="J9" s="275" t="s">
        <v>40</v>
      </c>
      <c r="K9" s="83"/>
      <c r="L9" s="84"/>
      <c r="M9" s="224"/>
      <c r="N9" s="95" t="s">
        <v>6</v>
      </c>
      <c r="O9" s="95"/>
      <c r="P9" s="54"/>
    </row>
    <row r="10" spans="1:19" ht="15" customHeight="1" x14ac:dyDescent="0.35">
      <c r="D10" s="30"/>
      <c r="E10" s="275" t="s">
        <v>44</v>
      </c>
      <c r="F10" s="83"/>
      <c r="G10" s="84"/>
      <c r="H10" s="224"/>
      <c r="I10" s="95" t="s">
        <v>6</v>
      </c>
      <c r="J10" s="275" t="s">
        <v>44</v>
      </c>
      <c r="K10" s="83"/>
      <c r="L10" s="84"/>
      <c r="M10" s="224"/>
      <c r="N10" s="95" t="s">
        <v>6</v>
      </c>
      <c r="O10" s="95"/>
      <c r="P10" s="54"/>
    </row>
    <row r="11" spans="1:19" ht="15" customHeight="1" x14ac:dyDescent="0.35">
      <c r="B11" s="4"/>
      <c r="D11" s="30"/>
      <c r="E11" s="275" t="s">
        <v>42</v>
      </c>
      <c r="F11" s="83"/>
      <c r="G11" s="84"/>
      <c r="H11" s="224"/>
      <c r="I11" s="95" t="s">
        <v>6</v>
      </c>
      <c r="J11" s="275" t="s">
        <v>42</v>
      </c>
      <c r="K11" s="86"/>
      <c r="L11" s="87"/>
      <c r="M11" s="224"/>
      <c r="N11" s="95" t="s">
        <v>6</v>
      </c>
      <c r="O11" s="95"/>
      <c r="P11" s="54"/>
    </row>
    <row r="12" spans="1:19" ht="15" customHeight="1" x14ac:dyDescent="0.35">
      <c r="B12" s="3"/>
      <c r="D12" s="30"/>
      <c r="E12" s="89" t="s">
        <v>4963</v>
      </c>
      <c r="F12" s="90"/>
      <c r="G12" s="91"/>
      <c r="H12" s="224"/>
      <c r="I12" s="95" t="s">
        <v>6</v>
      </c>
      <c r="J12" s="82" t="s">
        <v>4963</v>
      </c>
      <c r="K12" s="83"/>
      <c r="L12" s="84"/>
      <c r="M12" s="224"/>
      <c r="N12" s="95" t="s">
        <v>6</v>
      </c>
      <c r="O12" s="95"/>
      <c r="P12" s="54"/>
    </row>
    <row r="13" spans="1:19" ht="15" customHeight="1" x14ac:dyDescent="0.35">
      <c r="B13" s="16"/>
      <c r="D13" s="98"/>
      <c r="E13" s="79" t="s">
        <v>4964</v>
      </c>
      <c r="F13" s="80"/>
      <c r="G13" s="81"/>
      <c r="H13" s="224"/>
      <c r="I13" s="95" t="s">
        <v>6</v>
      </c>
      <c r="J13" s="89" t="s">
        <v>4964</v>
      </c>
      <c r="K13" s="90"/>
      <c r="L13" s="91"/>
      <c r="M13" s="224"/>
      <c r="N13" s="95" t="s">
        <v>6</v>
      </c>
      <c r="O13" s="95"/>
      <c r="P13" s="54"/>
    </row>
    <row r="14" spans="1:19" ht="15" customHeight="1" x14ac:dyDescent="0.35">
      <c r="B14" s="3"/>
      <c r="D14" s="98"/>
      <c r="E14" s="276" t="s">
        <v>60</v>
      </c>
      <c r="F14" s="75"/>
      <c r="G14" s="78"/>
      <c r="H14" s="224"/>
      <c r="I14" s="95" t="s">
        <v>6</v>
      </c>
      <c r="J14" s="276" t="s">
        <v>60</v>
      </c>
      <c r="K14" s="80"/>
      <c r="L14" s="81"/>
      <c r="M14" s="224"/>
      <c r="N14" s="95" t="s">
        <v>6</v>
      </c>
      <c r="O14" s="95"/>
      <c r="P14" s="54"/>
    </row>
    <row r="15" spans="1:19" ht="15" customHeight="1" x14ac:dyDescent="0.35">
      <c r="B15" s="3"/>
      <c r="D15" s="100"/>
      <c r="E15" s="276" t="s">
        <v>64</v>
      </c>
      <c r="F15" s="75"/>
      <c r="G15" s="78"/>
      <c r="H15" s="224"/>
      <c r="I15" s="95" t="s">
        <v>6</v>
      </c>
      <c r="J15" s="276" t="s">
        <v>64</v>
      </c>
      <c r="K15" s="75"/>
      <c r="L15" s="78"/>
      <c r="M15" s="224"/>
      <c r="N15" s="95" t="s">
        <v>6</v>
      </c>
      <c r="O15" s="95"/>
      <c r="P15" s="54"/>
    </row>
    <row r="16" spans="1:19" ht="15" customHeight="1" x14ac:dyDescent="0.35">
      <c r="B16" s="3"/>
      <c r="D16" s="100"/>
      <c r="E16" s="276" t="s">
        <v>4972</v>
      </c>
      <c r="F16" s="75"/>
      <c r="G16" s="78"/>
      <c r="H16" s="224"/>
      <c r="I16" s="95" t="s">
        <v>6</v>
      </c>
      <c r="J16" s="276" t="s">
        <v>4972</v>
      </c>
      <c r="K16" s="75"/>
      <c r="L16" s="78"/>
      <c r="M16" s="224"/>
      <c r="N16" s="95" t="s">
        <v>6</v>
      </c>
      <c r="O16" s="95"/>
      <c r="P16" s="54"/>
    </row>
    <row r="17" spans="2:23" ht="15" customHeight="1" x14ac:dyDescent="0.35">
      <c r="B17" s="5"/>
      <c r="D17" s="100"/>
      <c r="E17" s="276" t="s">
        <v>4973</v>
      </c>
      <c r="F17" s="75"/>
      <c r="G17" s="78"/>
      <c r="H17" s="224"/>
      <c r="I17" s="95" t="s">
        <v>6</v>
      </c>
      <c r="J17" s="276" t="s">
        <v>4973</v>
      </c>
      <c r="K17" s="75"/>
      <c r="L17" s="78"/>
      <c r="M17" s="224"/>
      <c r="N17" s="95" t="s">
        <v>6</v>
      </c>
      <c r="O17" s="95"/>
      <c r="P17" s="54"/>
    </row>
    <row r="18" spans="2:23" ht="15" customHeight="1" x14ac:dyDescent="0.35">
      <c r="D18" s="101"/>
      <c r="E18" s="89" t="s">
        <v>4974</v>
      </c>
      <c r="F18" s="75"/>
      <c r="G18" s="78"/>
      <c r="H18" s="224"/>
      <c r="I18" s="95" t="s">
        <v>6</v>
      </c>
      <c r="J18" s="89" t="s">
        <v>4974</v>
      </c>
      <c r="K18" s="90"/>
      <c r="L18" s="91"/>
      <c r="M18" s="224"/>
      <c r="N18" s="95" t="s">
        <v>6</v>
      </c>
      <c r="O18" s="95"/>
      <c r="P18" s="54"/>
    </row>
    <row r="19" spans="2:23" ht="15" customHeight="1" x14ac:dyDescent="0.35">
      <c r="B19" s="4"/>
      <c r="D19" s="101"/>
      <c r="E19" s="82" t="s">
        <v>4975</v>
      </c>
      <c r="F19" s="75"/>
      <c r="G19" s="78"/>
      <c r="H19" s="224"/>
      <c r="I19" s="95" t="s">
        <v>6</v>
      </c>
      <c r="J19" s="82" t="s">
        <v>4975</v>
      </c>
      <c r="K19" s="83"/>
      <c r="L19" s="84"/>
      <c r="M19" s="224"/>
      <c r="N19" s="95" t="s">
        <v>6</v>
      </c>
      <c r="O19" s="95"/>
      <c r="P19" s="54"/>
    </row>
    <row r="20" spans="2:23" ht="15" customHeight="1" x14ac:dyDescent="0.35">
      <c r="B20" s="3"/>
      <c r="D20" s="101"/>
      <c r="E20" s="82" t="s">
        <v>4976</v>
      </c>
      <c r="F20" s="75"/>
      <c r="G20" s="78"/>
      <c r="H20" s="224"/>
      <c r="I20" s="95" t="s">
        <v>6</v>
      </c>
      <c r="J20" s="82" t="s">
        <v>4976</v>
      </c>
      <c r="K20" s="83"/>
      <c r="L20" s="84"/>
      <c r="M20" s="224"/>
      <c r="N20" s="95" t="s">
        <v>6</v>
      </c>
      <c r="O20" s="95"/>
      <c r="P20" s="54"/>
    </row>
    <row r="21" spans="2:23" x14ac:dyDescent="0.35">
      <c r="B21" s="3"/>
      <c r="D21" s="100"/>
      <c r="E21" s="82" t="s">
        <v>4977</v>
      </c>
      <c r="F21" s="75"/>
      <c r="G21" s="91"/>
      <c r="H21" s="224"/>
      <c r="I21" s="95" t="s">
        <v>6</v>
      </c>
      <c r="J21" s="82" t="s">
        <v>4977</v>
      </c>
      <c r="K21" s="83"/>
      <c r="L21" s="84"/>
      <c r="M21" s="224"/>
      <c r="N21" s="95" t="s">
        <v>6</v>
      </c>
      <c r="O21" s="95"/>
      <c r="P21" s="54"/>
    </row>
    <row r="22" spans="2:23" ht="15" customHeight="1" x14ac:dyDescent="0.35">
      <c r="D22" s="30"/>
      <c r="E22" s="405" t="s">
        <v>8105</v>
      </c>
      <c r="F22" s="406"/>
      <c r="G22" s="407"/>
      <c r="H22" s="277" t="str">
        <f>IF(COUNTIF(H9:H21,""),"",IF(COUNTIF(H9:H21,"Yes"),"False","True"))</f>
        <v/>
      </c>
      <c r="I22" s="93"/>
      <c r="M22" s="152">
        <f>COUNTIF(M9:M21,"")</f>
        <v>13</v>
      </c>
      <c r="N22" s="95"/>
      <c r="O22" s="95"/>
      <c r="P22" s="54"/>
    </row>
    <row r="23" spans="2:23" ht="15" customHeight="1" x14ac:dyDescent="0.35">
      <c r="B23" s="4"/>
      <c r="D23" s="30"/>
      <c r="J23" s="121" t="s">
        <v>4998</v>
      </c>
      <c r="O23" s="95"/>
      <c r="P23" s="54"/>
    </row>
    <row r="24" spans="2:23" ht="15" customHeight="1" x14ac:dyDescent="0.35">
      <c r="B24" s="3"/>
      <c r="D24" s="30"/>
      <c r="J24" s="120" t="s">
        <v>33959</v>
      </c>
      <c r="L24" s="236" t="s">
        <v>33960</v>
      </c>
      <c r="P24" s="54"/>
    </row>
    <row r="25" spans="2:23" x14ac:dyDescent="0.35">
      <c r="D25" s="30"/>
      <c r="J25" s="379" t="s">
        <v>33961</v>
      </c>
      <c r="K25" s="379"/>
      <c r="L25" s="408"/>
      <c r="M25" s="224"/>
      <c r="N25" s="95" t="s">
        <v>6</v>
      </c>
      <c r="P25" s="54"/>
      <c r="S25" s="53"/>
      <c r="T25" s="53"/>
      <c r="U25" s="53"/>
      <c r="V25" s="53"/>
      <c r="W25" s="53"/>
    </row>
    <row r="26" spans="2:23" x14ac:dyDescent="0.35">
      <c r="D26" s="30"/>
      <c r="E26" s="4" t="s">
        <v>33949</v>
      </c>
      <c r="P26" s="54"/>
    </row>
    <row r="27" spans="2:23" ht="14.5" customHeight="1" x14ac:dyDescent="0.35">
      <c r="D27" s="30"/>
      <c r="E27" s="88" t="s">
        <v>33950</v>
      </c>
      <c r="F27" s="88"/>
      <c r="G27" s="88"/>
      <c r="H27" s="88"/>
      <c r="J27" s="379" t="s">
        <v>34039</v>
      </c>
      <c r="K27" s="379"/>
      <c r="L27" s="408"/>
      <c r="M27" s="224"/>
      <c r="N27" s="95" t="s">
        <v>6</v>
      </c>
      <c r="P27" s="54"/>
    </row>
    <row r="28" spans="2:23" x14ac:dyDescent="0.35">
      <c r="D28" s="30"/>
      <c r="E28" t="s">
        <v>4967</v>
      </c>
      <c r="G28" s="76"/>
      <c r="P28" s="54"/>
    </row>
    <row r="29" spans="2:23" x14ac:dyDescent="0.35">
      <c r="D29" s="30"/>
      <c r="J29" s="379" t="s">
        <v>33951</v>
      </c>
      <c r="K29" s="379"/>
      <c r="L29" s="379"/>
      <c r="M29" s="379"/>
      <c r="P29" s="54"/>
    </row>
    <row r="30" spans="2:23" x14ac:dyDescent="0.35">
      <c r="D30" s="30"/>
      <c r="E30" s="275" t="s">
        <v>40</v>
      </c>
      <c r="F30" s="83"/>
      <c r="G30" s="84"/>
      <c r="H30" s="223"/>
      <c r="I30" s="4" t="s">
        <v>4</v>
      </c>
      <c r="J30" s="379" t="s">
        <v>33670</v>
      </c>
      <c r="K30" s="379"/>
      <c r="L30" s="379"/>
      <c r="P30" s="54"/>
    </row>
    <row r="31" spans="2:23" x14ac:dyDescent="0.35">
      <c r="D31" s="30"/>
      <c r="E31" s="275" t="s">
        <v>44</v>
      </c>
      <c r="F31" s="83"/>
      <c r="G31" s="84"/>
      <c r="H31" s="223"/>
      <c r="I31" s="4" t="s">
        <v>4</v>
      </c>
      <c r="P31" s="54"/>
    </row>
    <row r="32" spans="2:23" x14ac:dyDescent="0.35">
      <c r="D32" s="30"/>
      <c r="E32" s="275" t="s">
        <v>42</v>
      </c>
      <c r="F32" s="83"/>
      <c r="G32" s="84"/>
      <c r="H32" s="223"/>
      <c r="I32" s="4" t="s">
        <v>4</v>
      </c>
      <c r="J32" s="206" t="s">
        <v>33962</v>
      </c>
      <c r="K32" s="83"/>
      <c r="L32" s="208"/>
      <c r="M32" s="126"/>
      <c r="N32" s="4" t="s">
        <v>4</v>
      </c>
      <c r="P32" s="54"/>
    </row>
    <row r="33" spans="3:16" x14ac:dyDescent="0.35">
      <c r="D33" s="30"/>
      <c r="E33" s="85" t="s">
        <v>4961</v>
      </c>
      <c r="F33" s="86"/>
      <c r="G33" s="87"/>
      <c r="H33" s="223"/>
      <c r="I33" s="4" t="s">
        <v>4</v>
      </c>
      <c r="J33" s="206" t="s">
        <v>33968</v>
      </c>
      <c r="K33" s="83"/>
      <c r="L33" s="208"/>
      <c r="M33" s="126"/>
      <c r="N33" s="4" t="s">
        <v>4</v>
      </c>
      <c r="P33" s="54"/>
    </row>
    <row r="34" spans="3:16" x14ac:dyDescent="0.35">
      <c r="D34" s="30"/>
      <c r="E34" s="82" t="s">
        <v>4962</v>
      </c>
      <c r="F34" s="83"/>
      <c r="G34" s="84"/>
      <c r="H34" s="223"/>
      <c r="I34" s="4" t="s">
        <v>4</v>
      </c>
      <c r="J34" s="206" t="s">
        <v>33967</v>
      </c>
      <c r="K34" s="83"/>
      <c r="L34" s="208"/>
      <c r="M34" s="126"/>
      <c r="N34" s="4" t="s">
        <v>4</v>
      </c>
      <c r="P34" s="54"/>
    </row>
    <row r="35" spans="3:16" ht="14.5" customHeight="1" x14ac:dyDescent="0.35">
      <c r="D35" s="30"/>
      <c r="E35" s="89" t="s">
        <v>4963</v>
      </c>
      <c r="F35" s="90"/>
      <c r="G35" s="91"/>
      <c r="H35" s="223"/>
      <c r="I35" s="4" t="s">
        <v>4</v>
      </c>
      <c r="J35" s="275" t="s">
        <v>42</v>
      </c>
      <c r="K35" s="86"/>
      <c r="L35" s="208"/>
      <c r="M35" s="126"/>
      <c r="N35" s="4" t="s">
        <v>4</v>
      </c>
      <c r="P35" s="54"/>
    </row>
    <row r="36" spans="3:16" x14ac:dyDescent="0.35">
      <c r="D36" s="30"/>
      <c r="E36" s="79" t="s">
        <v>4964</v>
      </c>
      <c r="F36" s="80"/>
      <c r="G36" s="81"/>
      <c r="H36" s="223"/>
      <c r="I36" s="4" t="s">
        <v>4</v>
      </c>
      <c r="J36" s="206" t="s">
        <v>4984</v>
      </c>
      <c r="K36" s="83"/>
      <c r="L36" s="208"/>
      <c r="M36" s="126"/>
      <c r="N36" s="4" t="s">
        <v>4</v>
      </c>
      <c r="P36" s="54"/>
    </row>
    <row r="37" spans="3:16" x14ac:dyDescent="0.35">
      <c r="D37" s="30"/>
      <c r="E37" s="276" t="s">
        <v>60</v>
      </c>
      <c r="F37" s="75"/>
      <c r="G37" s="78"/>
      <c r="H37" s="223"/>
      <c r="I37" s="4" t="s">
        <v>4</v>
      </c>
      <c r="J37" s="276" t="s">
        <v>33969</v>
      </c>
      <c r="K37" s="90"/>
      <c r="L37" s="208"/>
      <c r="M37" s="126"/>
      <c r="N37" s="4" t="s">
        <v>4</v>
      </c>
      <c r="P37" s="54"/>
    </row>
    <row r="38" spans="3:16" ht="14.5" customHeight="1" x14ac:dyDescent="0.35">
      <c r="D38" s="30"/>
      <c r="E38" s="276" t="s">
        <v>64</v>
      </c>
      <c r="F38" s="75"/>
      <c r="G38" s="78"/>
      <c r="H38" s="223"/>
      <c r="I38" s="4" t="s">
        <v>4</v>
      </c>
      <c r="J38" s="207" t="s">
        <v>33966</v>
      </c>
      <c r="K38" s="75"/>
      <c r="L38" s="208"/>
      <c r="M38" s="126"/>
      <c r="N38" s="4" t="s">
        <v>4</v>
      </c>
      <c r="P38" s="54"/>
    </row>
    <row r="39" spans="3:16" ht="14.5" customHeight="1" x14ac:dyDescent="0.35">
      <c r="D39" s="30"/>
      <c r="E39" s="77" t="s">
        <v>4965</v>
      </c>
      <c r="F39" s="75"/>
      <c r="G39" s="78"/>
      <c r="H39" s="223"/>
      <c r="I39" s="4" t="s">
        <v>4</v>
      </c>
      <c r="J39" s="77" t="s">
        <v>33965</v>
      </c>
      <c r="K39" s="75"/>
      <c r="L39" s="208"/>
      <c r="M39" s="126"/>
      <c r="N39" s="4" t="s">
        <v>4</v>
      </c>
      <c r="P39" s="54"/>
    </row>
    <row r="40" spans="3:16" x14ac:dyDescent="0.35">
      <c r="C40" s="54"/>
      <c r="E40" s="89" t="s">
        <v>4966</v>
      </c>
      <c r="F40" s="90"/>
      <c r="G40" s="91"/>
      <c r="H40" s="223"/>
      <c r="I40" s="4" t="s">
        <v>4</v>
      </c>
      <c r="J40" s="207" t="s">
        <v>33963</v>
      </c>
      <c r="K40" s="75"/>
      <c r="L40" s="208"/>
      <c r="M40" s="126"/>
      <c r="N40" s="4" t="s">
        <v>4</v>
      </c>
      <c r="P40" s="54"/>
    </row>
    <row r="41" spans="3:16" ht="15" customHeight="1" x14ac:dyDescent="0.35">
      <c r="C41" s="54"/>
      <c r="H41" s="158"/>
      <c r="J41" s="207" t="s">
        <v>33964</v>
      </c>
      <c r="K41" s="75"/>
      <c r="L41" s="208"/>
      <c r="M41" s="126"/>
      <c r="N41" s="4" t="s">
        <v>4</v>
      </c>
      <c r="P41" s="54"/>
    </row>
    <row r="42" spans="3:16" x14ac:dyDescent="0.35">
      <c r="C42" s="54"/>
      <c r="J42" s="89" t="s">
        <v>33970</v>
      </c>
      <c r="K42" s="90"/>
      <c r="L42" s="208"/>
      <c r="M42" s="126"/>
      <c r="N42" s="4" t="s">
        <v>4</v>
      </c>
      <c r="P42" s="54"/>
    </row>
    <row r="43" spans="3:16" ht="15.5" customHeight="1" x14ac:dyDescent="0.35">
      <c r="C43" s="54"/>
      <c r="J43" s="207" t="s">
        <v>33972</v>
      </c>
      <c r="K43" s="212"/>
      <c r="L43" s="208"/>
      <c r="M43" s="126"/>
      <c r="N43" s="4" t="s">
        <v>4</v>
      </c>
      <c r="P43" s="54"/>
    </row>
    <row r="44" spans="3:16" x14ac:dyDescent="0.35">
      <c r="C44" s="54"/>
      <c r="J44" s="211" t="s">
        <v>33971</v>
      </c>
      <c r="K44" s="209"/>
      <c r="L44" s="210"/>
      <c r="M44" s="126"/>
      <c r="N44" s="4" t="s">
        <v>4</v>
      </c>
      <c r="P44" s="54"/>
    </row>
    <row r="45" spans="3:16" ht="14.5" customHeight="1" x14ac:dyDescent="0.35">
      <c r="C45" s="54"/>
      <c r="K45" s="93"/>
      <c r="P45" s="54"/>
    </row>
    <row r="46" spans="3:16" x14ac:dyDescent="0.35">
      <c r="C46" s="54"/>
      <c r="P46" s="54"/>
    </row>
    <row r="47" spans="3:16" ht="15" thickBot="1" x14ac:dyDescent="0.4">
      <c r="D47" s="52"/>
      <c r="E47" s="50"/>
      <c r="F47" s="50"/>
      <c r="G47" s="50"/>
      <c r="H47" s="50"/>
      <c r="I47" s="50"/>
      <c r="J47" s="50"/>
      <c r="K47" s="50"/>
      <c r="L47" s="50"/>
      <c r="M47" s="50"/>
      <c r="N47" s="50"/>
      <c r="O47" s="50"/>
      <c r="P47" s="48"/>
    </row>
    <row r="48" spans="3:16" ht="15" thickTop="1" x14ac:dyDescent="0.35"/>
    <row r="52" spans="4:4" ht="39.75" customHeight="1" x14ac:dyDescent="0.35"/>
    <row r="60" spans="4:4" x14ac:dyDescent="0.35">
      <c r="D60" s="33"/>
    </row>
    <row r="61" spans="4:4" x14ac:dyDescent="0.35">
      <c r="D61" s="33"/>
    </row>
    <row r="62" spans="4:4" x14ac:dyDescent="0.35">
      <c r="D62" s="33"/>
    </row>
    <row r="63" spans="4:4" x14ac:dyDescent="0.35">
      <c r="D63" s="33"/>
    </row>
    <row r="70" ht="15.75" customHeight="1" x14ac:dyDescent="0.35"/>
    <row r="71" ht="15.75" customHeight="1" x14ac:dyDescent="0.35"/>
    <row r="72" ht="15.75" customHeight="1" x14ac:dyDescent="0.35"/>
  </sheetData>
  <sheetProtection algorithmName="SHA-512" hashValue="fT8psgJk6+HsoL3Km3pCS//MKzRrcSMPfG7v2Sc0GjPbW8F6NUOEcLOxUP0mDCp/ZcWvS12SYwPL9yYme0DAOw==" saltValue="9UlbBoqHfCvNs+nskyN/cg==" spinCount="100000" sheet="1" objects="1" scenarios="1" selectLockedCells="1"/>
  <sortState xmlns:xlrd2="http://schemas.microsoft.com/office/spreadsheetml/2017/richdata2" ref="M34:M44">
    <sortCondition descending="1" ref="M34"/>
  </sortState>
  <dataConsolidate link="1"/>
  <mergeCells count="6">
    <mergeCell ref="J30:L30"/>
    <mergeCell ref="D3:P3"/>
    <mergeCell ref="E22:G22"/>
    <mergeCell ref="J25:L25"/>
    <mergeCell ref="J27:L27"/>
    <mergeCell ref="J29:M29"/>
  </mergeCells>
  <dataValidations xWindow="1620" yWindow="285" count="11">
    <dataValidation type="list" allowBlank="1" showInputMessage="1" showErrorMessage="1" sqref="WVW983072 IY32 SU32 ACQ32 AMM32 AWI32 BGE32 BQA32 BZW32 CJS32 CTO32 DDK32 DNG32 DXC32 EGY32 EQU32 FAQ32 FKM32 FUI32 GEE32 GOA32 GXW32 HHS32 HRO32 IBK32 ILG32 IVC32 JEY32 JOU32 JYQ32 KIM32 KSI32 LCE32 LMA32 LVW32 MFS32 MPO32 MZK32 NJG32 NTC32 OCY32 OMU32 OWQ32 PGM32 PQI32 QAE32 QKA32 QTW32 RDS32 RNO32 RXK32 SHG32 SRC32 TAY32 TKU32 TUQ32 UEM32 UOI32 UYE32 VIA32 VRW32 WBS32 WLO32 WVK32 P65555 JK65568 TG65568 ADC65568 AMY65568 AWU65568 BGQ65568 BQM65568 CAI65568 CKE65568 CUA65568 DDW65568 DNS65568 DXO65568 EHK65568 ERG65568 FBC65568 FKY65568 FUU65568 GEQ65568 GOM65568 GYI65568 HIE65568 HSA65568 IBW65568 ILS65568 IVO65568 JFK65568 JPG65568 JZC65568 KIY65568 KSU65568 LCQ65568 LMM65568 LWI65568 MGE65568 MQA65568 MZW65568 NJS65568 NTO65568 ODK65568 ONG65568 OXC65568 PGY65568 PQU65568 QAQ65568 QKM65568 QUI65568 REE65568 ROA65568 RXW65568 SHS65568 SRO65568 TBK65568 TLG65568 TVC65568 UEY65568 UOU65568 UYQ65568 VIM65568 VSI65568 WCE65568 WMA65568 WVW65568 P131091 JK131104 TG131104 ADC131104 AMY131104 AWU131104 BGQ131104 BQM131104 CAI131104 CKE131104 CUA131104 DDW131104 DNS131104 DXO131104 EHK131104 ERG131104 FBC131104 FKY131104 FUU131104 GEQ131104 GOM131104 GYI131104 HIE131104 HSA131104 IBW131104 ILS131104 IVO131104 JFK131104 JPG131104 JZC131104 KIY131104 KSU131104 LCQ131104 LMM131104 LWI131104 MGE131104 MQA131104 MZW131104 NJS131104 NTO131104 ODK131104 ONG131104 OXC131104 PGY131104 PQU131104 QAQ131104 QKM131104 QUI131104 REE131104 ROA131104 RXW131104 SHS131104 SRO131104 TBK131104 TLG131104 TVC131104 UEY131104 UOU131104 UYQ131104 VIM131104 VSI131104 WCE131104 WMA131104 WVW131104 P196627 JK196640 TG196640 ADC196640 AMY196640 AWU196640 BGQ196640 BQM196640 CAI196640 CKE196640 CUA196640 DDW196640 DNS196640 DXO196640 EHK196640 ERG196640 FBC196640 FKY196640 FUU196640 GEQ196640 GOM196640 GYI196640 HIE196640 HSA196640 IBW196640 ILS196640 IVO196640 JFK196640 JPG196640 JZC196640 KIY196640 KSU196640 LCQ196640 LMM196640 LWI196640 MGE196640 MQA196640 MZW196640 NJS196640 NTO196640 ODK196640 ONG196640 OXC196640 PGY196640 PQU196640 QAQ196640 QKM196640 QUI196640 REE196640 ROA196640 RXW196640 SHS196640 SRO196640 TBK196640 TLG196640 TVC196640 UEY196640 UOU196640 UYQ196640 VIM196640 VSI196640 WCE196640 WMA196640 WVW196640 P262163 JK262176 TG262176 ADC262176 AMY262176 AWU262176 BGQ262176 BQM262176 CAI262176 CKE262176 CUA262176 DDW262176 DNS262176 DXO262176 EHK262176 ERG262176 FBC262176 FKY262176 FUU262176 GEQ262176 GOM262176 GYI262176 HIE262176 HSA262176 IBW262176 ILS262176 IVO262176 JFK262176 JPG262176 JZC262176 KIY262176 KSU262176 LCQ262176 LMM262176 LWI262176 MGE262176 MQA262176 MZW262176 NJS262176 NTO262176 ODK262176 ONG262176 OXC262176 PGY262176 PQU262176 QAQ262176 QKM262176 QUI262176 REE262176 ROA262176 RXW262176 SHS262176 SRO262176 TBK262176 TLG262176 TVC262176 UEY262176 UOU262176 UYQ262176 VIM262176 VSI262176 WCE262176 WMA262176 WVW262176 P327699 JK327712 TG327712 ADC327712 AMY327712 AWU327712 BGQ327712 BQM327712 CAI327712 CKE327712 CUA327712 DDW327712 DNS327712 DXO327712 EHK327712 ERG327712 FBC327712 FKY327712 FUU327712 GEQ327712 GOM327712 GYI327712 HIE327712 HSA327712 IBW327712 ILS327712 IVO327712 JFK327712 JPG327712 JZC327712 KIY327712 KSU327712 LCQ327712 LMM327712 LWI327712 MGE327712 MQA327712 MZW327712 NJS327712 NTO327712 ODK327712 ONG327712 OXC327712 PGY327712 PQU327712 QAQ327712 QKM327712 QUI327712 REE327712 ROA327712 RXW327712 SHS327712 SRO327712 TBK327712 TLG327712 TVC327712 UEY327712 UOU327712 UYQ327712 VIM327712 VSI327712 WCE327712 WMA327712 WVW327712 P393235 JK393248 TG393248 ADC393248 AMY393248 AWU393248 BGQ393248 BQM393248 CAI393248 CKE393248 CUA393248 DDW393248 DNS393248 DXO393248 EHK393248 ERG393248 FBC393248 FKY393248 FUU393248 GEQ393248 GOM393248 GYI393248 HIE393248 HSA393248 IBW393248 ILS393248 IVO393248 JFK393248 JPG393248 JZC393248 KIY393248 KSU393248 LCQ393248 LMM393248 LWI393248 MGE393248 MQA393248 MZW393248 NJS393248 NTO393248 ODK393248 ONG393248 OXC393248 PGY393248 PQU393248 QAQ393248 QKM393248 QUI393248 REE393248 ROA393248 RXW393248 SHS393248 SRO393248 TBK393248 TLG393248 TVC393248 UEY393248 UOU393248 UYQ393248 VIM393248 VSI393248 WCE393248 WMA393248 WVW393248 P458771 JK458784 TG458784 ADC458784 AMY458784 AWU458784 BGQ458784 BQM458784 CAI458784 CKE458784 CUA458784 DDW458784 DNS458784 DXO458784 EHK458784 ERG458784 FBC458784 FKY458784 FUU458784 GEQ458784 GOM458784 GYI458784 HIE458784 HSA458784 IBW458784 ILS458784 IVO458784 JFK458784 JPG458784 JZC458784 KIY458784 KSU458784 LCQ458784 LMM458784 LWI458784 MGE458784 MQA458784 MZW458784 NJS458784 NTO458784 ODK458784 ONG458784 OXC458784 PGY458784 PQU458784 QAQ458784 QKM458784 QUI458784 REE458784 ROA458784 RXW458784 SHS458784 SRO458784 TBK458784 TLG458784 TVC458784 UEY458784 UOU458784 UYQ458784 VIM458784 VSI458784 WCE458784 WMA458784 WVW458784 P524307 JK524320 TG524320 ADC524320 AMY524320 AWU524320 BGQ524320 BQM524320 CAI524320 CKE524320 CUA524320 DDW524320 DNS524320 DXO524320 EHK524320 ERG524320 FBC524320 FKY524320 FUU524320 GEQ524320 GOM524320 GYI524320 HIE524320 HSA524320 IBW524320 ILS524320 IVO524320 JFK524320 JPG524320 JZC524320 KIY524320 KSU524320 LCQ524320 LMM524320 LWI524320 MGE524320 MQA524320 MZW524320 NJS524320 NTO524320 ODK524320 ONG524320 OXC524320 PGY524320 PQU524320 QAQ524320 QKM524320 QUI524320 REE524320 ROA524320 RXW524320 SHS524320 SRO524320 TBK524320 TLG524320 TVC524320 UEY524320 UOU524320 UYQ524320 VIM524320 VSI524320 WCE524320 WMA524320 WVW524320 P589843 JK589856 TG589856 ADC589856 AMY589856 AWU589856 BGQ589856 BQM589856 CAI589856 CKE589856 CUA589856 DDW589856 DNS589856 DXO589856 EHK589856 ERG589856 FBC589856 FKY589856 FUU589856 GEQ589856 GOM589856 GYI589856 HIE589856 HSA589856 IBW589856 ILS589856 IVO589856 JFK589856 JPG589856 JZC589856 KIY589856 KSU589856 LCQ589856 LMM589856 LWI589856 MGE589856 MQA589856 MZW589856 NJS589856 NTO589856 ODK589856 ONG589856 OXC589856 PGY589856 PQU589856 QAQ589856 QKM589856 QUI589856 REE589856 ROA589856 RXW589856 SHS589856 SRO589856 TBK589856 TLG589856 TVC589856 UEY589856 UOU589856 UYQ589856 VIM589856 VSI589856 WCE589856 WMA589856 WVW589856 P655379 JK655392 TG655392 ADC655392 AMY655392 AWU655392 BGQ655392 BQM655392 CAI655392 CKE655392 CUA655392 DDW655392 DNS655392 DXO655392 EHK655392 ERG655392 FBC655392 FKY655392 FUU655392 GEQ655392 GOM655392 GYI655392 HIE655392 HSA655392 IBW655392 ILS655392 IVO655392 JFK655392 JPG655392 JZC655392 KIY655392 KSU655392 LCQ655392 LMM655392 LWI655392 MGE655392 MQA655392 MZW655392 NJS655392 NTO655392 ODK655392 ONG655392 OXC655392 PGY655392 PQU655392 QAQ655392 QKM655392 QUI655392 REE655392 ROA655392 RXW655392 SHS655392 SRO655392 TBK655392 TLG655392 TVC655392 UEY655392 UOU655392 UYQ655392 VIM655392 VSI655392 WCE655392 WMA655392 WVW655392 P720915 JK720928 TG720928 ADC720928 AMY720928 AWU720928 BGQ720928 BQM720928 CAI720928 CKE720928 CUA720928 DDW720928 DNS720928 DXO720928 EHK720928 ERG720928 FBC720928 FKY720928 FUU720928 GEQ720928 GOM720928 GYI720928 HIE720928 HSA720928 IBW720928 ILS720928 IVO720928 JFK720928 JPG720928 JZC720928 KIY720928 KSU720928 LCQ720928 LMM720928 LWI720928 MGE720928 MQA720928 MZW720928 NJS720928 NTO720928 ODK720928 ONG720928 OXC720928 PGY720928 PQU720928 QAQ720928 QKM720928 QUI720928 REE720928 ROA720928 RXW720928 SHS720928 SRO720928 TBK720928 TLG720928 TVC720928 UEY720928 UOU720928 UYQ720928 VIM720928 VSI720928 WCE720928 WMA720928 WVW720928 P786451 JK786464 TG786464 ADC786464 AMY786464 AWU786464 BGQ786464 BQM786464 CAI786464 CKE786464 CUA786464 DDW786464 DNS786464 DXO786464 EHK786464 ERG786464 FBC786464 FKY786464 FUU786464 GEQ786464 GOM786464 GYI786464 HIE786464 HSA786464 IBW786464 ILS786464 IVO786464 JFK786464 JPG786464 JZC786464 KIY786464 KSU786464 LCQ786464 LMM786464 LWI786464 MGE786464 MQA786464 MZW786464 NJS786464 NTO786464 ODK786464 ONG786464 OXC786464 PGY786464 PQU786464 QAQ786464 QKM786464 QUI786464 REE786464 ROA786464 RXW786464 SHS786464 SRO786464 TBK786464 TLG786464 TVC786464 UEY786464 UOU786464 UYQ786464 VIM786464 VSI786464 WCE786464 WMA786464 WVW786464 P851987 JK852000 TG852000 ADC852000 AMY852000 AWU852000 BGQ852000 BQM852000 CAI852000 CKE852000 CUA852000 DDW852000 DNS852000 DXO852000 EHK852000 ERG852000 FBC852000 FKY852000 FUU852000 GEQ852000 GOM852000 GYI852000 HIE852000 HSA852000 IBW852000 ILS852000 IVO852000 JFK852000 JPG852000 JZC852000 KIY852000 KSU852000 LCQ852000 LMM852000 LWI852000 MGE852000 MQA852000 MZW852000 NJS852000 NTO852000 ODK852000 ONG852000 OXC852000 PGY852000 PQU852000 QAQ852000 QKM852000 QUI852000 REE852000 ROA852000 RXW852000 SHS852000 SRO852000 TBK852000 TLG852000 TVC852000 UEY852000 UOU852000 UYQ852000 VIM852000 VSI852000 WCE852000 WMA852000 WVW852000 P917523 JK917536 TG917536 ADC917536 AMY917536 AWU917536 BGQ917536 BQM917536 CAI917536 CKE917536 CUA917536 DDW917536 DNS917536 DXO917536 EHK917536 ERG917536 FBC917536 FKY917536 FUU917536 GEQ917536 GOM917536 GYI917536 HIE917536 HSA917536 IBW917536 ILS917536 IVO917536 JFK917536 JPG917536 JZC917536 KIY917536 KSU917536 LCQ917536 LMM917536 LWI917536 MGE917536 MQA917536 MZW917536 NJS917536 NTO917536 ODK917536 ONG917536 OXC917536 PGY917536 PQU917536 QAQ917536 QKM917536 QUI917536 REE917536 ROA917536 RXW917536 SHS917536 SRO917536 TBK917536 TLG917536 TVC917536 UEY917536 UOU917536 UYQ917536 VIM917536 VSI917536 WCE917536 WMA917536 WVW917536 P983059 JK983072 TG983072 ADC983072 AMY983072 AWU983072 BGQ983072 BQM983072 CAI983072 CKE983072 CUA983072 DDW983072 DNS983072 DXO983072 EHK983072 ERG983072 FBC983072 FKY983072 FUU983072 GEQ983072 GOM983072 GYI983072 HIE983072 HSA983072 IBW983072 ILS983072 IVO983072 JFK983072 JPG983072 JZC983072 KIY983072 KSU983072 LCQ983072 LMM983072 LWI983072 MGE983072 MQA983072 MZW983072 NJS983072 NTO983072 ODK983072 ONG983072 OXC983072 PGY983072 PQU983072 QAQ983072 QKM983072 QUI983072 REE983072 ROA983072 RXW983072 SHS983072 SRO983072 TBK983072 TLG983072 TVC983072 UEY983072 UOU983072 UYQ983072 VIM983072 VSI983072 WCE983072 WMA983072" xr:uid="{E1F67783-E46E-427F-B63A-E8F675CEEEA0}">
      <formula1>anc_per</formula1>
    </dataValidation>
    <dataValidation allowBlank="1" showErrorMessage="1" sqref="JL25 JL65561:JL65565 TH65561:TH65565 ADD65561:ADD65565 AMZ65561:AMZ65565 AWV65561:AWV65565 BGR65561:BGR65565 BQN65561:BQN65565 CAJ65561:CAJ65565 CKF65561:CKF65565 CUB65561:CUB65565 DDX65561:DDX65565 DNT65561:DNT65565 DXP65561:DXP65565 EHL65561:EHL65565 ERH65561:ERH65565 FBD65561:FBD65565 FKZ65561:FKZ65565 FUV65561:FUV65565 GER65561:GER65565 GON65561:GON65565 GYJ65561:GYJ65565 HIF65561:HIF65565 HSB65561:HSB65565 IBX65561:IBX65565 ILT65561:ILT65565 IVP65561:IVP65565 JFL65561:JFL65565 JPH65561:JPH65565 JZD65561:JZD65565 KIZ65561:KIZ65565 KSV65561:KSV65565 LCR65561:LCR65565 LMN65561:LMN65565 LWJ65561:LWJ65565 MGF65561:MGF65565 MQB65561:MQB65565 MZX65561:MZX65565 NJT65561:NJT65565 NTP65561:NTP65565 ODL65561:ODL65565 ONH65561:ONH65565 OXD65561:OXD65565 PGZ65561:PGZ65565 PQV65561:PQV65565 QAR65561:QAR65565 QKN65561:QKN65565 QUJ65561:QUJ65565 REF65561:REF65565 ROB65561:ROB65565 RXX65561:RXX65565 SHT65561:SHT65565 SRP65561:SRP65565 TBL65561:TBL65565 TLH65561:TLH65565 TVD65561:TVD65565 UEZ65561:UEZ65565 UOV65561:UOV65565 UYR65561:UYR65565 VIN65561:VIN65565 VSJ65561:VSJ65565 WCF65561:WCF65565 WMB65561:WMB65565 WVX65561:WVX65565 JL131097:JL131101 TH131097:TH131101 ADD131097:ADD131101 AMZ131097:AMZ131101 AWV131097:AWV131101 BGR131097:BGR131101 BQN131097:BQN131101 CAJ131097:CAJ131101 CKF131097:CKF131101 CUB131097:CUB131101 DDX131097:DDX131101 DNT131097:DNT131101 DXP131097:DXP131101 EHL131097:EHL131101 ERH131097:ERH131101 FBD131097:FBD131101 FKZ131097:FKZ131101 FUV131097:FUV131101 GER131097:GER131101 GON131097:GON131101 GYJ131097:GYJ131101 HIF131097:HIF131101 HSB131097:HSB131101 IBX131097:IBX131101 ILT131097:ILT131101 IVP131097:IVP131101 JFL131097:JFL131101 JPH131097:JPH131101 JZD131097:JZD131101 KIZ131097:KIZ131101 KSV131097:KSV131101 LCR131097:LCR131101 LMN131097:LMN131101 LWJ131097:LWJ131101 MGF131097:MGF131101 MQB131097:MQB131101 MZX131097:MZX131101 NJT131097:NJT131101 NTP131097:NTP131101 ODL131097:ODL131101 ONH131097:ONH131101 OXD131097:OXD131101 PGZ131097:PGZ131101 PQV131097:PQV131101 QAR131097:QAR131101 QKN131097:QKN131101 QUJ131097:QUJ131101 REF131097:REF131101 ROB131097:ROB131101 RXX131097:RXX131101 SHT131097:SHT131101 SRP131097:SRP131101 TBL131097:TBL131101 TLH131097:TLH131101 TVD131097:TVD131101 UEZ131097:UEZ131101 UOV131097:UOV131101 UYR131097:UYR131101 VIN131097:VIN131101 VSJ131097:VSJ131101 WCF131097:WCF131101 WMB131097:WMB131101 WVX131097:WVX131101 JL196633:JL196637 TH196633:TH196637 ADD196633:ADD196637 AMZ196633:AMZ196637 AWV196633:AWV196637 BGR196633:BGR196637 BQN196633:BQN196637 CAJ196633:CAJ196637 CKF196633:CKF196637 CUB196633:CUB196637 DDX196633:DDX196637 DNT196633:DNT196637 DXP196633:DXP196637 EHL196633:EHL196637 ERH196633:ERH196637 FBD196633:FBD196637 FKZ196633:FKZ196637 FUV196633:FUV196637 GER196633:GER196637 GON196633:GON196637 GYJ196633:GYJ196637 HIF196633:HIF196637 HSB196633:HSB196637 IBX196633:IBX196637 ILT196633:ILT196637 IVP196633:IVP196637 JFL196633:JFL196637 JPH196633:JPH196637 JZD196633:JZD196637 KIZ196633:KIZ196637 KSV196633:KSV196637 LCR196633:LCR196637 LMN196633:LMN196637 LWJ196633:LWJ196637 MGF196633:MGF196637 MQB196633:MQB196637 MZX196633:MZX196637 NJT196633:NJT196637 NTP196633:NTP196637 ODL196633:ODL196637 ONH196633:ONH196637 OXD196633:OXD196637 PGZ196633:PGZ196637 PQV196633:PQV196637 QAR196633:QAR196637 QKN196633:QKN196637 QUJ196633:QUJ196637 REF196633:REF196637 ROB196633:ROB196637 RXX196633:RXX196637 SHT196633:SHT196637 SRP196633:SRP196637 TBL196633:TBL196637 TLH196633:TLH196637 TVD196633:TVD196637 UEZ196633:UEZ196637 UOV196633:UOV196637 UYR196633:UYR196637 VIN196633:VIN196637 VSJ196633:VSJ196637 WCF196633:WCF196637 WMB196633:WMB196637 WVX196633:WVX196637 JL262169:JL262173 TH262169:TH262173 ADD262169:ADD262173 AMZ262169:AMZ262173 AWV262169:AWV262173 BGR262169:BGR262173 BQN262169:BQN262173 CAJ262169:CAJ262173 CKF262169:CKF262173 CUB262169:CUB262173 DDX262169:DDX262173 DNT262169:DNT262173 DXP262169:DXP262173 EHL262169:EHL262173 ERH262169:ERH262173 FBD262169:FBD262173 FKZ262169:FKZ262173 FUV262169:FUV262173 GER262169:GER262173 GON262169:GON262173 GYJ262169:GYJ262173 HIF262169:HIF262173 HSB262169:HSB262173 IBX262169:IBX262173 ILT262169:ILT262173 IVP262169:IVP262173 JFL262169:JFL262173 JPH262169:JPH262173 JZD262169:JZD262173 KIZ262169:KIZ262173 KSV262169:KSV262173 LCR262169:LCR262173 LMN262169:LMN262173 LWJ262169:LWJ262173 MGF262169:MGF262173 MQB262169:MQB262173 MZX262169:MZX262173 NJT262169:NJT262173 NTP262169:NTP262173 ODL262169:ODL262173 ONH262169:ONH262173 OXD262169:OXD262173 PGZ262169:PGZ262173 PQV262169:PQV262173 QAR262169:QAR262173 QKN262169:QKN262173 QUJ262169:QUJ262173 REF262169:REF262173 ROB262169:ROB262173 RXX262169:RXX262173 SHT262169:SHT262173 SRP262169:SRP262173 TBL262169:TBL262173 TLH262169:TLH262173 TVD262169:TVD262173 UEZ262169:UEZ262173 UOV262169:UOV262173 UYR262169:UYR262173 VIN262169:VIN262173 VSJ262169:VSJ262173 WCF262169:WCF262173 WMB262169:WMB262173 WVX262169:WVX262173 JL327705:JL327709 TH327705:TH327709 ADD327705:ADD327709 AMZ327705:AMZ327709 AWV327705:AWV327709 BGR327705:BGR327709 BQN327705:BQN327709 CAJ327705:CAJ327709 CKF327705:CKF327709 CUB327705:CUB327709 DDX327705:DDX327709 DNT327705:DNT327709 DXP327705:DXP327709 EHL327705:EHL327709 ERH327705:ERH327709 FBD327705:FBD327709 FKZ327705:FKZ327709 FUV327705:FUV327709 GER327705:GER327709 GON327705:GON327709 GYJ327705:GYJ327709 HIF327705:HIF327709 HSB327705:HSB327709 IBX327705:IBX327709 ILT327705:ILT327709 IVP327705:IVP327709 JFL327705:JFL327709 JPH327705:JPH327709 JZD327705:JZD327709 KIZ327705:KIZ327709 KSV327705:KSV327709 LCR327705:LCR327709 LMN327705:LMN327709 LWJ327705:LWJ327709 MGF327705:MGF327709 MQB327705:MQB327709 MZX327705:MZX327709 NJT327705:NJT327709 NTP327705:NTP327709 ODL327705:ODL327709 ONH327705:ONH327709 OXD327705:OXD327709 PGZ327705:PGZ327709 PQV327705:PQV327709 QAR327705:QAR327709 QKN327705:QKN327709 QUJ327705:QUJ327709 REF327705:REF327709 ROB327705:ROB327709 RXX327705:RXX327709 SHT327705:SHT327709 SRP327705:SRP327709 TBL327705:TBL327709 TLH327705:TLH327709 TVD327705:TVD327709 UEZ327705:UEZ327709 UOV327705:UOV327709 UYR327705:UYR327709 VIN327705:VIN327709 VSJ327705:VSJ327709 WCF327705:WCF327709 WMB327705:WMB327709 WVX327705:WVX327709 JL393241:JL393245 TH393241:TH393245 ADD393241:ADD393245 AMZ393241:AMZ393245 AWV393241:AWV393245 BGR393241:BGR393245 BQN393241:BQN393245 CAJ393241:CAJ393245 CKF393241:CKF393245 CUB393241:CUB393245 DDX393241:DDX393245 DNT393241:DNT393245 DXP393241:DXP393245 EHL393241:EHL393245 ERH393241:ERH393245 FBD393241:FBD393245 FKZ393241:FKZ393245 FUV393241:FUV393245 GER393241:GER393245 GON393241:GON393245 GYJ393241:GYJ393245 HIF393241:HIF393245 HSB393241:HSB393245 IBX393241:IBX393245 ILT393241:ILT393245 IVP393241:IVP393245 JFL393241:JFL393245 JPH393241:JPH393245 JZD393241:JZD393245 KIZ393241:KIZ393245 KSV393241:KSV393245 LCR393241:LCR393245 LMN393241:LMN393245 LWJ393241:LWJ393245 MGF393241:MGF393245 MQB393241:MQB393245 MZX393241:MZX393245 NJT393241:NJT393245 NTP393241:NTP393245 ODL393241:ODL393245 ONH393241:ONH393245 OXD393241:OXD393245 PGZ393241:PGZ393245 PQV393241:PQV393245 QAR393241:QAR393245 QKN393241:QKN393245 QUJ393241:QUJ393245 REF393241:REF393245 ROB393241:ROB393245 RXX393241:RXX393245 SHT393241:SHT393245 SRP393241:SRP393245 TBL393241:TBL393245 TLH393241:TLH393245 TVD393241:TVD393245 UEZ393241:UEZ393245 UOV393241:UOV393245 UYR393241:UYR393245 VIN393241:VIN393245 VSJ393241:VSJ393245 WCF393241:WCF393245 WMB393241:WMB393245 WVX393241:WVX393245 JL458777:JL458781 TH458777:TH458781 ADD458777:ADD458781 AMZ458777:AMZ458781 AWV458777:AWV458781 BGR458777:BGR458781 BQN458777:BQN458781 CAJ458777:CAJ458781 CKF458777:CKF458781 CUB458777:CUB458781 DDX458777:DDX458781 DNT458777:DNT458781 DXP458777:DXP458781 EHL458777:EHL458781 ERH458777:ERH458781 FBD458777:FBD458781 FKZ458777:FKZ458781 FUV458777:FUV458781 GER458777:GER458781 GON458777:GON458781 GYJ458777:GYJ458781 HIF458777:HIF458781 HSB458777:HSB458781 IBX458777:IBX458781 ILT458777:ILT458781 IVP458777:IVP458781 JFL458777:JFL458781 JPH458777:JPH458781 JZD458777:JZD458781 KIZ458777:KIZ458781 KSV458777:KSV458781 LCR458777:LCR458781 LMN458777:LMN458781 LWJ458777:LWJ458781 MGF458777:MGF458781 MQB458777:MQB458781 MZX458777:MZX458781 NJT458777:NJT458781 NTP458777:NTP458781 ODL458777:ODL458781 ONH458777:ONH458781 OXD458777:OXD458781 PGZ458777:PGZ458781 PQV458777:PQV458781 QAR458777:QAR458781 QKN458777:QKN458781 QUJ458777:QUJ458781 REF458777:REF458781 ROB458777:ROB458781 RXX458777:RXX458781 SHT458777:SHT458781 SRP458777:SRP458781 TBL458777:TBL458781 TLH458777:TLH458781 TVD458777:TVD458781 UEZ458777:UEZ458781 UOV458777:UOV458781 UYR458777:UYR458781 VIN458777:VIN458781 VSJ458777:VSJ458781 WCF458777:WCF458781 WMB458777:WMB458781 WVX458777:WVX458781 JL524313:JL524317 TH524313:TH524317 ADD524313:ADD524317 AMZ524313:AMZ524317 AWV524313:AWV524317 BGR524313:BGR524317 BQN524313:BQN524317 CAJ524313:CAJ524317 CKF524313:CKF524317 CUB524313:CUB524317 DDX524313:DDX524317 DNT524313:DNT524317 DXP524313:DXP524317 EHL524313:EHL524317 ERH524313:ERH524317 FBD524313:FBD524317 FKZ524313:FKZ524317 FUV524313:FUV524317 GER524313:GER524317 GON524313:GON524317 GYJ524313:GYJ524317 HIF524313:HIF524317 HSB524313:HSB524317 IBX524313:IBX524317 ILT524313:ILT524317 IVP524313:IVP524317 JFL524313:JFL524317 JPH524313:JPH524317 JZD524313:JZD524317 KIZ524313:KIZ524317 KSV524313:KSV524317 LCR524313:LCR524317 LMN524313:LMN524317 LWJ524313:LWJ524317 MGF524313:MGF524317 MQB524313:MQB524317 MZX524313:MZX524317 NJT524313:NJT524317 NTP524313:NTP524317 ODL524313:ODL524317 ONH524313:ONH524317 OXD524313:OXD524317 PGZ524313:PGZ524317 PQV524313:PQV524317 QAR524313:QAR524317 QKN524313:QKN524317 QUJ524313:QUJ524317 REF524313:REF524317 ROB524313:ROB524317 RXX524313:RXX524317 SHT524313:SHT524317 SRP524313:SRP524317 TBL524313:TBL524317 TLH524313:TLH524317 TVD524313:TVD524317 UEZ524313:UEZ524317 UOV524313:UOV524317 UYR524313:UYR524317 VIN524313:VIN524317 VSJ524313:VSJ524317 WCF524313:WCF524317 WMB524313:WMB524317 WVX524313:WVX524317 JL589849:JL589853 TH589849:TH589853 ADD589849:ADD589853 AMZ589849:AMZ589853 AWV589849:AWV589853 BGR589849:BGR589853 BQN589849:BQN589853 CAJ589849:CAJ589853 CKF589849:CKF589853 CUB589849:CUB589853 DDX589849:DDX589853 DNT589849:DNT589853 DXP589849:DXP589853 EHL589849:EHL589853 ERH589849:ERH589853 FBD589849:FBD589853 FKZ589849:FKZ589853 FUV589849:FUV589853 GER589849:GER589853 GON589849:GON589853 GYJ589849:GYJ589853 HIF589849:HIF589853 HSB589849:HSB589853 IBX589849:IBX589853 ILT589849:ILT589853 IVP589849:IVP589853 JFL589849:JFL589853 JPH589849:JPH589853 JZD589849:JZD589853 KIZ589849:KIZ589853 KSV589849:KSV589853 LCR589849:LCR589853 LMN589849:LMN589853 LWJ589849:LWJ589853 MGF589849:MGF589853 MQB589849:MQB589853 MZX589849:MZX589853 NJT589849:NJT589853 NTP589849:NTP589853 ODL589849:ODL589853 ONH589849:ONH589853 OXD589849:OXD589853 PGZ589849:PGZ589853 PQV589849:PQV589853 QAR589849:QAR589853 QKN589849:QKN589853 QUJ589849:QUJ589853 REF589849:REF589853 ROB589849:ROB589853 RXX589849:RXX589853 SHT589849:SHT589853 SRP589849:SRP589853 TBL589849:TBL589853 TLH589849:TLH589853 TVD589849:TVD589853 UEZ589849:UEZ589853 UOV589849:UOV589853 UYR589849:UYR589853 VIN589849:VIN589853 VSJ589849:VSJ589853 WCF589849:WCF589853 WMB589849:WMB589853 WVX589849:WVX589853 JL655385:JL655389 TH655385:TH655389 ADD655385:ADD655389 AMZ655385:AMZ655389 AWV655385:AWV655389 BGR655385:BGR655389 BQN655385:BQN655389 CAJ655385:CAJ655389 CKF655385:CKF655389 CUB655385:CUB655389 DDX655385:DDX655389 DNT655385:DNT655389 DXP655385:DXP655389 EHL655385:EHL655389 ERH655385:ERH655389 FBD655385:FBD655389 FKZ655385:FKZ655389 FUV655385:FUV655389 GER655385:GER655389 GON655385:GON655389 GYJ655385:GYJ655389 HIF655385:HIF655389 HSB655385:HSB655389 IBX655385:IBX655389 ILT655385:ILT655389 IVP655385:IVP655389 JFL655385:JFL655389 JPH655385:JPH655389 JZD655385:JZD655389 KIZ655385:KIZ655389 KSV655385:KSV655389 LCR655385:LCR655389 LMN655385:LMN655389 LWJ655385:LWJ655389 MGF655385:MGF655389 MQB655385:MQB655389 MZX655385:MZX655389 NJT655385:NJT655389 NTP655385:NTP655389 ODL655385:ODL655389 ONH655385:ONH655389 OXD655385:OXD655389 PGZ655385:PGZ655389 PQV655385:PQV655389 QAR655385:QAR655389 QKN655385:QKN655389 QUJ655385:QUJ655389 REF655385:REF655389 ROB655385:ROB655389 RXX655385:RXX655389 SHT655385:SHT655389 SRP655385:SRP655389 TBL655385:TBL655389 TLH655385:TLH655389 TVD655385:TVD655389 UEZ655385:UEZ655389 UOV655385:UOV655389 UYR655385:UYR655389 VIN655385:VIN655389 VSJ655385:VSJ655389 WCF655385:WCF655389 WMB655385:WMB655389 WVX655385:WVX655389 JL720921:JL720925 TH720921:TH720925 ADD720921:ADD720925 AMZ720921:AMZ720925 AWV720921:AWV720925 BGR720921:BGR720925 BQN720921:BQN720925 CAJ720921:CAJ720925 CKF720921:CKF720925 CUB720921:CUB720925 DDX720921:DDX720925 DNT720921:DNT720925 DXP720921:DXP720925 EHL720921:EHL720925 ERH720921:ERH720925 FBD720921:FBD720925 FKZ720921:FKZ720925 FUV720921:FUV720925 GER720921:GER720925 GON720921:GON720925 GYJ720921:GYJ720925 HIF720921:HIF720925 HSB720921:HSB720925 IBX720921:IBX720925 ILT720921:ILT720925 IVP720921:IVP720925 JFL720921:JFL720925 JPH720921:JPH720925 JZD720921:JZD720925 KIZ720921:KIZ720925 KSV720921:KSV720925 LCR720921:LCR720925 LMN720921:LMN720925 LWJ720921:LWJ720925 MGF720921:MGF720925 MQB720921:MQB720925 MZX720921:MZX720925 NJT720921:NJT720925 NTP720921:NTP720925 ODL720921:ODL720925 ONH720921:ONH720925 OXD720921:OXD720925 PGZ720921:PGZ720925 PQV720921:PQV720925 QAR720921:QAR720925 QKN720921:QKN720925 QUJ720921:QUJ720925 REF720921:REF720925 ROB720921:ROB720925 RXX720921:RXX720925 SHT720921:SHT720925 SRP720921:SRP720925 TBL720921:TBL720925 TLH720921:TLH720925 TVD720921:TVD720925 UEZ720921:UEZ720925 UOV720921:UOV720925 UYR720921:UYR720925 VIN720921:VIN720925 VSJ720921:VSJ720925 WCF720921:WCF720925 WMB720921:WMB720925 WVX720921:WVX720925 JL786457:JL786461 TH786457:TH786461 ADD786457:ADD786461 AMZ786457:AMZ786461 AWV786457:AWV786461 BGR786457:BGR786461 BQN786457:BQN786461 CAJ786457:CAJ786461 CKF786457:CKF786461 CUB786457:CUB786461 DDX786457:DDX786461 DNT786457:DNT786461 DXP786457:DXP786461 EHL786457:EHL786461 ERH786457:ERH786461 FBD786457:FBD786461 FKZ786457:FKZ786461 FUV786457:FUV786461 GER786457:GER786461 GON786457:GON786461 GYJ786457:GYJ786461 HIF786457:HIF786461 HSB786457:HSB786461 IBX786457:IBX786461 ILT786457:ILT786461 IVP786457:IVP786461 JFL786457:JFL786461 JPH786457:JPH786461 JZD786457:JZD786461 KIZ786457:KIZ786461 KSV786457:KSV786461 LCR786457:LCR786461 LMN786457:LMN786461 LWJ786457:LWJ786461 MGF786457:MGF786461 MQB786457:MQB786461 MZX786457:MZX786461 NJT786457:NJT786461 NTP786457:NTP786461 ODL786457:ODL786461 ONH786457:ONH786461 OXD786457:OXD786461 PGZ786457:PGZ786461 PQV786457:PQV786461 QAR786457:QAR786461 QKN786457:QKN786461 QUJ786457:QUJ786461 REF786457:REF786461 ROB786457:ROB786461 RXX786457:RXX786461 SHT786457:SHT786461 SRP786457:SRP786461 TBL786457:TBL786461 TLH786457:TLH786461 TVD786457:TVD786461 UEZ786457:UEZ786461 UOV786457:UOV786461 UYR786457:UYR786461 VIN786457:VIN786461 VSJ786457:VSJ786461 WCF786457:WCF786461 WMB786457:WMB786461 WVX786457:WVX786461 JL851993:JL851997 TH851993:TH851997 ADD851993:ADD851997 AMZ851993:AMZ851997 AWV851993:AWV851997 BGR851993:BGR851997 BQN851993:BQN851997 CAJ851993:CAJ851997 CKF851993:CKF851997 CUB851993:CUB851997 DDX851993:DDX851997 DNT851993:DNT851997 DXP851993:DXP851997 EHL851993:EHL851997 ERH851993:ERH851997 FBD851993:FBD851997 FKZ851993:FKZ851997 FUV851993:FUV851997 GER851993:GER851997 GON851993:GON851997 GYJ851993:GYJ851997 HIF851993:HIF851997 HSB851993:HSB851997 IBX851993:IBX851997 ILT851993:ILT851997 IVP851993:IVP851997 JFL851993:JFL851997 JPH851993:JPH851997 JZD851993:JZD851997 KIZ851993:KIZ851997 KSV851993:KSV851997 LCR851993:LCR851997 LMN851993:LMN851997 LWJ851993:LWJ851997 MGF851993:MGF851997 MQB851993:MQB851997 MZX851993:MZX851997 NJT851993:NJT851997 NTP851993:NTP851997 ODL851993:ODL851997 ONH851993:ONH851997 OXD851993:OXD851997 PGZ851993:PGZ851997 PQV851993:PQV851997 QAR851993:QAR851997 QKN851993:QKN851997 QUJ851993:QUJ851997 REF851993:REF851997 ROB851993:ROB851997 RXX851993:RXX851997 SHT851993:SHT851997 SRP851993:SRP851997 TBL851993:TBL851997 TLH851993:TLH851997 TVD851993:TVD851997 UEZ851993:UEZ851997 UOV851993:UOV851997 UYR851993:UYR851997 VIN851993:VIN851997 VSJ851993:VSJ851997 WCF851993:WCF851997 WMB851993:WMB851997 WVX851993:WVX851997 JL917529:JL917533 TH917529:TH917533 ADD917529:ADD917533 AMZ917529:AMZ917533 AWV917529:AWV917533 BGR917529:BGR917533 BQN917529:BQN917533 CAJ917529:CAJ917533 CKF917529:CKF917533 CUB917529:CUB917533 DDX917529:DDX917533 DNT917529:DNT917533 DXP917529:DXP917533 EHL917529:EHL917533 ERH917529:ERH917533 FBD917529:FBD917533 FKZ917529:FKZ917533 FUV917529:FUV917533 GER917529:GER917533 GON917529:GON917533 GYJ917529:GYJ917533 HIF917529:HIF917533 HSB917529:HSB917533 IBX917529:IBX917533 ILT917529:ILT917533 IVP917529:IVP917533 JFL917529:JFL917533 JPH917529:JPH917533 JZD917529:JZD917533 KIZ917529:KIZ917533 KSV917529:KSV917533 LCR917529:LCR917533 LMN917529:LMN917533 LWJ917529:LWJ917533 MGF917529:MGF917533 MQB917529:MQB917533 MZX917529:MZX917533 NJT917529:NJT917533 NTP917529:NTP917533 ODL917529:ODL917533 ONH917529:ONH917533 OXD917529:OXD917533 PGZ917529:PGZ917533 PQV917529:PQV917533 QAR917529:QAR917533 QKN917529:QKN917533 QUJ917529:QUJ917533 REF917529:REF917533 ROB917529:ROB917533 RXX917529:RXX917533 SHT917529:SHT917533 SRP917529:SRP917533 TBL917529:TBL917533 TLH917529:TLH917533 TVD917529:TVD917533 UEZ917529:UEZ917533 UOV917529:UOV917533 UYR917529:UYR917533 VIN917529:VIN917533 VSJ917529:VSJ917533 WCF917529:WCF917533 WMB917529:WMB917533 WVX917529:WVX917533 JL983065:JL983069 TH983065:TH983069 ADD983065:ADD983069 AMZ983065:AMZ983069 AWV983065:AWV983069 BGR983065:BGR983069 BQN983065:BQN983069 CAJ983065:CAJ983069 CKF983065:CKF983069 CUB983065:CUB983069 DDX983065:DDX983069 DNT983065:DNT983069 DXP983065:DXP983069 EHL983065:EHL983069 ERH983065:ERH983069 FBD983065:FBD983069 FKZ983065:FKZ983069 FUV983065:FUV983069 GER983065:GER983069 GON983065:GON983069 GYJ983065:GYJ983069 HIF983065:HIF983069 HSB983065:HSB983069 IBX983065:IBX983069 ILT983065:ILT983069 IVP983065:IVP983069 JFL983065:JFL983069 JPH983065:JPH983069 JZD983065:JZD983069 KIZ983065:KIZ983069 KSV983065:KSV983069 LCR983065:LCR983069 LMN983065:LMN983069 LWJ983065:LWJ983069 MGF983065:MGF983069 MQB983065:MQB983069 MZX983065:MZX983069 NJT983065:NJT983069 NTP983065:NTP983069 ODL983065:ODL983069 ONH983065:ONH983069 OXD983065:OXD983069 PGZ983065:PGZ983069 PQV983065:PQV983069 QAR983065:QAR983069 QKN983065:QKN983069 QUJ983065:QUJ983069 REF983065:REF983069 ROB983065:ROB983069 RXX983065:RXX983069 SHT983065:SHT983069 SRP983065:SRP983069 TBL983065:TBL983069 TLH983065:TLH983069 TVD983065:TVD983069 UEZ983065:UEZ983069 UOV983065:UOV983069 UYR983065:UYR983069 VIN983065:VIN983069 VSJ983065:VSJ983069 WCF983065:WCF983069 WMB983065:WMB983069 WVX983065:WVX983069 WVL26:WVL29 WVX25 WLP26:WLP29 WMB25 WBT26:WBT29 WCF25 VRX26:VRX29 VSJ25 VIB26:VIB29 VIN25 UYF26:UYF29 UYR25 UOJ26:UOJ29 UOV25 UEN26:UEN29 UEZ25 TUR26:TUR29 TVD25 TKV26:TKV29 TLH25 TAZ26:TAZ29 TBL25 SRD26:SRD29 SRP25 SHH26:SHH29 SHT25 RXL26:RXL29 RXX25 RNP26:RNP29 ROB25 RDT26:RDT29 REF25 QTX26:QTX29 QUJ25 QKB26:QKB29 QKN25 QAF26:QAF29 QAR25 PQJ26:PQJ29 PQV25 PGN26:PGN29 PGZ25 OWR26:OWR29 OXD25 OMV26:OMV29 ONH25 OCZ26:OCZ29 ODL25 NTD26:NTD29 NTP25 NJH26:NJH29 NJT25 MZL26:MZL29 MZX25 MPP26:MPP29 MQB25 MFT26:MFT29 MGF25 LVX26:LVX29 LWJ25 LMB26:LMB29 LMN25 LCF26:LCF29 LCR25 KSJ26:KSJ29 KSV25 KIN26:KIN29 KIZ25 JYR26:JYR29 JZD25 JOV26:JOV29 JPH25 JEZ26:JEZ29 JFL25 IVD26:IVD29 IVP25 ILH26:ILH29 ILT25 IBL26:IBL29 IBX25 HRP26:HRP29 HSB25 HHT26:HHT29 HIF25 GXX26:GXX29 GYJ25 GOB26:GOB29 GON25 GEF26:GEF29 GER25 FUJ26:FUJ29 FUV25 FKN26:FKN29 FKZ25 FAR26:FAR29 FBD25 EQV26:EQV29 ERH25 EGZ26:EGZ29 EHL25 DXD26:DXD29 DXP25 DNH26:DNH29 DNT25 DDL26:DDL29 DDX25 CTP26:CTP29 CUB25 CJT26:CJT29 CKF25 BZX26:BZX29 CAJ25 BQB26:BQB29 BQN25 BGF26:BGF29 BGR25 AWJ26:AWJ29 AWV25 AMN26:AMN29 AMZ25 ACR26:ACR29 ADD25 SV26:SV29 TH25 IZ26:IZ29" xr:uid="{EDDD37EC-810E-4E7A-B22F-B2EA45CDF234}"/>
    <dataValidation type="decimal" operator="greaterThanOrEqual" allowBlank="1" showInputMessage="1" showErrorMessage="1" errorTitle="Dollar value requested" error="Please enter a dollar value greater than or equal to $0.00" sqref="IY45:IY48 SU45:SU48 ACQ45:ACQ48 AMM45:AMM48 AWI45:AWI48 BGE45:BGE48 BQA45:BQA48 BZW45:BZW48 CJS45:CJS48 CTO45:CTO48 DDK45:DDK48 DNG45:DNG48 DXC45:DXC48 EGY45:EGY48 EQU45:EQU48 FAQ45:FAQ48 FKM45:FKM48 FUI45:FUI48 GEE45:GEE48 GOA45:GOA48 GXW45:GXW48 HHS45:HHS48 HRO45:HRO48 IBK45:IBK48 ILG45:ILG48 IVC45:IVC48 JEY45:JEY48 JOU45:JOU48 JYQ45:JYQ48 KIM45:KIM48 KSI45:KSI48 LCE45:LCE48 LMA45:LMA48 LVW45:LVW48 MFS45:MFS48 MPO45:MPO48 MZK45:MZK48 NJG45:NJG48 NTC45:NTC48 OCY45:OCY48 OMU45:OMU48 OWQ45:OWQ48 PGM45:PGM48 PQI45:PQI48 QAE45:QAE48 QKA45:QKA48 QTW45:QTW48 RDS45:RDS48 RNO45:RNO48 RXK45:RXK48 SHG45:SHG48 SRC45:SRC48 TAY45:TAY48 TKU45:TKU48 TUQ45:TUQ48 UEM45:UEM48 UOI45:UOI48 UYE45:UYE48 VIA45:VIA48 VRW45:VRW48 WBS45:WBS48 WLO45:WLO48 WVK45:WVK48 P65568:P65571 JK65581:JK65584 TG65581:TG65584 ADC65581:ADC65584 AMY65581:AMY65584 AWU65581:AWU65584 BGQ65581:BGQ65584 BQM65581:BQM65584 CAI65581:CAI65584 CKE65581:CKE65584 CUA65581:CUA65584 DDW65581:DDW65584 DNS65581:DNS65584 DXO65581:DXO65584 EHK65581:EHK65584 ERG65581:ERG65584 FBC65581:FBC65584 FKY65581:FKY65584 FUU65581:FUU65584 GEQ65581:GEQ65584 GOM65581:GOM65584 GYI65581:GYI65584 HIE65581:HIE65584 HSA65581:HSA65584 IBW65581:IBW65584 ILS65581:ILS65584 IVO65581:IVO65584 JFK65581:JFK65584 JPG65581:JPG65584 JZC65581:JZC65584 KIY65581:KIY65584 KSU65581:KSU65584 LCQ65581:LCQ65584 LMM65581:LMM65584 LWI65581:LWI65584 MGE65581:MGE65584 MQA65581:MQA65584 MZW65581:MZW65584 NJS65581:NJS65584 NTO65581:NTO65584 ODK65581:ODK65584 ONG65581:ONG65584 OXC65581:OXC65584 PGY65581:PGY65584 PQU65581:PQU65584 QAQ65581:QAQ65584 QKM65581:QKM65584 QUI65581:QUI65584 REE65581:REE65584 ROA65581:ROA65584 RXW65581:RXW65584 SHS65581:SHS65584 SRO65581:SRO65584 TBK65581:TBK65584 TLG65581:TLG65584 TVC65581:TVC65584 UEY65581:UEY65584 UOU65581:UOU65584 UYQ65581:UYQ65584 VIM65581:VIM65584 VSI65581:VSI65584 WCE65581:WCE65584 WMA65581:WMA65584 WVW65581:WVW65584 P131104:P131107 JK131117:JK131120 TG131117:TG131120 ADC131117:ADC131120 AMY131117:AMY131120 AWU131117:AWU131120 BGQ131117:BGQ131120 BQM131117:BQM131120 CAI131117:CAI131120 CKE131117:CKE131120 CUA131117:CUA131120 DDW131117:DDW131120 DNS131117:DNS131120 DXO131117:DXO131120 EHK131117:EHK131120 ERG131117:ERG131120 FBC131117:FBC131120 FKY131117:FKY131120 FUU131117:FUU131120 GEQ131117:GEQ131120 GOM131117:GOM131120 GYI131117:GYI131120 HIE131117:HIE131120 HSA131117:HSA131120 IBW131117:IBW131120 ILS131117:ILS131120 IVO131117:IVO131120 JFK131117:JFK131120 JPG131117:JPG131120 JZC131117:JZC131120 KIY131117:KIY131120 KSU131117:KSU131120 LCQ131117:LCQ131120 LMM131117:LMM131120 LWI131117:LWI131120 MGE131117:MGE131120 MQA131117:MQA131120 MZW131117:MZW131120 NJS131117:NJS131120 NTO131117:NTO131120 ODK131117:ODK131120 ONG131117:ONG131120 OXC131117:OXC131120 PGY131117:PGY131120 PQU131117:PQU131120 QAQ131117:QAQ131120 QKM131117:QKM131120 QUI131117:QUI131120 REE131117:REE131120 ROA131117:ROA131120 RXW131117:RXW131120 SHS131117:SHS131120 SRO131117:SRO131120 TBK131117:TBK131120 TLG131117:TLG131120 TVC131117:TVC131120 UEY131117:UEY131120 UOU131117:UOU131120 UYQ131117:UYQ131120 VIM131117:VIM131120 VSI131117:VSI131120 WCE131117:WCE131120 WMA131117:WMA131120 WVW131117:WVW131120 P196640:P196643 JK196653:JK196656 TG196653:TG196656 ADC196653:ADC196656 AMY196653:AMY196656 AWU196653:AWU196656 BGQ196653:BGQ196656 BQM196653:BQM196656 CAI196653:CAI196656 CKE196653:CKE196656 CUA196653:CUA196656 DDW196653:DDW196656 DNS196653:DNS196656 DXO196653:DXO196656 EHK196653:EHK196656 ERG196653:ERG196656 FBC196653:FBC196656 FKY196653:FKY196656 FUU196653:FUU196656 GEQ196653:GEQ196656 GOM196653:GOM196656 GYI196653:GYI196656 HIE196653:HIE196656 HSA196653:HSA196656 IBW196653:IBW196656 ILS196653:ILS196656 IVO196653:IVO196656 JFK196653:JFK196656 JPG196653:JPG196656 JZC196653:JZC196656 KIY196653:KIY196656 KSU196653:KSU196656 LCQ196653:LCQ196656 LMM196653:LMM196656 LWI196653:LWI196656 MGE196653:MGE196656 MQA196653:MQA196656 MZW196653:MZW196656 NJS196653:NJS196656 NTO196653:NTO196656 ODK196653:ODK196656 ONG196653:ONG196656 OXC196653:OXC196656 PGY196653:PGY196656 PQU196653:PQU196656 QAQ196653:QAQ196656 QKM196653:QKM196656 QUI196653:QUI196656 REE196653:REE196656 ROA196653:ROA196656 RXW196653:RXW196656 SHS196653:SHS196656 SRO196653:SRO196656 TBK196653:TBK196656 TLG196653:TLG196656 TVC196653:TVC196656 UEY196653:UEY196656 UOU196653:UOU196656 UYQ196653:UYQ196656 VIM196653:VIM196656 VSI196653:VSI196656 WCE196653:WCE196656 WMA196653:WMA196656 WVW196653:WVW196656 P262176:P262179 JK262189:JK262192 TG262189:TG262192 ADC262189:ADC262192 AMY262189:AMY262192 AWU262189:AWU262192 BGQ262189:BGQ262192 BQM262189:BQM262192 CAI262189:CAI262192 CKE262189:CKE262192 CUA262189:CUA262192 DDW262189:DDW262192 DNS262189:DNS262192 DXO262189:DXO262192 EHK262189:EHK262192 ERG262189:ERG262192 FBC262189:FBC262192 FKY262189:FKY262192 FUU262189:FUU262192 GEQ262189:GEQ262192 GOM262189:GOM262192 GYI262189:GYI262192 HIE262189:HIE262192 HSA262189:HSA262192 IBW262189:IBW262192 ILS262189:ILS262192 IVO262189:IVO262192 JFK262189:JFK262192 JPG262189:JPG262192 JZC262189:JZC262192 KIY262189:KIY262192 KSU262189:KSU262192 LCQ262189:LCQ262192 LMM262189:LMM262192 LWI262189:LWI262192 MGE262189:MGE262192 MQA262189:MQA262192 MZW262189:MZW262192 NJS262189:NJS262192 NTO262189:NTO262192 ODK262189:ODK262192 ONG262189:ONG262192 OXC262189:OXC262192 PGY262189:PGY262192 PQU262189:PQU262192 QAQ262189:QAQ262192 QKM262189:QKM262192 QUI262189:QUI262192 REE262189:REE262192 ROA262189:ROA262192 RXW262189:RXW262192 SHS262189:SHS262192 SRO262189:SRO262192 TBK262189:TBK262192 TLG262189:TLG262192 TVC262189:TVC262192 UEY262189:UEY262192 UOU262189:UOU262192 UYQ262189:UYQ262192 VIM262189:VIM262192 VSI262189:VSI262192 WCE262189:WCE262192 WMA262189:WMA262192 WVW262189:WVW262192 P327712:P327715 JK327725:JK327728 TG327725:TG327728 ADC327725:ADC327728 AMY327725:AMY327728 AWU327725:AWU327728 BGQ327725:BGQ327728 BQM327725:BQM327728 CAI327725:CAI327728 CKE327725:CKE327728 CUA327725:CUA327728 DDW327725:DDW327728 DNS327725:DNS327728 DXO327725:DXO327728 EHK327725:EHK327728 ERG327725:ERG327728 FBC327725:FBC327728 FKY327725:FKY327728 FUU327725:FUU327728 GEQ327725:GEQ327728 GOM327725:GOM327728 GYI327725:GYI327728 HIE327725:HIE327728 HSA327725:HSA327728 IBW327725:IBW327728 ILS327725:ILS327728 IVO327725:IVO327728 JFK327725:JFK327728 JPG327725:JPG327728 JZC327725:JZC327728 KIY327725:KIY327728 KSU327725:KSU327728 LCQ327725:LCQ327728 LMM327725:LMM327728 LWI327725:LWI327728 MGE327725:MGE327728 MQA327725:MQA327728 MZW327725:MZW327728 NJS327725:NJS327728 NTO327725:NTO327728 ODK327725:ODK327728 ONG327725:ONG327728 OXC327725:OXC327728 PGY327725:PGY327728 PQU327725:PQU327728 QAQ327725:QAQ327728 QKM327725:QKM327728 QUI327725:QUI327728 REE327725:REE327728 ROA327725:ROA327728 RXW327725:RXW327728 SHS327725:SHS327728 SRO327725:SRO327728 TBK327725:TBK327728 TLG327725:TLG327728 TVC327725:TVC327728 UEY327725:UEY327728 UOU327725:UOU327728 UYQ327725:UYQ327728 VIM327725:VIM327728 VSI327725:VSI327728 WCE327725:WCE327728 WMA327725:WMA327728 WVW327725:WVW327728 P393248:P393251 JK393261:JK393264 TG393261:TG393264 ADC393261:ADC393264 AMY393261:AMY393264 AWU393261:AWU393264 BGQ393261:BGQ393264 BQM393261:BQM393264 CAI393261:CAI393264 CKE393261:CKE393264 CUA393261:CUA393264 DDW393261:DDW393264 DNS393261:DNS393264 DXO393261:DXO393264 EHK393261:EHK393264 ERG393261:ERG393264 FBC393261:FBC393264 FKY393261:FKY393264 FUU393261:FUU393264 GEQ393261:GEQ393264 GOM393261:GOM393264 GYI393261:GYI393264 HIE393261:HIE393264 HSA393261:HSA393264 IBW393261:IBW393264 ILS393261:ILS393264 IVO393261:IVO393264 JFK393261:JFK393264 JPG393261:JPG393264 JZC393261:JZC393264 KIY393261:KIY393264 KSU393261:KSU393264 LCQ393261:LCQ393264 LMM393261:LMM393264 LWI393261:LWI393264 MGE393261:MGE393264 MQA393261:MQA393264 MZW393261:MZW393264 NJS393261:NJS393264 NTO393261:NTO393264 ODK393261:ODK393264 ONG393261:ONG393264 OXC393261:OXC393264 PGY393261:PGY393264 PQU393261:PQU393264 QAQ393261:QAQ393264 QKM393261:QKM393264 QUI393261:QUI393264 REE393261:REE393264 ROA393261:ROA393264 RXW393261:RXW393264 SHS393261:SHS393264 SRO393261:SRO393264 TBK393261:TBK393264 TLG393261:TLG393264 TVC393261:TVC393264 UEY393261:UEY393264 UOU393261:UOU393264 UYQ393261:UYQ393264 VIM393261:VIM393264 VSI393261:VSI393264 WCE393261:WCE393264 WMA393261:WMA393264 WVW393261:WVW393264 P458784:P458787 JK458797:JK458800 TG458797:TG458800 ADC458797:ADC458800 AMY458797:AMY458800 AWU458797:AWU458800 BGQ458797:BGQ458800 BQM458797:BQM458800 CAI458797:CAI458800 CKE458797:CKE458800 CUA458797:CUA458800 DDW458797:DDW458800 DNS458797:DNS458800 DXO458797:DXO458800 EHK458797:EHK458800 ERG458797:ERG458800 FBC458797:FBC458800 FKY458797:FKY458800 FUU458797:FUU458800 GEQ458797:GEQ458800 GOM458797:GOM458800 GYI458797:GYI458800 HIE458797:HIE458800 HSA458797:HSA458800 IBW458797:IBW458800 ILS458797:ILS458800 IVO458797:IVO458800 JFK458797:JFK458800 JPG458797:JPG458800 JZC458797:JZC458800 KIY458797:KIY458800 KSU458797:KSU458800 LCQ458797:LCQ458800 LMM458797:LMM458800 LWI458797:LWI458800 MGE458797:MGE458800 MQA458797:MQA458800 MZW458797:MZW458800 NJS458797:NJS458800 NTO458797:NTO458800 ODK458797:ODK458800 ONG458797:ONG458800 OXC458797:OXC458800 PGY458797:PGY458800 PQU458797:PQU458800 QAQ458797:QAQ458800 QKM458797:QKM458800 QUI458797:QUI458800 REE458797:REE458800 ROA458797:ROA458800 RXW458797:RXW458800 SHS458797:SHS458800 SRO458797:SRO458800 TBK458797:TBK458800 TLG458797:TLG458800 TVC458797:TVC458800 UEY458797:UEY458800 UOU458797:UOU458800 UYQ458797:UYQ458800 VIM458797:VIM458800 VSI458797:VSI458800 WCE458797:WCE458800 WMA458797:WMA458800 WVW458797:WVW458800 P524320:P524323 JK524333:JK524336 TG524333:TG524336 ADC524333:ADC524336 AMY524333:AMY524336 AWU524333:AWU524336 BGQ524333:BGQ524336 BQM524333:BQM524336 CAI524333:CAI524336 CKE524333:CKE524336 CUA524333:CUA524336 DDW524333:DDW524336 DNS524333:DNS524336 DXO524333:DXO524336 EHK524333:EHK524336 ERG524333:ERG524336 FBC524333:FBC524336 FKY524333:FKY524336 FUU524333:FUU524336 GEQ524333:GEQ524336 GOM524333:GOM524336 GYI524333:GYI524336 HIE524333:HIE524336 HSA524333:HSA524336 IBW524333:IBW524336 ILS524333:ILS524336 IVO524333:IVO524336 JFK524333:JFK524336 JPG524333:JPG524336 JZC524333:JZC524336 KIY524333:KIY524336 KSU524333:KSU524336 LCQ524333:LCQ524336 LMM524333:LMM524336 LWI524333:LWI524336 MGE524333:MGE524336 MQA524333:MQA524336 MZW524333:MZW524336 NJS524333:NJS524336 NTO524333:NTO524336 ODK524333:ODK524336 ONG524333:ONG524336 OXC524333:OXC524336 PGY524333:PGY524336 PQU524333:PQU524336 QAQ524333:QAQ524336 QKM524333:QKM524336 QUI524333:QUI524336 REE524333:REE524336 ROA524333:ROA524336 RXW524333:RXW524336 SHS524333:SHS524336 SRO524333:SRO524336 TBK524333:TBK524336 TLG524333:TLG524336 TVC524333:TVC524336 UEY524333:UEY524336 UOU524333:UOU524336 UYQ524333:UYQ524336 VIM524333:VIM524336 VSI524333:VSI524336 WCE524333:WCE524336 WMA524333:WMA524336 WVW524333:WVW524336 P589856:P589859 JK589869:JK589872 TG589869:TG589872 ADC589869:ADC589872 AMY589869:AMY589872 AWU589869:AWU589872 BGQ589869:BGQ589872 BQM589869:BQM589872 CAI589869:CAI589872 CKE589869:CKE589872 CUA589869:CUA589872 DDW589869:DDW589872 DNS589869:DNS589872 DXO589869:DXO589872 EHK589869:EHK589872 ERG589869:ERG589872 FBC589869:FBC589872 FKY589869:FKY589872 FUU589869:FUU589872 GEQ589869:GEQ589872 GOM589869:GOM589872 GYI589869:GYI589872 HIE589869:HIE589872 HSA589869:HSA589872 IBW589869:IBW589872 ILS589869:ILS589872 IVO589869:IVO589872 JFK589869:JFK589872 JPG589869:JPG589872 JZC589869:JZC589872 KIY589869:KIY589872 KSU589869:KSU589872 LCQ589869:LCQ589872 LMM589869:LMM589872 LWI589869:LWI589872 MGE589869:MGE589872 MQA589869:MQA589872 MZW589869:MZW589872 NJS589869:NJS589872 NTO589869:NTO589872 ODK589869:ODK589872 ONG589869:ONG589872 OXC589869:OXC589872 PGY589869:PGY589872 PQU589869:PQU589872 QAQ589869:QAQ589872 QKM589869:QKM589872 QUI589869:QUI589872 REE589869:REE589872 ROA589869:ROA589872 RXW589869:RXW589872 SHS589869:SHS589872 SRO589869:SRO589872 TBK589869:TBK589872 TLG589869:TLG589872 TVC589869:TVC589872 UEY589869:UEY589872 UOU589869:UOU589872 UYQ589869:UYQ589872 VIM589869:VIM589872 VSI589869:VSI589872 WCE589869:WCE589872 WMA589869:WMA589872 WVW589869:WVW589872 P655392:P655395 JK655405:JK655408 TG655405:TG655408 ADC655405:ADC655408 AMY655405:AMY655408 AWU655405:AWU655408 BGQ655405:BGQ655408 BQM655405:BQM655408 CAI655405:CAI655408 CKE655405:CKE655408 CUA655405:CUA655408 DDW655405:DDW655408 DNS655405:DNS655408 DXO655405:DXO655408 EHK655405:EHK655408 ERG655405:ERG655408 FBC655405:FBC655408 FKY655405:FKY655408 FUU655405:FUU655408 GEQ655405:GEQ655408 GOM655405:GOM655408 GYI655405:GYI655408 HIE655405:HIE655408 HSA655405:HSA655408 IBW655405:IBW655408 ILS655405:ILS655408 IVO655405:IVO655408 JFK655405:JFK655408 JPG655405:JPG655408 JZC655405:JZC655408 KIY655405:KIY655408 KSU655405:KSU655408 LCQ655405:LCQ655408 LMM655405:LMM655408 LWI655405:LWI655408 MGE655405:MGE655408 MQA655405:MQA655408 MZW655405:MZW655408 NJS655405:NJS655408 NTO655405:NTO655408 ODK655405:ODK655408 ONG655405:ONG655408 OXC655405:OXC655408 PGY655405:PGY655408 PQU655405:PQU655408 QAQ655405:QAQ655408 QKM655405:QKM655408 QUI655405:QUI655408 REE655405:REE655408 ROA655405:ROA655408 RXW655405:RXW655408 SHS655405:SHS655408 SRO655405:SRO655408 TBK655405:TBK655408 TLG655405:TLG655408 TVC655405:TVC655408 UEY655405:UEY655408 UOU655405:UOU655408 UYQ655405:UYQ655408 VIM655405:VIM655408 VSI655405:VSI655408 WCE655405:WCE655408 WMA655405:WMA655408 WVW655405:WVW655408 P720928:P720931 JK720941:JK720944 TG720941:TG720944 ADC720941:ADC720944 AMY720941:AMY720944 AWU720941:AWU720944 BGQ720941:BGQ720944 BQM720941:BQM720944 CAI720941:CAI720944 CKE720941:CKE720944 CUA720941:CUA720944 DDW720941:DDW720944 DNS720941:DNS720944 DXO720941:DXO720944 EHK720941:EHK720944 ERG720941:ERG720944 FBC720941:FBC720944 FKY720941:FKY720944 FUU720941:FUU720944 GEQ720941:GEQ720944 GOM720941:GOM720944 GYI720941:GYI720944 HIE720941:HIE720944 HSA720941:HSA720944 IBW720941:IBW720944 ILS720941:ILS720944 IVO720941:IVO720944 JFK720941:JFK720944 JPG720941:JPG720944 JZC720941:JZC720944 KIY720941:KIY720944 KSU720941:KSU720944 LCQ720941:LCQ720944 LMM720941:LMM720944 LWI720941:LWI720944 MGE720941:MGE720944 MQA720941:MQA720944 MZW720941:MZW720944 NJS720941:NJS720944 NTO720941:NTO720944 ODK720941:ODK720944 ONG720941:ONG720944 OXC720941:OXC720944 PGY720941:PGY720944 PQU720941:PQU720944 QAQ720941:QAQ720944 QKM720941:QKM720944 QUI720941:QUI720944 REE720941:REE720944 ROA720941:ROA720944 RXW720941:RXW720944 SHS720941:SHS720944 SRO720941:SRO720944 TBK720941:TBK720944 TLG720941:TLG720944 TVC720941:TVC720944 UEY720941:UEY720944 UOU720941:UOU720944 UYQ720941:UYQ720944 VIM720941:VIM720944 VSI720941:VSI720944 WCE720941:WCE720944 WMA720941:WMA720944 WVW720941:WVW720944 P786464:P786467 JK786477:JK786480 TG786477:TG786480 ADC786477:ADC786480 AMY786477:AMY786480 AWU786477:AWU786480 BGQ786477:BGQ786480 BQM786477:BQM786480 CAI786477:CAI786480 CKE786477:CKE786480 CUA786477:CUA786480 DDW786477:DDW786480 DNS786477:DNS786480 DXO786477:DXO786480 EHK786477:EHK786480 ERG786477:ERG786480 FBC786477:FBC786480 FKY786477:FKY786480 FUU786477:FUU786480 GEQ786477:GEQ786480 GOM786477:GOM786480 GYI786477:GYI786480 HIE786477:HIE786480 HSA786477:HSA786480 IBW786477:IBW786480 ILS786477:ILS786480 IVO786477:IVO786480 JFK786477:JFK786480 JPG786477:JPG786480 JZC786477:JZC786480 KIY786477:KIY786480 KSU786477:KSU786480 LCQ786477:LCQ786480 LMM786477:LMM786480 LWI786477:LWI786480 MGE786477:MGE786480 MQA786477:MQA786480 MZW786477:MZW786480 NJS786477:NJS786480 NTO786477:NTO786480 ODK786477:ODK786480 ONG786477:ONG786480 OXC786477:OXC786480 PGY786477:PGY786480 PQU786477:PQU786480 QAQ786477:QAQ786480 QKM786477:QKM786480 QUI786477:QUI786480 REE786477:REE786480 ROA786477:ROA786480 RXW786477:RXW786480 SHS786477:SHS786480 SRO786477:SRO786480 TBK786477:TBK786480 TLG786477:TLG786480 TVC786477:TVC786480 UEY786477:UEY786480 UOU786477:UOU786480 UYQ786477:UYQ786480 VIM786477:VIM786480 VSI786477:VSI786480 WCE786477:WCE786480 WMA786477:WMA786480 WVW786477:WVW786480 P852000:P852003 JK852013:JK852016 TG852013:TG852016 ADC852013:ADC852016 AMY852013:AMY852016 AWU852013:AWU852016 BGQ852013:BGQ852016 BQM852013:BQM852016 CAI852013:CAI852016 CKE852013:CKE852016 CUA852013:CUA852016 DDW852013:DDW852016 DNS852013:DNS852016 DXO852013:DXO852016 EHK852013:EHK852016 ERG852013:ERG852016 FBC852013:FBC852016 FKY852013:FKY852016 FUU852013:FUU852016 GEQ852013:GEQ852016 GOM852013:GOM852016 GYI852013:GYI852016 HIE852013:HIE852016 HSA852013:HSA852016 IBW852013:IBW852016 ILS852013:ILS852016 IVO852013:IVO852016 JFK852013:JFK852016 JPG852013:JPG852016 JZC852013:JZC852016 KIY852013:KIY852016 KSU852013:KSU852016 LCQ852013:LCQ852016 LMM852013:LMM852016 LWI852013:LWI852016 MGE852013:MGE852016 MQA852013:MQA852016 MZW852013:MZW852016 NJS852013:NJS852016 NTO852013:NTO852016 ODK852013:ODK852016 ONG852013:ONG852016 OXC852013:OXC852016 PGY852013:PGY852016 PQU852013:PQU852016 QAQ852013:QAQ852016 QKM852013:QKM852016 QUI852013:QUI852016 REE852013:REE852016 ROA852013:ROA852016 RXW852013:RXW852016 SHS852013:SHS852016 SRO852013:SRO852016 TBK852013:TBK852016 TLG852013:TLG852016 TVC852013:TVC852016 UEY852013:UEY852016 UOU852013:UOU852016 UYQ852013:UYQ852016 VIM852013:VIM852016 VSI852013:VSI852016 WCE852013:WCE852016 WMA852013:WMA852016 WVW852013:WVW852016 P917536:P917539 JK917549:JK917552 TG917549:TG917552 ADC917549:ADC917552 AMY917549:AMY917552 AWU917549:AWU917552 BGQ917549:BGQ917552 BQM917549:BQM917552 CAI917549:CAI917552 CKE917549:CKE917552 CUA917549:CUA917552 DDW917549:DDW917552 DNS917549:DNS917552 DXO917549:DXO917552 EHK917549:EHK917552 ERG917549:ERG917552 FBC917549:FBC917552 FKY917549:FKY917552 FUU917549:FUU917552 GEQ917549:GEQ917552 GOM917549:GOM917552 GYI917549:GYI917552 HIE917549:HIE917552 HSA917549:HSA917552 IBW917549:IBW917552 ILS917549:ILS917552 IVO917549:IVO917552 JFK917549:JFK917552 JPG917549:JPG917552 JZC917549:JZC917552 KIY917549:KIY917552 KSU917549:KSU917552 LCQ917549:LCQ917552 LMM917549:LMM917552 LWI917549:LWI917552 MGE917549:MGE917552 MQA917549:MQA917552 MZW917549:MZW917552 NJS917549:NJS917552 NTO917549:NTO917552 ODK917549:ODK917552 ONG917549:ONG917552 OXC917549:OXC917552 PGY917549:PGY917552 PQU917549:PQU917552 QAQ917549:QAQ917552 QKM917549:QKM917552 QUI917549:QUI917552 REE917549:REE917552 ROA917549:ROA917552 RXW917549:RXW917552 SHS917549:SHS917552 SRO917549:SRO917552 TBK917549:TBK917552 TLG917549:TLG917552 TVC917549:TVC917552 UEY917549:UEY917552 UOU917549:UOU917552 UYQ917549:UYQ917552 VIM917549:VIM917552 VSI917549:VSI917552 WCE917549:WCE917552 WMA917549:WMA917552 WVW917549:WVW917552 P983072:P983075 JK983085:JK983088 TG983085:TG983088 ADC983085:ADC983088 AMY983085:AMY983088 AWU983085:AWU983088 BGQ983085:BGQ983088 BQM983085:BQM983088 CAI983085:CAI983088 CKE983085:CKE983088 CUA983085:CUA983088 DDW983085:DDW983088 DNS983085:DNS983088 DXO983085:DXO983088 EHK983085:EHK983088 ERG983085:ERG983088 FBC983085:FBC983088 FKY983085:FKY983088 FUU983085:FUU983088 GEQ983085:GEQ983088 GOM983085:GOM983088 GYI983085:GYI983088 HIE983085:HIE983088 HSA983085:HSA983088 IBW983085:IBW983088 ILS983085:ILS983088 IVO983085:IVO983088 JFK983085:JFK983088 JPG983085:JPG983088 JZC983085:JZC983088 KIY983085:KIY983088 KSU983085:KSU983088 LCQ983085:LCQ983088 LMM983085:LMM983088 LWI983085:LWI983088 MGE983085:MGE983088 MQA983085:MQA983088 MZW983085:MZW983088 NJS983085:NJS983088 NTO983085:NTO983088 ODK983085:ODK983088 ONG983085:ONG983088 OXC983085:OXC983088 PGY983085:PGY983088 PQU983085:PQU983088 QAQ983085:QAQ983088 QKM983085:QKM983088 QUI983085:QUI983088 REE983085:REE983088 ROA983085:ROA983088 RXW983085:RXW983088 SHS983085:SHS983088 SRO983085:SRO983088 TBK983085:TBK983088 TLG983085:TLG983088 TVC983085:TVC983088 UEY983085:UEY983088 UOU983085:UOU983088 UYQ983085:UYQ983088 VIM983085:VIM983088 VSI983085:VSI983088 WCE983085:WCE983088 WMA983085:WMA983088 WVW983085:WVW983088 P65547:P65549 JK65560:JK65562 TG65560:TG65562 ADC65560:ADC65562 AMY65560:AMY65562 AWU65560:AWU65562 BGQ65560:BGQ65562 BQM65560:BQM65562 CAI65560:CAI65562 CKE65560:CKE65562 CUA65560:CUA65562 DDW65560:DDW65562 DNS65560:DNS65562 DXO65560:DXO65562 EHK65560:EHK65562 ERG65560:ERG65562 FBC65560:FBC65562 FKY65560:FKY65562 FUU65560:FUU65562 GEQ65560:GEQ65562 GOM65560:GOM65562 GYI65560:GYI65562 HIE65560:HIE65562 HSA65560:HSA65562 IBW65560:IBW65562 ILS65560:ILS65562 IVO65560:IVO65562 JFK65560:JFK65562 JPG65560:JPG65562 JZC65560:JZC65562 KIY65560:KIY65562 KSU65560:KSU65562 LCQ65560:LCQ65562 LMM65560:LMM65562 LWI65560:LWI65562 MGE65560:MGE65562 MQA65560:MQA65562 MZW65560:MZW65562 NJS65560:NJS65562 NTO65560:NTO65562 ODK65560:ODK65562 ONG65560:ONG65562 OXC65560:OXC65562 PGY65560:PGY65562 PQU65560:PQU65562 QAQ65560:QAQ65562 QKM65560:QKM65562 QUI65560:QUI65562 REE65560:REE65562 ROA65560:ROA65562 RXW65560:RXW65562 SHS65560:SHS65562 SRO65560:SRO65562 TBK65560:TBK65562 TLG65560:TLG65562 TVC65560:TVC65562 UEY65560:UEY65562 UOU65560:UOU65562 UYQ65560:UYQ65562 VIM65560:VIM65562 VSI65560:VSI65562 WCE65560:WCE65562 WMA65560:WMA65562 WVW65560:WVW65562 P131083:P131085 JK131096:JK131098 TG131096:TG131098 ADC131096:ADC131098 AMY131096:AMY131098 AWU131096:AWU131098 BGQ131096:BGQ131098 BQM131096:BQM131098 CAI131096:CAI131098 CKE131096:CKE131098 CUA131096:CUA131098 DDW131096:DDW131098 DNS131096:DNS131098 DXO131096:DXO131098 EHK131096:EHK131098 ERG131096:ERG131098 FBC131096:FBC131098 FKY131096:FKY131098 FUU131096:FUU131098 GEQ131096:GEQ131098 GOM131096:GOM131098 GYI131096:GYI131098 HIE131096:HIE131098 HSA131096:HSA131098 IBW131096:IBW131098 ILS131096:ILS131098 IVO131096:IVO131098 JFK131096:JFK131098 JPG131096:JPG131098 JZC131096:JZC131098 KIY131096:KIY131098 KSU131096:KSU131098 LCQ131096:LCQ131098 LMM131096:LMM131098 LWI131096:LWI131098 MGE131096:MGE131098 MQA131096:MQA131098 MZW131096:MZW131098 NJS131096:NJS131098 NTO131096:NTO131098 ODK131096:ODK131098 ONG131096:ONG131098 OXC131096:OXC131098 PGY131096:PGY131098 PQU131096:PQU131098 QAQ131096:QAQ131098 QKM131096:QKM131098 QUI131096:QUI131098 REE131096:REE131098 ROA131096:ROA131098 RXW131096:RXW131098 SHS131096:SHS131098 SRO131096:SRO131098 TBK131096:TBK131098 TLG131096:TLG131098 TVC131096:TVC131098 UEY131096:UEY131098 UOU131096:UOU131098 UYQ131096:UYQ131098 VIM131096:VIM131098 VSI131096:VSI131098 WCE131096:WCE131098 WMA131096:WMA131098 WVW131096:WVW131098 P196619:P196621 JK196632:JK196634 TG196632:TG196634 ADC196632:ADC196634 AMY196632:AMY196634 AWU196632:AWU196634 BGQ196632:BGQ196634 BQM196632:BQM196634 CAI196632:CAI196634 CKE196632:CKE196634 CUA196632:CUA196634 DDW196632:DDW196634 DNS196632:DNS196634 DXO196632:DXO196634 EHK196632:EHK196634 ERG196632:ERG196634 FBC196632:FBC196634 FKY196632:FKY196634 FUU196632:FUU196634 GEQ196632:GEQ196634 GOM196632:GOM196634 GYI196632:GYI196634 HIE196632:HIE196634 HSA196632:HSA196634 IBW196632:IBW196634 ILS196632:ILS196634 IVO196632:IVO196634 JFK196632:JFK196634 JPG196632:JPG196634 JZC196632:JZC196634 KIY196632:KIY196634 KSU196632:KSU196634 LCQ196632:LCQ196634 LMM196632:LMM196634 LWI196632:LWI196634 MGE196632:MGE196634 MQA196632:MQA196634 MZW196632:MZW196634 NJS196632:NJS196634 NTO196632:NTO196634 ODK196632:ODK196634 ONG196632:ONG196634 OXC196632:OXC196634 PGY196632:PGY196634 PQU196632:PQU196634 QAQ196632:QAQ196634 QKM196632:QKM196634 QUI196632:QUI196634 REE196632:REE196634 ROA196632:ROA196634 RXW196632:RXW196634 SHS196632:SHS196634 SRO196632:SRO196634 TBK196632:TBK196634 TLG196632:TLG196634 TVC196632:TVC196634 UEY196632:UEY196634 UOU196632:UOU196634 UYQ196632:UYQ196634 VIM196632:VIM196634 VSI196632:VSI196634 WCE196632:WCE196634 WMA196632:WMA196634 WVW196632:WVW196634 P262155:P262157 JK262168:JK262170 TG262168:TG262170 ADC262168:ADC262170 AMY262168:AMY262170 AWU262168:AWU262170 BGQ262168:BGQ262170 BQM262168:BQM262170 CAI262168:CAI262170 CKE262168:CKE262170 CUA262168:CUA262170 DDW262168:DDW262170 DNS262168:DNS262170 DXO262168:DXO262170 EHK262168:EHK262170 ERG262168:ERG262170 FBC262168:FBC262170 FKY262168:FKY262170 FUU262168:FUU262170 GEQ262168:GEQ262170 GOM262168:GOM262170 GYI262168:GYI262170 HIE262168:HIE262170 HSA262168:HSA262170 IBW262168:IBW262170 ILS262168:ILS262170 IVO262168:IVO262170 JFK262168:JFK262170 JPG262168:JPG262170 JZC262168:JZC262170 KIY262168:KIY262170 KSU262168:KSU262170 LCQ262168:LCQ262170 LMM262168:LMM262170 LWI262168:LWI262170 MGE262168:MGE262170 MQA262168:MQA262170 MZW262168:MZW262170 NJS262168:NJS262170 NTO262168:NTO262170 ODK262168:ODK262170 ONG262168:ONG262170 OXC262168:OXC262170 PGY262168:PGY262170 PQU262168:PQU262170 QAQ262168:QAQ262170 QKM262168:QKM262170 QUI262168:QUI262170 REE262168:REE262170 ROA262168:ROA262170 RXW262168:RXW262170 SHS262168:SHS262170 SRO262168:SRO262170 TBK262168:TBK262170 TLG262168:TLG262170 TVC262168:TVC262170 UEY262168:UEY262170 UOU262168:UOU262170 UYQ262168:UYQ262170 VIM262168:VIM262170 VSI262168:VSI262170 WCE262168:WCE262170 WMA262168:WMA262170 WVW262168:WVW262170 P327691:P327693 JK327704:JK327706 TG327704:TG327706 ADC327704:ADC327706 AMY327704:AMY327706 AWU327704:AWU327706 BGQ327704:BGQ327706 BQM327704:BQM327706 CAI327704:CAI327706 CKE327704:CKE327706 CUA327704:CUA327706 DDW327704:DDW327706 DNS327704:DNS327706 DXO327704:DXO327706 EHK327704:EHK327706 ERG327704:ERG327706 FBC327704:FBC327706 FKY327704:FKY327706 FUU327704:FUU327706 GEQ327704:GEQ327706 GOM327704:GOM327706 GYI327704:GYI327706 HIE327704:HIE327706 HSA327704:HSA327706 IBW327704:IBW327706 ILS327704:ILS327706 IVO327704:IVO327706 JFK327704:JFK327706 JPG327704:JPG327706 JZC327704:JZC327706 KIY327704:KIY327706 KSU327704:KSU327706 LCQ327704:LCQ327706 LMM327704:LMM327706 LWI327704:LWI327706 MGE327704:MGE327706 MQA327704:MQA327706 MZW327704:MZW327706 NJS327704:NJS327706 NTO327704:NTO327706 ODK327704:ODK327706 ONG327704:ONG327706 OXC327704:OXC327706 PGY327704:PGY327706 PQU327704:PQU327706 QAQ327704:QAQ327706 QKM327704:QKM327706 QUI327704:QUI327706 REE327704:REE327706 ROA327704:ROA327706 RXW327704:RXW327706 SHS327704:SHS327706 SRO327704:SRO327706 TBK327704:TBK327706 TLG327704:TLG327706 TVC327704:TVC327706 UEY327704:UEY327706 UOU327704:UOU327706 UYQ327704:UYQ327706 VIM327704:VIM327706 VSI327704:VSI327706 WCE327704:WCE327706 WMA327704:WMA327706 WVW327704:WVW327706 P393227:P393229 JK393240:JK393242 TG393240:TG393242 ADC393240:ADC393242 AMY393240:AMY393242 AWU393240:AWU393242 BGQ393240:BGQ393242 BQM393240:BQM393242 CAI393240:CAI393242 CKE393240:CKE393242 CUA393240:CUA393242 DDW393240:DDW393242 DNS393240:DNS393242 DXO393240:DXO393242 EHK393240:EHK393242 ERG393240:ERG393242 FBC393240:FBC393242 FKY393240:FKY393242 FUU393240:FUU393242 GEQ393240:GEQ393242 GOM393240:GOM393242 GYI393240:GYI393242 HIE393240:HIE393242 HSA393240:HSA393242 IBW393240:IBW393242 ILS393240:ILS393242 IVO393240:IVO393242 JFK393240:JFK393242 JPG393240:JPG393242 JZC393240:JZC393242 KIY393240:KIY393242 KSU393240:KSU393242 LCQ393240:LCQ393242 LMM393240:LMM393242 LWI393240:LWI393242 MGE393240:MGE393242 MQA393240:MQA393242 MZW393240:MZW393242 NJS393240:NJS393242 NTO393240:NTO393242 ODK393240:ODK393242 ONG393240:ONG393242 OXC393240:OXC393242 PGY393240:PGY393242 PQU393240:PQU393242 QAQ393240:QAQ393242 QKM393240:QKM393242 QUI393240:QUI393242 REE393240:REE393242 ROA393240:ROA393242 RXW393240:RXW393242 SHS393240:SHS393242 SRO393240:SRO393242 TBK393240:TBK393242 TLG393240:TLG393242 TVC393240:TVC393242 UEY393240:UEY393242 UOU393240:UOU393242 UYQ393240:UYQ393242 VIM393240:VIM393242 VSI393240:VSI393242 WCE393240:WCE393242 WMA393240:WMA393242 WVW393240:WVW393242 P458763:P458765 JK458776:JK458778 TG458776:TG458778 ADC458776:ADC458778 AMY458776:AMY458778 AWU458776:AWU458778 BGQ458776:BGQ458778 BQM458776:BQM458778 CAI458776:CAI458778 CKE458776:CKE458778 CUA458776:CUA458778 DDW458776:DDW458778 DNS458776:DNS458778 DXO458776:DXO458778 EHK458776:EHK458778 ERG458776:ERG458778 FBC458776:FBC458778 FKY458776:FKY458778 FUU458776:FUU458778 GEQ458776:GEQ458778 GOM458776:GOM458778 GYI458776:GYI458778 HIE458776:HIE458778 HSA458776:HSA458778 IBW458776:IBW458778 ILS458776:ILS458778 IVO458776:IVO458778 JFK458776:JFK458778 JPG458776:JPG458778 JZC458776:JZC458778 KIY458776:KIY458778 KSU458776:KSU458778 LCQ458776:LCQ458778 LMM458776:LMM458778 LWI458776:LWI458778 MGE458776:MGE458778 MQA458776:MQA458778 MZW458776:MZW458778 NJS458776:NJS458778 NTO458776:NTO458778 ODK458776:ODK458778 ONG458776:ONG458778 OXC458776:OXC458778 PGY458776:PGY458778 PQU458776:PQU458778 QAQ458776:QAQ458778 QKM458776:QKM458778 QUI458776:QUI458778 REE458776:REE458778 ROA458776:ROA458778 RXW458776:RXW458778 SHS458776:SHS458778 SRO458776:SRO458778 TBK458776:TBK458778 TLG458776:TLG458778 TVC458776:TVC458778 UEY458776:UEY458778 UOU458776:UOU458778 UYQ458776:UYQ458778 VIM458776:VIM458778 VSI458776:VSI458778 WCE458776:WCE458778 WMA458776:WMA458778 WVW458776:WVW458778 P524299:P524301 JK524312:JK524314 TG524312:TG524314 ADC524312:ADC524314 AMY524312:AMY524314 AWU524312:AWU524314 BGQ524312:BGQ524314 BQM524312:BQM524314 CAI524312:CAI524314 CKE524312:CKE524314 CUA524312:CUA524314 DDW524312:DDW524314 DNS524312:DNS524314 DXO524312:DXO524314 EHK524312:EHK524314 ERG524312:ERG524314 FBC524312:FBC524314 FKY524312:FKY524314 FUU524312:FUU524314 GEQ524312:GEQ524314 GOM524312:GOM524314 GYI524312:GYI524314 HIE524312:HIE524314 HSA524312:HSA524314 IBW524312:IBW524314 ILS524312:ILS524314 IVO524312:IVO524314 JFK524312:JFK524314 JPG524312:JPG524314 JZC524312:JZC524314 KIY524312:KIY524314 KSU524312:KSU524314 LCQ524312:LCQ524314 LMM524312:LMM524314 LWI524312:LWI524314 MGE524312:MGE524314 MQA524312:MQA524314 MZW524312:MZW524314 NJS524312:NJS524314 NTO524312:NTO524314 ODK524312:ODK524314 ONG524312:ONG524314 OXC524312:OXC524314 PGY524312:PGY524314 PQU524312:PQU524314 QAQ524312:QAQ524314 QKM524312:QKM524314 QUI524312:QUI524314 REE524312:REE524314 ROA524312:ROA524314 RXW524312:RXW524314 SHS524312:SHS524314 SRO524312:SRO524314 TBK524312:TBK524314 TLG524312:TLG524314 TVC524312:TVC524314 UEY524312:UEY524314 UOU524312:UOU524314 UYQ524312:UYQ524314 VIM524312:VIM524314 VSI524312:VSI524314 WCE524312:WCE524314 WMA524312:WMA524314 WVW524312:WVW524314 P589835:P589837 JK589848:JK589850 TG589848:TG589850 ADC589848:ADC589850 AMY589848:AMY589850 AWU589848:AWU589850 BGQ589848:BGQ589850 BQM589848:BQM589850 CAI589848:CAI589850 CKE589848:CKE589850 CUA589848:CUA589850 DDW589848:DDW589850 DNS589848:DNS589850 DXO589848:DXO589850 EHK589848:EHK589850 ERG589848:ERG589850 FBC589848:FBC589850 FKY589848:FKY589850 FUU589848:FUU589850 GEQ589848:GEQ589850 GOM589848:GOM589850 GYI589848:GYI589850 HIE589848:HIE589850 HSA589848:HSA589850 IBW589848:IBW589850 ILS589848:ILS589850 IVO589848:IVO589850 JFK589848:JFK589850 JPG589848:JPG589850 JZC589848:JZC589850 KIY589848:KIY589850 KSU589848:KSU589850 LCQ589848:LCQ589850 LMM589848:LMM589850 LWI589848:LWI589850 MGE589848:MGE589850 MQA589848:MQA589850 MZW589848:MZW589850 NJS589848:NJS589850 NTO589848:NTO589850 ODK589848:ODK589850 ONG589848:ONG589850 OXC589848:OXC589850 PGY589848:PGY589850 PQU589848:PQU589850 QAQ589848:QAQ589850 QKM589848:QKM589850 QUI589848:QUI589850 REE589848:REE589850 ROA589848:ROA589850 RXW589848:RXW589850 SHS589848:SHS589850 SRO589848:SRO589850 TBK589848:TBK589850 TLG589848:TLG589850 TVC589848:TVC589850 UEY589848:UEY589850 UOU589848:UOU589850 UYQ589848:UYQ589850 VIM589848:VIM589850 VSI589848:VSI589850 WCE589848:WCE589850 WMA589848:WMA589850 WVW589848:WVW589850 P655371:P655373 JK655384:JK655386 TG655384:TG655386 ADC655384:ADC655386 AMY655384:AMY655386 AWU655384:AWU655386 BGQ655384:BGQ655386 BQM655384:BQM655386 CAI655384:CAI655386 CKE655384:CKE655386 CUA655384:CUA655386 DDW655384:DDW655386 DNS655384:DNS655386 DXO655384:DXO655386 EHK655384:EHK655386 ERG655384:ERG655386 FBC655384:FBC655386 FKY655384:FKY655386 FUU655384:FUU655386 GEQ655384:GEQ655386 GOM655384:GOM655386 GYI655384:GYI655386 HIE655384:HIE655386 HSA655384:HSA655386 IBW655384:IBW655386 ILS655384:ILS655386 IVO655384:IVO655386 JFK655384:JFK655386 JPG655384:JPG655386 JZC655384:JZC655386 KIY655384:KIY655386 KSU655384:KSU655386 LCQ655384:LCQ655386 LMM655384:LMM655386 LWI655384:LWI655386 MGE655384:MGE655386 MQA655384:MQA655386 MZW655384:MZW655386 NJS655384:NJS655386 NTO655384:NTO655386 ODK655384:ODK655386 ONG655384:ONG655386 OXC655384:OXC655386 PGY655384:PGY655386 PQU655384:PQU655386 QAQ655384:QAQ655386 QKM655384:QKM655386 QUI655384:QUI655386 REE655384:REE655386 ROA655384:ROA655386 RXW655384:RXW655386 SHS655384:SHS655386 SRO655384:SRO655386 TBK655384:TBK655386 TLG655384:TLG655386 TVC655384:TVC655386 UEY655384:UEY655386 UOU655384:UOU655386 UYQ655384:UYQ655386 VIM655384:VIM655386 VSI655384:VSI655386 WCE655384:WCE655386 WMA655384:WMA655386 WVW655384:WVW655386 P720907:P720909 JK720920:JK720922 TG720920:TG720922 ADC720920:ADC720922 AMY720920:AMY720922 AWU720920:AWU720922 BGQ720920:BGQ720922 BQM720920:BQM720922 CAI720920:CAI720922 CKE720920:CKE720922 CUA720920:CUA720922 DDW720920:DDW720922 DNS720920:DNS720922 DXO720920:DXO720922 EHK720920:EHK720922 ERG720920:ERG720922 FBC720920:FBC720922 FKY720920:FKY720922 FUU720920:FUU720922 GEQ720920:GEQ720922 GOM720920:GOM720922 GYI720920:GYI720922 HIE720920:HIE720922 HSA720920:HSA720922 IBW720920:IBW720922 ILS720920:ILS720922 IVO720920:IVO720922 JFK720920:JFK720922 JPG720920:JPG720922 JZC720920:JZC720922 KIY720920:KIY720922 KSU720920:KSU720922 LCQ720920:LCQ720922 LMM720920:LMM720922 LWI720920:LWI720922 MGE720920:MGE720922 MQA720920:MQA720922 MZW720920:MZW720922 NJS720920:NJS720922 NTO720920:NTO720922 ODK720920:ODK720922 ONG720920:ONG720922 OXC720920:OXC720922 PGY720920:PGY720922 PQU720920:PQU720922 QAQ720920:QAQ720922 QKM720920:QKM720922 QUI720920:QUI720922 REE720920:REE720922 ROA720920:ROA720922 RXW720920:RXW720922 SHS720920:SHS720922 SRO720920:SRO720922 TBK720920:TBK720922 TLG720920:TLG720922 TVC720920:TVC720922 UEY720920:UEY720922 UOU720920:UOU720922 UYQ720920:UYQ720922 VIM720920:VIM720922 VSI720920:VSI720922 WCE720920:WCE720922 WMA720920:WMA720922 WVW720920:WVW720922 P786443:P786445 JK786456:JK786458 TG786456:TG786458 ADC786456:ADC786458 AMY786456:AMY786458 AWU786456:AWU786458 BGQ786456:BGQ786458 BQM786456:BQM786458 CAI786456:CAI786458 CKE786456:CKE786458 CUA786456:CUA786458 DDW786456:DDW786458 DNS786456:DNS786458 DXO786456:DXO786458 EHK786456:EHK786458 ERG786456:ERG786458 FBC786456:FBC786458 FKY786456:FKY786458 FUU786456:FUU786458 GEQ786456:GEQ786458 GOM786456:GOM786458 GYI786456:GYI786458 HIE786456:HIE786458 HSA786456:HSA786458 IBW786456:IBW786458 ILS786456:ILS786458 IVO786456:IVO786458 JFK786456:JFK786458 JPG786456:JPG786458 JZC786456:JZC786458 KIY786456:KIY786458 KSU786456:KSU786458 LCQ786456:LCQ786458 LMM786456:LMM786458 LWI786456:LWI786458 MGE786456:MGE786458 MQA786456:MQA786458 MZW786456:MZW786458 NJS786456:NJS786458 NTO786456:NTO786458 ODK786456:ODK786458 ONG786456:ONG786458 OXC786456:OXC786458 PGY786456:PGY786458 PQU786456:PQU786458 QAQ786456:QAQ786458 QKM786456:QKM786458 QUI786456:QUI786458 REE786456:REE786458 ROA786456:ROA786458 RXW786456:RXW786458 SHS786456:SHS786458 SRO786456:SRO786458 TBK786456:TBK786458 TLG786456:TLG786458 TVC786456:TVC786458 UEY786456:UEY786458 UOU786456:UOU786458 UYQ786456:UYQ786458 VIM786456:VIM786458 VSI786456:VSI786458 WCE786456:WCE786458 WMA786456:WMA786458 WVW786456:WVW786458 P851979:P851981 JK851992:JK851994 TG851992:TG851994 ADC851992:ADC851994 AMY851992:AMY851994 AWU851992:AWU851994 BGQ851992:BGQ851994 BQM851992:BQM851994 CAI851992:CAI851994 CKE851992:CKE851994 CUA851992:CUA851994 DDW851992:DDW851994 DNS851992:DNS851994 DXO851992:DXO851994 EHK851992:EHK851994 ERG851992:ERG851994 FBC851992:FBC851994 FKY851992:FKY851994 FUU851992:FUU851994 GEQ851992:GEQ851994 GOM851992:GOM851994 GYI851992:GYI851994 HIE851992:HIE851994 HSA851992:HSA851994 IBW851992:IBW851994 ILS851992:ILS851994 IVO851992:IVO851994 JFK851992:JFK851994 JPG851992:JPG851994 JZC851992:JZC851994 KIY851992:KIY851994 KSU851992:KSU851994 LCQ851992:LCQ851994 LMM851992:LMM851994 LWI851992:LWI851994 MGE851992:MGE851994 MQA851992:MQA851994 MZW851992:MZW851994 NJS851992:NJS851994 NTO851992:NTO851994 ODK851992:ODK851994 ONG851992:ONG851994 OXC851992:OXC851994 PGY851992:PGY851994 PQU851992:PQU851994 QAQ851992:QAQ851994 QKM851992:QKM851994 QUI851992:QUI851994 REE851992:REE851994 ROA851992:ROA851994 RXW851992:RXW851994 SHS851992:SHS851994 SRO851992:SRO851994 TBK851992:TBK851994 TLG851992:TLG851994 TVC851992:TVC851994 UEY851992:UEY851994 UOU851992:UOU851994 UYQ851992:UYQ851994 VIM851992:VIM851994 VSI851992:VSI851994 WCE851992:WCE851994 WMA851992:WMA851994 WVW851992:WVW851994 P917515:P917517 JK917528:JK917530 TG917528:TG917530 ADC917528:ADC917530 AMY917528:AMY917530 AWU917528:AWU917530 BGQ917528:BGQ917530 BQM917528:BQM917530 CAI917528:CAI917530 CKE917528:CKE917530 CUA917528:CUA917530 DDW917528:DDW917530 DNS917528:DNS917530 DXO917528:DXO917530 EHK917528:EHK917530 ERG917528:ERG917530 FBC917528:FBC917530 FKY917528:FKY917530 FUU917528:FUU917530 GEQ917528:GEQ917530 GOM917528:GOM917530 GYI917528:GYI917530 HIE917528:HIE917530 HSA917528:HSA917530 IBW917528:IBW917530 ILS917528:ILS917530 IVO917528:IVO917530 JFK917528:JFK917530 JPG917528:JPG917530 JZC917528:JZC917530 KIY917528:KIY917530 KSU917528:KSU917530 LCQ917528:LCQ917530 LMM917528:LMM917530 LWI917528:LWI917530 MGE917528:MGE917530 MQA917528:MQA917530 MZW917528:MZW917530 NJS917528:NJS917530 NTO917528:NTO917530 ODK917528:ODK917530 ONG917528:ONG917530 OXC917528:OXC917530 PGY917528:PGY917530 PQU917528:PQU917530 QAQ917528:QAQ917530 QKM917528:QKM917530 QUI917528:QUI917530 REE917528:REE917530 ROA917528:ROA917530 RXW917528:RXW917530 SHS917528:SHS917530 SRO917528:SRO917530 TBK917528:TBK917530 TLG917528:TLG917530 TVC917528:TVC917530 UEY917528:UEY917530 UOU917528:UOU917530 UYQ917528:UYQ917530 VIM917528:VIM917530 VSI917528:VSI917530 WCE917528:WCE917530 WMA917528:WMA917530 WVW917528:WVW917530 P983051:P983053 JK983064:JK983066 TG983064:TG983066 ADC983064:ADC983066 AMY983064:AMY983066 AWU983064:AWU983066 BGQ983064:BGQ983066 BQM983064:BQM983066 CAI983064:CAI983066 CKE983064:CKE983066 CUA983064:CUA983066 DDW983064:DDW983066 DNS983064:DNS983066 DXO983064:DXO983066 EHK983064:EHK983066 ERG983064:ERG983066 FBC983064:FBC983066 FKY983064:FKY983066 FUU983064:FUU983066 GEQ983064:GEQ983066 GOM983064:GOM983066 GYI983064:GYI983066 HIE983064:HIE983066 HSA983064:HSA983066 IBW983064:IBW983066 ILS983064:ILS983066 IVO983064:IVO983066 JFK983064:JFK983066 JPG983064:JPG983066 JZC983064:JZC983066 KIY983064:KIY983066 KSU983064:KSU983066 LCQ983064:LCQ983066 LMM983064:LMM983066 LWI983064:LWI983066 MGE983064:MGE983066 MQA983064:MQA983066 MZW983064:MZW983066 NJS983064:NJS983066 NTO983064:NTO983066 ODK983064:ODK983066 ONG983064:ONG983066 OXC983064:OXC983066 PGY983064:PGY983066 PQU983064:PQU983066 QAQ983064:QAQ983066 QKM983064:QKM983066 QUI983064:QUI983066 REE983064:REE983066 ROA983064:ROA983066 RXW983064:RXW983066 SHS983064:SHS983066 SRO983064:SRO983066 TBK983064:TBK983066 TLG983064:TLG983066 TVC983064:TVC983066 UEY983064:UEY983066 UOU983064:UOU983066 UYQ983064:UYQ983066 VIM983064:VIM983066 VSI983064:VSI983066 WCE983064:WCE983066 WMA983064:WMA983066 WVW983064:WVW983066 IY52 SU52 ACQ52 AMM52 AWI52 BGE52 BQA52 BZW52 CJS52 CTO52 DDK52 DNG52 DXC52 EGY52 EQU52 FAQ52 FKM52 FUI52 GEE52 GOA52 GXW52 HHS52 HRO52 IBK52 ILG52 IVC52 JEY52 JOU52 JYQ52 KIM52 KSI52 LCE52 LMA52 LVW52 MFS52 MPO52 MZK52 NJG52 NTC52 OCY52 OMU52 OWQ52 PGM52 PQI52 QAE52 QKA52 QTW52 RDS52 RNO52 RXK52 SHG52 SRC52 TAY52 TKU52 TUQ52 UEM52 UOI52 UYE52 VIA52 VRW52 WBS52 WLO52 WVK52 P65575 JK65588 TG65588 ADC65588 AMY65588 AWU65588 BGQ65588 BQM65588 CAI65588 CKE65588 CUA65588 DDW65588 DNS65588 DXO65588 EHK65588 ERG65588 FBC65588 FKY65588 FUU65588 GEQ65588 GOM65588 GYI65588 HIE65588 HSA65588 IBW65588 ILS65588 IVO65588 JFK65588 JPG65588 JZC65588 KIY65588 KSU65588 LCQ65588 LMM65588 LWI65588 MGE65588 MQA65588 MZW65588 NJS65588 NTO65588 ODK65588 ONG65588 OXC65588 PGY65588 PQU65588 QAQ65588 QKM65588 QUI65588 REE65588 ROA65588 RXW65588 SHS65588 SRO65588 TBK65588 TLG65588 TVC65588 UEY65588 UOU65588 UYQ65588 VIM65588 VSI65588 WCE65588 WMA65588 WVW65588 P131111 JK131124 TG131124 ADC131124 AMY131124 AWU131124 BGQ131124 BQM131124 CAI131124 CKE131124 CUA131124 DDW131124 DNS131124 DXO131124 EHK131124 ERG131124 FBC131124 FKY131124 FUU131124 GEQ131124 GOM131124 GYI131124 HIE131124 HSA131124 IBW131124 ILS131124 IVO131124 JFK131124 JPG131124 JZC131124 KIY131124 KSU131124 LCQ131124 LMM131124 LWI131124 MGE131124 MQA131124 MZW131124 NJS131124 NTO131124 ODK131124 ONG131124 OXC131124 PGY131124 PQU131124 QAQ131124 QKM131124 QUI131124 REE131124 ROA131124 RXW131124 SHS131124 SRO131124 TBK131124 TLG131124 TVC131124 UEY131124 UOU131124 UYQ131124 VIM131124 VSI131124 WCE131124 WMA131124 WVW131124 P196647 JK196660 TG196660 ADC196660 AMY196660 AWU196660 BGQ196660 BQM196660 CAI196660 CKE196660 CUA196660 DDW196660 DNS196660 DXO196660 EHK196660 ERG196660 FBC196660 FKY196660 FUU196660 GEQ196660 GOM196660 GYI196660 HIE196660 HSA196660 IBW196660 ILS196660 IVO196660 JFK196660 JPG196660 JZC196660 KIY196660 KSU196660 LCQ196660 LMM196660 LWI196660 MGE196660 MQA196660 MZW196660 NJS196660 NTO196660 ODK196660 ONG196660 OXC196660 PGY196660 PQU196660 QAQ196660 QKM196660 QUI196660 REE196660 ROA196660 RXW196660 SHS196660 SRO196660 TBK196660 TLG196660 TVC196660 UEY196660 UOU196660 UYQ196660 VIM196660 VSI196660 WCE196660 WMA196660 WVW196660 P262183 JK262196 TG262196 ADC262196 AMY262196 AWU262196 BGQ262196 BQM262196 CAI262196 CKE262196 CUA262196 DDW262196 DNS262196 DXO262196 EHK262196 ERG262196 FBC262196 FKY262196 FUU262196 GEQ262196 GOM262196 GYI262196 HIE262196 HSA262196 IBW262196 ILS262196 IVO262196 JFK262196 JPG262196 JZC262196 KIY262196 KSU262196 LCQ262196 LMM262196 LWI262196 MGE262196 MQA262196 MZW262196 NJS262196 NTO262196 ODK262196 ONG262196 OXC262196 PGY262196 PQU262196 QAQ262196 QKM262196 QUI262196 REE262196 ROA262196 RXW262196 SHS262196 SRO262196 TBK262196 TLG262196 TVC262196 UEY262196 UOU262196 UYQ262196 VIM262196 VSI262196 WCE262196 WMA262196 WVW262196 P327719 JK327732 TG327732 ADC327732 AMY327732 AWU327732 BGQ327732 BQM327732 CAI327732 CKE327732 CUA327732 DDW327732 DNS327732 DXO327732 EHK327732 ERG327732 FBC327732 FKY327732 FUU327732 GEQ327732 GOM327732 GYI327732 HIE327732 HSA327732 IBW327732 ILS327732 IVO327732 JFK327732 JPG327732 JZC327732 KIY327732 KSU327732 LCQ327732 LMM327732 LWI327732 MGE327732 MQA327732 MZW327732 NJS327732 NTO327732 ODK327732 ONG327732 OXC327732 PGY327732 PQU327732 QAQ327732 QKM327732 QUI327732 REE327732 ROA327732 RXW327732 SHS327732 SRO327732 TBK327732 TLG327732 TVC327732 UEY327732 UOU327732 UYQ327732 VIM327732 VSI327732 WCE327732 WMA327732 WVW327732 P393255 JK393268 TG393268 ADC393268 AMY393268 AWU393268 BGQ393268 BQM393268 CAI393268 CKE393268 CUA393268 DDW393268 DNS393268 DXO393268 EHK393268 ERG393268 FBC393268 FKY393268 FUU393268 GEQ393268 GOM393268 GYI393268 HIE393268 HSA393268 IBW393268 ILS393268 IVO393268 JFK393268 JPG393268 JZC393268 KIY393268 KSU393268 LCQ393268 LMM393268 LWI393268 MGE393268 MQA393268 MZW393268 NJS393268 NTO393268 ODK393268 ONG393268 OXC393268 PGY393268 PQU393268 QAQ393268 QKM393268 QUI393268 REE393268 ROA393268 RXW393268 SHS393268 SRO393268 TBK393268 TLG393268 TVC393268 UEY393268 UOU393268 UYQ393268 VIM393268 VSI393268 WCE393268 WMA393268 WVW393268 P458791 JK458804 TG458804 ADC458804 AMY458804 AWU458804 BGQ458804 BQM458804 CAI458804 CKE458804 CUA458804 DDW458804 DNS458804 DXO458804 EHK458804 ERG458804 FBC458804 FKY458804 FUU458804 GEQ458804 GOM458804 GYI458804 HIE458804 HSA458804 IBW458804 ILS458804 IVO458804 JFK458804 JPG458804 JZC458804 KIY458804 KSU458804 LCQ458804 LMM458804 LWI458804 MGE458804 MQA458804 MZW458804 NJS458804 NTO458804 ODK458804 ONG458804 OXC458804 PGY458804 PQU458804 QAQ458804 QKM458804 QUI458804 REE458804 ROA458804 RXW458804 SHS458804 SRO458804 TBK458804 TLG458804 TVC458804 UEY458804 UOU458804 UYQ458804 VIM458804 VSI458804 WCE458804 WMA458804 WVW458804 P524327 JK524340 TG524340 ADC524340 AMY524340 AWU524340 BGQ524340 BQM524340 CAI524340 CKE524340 CUA524340 DDW524340 DNS524340 DXO524340 EHK524340 ERG524340 FBC524340 FKY524340 FUU524340 GEQ524340 GOM524340 GYI524340 HIE524340 HSA524340 IBW524340 ILS524340 IVO524340 JFK524340 JPG524340 JZC524340 KIY524340 KSU524340 LCQ524340 LMM524340 LWI524340 MGE524340 MQA524340 MZW524340 NJS524340 NTO524340 ODK524340 ONG524340 OXC524340 PGY524340 PQU524340 QAQ524340 QKM524340 QUI524340 REE524340 ROA524340 RXW524340 SHS524340 SRO524340 TBK524340 TLG524340 TVC524340 UEY524340 UOU524340 UYQ524340 VIM524340 VSI524340 WCE524340 WMA524340 WVW524340 P589863 JK589876 TG589876 ADC589876 AMY589876 AWU589876 BGQ589876 BQM589876 CAI589876 CKE589876 CUA589876 DDW589876 DNS589876 DXO589876 EHK589876 ERG589876 FBC589876 FKY589876 FUU589876 GEQ589876 GOM589876 GYI589876 HIE589876 HSA589876 IBW589876 ILS589876 IVO589876 JFK589876 JPG589876 JZC589876 KIY589876 KSU589876 LCQ589876 LMM589876 LWI589876 MGE589876 MQA589876 MZW589876 NJS589876 NTO589876 ODK589876 ONG589876 OXC589876 PGY589876 PQU589876 QAQ589876 QKM589876 QUI589876 REE589876 ROA589876 RXW589876 SHS589876 SRO589876 TBK589876 TLG589876 TVC589876 UEY589876 UOU589876 UYQ589876 VIM589876 VSI589876 WCE589876 WMA589876 WVW589876 P655399 JK655412 TG655412 ADC655412 AMY655412 AWU655412 BGQ655412 BQM655412 CAI655412 CKE655412 CUA655412 DDW655412 DNS655412 DXO655412 EHK655412 ERG655412 FBC655412 FKY655412 FUU655412 GEQ655412 GOM655412 GYI655412 HIE655412 HSA655412 IBW655412 ILS655412 IVO655412 JFK655412 JPG655412 JZC655412 KIY655412 KSU655412 LCQ655412 LMM655412 LWI655412 MGE655412 MQA655412 MZW655412 NJS655412 NTO655412 ODK655412 ONG655412 OXC655412 PGY655412 PQU655412 QAQ655412 QKM655412 QUI655412 REE655412 ROA655412 RXW655412 SHS655412 SRO655412 TBK655412 TLG655412 TVC655412 UEY655412 UOU655412 UYQ655412 VIM655412 VSI655412 WCE655412 WMA655412 WVW655412 P720935 JK720948 TG720948 ADC720948 AMY720948 AWU720948 BGQ720948 BQM720948 CAI720948 CKE720948 CUA720948 DDW720948 DNS720948 DXO720948 EHK720948 ERG720948 FBC720948 FKY720948 FUU720948 GEQ720948 GOM720948 GYI720948 HIE720948 HSA720948 IBW720948 ILS720948 IVO720948 JFK720948 JPG720948 JZC720948 KIY720948 KSU720948 LCQ720948 LMM720948 LWI720948 MGE720948 MQA720948 MZW720948 NJS720948 NTO720948 ODK720948 ONG720948 OXC720948 PGY720948 PQU720948 QAQ720948 QKM720948 QUI720948 REE720948 ROA720948 RXW720948 SHS720948 SRO720948 TBK720948 TLG720948 TVC720948 UEY720948 UOU720948 UYQ720948 VIM720948 VSI720948 WCE720948 WMA720948 WVW720948 P786471 JK786484 TG786484 ADC786484 AMY786484 AWU786484 BGQ786484 BQM786484 CAI786484 CKE786484 CUA786484 DDW786484 DNS786484 DXO786484 EHK786484 ERG786484 FBC786484 FKY786484 FUU786484 GEQ786484 GOM786484 GYI786484 HIE786484 HSA786484 IBW786484 ILS786484 IVO786484 JFK786484 JPG786484 JZC786484 KIY786484 KSU786484 LCQ786484 LMM786484 LWI786484 MGE786484 MQA786484 MZW786484 NJS786484 NTO786484 ODK786484 ONG786484 OXC786484 PGY786484 PQU786484 QAQ786484 QKM786484 QUI786484 REE786484 ROA786484 RXW786484 SHS786484 SRO786484 TBK786484 TLG786484 TVC786484 UEY786484 UOU786484 UYQ786484 VIM786484 VSI786484 WCE786484 WMA786484 WVW786484 P852007 JK852020 TG852020 ADC852020 AMY852020 AWU852020 BGQ852020 BQM852020 CAI852020 CKE852020 CUA852020 DDW852020 DNS852020 DXO852020 EHK852020 ERG852020 FBC852020 FKY852020 FUU852020 GEQ852020 GOM852020 GYI852020 HIE852020 HSA852020 IBW852020 ILS852020 IVO852020 JFK852020 JPG852020 JZC852020 KIY852020 KSU852020 LCQ852020 LMM852020 LWI852020 MGE852020 MQA852020 MZW852020 NJS852020 NTO852020 ODK852020 ONG852020 OXC852020 PGY852020 PQU852020 QAQ852020 QKM852020 QUI852020 REE852020 ROA852020 RXW852020 SHS852020 SRO852020 TBK852020 TLG852020 TVC852020 UEY852020 UOU852020 UYQ852020 VIM852020 VSI852020 WCE852020 WMA852020 WVW852020 P917543 JK917556 TG917556 ADC917556 AMY917556 AWU917556 BGQ917556 BQM917556 CAI917556 CKE917556 CUA917556 DDW917556 DNS917556 DXO917556 EHK917556 ERG917556 FBC917556 FKY917556 FUU917556 GEQ917556 GOM917556 GYI917556 HIE917556 HSA917556 IBW917556 ILS917556 IVO917556 JFK917556 JPG917556 JZC917556 KIY917556 KSU917556 LCQ917556 LMM917556 LWI917556 MGE917556 MQA917556 MZW917556 NJS917556 NTO917556 ODK917556 ONG917556 OXC917556 PGY917556 PQU917556 QAQ917556 QKM917556 QUI917556 REE917556 ROA917556 RXW917556 SHS917556 SRO917556 TBK917556 TLG917556 TVC917556 UEY917556 UOU917556 UYQ917556 VIM917556 VSI917556 WCE917556 WMA917556 WVW917556 P983079 JK983092 TG983092 ADC983092 AMY983092 AWU983092 BGQ983092 BQM983092 CAI983092 CKE983092 CUA983092 DDW983092 DNS983092 DXO983092 EHK983092 ERG983092 FBC983092 FKY983092 FUU983092 GEQ983092 GOM983092 GYI983092 HIE983092 HSA983092 IBW983092 ILS983092 IVO983092 JFK983092 JPG983092 JZC983092 KIY983092 KSU983092 LCQ983092 LMM983092 LWI983092 MGE983092 MQA983092 MZW983092 NJS983092 NTO983092 ODK983092 ONG983092 OXC983092 PGY983092 PQU983092 QAQ983092 QKM983092 QUI983092 REE983092 ROA983092 RXW983092 SHS983092 SRO983092 TBK983092 TLG983092 TVC983092 UEY983092 UOU983092 UYQ983092 VIM983092 VSI983092 WCE983092 WMA983092 WVW983092 WVK26 WLO26 WBS26 VRW26 VIA26 UYE26 UOI26 UEM26 TUQ26 TKU26 TAY26 SRC26 SHG26 RXK26 RNO26 RDS26 QTW26 QKA26 QAE26 PQI26 PGM26 OWQ26 OMU26 OCY26 NTC26 NJG26 MZK26 MPO26 MFS26 LVW26 LMA26 LCE26 KSI26 KIM26 JYQ26 JOU26 JEY26 IVC26 ILG26 IBK26 HRO26 HHS26 GXW26 GOA26 GEE26 FUI26 FKM26 FAQ26 EQU26 EGY26 DXC26 DNG26 DDK26 CTO26 CJS26 BZW26 BQA26 BGE26 AWI26 AMM26 ACQ26 SU26 IY26 TE24 TG25 ADA24 ADC25 AMW24 AMY25 AWS24 AWU25 BGO24 BGQ25 BQK24 BQM25 CAG24 CAI25 CKC24 CKE25 CTY24 CUA25 DDU24 DDW25 DNQ24 DNS25 DXM24 DXO25 EHI24 EHK25 ERE24 ERG25 FBA24 FBC25 FKW24 FKY25 FUS24 FUU25 GEO24 GEQ25 GOK24 GOM25 GYG24 GYI25 HIC24 HIE25 HRY24 HSA25 IBU24 IBW25 ILQ24 ILS25 IVM24 IVO25 JFI24 JFK25 JPE24 JPG25 JZA24 JZC25 KIW24 KIY25 KSS24 KSU25 LCO24 LCQ25 LMK24 LMM25 LWG24 LWI25 MGC24 MGE25 MPY24 MQA25 MZU24 MZW25 NJQ24 NJS25 NTM24 NTO25 ODI24 ODK25 ONE24 ONG25 OXA24 OXC25 PGW24 PGY25 PQS24 PQU25 QAO24 QAQ25 QKK24 QKM25 QUG24 QUI25 REC24 REE25 RNY24 ROA25 RXU24 RXW25 SHQ24 SHS25 SRM24 SRO25 TBI24 TBK25 TLE24 TLG25 TVA24 TVC25 UEW24 UEY25 UOS24 UOU25 UYO24 UYQ25 VIK24 VIM25 VSG24 VSI25 WCC24 WCE25 WLY24 WMA25 WVU24 WVW25 JI24 JK25" xr:uid="{B39F27A6-1931-4575-85E2-86DA998DBCC3}">
      <formula1>0</formula1>
    </dataValidation>
    <dataValidation type="decimal" operator="greaterThanOrEqual" allowBlank="1" showInputMessage="1" showErrorMessage="1" errorTitle="Value requested" error="Please enter a value greater than 0." sqref="WVW983076 IY29:IY30 SU29:SU30 ACQ29:ACQ30 AMM29:AMM30 AWI29:AWI30 BGE29:BGE30 BQA29:BQA30 BZW29:BZW30 CJS29:CJS30 CTO29:CTO30 DDK29:DDK30 DNG29:DNG30 DXC29:DXC30 EGY29:EGY30 EQU29:EQU30 FAQ29:FAQ30 FKM29:FKM30 FUI29:FUI30 GEE29:GEE30 GOA29:GOA30 GXW29:GXW30 HHS29:HHS30 HRO29:HRO30 IBK29:IBK30 ILG29:ILG30 IVC29:IVC30 JEY29:JEY30 JOU29:JOU30 JYQ29:JYQ30 KIM29:KIM30 KSI29:KSI30 LCE29:LCE30 LMA29:LMA30 LVW29:LVW30 MFS29:MFS30 MPO29:MPO30 MZK29:MZK30 NJG29:NJG30 NTC29:NTC30 OCY29:OCY30 OMU29:OMU30 OWQ29:OWQ30 PGM29:PGM30 PQI29:PQI30 QAE29:QAE30 QKA29:QKA30 QTW29:QTW30 RDS29:RDS30 RNO29:RNO30 RXK29:RXK30 SHG29:SHG30 SRC29:SRC30 TAY29:TAY30 TKU29:TKU30 TUQ29:TUQ30 UEM29:UEM30 UOI29:UOI30 UYE29:UYE30 VIA29:VIA30 VRW29:VRW30 WBS29:WBS30 WLO29:WLO30 WVK29:WVK30 P65552:P65553 JK65565:JK65566 TG65565:TG65566 ADC65565:ADC65566 AMY65565:AMY65566 AWU65565:AWU65566 BGQ65565:BGQ65566 BQM65565:BQM65566 CAI65565:CAI65566 CKE65565:CKE65566 CUA65565:CUA65566 DDW65565:DDW65566 DNS65565:DNS65566 DXO65565:DXO65566 EHK65565:EHK65566 ERG65565:ERG65566 FBC65565:FBC65566 FKY65565:FKY65566 FUU65565:FUU65566 GEQ65565:GEQ65566 GOM65565:GOM65566 GYI65565:GYI65566 HIE65565:HIE65566 HSA65565:HSA65566 IBW65565:IBW65566 ILS65565:ILS65566 IVO65565:IVO65566 JFK65565:JFK65566 JPG65565:JPG65566 JZC65565:JZC65566 KIY65565:KIY65566 KSU65565:KSU65566 LCQ65565:LCQ65566 LMM65565:LMM65566 LWI65565:LWI65566 MGE65565:MGE65566 MQA65565:MQA65566 MZW65565:MZW65566 NJS65565:NJS65566 NTO65565:NTO65566 ODK65565:ODK65566 ONG65565:ONG65566 OXC65565:OXC65566 PGY65565:PGY65566 PQU65565:PQU65566 QAQ65565:QAQ65566 QKM65565:QKM65566 QUI65565:QUI65566 REE65565:REE65566 ROA65565:ROA65566 RXW65565:RXW65566 SHS65565:SHS65566 SRO65565:SRO65566 TBK65565:TBK65566 TLG65565:TLG65566 TVC65565:TVC65566 UEY65565:UEY65566 UOU65565:UOU65566 UYQ65565:UYQ65566 VIM65565:VIM65566 VSI65565:VSI65566 WCE65565:WCE65566 WMA65565:WMA65566 WVW65565:WVW65566 P131088:P131089 JK131101:JK131102 TG131101:TG131102 ADC131101:ADC131102 AMY131101:AMY131102 AWU131101:AWU131102 BGQ131101:BGQ131102 BQM131101:BQM131102 CAI131101:CAI131102 CKE131101:CKE131102 CUA131101:CUA131102 DDW131101:DDW131102 DNS131101:DNS131102 DXO131101:DXO131102 EHK131101:EHK131102 ERG131101:ERG131102 FBC131101:FBC131102 FKY131101:FKY131102 FUU131101:FUU131102 GEQ131101:GEQ131102 GOM131101:GOM131102 GYI131101:GYI131102 HIE131101:HIE131102 HSA131101:HSA131102 IBW131101:IBW131102 ILS131101:ILS131102 IVO131101:IVO131102 JFK131101:JFK131102 JPG131101:JPG131102 JZC131101:JZC131102 KIY131101:KIY131102 KSU131101:KSU131102 LCQ131101:LCQ131102 LMM131101:LMM131102 LWI131101:LWI131102 MGE131101:MGE131102 MQA131101:MQA131102 MZW131101:MZW131102 NJS131101:NJS131102 NTO131101:NTO131102 ODK131101:ODK131102 ONG131101:ONG131102 OXC131101:OXC131102 PGY131101:PGY131102 PQU131101:PQU131102 QAQ131101:QAQ131102 QKM131101:QKM131102 QUI131101:QUI131102 REE131101:REE131102 ROA131101:ROA131102 RXW131101:RXW131102 SHS131101:SHS131102 SRO131101:SRO131102 TBK131101:TBK131102 TLG131101:TLG131102 TVC131101:TVC131102 UEY131101:UEY131102 UOU131101:UOU131102 UYQ131101:UYQ131102 VIM131101:VIM131102 VSI131101:VSI131102 WCE131101:WCE131102 WMA131101:WMA131102 WVW131101:WVW131102 P196624:P196625 JK196637:JK196638 TG196637:TG196638 ADC196637:ADC196638 AMY196637:AMY196638 AWU196637:AWU196638 BGQ196637:BGQ196638 BQM196637:BQM196638 CAI196637:CAI196638 CKE196637:CKE196638 CUA196637:CUA196638 DDW196637:DDW196638 DNS196637:DNS196638 DXO196637:DXO196638 EHK196637:EHK196638 ERG196637:ERG196638 FBC196637:FBC196638 FKY196637:FKY196638 FUU196637:FUU196638 GEQ196637:GEQ196638 GOM196637:GOM196638 GYI196637:GYI196638 HIE196637:HIE196638 HSA196637:HSA196638 IBW196637:IBW196638 ILS196637:ILS196638 IVO196637:IVO196638 JFK196637:JFK196638 JPG196637:JPG196638 JZC196637:JZC196638 KIY196637:KIY196638 KSU196637:KSU196638 LCQ196637:LCQ196638 LMM196637:LMM196638 LWI196637:LWI196638 MGE196637:MGE196638 MQA196637:MQA196638 MZW196637:MZW196638 NJS196637:NJS196638 NTO196637:NTO196638 ODK196637:ODK196638 ONG196637:ONG196638 OXC196637:OXC196638 PGY196637:PGY196638 PQU196637:PQU196638 QAQ196637:QAQ196638 QKM196637:QKM196638 QUI196637:QUI196638 REE196637:REE196638 ROA196637:ROA196638 RXW196637:RXW196638 SHS196637:SHS196638 SRO196637:SRO196638 TBK196637:TBK196638 TLG196637:TLG196638 TVC196637:TVC196638 UEY196637:UEY196638 UOU196637:UOU196638 UYQ196637:UYQ196638 VIM196637:VIM196638 VSI196637:VSI196638 WCE196637:WCE196638 WMA196637:WMA196638 WVW196637:WVW196638 P262160:P262161 JK262173:JK262174 TG262173:TG262174 ADC262173:ADC262174 AMY262173:AMY262174 AWU262173:AWU262174 BGQ262173:BGQ262174 BQM262173:BQM262174 CAI262173:CAI262174 CKE262173:CKE262174 CUA262173:CUA262174 DDW262173:DDW262174 DNS262173:DNS262174 DXO262173:DXO262174 EHK262173:EHK262174 ERG262173:ERG262174 FBC262173:FBC262174 FKY262173:FKY262174 FUU262173:FUU262174 GEQ262173:GEQ262174 GOM262173:GOM262174 GYI262173:GYI262174 HIE262173:HIE262174 HSA262173:HSA262174 IBW262173:IBW262174 ILS262173:ILS262174 IVO262173:IVO262174 JFK262173:JFK262174 JPG262173:JPG262174 JZC262173:JZC262174 KIY262173:KIY262174 KSU262173:KSU262174 LCQ262173:LCQ262174 LMM262173:LMM262174 LWI262173:LWI262174 MGE262173:MGE262174 MQA262173:MQA262174 MZW262173:MZW262174 NJS262173:NJS262174 NTO262173:NTO262174 ODK262173:ODK262174 ONG262173:ONG262174 OXC262173:OXC262174 PGY262173:PGY262174 PQU262173:PQU262174 QAQ262173:QAQ262174 QKM262173:QKM262174 QUI262173:QUI262174 REE262173:REE262174 ROA262173:ROA262174 RXW262173:RXW262174 SHS262173:SHS262174 SRO262173:SRO262174 TBK262173:TBK262174 TLG262173:TLG262174 TVC262173:TVC262174 UEY262173:UEY262174 UOU262173:UOU262174 UYQ262173:UYQ262174 VIM262173:VIM262174 VSI262173:VSI262174 WCE262173:WCE262174 WMA262173:WMA262174 WVW262173:WVW262174 P327696:P327697 JK327709:JK327710 TG327709:TG327710 ADC327709:ADC327710 AMY327709:AMY327710 AWU327709:AWU327710 BGQ327709:BGQ327710 BQM327709:BQM327710 CAI327709:CAI327710 CKE327709:CKE327710 CUA327709:CUA327710 DDW327709:DDW327710 DNS327709:DNS327710 DXO327709:DXO327710 EHK327709:EHK327710 ERG327709:ERG327710 FBC327709:FBC327710 FKY327709:FKY327710 FUU327709:FUU327710 GEQ327709:GEQ327710 GOM327709:GOM327710 GYI327709:GYI327710 HIE327709:HIE327710 HSA327709:HSA327710 IBW327709:IBW327710 ILS327709:ILS327710 IVO327709:IVO327710 JFK327709:JFK327710 JPG327709:JPG327710 JZC327709:JZC327710 KIY327709:KIY327710 KSU327709:KSU327710 LCQ327709:LCQ327710 LMM327709:LMM327710 LWI327709:LWI327710 MGE327709:MGE327710 MQA327709:MQA327710 MZW327709:MZW327710 NJS327709:NJS327710 NTO327709:NTO327710 ODK327709:ODK327710 ONG327709:ONG327710 OXC327709:OXC327710 PGY327709:PGY327710 PQU327709:PQU327710 QAQ327709:QAQ327710 QKM327709:QKM327710 QUI327709:QUI327710 REE327709:REE327710 ROA327709:ROA327710 RXW327709:RXW327710 SHS327709:SHS327710 SRO327709:SRO327710 TBK327709:TBK327710 TLG327709:TLG327710 TVC327709:TVC327710 UEY327709:UEY327710 UOU327709:UOU327710 UYQ327709:UYQ327710 VIM327709:VIM327710 VSI327709:VSI327710 WCE327709:WCE327710 WMA327709:WMA327710 WVW327709:WVW327710 P393232:P393233 JK393245:JK393246 TG393245:TG393246 ADC393245:ADC393246 AMY393245:AMY393246 AWU393245:AWU393246 BGQ393245:BGQ393246 BQM393245:BQM393246 CAI393245:CAI393246 CKE393245:CKE393246 CUA393245:CUA393246 DDW393245:DDW393246 DNS393245:DNS393246 DXO393245:DXO393246 EHK393245:EHK393246 ERG393245:ERG393246 FBC393245:FBC393246 FKY393245:FKY393246 FUU393245:FUU393246 GEQ393245:GEQ393246 GOM393245:GOM393246 GYI393245:GYI393246 HIE393245:HIE393246 HSA393245:HSA393246 IBW393245:IBW393246 ILS393245:ILS393246 IVO393245:IVO393246 JFK393245:JFK393246 JPG393245:JPG393246 JZC393245:JZC393246 KIY393245:KIY393246 KSU393245:KSU393246 LCQ393245:LCQ393246 LMM393245:LMM393246 LWI393245:LWI393246 MGE393245:MGE393246 MQA393245:MQA393246 MZW393245:MZW393246 NJS393245:NJS393246 NTO393245:NTO393246 ODK393245:ODK393246 ONG393245:ONG393246 OXC393245:OXC393246 PGY393245:PGY393246 PQU393245:PQU393246 QAQ393245:QAQ393246 QKM393245:QKM393246 QUI393245:QUI393246 REE393245:REE393246 ROA393245:ROA393246 RXW393245:RXW393246 SHS393245:SHS393246 SRO393245:SRO393246 TBK393245:TBK393246 TLG393245:TLG393246 TVC393245:TVC393246 UEY393245:UEY393246 UOU393245:UOU393246 UYQ393245:UYQ393246 VIM393245:VIM393246 VSI393245:VSI393246 WCE393245:WCE393246 WMA393245:WMA393246 WVW393245:WVW393246 P458768:P458769 JK458781:JK458782 TG458781:TG458782 ADC458781:ADC458782 AMY458781:AMY458782 AWU458781:AWU458782 BGQ458781:BGQ458782 BQM458781:BQM458782 CAI458781:CAI458782 CKE458781:CKE458782 CUA458781:CUA458782 DDW458781:DDW458782 DNS458781:DNS458782 DXO458781:DXO458782 EHK458781:EHK458782 ERG458781:ERG458782 FBC458781:FBC458782 FKY458781:FKY458782 FUU458781:FUU458782 GEQ458781:GEQ458782 GOM458781:GOM458782 GYI458781:GYI458782 HIE458781:HIE458782 HSA458781:HSA458782 IBW458781:IBW458782 ILS458781:ILS458782 IVO458781:IVO458782 JFK458781:JFK458782 JPG458781:JPG458782 JZC458781:JZC458782 KIY458781:KIY458782 KSU458781:KSU458782 LCQ458781:LCQ458782 LMM458781:LMM458782 LWI458781:LWI458782 MGE458781:MGE458782 MQA458781:MQA458782 MZW458781:MZW458782 NJS458781:NJS458782 NTO458781:NTO458782 ODK458781:ODK458782 ONG458781:ONG458782 OXC458781:OXC458782 PGY458781:PGY458782 PQU458781:PQU458782 QAQ458781:QAQ458782 QKM458781:QKM458782 QUI458781:QUI458782 REE458781:REE458782 ROA458781:ROA458782 RXW458781:RXW458782 SHS458781:SHS458782 SRO458781:SRO458782 TBK458781:TBK458782 TLG458781:TLG458782 TVC458781:TVC458782 UEY458781:UEY458782 UOU458781:UOU458782 UYQ458781:UYQ458782 VIM458781:VIM458782 VSI458781:VSI458782 WCE458781:WCE458782 WMA458781:WMA458782 WVW458781:WVW458782 P524304:P524305 JK524317:JK524318 TG524317:TG524318 ADC524317:ADC524318 AMY524317:AMY524318 AWU524317:AWU524318 BGQ524317:BGQ524318 BQM524317:BQM524318 CAI524317:CAI524318 CKE524317:CKE524318 CUA524317:CUA524318 DDW524317:DDW524318 DNS524317:DNS524318 DXO524317:DXO524318 EHK524317:EHK524318 ERG524317:ERG524318 FBC524317:FBC524318 FKY524317:FKY524318 FUU524317:FUU524318 GEQ524317:GEQ524318 GOM524317:GOM524318 GYI524317:GYI524318 HIE524317:HIE524318 HSA524317:HSA524318 IBW524317:IBW524318 ILS524317:ILS524318 IVO524317:IVO524318 JFK524317:JFK524318 JPG524317:JPG524318 JZC524317:JZC524318 KIY524317:KIY524318 KSU524317:KSU524318 LCQ524317:LCQ524318 LMM524317:LMM524318 LWI524317:LWI524318 MGE524317:MGE524318 MQA524317:MQA524318 MZW524317:MZW524318 NJS524317:NJS524318 NTO524317:NTO524318 ODK524317:ODK524318 ONG524317:ONG524318 OXC524317:OXC524318 PGY524317:PGY524318 PQU524317:PQU524318 QAQ524317:QAQ524318 QKM524317:QKM524318 QUI524317:QUI524318 REE524317:REE524318 ROA524317:ROA524318 RXW524317:RXW524318 SHS524317:SHS524318 SRO524317:SRO524318 TBK524317:TBK524318 TLG524317:TLG524318 TVC524317:TVC524318 UEY524317:UEY524318 UOU524317:UOU524318 UYQ524317:UYQ524318 VIM524317:VIM524318 VSI524317:VSI524318 WCE524317:WCE524318 WMA524317:WMA524318 WVW524317:WVW524318 P589840:P589841 JK589853:JK589854 TG589853:TG589854 ADC589853:ADC589854 AMY589853:AMY589854 AWU589853:AWU589854 BGQ589853:BGQ589854 BQM589853:BQM589854 CAI589853:CAI589854 CKE589853:CKE589854 CUA589853:CUA589854 DDW589853:DDW589854 DNS589853:DNS589854 DXO589853:DXO589854 EHK589853:EHK589854 ERG589853:ERG589854 FBC589853:FBC589854 FKY589853:FKY589854 FUU589853:FUU589854 GEQ589853:GEQ589854 GOM589853:GOM589854 GYI589853:GYI589854 HIE589853:HIE589854 HSA589853:HSA589854 IBW589853:IBW589854 ILS589853:ILS589854 IVO589853:IVO589854 JFK589853:JFK589854 JPG589853:JPG589854 JZC589853:JZC589854 KIY589853:KIY589854 KSU589853:KSU589854 LCQ589853:LCQ589854 LMM589853:LMM589854 LWI589853:LWI589854 MGE589853:MGE589854 MQA589853:MQA589854 MZW589853:MZW589854 NJS589853:NJS589854 NTO589853:NTO589854 ODK589853:ODK589854 ONG589853:ONG589854 OXC589853:OXC589854 PGY589853:PGY589854 PQU589853:PQU589854 QAQ589853:QAQ589854 QKM589853:QKM589854 QUI589853:QUI589854 REE589853:REE589854 ROA589853:ROA589854 RXW589853:RXW589854 SHS589853:SHS589854 SRO589853:SRO589854 TBK589853:TBK589854 TLG589853:TLG589854 TVC589853:TVC589854 UEY589853:UEY589854 UOU589853:UOU589854 UYQ589853:UYQ589854 VIM589853:VIM589854 VSI589853:VSI589854 WCE589853:WCE589854 WMA589853:WMA589854 WVW589853:WVW589854 P655376:P655377 JK655389:JK655390 TG655389:TG655390 ADC655389:ADC655390 AMY655389:AMY655390 AWU655389:AWU655390 BGQ655389:BGQ655390 BQM655389:BQM655390 CAI655389:CAI655390 CKE655389:CKE655390 CUA655389:CUA655390 DDW655389:DDW655390 DNS655389:DNS655390 DXO655389:DXO655390 EHK655389:EHK655390 ERG655389:ERG655390 FBC655389:FBC655390 FKY655389:FKY655390 FUU655389:FUU655390 GEQ655389:GEQ655390 GOM655389:GOM655390 GYI655389:GYI655390 HIE655389:HIE655390 HSA655389:HSA655390 IBW655389:IBW655390 ILS655389:ILS655390 IVO655389:IVO655390 JFK655389:JFK655390 JPG655389:JPG655390 JZC655389:JZC655390 KIY655389:KIY655390 KSU655389:KSU655390 LCQ655389:LCQ655390 LMM655389:LMM655390 LWI655389:LWI655390 MGE655389:MGE655390 MQA655389:MQA655390 MZW655389:MZW655390 NJS655389:NJS655390 NTO655389:NTO655390 ODK655389:ODK655390 ONG655389:ONG655390 OXC655389:OXC655390 PGY655389:PGY655390 PQU655389:PQU655390 QAQ655389:QAQ655390 QKM655389:QKM655390 QUI655389:QUI655390 REE655389:REE655390 ROA655389:ROA655390 RXW655389:RXW655390 SHS655389:SHS655390 SRO655389:SRO655390 TBK655389:TBK655390 TLG655389:TLG655390 TVC655389:TVC655390 UEY655389:UEY655390 UOU655389:UOU655390 UYQ655389:UYQ655390 VIM655389:VIM655390 VSI655389:VSI655390 WCE655389:WCE655390 WMA655389:WMA655390 WVW655389:WVW655390 P720912:P720913 JK720925:JK720926 TG720925:TG720926 ADC720925:ADC720926 AMY720925:AMY720926 AWU720925:AWU720926 BGQ720925:BGQ720926 BQM720925:BQM720926 CAI720925:CAI720926 CKE720925:CKE720926 CUA720925:CUA720926 DDW720925:DDW720926 DNS720925:DNS720926 DXO720925:DXO720926 EHK720925:EHK720926 ERG720925:ERG720926 FBC720925:FBC720926 FKY720925:FKY720926 FUU720925:FUU720926 GEQ720925:GEQ720926 GOM720925:GOM720926 GYI720925:GYI720926 HIE720925:HIE720926 HSA720925:HSA720926 IBW720925:IBW720926 ILS720925:ILS720926 IVO720925:IVO720926 JFK720925:JFK720926 JPG720925:JPG720926 JZC720925:JZC720926 KIY720925:KIY720926 KSU720925:KSU720926 LCQ720925:LCQ720926 LMM720925:LMM720926 LWI720925:LWI720926 MGE720925:MGE720926 MQA720925:MQA720926 MZW720925:MZW720926 NJS720925:NJS720926 NTO720925:NTO720926 ODK720925:ODK720926 ONG720925:ONG720926 OXC720925:OXC720926 PGY720925:PGY720926 PQU720925:PQU720926 QAQ720925:QAQ720926 QKM720925:QKM720926 QUI720925:QUI720926 REE720925:REE720926 ROA720925:ROA720926 RXW720925:RXW720926 SHS720925:SHS720926 SRO720925:SRO720926 TBK720925:TBK720926 TLG720925:TLG720926 TVC720925:TVC720926 UEY720925:UEY720926 UOU720925:UOU720926 UYQ720925:UYQ720926 VIM720925:VIM720926 VSI720925:VSI720926 WCE720925:WCE720926 WMA720925:WMA720926 WVW720925:WVW720926 P786448:P786449 JK786461:JK786462 TG786461:TG786462 ADC786461:ADC786462 AMY786461:AMY786462 AWU786461:AWU786462 BGQ786461:BGQ786462 BQM786461:BQM786462 CAI786461:CAI786462 CKE786461:CKE786462 CUA786461:CUA786462 DDW786461:DDW786462 DNS786461:DNS786462 DXO786461:DXO786462 EHK786461:EHK786462 ERG786461:ERG786462 FBC786461:FBC786462 FKY786461:FKY786462 FUU786461:FUU786462 GEQ786461:GEQ786462 GOM786461:GOM786462 GYI786461:GYI786462 HIE786461:HIE786462 HSA786461:HSA786462 IBW786461:IBW786462 ILS786461:ILS786462 IVO786461:IVO786462 JFK786461:JFK786462 JPG786461:JPG786462 JZC786461:JZC786462 KIY786461:KIY786462 KSU786461:KSU786462 LCQ786461:LCQ786462 LMM786461:LMM786462 LWI786461:LWI786462 MGE786461:MGE786462 MQA786461:MQA786462 MZW786461:MZW786462 NJS786461:NJS786462 NTO786461:NTO786462 ODK786461:ODK786462 ONG786461:ONG786462 OXC786461:OXC786462 PGY786461:PGY786462 PQU786461:PQU786462 QAQ786461:QAQ786462 QKM786461:QKM786462 QUI786461:QUI786462 REE786461:REE786462 ROA786461:ROA786462 RXW786461:RXW786462 SHS786461:SHS786462 SRO786461:SRO786462 TBK786461:TBK786462 TLG786461:TLG786462 TVC786461:TVC786462 UEY786461:UEY786462 UOU786461:UOU786462 UYQ786461:UYQ786462 VIM786461:VIM786462 VSI786461:VSI786462 WCE786461:WCE786462 WMA786461:WMA786462 WVW786461:WVW786462 P851984:P851985 JK851997:JK851998 TG851997:TG851998 ADC851997:ADC851998 AMY851997:AMY851998 AWU851997:AWU851998 BGQ851997:BGQ851998 BQM851997:BQM851998 CAI851997:CAI851998 CKE851997:CKE851998 CUA851997:CUA851998 DDW851997:DDW851998 DNS851997:DNS851998 DXO851997:DXO851998 EHK851997:EHK851998 ERG851997:ERG851998 FBC851997:FBC851998 FKY851997:FKY851998 FUU851997:FUU851998 GEQ851997:GEQ851998 GOM851997:GOM851998 GYI851997:GYI851998 HIE851997:HIE851998 HSA851997:HSA851998 IBW851997:IBW851998 ILS851997:ILS851998 IVO851997:IVO851998 JFK851997:JFK851998 JPG851997:JPG851998 JZC851997:JZC851998 KIY851997:KIY851998 KSU851997:KSU851998 LCQ851997:LCQ851998 LMM851997:LMM851998 LWI851997:LWI851998 MGE851997:MGE851998 MQA851997:MQA851998 MZW851997:MZW851998 NJS851997:NJS851998 NTO851997:NTO851998 ODK851997:ODK851998 ONG851997:ONG851998 OXC851997:OXC851998 PGY851997:PGY851998 PQU851997:PQU851998 QAQ851997:QAQ851998 QKM851997:QKM851998 QUI851997:QUI851998 REE851997:REE851998 ROA851997:ROA851998 RXW851997:RXW851998 SHS851997:SHS851998 SRO851997:SRO851998 TBK851997:TBK851998 TLG851997:TLG851998 TVC851997:TVC851998 UEY851997:UEY851998 UOU851997:UOU851998 UYQ851997:UYQ851998 VIM851997:VIM851998 VSI851997:VSI851998 WCE851997:WCE851998 WMA851997:WMA851998 WVW851997:WVW851998 P917520:P917521 JK917533:JK917534 TG917533:TG917534 ADC917533:ADC917534 AMY917533:AMY917534 AWU917533:AWU917534 BGQ917533:BGQ917534 BQM917533:BQM917534 CAI917533:CAI917534 CKE917533:CKE917534 CUA917533:CUA917534 DDW917533:DDW917534 DNS917533:DNS917534 DXO917533:DXO917534 EHK917533:EHK917534 ERG917533:ERG917534 FBC917533:FBC917534 FKY917533:FKY917534 FUU917533:FUU917534 GEQ917533:GEQ917534 GOM917533:GOM917534 GYI917533:GYI917534 HIE917533:HIE917534 HSA917533:HSA917534 IBW917533:IBW917534 ILS917533:ILS917534 IVO917533:IVO917534 JFK917533:JFK917534 JPG917533:JPG917534 JZC917533:JZC917534 KIY917533:KIY917534 KSU917533:KSU917534 LCQ917533:LCQ917534 LMM917533:LMM917534 LWI917533:LWI917534 MGE917533:MGE917534 MQA917533:MQA917534 MZW917533:MZW917534 NJS917533:NJS917534 NTO917533:NTO917534 ODK917533:ODK917534 ONG917533:ONG917534 OXC917533:OXC917534 PGY917533:PGY917534 PQU917533:PQU917534 QAQ917533:QAQ917534 QKM917533:QKM917534 QUI917533:QUI917534 REE917533:REE917534 ROA917533:ROA917534 RXW917533:RXW917534 SHS917533:SHS917534 SRO917533:SRO917534 TBK917533:TBK917534 TLG917533:TLG917534 TVC917533:TVC917534 UEY917533:UEY917534 UOU917533:UOU917534 UYQ917533:UYQ917534 VIM917533:VIM917534 VSI917533:VSI917534 WCE917533:WCE917534 WMA917533:WMA917534 WVW917533:WVW917534 P983056:P983057 JK983069:JK983070 TG983069:TG983070 ADC983069:ADC983070 AMY983069:AMY983070 AWU983069:AWU983070 BGQ983069:BGQ983070 BQM983069:BQM983070 CAI983069:CAI983070 CKE983069:CKE983070 CUA983069:CUA983070 DDW983069:DDW983070 DNS983069:DNS983070 DXO983069:DXO983070 EHK983069:EHK983070 ERG983069:ERG983070 FBC983069:FBC983070 FKY983069:FKY983070 FUU983069:FUU983070 GEQ983069:GEQ983070 GOM983069:GOM983070 GYI983069:GYI983070 HIE983069:HIE983070 HSA983069:HSA983070 IBW983069:IBW983070 ILS983069:ILS983070 IVO983069:IVO983070 JFK983069:JFK983070 JPG983069:JPG983070 JZC983069:JZC983070 KIY983069:KIY983070 KSU983069:KSU983070 LCQ983069:LCQ983070 LMM983069:LMM983070 LWI983069:LWI983070 MGE983069:MGE983070 MQA983069:MQA983070 MZW983069:MZW983070 NJS983069:NJS983070 NTO983069:NTO983070 ODK983069:ODK983070 ONG983069:ONG983070 OXC983069:OXC983070 PGY983069:PGY983070 PQU983069:PQU983070 QAQ983069:QAQ983070 QKM983069:QKM983070 QUI983069:QUI983070 REE983069:REE983070 ROA983069:ROA983070 RXW983069:RXW983070 SHS983069:SHS983070 SRO983069:SRO983070 TBK983069:TBK983070 TLG983069:TLG983070 TVC983069:TVC983070 UEY983069:UEY983070 UOU983069:UOU983070 UYQ983069:UYQ983070 VIM983069:VIM983070 VSI983069:VSI983070 WCE983069:WCE983070 WMA983069:WMA983070 WVW983069:WVW983070 IY36 SU36 ACQ36 AMM36 AWI36 BGE36 BQA36 BZW36 CJS36 CTO36 DDK36 DNG36 DXC36 EGY36 EQU36 FAQ36 FKM36 FUI36 GEE36 GOA36 GXW36 HHS36 HRO36 IBK36 ILG36 IVC36 JEY36 JOU36 JYQ36 KIM36 KSI36 LCE36 LMA36 LVW36 MFS36 MPO36 MZK36 NJG36 NTC36 OCY36 OMU36 OWQ36 PGM36 PQI36 QAE36 QKA36 QTW36 RDS36 RNO36 RXK36 SHG36 SRC36 TAY36 TKU36 TUQ36 UEM36 UOI36 UYE36 VIA36 VRW36 WBS36 WLO36 WVK36 P65559 JK65572 TG65572 ADC65572 AMY65572 AWU65572 BGQ65572 BQM65572 CAI65572 CKE65572 CUA65572 DDW65572 DNS65572 DXO65572 EHK65572 ERG65572 FBC65572 FKY65572 FUU65572 GEQ65572 GOM65572 GYI65572 HIE65572 HSA65572 IBW65572 ILS65572 IVO65572 JFK65572 JPG65572 JZC65572 KIY65572 KSU65572 LCQ65572 LMM65572 LWI65572 MGE65572 MQA65572 MZW65572 NJS65572 NTO65572 ODK65572 ONG65572 OXC65572 PGY65572 PQU65572 QAQ65572 QKM65572 QUI65572 REE65572 ROA65572 RXW65572 SHS65572 SRO65572 TBK65572 TLG65572 TVC65572 UEY65572 UOU65572 UYQ65572 VIM65572 VSI65572 WCE65572 WMA65572 WVW65572 P131095 JK131108 TG131108 ADC131108 AMY131108 AWU131108 BGQ131108 BQM131108 CAI131108 CKE131108 CUA131108 DDW131108 DNS131108 DXO131108 EHK131108 ERG131108 FBC131108 FKY131108 FUU131108 GEQ131108 GOM131108 GYI131108 HIE131108 HSA131108 IBW131108 ILS131108 IVO131108 JFK131108 JPG131108 JZC131108 KIY131108 KSU131108 LCQ131108 LMM131108 LWI131108 MGE131108 MQA131108 MZW131108 NJS131108 NTO131108 ODK131108 ONG131108 OXC131108 PGY131108 PQU131108 QAQ131108 QKM131108 QUI131108 REE131108 ROA131108 RXW131108 SHS131108 SRO131108 TBK131108 TLG131108 TVC131108 UEY131108 UOU131108 UYQ131108 VIM131108 VSI131108 WCE131108 WMA131108 WVW131108 P196631 JK196644 TG196644 ADC196644 AMY196644 AWU196644 BGQ196644 BQM196644 CAI196644 CKE196644 CUA196644 DDW196644 DNS196644 DXO196644 EHK196644 ERG196644 FBC196644 FKY196644 FUU196644 GEQ196644 GOM196644 GYI196644 HIE196644 HSA196644 IBW196644 ILS196644 IVO196644 JFK196644 JPG196644 JZC196644 KIY196644 KSU196644 LCQ196644 LMM196644 LWI196644 MGE196644 MQA196644 MZW196644 NJS196644 NTO196644 ODK196644 ONG196644 OXC196644 PGY196644 PQU196644 QAQ196644 QKM196644 QUI196644 REE196644 ROA196644 RXW196644 SHS196644 SRO196644 TBK196644 TLG196644 TVC196644 UEY196644 UOU196644 UYQ196644 VIM196644 VSI196644 WCE196644 WMA196644 WVW196644 P262167 JK262180 TG262180 ADC262180 AMY262180 AWU262180 BGQ262180 BQM262180 CAI262180 CKE262180 CUA262180 DDW262180 DNS262180 DXO262180 EHK262180 ERG262180 FBC262180 FKY262180 FUU262180 GEQ262180 GOM262180 GYI262180 HIE262180 HSA262180 IBW262180 ILS262180 IVO262180 JFK262180 JPG262180 JZC262180 KIY262180 KSU262180 LCQ262180 LMM262180 LWI262180 MGE262180 MQA262180 MZW262180 NJS262180 NTO262180 ODK262180 ONG262180 OXC262180 PGY262180 PQU262180 QAQ262180 QKM262180 QUI262180 REE262180 ROA262180 RXW262180 SHS262180 SRO262180 TBK262180 TLG262180 TVC262180 UEY262180 UOU262180 UYQ262180 VIM262180 VSI262180 WCE262180 WMA262180 WVW262180 P327703 JK327716 TG327716 ADC327716 AMY327716 AWU327716 BGQ327716 BQM327716 CAI327716 CKE327716 CUA327716 DDW327716 DNS327716 DXO327716 EHK327716 ERG327716 FBC327716 FKY327716 FUU327716 GEQ327716 GOM327716 GYI327716 HIE327716 HSA327716 IBW327716 ILS327716 IVO327716 JFK327716 JPG327716 JZC327716 KIY327716 KSU327716 LCQ327716 LMM327716 LWI327716 MGE327716 MQA327716 MZW327716 NJS327716 NTO327716 ODK327716 ONG327716 OXC327716 PGY327716 PQU327716 QAQ327716 QKM327716 QUI327716 REE327716 ROA327716 RXW327716 SHS327716 SRO327716 TBK327716 TLG327716 TVC327716 UEY327716 UOU327716 UYQ327716 VIM327716 VSI327716 WCE327716 WMA327716 WVW327716 P393239 JK393252 TG393252 ADC393252 AMY393252 AWU393252 BGQ393252 BQM393252 CAI393252 CKE393252 CUA393252 DDW393252 DNS393252 DXO393252 EHK393252 ERG393252 FBC393252 FKY393252 FUU393252 GEQ393252 GOM393252 GYI393252 HIE393252 HSA393252 IBW393252 ILS393252 IVO393252 JFK393252 JPG393252 JZC393252 KIY393252 KSU393252 LCQ393252 LMM393252 LWI393252 MGE393252 MQA393252 MZW393252 NJS393252 NTO393252 ODK393252 ONG393252 OXC393252 PGY393252 PQU393252 QAQ393252 QKM393252 QUI393252 REE393252 ROA393252 RXW393252 SHS393252 SRO393252 TBK393252 TLG393252 TVC393252 UEY393252 UOU393252 UYQ393252 VIM393252 VSI393252 WCE393252 WMA393252 WVW393252 P458775 JK458788 TG458788 ADC458788 AMY458788 AWU458788 BGQ458788 BQM458788 CAI458788 CKE458788 CUA458788 DDW458788 DNS458788 DXO458788 EHK458788 ERG458788 FBC458788 FKY458788 FUU458788 GEQ458788 GOM458788 GYI458788 HIE458788 HSA458788 IBW458788 ILS458788 IVO458788 JFK458788 JPG458788 JZC458788 KIY458788 KSU458788 LCQ458788 LMM458788 LWI458788 MGE458788 MQA458788 MZW458788 NJS458788 NTO458788 ODK458788 ONG458788 OXC458788 PGY458788 PQU458788 QAQ458788 QKM458788 QUI458788 REE458788 ROA458788 RXW458788 SHS458788 SRO458788 TBK458788 TLG458788 TVC458788 UEY458788 UOU458788 UYQ458788 VIM458788 VSI458788 WCE458788 WMA458788 WVW458788 P524311 JK524324 TG524324 ADC524324 AMY524324 AWU524324 BGQ524324 BQM524324 CAI524324 CKE524324 CUA524324 DDW524324 DNS524324 DXO524324 EHK524324 ERG524324 FBC524324 FKY524324 FUU524324 GEQ524324 GOM524324 GYI524324 HIE524324 HSA524324 IBW524324 ILS524324 IVO524324 JFK524324 JPG524324 JZC524324 KIY524324 KSU524324 LCQ524324 LMM524324 LWI524324 MGE524324 MQA524324 MZW524324 NJS524324 NTO524324 ODK524324 ONG524324 OXC524324 PGY524324 PQU524324 QAQ524324 QKM524324 QUI524324 REE524324 ROA524324 RXW524324 SHS524324 SRO524324 TBK524324 TLG524324 TVC524324 UEY524324 UOU524324 UYQ524324 VIM524324 VSI524324 WCE524324 WMA524324 WVW524324 P589847 JK589860 TG589860 ADC589860 AMY589860 AWU589860 BGQ589860 BQM589860 CAI589860 CKE589860 CUA589860 DDW589860 DNS589860 DXO589860 EHK589860 ERG589860 FBC589860 FKY589860 FUU589860 GEQ589860 GOM589860 GYI589860 HIE589860 HSA589860 IBW589860 ILS589860 IVO589860 JFK589860 JPG589860 JZC589860 KIY589860 KSU589860 LCQ589860 LMM589860 LWI589860 MGE589860 MQA589860 MZW589860 NJS589860 NTO589860 ODK589860 ONG589860 OXC589860 PGY589860 PQU589860 QAQ589860 QKM589860 QUI589860 REE589860 ROA589860 RXW589860 SHS589860 SRO589860 TBK589860 TLG589860 TVC589860 UEY589860 UOU589860 UYQ589860 VIM589860 VSI589860 WCE589860 WMA589860 WVW589860 P655383 JK655396 TG655396 ADC655396 AMY655396 AWU655396 BGQ655396 BQM655396 CAI655396 CKE655396 CUA655396 DDW655396 DNS655396 DXO655396 EHK655396 ERG655396 FBC655396 FKY655396 FUU655396 GEQ655396 GOM655396 GYI655396 HIE655396 HSA655396 IBW655396 ILS655396 IVO655396 JFK655396 JPG655396 JZC655396 KIY655396 KSU655396 LCQ655396 LMM655396 LWI655396 MGE655396 MQA655396 MZW655396 NJS655396 NTO655396 ODK655396 ONG655396 OXC655396 PGY655396 PQU655396 QAQ655396 QKM655396 QUI655396 REE655396 ROA655396 RXW655396 SHS655396 SRO655396 TBK655396 TLG655396 TVC655396 UEY655396 UOU655396 UYQ655396 VIM655396 VSI655396 WCE655396 WMA655396 WVW655396 P720919 JK720932 TG720932 ADC720932 AMY720932 AWU720932 BGQ720932 BQM720932 CAI720932 CKE720932 CUA720932 DDW720932 DNS720932 DXO720932 EHK720932 ERG720932 FBC720932 FKY720932 FUU720932 GEQ720932 GOM720932 GYI720932 HIE720932 HSA720932 IBW720932 ILS720932 IVO720932 JFK720932 JPG720932 JZC720932 KIY720932 KSU720932 LCQ720932 LMM720932 LWI720932 MGE720932 MQA720932 MZW720932 NJS720932 NTO720932 ODK720932 ONG720932 OXC720932 PGY720932 PQU720932 QAQ720932 QKM720932 QUI720932 REE720932 ROA720932 RXW720932 SHS720932 SRO720932 TBK720932 TLG720932 TVC720932 UEY720932 UOU720932 UYQ720932 VIM720932 VSI720932 WCE720932 WMA720932 WVW720932 P786455 JK786468 TG786468 ADC786468 AMY786468 AWU786468 BGQ786468 BQM786468 CAI786468 CKE786468 CUA786468 DDW786468 DNS786468 DXO786468 EHK786468 ERG786468 FBC786468 FKY786468 FUU786468 GEQ786468 GOM786468 GYI786468 HIE786468 HSA786468 IBW786468 ILS786468 IVO786468 JFK786468 JPG786468 JZC786468 KIY786468 KSU786468 LCQ786468 LMM786468 LWI786468 MGE786468 MQA786468 MZW786468 NJS786468 NTO786468 ODK786468 ONG786468 OXC786468 PGY786468 PQU786468 QAQ786468 QKM786468 QUI786468 REE786468 ROA786468 RXW786468 SHS786468 SRO786468 TBK786468 TLG786468 TVC786468 UEY786468 UOU786468 UYQ786468 VIM786468 VSI786468 WCE786468 WMA786468 WVW786468 P851991 JK852004 TG852004 ADC852004 AMY852004 AWU852004 BGQ852004 BQM852004 CAI852004 CKE852004 CUA852004 DDW852004 DNS852004 DXO852004 EHK852004 ERG852004 FBC852004 FKY852004 FUU852004 GEQ852004 GOM852004 GYI852004 HIE852004 HSA852004 IBW852004 ILS852004 IVO852004 JFK852004 JPG852004 JZC852004 KIY852004 KSU852004 LCQ852004 LMM852004 LWI852004 MGE852004 MQA852004 MZW852004 NJS852004 NTO852004 ODK852004 ONG852004 OXC852004 PGY852004 PQU852004 QAQ852004 QKM852004 QUI852004 REE852004 ROA852004 RXW852004 SHS852004 SRO852004 TBK852004 TLG852004 TVC852004 UEY852004 UOU852004 UYQ852004 VIM852004 VSI852004 WCE852004 WMA852004 WVW852004 P917527 JK917540 TG917540 ADC917540 AMY917540 AWU917540 BGQ917540 BQM917540 CAI917540 CKE917540 CUA917540 DDW917540 DNS917540 DXO917540 EHK917540 ERG917540 FBC917540 FKY917540 FUU917540 GEQ917540 GOM917540 GYI917540 HIE917540 HSA917540 IBW917540 ILS917540 IVO917540 JFK917540 JPG917540 JZC917540 KIY917540 KSU917540 LCQ917540 LMM917540 LWI917540 MGE917540 MQA917540 MZW917540 NJS917540 NTO917540 ODK917540 ONG917540 OXC917540 PGY917540 PQU917540 QAQ917540 QKM917540 QUI917540 REE917540 ROA917540 RXW917540 SHS917540 SRO917540 TBK917540 TLG917540 TVC917540 UEY917540 UOU917540 UYQ917540 VIM917540 VSI917540 WCE917540 WMA917540 WVW917540 P983063 JK983076 TG983076 ADC983076 AMY983076 AWU983076 BGQ983076 BQM983076 CAI983076 CKE983076 CUA983076 DDW983076 DNS983076 DXO983076 EHK983076 ERG983076 FBC983076 FKY983076 FUU983076 GEQ983076 GOM983076 GYI983076 HIE983076 HSA983076 IBW983076 ILS983076 IVO983076 JFK983076 JPG983076 JZC983076 KIY983076 KSU983076 LCQ983076 LMM983076 LWI983076 MGE983076 MQA983076 MZW983076 NJS983076 NTO983076 ODK983076 ONG983076 OXC983076 PGY983076 PQU983076 QAQ983076 QKM983076 QUI983076 REE983076 ROA983076 RXW983076 SHS983076 SRO983076 TBK983076 TLG983076 TVC983076 UEY983076 UOU983076 UYQ983076 VIM983076 VSI983076 WCE983076 WMA983076" xr:uid="{C26B70CF-CE8C-4B2F-97C6-A571E369B472}">
      <formula1>0</formula1>
    </dataValidation>
    <dataValidation type="list" allowBlank="1" showInputMessage="1" showErrorMessage="1" sqref="JJ5 TF5 ADB5 AMX5 AWT5 BGP5 BQL5 CAH5 CKD5 CTZ5 DDV5 DNR5 DXN5 EHJ5 ERF5 FBB5 FKX5 FUT5 GEP5 GOL5 GYH5 HID5 HRZ5 IBV5 ILR5 IVN5 JFJ5 JPF5 JZB5 KIX5 KST5 LCP5 LML5 LWH5 MGD5 MPZ5 MZV5 NJR5 NTN5 ODJ5 ONF5 OXB5 PGX5 PQT5 QAP5 QKL5 QUH5 RED5 RNZ5 RXV5 SHR5 SRN5 TBJ5 TLF5 TVB5 UEX5 UOT5 UYP5 VIL5 VSH5 WCD5 WLZ5 WVV5 JL65541 TH65541 ADD65541 AMZ65541 AWV65541 BGR65541 BQN65541 CAJ65541 CKF65541 CUB65541 DDX65541 DNT65541 DXP65541 EHL65541 ERH65541 FBD65541 FKZ65541 FUV65541 GER65541 GON65541 GYJ65541 HIF65541 HSB65541 IBX65541 ILT65541 IVP65541 JFL65541 JPH65541 JZD65541 KIZ65541 KSV65541 LCR65541 LMN65541 LWJ65541 MGF65541 MQB65541 MZX65541 NJT65541 NTP65541 ODL65541 ONH65541 OXD65541 PGZ65541 PQV65541 QAR65541 QKN65541 QUJ65541 REF65541 ROB65541 RXX65541 SHT65541 SRP65541 TBL65541 TLH65541 TVD65541 UEZ65541 UOV65541 UYR65541 VIN65541 VSJ65541 WCF65541 WMB65541 WVX65541 JL131077 TH131077 ADD131077 AMZ131077 AWV131077 BGR131077 BQN131077 CAJ131077 CKF131077 CUB131077 DDX131077 DNT131077 DXP131077 EHL131077 ERH131077 FBD131077 FKZ131077 FUV131077 GER131077 GON131077 GYJ131077 HIF131077 HSB131077 IBX131077 ILT131077 IVP131077 JFL131077 JPH131077 JZD131077 KIZ131077 KSV131077 LCR131077 LMN131077 LWJ131077 MGF131077 MQB131077 MZX131077 NJT131077 NTP131077 ODL131077 ONH131077 OXD131077 PGZ131077 PQV131077 QAR131077 QKN131077 QUJ131077 REF131077 ROB131077 RXX131077 SHT131077 SRP131077 TBL131077 TLH131077 TVD131077 UEZ131077 UOV131077 UYR131077 VIN131077 VSJ131077 WCF131077 WMB131077 WVX131077 JL196613 TH196613 ADD196613 AMZ196613 AWV196613 BGR196613 BQN196613 CAJ196613 CKF196613 CUB196613 DDX196613 DNT196613 DXP196613 EHL196613 ERH196613 FBD196613 FKZ196613 FUV196613 GER196613 GON196613 GYJ196613 HIF196613 HSB196613 IBX196613 ILT196613 IVP196613 JFL196613 JPH196613 JZD196613 KIZ196613 KSV196613 LCR196613 LMN196613 LWJ196613 MGF196613 MQB196613 MZX196613 NJT196613 NTP196613 ODL196613 ONH196613 OXD196613 PGZ196613 PQV196613 QAR196613 QKN196613 QUJ196613 REF196613 ROB196613 RXX196613 SHT196613 SRP196613 TBL196613 TLH196613 TVD196613 UEZ196613 UOV196613 UYR196613 VIN196613 VSJ196613 WCF196613 WMB196613 WVX196613 JL262149 TH262149 ADD262149 AMZ262149 AWV262149 BGR262149 BQN262149 CAJ262149 CKF262149 CUB262149 DDX262149 DNT262149 DXP262149 EHL262149 ERH262149 FBD262149 FKZ262149 FUV262149 GER262149 GON262149 GYJ262149 HIF262149 HSB262149 IBX262149 ILT262149 IVP262149 JFL262149 JPH262149 JZD262149 KIZ262149 KSV262149 LCR262149 LMN262149 LWJ262149 MGF262149 MQB262149 MZX262149 NJT262149 NTP262149 ODL262149 ONH262149 OXD262149 PGZ262149 PQV262149 QAR262149 QKN262149 QUJ262149 REF262149 ROB262149 RXX262149 SHT262149 SRP262149 TBL262149 TLH262149 TVD262149 UEZ262149 UOV262149 UYR262149 VIN262149 VSJ262149 WCF262149 WMB262149 WVX262149 JL327685 TH327685 ADD327685 AMZ327685 AWV327685 BGR327685 BQN327685 CAJ327685 CKF327685 CUB327685 DDX327685 DNT327685 DXP327685 EHL327685 ERH327685 FBD327685 FKZ327685 FUV327685 GER327685 GON327685 GYJ327685 HIF327685 HSB327685 IBX327685 ILT327685 IVP327685 JFL327685 JPH327685 JZD327685 KIZ327685 KSV327685 LCR327685 LMN327685 LWJ327685 MGF327685 MQB327685 MZX327685 NJT327685 NTP327685 ODL327685 ONH327685 OXD327685 PGZ327685 PQV327685 QAR327685 QKN327685 QUJ327685 REF327685 ROB327685 RXX327685 SHT327685 SRP327685 TBL327685 TLH327685 TVD327685 UEZ327685 UOV327685 UYR327685 VIN327685 VSJ327685 WCF327685 WMB327685 WVX327685 JL393221 TH393221 ADD393221 AMZ393221 AWV393221 BGR393221 BQN393221 CAJ393221 CKF393221 CUB393221 DDX393221 DNT393221 DXP393221 EHL393221 ERH393221 FBD393221 FKZ393221 FUV393221 GER393221 GON393221 GYJ393221 HIF393221 HSB393221 IBX393221 ILT393221 IVP393221 JFL393221 JPH393221 JZD393221 KIZ393221 KSV393221 LCR393221 LMN393221 LWJ393221 MGF393221 MQB393221 MZX393221 NJT393221 NTP393221 ODL393221 ONH393221 OXD393221 PGZ393221 PQV393221 QAR393221 QKN393221 QUJ393221 REF393221 ROB393221 RXX393221 SHT393221 SRP393221 TBL393221 TLH393221 TVD393221 UEZ393221 UOV393221 UYR393221 VIN393221 VSJ393221 WCF393221 WMB393221 WVX393221 JL458757 TH458757 ADD458757 AMZ458757 AWV458757 BGR458757 BQN458757 CAJ458757 CKF458757 CUB458757 DDX458757 DNT458757 DXP458757 EHL458757 ERH458757 FBD458757 FKZ458757 FUV458757 GER458757 GON458757 GYJ458757 HIF458757 HSB458757 IBX458757 ILT458757 IVP458757 JFL458757 JPH458757 JZD458757 KIZ458757 KSV458757 LCR458757 LMN458757 LWJ458757 MGF458757 MQB458757 MZX458757 NJT458757 NTP458757 ODL458757 ONH458757 OXD458757 PGZ458757 PQV458757 QAR458757 QKN458757 QUJ458757 REF458757 ROB458757 RXX458757 SHT458757 SRP458757 TBL458757 TLH458757 TVD458757 UEZ458757 UOV458757 UYR458757 VIN458757 VSJ458757 WCF458757 WMB458757 WVX458757 JL524293 TH524293 ADD524293 AMZ524293 AWV524293 BGR524293 BQN524293 CAJ524293 CKF524293 CUB524293 DDX524293 DNT524293 DXP524293 EHL524293 ERH524293 FBD524293 FKZ524293 FUV524293 GER524293 GON524293 GYJ524293 HIF524293 HSB524293 IBX524293 ILT524293 IVP524293 JFL524293 JPH524293 JZD524293 KIZ524293 KSV524293 LCR524293 LMN524293 LWJ524293 MGF524293 MQB524293 MZX524293 NJT524293 NTP524293 ODL524293 ONH524293 OXD524293 PGZ524293 PQV524293 QAR524293 QKN524293 QUJ524293 REF524293 ROB524293 RXX524293 SHT524293 SRP524293 TBL524293 TLH524293 TVD524293 UEZ524293 UOV524293 UYR524293 VIN524293 VSJ524293 WCF524293 WMB524293 WVX524293 JL589829 TH589829 ADD589829 AMZ589829 AWV589829 BGR589829 BQN589829 CAJ589829 CKF589829 CUB589829 DDX589829 DNT589829 DXP589829 EHL589829 ERH589829 FBD589829 FKZ589829 FUV589829 GER589829 GON589829 GYJ589829 HIF589829 HSB589829 IBX589829 ILT589829 IVP589829 JFL589829 JPH589829 JZD589829 KIZ589829 KSV589829 LCR589829 LMN589829 LWJ589829 MGF589829 MQB589829 MZX589829 NJT589829 NTP589829 ODL589829 ONH589829 OXD589829 PGZ589829 PQV589829 QAR589829 QKN589829 QUJ589829 REF589829 ROB589829 RXX589829 SHT589829 SRP589829 TBL589829 TLH589829 TVD589829 UEZ589829 UOV589829 UYR589829 VIN589829 VSJ589829 WCF589829 WMB589829 WVX589829 JL655365 TH655365 ADD655365 AMZ655365 AWV655365 BGR655365 BQN655365 CAJ655365 CKF655365 CUB655365 DDX655365 DNT655365 DXP655365 EHL655365 ERH655365 FBD655365 FKZ655365 FUV655365 GER655365 GON655365 GYJ655365 HIF655365 HSB655365 IBX655365 ILT655365 IVP655365 JFL655365 JPH655365 JZD655365 KIZ655365 KSV655365 LCR655365 LMN655365 LWJ655365 MGF655365 MQB655365 MZX655365 NJT655365 NTP655365 ODL655365 ONH655365 OXD655365 PGZ655365 PQV655365 QAR655365 QKN655365 QUJ655365 REF655365 ROB655365 RXX655365 SHT655365 SRP655365 TBL655365 TLH655365 TVD655365 UEZ655365 UOV655365 UYR655365 VIN655365 VSJ655365 WCF655365 WMB655365 WVX655365 JL720901 TH720901 ADD720901 AMZ720901 AWV720901 BGR720901 BQN720901 CAJ720901 CKF720901 CUB720901 DDX720901 DNT720901 DXP720901 EHL720901 ERH720901 FBD720901 FKZ720901 FUV720901 GER720901 GON720901 GYJ720901 HIF720901 HSB720901 IBX720901 ILT720901 IVP720901 JFL720901 JPH720901 JZD720901 KIZ720901 KSV720901 LCR720901 LMN720901 LWJ720901 MGF720901 MQB720901 MZX720901 NJT720901 NTP720901 ODL720901 ONH720901 OXD720901 PGZ720901 PQV720901 QAR720901 QKN720901 QUJ720901 REF720901 ROB720901 RXX720901 SHT720901 SRP720901 TBL720901 TLH720901 TVD720901 UEZ720901 UOV720901 UYR720901 VIN720901 VSJ720901 WCF720901 WMB720901 WVX720901 JL786437 TH786437 ADD786437 AMZ786437 AWV786437 BGR786437 BQN786437 CAJ786437 CKF786437 CUB786437 DDX786437 DNT786437 DXP786437 EHL786437 ERH786437 FBD786437 FKZ786437 FUV786437 GER786437 GON786437 GYJ786437 HIF786437 HSB786437 IBX786437 ILT786437 IVP786437 JFL786437 JPH786437 JZD786437 KIZ786437 KSV786437 LCR786437 LMN786437 LWJ786437 MGF786437 MQB786437 MZX786437 NJT786437 NTP786437 ODL786437 ONH786437 OXD786437 PGZ786437 PQV786437 QAR786437 QKN786437 QUJ786437 REF786437 ROB786437 RXX786437 SHT786437 SRP786437 TBL786437 TLH786437 TVD786437 UEZ786437 UOV786437 UYR786437 VIN786437 VSJ786437 WCF786437 WMB786437 WVX786437 JL851973 TH851973 ADD851973 AMZ851973 AWV851973 BGR851973 BQN851973 CAJ851973 CKF851973 CUB851973 DDX851973 DNT851973 DXP851973 EHL851973 ERH851973 FBD851973 FKZ851973 FUV851973 GER851973 GON851973 GYJ851973 HIF851973 HSB851973 IBX851973 ILT851973 IVP851973 JFL851973 JPH851973 JZD851973 KIZ851973 KSV851973 LCR851973 LMN851973 LWJ851973 MGF851973 MQB851973 MZX851973 NJT851973 NTP851973 ODL851973 ONH851973 OXD851973 PGZ851973 PQV851973 QAR851973 QKN851973 QUJ851973 REF851973 ROB851973 RXX851973 SHT851973 SRP851973 TBL851973 TLH851973 TVD851973 UEZ851973 UOV851973 UYR851973 VIN851973 VSJ851973 WCF851973 WMB851973 WVX851973 JL917509 TH917509 ADD917509 AMZ917509 AWV917509 BGR917509 BQN917509 CAJ917509 CKF917509 CUB917509 DDX917509 DNT917509 DXP917509 EHL917509 ERH917509 FBD917509 FKZ917509 FUV917509 GER917509 GON917509 GYJ917509 HIF917509 HSB917509 IBX917509 ILT917509 IVP917509 JFL917509 JPH917509 JZD917509 KIZ917509 KSV917509 LCR917509 LMN917509 LWJ917509 MGF917509 MQB917509 MZX917509 NJT917509 NTP917509 ODL917509 ONH917509 OXD917509 PGZ917509 PQV917509 QAR917509 QKN917509 QUJ917509 REF917509 ROB917509 RXX917509 SHT917509 SRP917509 TBL917509 TLH917509 TVD917509 UEZ917509 UOV917509 UYR917509 VIN917509 VSJ917509 WCF917509 WMB917509 WVX917509 JL983045 TH983045 ADD983045 AMZ983045 AWV983045 BGR983045 BQN983045 CAJ983045 CKF983045 CUB983045 DDX983045 DNT983045 DXP983045 EHL983045 ERH983045 FBD983045 FKZ983045 FUV983045 GER983045 GON983045 GYJ983045 HIF983045 HSB983045 IBX983045 ILT983045 IVP983045 JFL983045 JPH983045 JZD983045 KIZ983045 KSV983045 LCR983045 LMN983045 LWJ983045 MGF983045 MQB983045 MZX983045 NJT983045 NTP983045 ODL983045 ONH983045 OXD983045 PGZ983045 PQV983045 QAR983045 QKN983045 QUJ983045 REF983045 ROB983045 RXX983045 SHT983045 SRP983045 TBL983045 TLH983045 TVD983045 UEZ983045 UOV983045 UYR983045 VIN983045 VSJ983045 WCF983045 WMB983045 WVX983045" xr:uid="{04F119BB-B42C-44CC-BAFC-B3DA8592B544}">
      <formula1>FY</formula1>
    </dataValidation>
    <dataValidation type="list" allowBlank="1" showInputMessage="1" showErrorMessage="1" sqref="WVS983045 JE5 TA5 ACW5 AMS5 AWO5 BGK5 BQG5 CAC5 CJY5 CTU5 DDQ5 DNM5 DXI5 EHE5 ERA5 FAW5 FKS5 FUO5 GEK5 GOG5 GYC5 HHY5 HRU5 IBQ5 ILM5 IVI5 JFE5 JPA5 JYW5 KIS5 KSO5 LCK5 LMG5 LWC5 MFY5 MPU5 MZQ5 NJM5 NTI5 ODE5 ONA5 OWW5 PGS5 PQO5 QAK5 QKG5 QUC5 RDY5 RNU5 RXQ5 SHM5 SRI5 TBE5 TLA5 TUW5 UES5 UOO5 UYK5 VIG5 VSC5 WBY5 WLU5 WVQ5 K65526 JG65541 TC65541 ACY65541 AMU65541 AWQ65541 BGM65541 BQI65541 CAE65541 CKA65541 CTW65541 DDS65541 DNO65541 DXK65541 EHG65541 ERC65541 FAY65541 FKU65541 FUQ65541 GEM65541 GOI65541 GYE65541 HIA65541 HRW65541 IBS65541 ILO65541 IVK65541 JFG65541 JPC65541 JYY65541 KIU65541 KSQ65541 LCM65541 LMI65541 LWE65541 MGA65541 MPW65541 MZS65541 NJO65541 NTK65541 ODG65541 ONC65541 OWY65541 PGU65541 PQQ65541 QAM65541 QKI65541 QUE65541 REA65541 RNW65541 RXS65541 SHO65541 SRK65541 TBG65541 TLC65541 TUY65541 UEU65541 UOQ65541 UYM65541 VII65541 VSE65541 WCA65541 WLW65541 WVS65541 K131062 JG131077 TC131077 ACY131077 AMU131077 AWQ131077 BGM131077 BQI131077 CAE131077 CKA131077 CTW131077 DDS131077 DNO131077 DXK131077 EHG131077 ERC131077 FAY131077 FKU131077 FUQ131077 GEM131077 GOI131077 GYE131077 HIA131077 HRW131077 IBS131077 ILO131077 IVK131077 JFG131077 JPC131077 JYY131077 KIU131077 KSQ131077 LCM131077 LMI131077 LWE131077 MGA131077 MPW131077 MZS131077 NJO131077 NTK131077 ODG131077 ONC131077 OWY131077 PGU131077 PQQ131077 QAM131077 QKI131077 QUE131077 REA131077 RNW131077 RXS131077 SHO131077 SRK131077 TBG131077 TLC131077 TUY131077 UEU131077 UOQ131077 UYM131077 VII131077 VSE131077 WCA131077 WLW131077 WVS131077 K196598 JG196613 TC196613 ACY196613 AMU196613 AWQ196613 BGM196613 BQI196613 CAE196613 CKA196613 CTW196613 DDS196613 DNO196613 DXK196613 EHG196613 ERC196613 FAY196613 FKU196613 FUQ196613 GEM196613 GOI196613 GYE196613 HIA196613 HRW196613 IBS196613 ILO196613 IVK196613 JFG196613 JPC196613 JYY196613 KIU196613 KSQ196613 LCM196613 LMI196613 LWE196613 MGA196613 MPW196613 MZS196613 NJO196613 NTK196613 ODG196613 ONC196613 OWY196613 PGU196613 PQQ196613 QAM196613 QKI196613 QUE196613 REA196613 RNW196613 RXS196613 SHO196613 SRK196613 TBG196613 TLC196613 TUY196613 UEU196613 UOQ196613 UYM196613 VII196613 VSE196613 WCA196613 WLW196613 WVS196613 K262134 JG262149 TC262149 ACY262149 AMU262149 AWQ262149 BGM262149 BQI262149 CAE262149 CKA262149 CTW262149 DDS262149 DNO262149 DXK262149 EHG262149 ERC262149 FAY262149 FKU262149 FUQ262149 GEM262149 GOI262149 GYE262149 HIA262149 HRW262149 IBS262149 ILO262149 IVK262149 JFG262149 JPC262149 JYY262149 KIU262149 KSQ262149 LCM262149 LMI262149 LWE262149 MGA262149 MPW262149 MZS262149 NJO262149 NTK262149 ODG262149 ONC262149 OWY262149 PGU262149 PQQ262149 QAM262149 QKI262149 QUE262149 REA262149 RNW262149 RXS262149 SHO262149 SRK262149 TBG262149 TLC262149 TUY262149 UEU262149 UOQ262149 UYM262149 VII262149 VSE262149 WCA262149 WLW262149 WVS262149 K327670 JG327685 TC327685 ACY327685 AMU327685 AWQ327685 BGM327685 BQI327685 CAE327685 CKA327685 CTW327685 DDS327685 DNO327685 DXK327685 EHG327685 ERC327685 FAY327685 FKU327685 FUQ327685 GEM327685 GOI327685 GYE327685 HIA327685 HRW327685 IBS327685 ILO327685 IVK327685 JFG327685 JPC327685 JYY327685 KIU327685 KSQ327685 LCM327685 LMI327685 LWE327685 MGA327685 MPW327685 MZS327685 NJO327685 NTK327685 ODG327685 ONC327685 OWY327685 PGU327685 PQQ327685 QAM327685 QKI327685 QUE327685 REA327685 RNW327685 RXS327685 SHO327685 SRK327685 TBG327685 TLC327685 TUY327685 UEU327685 UOQ327685 UYM327685 VII327685 VSE327685 WCA327685 WLW327685 WVS327685 K393206 JG393221 TC393221 ACY393221 AMU393221 AWQ393221 BGM393221 BQI393221 CAE393221 CKA393221 CTW393221 DDS393221 DNO393221 DXK393221 EHG393221 ERC393221 FAY393221 FKU393221 FUQ393221 GEM393221 GOI393221 GYE393221 HIA393221 HRW393221 IBS393221 ILO393221 IVK393221 JFG393221 JPC393221 JYY393221 KIU393221 KSQ393221 LCM393221 LMI393221 LWE393221 MGA393221 MPW393221 MZS393221 NJO393221 NTK393221 ODG393221 ONC393221 OWY393221 PGU393221 PQQ393221 QAM393221 QKI393221 QUE393221 REA393221 RNW393221 RXS393221 SHO393221 SRK393221 TBG393221 TLC393221 TUY393221 UEU393221 UOQ393221 UYM393221 VII393221 VSE393221 WCA393221 WLW393221 WVS393221 K458742 JG458757 TC458757 ACY458757 AMU458757 AWQ458757 BGM458757 BQI458757 CAE458757 CKA458757 CTW458757 DDS458757 DNO458757 DXK458757 EHG458757 ERC458757 FAY458757 FKU458757 FUQ458757 GEM458757 GOI458757 GYE458757 HIA458757 HRW458757 IBS458757 ILO458757 IVK458757 JFG458757 JPC458757 JYY458757 KIU458757 KSQ458757 LCM458757 LMI458757 LWE458757 MGA458757 MPW458757 MZS458757 NJO458757 NTK458757 ODG458757 ONC458757 OWY458757 PGU458757 PQQ458757 QAM458757 QKI458757 QUE458757 REA458757 RNW458757 RXS458757 SHO458757 SRK458757 TBG458757 TLC458757 TUY458757 UEU458757 UOQ458757 UYM458757 VII458757 VSE458757 WCA458757 WLW458757 WVS458757 K524278 JG524293 TC524293 ACY524293 AMU524293 AWQ524293 BGM524293 BQI524293 CAE524293 CKA524293 CTW524293 DDS524293 DNO524293 DXK524293 EHG524293 ERC524293 FAY524293 FKU524293 FUQ524293 GEM524293 GOI524293 GYE524293 HIA524293 HRW524293 IBS524293 ILO524293 IVK524293 JFG524293 JPC524293 JYY524293 KIU524293 KSQ524293 LCM524293 LMI524293 LWE524293 MGA524293 MPW524293 MZS524293 NJO524293 NTK524293 ODG524293 ONC524293 OWY524293 PGU524293 PQQ524293 QAM524293 QKI524293 QUE524293 REA524293 RNW524293 RXS524293 SHO524293 SRK524293 TBG524293 TLC524293 TUY524293 UEU524293 UOQ524293 UYM524293 VII524293 VSE524293 WCA524293 WLW524293 WVS524293 K589814 JG589829 TC589829 ACY589829 AMU589829 AWQ589829 BGM589829 BQI589829 CAE589829 CKA589829 CTW589829 DDS589829 DNO589829 DXK589829 EHG589829 ERC589829 FAY589829 FKU589829 FUQ589829 GEM589829 GOI589829 GYE589829 HIA589829 HRW589829 IBS589829 ILO589829 IVK589829 JFG589829 JPC589829 JYY589829 KIU589829 KSQ589829 LCM589829 LMI589829 LWE589829 MGA589829 MPW589829 MZS589829 NJO589829 NTK589829 ODG589829 ONC589829 OWY589829 PGU589829 PQQ589829 QAM589829 QKI589829 QUE589829 REA589829 RNW589829 RXS589829 SHO589829 SRK589829 TBG589829 TLC589829 TUY589829 UEU589829 UOQ589829 UYM589829 VII589829 VSE589829 WCA589829 WLW589829 WVS589829 K655350 JG655365 TC655365 ACY655365 AMU655365 AWQ655365 BGM655365 BQI655365 CAE655365 CKA655365 CTW655365 DDS655365 DNO655365 DXK655365 EHG655365 ERC655365 FAY655365 FKU655365 FUQ655365 GEM655365 GOI655365 GYE655365 HIA655365 HRW655365 IBS655365 ILO655365 IVK655365 JFG655365 JPC655365 JYY655365 KIU655365 KSQ655365 LCM655365 LMI655365 LWE655365 MGA655365 MPW655365 MZS655365 NJO655365 NTK655365 ODG655365 ONC655365 OWY655365 PGU655365 PQQ655365 QAM655365 QKI655365 QUE655365 REA655365 RNW655365 RXS655365 SHO655365 SRK655365 TBG655365 TLC655365 TUY655365 UEU655365 UOQ655365 UYM655365 VII655365 VSE655365 WCA655365 WLW655365 WVS655365 K720886 JG720901 TC720901 ACY720901 AMU720901 AWQ720901 BGM720901 BQI720901 CAE720901 CKA720901 CTW720901 DDS720901 DNO720901 DXK720901 EHG720901 ERC720901 FAY720901 FKU720901 FUQ720901 GEM720901 GOI720901 GYE720901 HIA720901 HRW720901 IBS720901 ILO720901 IVK720901 JFG720901 JPC720901 JYY720901 KIU720901 KSQ720901 LCM720901 LMI720901 LWE720901 MGA720901 MPW720901 MZS720901 NJO720901 NTK720901 ODG720901 ONC720901 OWY720901 PGU720901 PQQ720901 QAM720901 QKI720901 QUE720901 REA720901 RNW720901 RXS720901 SHO720901 SRK720901 TBG720901 TLC720901 TUY720901 UEU720901 UOQ720901 UYM720901 VII720901 VSE720901 WCA720901 WLW720901 WVS720901 K786422 JG786437 TC786437 ACY786437 AMU786437 AWQ786437 BGM786437 BQI786437 CAE786437 CKA786437 CTW786437 DDS786437 DNO786437 DXK786437 EHG786437 ERC786437 FAY786437 FKU786437 FUQ786437 GEM786437 GOI786437 GYE786437 HIA786437 HRW786437 IBS786437 ILO786437 IVK786437 JFG786437 JPC786437 JYY786437 KIU786437 KSQ786437 LCM786437 LMI786437 LWE786437 MGA786437 MPW786437 MZS786437 NJO786437 NTK786437 ODG786437 ONC786437 OWY786437 PGU786437 PQQ786437 QAM786437 QKI786437 QUE786437 REA786437 RNW786437 RXS786437 SHO786437 SRK786437 TBG786437 TLC786437 TUY786437 UEU786437 UOQ786437 UYM786437 VII786437 VSE786437 WCA786437 WLW786437 WVS786437 K851958 JG851973 TC851973 ACY851973 AMU851973 AWQ851973 BGM851973 BQI851973 CAE851973 CKA851973 CTW851973 DDS851973 DNO851973 DXK851973 EHG851973 ERC851973 FAY851973 FKU851973 FUQ851973 GEM851973 GOI851973 GYE851973 HIA851973 HRW851973 IBS851973 ILO851973 IVK851973 JFG851973 JPC851973 JYY851973 KIU851973 KSQ851973 LCM851973 LMI851973 LWE851973 MGA851973 MPW851973 MZS851973 NJO851973 NTK851973 ODG851973 ONC851973 OWY851973 PGU851973 PQQ851973 QAM851973 QKI851973 QUE851973 REA851973 RNW851973 RXS851973 SHO851973 SRK851973 TBG851973 TLC851973 TUY851973 UEU851973 UOQ851973 UYM851973 VII851973 VSE851973 WCA851973 WLW851973 WVS851973 K917494 JG917509 TC917509 ACY917509 AMU917509 AWQ917509 BGM917509 BQI917509 CAE917509 CKA917509 CTW917509 DDS917509 DNO917509 DXK917509 EHG917509 ERC917509 FAY917509 FKU917509 FUQ917509 GEM917509 GOI917509 GYE917509 HIA917509 HRW917509 IBS917509 ILO917509 IVK917509 JFG917509 JPC917509 JYY917509 KIU917509 KSQ917509 LCM917509 LMI917509 LWE917509 MGA917509 MPW917509 MZS917509 NJO917509 NTK917509 ODG917509 ONC917509 OWY917509 PGU917509 PQQ917509 QAM917509 QKI917509 QUE917509 REA917509 RNW917509 RXS917509 SHO917509 SRK917509 TBG917509 TLC917509 TUY917509 UEU917509 UOQ917509 UYM917509 VII917509 VSE917509 WCA917509 WLW917509 WVS917509 K983030 JG983045 TC983045 ACY983045 AMU983045 AWQ983045 BGM983045 BQI983045 CAE983045 CKA983045 CTW983045 DDS983045 DNO983045 DXK983045 EHG983045 ERC983045 FAY983045 FKU983045 FUQ983045 GEM983045 GOI983045 GYE983045 HIA983045 HRW983045 IBS983045 ILO983045 IVK983045 JFG983045 JPC983045 JYY983045 KIU983045 KSQ983045 LCM983045 LMI983045 LWE983045 MGA983045 MPW983045 MZS983045 NJO983045 NTK983045 ODG983045 ONC983045 OWY983045 PGU983045 PQQ983045 QAM983045 QKI983045 QUE983045 REA983045 RNW983045 RXS983045 SHO983045 SRK983045 TBG983045 TLC983045 TUY983045 UEU983045 UOQ983045 UYM983045 VII983045 VSE983045 WCA983045 WLW983045" xr:uid="{CE812E4B-678B-4DC7-9DE1-A652D0F7A2DB}">
      <formula1>"2017,2018"</formula1>
    </dataValidation>
    <dataValidation operator="greaterThanOrEqual" allowBlank="1" showErrorMessage="1" errorTitle="Number of Hospitals" error="Please enter a number greater than 0." sqref="H30:H40" xr:uid="{5FDFA8B1-BCD7-44B6-AF32-25FEF717E265}"/>
    <dataValidation type="list" allowBlank="1" showInputMessage="1" showErrorMessage="1" sqref="M25 H9:H21" xr:uid="{83CB1468-930C-4380-9E85-FBE5E8C9EB24}">
      <formula1>"Yes, No"</formula1>
    </dataValidation>
    <dataValidation type="list" allowBlank="1" showInputMessage="1" showErrorMessage="1" prompt="If you answered &quot;Yes&quot; to the question above, leave blank_x000a_" sqref="M27" xr:uid="{249A1264-8CAB-42B3-8FD9-FAF4CA7307E1}">
      <formula1>"Yes, No"</formula1>
    </dataValidation>
    <dataValidation type="custom" allowBlank="1" showInputMessage="1" showErrorMessage="1" prompt="1 represents lowest priority, 13 represents highest priority. No duplicates _x000a_" sqref="M32:M44" xr:uid="{326E9FC3-8903-474F-B0F2-66EF12278526}">
      <formula1>COUNTIF($M$32:$M$44,M32)=1</formula1>
    </dataValidation>
    <dataValidation type="list" allowBlank="1" showInputMessage="1" showErrorMessage="1" sqref="M9:M21" xr:uid="{F4672D8C-E2DF-431C-8B71-17ABE6A3342D}">
      <formula1>"currently outsourcing, considering outsourcing, not considering outsourcing "</formula1>
    </dataValidation>
  </dataValidations>
  <hyperlinks>
    <hyperlink ref="E9" location="'Definitions and Formulae'!A18" display="Scheduling" xr:uid="{44DF0614-5412-4FD5-83DD-1BBB0DB757F4}"/>
    <hyperlink ref="E10" location="'Definitions and Formulae'!A15" display="Pre-Registration" xr:uid="{75402E59-8841-4508-BBCA-768F80323CBD}"/>
    <hyperlink ref="E11" location="'Definitions and Formulae'!A16" display="Registration" xr:uid="{A412F36B-08AB-444F-90F0-1D1A353D3A8E}"/>
    <hyperlink ref="E15" location="'Definitions and Formulae'!A5" display="Billing" xr:uid="{0587D452-57C2-4050-9458-79C7750A59AD}"/>
    <hyperlink ref="E14" location="'Definitions and Formulae'!A7" display="Coding" xr:uid="{F2847D8B-40D3-464B-AF9C-C7568911AEA9}"/>
    <hyperlink ref="E16" location="'Definitions and Formulae'!A9" display="Collections (early-out)" xr:uid="{0B4A2158-D657-4709-B503-F1BB69BE8EFD}"/>
    <hyperlink ref="E5" location="'Definitions and Formulae'!A12" display="A. Outsourcing " xr:uid="{D5667110-324E-4AB8-939A-839EDEBA7E4F}"/>
    <hyperlink ref="L24" location="'Definitions and Formulae'!A17" display="robotic process automation (RPA) " xr:uid="{7A7D2128-4992-456F-ACE6-47EB4B25EA49}"/>
    <hyperlink ref="J37" location="'Definitions and Formulae'!A7" display="Coding and Charge Capture" xr:uid="{CF161504-60F7-4A40-BC4A-5F0C9700528A}"/>
    <hyperlink ref="J9" location="'Definitions and Formulae'!A18" display="Scheduling" xr:uid="{5639A6A8-BE02-4910-BF07-6091885C53E4}"/>
    <hyperlink ref="J10" location="'Definitions and Formulae'!A15" display="Pre-Registration" xr:uid="{155237C3-F3FC-44A2-B875-57C26B4C9395}"/>
    <hyperlink ref="J11" location="'Definitions and Formulae'!A16" display="Registration" xr:uid="{E5F115E7-CE09-4174-A681-AEABEFEEC46C}"/>
    <hyperlink ref="J14" location="'Definitions and Formulae'!A7" display="Coding" xr:uid="{888B53D7-E685-41B2-8C31-18CBF3BF1F41}"/>
    <hyperlink ref="J15" location="'Definitions and Formulae'!A5" display="Billing" xr:uid="{8E270983-1B96-4D85-9D68-77527D38DD69}"/>
    <hyperlink ref="J16" location="'Definitions and Formulae'!A9" display="Collections (early-out)" xr:uid="{39BB8E5D-C8F1-4653-9B45-37FDCD491FED}"/>
    <hyperlink ref="E17" location="'Definitions and Formulae'!A10" display="Collections (long-term)" xr:uid="{CB66518A-A3C5-434E-8D8F-57E4924904BF}"/>
    <hyperlink ref="J17" location="'Definitions and Formulae'!A10" display="Collections (long-term)" xr:uid="{DE35FE6D-48DC-4B8D-85D5-DD7CBF034A91}"/>
    <hyperlink ref="E30" location="'Definitions and Formulae'!A18" display="Scheduling" xr:uid="{2E2591D1-74FD-475F-B82E-9957B2B5C767}"/>
    <hyperlink ref="E31" location="'Definitions and Formulae'!A15" display="Pre-Registration" xr:uid="{7F312A28-571F-4B20-95C9-9D4F5DB372FE}"/>
    <hyperlink ref="E32" location="'Definitions and Formulae'!A16" display="Registration" xr:uid="{2F8EECA3-C0C6-49CE-A89B-89D6BB0C8886}"/>
    <hyperlink ref="E38" location="'Definitions and Formulae'!A5" display="Billing" xr:uid="{33D970A0-F005-41D0-AD57-87CD9C45B92D}"/>
    <hyperlink ref="E37" location="'Definitions and Formulae'!A7" display="Coding" xr:uid="{DDD291C3-578D-48D6-B9EB-29230527F638}"/>
    <hyperlink ref="J35" location="'Definitions and Formulae'!A16" display="Registration" xr:uid="{F0A923F0-4D32-4617-8F82-C0FAA6E651F0}"/>
  </hyperlinks>
  <pageMargins left="0.7" right="0.7" top="0.75" bottom="0.75" header="0.3" footer="0.3"/>
  <pageSetup scale="46" fitToHeight="0"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A6E7B-B779-47F1-8D51-877C1224278D}">
  <sheetPr codeName="Sheet6">
    <tabColor rgb="FFFFFF00"/>
    <pageSetUpPr fitToPage="1"/>
  </sheetPr>
  <dimension ref="A1:V72"/>
  <sheetViews>
    <sheetView showGridLines="0" showRowColHeaders="0" zoomScale="82" zoomScaleNormal="52" workbookViewId="0">
      <selection activeCell="R1" sqref="R1"/>
    </sheetView>
  </sheetViews>
  <sheetFormatPr defaultColWidth="8.81640625" defaultRowHeight="14.5" x14ac:dyDescent="0.35"/>
  <cols>
    <col min="1" max="1" width="2.7265625" customWidth="1"/>
    <col min="2" max="2" width="5.08984375" customWidth="1"/>
    <col min="3" max="3" width="2.7265625" customWidth="1"/>
    <col min="4" max="4" width="7.54296875" customWidth="1"/>
    <col min="5" max="5" width="10.26953125" customWidth="1"/>
    <col min="6" max="6" width="12.1796875" customWidth="1"/>
    <col min="7" max="7" width="16.7265625" customWidth="1"/>
    <col min="8" max="8" width="2.81640625" customWidth="1"/>
    <col min="9" max="9" width="14.6328125" customWidth="1"/>
    <col min="10" max="10" width="10.26953125" customWidth="1"/>
    <col min="11" max="11" width="12.453125" customWidth="1"/>
    <col min="12" max="12" width="25.36328125" customWidth="1"/>
    <col min="13" max="13" width="19.54296875" customWidth="1"/>
    <col min="14" max="14" width="12.7265625" customWidth="1"/>
    <col min="15" max="15" width="9.26953125" customWidth="1"/>
    <col min="16" max="16" width="3.81640625" customWidth="1"/>
    <col min="256" max="256" width="2.7265625" customWidth="1"/>
    <col min="257" max="257" width="30.7265625" customWidth="1"/>
    <col min="258" max="258" width="2.7265625" customWidth="1"/>
    <col min="259" max="259" width="7.54296875" customWidth="1"/>
    <col min="260" max="260" width="10.26953125" customWidth="1"/>
    <col min="261" max="261" width="12.1796875" customWidth="1"/>
    <col min="262" max="262" width="10.54296875" customWidth="1"/>
    <col min="263" max="263" width="15" customWidth="1"/>
    <col min="264" max="264" width="14.1796875" customWidth="1"/>
    <col min="265" max="265" width="8.54296875" customWidth="1"/>
    <col min="266" max="266" width="8.453125" customWidth="1"/>
    <col min="267" max="267" width="15.1796875" customWidth="1"/>
    <col min="268" max="268" width="3.1796875" customWidth="1"/>
    <col min="269" max="269" width="5.54296875" customWidth="1"/>
    <col min="270" max="270" width="19.54296875" customWidth="1"/>
    <col min="271" max="271" width="14.81640625" customWidth="1"/>
    <col min="272" max="272" width="3.81640625" customWidth="1"/>
    <col min="512" max="512" width="2.7265625" customWidth="1"/>
    <col min="513" max="513" width="30.7265625" customWidth="1"/>
    <col min="514" max="514" width="2.7265625" customWidth="1"/>
    <col min="515" max="515" width="7.54296875" customWidth="1"/>
    <col min="516" max="516" width="10.26953125" customWidth="1"/>
    <col min="517" max="517" width="12.1796875" customWidth="1"/>
    <col min="518" max="518" width="10.54296875" customWidth="1"/>
    <col min="519" max="519" width="15" customWidth="1"/>
    <col min="520" max="520" width="14.1796875" customWidth="1"/>
    <col min="521" max="521" width="8.54296875" customWidth="1"/>
    <col min="522" max="522" width="8.453125" customWidth="1"/>
    <col min="523" max="523" width="15.1796875" customWidth="1"/>
    <col min="524" max="524" width="3.1796875" customWidth="1"/>
    <col min="525" max="525" width="5.54296875" customWidth="1"/>
    <col min="526" max="526" width="19.54296875" customWidth="1"/>
    <col min="527" max="527" width="14.81640625" customWidth="1"/>
    <col min="528" max="528" width="3.81640625" customWidth="1"/>
    <col min="768" max="768" width="2.7265625" customWidth="1"/>
    <col min="769" max="769" width="30.7265625" customWidth="1"/>
    <col min="770" max="770" width="2.7265625" customWidth="1"/>
    <col min="771" max="771" width="7.54296875" customWidth="1"/>
    <col min="772" max="772" width="10.26953125" customWidth="1"/>
    <col min="773" max="773" width="12.1796875" customWidth="1"/>
    <col min="774" max="774" width="10.54296875" customWidth="1"/>
    <col min="775" max="775" width="15" customWidth="1"/>
    <col min="776" max="776" width="14.1796875" customWidth="1"/>
    <col min="777" max="777" width="8.54296875" customWidth="1"/>
    <col min="778" max="778" width="8.453125" customWidth="1"/>
    <col min="779" max="779" width="15.1796875" customWidth="1"/>
    <col min="780" max="780" width="3.1796875" customWidth="1"/>
    <col min="781" max="781" width="5.54296875" customWidth="1"/>
    <col min="782" max="782" width="19.54296875" customWidth="1"/>
    <col min="783" max="783" width="14.81640625" customWidth="1"/>
    <col min="784" max="784" width="3.81640625" customWidth="1"/>
    <col min="1024" max="1024" width="2.7265625" customWidth="1"/>
    <col min="1025" max="1025" width="30.7265625" customWidth="1"/>
    <col min="1026" max="1026" width="2.7265625" customWidth="1"/>
    <col min="1027" max="1027" width="7.54296875" customWidth="1"/>
    <col min="1028" max="1028" width="10.26953125" customWidth="1"/>
    <col min="1029" max="1029" width="12.1796875" customWidth="1"/>
    <col min="1030" max="1030" width="10.54296875" customWidth="1"/>
    <col min="1031" max="1031" width="15" customWidth="1"/>
    <col min="1032" max="1032" width="14.1796875" customWidth="1"/>
    <col min="1033" max="1033" width="8.54296875" customWidth="1"/>
    <col min="1034" max="1034" width="8.453125" customWidth="1"/>
    <col min="1035" max="1035" width="15.1796875" customWidth="1"/>
    <col min="1036" max="1036" width="3.1796875" customWidth="1"/>
    <col min="1037" max="1037" width="5.54296875" customWidth="1"/>
    <col min="1038" max="1038" width="19.54296875" customWidth="1"/>
    <col min="1039" max="1039" width="14.81640625" customWidth="1"/>
    <col min="1040" max="1040" width="3.81640625" customWidth="1"/>
    <col min="1280" max="1280" width="2.7265625" customWidth="1"/>
    <col min="1281" max="1281" width="30.7265625" customWidth="1"/>
    <col min="1282" max="1282" width="2.7265625" customWidth="1"/>
    <col min="1283" max="1283" width="7.54296875" customWidth="1"/>
    <col min="1284" max="1284" width="10.26953125" customWidth="1"/>
    <col min="1285" max="1285" width="12.1796875" customWidth="1"/>
    <col min="1286" max="1286" width="10.54296875" customWidth="1"/>
    <col min="1287" max="1287" width="15" customWidth="1"/>
    <col min="1288" max="1288" width="14.1796875" customWidth="1"/>
    <col min="1289" max="1289" width="8.54296875" customWidth="1"/>
    <col min="1290" max="1290" width="8.453125" customWidth="1"/>
    <col min="1291" max="1291" width="15.1796875" customWidth="1"/>
    <col min="1292" max="1292" width="3.1796875" customWidth="1"/>
    <col min="1293" max="1293" width="5.54296875" customWidth="1"/>
    <col min="1294" max="1294" width="19.54296875" customWidth="1"/>
    <col min="1295" max="1295" width="14.81640625" customWidth="1"/>
    <col min="1296" max="1296" width="3.81640625" customWidth="1"/>
    <col min="1536" max="1536" width="2.7265625" customWidth="1"/>
    <col min="1537" max="1537" width="30.7265625" customWidth="1"/>
    <col min="1538" max="1538" width="2.7265625" customWidth="1"/>
    <col min="1539" max="1539" width="7.54296875" customWidth="1"/>
    <col min="1540" max="1540" width="10.26953125" customWidth="1"/>
    <col min="1541" max="1541" width="12.1796875" customWidth="1"/>
    <col min="1542" max="1542" width="10.54296875" customWidth="1"/>
    <col min="1543" max="1543" width="15" customWidth="1"/>
    <col min="1544" max="1544" width="14.1796875" customWidth="1"/>
    <col min="1545" max="1545" width="8.54296875" customWidth="1"/>
    <col min="1546" max="1546" width="8.453125" customWidth="1"/>
    <col min="1547" max="1547" width="15.1796875" customWidth="1"/>
    <col min="1548" max="1548" width="3.1796875" customWidth="1"/>
    <col min="1549" max="1549" width="5.54296875" customWidth="1"/>
    <col min="1550" max="1550" width="19.54296875" customWidth="1"/>
    <col min="1551" max="1551" width="14.81640625" customWidth="1"/>
    <col min="1552" max="1552" width="3.81640625" customWidth="1"/>
    <col min="1792" max="1792" width="2.7265625" customWidth="1"/>
    <col min="1793" max="1793" width="30.7265625" customWidth="1"/>
    <col min="1794" max="1794" width="2.7265625" customWidth="1"/>
    <col min="1795" max="1795" width="7.54296875" customWidth="1"/>
    <col min="1796" max="1796" width="10.26953125" customWidth="1"/>
    <col min="1797" max="1797" width="12.1796875" customWidth="1"/>
    <col min="1798" max="1798" width="10.54296875" customWidth="1"/>
    <col min="1799" max="1799" width="15" customWidth="1"/>
    <col min="1800" max="1800" width="14.1796875" customWidth="1"/>
    <col min="1801" max="1801" width="8.54296875" customWidth="1"/>
    <col min="1802" max="1802" width="8.453125" customWidth="1"/>
    <col min="1803" max="1803" width="15.1796875" customWidth="1"/>
    <col min="1804" max="1804" width="3.1796875" customWidth="1"/>
    <col min="1805" max="1805" width="5.54296875" customWidth="1"/>
    <col min="1806" max="1806" width="19.54296875" customWidth="1"/>
    <col min="1807" max="1807" width="14.81640625" customWidth="1"/>
    <col min="1808" max="1808" width="3.81640625" customWidth="1"/>
    <col min="2048" max="2048" width="2.7265625" customWidth="1"/>
    <col min="2049" max="2049" width="30.7265625" customWidth="1"/>
    <col min="2050" max="2050" width="2.7265625" customWidth="1"/>
    <col min="2051" max="2051" width="7.54296875" customWidth="1"/>
    <col min="2052" max="2052" width="10.26953125" customWidth="1"/>
    <col min="2053" max="2053" width="12.1796875" customWidth="1"/>
    <col min="2054" max="2054" width="10.54296875" customWidth="1"/>
    <col min="2055" max="2055" width="15" customWidth="1"/>
    <col min="2056" max="2056" width="14.1796875" customWidth="1"/>
    <col min="2057" max="2057" width="8.54296875" customWidth="1"/>
    <col min="2058" max="2058" width="8.453125" customWidth="1"/>
    <col min="2059" max="2059" width="15.1796875" customWidth="1"/>
    <col min="2060" max="2060" width="3.1796875" customWidth="1"/>
    <col min="2061" max="2061" width="5.54296875" customWidth="1"/>
    <col min="2062" max="2062" width="19.54296875" customWidth="1"/>
    <col min="2063" max="2063" width="14.81640625" customWidth="1"/>
    <col min="2064" max="2064" width="3.81640625" customWidth="1"/>
    <col min="2304" max="2304" width="2.7265625" customWidth="1"/>
    <col min="2305" max="2305" width="30.7265625" customWidth="1"/>
    <col min="2306" max="2306" width="2.7265625" customWidth="1"/>
    <col min="2307" max="2307" width="7.54296875" customWidth="1"/>
    <col min="2308" max="2308" width="10.26953125" customWidth="1"/>
    <col min="2309" max="2309" width="12.1796875" customWidth="1"/>
    <col min="2310" max="2310" width="10.54296875" customWidth="1"/>
    <col min="2311" max="2311" width="15" customWidth="1"/>
    <col min="2312" max="2312" width="14.1796875" customWidth="1"/>
    <col min="2313" max="2313" width="8.54296875" customWidth="1"/>
    <col min="2314" max="2314" width="8.453125" customWidth="1"/>
    <col min="2315" max="2315" width="15.1796875" customWidth="1"/>
    <col min="2316" max="2316" width="3.1796875" customWidth="1"/>
    <col min="2317" max="2317" width="5.54296875" customWidth="1"/>
    <col min="2318" max="2318" width="19.54296875" customWidth="1"/>
    <col min="2319" max="2319" width="14.81640625" customWidth="1"/>
    <col min="2320" max="2320" width="3.81640625" customWidth="1"/>
    <col min="2560" max="2560" width="2.7265625" customWidth="1"/>
    <col min="2561" max="2561" width="30.7265625" customWidth="1"/>
    <col min="2562" max="2562" width="2.7265625" customWidth="1"/>
    <col min="2563" max="2563" width="7.54296875" customWidth="1"/>
    <col min="2564" max="2564" width="10.26953125" customWidth="1"/>
    <col min="2565" max="2565" width="12.1796875" customWidth="1"/>
    <col min="2566" max="2566" width="10.54296875" customWidth="1"/>
    <col min="2567" max="2567" width="15" customWidth="1"/>
    <col min="2568" max="2568" width="14.1796875" customWidth="1"/>
    <col min="2569" max="2569" width="8.54296875" customWidth="1"/>
    <col min="2570" max="2570" width="8.453125" customWidth="1"/>
    <col min="2571" max="2571" width="15.1796875" customWidth="1"/>
    <col min="2572" max="2572" width="3.1796875" customWidth="1"/>
    <col min="2573" max="2573" width="5.54296875" customWidth="1"/>
    <col min="2574" max="2574" width="19.54296875" customWidth="1"/>
    <col min="2575" max="2575" width="14.81640625" customWidth="1"/>
    <col min="2576" max="2576" width="3.81640625" customWidth="1"/>
    <col min="2816" max="2816" width="2.7265625" customWidth="1"/>
    <col min="2817" max="2817" width="30.7265625" customWidth="1"/>
    <col min="2818" max="2818" width="2.7265625" customWidth="1"/>
    <col min="2819" max="2819" width="7.54296875" customWidth="1"/>
    <col min="2820" max="2820" width="10.26953125" customWidth="1"/>
    <col min="2821" max="2821" width="12.1796875" customWidth="1"/>
    <col min="2822" max="2822" width="10.54296875" customWidth="1"/>
    <col min="2823" max="2823" width="15" customWidth="1"/>
    <col min="2824" max="2824" width="14.1796875" customWidth="1"/>
    <col min="2825" max="2825" width="8.54296875" customWidth="1"/>
    <col min="2826" max="2826" width="8.453125" customWidth="1"/>
    <col min="2827" max="2827" width="15.1796875" customWidth="1"/>
    <col min="2828" max="2828" width="3.1796875" customWidth="1"/>
    <col min="2829" max="2829" width="5.54296875" customWidth="1"/>
    <col min="2830" max="2830" width="19.54296875" customWidth="1"/>
    <col min="2831" max="2831" width="14.81640625" customWidth="1"/>
    <col min="2832" max="2832" width="3.81640625" customWidth="1"/>
    <col min="3072" max="3072" width="2.7265625" customWidth="1"/>
    <col min="3073" max="3073" width="30.7265625" customWidth="1"/>
    <col min="3074" max="3074" width="2.7265625" customWidth="1"/>
    <col min="3075" max="3075" width="7.54296875" customWidth="1"/>
    <col min="3076" max="3076" width="10.26953125" customWidth="1"/>
    <col min="3077" max="3077" width="12.1796875" customWidth="1"/>
    <col min="3078" max="3078" width="10.54296875" customWidth="1"/>
    <col min="3079" max="3079" width="15" customWidth="1"/>
    <col min="3080" max="3080" width="14.1796875" customWidth="1"/>
    <col min="3081" max="3081" width="8.54296875" customWidth="1"/>
    <col min="3082" max="3082" width="8.453125" customWidth="1"/>
    <col min="3083" max="3083" width="15.1796875" customWidth="1"/>
    <col min="3084" max="3084" width="3.1796875" customWidth="1"/>
    <col min="3085" max="3085" width="5.54296875" customWidth="1"/>
    <col min="3086" max="3086" width="19.54296875" customWidth="1"/>
    <col min="3087" max="3087" width="14.81640625" customWidth="1"/>
    <col min="3088" max="3088" width="3.81640625" customWidth="1"/>
    <col min="3328" max="3328" width="2.7265625" customWidth="1"/>
    <col min="3329" max="3329" width="30.7265625" customWidth="1"/>
    <col min="3330" max="3330" width="2.7265625" customWidth="1"/>
    <col min="3331" max="3331" width="7.54296875" customWidth="1"/>
    <col min="3332" max="3332" width="10.26953125" customWidth="1"/>
    <col min="3333" max="3333" width="12.1796875" customWidth="1"/>
    <col min="3334" max="3334" width="10.54296875" customWidth="1"/>
    <col min="3335" max="3335" width="15" customWidth="1"/>
    <col min="3336" max="3336" width="14.1796875" customWidth="1"/>
    <col min="3337" max="3337" width="8.54296875" customWidth="1"/>
    <col min="3338" max="3338" width="8.453125" customWidth="1"/>
    <col min="3339" max="3339" width="15.1796875" customWidth="1"/>
    <col min="3340" max="3340" width="3.1796875" customWidth="1"/>
    <col min="3341" max="3341" width="5.54296875" customWidth="1"/>
    <col min="3342" max="3342" width="19.54296875" customWidth="1"/>
    <col min="3343" max="3343" width="14.81640625" customWidth="1"/>
    <col min="3344" max="3344" width="3.81640625" customWidth="1"/>
    <col min="3584" max="3584" width="2.7265625" customWidth="1"/>
    <col min="3585" max="3585" width="30.7265625" customWidth="1"/>
    <col min="3586" max="3586" width="2.7265625" customWidth="1"/>
    <col min="3587" max="3587" width="7.54296875" customWidth="1"/>
    <col min="3588" max="3588" width="10.26953125" customWidth="1"/>
    <col min="3589" max="3589" width="12.1796875" customWidth="1"/>
    <col min="3590" max="3590" width="10.54296875" customWidth="1"/>
    <col min="3591" max="3591" width="15" customWidth="1"/>
    <col min="3592" max="3592" width="14.1796875" customWidth="1"/>
    <col min="3593" max="3593" width="8.54296875" customWidth="1"/>
    <col min="3594" max="3594" width="8.453125" customWidth="1"/>
    <col min="3595" max="3595" width="15.1796875" customWidth="1"/>
    <col min="3596" max="3596" width="3.1796875" customWidth="1"/>
    <col min="3597" max="3597" width="5.54296875" customWidth="1"/>
    <col min="3598" max="3598" width="19.54296875" customWidth="1"/>
    <col min="3599" max="3599" width="14.81640625" customWidth="1"/>
    <col min="3600" max="3600" width="3.81640625" customWidth="1"/>
    <col min="3840" max="3840" width="2.7265625" customWidth="1"/>
    <col min="3841" max="3841" width="30.7265625" customWidth="1"/>
    <col min="3842" max="3842" width="2.7265625" customWidth="1"/>
    <col min="3843" max="3843" width="7.54296875" customWidth="1"/>
    <col min="3844" max="3844" width="10.26953125" customWidth="1"/>
    <col min="3845" max="3845" width="12.1796875" customWidth="1"/>
    <col min="3846" max="3846" width="10.54296875" customWidth="1"/>
    <col min="3847" max="3847" width="15" customWidth="1"/>
    <col min="3848" max="3848" width="14.1796875" customWidth="1"/>
    <col min="3849" max="3849" width="8.54296875" customWidth="1"/>
    <col min="3850" max="3850" width="8.453125" customWidth="1"/>
    <col min="3851" max="3851" width="15.1796875" customWidth="1"/>
    <col min="3852" max="3852" width="3.1796875" customWidth="1"/>
    <col min="3853" max="3853" width="5.54296875" customWidth="1"/>
    <col min="3854" max="3854" width="19.54296875" customWidth="1"/>
    <col min="3855" max="3855" width="14.81640625" customWidth="1"/>
    <col min="3856" max="3856" width="3.81640625" customWidth="1"/>
    <col min="4096" max="4096" width="2.7265625" customWidth="1"/>
    <col min="4097" max="4097" width="30.7265625" customWidth="1"/>
    <col min="4098" max="4098" width="2.7265625" customWidth="1"/>
    <col min="4099" max="4099" width="7.54296875" customWidth="1"/>
    <col min="4100" max="4100" width="10.26953125" customWidth="1"/>
    <col min="4101" max="4101" width="12.1796875" customWidth="1"/>
    <col min="4102" max="4102" width="10.54296875" customWidth="1"/>
    <col min="4103" max="4103" width="15" customWidth="1"/>
    <col min="4104" max="4104" width="14.1796875" customWidth="1"/>
    <col min="4105" max="4105" width="8.54296875" customWidth="1"/>
    <col min="4106" max="4106" width="8.453125" customWidth="1"/>
    <col min="4107" max="4107" width="15.1796875" customWidth="1"/>
    <col min="4108" max="4108" width="3.1796875" customWidth="1"/>
    <col min="4109" max="4109" width="5.54296875" customWidth="1"/>
    <col min="4110" max="4110" width="19.54296875" customWidth="1"/>
    <col min="4111" max="4111" width="14.81640625" customWidth="1"/>
    <col min="4112" max="4112" width="3.81640625" customWidth="1"/>
    <col min="4352" max="4352" width="2.7265625" customWidth="1"/>
    <col min="4353" max="4353" width="30.7265625" customWidth="1"/>
    <col min="4354" max="4354" width="2.7265625" customWidth="1"/>
    <col min="4355" max="4355" width="7.54296875" customWidth="1"/>
    <col min="4356" max="4356" width="10.26953125" customWidth="1"/>
    <col min="4357" max="4357" width="12.1796875" customWidth="1"/>
    <col min="4358" max="4358" width="10.54296875" customWidth="1"/>
    <col min="4359" max="4359" width="15" customWidth="1"/>
    <col min="4360" max="4360" width="14.1796875" customWidth="1"/>
    <col min="4361" max="4361" width="8.54296875" customWidth="1"/>
    <col min="4362" max="4362" width="8.453125" customWidth="1"/>
    <col min="4363" max="4363" width="15.1796875" customWidth="1"/>
    <col min="4364" max="4364" width="3.1796875" customWidth="1"/>
    <col min="4365" max="4365" width="5.54296875" customWidth="1"/>
    <col min="4366" max="4366" width="19.54296875" customWidth="1"/>
    <col min="4367" max="4367" width="14.81640625" customWidth="1"/>
    <col min="4368" max="4368" width="3.81640625" customWidth="1"/>
    <col min="4608" max="4608" width="2.7265625" customWidth="1"/>
    <col min="4609" max="4609" width="30.7265625" customWidth="1"/>
    <col min="4610" max="4610" width="2.7265625" customWidth="1"/>
    <col min="4611" max="4611" width="7.54296875" customWidth="1"/>
    <col min="4612" max="4612" width="10.26953125" customWidth="1"/>
    <col min="4613" max="4613" width="12.1796875" customWidth="1"/>
    <col min="4614" max="4614" width="10.54296875" customWidth="1"/>
    <col min="4615" max="4615" width="15" customWidth="1"/>
    <col min="4616" max="4616" width="14.1796875" customWidth="1"/>
    <col min="4617" max="4617" width="8.54296875" customWidth="1"/>
    <col min="4618" max="4618" width="8.453125" customWidth="1"/>
    <col min="4619" max="4619" width="15.1796875" customWidth="1"/>
    <col min="4620" max="4620" width="3.1796875" customWidth="1"/>
    <col min="4621" max="4621" width="5.54296875" customWidth="1"/>
    <col min="4622" max="4622" width="19.54296875" customWidth="1"/>
    <col min="4623" max="4623" width="14.81640625" customWidth="1"/>
    <col min="4624" max="4624" width="3.81640625" customWidth="1"/>
    <col min="4864" max="4864" width="2.7265625" customWidth="1"/>
    <col min="4865" max="4865" width="30.7265625" customWidth="1"/>
    <col min="4866" max="4866" width="2.7265625" customWidth="1"/>
    <col min="4867" max="4867" width="7.54296875" customWidth="1"/>
    <col min="4868" max="4868" width="10.26953125" customWidth="1"/>
    <col min="4869" max="4869" width="12.1796875" customWidth="1"/>
    <col min="4870" max="4870" width="10.54296875" customWidth="1"/>
    <col min="4871" max="4871" width="15" customWidth="1"/>
    <col min="4872" max="4872" width="14.1796875" customWidth="1"/>
    <col min="4873" max="4873" width="8.54296875" customWidth="1"/>
    <col min="4874" max="4874" width="8.453125" customWidth="1"/>
    <col min="4875" max="4875" width="15.1796875" customWidth="1"/>
    <col min="4876" max="4876" width="3.1796875" customWidth="1"/>
    <col min="4877" max="4877" width="5.54296875" customWidth="1"/>
    <col min="4878" max="4878" width="19.54296875" customWidth="1"/>
    <col min="4879" max="4879" width="14.81640625" customWidth="1"/>
    <col min="4880" max="4880" width="3.81640625" customWidth="1"/>
    <col min="5120" max="5120" width="2.7265625" customWidth="1"/>
    <col min="5121" max="5121" width="30.7265625" customWidth="1"/>
    <col min="5122" max="5122" width="2.7265625" customWidth="1"/>
    <col min="5123" max="5123" width="7.54296875" customWidth="1"/>
    <col min="5124" max="5124" width="10.26953125" customWidth="1"/>
    <col min="5125" max="5125" width="12.1796875" customWidth="1"/>
    <col min="5126" max="5126" width="10.54296875" customWidth="1"/>
    <col min="5127" max="5127" width="15" customWidth="1"/>
    <col min="5128" max="5128" width="14.1796875" customWidth="1"/>
    <col min="5129" max="5129" width="8.54296875" customWidth="1"/>
    <col min="5130" max="5130" width="8.453125" customWidth="1"/>
    <col min="5131" max="5131" width="15.1796875" customWidth="1"/>
    <col min="5132" max="5132" width="3.1796875" customWidth="1"/>
    <col min="5133" max="5133" width="5.54296875" customWidth="1"/>
    <col min="5134" max="5134" width="19.54296875" customWidth="1"/>
    <col min="5135" max="5135" width="14.81640625" customWidth="1"/>
    <col min="5136" max="5136" width="3.81640625" customWidth="1"/>
    <col min="5376" max="5376" width="2.7265625" customWidth="1"/>
    <col min="5377" max="5377" width="30.7265625" customWidth="1"/>
    <col min="5378" max="5378" width="2.7265625" customWidth="1"/>
    <col min="5379" max="5379" width="7.54296875" customWidth="1"/>
    <col min="5380" max="5380" width="10.26953125" customWidth="1"/>
    <col min="5381" max="5381" width="12.1796875" customWidth="1"/>
    <col min="5382" max="5382" width="10.54296875" customWidth="1"/>
    <col min="5383" max="5383" width="15" customWidth="1"/>
    <col min="5384" max="5384" width="14.1796875" customWidth="1"/>
    <col min="5385" max="5385" width="8.54296875" customWidth="1"/>
    <col min="5386" max="5386" width="8.453125" customWidth="1"/>
    <col min="5387" max="5387" width="15.1796875" customWidth="1"/>
    <col min="5388" max="5388" width="3.1796875" customWidth="1"/>
    <col min="5389" max="5389" width="5.54296875" customWidth="1"/>
    <col min="5390" max="5390" width="19.54296875" customWidth="1"/>
    <col min="5391" max="5391" width="14.81640625" customWidth="1"/>
    <col min="5392" max="5392" width="3.81640625" customWidth="1"/>
    <col min="5632" max="5632" width="2.7265625" customWidth="1"/>
    <col min="5633" max="5633" width="30.7265625" customWidth="1"/>
    <col min="5634" max="5634" width="2.7265625" customWidth="1"/>
    <col min="5635" max="5635" width="7.54296875" customWidth="1"/>
    <col min="5636" max="5636" width="10.26953125" customWidth="1"/>
    <col min="5637" max="5637" width="12.1796875" customWidth="1"/>
    <col min="5638" max="5638" width="10.54296875" customWidth="1"/>
    <col min="5639" max="5639" width="15" customWidth="1"/>
    <col min="5640" max="5640" width="14.1796875" customWidth="1"/>
    <col min="5641" max="5641" width="8.54296875" customWidth="1"/>
    <col min="5642" max="5642" width="8.453125" customWidth="1"/>
    <col min="5643" max="5643" width="15.1796875" customWidth="1"/>
    <col min="5644" max="5644" width="3.1796875" customWidth="1"/>
    <col min="5645" max="5645" width="5.54296875" customWidth="1"/>
    <col min="5646" max="5646" width="19.54296875" customWidth="1"/>
    <col min="5647" max="5647" width="14.81640625" customWidth="1"/>
    <col min="5648" max="5648" width="3.81640625" customWidth="1"/>
    <col min="5888" max="5888" width="2.7265625" customWidth="1"/>
    <col min="5889" max="5889" width="30.7265625" customWidth="1"/>
    <col min="5890" max="5890" width="2.7265625" customWidth="1"/>
    <col min="5891" max="5891" width="7.54296875" customWidth="1"/>
    <col min="5892" max="5892" width="10.26953125" customWidth="1"/>
    <col min="5893" max="5893" width="12.1796875" customWidth="1"/>
    <col min="5894" max="5894" width="10.54296875" customWidth="1"/>
    <col min="5895" max="5895" width="15" customWidth="1"/>
    <col min="5896" max="5896" width="14.1796875" customWidth="1"/>
    <col min="5897" max="5897" width="8.54296875" customWidth="1"/>
    <col min="5898" max="5898" width="8.453125" customWidth="1"/>
    <col min="5899" max="5899" width="15.1796875" customWidth="1"/>
    <col min="5900" max="5900" width="3.1796875" customWidth="1"/>
    <col min="5901" max="5901" width="5.54296875" customWidth="1"/>
    <col min="5902" max="5902" width="19.54296875" customWidth="1"/>
    <col min="5903" max="5903" width="14.81640625" customWidth="1"/>
    <col min="5904" max="5904" width="3.81640625" customWidth="1"/>
    <col min="6144" max="6144" width="2.7265625" customWidth="1"/>
    <col min="6145" max="6145" width="30.7265625" customWidth="1"/>
    <col min="6146" max="6146" width="2.7265625" customWidth="1"/>
    <col min="6147" max="6147" width="7.54296875" customWidth="1"/>
    <col min="6148" max="6148" width="10.26953125" customWidth="1"/>
    <col min="6149" max="6149" width="12.1796875" customWidth="1"/>
    <col min="6150" max="6150" width="10.54296875" customWidth="1"/>
    <col min="6151" max="6151" width="15" customWidth="1"/>
    <col min="6152" max="6152" width="14.1796875" customWidth="1"/>
    <col min="6153" max="6153" width="8.54296875" customWidth="1"/>
    <col min="6154" max="6154" width="8.453125" customWidth="1"/>
    <col min="6155" max="6155" width="15.1796875" customWidth="1"/>
    <col min="6156" max="6156" width="3.1796875" customWidth="1"/>
    <col min="6157" max="6157" width="5.54296875" customWidth="1"/>
    <col min="6158" max="6158" width="19.54296875" customWidth="1"/>
    <col min="6159" max="6159" width="14.81640625" customWidth="1"/>
    <col min="6160" max="6160" width="3.81640625" customWidth="1"/>
    <col min="6400" max="6400" width="2.7265625" customWidth="1"/>
    <col min="6401" max="6401" width="30.7265625" customWidth="1"/>
    <col min="6402" max="6402" width="2.7265625" customWidth="1"/>
    <col min="6403" max="6403" width="7.54296875" customWidth="1"/>
    <col min="6404" max="6404" width="10.26953125" customWidth="1"/>
    <col min="6405" max="6405" width="12.1796875" customWidth="1"/>
    <col min="6406" max="6406" width="10.54296875" customWidth="1"/>
    <col min="6407" max="6407" width="15" customWidth="1"/>
    <col min="6408" max="6408" width="14.1796875" customWidth="1"/>
    <col min="6409" max="6409" width="8.54296875" customWidth="1"/>
    <col min="6410" max="6410" width="8.453125" customWidth="1"/>
    <col min="6411" max="6411" width="15.1796875" customWidth="1"/>
    <col min="6412" max="6412" width="3.1796875" customWidth="1"/>
    <col min="6413" max="6413" width="5.54296875" customWidth="1"/>
    <col min="6414" max="6414" width="19.54296875" customWidth="1"/>
    <col min="6415" max="6415" width="14.81640625" customWidth="1"/>
    <col min="6416" max="6416" width="3.81640625" customWidth="1"/>
    <col min="6656" max="6656" width="2.7265625" customWidth="1"/>
    <col min="6657" max="6657" width="30.7265625" customWidth="1"/>
    <col min="6658" max="6658" width="2.7265625" customWidth="1"/>
    <col min="6659" max="6659" width="7.54296875" customWidth="1"/>
    <col min="6660" max="6660" width="10.26953125" customWidth="1"/>
    <col min="6661" max="6661" width="12.1796875" customWidth="1"/>
    <col min="6662" max="6662" width="10.54296875" customWidth="1"/>
    <col min="6663" max="6663" width="15" customWidth="1"/>
    <col min="6664" max="6664" width="14.1796875" customWidth="1"/>
    <col min="6665" max="6665" width="8.54296875" customWidth="1"/>
    <col min="6666" max="6666" width="8.453125" customWidth="1"/>
    <col min="6667" max="6667" width="15.1796875" customWidth="1"/>
    <col min="6668" max="6668" width="3.1796875" customWidth="1"/>
    <col min="6669" max="6669" width="5.54296875" customWidth="1"/>
    <col min="6670" max="6670" width="19.54296875" customWidth="1"/>
    <col min="6671" max="6671" width="14.81640625" customWidth="1"/>
    <col min="6672" max="6672" width="3.81640625" customWidth="1"/>
    <col min="6912" max="6912" width="2.7265625" customWidth="1"/>
    <col min="6913" max="6913" width="30.7265625" customWidth="1"/>
    <col min="6914" max="6914" width="2.7265625" customWidth="1"/>
    <col min="6915" max="6915" width="7.54296875" customWidth="1"/>
    <col min="6916" max="6916" width="10.26953125" customWidth="1"/>
    <col min="6917" max="6917" width="12.1796875" customWidth="1"/>
    <col min="6918" max="6918" width="10.54296875" customWidth="1"/>
    <col min="6919" max="6919" width="15" customWidth="1"/>
    <col min="6920" max="6920" width="14.1796875" customWidth="1"/>
    <col min="6921" max="6921" width="8.54296875" customWidth="1"/>
    <col min="6922" max="6922" width="8.453125" customWidth="1"/>
    <col min="6923" max="6923" width="15.1796875" customWidth="1"/>
    <col min="6924" max="6924" width="3.1796875" customWidth="1"/>
    <col min="6925" max="6925" width="5.54296875" customWidth="1"/>
    <col min="6926" max="6926" width="19.54296875" customWidth="1"/>
    <col min="6927" max="6927" width="14.81640625" customWidth="1"/>
    <col min="6928" max="6928" width="3.81640625" customWidth="1"/>
    <col min="7168" max="7168" width="2.7265625" customWidth="1"/>
    <col min="7169" max="7169" width="30.7265625" customWidth="1"/>
    <col min="7170" max="7170" width="2.7265625" customWidth="1"/>
    <col min="7171" max="7171" width="7.54296875" customWidth="1"/>
    <col min="7172" max="7172" width="10.26953125" customWidth="1"/>
    <col min="7173" max="7173" width="12.1796875" customWidth="1"/>
    <col min="7174" max="7174" width="10.54296875" customWidth="1"/>
    <col min="7175" max="7175" width="15" customWidth="1"/>
    <col min="7176" max="7176" width="14.1796875" customWidth="1"/>
    <col min="7177" max="7177" width="8.54296875" customWidth="1"/>
    <col min="7178" max="7178" width="8.453125" customWidth="1"/>
    <col min="7179" max="7179" width="15.1796875" customWidth="1"/>
    <col min="7180" max="7180" width="3.1796875" customWidth="1"/>
    <col min="7181" max="7181" width="5.54296875" customWidth="1"/>
    <col min="7182" max="7182" width="19.54296875" customWidth="1"/>
    <col min="7183" max="7183" width="14.81640625" customWidth="1"/>
    <col min="7184" max="7184" width="3.81640625" customWidth="1"/>
    <col min="7424" max="7424" width="2.7265625" customWidth="1"/>
    <col min="7425" max="7425" width="30.7265625" customWidth="1"/>
    <col min="7426" max="7426" width="2.7265625" customWidth="1"/>
    <col min="7427" max="7427" width="7.54296875" customWidth="1"/>
    <col min="7428" max="7428" width="10.26953125" customWidth="1"/>
    <col min="7429" max="7429" width="12.1796875" customWidth="1"/>
    <col min="7430" max="7430" width="10.54296875" customWidth="1"/>
    <col min="7431" max="7431" width="15" customWidth="1"/>
    <col min="7432" max="7432" width="14.1796875" customWidth="1"/>
    <col min="7433" max="7433" width="8.54296875" customWidth="1"/>
    <col min="7434" max="7434" width="8.453125" customWidth="1"/>
    <col min="7435" max="7435" width="15.1796875" customWidth="1"/>
    <col min="7436" max="7436" width="3.1796875" customWidth="1"/>
    <col min="7437" max="7437" width="5.54296875" customWidth="1"/>
    <col min="7438" max="7438" width="19.54296875" customWidth="1"/>
    <col min="7439" max="7439" width="14.81640625" customWidth="1"/>
    <col min="7440" max="7440" width="3.81640625" customWidth="1"/>
    <col min="7680" max="7680" width="2.7265625" customWidth="1"/>
    <col min="7681" max="7681" width="30.7265625" customWidth="1"/>
    <col min="7682" max="7682" width="2.7265625" customWidth="1"/>
    <col min="7683" max="7683" width="7.54296875" customWidth="1"/>
    <col min="7684" max="7684" width="10.26953125" customWidth="1"/>
    <col min="7685" max="7685" width="12.1796875" customWidth="1"/>
    <col min="7686" max="7686" width="10.54296875" customWidth="1"/>
    <col min="7687" max="7687" width="15" customWidth="1"/>
    <col min="7688" max="7688" width="14.1796875" customWidth="1"/>
    <col min="7689" max="7689" width="8.54296875" customWidth="1"/>
    <col min="7690" max="7690" width="8.453125" customWidth="1"/>
    <col min="7691" max="7691" width="15.1796875" customWidth="1"/>
    <col min="7692" max="7692" width="3.1796875" customWidth="1"/>
    <col min="7693" max="7693" width="5.54296875" customWidth="1"/>
    <col min="7694" max="7694" width="19.54296875" customWidth="1"/>
    <col min="7695" max="7695" width="14.81640625" customWidth="1"/>
    <col min="7696" max="7696" width="3.81640625" customWidth="1"/>
    <col min="7936" max="7936" width="2.7265625" customWidth="1"/>
    <col min="7937" max="7937" width="30.7265625" customWidth="1"/>
    <col min="7938" max="7938" width="2.7265625" customWidth="1"/>
    <col min="7939" max="7939" width="7.54296875" customWidth="1"/>
    <col min="7940" max="7940" width="10.26953125" customWidth="1"/>
    <col min="7941" max="7941" width="12.1796875" customWidth="1"/>
    <col min="7942" max="7942" width="10.54296875" customWidth="1"/>
    <col min="7943" max="7943" width="15" customWidth="1"/>
    <col min="7944" max="7944" width="14.1796875" customWidth="1"/>
    <col min="7945" max="7945" width="8.54296875" customWidth="1"/>
    <col min="7946" max="7946" width="8.453125" customWidth="1"/>
    <col min="7947" max="7947" width="15.1796875" customWidth="1"/>
    <col min="7948" max="7948" width="3.1796875" customWidth="1"/>
    <col min="7949" max="7949" width="5.54296875" customWidth="1"/>
    <col min="7950" max="7950" width="19.54296875" customWidth="1"/>
    <col min="7951" max="7951" width="14.81640625" customWidth="1"/>
    <col min="7952" max="7952" width="3.81640625" customWidth="1"/>
    <col min="8192" max="8192" width="2.7265625" customWidth="1"/>
    <col min="8193" max="8193" width="30.7265625" customWidth="1"/>
    <col min="8194" max="8194" width="2.7265625" customWidth="1"/>
    <col min="8195" max="8195" width="7.54296875" customWidth="1"/>
    <col min="8196" max="8196" width="10.26953125" customWidth="1"/>
    <col min="8197" max="8197" width="12.1796875" customWidth="1"/>
    <col min="8198" max="8198" width="10.54296875" customWidth="1"/>
    <col min="8199" max="8199" width="15" customWidth="1"/>
    <col min="8200" max="8200" width="14.1796875" customWidth="1"/>
    <col min="8201" max="8201" width="8.54296875" customWidth="1"/>
    <col min="8202" max="8202" width="8.453125" customWidth="1"/>
    <col min="8203" max="8203" width="15.1796875" customWidth="1"/>
    <col min="8204" max="8204" width="3.1796875" customWidth="1"/>
    <col min="8205" max="8205" width="5.54296875" customWidth="1"/>
    <col min="8206" max="8206" width="19.54296875" customWidth="1"/>
    <col min="8207" max="8207" width="14.81640625" customWidth="1"/>
    <col min="8208" max="8208" width="3.81640625" customWidth="1"/>
    <col min="8448" max="8448" width="2.7265625" customWidth="1"/>
    <col min="8449" max="8449" width="30.7265625" customWidth="1"/>
    <col min="8450" max="8450" width="2.7265625" customWidth="1"/>
    <col min="8451" max="8451" width="7.54296875" customWidth="1"/>
    <col min="8452" max="8452" width="10.26953125" customWidth="1"/>
    <col min="8453" max="8453" width="12.1796875" customWidth="1"/>
    <col min="8454" max="8454" width="10.54296875" customWidth="1"/>
    <col min="8455" max="8455" width="15" customWidth="1"/>
    <col min="8456" max="8456" width="14.1796875" customWidth="1"/>
    <col min="8457" max="8457" width="8.54296875" customWidth="1"/>
    <col min="8458" max="8458" width="8.453125" customWidth="1"/>
    <col min="8459" max="8459" width="15.1796875" customWidth="1"/>
    <col min="8460" max="8460" width="3.1796875" customWidth="1"/>
    <col min="8461" max="8461" width="5.54296875" customWidth="1"/>
    <col min="8462" max="8462" width="19.54296875" customWidth="1"/>
    <col min="8463" max="8463" width="14.81640625" customWidth="1"/>
    <col min="8464" max="8464" width="3.81640625" customWidth="1"/>
    <col min="8704" max="8704" width="2.7265625" customWidth="1"/>
    <col min="8705" max="8705" width="30.7265625" customWidth="1"/>
    <col min="8706" max="8706" width="2.7265625" customWidth="1"/>
    <col min="8707" max="8707" width="7.54296875" customWidth="1"/>
    <col min="8708" max="8708" width="10.26953125" customWidth="1"/>
    <col min="8709" max="8709" width="12.1796875" customWidth="1"/>
    <col min="8710" max="8710" width="10.54296875" customWidth="1"/>
    <col min="8711" max="8711" width="15" customWidth="1"/>
    <col min="8712" max="8712" width="14.1796875" customWidth="1"/>
    <col min="8713" max="8713" width="8.54296875" customWidth="1"/>
    <col min="8714" max="8714" width="8.453125" customWidth="1"/>
    <col min="8715" max="8715" width="15.1796875" customWidth="1"/>
    <col min="8716" max="8716" width="3.1796875" customWidth="1"/>
    <col min="8717" max="8717" width="5.54296875" customWidth="1"/>
    <col min="8718" max="8718" width="19.54296875" customWidth="1"/>
    <col min="8719" max="8719" width="14.81640625" customWidth="1"/>
    <col min="8720" max="8720" width="3.81640625" customWidth="1"/>
    <col min="8960" max="8960" width="2.7265625" customWidth="1"/>
    <col min="8961" max="8961" width="30.7265625" customWidth="1"/>
    <col min="8962" max="8962" width="2.7265625" customWidth="1"/>
    <col min="8963" max="8963" width="7.54296875" customWidth="1"/>
    <col min="8964" max="8964" width="10.26953125" customWidth="1"/>
    <col min="8965" max="8965" width="12.1796875" customWidth="1"/>
    <col min="8966" max="8966" width="10.54296875" customWidth="1"/>
    <col min="8967" max="8967" width="15" customWidth="1"/>
    <col min="8968" max="8968" width="14.1796875" customWidth="1"/>
    <col min="8969" max="8969" width="8.54296875" customWidth="1"/>
    <col min="8970" max="8970" width="8.453125" customWidth="1"/>
    <col min="8971" max="8971" width="15.1796875" customWidth="1"/>
    <col min="8972" max="8972" width="3.1796875" customWidth="1"/>
    <col min="8973" max="8973" width="5.54296875" customWidth="1"/>
    <col min="8974" max="8974" width="19.54296875" customWidth="1"/>
    <col min="8975" max="8975" width="14.81640625" customWidth="1"/>
    <col min="8976" max="8976" width="3.81640625" customWidth="1"/>
    <col min="9216" max="9216" width="2.7265625" customWidth="1"/>
    <col min="9217" max="9217" width="30.7265625" customWidth="1"/>
    <col min="9218" max="9218" width="2.7265625" customWidth="1"/>
    <col min="9219" max="9219" width="7.54296875" customWidth="1"/>
    <col min="9220" max="9220" width="10.26953125" customWidth="1"/>
    <col min="9221" max="9221" width="12.1796875" customWidth="1"/>
    <col min="9222" max="9222" width="10.54296875" customWidth="1"/>
    <col min="9223" max="9223" width="15" customWidth="1"/>
    <col min="9224" max="9224" width="14.1796875" customWidth="1"/>
    <col min="9225" max="9225" width="8.54296875" customWidth="1"/>
    <col min="9226" max="9226" width="8.453125" customWidth="1"/>
    <col min="9227" max="9227" width="15.1796875" customWidth="1"/>
    <col min="9228" max="9228" width="3.1796875" customWidth="1"/>
    <col min="9229" max="9229" width="5.54296875" customWidth="1"/>
    <col min="9230" max="9230" width="19.54296875" customWidth="1"/>
    <col min="9231" max="9231" width="14.81640625" customWidth="1"/>
    <col min="9232" max="9232" width="3.81640625" customWidth="1"/>
    <col min="9472" max="9472" width="2.7265625" customWidth="1"/>
    <col min="9473" max="9473" width="30.7265625" customWidth="1"/>
    <col min="9474" max="9474" width="2.7265625" customWidth="1"/>
    <col min="9475" max="9475" width="7.54296875" customWidth="1"/>
    <col min="9476" max="9476" width="10.26953125" customWidth="1"/>
    <col min="9477" max="9477" width="12.1796875" customWidth="1"/>
    <col min="9478" max="9478" width="10.54296875" customWidth="1"/>
    <col min="9479" max="9479" width="15" customWidth="1"/>
    <col min="9480" max="9480" width="14.1796875" customWidth="1"/>
    <col min="9481" max="9481" width="8.54296875" customWidth="1"/>
    <col min="9482" max="9482" width="8.453125" customWidth="1"/>
    <col min="9483" max="9483" width="15.1796875" customWidth="1"/>
    <col min="9484" max="9484" width="3.1796875" customWidth="1"/>
    <col min="9485" max="9485" width="5.54296875" customWidth="1"/>
    <col min="9486" max="9486" width="19.54296875" customWidth="1"/>
    <col min="9487" max="9487" width="14.81640625" customWidth="1"/>
    <col min="9488" max="9488" width="3.81640625" customWidth="1"/>
    <col min="9728" max="9728" width="2.7265625" customWidth="1"/>
    <col min="9729" max="9729" width="30.7265625" customWidth="1"/>
    <col min="9730" max="9730" width="2.7265625" customWidth="1"/>
    <col min="9731" max="9731" width="7.54296875" customWidth="1"/>
    <col min="9732" max="9732" width="10.26953125" customWidth="1"/>
    <col min="9733" max="9733" width="12.1796875" customWidth="1"/>
    <col min="9734" max="9734" width="10.54296875" customWidth="1"/>
    <col min="9735" max="9735" width="15" customWidth="1"/>
    <col min="9736" max="9736" width="14.1796875" customWidth="1"/>
    <col min="9737" max="9737" width="8.54296875" customWidth="1"/>
    <col min="9738" max="9738" width="8.453125" customWidth="1"/>
    <col min="9739" max="9739" width="15.1796875" customWidth="1"/>
    <col min="9740" max="9740" width="3.1796875" customWidth="1"/>
    <col min="9741" max="9741" width="5.54296875" customWidth="1"/>
    <col min="9742" max="9742" width="19.54296875" customWidth="1"/>
    <col min="9743" max="9743" width="14.81640625" customWidth="1"/>
    <col min="9744" max="9744" width="3.81640625" customWidth="1"/>
    <col min="9984" max="9984" width="2.7265625" customWidth="1"/>
    <col min="9985" max="9985" width="30.7265625" customWidth="1"/>
    <col min="9986" max="9986" width="2.7265625" customWidth="1"/>
    <col min="9987" max="9987" width="7.54296875" customWidth="1"/>
    <col min="9988" max="9988" width="10.26953125" customWidth="1"/>
    <col min="9989" max="9989" width="12.1796875" customWidth="1"/>
    <col min="9990" max="9990" width="10.54296875" customWidth="1"/>
    <col min="9991" max="9991" width="15" customWidth="1"/>
    <col min="9992" max="9992" width="14.1796875" customWidth="1"/>
    <col min="9993" max="9993" width="8.54296875" customWidth="1"/>
    <col min="9994" max="9994" width="8.453125" customWidth="1"/>
    <col min="9995" max="9995" width="15.1796875" customWidth="1"/>
    <col min="9996" max="9996" width="3.1796875" customWidth="1"/>
    <col min="9997" max="9997" width="5.54296875" customWidth="1"/>
    <col min="9998" max="9998" width="19.54296875" customWidth="1"/>
    <col min="9999" max="9999" width="14.81640625" customWidth="1"/>
    <col min="10000" max="10000" width="3.81640625" customWidth="1"/>
    <col min="10240" max="10240" width="2.7265625" customWidth="1"/>
    <col min="10241" max="10241" width="30.7265625" customWidth="1"/>
    <col min="10242" max="10242" width="2.7265625" customWidth="1"/>
    <col min="10243" max="10243" width="7.54296875" customWidth="1"/>
    <col min="10244" max="10244" width="10.26953125" customWidth="1"/>
    <col min="10245" max="10245" width="12.1796875" customWidth="1"/>
    <col min="10246" max="10246" width="10.54296875" customWidth="1"/>
    <col min="10247" max="10247" width="15" customWidth="1"/>
    <col min="10248" max="10248" width="14.1796875" customWidth="1"/>
    <col min="10249" max="10249" width="8.54296875" customWidth="1"/>
    <col min="10250" max="10250" width="8.453125" customWidth="1"/>
    <col min="10251" max="10251" width="15.1796875" customWidth="1"/>
    <col min="10252" max="10252" width="3.1796875" customWidth="1"/>
    <col min="10253" max="10253" width="5.54296875" customWidth="1"/>
    <col min="10254" max="10254" width="19.54296875" customWidth="1"/>
    <col min="10255" max="10255" width="14.81640625" customWidth="1"/>
    <col min="10256" max="10256" width="3.81640625" customWidth="1"/>
    <col min="10496" max="10496" width="2.7265625" customWidth="1"/>
    <col min="10497" max="10497" width="30.7265625" customWidth="1"/>
    <col min="10498" max="10498" width="2.7265625" customWidth="1"/>
    <col min="10499" max="10499" width="7.54296875" customWidth="1"/>
    <col min="10500" max="10500" width="10.26953125" customWidth="1"/>
    <col min="10501" max="10501" width="12.1796875" customWidth="1"/>
    <col min="10502" max="10502" width="10.54296875" customWidth="1"/>
    <col min="10503" max="10503" width="15" customWidth="1"/>
    <col min="10504" max="10504" width="14.1796875" customWidth="1"/>
    <col min="10505" max="10505" width="8.54296875" customWidth="1"/>
    <col min="10506" max="10506" width="8.453125" customWidth="1"/>
    <col min="10507" max="10507" width="15.1796875" customWidth="1"/>
    <col min="10508" max="10508" width="3.1796875" customWidth="1"/>
    <col min="10509" max="10509" width="5.54296875" customWidth="1"/>
    <col min="10510" max="10510" width="19.54296875" customWidth="1"/>
    <col min="10511" max="10511" width="14.81640625" customWidth="1"/>
    <col min="10512" max="10512" width="3.81640625" customWidth="1"/>
    <col min="10752" max="10752" width="2.7265625" customWidth="1"/>
    <col min="10753" max="10753" width="30.7265625" customWidth="1"/>
    <col min="10754" max="10754" width="2.7265625" customWidth="1"/>
    <col min="10755" max="10755" width="7.54296875" customWidth="1"/>
    <col min="10756" max="10756" width="10.26953125" customWidth="1"/>
    <col min="10757" max="10757" width="12.1796875" customWidth="1"/>
    <col min="10758" max="10758" width="10.54296875" customWidth="1"/>
    <col min="10759" max="10759" width="15" customWidth="1"/>
    <col min="10760" max="10760" width="14.1796875" customWidth="1"/>
    <col min="10761" max="10761" width="8.54296875" customWidth="1"/>
    <col min="10762" max="10762" width="8.453125" customWidth="1"/>
    <col min="10763" max="10763" width="15.1796875" customWidth="1"/>
    <col min="10764" max="10764" width="3.1796875" customWidth="1"/>
    <col min="10765" max="10765" width="5.54296875" customWidth="1"/>
    <col min="10766" max="10766" width="19.54296875" customWidth="1"/>
    <col min="10767" max="10767" width="14.81640625" customWidth="1"/>
    <col min="10768" max="10768" width="3.81640625" customWidth="1"/>
    <col min="11008" max="11008" width="2.7265625" customWidth="1"/>
    <col min="11009" max="11009" width="30.7265625" customWidth="1"/>
    <col min="11010" max="11010" width="2.7265625" customWidth="1"/>
    <col min="11011" max="11011" width="7.54296875" customWidth="1"/>
    <col min="11012" max="11012" width="10.26953125" customWidth="1"/>
    <col min="11013" max="11013" width="12.1796875" customWidth="1"/>
    <col min="11014" max="11014" width="10.54296875" customWidth="1"/>
    <col min="11015" max="11015" width="15" customWidth="1"/>
    <col min="11016" max="11016" width="14.1796875" customWidth="1"/>
    <col min="11017" max="11017" width="8.54296875" customWidth="1"/>
    <col min="11018" max="11018" width="8.453125" customWidth="1"/>
    <col min="11019" max="11019" width="15.1796875" customWidth="1"/>
    <col min="11020" max="11020" width="3.1796875" customWidth="1"/>
    <col min="11021" max="11021" width="5.54296875" customWidth="1"/>
    <col min="11022" max="11022" width="19.54296875" customWidth="1"/>
    <col min="11023" max="11023" width="14.81640625" customWidth="1"/>
    <col min="11024" max="11024" width="3.81640625" customWidth="1"/>
    <col min="11264" max="11264" width="2.7265625" customWidth="1"/>
    <col min="11265" max="11265" width="30.7265625" customWidth="1"/>
    <col min="11266" max="11266" width="2.7265625" customWidth="1"/>
    <col min="11267" max="11267" width="7.54296875" customWidth="1"/>
    <col min="11268" max="11268" width="10.26953125" customWidth="1"/>
    <col min="11269" max="11269" width="12.1796875" customWidth="1"/>
    <col min="11270" max="11270" width="10.54296875" customWidth="1"/>
    <col min="11271" max="11271" width="15" customWidth="1"/>
    <col min="11272" max="11272" width="14.1796875" customWidth="1"/>
    <col min="11273" max="11273" width="8.54296875" customWidth="1"/>
    <col min="11274" max="11274" width="8.453125" customWidth="1"/>
    <col min="11275" max="11275" width="15.1796875" customWidth="1"/>
    <col min="11276" max="11276" width="3.1796875" customWidth="1"/>
    <col min="11277" max="11277" width="5.54296875" customWidth="1"/>
    <col min="11278" max="11278" width="19.54296875" customWidth="1"/>
    <col min="11279" max="11279" width="14.81640625" customWidth="1"/>
    <col min="11280" max="11280" width="3.81640625" customWidth="1"/>
    <col min="11520" max="11520" width="2.7265625" customWidth="1"/>
    <col min="11521" max="11521" width="30.7265625" customWidth="1"/>
    <col min="11522" max="11522" width="2.7265625" customWidth="1"/>
    <col min="11523" max="11523" width="7.54296875" customWidth="1"/>
    <col min="11524" max="11524" width="10.26953125" customWidth="1"/>
    <col min="11525" max="11525" width="12.1796875" customWidth="1"/>
    <col min="11526" max="11526" width="10.54296875" customWidth="1"/>
    <col min="11527" max="11527" width="15" customWidth="1"/>
    <col min="11528" max="11528" width="14.1796875" customWidth="1"/>
    <col min="11529" max="11529" width="8.54296875" customWidth="1"/>
    <col min="11530" max="11530" width="8.453125" customWidth="1"/>
    <col min="11531" max="11531" width="15.1796875" customWidth="1"/>
    <col min="11532" max="11532" width="3.1796875" customWidth="1"/>
    <col min="11533" max="11533" width="5.54296875" customWidth="1"/>
    <col min="11534" max="11534" width="19.54296875" customWidth="1"/>
    <col min="11535" max="11535" width="14.81640625" customWidth="1"/>
    <col min="11536" max="11536" width="3.81640625" customWidth="1"/>
    <col min="11776" max="11776" width="2.7265625" customWidth="1"/>
    <col min="11777" max="11777" width="30.7265625" customWidth="1"/>
    <col min="11778" max="11778" width="2.7265625" customWidth="1"/>
    <col min="11779" max="11779" width="7.54296875" customWidth="1"/>
    <col min="11780" max="11780" width="10.26953125" customWidth="1"/>
    <col min="11781" max="11781" width="12.1796875" customWidth="1"/>
    <col min="11782" max="11782" width="10.54296875" customWidth="1"/>
    <col min="11783" max="11783" width="15" customWidth="1"/>
    <col min="11784" max="11784" width="14.1796875" customWidth="1"/>
    <col min="11785" max="11785" width="8.54296875" customWidth="1"/>
    <col min="11786" max="11786" width="8.453125" customWidth="1"/>
    <col min="11787" max="11787" width="15.1796875" customWidth="1"/>
    <col min="11788" max="11788" width="3.1796875" customWidth="1"/>
    <col min="11789" max="11789" width="5.54296875" customWidth="1"/>
    <col min="11790" max="11790" width="19.54296875" customWidth="1"/>
    <col min="11791" max="11791" width="14.81640625" customWidth="1"/>
    <col min="11792" max="11792" width="3.81640625" customWidth="1"/>
    <col min="12032" max="12032" width="2.7265625" customWidth="1"/>
    <col min="12033" max="12033" width="30.7265625" customWidth="1"/>
    <col min="12034" max="12034" width="2.7265625" customWidth="1"/>
    <col min="12035" max="12035" width="7.54296875" customWidth="1"/>
    <col min="12036" max="12036" width="10.26953125" customWidth="1"/>
    <col min="12037" max="12037" width="12.1796875" customWidth="1"/>
    <col min="12038" max="12038" width="10.54296875" customWidth="1"/>
    <col min="12039" max="12039" width="15" customWidth="1"/>
    <col min="12040" max="12040" width="14.1796875" customWidth="1"/>
    <col min="12041" max="12041" width="8.54296875" customWidth="1"/>
    <col min="12042" max="12042" width="8.453125" customWidth="1"/>
    <col min="12043" max="12043" width="15.1796875" customWidth="1"/>
    <col min="12044" max="12044" width="3.1796875" customWidth="1"/>
    <col min="12045" max="12045" width="5.54296875" customWidth="1"/>
    <col min="12046" max="12046" width="19.54296875" customWidth="1"/>
    <col min="12047" max="12047" width="14.81640625" customWidth="1"/>
    <col min="12048" max="12048" width="3.81640625" customWidth="1"/>
    <col min="12288" max="12288" width="2.7265625" customWidth="1"/>
    <col min="12289" max="12289" width="30.7265625" customWidth="1"/>
    <col min="12290" max="12290" width="2.7265625" customWidth="1"/>
    <col min="12291" max="12291" width="7.54296875" customWidth="1"/>
    <col min="12292" max="12292" width="10.26953125" customWidth="1"/>
    <col min="12293" max="12293" width="12.1796875" customWidth="1"/>
    <col min="12294" max="12294" width="10.54296875" customWidth="1"/>
    <col min="12295" max="12295" width="15" customWidth="1"/>
    <col min="12296" max="12296" width="14.1796875" customWidth="1"/>
    <col min="12297" max="12297" width="8.54296875" customWidth="1"/>
    <col min="12298" max="12298" width="8.453125" customWidth="1"/>
    <col min="12299" max="12299" width="15.1796875" customWidth="1"/>
    <col min="12300" max="12300" width="3.1796875" customWidth="1"/>
    <col min="12301" max="12301" width="5.54296875" customWidth="1"/>
    <col min="12302" max="12302" width="19.54296875" customWidth="1"/>
    <col min="12303" max="12303" width="14.81640625" customWidth="1"/>
    <col min="12304" max="12304" width="3.81640625" customWidth="1"/>
    <col min="12544" max="12544" width="2.7265625" customWidth="1"/>
    <col min="12545" max="12545" width="30.7265625" customWidth="1"/>
    <col min="12546" max="12546" width="2.7265625" customWidth="1"/>
    <col min="12547" max="12547" width="7.54296875" customWidth="1"/>
    <col min="12548" max="12548" width="10.26953125" customWidth="1"/>
    <col min="12549" max="12549" width="12.1796875" customWidth="1"/>
    <col min="12550" max="12550" width="10.54296875" customWidth="1"/>
    <col min="12551" max="12551" width="15" customWidth="1"/>
    <col min="12552" max="12552" width="14.1796875" customWidth="1"/>
    <col min="12553" max="12553" width="8.54296875" customWidth="1"/>
    <col min="12554" max="12554" width="8.453125" customWidth="1"/>
    <col min="12555" max="12555" width="15.1796875" customWidth="1"/>
    <col min="12556" max="12556" width="3.1796875" customWidth="1"/>
    <col min="12557" max="12557" width="5.54296875" customWidth="1"/>
    <col min="12558" max="12558" width="19.54296875" customWidth="1"/>
    <col min="12559" max="12559" width="14.81640625" customWidth="1"/>
    <col min="12560" max="12560" width="3.81640625" customWidth="1"/>
    <col min="12800" max="12800" width="2.7265625" customWidth="1"/>
    <col min="12801" max="12801" width="30.7265625" customWidth="1"/>
    <col min="12802" max="12802" width="2.7265625" customWidth="1"/>
    <col min="12803" max="12803" width="7.54296875" customWidth="1"/>
    <col min="12804" max="12804" width="10.26953125" customWidth="1"/>
    <col min="12805" max="12805" width="12.1796875" customWidth="1"/>
    <col min="12806" max="12806" width="10.54296875" customWidth="1"/>
    <col min="12807" max="12807" width="15" customWidth="1"/>
    <col min="12808" max="12808" width="14.1796875" customWidth="1"/>
    <col min="12809" max="12809" width="8.54296875" customWidth="1"/>
    <col min="12810" max="12810" width="8.453125" customWidth="1"/>
    <col min="12811" max="12811" width="15.1796875" customWidth="1"/>
    <col min="12812" max="12812" width="3.1796875" customWidth="1"/>
    <col min="12813" max="12813" width="5.54296875" customWidth="1"/>
    <col min="12814" max="12814" width="19.54296875" customWidth="1"/>
    <col min="12815" max="12815" width="14.81640625" customWidth="1"/>
    <col min="12816" max="12816" width="3.81640625" customWidth="1"/>
    <col min="13056" max="13056" width="2.7265625" customWidth="1"/>
    <col min="13057" max="13057" width="30.7265625" customWidth="1"/>
    <col min="13058" max="13058" width="2.7265625" customWidth="1"/>
    <col min="13059" max="13059" width="7.54296875" customWidth="1"/>
    <col min="13060" max="13060" width="10.26953125" customWidth="1"/>
    <col min="13061" max="13061" width="12.1796875" customWidth="1"/>
    <col min="13062" max="13062" width="10.54296875" customWidth="1"/>
    <col min="13063" max="13063" width="15" customWidth="1"/>
    <col min="13064" max="13064" width="14.1796875" customWidth="1"/>
    <col min="13065" max="13065" width="8.54296875" customWidth="1"/>
    <col min="13066" max="13066" width="8.453125" customWidth="1"/>
    <col min="13067" max="13067" width="15.1796875" customWidth="1"/>
    <col min="13068" max="13068" width="3.1796875" customWidth="1"/>
    <col min="13069" max="13069" width="5.54296875" customWidth="1"/>
    <col min="13070" max="13070" width="19.54296875" customWidth="1"/>
    <col min="13071" max="13071" width="14.81640625" customWidth="1"/>
    <col min="13072" max="13072" width="3.81640625" customWidth="1"/>
    <col min="13312" max="13312" width="2.7265625" customWidth="1"/>
    <col min="13313" max="13313" width="30.7265625" customWidth="1"/>
    <col min="13314" max="13314" width="2.7265625" customWidth="1"/>
    <col min="13315" max="13315" width="7.54296875" customWidth="1"/>
    <col min="13316" max="13316" width="10.26953125" customWidth="1"/>
    <col min="13317" max="13317" width="12.1796875" customWidth="1"/>
    <col min="13318" max="13318" width="10.54296875" customWidth="1"/>
    <col min="13319" max="13319" width="15" customWidth="1"/>
    <col min="13320" max="13320" width="14.1796875" customWidth="1"/>
    <col min="13321" max="13321" width="8.54296875" customWidth="1"/>
    <col min="13322" max="13322" width="8.453125" customWidth="1"/>
    <col min="13323" max="13323" width="15.1796875" customWidth="1"/>
    <col min="13324" max="13324" width="3.1796875" customWidth="1"/>
    <col min="13325" max="13325" width="5.54296875" customWidth="1"/>
    <col min="13326" max="13326" width="19.54296875" customWidth="1"/>
    <col min="13327" max="13327" width="14.81640625" customWidth="1"/>
    <col min="13328" max="13328" width="3.81640625" customWidth="1"/>
    <col min="13568" max="13568" width="2.7265625" customWidth="1"/>
    <col min="13569" max="13569" width="30.7265625" customWidth="1"/>
    <col min="13570" max="13570" width="2.7265625" customWidth="1"/>
    <col min="13571" max="13571" width="7.54296875" customWidth="1"/>
    <col min="13572" max="13572" width="10.26953125" customWidth="1"/>
    <col min="13573" max="13573" width="12.1796875" customWidth="1"/>
    <col min="13574" max="13574" width="10.54296875" customWidth="1"/>
    <col min="13575" max="13575" width="15" customWidth="1"/>
    <col min="13576" max="13576" width="14.1796875" customWidth="1"/>
    <col min="13577" max="13577" width="8.54296875" customWidth="1"/>
    <col min="13578" max="13578" width="8.453125" customWidth="1"/>
    <col min="13579" max="13579" width="15.1796875" customWidth="1"/>
    <col min="13580" max="13580" width="3.1796875" customWidth="1"/>
    <col min="13581" max="13581" width="5.54296875" customWidth="1"/>
    <col min="13582" max="13582" width="19.54296875" customWidth="1"/>
    <col min="13583" max="13583" width="14.81640625" customWidth="1"/>
    <col min="13584" max="13584" width="3.81640625" customWidth="1"/>
    <col min="13824" max="13824" width="2.7265625" customWidth="1"/>
    <col min="13825" max="13825" width="30.7265625" customWidth="1"/>
    <col min="13826" max="13826" width="2.7265625" customWidth="1"/>
    <col min="13827" max="13827" width="7.54296875" customWidth="1"/>
    <col min="13828" max="13828" width="10.26953125" customWidth="1"/>
    <col min="13829" max="13829" width="12.1796875" customWidth="1"/>
    <col min="13830" max="13830" width="10.54296875" customWidth="1"/>
    <col min="13831" max="13831" width="15" customWidth="1"/>
    <col min="13832" max="13832" width="14.1796875" customWidth="1"/>
    <col min="13833" max="13833" width="8.54296875" customWidth="1"/>
    <col min="13834" max="13834" width="8.453125" customWidth="1"/>
    <col min="13835" max="13835" width="15.1796875" customWidth="1"/>
    <col min="13836" max="13836" width="3.1796875" customWidth="1"/>
    <col min="13837" max="13837" width="5.54296875" customWidth="1"/>
    <col min="13838" max="13838" width="19.54296875" customWidth="1"/>
    <col min="13839" max="13839" width="14.81640625" customWidth="1"/>
    <col min="13840" max="13840" width="3.81640625" customWidth="1"/>
    <col min="14080" max="14080" width="2.7265625" customWidth="1"/>
    <col min="14081" max="14081" width="30.7265625" customWidth="1"/>
    <col min="14082" max="14082" width="2.7265625" customWidth="1"/>
    <col min="14083" max="14083" width="7.54296875" customWidth="1"/>
    <col min="14084" max="14084" width="10.26953125" customWidth="1"/>
    <col min="14085" max="14085" width="12.1796875" customWidth="1"/>
    <col min="14086" max="14086" width="10.54296875" customWidth="1"/>
    <col min="14087" max="14087" width="15" customWidth="1"/>
    <col min="14088" max="14088" width="14.1796875" customWidth="1"/>
    <col min="14089" max="14089" width="8.54296875" customWidth="1"/>
    <col min="14090" max="14090" width="8.453125" customWidth="1"/>
    <col min="14091" max="14091" width="15.1796875" customWidth="1"/>
    <col min="14092" max="14092" width="3.1796875" customWidth="1"/>
    <col min="14093" max="14093" width="5.54296875" customWidth="1"/>
    <col min="14094" max="14094" width="19.54296875" customWidth="1"/>
    <col min="14095" max="14095" width="14.81640625" customWidth="1"/>
    <col min="14096" max="14096" width="3.81640625" customWidth="1"/>
    <col min="14336" max="14336" width="2.7265625" customWidth="1"/>
    <col min="14337" max="14337" width="30.7265625" customWidth="1"/>
    <col min="14338" max="14338" width="2.7265625" customWidth="1"/>
    <col min="14339" max="14339" width="7.54296875" customWidth="1"/>
    <col min="14340" max="14340" width="10.26953125" customWidth="1"/>
    <col min="14341" max="14341" width="12.1796875" customWidth="1"/>
    <col min="14342" max="14342" width="10.54296875" customWidth="1"/>
    <col min="14343" max="14343" width="15" customWidth="1"/>
    <col min="14344" max="14344" width="14.1796875" customWidth="1"/>
    <col min="14345" max="14345" width="8.54296875" customWidth="1"/>
    <col min="14346" max="14346" width="8.453125" customWidth="1"/>
    <col min="14347" max="14347" width="15.1796875" customWidth="1"/>
    <col min="14348" max="14348" width="3.1796875" customWidth="1"/>
    <col min="14349" max="14349" width="5.54296875" customWidth="1"/>
    <col min="14350" max="14350" width="19.54296875" customWidth="1"/>
    <col min="14351" max="14351" width="14.81640625" customWidth="1"/>
    <col min="14352" max="14352" width="3.81640625" customWidth="1"/>
    <col min="14592" max="14592" width="2.7265625" customWidth="1"/>
    <col min="14593" max="14593" width="30.7265625" customWidth="1"/>
    <col min="14594" max="14594" width="2.7265625" customWidth="1"/>
    <col min="14595" max="14595" width="7.54296875" customWidth="1"/>
    <col min="14596" max="14596" width="10.26953125" customWidth="1"/>
    <col min="14597" max="14597" width="12.1796875" customWidth="1"/>
    <col min="14598" max="14598" width="10.54296875" customWidth="1"/>
    <col min="14599" max="14599" width="15" customWidth="1"/>
    <col min="14600" max="14600" width="14.1796875" customWidth="1"/>
    <col min="14601" max="14601" width="8.54296875" customWidth="1"/>
    <col min="14602" max="14602" width="8.453125" customWidth="1"/>
    <col min="14603" max="14603" width="15.1796875" customWidth="1"/>
    <col min="14604" max="14604" width="3.1796875" customWidth="1"/>
    <col min="14605" max="14605" width="5.54296875" customWidth="1"/>
    <col min="14606" max="14606" width="19.54296875" customWidth="1"/>
    <col min="14607" max="14607" width="14.81640625" customWidth="1"/>
    <col min="14608" max="14608" width="3.81640625" customWidth="1"/>
    <col min="14848" max="14848" width="2.7265625" customWidth="1"/>
    <col min="14849" max="14849" width="30.7265625" customWidth="1"/>
    <col min="14850" max="14850" width="2.7265625" customWidth="1"/>
    <col min="14851" max="14851" width="7.54296875" customWidth="1"/>
    <col min="14852" max="14852" width="10.26953125" customWidth="1"/>
    <col min="14853" max="14853" width="12.1796875" customWidth="1"/>
    <col min="14854" max="14854" width="10.54296875" customWidth="1"/>
    <col min="14855" max="14855" width="15" customWidth="1"/>
    <col min="14856" max="14856" width="14.1796875" customWidth="1"/>
    <col min="14857" max="14857" width="8.54296875" customWidth="1"/>
    <col min="14858" max="14858" width="8.453125" customWidth="1"/>
    <col min="14859" max="14859" width="15.1796875" customWidth="1"/>
    <col min="14860" max="14860" width="3.1796875" customWidth="1"/>
    <col min="14861" max="14861" width="5.54296875" customWidth="1"/>
    <col min="14862" max="14862" width="19.54296875" customWidth="1"/>
    <col min="14863" max="14863" width="14.81640625" customWidth="1"/>
    <col min="14864" max="14864" width="3.81640625" customWidth="1"/>
    <col min="15104" max="15104" width="2.7265625" customWidth="1"/>
    <col min="15105" max="15105" width="30.7265625" customWidth="1"/>
    <col min="15106" max="15106" width="2.7265625" customWidth="1"/>
    <col min="15107" max="15107" width="7.54296875" customWidth="1"/>
    <col min="15108" max="15108" width="10.26953125" customWidth="1"/>
    <col min="15109" max="15109" width="12.1796875" customWidth="1"/>
    <col min="15110" max="15110" width="10.54296875" customWidth="1"/>
    <col min="15111" max="15111" width="15" customWidth="1"/>
    <col min="15112" max="15112" width="14.1796875" customWidth="1"/>
    <col min="15113" max="15113" width="8.54296875" customWidth="1"/>
    <col min="15114" max="15114" width="8.453125" customWidth="1"/>
    <col min="15115" max="15115" width="15.1796875" customWidth="1"/>
    <col min="15116" max="15116" width="3.1796875" customWidth="1"/>
    <col min="15117" max="15117" width="5.54296875" customWidth="1"/>
    <col min="15118" max="15118" width="19.54296875" customWidth="1"/>
    <col min="15119" max="15119" width="14.81640625" customWidth="1"/>
    <col min="15120" max="15120" width="3.81640625" customWidth="1"/>
    <col min="15360" max="15360" width="2.7265625" customWidth="1"/>
    <col min="15361" max="15361" width="30.7265625" customWidth="1"/>
    <col min="15362" max="15362" width="2.7265625" customWidth="1"/>
    <col min="15363" max="15363" width="7.54296875" customWidth="1"/>
    <col min="15364" max="15364" width="10.26953125" customWidth="1"/>
    <col min="15365" max="15365" width="12.1796875" customWidth="1"/>
    <col min="15366" max="15366" width="10.54296875" customWidth="1"/>
    <col min="15367" max="15367" width="15" customWidth="1"/>
    <col min="15368" max="15368" width="14.1796875" customWidth="1"/>
    <col min="15369" max="15369" width="8.54296875" customWidth="1"/>
    <col min="15370" max="15370" width="8.453125" customWidth="1"/>
    <col min="15371" max="15371" width="15.1796875" customWidth="1"/>
    <col min="15372" max="15372" width="3.1796875" customWidth="1"/>
    <col min="15373" max="15373" width="5.54296875" customWidth="1"/>
    <col min="15374" max="15374" width="19.54296875" customWidth="1"/>
    <col min="15375" max="15375" width="14.81640625" customWidth="1"/>
    <col min="15376" max="15376" width="3.81640625" customWidth="1"/>
    <col min="15616" max="15616" width="2.7265625" customWidth="1"/>
    <col min="15617" max="15617" width="30.7265625" customWidth="1"/>
    <col min="15618" max="15618" width="2.7265625" customWidth="1"/>
    <col min="15619" max="15619" width="7.54296875" customWidth="1"/>
    <col min="15620" max="15620" width="10.26953125" customWidth="1"/>
    <col min="15621" max="15621" width="12.1796875" customWidth="1"/>
    <col min="15622" max="15622" width="10.54296875" customWidth="1"/>
    <col min="15623" max="15623" width="15" customWidth="1"/>
    <col min="15624" max="15624" width="14.1796875" customWidth="1"/>
    <col min="15625" max="15625" width="8.54296875" customWidth="1"/>
    <col min="15626" max="15626" width="8.453125" customWidth="1"/>
    <col min="15627" max="15627" width="15.1796875" customWidth="1"/>
    <col min="15628" max="15628" width="3.1796875" customWidth="1"/>
    <col min="15629" max="15629" width="5.54296875" customWidth="1"/>
    <col min="15630" max="15630" width="19.54296875" customWidth="1"/>
    <col min="15631" max="15631" width="14.81640625" customWidth="1"/>
    <col min="15632" max="15632" width="3.81640625" customWidth="1"/>
    <col min="15872" max="15872" width="2.7265625" customWidth="1"/>
    <col min="15873" max="15873" width="30.7265625" customWidth="1"/>
    <col min="15874" max="15874" width="2.7265625" customWidth="1"/>
    <col min="15875" max="15875" width="7.54296875" customWidth="1"/>
    <col min="15876" max="15876" width="10.26953125" customWidth="1"/>
    <col min="15877" max="15877" width="12.1796875" customWidth="1"/>
    <col min="15878" max="15878" width="10.54296875" customWidth="1"/>
    <col min="15879" max="15879" width="15" customWidth="1"/>
    <col min="15880" max="15880" width="14.1796875" customWidth="1"/>
    <col min="15881" max="15881" width="8.54296875" customWidth="1"/>
    <col min="15882" max="15882" width="8.453125" customWidth="1"/>
    <col min="15883" max="15883" width="15.1796875" customWidth="1"/>
    <col min="15884" max="15884" width="3.1796875" customWidth="1"/>
    <col min="15885" max="15885" width="5.54296875" customWidth="1"/>
    <col min="15886" max="15886" width="19.54296875" customWidth="1"/>
    <col min="15887" max="15887" width="14.81640625" customWidth="1"/>
    <col min="15888" max="15888" width="3.81640625" customWidth="1"/>
    <col min="16128" max="16128" width="2.7265625" customWidth="1"/>
    <col min="16129" max="16129" width="30.7265625" customWidth="1"/>
    <col min="16130" max="16130" width="2.7265625" customWidth="1"/>
    <col min="16131" max="16131" width="7.54296875" customWidth="1"/>
    <col min="16132" max="16132" width="10.26953125" customWidth="1"/>
    <col min="16133" max="16133" width="12.1796875" customWidth="1"/>
    <col min="16134" max="16134" width="10.54296875" customWidth="1"/>
    <col min="16135" max="16135" width="15" customWidth="1"/>
    <col min="16136" max="16136" width="14.1796875" customWidth="1"/>
    <col min="16137" max="16137" width="8.54296875" customWidth="1"/>
    <col min="16138" max="16138" width="8.453125" customWidth="1"/>
    <col min="16139" max="16139" width="15.1796875" customWidth="1"/>
    <col min="16140" max="16140" width="3.1796875" customWidth="1"/>
    <col min="16141" max="16141" width="5.54296875" customWidth="1"/>
    <col min="16142" max="16142" width="19.54296875" customWidth="1"/>
    <col min="16143" max="16143" width="14.81640625" customWidth="1"/>
    <col min="16144" max="16144" width="3.81640625" customWidth="1"/>
  </cols>
  <sheetData>
    <row r="1" spans="1:18" s="19" customFormat="1" ht="86.15" customHeight="1" x14ac:dyDescent="0.35">
      <c r="A1" s="21"/>
      <c r="G1" s="20"/>
      <c r="R1" s="332"/>
    </row>
    <row r="2" spans="1:18" s="17" customFormat="1" ht="20.149999999999999" customHeight="1" x14ac:dyDescent="0.35">
      <c r="F2" s="18"/>
      <c r="G2" s="18"/>
    </row>
    <row r="3" spans="1:18" ht="15" customHeight="1" thickBot="1" x14ac:dyDescent="0.4">
      <c r="D3" s="370"/>
      <c r="E3" s="370"/>
      <c r="F3" s="370"/>
      <c r="G3" s="370"/>
      <c r="H3" s="370"/>
      <c r="I3" s="370"/>
      <c r="J3" s="370"/>
      <c r="K3" s="370"/>
      <c r="L3" s="370"/>
      <c r="M3" s="370"/>
      <c r="N3" s="370"/>
      <c r="O3" s="370"/>
    </row>
    <row r="4" spans="1:18" ht="15" customHeight="1" thickTop="1" x14ac:dyDescent="0.35">
      <c r="D4" s="96"/>
      <c r="E4" s="92"/>
      <c r="F4" s="92"/>
      <c r="G4" s="92"/>
      <c r="H4" s="92"/>
      <c r="I4" s="92"/>
      <c r="J4" s="93"/>
      <c r="O4" s="65"/>
    </row>
    <row r="5" spans="1:18" ht="15" customHeight="1" x14ac:dyDescent="0.35">
      <c r="D5" s="30"/>
      <c r="E5" s="4" t="s">
        <v>34097</v>
      </c>
      <c r="I5" s="93"/>
      <c r="J5" s="93"/>
      <c r="O5" s="54"/>
      <c r="P5" s="93"/>
    </row>
    <row r="6" spans="1:18" ht="15" customHeight="1" x14ac:dyDescent="0.35">
      <c r="D6" s="97"/>
      <c r="E6" s="376" t="s">
        <v>34040</v>
      </c>
      <c r="F6" s="376"/>
      <c r="G6" s="376"/>
      <c r="H6" s="376"/>
      <c r="I6" s="376"/>
      <c r="J6" s="376"/>
      <c r="K6" s="58"/>
      <c r="L6" s="278" t="s">
        <v>4997</v>
      </c>
      <c r="M6" s="59"/>
      <c r="N6" s="4" t="s">
        <v>4</v>
      </c>
      <c r="O6" s="54"/>
      <c r="P6" s="93"/>
    </row>
    <row r="7" spans="1:18" ht="15" customHeight="1" x14ac:dyDescent="0.35">
      <c r="D7" s="98"/>
      <c r="E7" s="376"/>
      <c r="F7" s="376"/>
      <c r="G7" s="376"/>
      <c r="H7" s="376"/>
      <c r="I7" s="376"/>
      <c r="J7" s="376"/>
      <c r="K7" s="58"/>
      <c r="O7" s="54"/>
    </row>
    <row r="8" spans="1:18" ht="15" customHeight="1" x14ac:dyDescent="0.35">
      <c r="D8" s="99"/>
      <c r="E8" s="58"/>
      <c r="F8" s="58"/>
      <c r="G8" s="58"/>
      <c r="H8" s="58"/>
      <c r="I8" s="58"/>
      <c r="J8" s="58"/>
      <c r="K8" s="58"/>
      <c r="O8" s="54"/>
    </row>
    <row r="9" spans="1:18" ht="15" customHeight="1" x14ac:dyDescent="0.35">
      <c r="D9" s="30"/>
      <c r="E9" s="4" t="s">
        <v>34034</v>
      </c>
      <c r="O9" s="54"/>
    </row>
    <row r="10" spans="1:18" ht="15" customHeight="1" x14ac:dyDescent="0.35">
      <c r="D10" s="30"/>
      <c r="E10" s="376" t="s">
        <v>8150</v>
      </c>
      <c r="F10" s="376"/>
      <c r="G10" s="376"/>
      <c r="H10" s="376"/>
      <c r="I10" s="376"/>
      <c r="O10" s="54"/>
    </row>
    <row r="11" spans="1:18" ht="15" customHeight="1" x14ac:dyDescent="0.35">
      <c r="D11" s="30"/>
      <c r="E11" s="376"/>
      <c r="F11" s="376"/>
      <c r="G11" s="376"/>
      <c r="H11" s="376"/>
      <c r="I11" s="376"/>
      <c r="L11" s="62" t="s">
        <v>4978</v>
      </c>
      <c r="M11" s="127"/>
      <c r="N11" s="4" t="s">
        <v>87</v>
      </c>
      <c r="O11" s="54"/>
    </row>
    <row r="12" spans="1:18" ht="15" customHeight="1" thickBot="1" x14ac:dyDescent="0.4">
      <c r="D12" s="98"/>
      <c r="L12" s="129" t="s">
        <v>4979</v>
      </c>
      <c r="M12" s="130"/>
      <c r="N12" s="4" t="s">
        <v>87</v>
      </c>
      <c r="O12" s="54"/>
    </row>
    <row r="13" spans="1:18" ht="15" customHeight="1" x14ac:dyDescent="0.35">
      <c r="D13" s="98"/>
      <c r="L13" s="128" t="s">
        <v>4980</v>
      </c>
      <c r="M13" s="279" t="str">
        <f>IF(SUM(M11:M12)=1,IF(OR(ISBLANK(M11),ISBLANK(M12)),"   ",SUM(M11:M12)),"ERROR: SUM")</f>
        <v>ERROR: SUM</v>
      </c>
      <c r="N13" s="135"/>
      <c r="O13" s="134"/>
    </row>
    <row r="14" spans="1:18" ht="15" customHeight="1" x14ac:dyDescent="0.35">
      <c r="D14" s="100"/>
      <c r="O14" s="54"/>
    </row>
    <row r="15" spans="1:18" ht="15" customHeight="1" x14ac:dyDescent="0.35">
      <c r="D15" s="100"/>
      <c r="E15" s="376" t="s">
        <v>8151</v>
      </c>
      <c r="F15" s="376"/>
      <c r="G15" s="376"/>
      <c r="H15" s="376"/>
      <c r="I15" s="376"/>
      <c r="J15" s="376"/>
      <c r="O15" s="54"/>
      <c r="Q15" s="136"/>
    </row>
    <row r="16" spans="1:18" ht="15" customHeight="1" x14ac:dyDescent="0.35">
      <c r="D16" s="100"/>
      <c r="E16" s="376"/>
      <c r="F16" s="376"/>
      <c r="G16" s="376"/>
      <c r="H16" s="376"/>
      <c r="I16" s="376"/>
      <c r="J16" s="376"/>
      <c r="O16" s="54"/>
    </row>
    <row r="17" spans="4:22" ht="15" customHeight="1" x14ac:dyDescent="0.35">
      <c r="D17" s="101"/>
      <c r="E17" s="376"/>
      <c r="F17" s="376"/>
      <c r="G17" s="376"/>
      <c r="H17" s="376"/>
      <c r="I17" s="376"/>
      <c r="J17" s="376"/>
      <c r="L17" s="102" t="s">
        <v>4986</v>
      </c>
      <c r="M17" s="123"/>
      <c r="N17" s="4" t="s">
        <v>87</v>
      </c>
      <c r="O17" s="161"/>
    </row>
    <row r="18" spans="4:22" ht="15.5" customHeight="1" x14ac:dyDescent="0.35">
      <c r="D18" s="101"/>
      <c r="F18" s="22"/>
      <c r="L18" s="103" t="s">
        <v>4987</v>
      </c>
      <c r="M18" s="123"/>
      <c r="N18" s="4" t="s">
        <v>87</v>
      </c>
      <c r="O18" s="161"/>
    </row>
    <row r="19" spans="4:22" ht="14" customHeight="1" x14ac:dyDescent="0.35">
      <c r="D19" s="101"/>
      <c r="L19" s="102" t="s">
        <v>4988</v>
      </c>
      <c r="M19" s="123"/>
      <c r="N19" s="4" t="s">
        <v>87</v>
      </c>
      <c r="O19" s="161"/>
    </row>
    <row r="20" spans="4:22" x14ac:dyDescent="0.35">
      <c r="D20" s="100"/>
      <c r="L20" s="102" t="s">
        <v>4989</v>
      </c>
      <c r="M20" s="123"/>
      <c r="N20" s="4" t="s">
        <v>87</v>
      </c>
      <c r="O20" s="161"/>
    </row>
    <row r="21" spans="4:22" ht="15" customHeight="1" thickBot="1" x14ac:dyDescent="0.4">
      <c r="D21" s="30"/>
      <c r="L21" s="132" t="s">
        <v>4990</v>
      </c>
      <c r="M21" s="123"/>
      <c r="N21" s="4" t="s">
        <v>87</v>
      </c>
      <c r="O21" s="161"/>
    </row>
    <row r="22" spans="4:22" ht="15" customHeight="1" x14ac:dyDescent="0.35">
      <c r="D22" s="30"/>
      <c r="L22" s="131" t="s">
        <v>4981</v>
      </c>
      <c r="M22" s="280" t="str">
        <f>IF(SUM(M17:M21)=1,IF(OR(ISBLANK(M17),ISBLANK(M18),ISBLANK(M19),ISBLANK(M20),ISBLANK(M21)),"   ",SUM(M17:M21)),"ERROR: SUM")</f>
        <v>ERROR: SUM</v>
      </c>
      <c r="O22" s="54"/>
    </row>
    <row r="23" spans="4:22" ht="15" customHeight="1" x14ac:dyDescent="0.35">
      <c r="D23" s="30"/>
      <c r="E23" s="376" t="s">
        <v>34041</v>
      </c>
      <c r="F23" s="376"/>
      <c r="G23" s="376"/>
      <c r="H23" s="376"/>
      <c r="I23" s="376"/>
      <c r="J23" s="376"/>
      <c r="O23" s="54"/>
      <c r="R23" s="53"/>
      <c r="S23" s="53"/>
      <c r="T23" s="53"/>
      <c r="U23" s="53"/>
      <c r="V23" s="53"/>
    </row>
    <row r="24" spans="4:22" x14ac:dyDescent="0.35">
      <c r="D24" s="30"/>
      <c r="E24" s="376"/>
      <c r="F24" s="376"/>
      <c r="G24" s="376"/>
      <c r="H24" s="376"/>
      <c r="I24" s="376"/>
      <c r="J24" s="376"/>
      <c r="O24" s="54"/>
    </row>
    <row r="25" spans="4:22" x14ac:dyDescent="0.35">
      <c r="D25" s="30"/>
      <c r="E25" s="376"/>
      <c r="F25" s="376"/>
      <c r="G25" s="376"/>
      <c r="H25" s="376"/>
      <c r="I25" s="376"/>
      <c r="J25" s="376"/>
      <c r="L25" s="104" t="s">
        <v>4982</v>
      </c>
      <c r="M25" s="123"/>
      <c r="N25" s="4" t="s">
        <v>87</v>
      </c>
      <c r="O25" s="54"/>
    </row>
    <row r="26" spans="4:22" ht="14.5" customHeight="1" x14ac:dyDescent="0.35">
      <c r="D26" s="30"/>
      <c r="E26" s="376"/>
      <c r="F26" s="376"/>
      <c r="G26" s="376"/>
      <c r="H26" s="376"/>
      <c r="I26" s="376"/>
      <c r="J26" s="376"/>
      <c r="L26" s="104" t="s">
        <v>4983</v>
      </c>
      <c r="M26" s="123"/>
      <c r="N26" s="4" t="s">
        <v>87</v>
      </c>
      <c r="O26" s="54"/>
    </row>
    <row r="27" spans="4:22" x14ac:dyDescent="0.35">
      <c r="D27" s="30"/>
      <c r="J27" s="72"/>
      <c r="L27" s="104" t="s">
        <v>4984</v>
      </c>
      <c r="M27" s="123"/>
      <c r="N27" s="4" t="s">
        <v>87</v>
      </c>
      <c r="O27" s="54"/>
    </row>
    <row r="28" spans="4:22" ht="15" thickBot="1" x14ac:dyDescent="0.4">
      <c r="D28" s="30"/>
      <c r="L28" s="133" t="s">
        <v>4985</v>
      </c>
      <c r="M28" s="123"/>
      <c r="N28" s="4" t="s">
        <v>87</v>
      </c>
      <c r="O28" s="54"/>
    </row>
    <row r="29" spans="4:22" x14ac:dyDescent="0.35">
      <c r="D29" s="30"/>
      <c r="L29" s="128" t="s">
        <v>4980</v>
      </c>
      <c r="M29" s="280" t="str">
        <f>IF(SUM(M25:M28)=1,IF(OR(ISBLANK(M25),ISBLANK(M26),ISBLANK(M27),ISBLANK(M28)),"   ",SUM(M25:M28)),"ERROR: SUM")</f>
        <v>ERROR: SUM</v>
      </c>
      <c r="N29" s="4"/>
      <c r="O29" s="54"/>
    </row>
    <row r="30" spans="4:22" x14ac:dyDescent="0.35">
      <c r="D30" s="30"/>
      <c r="E30" s="4" t="s">
        <v>34033</v>
      </c>
      <c r="O30" s="54"/>
    </row>
    <row r="31" spans="4:22" x14ac:dyDescent="0.35">
      <c r="D31" s="30"/>
      <c r="E31" s="376" t="s">
        <v>8153</v>
      </c>
      <c r="F31" s="376"/>
      <c r="G31" s="376"/>
      <c r="H31" s="376"/>
      <c r="I31" s="376"/>
      <c r="J31" s="376"/>
      <c r="O31" s="54"/>
    </row>
    <row r="32" spans="4:22" x14ac:dyDescent="0.35">
      <c r="D32" s="30"/>
      <c r="E32" s="376"/>
      <c r="F32" s="376"/>
      <c r="G32" s="376"/>
      <c r="H32" s="376"/>
      <c r="I32" s="376"/>
      <c r="J32" s="376"/>
      <c r="L32" s="62" t="s">
        <v>4978</v>
      </c>
      <c r="M32" s="123"/>
      <c r="N32" s="4" t="s">
        <v>87</v>
      </c>
      <c r="O32" s="54"/>
    </row>
    <row r="33" spans="3:17" ht="15" thickBot="1" x14ac:dyDescent="0.4">
      <c r="D33" s="30"/>
      <c r="E33" s="376"/>
      <c r="F33" s="376"/>
      <c r="G33" s="376"/>
      <c r="H33" s="376"/>
      <c r="I33" s="376"/>
      <c r="J33" s="376"/>
      <c r="L33" s="129" t="s">
        <v>4979</v>
      </c>
      <c r="M33" s="156"/>
      <c r="N33" s="4" t="s">
        <v>87</v>
      </c>
      <c r="O33" s="54"/>
    </row>
    <row r="34" spans="3:17" ht="14.5" customHeight="1" x14ac:dyDescent="0.35">
      <c r="D34" s="30"/>
      <c r="J34" s="72"/>
      <c r="L34" s="128" t="s">
        <v>4980</v>
      </c>
      <c r="M34" s="280" t="str">
        <f>IF(SUM(M32:M33)=1,IF(OR(ISBLANK(M32),ISBLANK(M33)),"   ",SUM(M32:M33)),"ERROR: SUM")</f>
        <v>ERROR: SUM</v>
      </c>
      <c r="O34" s="54"/>
    </row>
    <row r="35" spans="3:17" x14ac:dyDescent="0.35">
      <c r="D35" s="30"/>
      <c r="J35" s="71"/>
      <c r="O35" s="54"/>
    </row>
    <row r="36" spans="3:17" x14ac:dyDescent="0.35">
      <c r="D36" s="30"/>
      <c r="E36" s="376" t="s">
        <v>8154</v>
      </c>
      <c r="F36" s="376"/>
      <c r="G36" s="376"/>
      <c r="H36" s="376"/>
      <c r="I36" s="376"/>
      <c r="J36" s="376"/>
      <c r="O36" s="54"/>
    </row>
    <row r="37" spans="3:17" ht="14.5" customHeight="1" x14ac:dyDescent="0.35">
      <c r="D37" s="30"/>
      <c r="E37" s="376"/>
      <c r="F37" s="376"/>
      <c r="G37" s="376"/>
      <c r="H37" s="376"/>
      <c r="I37" s="376"/>
      <c r="J37" s="376"/>
      <c r="O37" s="54"/>
    </row>
    <row r="38" spans="3:17" ht="14.5" customHeight="1" x14ac:dyDescent="0.35">
      <c r="D38" s="30"/>
      <c r="E38" s="376"/>
      <c r="F38" s="376"/>
      <c r="G38" s="376"/>
      <c r="H38" s="376"/>
      <c r="I38" s="376"/>
      <c r="J38" s="376"/>
      <c r="L38" s="102" t="s">
        <v>4986</v>
      </c>
      <c r="M38" s="123"/>
      <c r="N38" s="4" t="s">
        <v>87</v>
      </c>
      <c r="O38" s="54"/>
    </row>
    <row r="39" spans="3:17" x14ac:dyDescent="0.35">
      <c r="C39" s="54"/>
      <c r="L39" s="102" t="s">
        <v>4987</v>
      </c>
      <c r="M39" s="123"/>
      <c r="N39" s="4" t="s">
        <v>87</v>
      </c>
      <c r="O39" s="54"/>
    </row>
    <row r="40" spans="3:17" ht="15" customHeight="1" x14ac:dyDescent="0.35">
      <c r="C40" s="54"/>
      <c r="L40" s="102" t="s">
        <v>4988</v>
      </c>
      <c r="M40" s="123"/>
      <c r="N40" s="4" t="s">
        <v>87</v>
      </c>
      <c r="O40" s="54"/>
      <c r="Q40" s="255"/>
    </row>
    <row r="41" spans="3:17" x14ac:dyDescent="0.35">
      <c r="C41" s="54"/>
      <c r="L41" s="102" t="s">
        <v>4989</v>
      </c>
      <c r="M41" s="123"/>
      <c r="N41" s="4" t="s">
        <v>87</v>
      </c>
      <c r="O41" s="54"/>
      <c r="Q41" s="255"/>
    </row>
    <row r="42" spans="3:17" ht="17" customHeight="1" thickBot="1" x14ac:dyDescent="0.4">
      <c r="C42" s="54"/>
      <c r="L42" s="132" t="s">
        <v>4990</v>
      </c>
      <c r="M42" s="123"/>
      <c r="N42" s="4" t="s">
        <v>87</v>
      </c>
      <c r="O42" s="54"/>
    </row>
    <row r="43" spans="3:17" x14ac:dyDescent="0.35">
      <c r="C43" s="54"/>
      <c r="L43" s="131" t="s">
        <v>4981</v>
      </c>
      <c r="M43" s="280" t="str">
        <f>IF(SUM(M38:M42)=1,IF(OR(ISBLANK(M38),ISBLANK(M39),ISBLANK(M40),ISBLANK(M41),ISBLANK(M42)),"   ",SUM(M38:M42)),"ERROR: SUM")</f>
        <v>ERROR: SUM</v>
      </c>
      <c r="O43" s="54"/>
    </row>
    <row r="44" spans="3:17" ht="14.5" customHeight="1" x14ac:dyDescent="0.35">
      <c r="C44" s="54"/>
      <c r="O44" s="54"/>
    </row>
    <row r="45" spans="3:17" x14ac:dyDescent="0.35">
      <c r="C45" s="54"/>
      <c r="E45" s="376" t="s">
        <v>8155</v>
      </c>
      <c r="F45" s="376"/>
      <c r="G45" s="376"/>
      <c r="H45" s="376"/>
      <c r="I45" s="376"/>
      <c r="J45" s="376"/>
      <c r="O45" s="54"/>
    </row>
    <row r="46" spans="3:17" x14ac:dyDescent="0.35">
      <c r="C46" s="54"/>
      <c r="E46" s="376"/>
      <c r="F46" s="376"/>
      <c r="G46" s="376"/>
      <c r="H46" s="376"/>
      <c r="I46" s="376"/>
      <c r="J46" s="376"/>
      <c r="O46" s="54"/>
    </row>
    <row r="47" spans="3:17" x14ac:dyDescent="0.35">
      <c r="C47" s="54"/>
      <c r="E47" s="376"/>
      <c r="F47" s="376"/>
      <c r="G47" s="376"/>
      <c r="H47" s="376"/>
      <c r="I47" s="376"/>
      <c r="J47" s="376"/>
      <c r="L47" s="104" t="s">
        <v>4982</v>
      </c>
      <c r="M47" s="123"/>
      <c r="N47" s="4" t="s">
        <v>87</v>
      </c>
      <c r="O47" s="54"/>
    </row>
    <row r="48" spans="3:17" x14ac:dyDescent="0.35">
      <c r="C48" s="54"/>
      <c r="E48" s="376"/>
      <c r="F48" s="376"/>
      <c r="G48" s="376"/>
      <c r="H48" s="376"/>
      <c r="I48" s="376"/>
      <c r="J48" s="376"/>
      <c r="L48" s="104" t="s">
        <v>4983</v>
      </c>
      <c r="M48" s="123"/>
      <c r="N48" s="4" t="s">
        <v>87</v>
      </c>
      <c r="O48" s="54"/>
    </row>
    <row r="49" spans="3:15" x14ac:dyDescent="0.35">
      <c r="C49" s="54"/>
      <c r="L49" s="104" t="s">
        <v>4984</v>
      </c>
      <c r="M49" s="123"/>
      <c r="N49" s="4" t="s">
        <v>87</v>
      </c>
      <c r="O49" s="54"/>
    </row>
    <row r="50" spans="3:15" ht="15" thickBot="1" x14ac:dyDescent="0.4">
      <c r="C50" s="54"/>
      <c r="L50" s="133" t="s">
        <v>4985</v>
      </c>
      <c r="M50" s="123"/>
      <c r="N50" s="4" t="s">
        <v>87</v>
      </c>
      <c r="O50" s="54"/>
    </row>
    <row r="51" spans="3:15" ht="13" customHeight="1" x14ac:dyDescent="0.35">
      <c r="C51" s="54"/>
      <c r="L51" s="131" t="s">
        <v>4981</v>
      </c>
      <c r="M51" s="280" t="str">
        <f>IF(SUM(M47:M50)=1,IF(OR(ISBLANK(M47),ISBLANK(M48),ISBLANK(M49),ISBLANK(M50)),"   ",SUM(M47:M50)),"ERROR: SUM")</f>
        <v>ERROR: SUM</v>
      </c>
      <c r="N51" s="4"/>
      <c r="O51" s="54"/>
    </row>
    <row r="52" spans="3:15" ht="13" customHeight="1" x14ac:dyDescent="0.35">
      <c r="C52" s="54"/>
      <c r="L52" s="148"/>
      <c r="O52" s="54"/>
    </row>
    <row r="53" spans="3:15" x14ac:dyDescent="0.35">
      <c r="C53" s="54"/>
      <c r="E53" s="265" t="s">
        <v>33973</v>
      </c>
      <c r="F53" s="265"/>
      <c r="G53" s="265"/>
      <c r="H53" s="265"/>
      <c r="I53" s="236" t="s">
        <v>33974</v>
      </c>
      <c r="O53" s="54"/>
    </row>
    <row r="54" spans="3:15" x14ac:dyDescent="0.35">
      <c r="C54" s="54"/>
      <c r="E54" s="390" t="s">
        <v>33975</v>
      </c>
      <c r="F54" s="390"/>
      <c r="G54" s="390"/>
      <c r="H54" s="390"/>
      <c r="I54" s="150"/>
      <c r="O54" s="54"/>
    </row>
    <row r="55" spans="3:15" x14ac:dyDescent="0.35">
      <c r="C55" s="54"/>
      <c r="L55" s="62" t="s">
        <v>4978</v>
      </c>
      <c r="M55" s="123"/>
      <c r="N55" s="4" t="s">
        <v>87</v>
      </c>
      <c r="O55" s="54"/>
    </row>
    <row r="56" spans="3:15" ht="15" thickBot="1" x14ac:dyDescent="0.4">
      <c r="C56" s="54"/>
      <c r="L56" s="129" t="s">
        <v>4979</v>
      </c>
      <c r="M56" s="156"/>
      <c r="N56" s="4" t="s">
        <v>87</v>
      </c>
      <c r="O56" s="54"/>
    </row>
    <row r="57" spans="3:15" x14ac:dyDescent="0.35">
      <c r="C57" s="54"/>
      <c r="L57" s="128" t="s">
        <v>33979</v>
      </c>
      <c r="M57" s="333" t="str">
        <f>IF(OR(ISBLANK(M55),ISBLANK(M56)),"   ",SUM(M55:M56))</f>
        <v xml:space="preserve">   </v>
      </c>
      <c r="N57" s="4" t="s">
        <v>87</v>
      </c>
      <c r="O57" s="54"/>
    </row>
    <row r="58" spans="3:15" x14ac:dyDescent="0.35">
      <c r="C58" s="54"/>
      <c r="M58" s="160">
        <f>COUNTIF(M55:M57,"")</f>
        <v>2</v>
      </c>
      <c r="N58" s="4"/>
      <c r="O58" s="54"/>
    </row>
    <row r="59" spans="3:15" x14ac:dyDescent="0.35">
      <c r="C59" s="54"/>
      <c r="E59" s="236" t="s">
        <v>34035</v>
      </c>
      <c r="O59" s="54"/>
    </row>
    <row r="60" spans="3:15" x14ac:dyDescent="0.35">
      <c r="C60" s="54"/>
      <c r="D60" s="33"/>
      <c r="E60" s="376" t="s">
        <v>34086</v>
      </c>
      <c r="F60" s="376"/>
      <c r="G60" s="376"/>
      <c r="H60" s="376"/>
      <c r="I60" s="376"/>
      <c r="O60" s="54"/>
    </row>
    <row r="61" spans="3:15" x14ac:dyDescent="0.35">
      <c r="C61" s="54"/>
      <c r="D61" s="33"/>
      <c r="E61" s="376"/>
      <c r="F61" s="376"/>
      <c r="G61" s="376"/>
      <c r="H61" s="376"/>
      <c r="I61" s="376"/>
      <c r="O61" s="54"/>
    </row>
    <row r="62" spans="3:15" x14ac:dyDescent="0.35">
      <c r="C62" s="54"/>
      <c r="D62" s="33"/>
      <c r="E62" s="376"/>
      <c r="F62" s="376"/>
      <c r="G62" s="376"/>
      <c r="H62" s="376"/>
      <c r="I62" s="376"/>
      <c r="L62" s="102" t="s">
        <v>4986</v>
      </c>
      <c r="M62" s="123"/>
      <c r="N62" s="4" t="s">
        <v>87</v>
      </c>
      <c r="O62" s="54"/>
    </row>
    <row r="63" spans="3:15" x14ac:dyDescent="0.35">
      <c r="C63" s="54"/>
      <c r="D63" s="33"/>
      <c r="L63" s="102" t="s">
        <v>4987</v>
      </c>
      <c r="M63" s="123"/>
      <c r="N63" s="4" t="s">
        <v>87</v>
      </c>
      <c r="O63" s="54"/>
    </row>
    <row r="64" spans="3:15" x14ac:dyDescent="0.35">
      <c r="C64" s="54"/>
      <c r="L64" s="102" t="s">
        <v>4988</v>
      </c>
      <c r="M64" s="123"/>
      <c r="N64" s="4" t="s">
        <v>87</v>
      </c>
      <c r="O64" s="54"/>
    </row>
    <row r="65" spans="3:15" x14ac:dyDescent="0.35">
      <c r="C65" s="54"/>
      <c r="L65" s="102" t="s">
        <v>4989</v>
      </c>
      <c r="M65" s="123"/>
      <c r="N65" s="4" t="s">
        <v>87</v>
      </c>
      <c r="O65" s="54"/>
    </row>
    <row r="66" spans="3:15" x14ac:dyDescent="0.35">
      <c r="C66" s="54"/>
      <c r="L66" s="102" t="s">
        <v>4990</v>
      </c>
      <c r="M66" s="123"/>
      <c r="N66" s="4" t="s">
        <v>87</v>
      </c>
      <c r="O66" s="54"/>
    </row>
    <row r="67" spans="3:15" ht="15" thickBot="1" x14ac:dyDescent="0.4">
      <c r="C67" s="54"/>
      <c r="D67" s="50"/>
      <c r="E67" s="50"/>
      <c r="F67" s="50"/>
      <c r="G67" s="50"/>
      <c r="H67" s="50"/>
      <c r="I67" s="50"/>
      <c r="J67" s="50"/>
      <c r="K67" s="50"/>
      <c r="L67" s="50"/>
      <c r="M67" s="159">
        <f>COUNTIF(M62:M66,"")</f>
        <v>5</v>
      </c>
      <c r="N67" s="50"/>
      <c r="O67" s="48"/>
    </row>
    <row r="68" spans="3:15" ht="15" thickTop="1" x14ac:dyDescent="0.35"/>
    <row r="70" spans="3:15" ht="15.75" customHeight="1" x14ac:dyDescent="0.35"/>
    <row r="71" spans="3:15" ht="15.75" customHeight="1" x14ac:dyDescent="0.35"/>
    <row r="72" spans="3:15" ht="15.75" customHeight="1" x14ac:dyDescent="0.35"/>
  </sheetData>
  <sheetProtection algorithmName="SHA-512" hashValue="xfohX/9DFtvs0aJvwtVh1EVW1otynld7gymhykwhA1Y6y8/F64pmqVuH5o7ItWSOXtey6DBoCD0GzkGvfU/Alw==" saltValue="gtE2Z2iCzDzJqaDkqhP9IA==" spinCount="100000" sheet="1" objects="1" scenarios="1" selectLockedCells="1"/>
  <dataConsolidate link="1"/>
  <mergeCells count="10">
    <mergeCell ref="E60:I62"/>
    <mergeCell ref="D3:O3"/>
    <mergeCell ref="E10:I11"/>
    <mergeCell ref="E15:J17"/>
    <mergeCell ref="E54:H54"/>
    <mergeCell ref="E6:J7"/>
    <mergeCell ref="E23:J26"/>
    <mergeCell ref="E31:J33"/>
    <mergeCell ref="E36:J38"/>
    <mergeCell ref="E45:J48"/>
  </mergeCells>
  <conditionalFormatting sqref="M11:M12">
    <cfRule type="expression" priority="3">
      <formula>SUM($M$11:$M$12)&lt;= 1</formula>
    </cfRule>
  </conditionalFormatting>
  <conditionalFormatting sqref="M10">
    <cfRule type="expression" priority="2">
      <formula>SUM($M$11:$M$12)&lt;=1</formula>
    </cfRule>
  </conditionalFormatting>
  <conditionalFormatting sqref="M22">
    <cfRule type="expression" priority="1">
      <formula>"m23=1"</formula>
    </cfRule>
  </conditionalFormatting>
  <dataValidations xWindow="1379" yWindow="429" count="13">
    <dataValidation type="list" allowBlank="1" showInputMessage="1" showErrorMessage="1" sqref="WVR983045 JD5 SZ5 ACV5 AMR5 AWN5 BGJ5 BQF5 CAB5 CJX5 CTT5 DDP5 DNL5 DXH5 EHD5 EQZ5 FAV5 FKR5 FUN5 GEJ5 GOF5 GYB5 HHX5 HRT5 IBP5 ILL5 IVH5 JFD5 JOZ5 JYV5 KIR5 KSN5 LCJ5 LMF5 LWB5 MFX5 MPT5 MZP5 NJL5 NTH5 ODD5 OMZ5 OWV5 PGR5 PQN5 QAJ5 QKF5 QUB5 RDX5 RNT5 RXP5 SHL5 SRH5 TBD5 TKZ5 TUV5 UER5 UON5 UYJ5 VIF5 VSB5 WBX5 WLT5 WVP5 K65527 JF65541 TB65541 ACX65541 AMT65541 AWP65541 BGL65541 BQH65541 CAD65541 CJZ65541 CTV65541 DDR65541 DNN65541 DXJ65541 EHF65541 ERB65541 FAX65541 FKT65541 FUP65541 GEL65541 GOH65541 GYD65541 HHZ65541 HRV65541 IBR65541 ILN65541 IVJ65541 JFF65541 JPB65541 JYX65541 KIT65541 KSP65541 LCL65541 LMH65541 LWD65541 MFZ65541 MPV65541 MZR65541 NJN65541 NTJ65541 ODF65541 ONB65541 OWX65541 PGT65541 PQP65541 QAL65541 QKH65541 QUD65541 RDZ65541 RNV65541 RXR65541 SHN65541 SRJ65541 TBF65541 TLB65541 TUX65541 UET65541 UOP65541 UYL65541 VIH65541 VSD65541 WBZ65541 WLV65541 WVR65541 K131063 JF131077 TB131077 ACX131077 AMT131077 AWP131077 BGL131077 BQH131077 CAD131077 CJZ131077 CTV131077 DDR131077 DNN131077 DXJ131077 EHF131077 ERB131077 FAX131077 FKT131077 FUP131077 GEL131077 GOH131077 GYD131077 HHZ131077 HRV131077 IBR131077 ILN131077 IVJ131077 JFF131077 JPB131077 JYX131077 KIT131077 KSP131077 LCL131077 LMH131077 LWD131077 MFZ131077 MPV131077 MZR131077 NJN131077 NTJ131077 ODF131077 ONB131077 OWX131077 PGT131077 PQP131077 QAL131077 QKH131077 QUD131077 RDZ131077 RNV131077 RXR131077 SHN131077 SRJ131077 TBF131077 TLB131077 TUX131077 UET131077 UOP131077 UYL131077 VIH131077 VSD131077 WBZ131077 WLV131077 WVR131077 K196599 JF196613 TB196613 ACX196613 AMT196613 AWP196613 BGL196613 BQH196613 CAD196613 CJZ196613 CTV196613 DDR196613 DNN196613 DXJ196613 EHF196613 ERB196613 FAX196613 FKT196613 FUP196613 GEL196613 GOH196613 GYD196613 HHZ196613 HRV196613 IBR196613 ILN196613 IVJ196613 JFF196613 JPB196613 JYX196613 KIT196613 KSP196613 LCL196613 LMH196613 LWD196613 MFZ196613 MPV196613 MZR196613 NJN196613 NTJ196613 ODF196613 ONB196613 OWX196613 PGT196613 PQP196613 QAL196613 QKH196613 QUD196613 RDZ196613 RNV196613 RXR196613 SHN196613 SRJ196613 TBF196613 TLB196613 TUX196613 UET196613 UOP196613 UYL196613 VIH196613 VSD196613 WBZ196613 WLV196613 WVR196613 K262135 JF262149 TB262149 ACX262149 AMT262149 AWP262149 BGL262149 BQH262149 CAD262149 CJZ262149 CTV262149 DDR262149 DNN262149 DXJ262149 EHF262149 ERB262149 FAX262149 FKT262149 FUP262149 GEL262149 GOH262149 GYD262149 HHZ262149 HRV262149 IBR262149 ILN262149 IVJ262149 JFF262149 JPB262149 JYX262149 KIT262149 KSP262149 LCL262149 LMH262149 LWD262149 MFZ262149 MPV262149 MZR262149 NJN262149 NTJ262149 ODF262149 ONB262149 OWX262149 PGT262149 PQP262149 QAL262149 QKH262149 QUD262149 RDZ262149 RNV262149 RXR262149 SHN262149 SRJ262149 TBF262149 TLB262149 TUX262149 UET262149 UOP262149 UYL262149 VIH262149 VSD262149 WBZ262149 WLV262149 WVR262149 K327671 JF327685 TB327685 ACX327685 AMT327685 AWP327685 BGL327685 BQH327685 CAD327685 CJZ327685 CTV327685 DDR327685 DNN327685 DXJ327685 EHF327685 ERB327685 FAX327685 FKT327685 FUP327685 GEL327685 GOH327685 GYD327685 HHZ327685 HRV327685 IBR327685 ILN327685 IVJ327685 JFF327685 JPB327685 JYX327685 KIT327685 KSP327685 LCL327685 LMH327685 LWD327685 MFZ327685 MPV327685 MZR327685 NJN327685 NTJ327685 ODF327685 ONB327685 OWX327685 PGT327685 PQP327685 QAL327685 QKH327685 QUD327685 RDZ327685 RNV327685 RXR327685 SHN327685 SRJ327685 TBF327685 TLB327685 TUX327685 UET327685 UOP327685 UYL327685 VIH327685 VSD327685 WBZ327685 WLV327685 WVR327685 K393207 JF393221 TB393221 ACX393221 AMT393221 AWP393221 BGL393221 BQH393221 CAD393221 CJZ393221 CTV393221 DDR393221 DNN393221 DXJ393221 EHF393221 ERB393221 FAX393221 FKT393221 FUP393221 GEL393221 GOH393221 GYD393221 HHZ393221 HRV393221 IBR393221 ILN393221 IVJ393221 JFF393221 JPB393221 JYX393221 KIT393221 KSP393221 LCL393221 LMH393221 LWD393221 MFZ393221 MPV393221 MZR393221 NJN393221 NTJ393221 ODF393221 ONB393221 OWX393221 PGT393221 PQP393221 QAL393221 QKH393221 QUD393221 RDZ393221 RNV393221 RXR393221 SHN393221 SRJ393221 TBF393221 TLB393221 TUX393221 UET393221 UOP393221 UYL393221 VIH393221 VSD393221 WBZ393221 WLV393221 WVR393221 K458743 JF458757 TB458757 ACX458757 AMT458757 AWP458757 BGL458757 BQH458757 CAD458757 CJZ458757 CTV458757 DDR458757 DNN458757 DXJ458757 EHF458757 ERB458757 FAX458757 FKT458757 FUP458757 GEL458757 GOH458757 GYD458757 HHZ458757 HRV458757 IBR458757 ILN458757 IVJ458757 JFF458757 JPB458757 JYX458757 KIT458757 KSP458757 LCL458757 LMH458757 LWD458757 MFZ458757 MPV458757 MZR458757 NJN458757 NTJ458757 ODF458757 ONB458757 OWX458757 PGT458757 PQP458757 QAL458757 QKH458757 QUD458757 RDZ458757 RNV458757 RXR458757 SHN458757 SRJ458757 TBF458757 TLB458757 TUX458757 UET458757 UOP458757 UYL458757 VIH458757 VSD458757 WBZ458757 WLV458757 WVR458757 K524279 JF524293 TB524293 ACX524293 AMT524293 AWP524293 BGL524293 BQH524293 CAD524293 CJZ524293 CTV524293 DDR524293 DNN524293 DXJ524293 EHF524293 ERB524293 FAX524293 FKT524293 FUP524293 GEL524293 GOH524293 GYD524293 HHZ524293 HRV524293 IBR524293 ILN524293 IVJ524293 JFF524293 JPB524293 JYX524293 KIT524293 KSP524293 LCL524293 LMH524293 LWD524293 MFZ524293 MPV524293 MZR524293 NJN524293 NTJ524293 ODF524293 ONB524293 OWX524293 PGT524293 PQP524293 QAL524293 QKH524293 QUD524293 RDZ524293 RNV524293 RXR524293 SHN524293 SRJ524293 TBF524293 TLB524293 TUX524293 UET524293 UOP524293 UYL524293 VIH524293 VSD524293 WBZ524293 WLV524293 WVR524293 K589815 JF589829 TB589829 ACX589829 AMT589829 AWP589829 BGL589829 BQH589829 CAD589829 CJZ589829 CTV589829 DDR589829 DNN589829 DXJ589829 EHF589829 ERB589829 FAX589829 FKT589829 FUP589829 GEL589829 GOH589829 GYD589829 HHZ589829 HRV589829 IBR589829 ILN589829 IVJ589829 JFF589829 JPB589829 JYX589829 KIT589829 KSP589829 LCL589829 LMH589829 LWD589829 MFZ589829 MPV589829 MZR589829 NJN589829 NTJ589829 ODF589829 ONB589829 OWX589829 PGT589829 PQP589829 QAL589829 QKH589829 QUD589829 RDZ589829 RNV589829 RXR589829 SHN589829 SRJ589829 TBF589829 TLB589829 TUX589829 UET589829 UOP589829 UYL589829 VIH589829 VSD589829 WBZ589829 WLV589829 WVR589829 K655351 JF655365 TB655365 ACX655365 AMT655365 AWP655365 BGL655365 BQH655365 CAD655365 CJZ655365 CTV655365 DDR655365 DNN655365 DXJ655365 EHF655365 ERB655365 FAX655365 FKT655365 FUP655365 GEL655365 GOH655365 GYD655365 HHZ655365 HRV655365 IBR655365 ILN655365 IVJ655365 JFF655365 JPB655365 JYX655365 KIT655365 KSP655365 LCL655365 LMH655365 LWD655365 MFZ655365 MPV655365 MZR655365 NJN655365 NTJ655365 ODF655365 ONB655365 OWX655365 PGT655365 PQP655365 QAL655365 QKH655365 QUD655365 RDZ655365 RNV655365 RXR655365 SHN655365 SRJ655365 TBF655365 TLB655365 TUX655365 UET655365 UOP655365 UYL655365 VIH655365 VSD655365 WBZ655365 WLV655365 WVR655365 K720887 JF720901 TB720901 ACX720901 AMT720901 AWP720901 BGL720901 BQH720901 CAD720901 CJZ720901 CTV720901 DDR720901 DNN720901 DXJ720901 EHF720901 ERB720901 FAX720901 FKT720901 FUP720901 GEL720901 GOH720901 GYD720901 HHZ720901 HRV720901 IBR720901 ILN720901 IVJ720901 JFF720901 JPB720901 JYX720901 KIT720901 KSP720901 LCL720901 LMH720901 LWD720901 MFZ720901 MPV720901 MZR720901 NJN720901 NTJ720901 ODF720901 ONB720901 OWX720901 PGT720901 PQP720901 QAL720901 QKH720901 QUD720901 RDZ720901 RNV720901 RXR720901 SHN720901 SRJ720901 TBF720901 TLB720901 TUX720901 UET720901 UOP720901 UYL720901 VIH720901 VSD720901 WBZ720901 WLV720901 WVR720901 K786423 JF786437 TB786437 ACX786437 AMT786437 AWP786437 BGL786437 BQH786437 CAD786437 CJZ786437 CTV786437 DDR786437 DNN786437 DXJ786437 EHF786437 ERB786437 FAX786437 FKT786437 FUP786437 GEL786437 GOH786437 GYD786437 HHZ786437 HRV786437 IBR786437 ILN786437 IVJ786437 JFF786437 JPB786437 JYX786437 KIT786437 KSP786437 LCL786437 LMH786437 LWD786437 MFZ786437 MPV786437 MZR786437 NJN786437 NTJ786437 ODF786437 ONB786437 OWX786437 PGT786437 PQP786437 QAL786437 QKH786437 QUD786437 RDZ786437 RNV786437 RXR786437 SHN786437 SRJ786437 TBF786437 TLB786437 TUX786437 UET786437 UOP786437 UYL786437 VIH786437 VSD786437 WBZ786437 WLV786437 WVR786437 K851959 JF851973 TB851973 ACX851973 AMT851973 AWP851973 BGL851973 BQH851973 CAD851973 CJZ851973 CTV851973 DDR851973 DNN851973 DXJ851973 EHF851973 ERB851973 FAX851973 FKT851973 FUP851973 GEL851973 GOH851973 GYD851973 HHZ851973 HRV851973 IBR851973 ILN851973 IVJ851973 JFF851973 JPB851973 JYX851973 KIT851973 KSP851973 LCL851973 LMH851973 LWD851973 MFZ851973 MPV851973 MZR851973 NJN851973 NTJ851973 ODF851973 ONB851973 OWX851973 PGT851973 PQP851973 QAL851973 QKH851973 QUD851973 RDZ851973 RNV851973 RXR851973 SHN851973 SRJ851973 TBF851973 TLB851973 TUX851973 UET851973 UOP851973 UYL851973 VIH851973 VSD851973 WBZ851973 WLV851973 WVR851973 K917495 JF917509 TB917509 ACX917509 AMT917509 AWP917509 BGL917509 BQH917509 CAD917509 CJZ917509 CTV917509 DDR917509 DNN917509 DXJ917509 EHF917509 ERB917509 FAX917509 FKT917509 FUP917509 GEL917509 GOH917509 GYD917509 HHZ917509 HRV917509 IBR917509 ILN917509 IVJ917509 JFF917509 JPB917509 JYX917509 KIT917509 KSP917509 LCL917509 LMH917509 LWD917509 MFZ917509 MPV917509 MZR917509 NJN917509 NTJ917509 ODF917509 ONB917509 OWX917509 PGT917509 PQP917509 QAL917509 QKH917509 QUD917509 RDZ917509 RNV917509 RXR917509 SHN917509 SRJ917509 TBF917509 TLB917509 TUX917509 UET917509 UOP917509 UYL917509 VIH917509 VSD917509 WBZ917509 WLV917509 WVR917509 K983031 JF983045 TB983045 ACX983045 AMT983045 AWP983045 BGL983045 BQH983045 CAD983045 CJZ983045 CTV983045 DDR983045 DNN983045 DXJ983045 EHF983045 ERB983045 FAX983045 FKT983045 FUP983045 GEL983045 GOH983045 GYD983045 HHZ983045 HRV983045 IBR983045 ILN983045 IVJ983045 JFF983045 JPB983045 JYX983045 KIT983045 KSP983045 LCL983045 LMH983045 LWD983045 MFZ983045 MPV983045 MZR983045 NJN983045 NTJ983045 ODF983045 ONB983045 OWX983045 PGT983045 PQP983045 QAL983045 QKH983045 QUD983045 RDZ983045 RNV983045 RXR983045 SHN983045 SRJ983045 TBF983045 TLB983045 TUX983045 UET983045 UOP983045 UYL983045 VIH983045 VSD983045 WBZ983045 WLV983045" xr:uid="{B66E0FE3-B3F5-476F-B113-A85C1D660F31}">
      <formula1>"2017,2018"</formula1>
    </dataValidation>
    <dataValidation type="list" allowBlank="1" showInputMessage="1" showErrorMessage="1" sqref="JI5 TE5 ADA5 AMW5 AWS5 BGO5 BQK5 CAG5 CKC5 CTY5 DDU5 DNQ5 DXM5 EHI5 ERE5 FBA5 FKW5 FUS5 GEO5 GOK5 GYG5 HIC5 HRY5 IBU5 ILQ5 IVM5 JFI5 JPE5 JZA5 KIW5 KSS5 LCO5 LMK5 LWG5 MGC5 MPY5 MZU5 NJQ5 NTM5 ODI5 ONE5 OXA5 PGW5 PQS5 QAO5 QKK5 QUG5 REC5 RNY5 RXU5 SHQ5 SRM5 TBI5 TLE5 TVA5 UEW5 UOS5 UYO5 VIK5 VSG5 WCC5 WLY5 WVU5 JK65541 TG65541 ADC65541 AMY65541 AWU65541 BGQ65541 BQM65541 CAI65541 CKE65541 CUA65541 DDW65541 DNS65541 DXO65541 EHK65541 ERG65541 FBC65541 FKY65541 FUU65541 GEQ65541 GOM65541 GYI65541 HIE65541 HSA65541 IBW65541 ILS65541 IVO65541 JFK65541 JPG65541 JZC65541 KIY65541 KSU65541 LCQ65541 LMM65541 LWI65541 MGE65541 MQA65541 MZW65541 NJS65541 NTO65541 ODK65541 ONG65541 OXC65541 PGY65541 PQU65541 QAQ65541 QKM65541 QUI65541 REE65541 ROA65541 RXW65541 SHS65541 SRO65541 TBK65541 TLG65541 TVC65541 UEY65541 UOU65541 UYQ65541 VIM65541 VSI65541 WCE65541 WMA65541 WVW65541 JK131077 TG131077 ADC131077 AMY131077 AWU131077 BGQ131077 BQM131077 CAI131077 CKE131077 CUA131077 DDW131077 DNS131077 DXO131077 EHK131077 ERG131077 FBC131077 FKY131077 FUU131077 GEQ131077 GOM131077 GYI131077 HIE131077 HSA131077 IBW131077 ILS131077 IVO131077 JFK131077 JPG131077 JZC131077 KIY131077 KSU131077 LCQ131077 LMM131077 LWI131077 MGE131077 MQA131077 MZW131077 NJS131077 NTO131077 ODK131077 ONG131077 OXC131077 PGY131077 PQU131077 QAQ131077 QKM131077 QUI131077 REE131077 ROA131077 RXW131077 SHS131077 SRO131077 TBK131077 TLG131077 TVC131077 UEY131077 UOU131077 UYQ131077 VIM131077 VSI131077 WCE131077 WMA131077 WVW131077 JK196613 TG196613 ADC196613 AMY196613 AWU196613 BGQ196613 BQM196613 CAI196613 CKE196613 CUA196613 DDW196613 DNS196613 DXO196613 EHK196613 ERG196613 FBC196613 FKY196613 FUU196613 GEQ196613 GOM196613 GYI196613 HIE196613 HSA196613 IBW196613 ILS196613 IVO196613 JFK196613 JPG196613 JZC196613 KIY196613 KSU196613 LCQ196613 LMM196613 LWI196613 MGE196613 MQA196613 MZW196613 NJS196613 NTO196613 ODK196613 ONG196613 OXC196613 PGY196613 PQU196613 QAQ196613 QKM196613 QUI196613 REE196613 ROA196613 RXW196613 SHS196613 SRO196613 TBK196613 TLG196613 TVC196613 UEY196613 UOU196613 UYQ196613 VIM196613 VSI196613 WCE196613 WMA196613 WVW196613 JK262149 TG262149 ADC262149 AMY262149 AWU262149 BGQ262149 BQM262149 CAI262149 CKE262149 CUA262149 DDW262149 DNS262149 DXO262149 EHK262149 ERG262149 FBC262149 FKY262149 FUU262149 GEQ262149 GOM262149 GYI262149 HIE262149 HSA262149 IBW262149 ILS262149 IVO262149 JFK262149 JPG262149 JZC262149 KIY262149 KSU262149 LCQ262149 LMM262149 LWI262149 MGE262149 MQA262149 MZW262149 NJS262149 NTO262149 ODK262149 ONG262149 OXC262149 PGY262149 PQU262149 QAQ262149 QKM262149 QUI262149 REE262149 ROA262149 RXW262149 SHS262149 SRO262149 TBK262149 TLG262149 TVC262149 UEY262149 UOU262149 UYQ262149 VIM262149 VSI262149 WCE262149 WMA262149 WVW262149 JK327685 TG327685 ADC327685 AMY327685 AWU327685 BGQ327685 BQM327685 CAI327685 CKE327685 CUA327685 DDW327685 DNS327685 DXO327685 EHK327685 ERG327685 FBC327685 FKY327685 FUU327685 GEQ327685 GOM327685 GYI327685 HIE327685 HSA327685 IBW327685 ILS327685 IVO327685 JFK327685 JPG327685 JZC327685 KIY327685 KSU327685 LCQ327685 LMM327685 LWI327685 MGE327685 MQA327685 MZW327685 NJS327685 NTO327685 ODK327685 ONG327685 OXC327685 PGY327685 PQU327685 QAQ327685 QKM327685 QUI327685 REE327685 ROA327685 RXW327685 SHS327685 SRO327685 TBK327685 TLG327685 TVC327685 UEY327685 UOU327685 UYQ327685 VIM327685 VSI327685 WCE327685 WMA327685 WVW327685 JK393221 TG393221 ADC393221 AMY393221 AWU393221 BGQ393221 BQM393221 CAI393221 CKE393221 CUA393221 DDW393221 DNS393221 DXO393221 EHK393221 ERG393221 FBC393221 FKY393221 FUU393221 GEQ393221 GOM393221 GYI393221 HIE393221 HSA393221 IBW393221 ILS393221 IVO393221 JFK393221 JPG393221 JZC393221 KIY393221 KSU393221 LCQ393221 LMM393221 LWI393221 MGE393221 MQA393221 MZW393221 NJS393221 NTO393221 ODK393221 ONG393221 OXC393221 PGY393221 PQU393221 QAQ393221 QKM393221 QUI393221 REE393221 ROA393221 RXW393221 SHS393221 SRO393221 TBK393221 TLG393221 TVC393221 UEY393221 UOU393221 UYQ393221 VIM393221 VSI393221 WCE393221 WMA393221 WVW393221 JK458757 TG458757 ADC458757 AMY458757 AWU458757 BGQ458757 BQM458757 CAI458757 CKE458757 CUA458757 DDW458757 DNS458757 DXO458757 EHK458757 ERG458757 FBC458757 FKY458757 FUU458757 GEQ458757 GOM458757 GYI458757 HIE458757 HSA458757 IBW458757 ILS458757 IVO458757 JFK458757 JPG458757 JZC458757 KIY458757 KSU458757 LCQ458757 LMM458757 LWI458757 MGE458757 MQA458757 MZW458757 NJS458757 NTO458757 ODK458757 ONG458757 OXC458757 PGY458757 PQU458757 QAQ458757 QKM458757 QUI458757 REE458757 ROA458757 RXW458757 SHS458757 SRO458757 TBK458757 TLG458757 TVC458757 UEY458757 UOU458757 UYQ458757 VIM458757 VSI458757 WCE458757 WMA458757 WVW458757 JK524293 TG524293 ADC524293 AMY524293 AWU524293 BGQ524293 BQM524293 CAI524293 CKE524293 CUA524293 DDW524293 DNS524293 DXO524293 EHK524293 ERG524293 FBC524293 FKY524293 FUU524293 GEQ524293 GOM524293 GYI524293 HIE524293 HSA524293 IBW524293 ILS524293 IVO524293 JFK524293 JPG524293 JZC524293 KIY524293 KSU524293 LCQ524293 LMM524293 LWI524293 MGE524293 MQA524293 MZW524293 NJS524293 NTO524293 ODK524293 ONG524293 OXC524293 PGY524293 PQU524293 QAQ524293 QKM524293 QUI524293 REE524293 ROA524293 RXW524293 SHS524293 SRO524293 TBK524293 TLG524293 TVC524293 UEY524293 UOU524293 UYQ524293 VIM524293 VSI524293 WCE524293 WMA524293 WVW524293 JK589829 TG589829 ADC589829 AMY589829 AWU589829 BGQ589829 BQM589829 CAI589829 CKE589829 CUA589829 DDW589829 DNS589829 DXO589829 EHK589829 ERG589829 FBC589829 FKY589829 FUU589829 GEQ589829 GOM589829 GYI589829 HIE589829 HSA589829 IBW589829 ILS589829 IVO589829 JFK589829 JPG589829 JZC589829 KIY589829 KSU589829 LCQ589829 LMM589829 LWI589829 MGE589829 MQA589829 MZW589829 NJS589829 NTO589829 ODK589829 ONG589829 OXC589829 PGY589829 PQU589829 QAQ589829 QKM589829 QUI589829 REE589829 ROA589829 RXW589829 SHS589829 SRO589829 TBK589829 TLG589829 TVC589829 UEY589829 UOU589829 UYQ589829 VIM589829 VSI589829 WCE589829 WMA589829 WVW589829 JK655365 TG655365 ADC655365 AMY655365 AWU655365 BGQ655365 BQM655365 CAI655365 CKE655365 CUA655365 DDW655365 DNS655365 DXO655365 EHK655365 ERG655365 FBC655365 FKY655365 FUU655365 GEQ655365 GOM655365 GYI655365 HIE655365 HSA655365 IBW655365 ILS655365 IVO655365 JFK655365 JPG655365 JZC655365 KIY655365 KSU655365 LCQ655365 LMM655365 LWI655365 MGE655365 MQA655365 MZW655365 NJS655365 NTO655365 ODK655365 ONG655365 OXC655365 PGY655365 PQU655365 QAQ655365 QKM655365 QUI655365 REE655365 ROA655365 RXW655365 SHS655365 SRO655365 TBK655365 TLG655365 TVC655365 UEY655365 UOU655365 UYQ655365 VIM655365 VSI655365 WCE655365 WMA655365 WVW655365 JK720901 TG720901 ADC720901 AMY720901 AWU720901 BGQ720901 BQM720901 CAI720901 CKE720901 CUA720901 DDW720901 DNS720901 DXO720901 EHK720901 ERG720901 FBC720901 FKY720901 FUU720901 GEQ720901 GOM720901 GYI720901 HIE720901 HSA720901 IBW720901 ILS720901 IVO720901 JFK720901 JPG720901 JZC720901 KIY720901 KSU720901 LCQ720901 LMM720901 LWI720901 MGE720901 MQA720901 MZW720901 NJS720901 NTO720901 ODK720901 ONG720901 OXC720901 PGY720901 PQU720901 QAQ720901 QKM720901 QUI720901 REE720901 ROA720901 RXW720901 SHS720901 SRO720901 TBK720901 TLG720901 TVC720901 UEY720901 UOU720901 UYQ720901 VIM720901 VSI720901 WCE720901 WMA720901 WVW720901 JK786437 TG786437 ADC786437 AMY786437 AWU786437 BGQ786437 BQM786437 CAI786437 CKE786437 CUA786437 DDW786437 DNS786437 DXO786437 EHK786437 ERG786437 FBC786437 FKY786437 FUU786437 GEQ786437 GOM786437 GYI786437 HIE786437 HSA786437 IBW786437 ILS786437 IVO786437 JFK786437 JPG786437 JZC786437 KIY786437 KSU786437 LCQ786437 LMM786437 LWI786437 MGE786437 MQA786437 MZW786437 NJS786437 NTO786437 ODK786437 ONG786437 OXC786437 PGY786437 PQU786437 QAQ786437 QKM786437 QUI786437 REE786437 ROA786437 RXW786437 SHS786437 SRO786437 TBK786437 TLG786437 TVC786437 UEY786437 UOU786437 UYQ786437 VIM786437 VSI786437 WCE786437 WMA786437 WVW786437 JK851973 TG851973 ADC851973 AMY851973 AWU851973 BGQ851973 BQM851973 CAI851973 CKE851973 CUA851973 DDW851973 DNS851973 DXO851973 EHK851973 ERG851973 FBC851973 FKY851973 FUU851973 GEQ851973 GOM851973 GYI851973 HIE851973 HSA851973 IBW851973 ILS851973 IVO851973 JFK851973 JPG851973 JZC851973 KIY851973 KSU851973 LCQ851973 LMM851973 LWI851973 MGE851973 MQA851973 MZW851973 NJS851973 NTO851973 ODK851973 ONG851973 OXC851973 PGY851973 PQU851973 QAQ851973 QKM851973 QUI851973 REE851973 ROA851973 RXW851973 SHS851973 SRO851973 TBK851973 TLG851973 TVC851973 UEY851973 UOU851973 UYQ851973 VIM851973 VSI851973 WCE851973 WMA851973 WVW851973 JK917509 TG917509 ADC917509 AMY917509 AWU917509 BGQ917509 BQM917509 CAI917509 CKE917509 CUA917509 DDW917509 DNS917509 DXO917509 EHK917509 ERG917509 FBC917509 FKY917509 FUU917509 GEQ917509 GOM917509 GYI917509 HIE917509 HSA917509 IBW917509 ILS917509 IVO917509 JFK917509 JPG917509 JZC917509 KIY917509 KSU917509 LCQ917509 LMM917509 LWI917509 MGE917509 MQA917509 MZW917509 NJS917509 NTO917509 ODK917509 ONG917509 OXC917509 PGY917509 PQU917509 QAQ917509 QKM917509 QUI917509 REE917509 ROA917509 RXW917509 SHS917509 SRO917509 TBK917509 TLG917509 TVC917509 UEY917509 UOU917509 UYQ917509 VIM917509 VSI917509 WCE917509 WMA917509 WVW917509 JK983045 TG983045 ADC983045 AMY983045 AWU983045 BGQ983045 BQM983045 CAI983045 CKE983045 CUA983045 DDW983045 DNS983045 DXO983045 EHK983045 ERG983045 FBC983045 FKY983045 FUU983045 GEQ983045 GOM983045 GYI983045 HIE983045 HSA983045 IBW983045 ILS983045 IVO983045 JFK983045 JPG983045 JZC983045 KIY983045 KSU983045 LCQ983045 LMM983045 LWI983045 MGE983045 MQA983045 MZW983045 NJS983045 NTO983045 ODK983045 ONG983045 OXC983045 PGY983045 PQU983045 QAQ983045 QKM983045 QUI983045 REE983045 ROA983045 RXW983045 SHS983045 SRO983045 TBK983045 TLG983045 TVC983045 UEY983045 UOU983045 UYQ983045 VIM983045 VSI983045 WCE983045 WMA983045 WVW983045" xr:uid="{48148F5F-104F-486F-B933-50F25786E699}">
      <formula1>FY</formula1>
    </dataValidation>
    <dataValidation type="decimal" operator="greaterThanOrEqual" allowBlank="1" showInputMessage="1" showErrorMessage="1" errorTitle="Value requested" error="Please enter a value greater than 0." sqref="WVV983076 IX28:IX29 ST28:ST29 ACP28:ACP29 AML28:AML29 AWH28:AWH29 BGD28:BGD29 BPZ28:BPZ29 BZV28:BZV29 CJR28:CJR29 CTN28:CTN29 DDJ28:DDJ29 DNF28:DNF29 DXB28:DXB29 EGX28:EGX29 EQT28:EQT29 FAP28:FAP29 FKL28:FKL29 FUH28:FUH29 GED28:GED29 GNZ28:GNZ29 GXV28:GXV29 HHR28:HHR29 HRN28:HRN29 IBJ28:IBJ29 ILF28:ILF29 IVB28:IVB29 JEX28:JEX29 JOT28:JOT29 JYP28:JYP29 KIL28:KIL29 KSH28:KSH29 LCD28:LCD29 LLZ28:LLZ29 LVV28:LVV29 MFR28:MFR29 MPN28:MPN29 MZJ28:MZJ29 NJF28:NJF29 NTB28:NTB29 OCX28:OCX29 OMT28:OMT29 OWP28:OWP29 PGL28:PGL29 PQH28:PQH29 QAD28:QAD29 QJZ28:QJZ29 QTV28:QTV29 RDR28:RDR29 RNN28:RNN29 RXJ28:RXJ29 SHF28:SHF29 SRB28:SRB29 TAX28:TAX29 TKT28:TKT29 TUP28:TUP29 UEL28:UEL29 UOH28:UOH29 UYD28:UYD29 VHZ28:VHZ29 VRV28:VRV29 WBR28:WBR29 WLN28:WLN29 WVJ28:WVJ29 O65552:O65553 JJ65565:JJ65566 TF65565:TF65566 ADB65565:ADB65566 AMX65565:AMX65566 AWT65565:AWT65566 BGP65565:BGP65566 BQL65565:BQL65566 CAH65565:CAH65566 CKD65565:CKD65566 CTZ65565:CTZ65566 DDV65565:DDV65566 DNR65565:DNR65566 DXN65565:DXN65566 EHJ65565:EHJ65566 ERF65565:ERF65566 FBB65565:FBB65566 FKX65565:FKX65566 FUT65565:FUT65566 GEP65565:GEP65566 GOL65565:GOL65566 GYH65565:GYH65566 HID65565:HID65566 HRZ65565:HRZ65566 IBV65565:IBV65566 ILR65565:ILR65566 IVN65565:IVN65566 JFJ65565:JFJ65566 JPF65565:JPF65566 JZB65565:JZB65566 KIX65565:KIX65566 KST65565:KST65566 LCP65565:LCP65566 LML65565:LML65566 LWH65565:LWH65566 MGD65565:MGD65566 MPZ65565:MPZ65566 MZV65565:MZV65566 NJR65565:NJR65566 NTN65565:NTN65566 ODJ65565:ODJ65566 ONF65565:ONF65566 OXB65565:OXB65566 PGX65565:PGX65566 PQT65565:PQT65566 QAP65565:QAP65566 QKL65565:QKL65566 QUH65565:QUH65566 RED65565:RED65566 RNZ65565:RNZ65566 RXV65565:RXV65566 SHR65565:SHR65566 SRN65565:SRN65566 TBJ65565:TBJ65566 TLF65565:TLF65566 TVB65565:TVB65566 UEX65565:UEX65566 UOT65565:UOT65566 UYP65565:UYP65566 VIL65565:VIL65566 VSH65565:VSH65566 WCD65565:WCD65566 WLZ65565:WLZ65566 WVV65565:WVV65566 O131088:O131089 JJ131101:JJ131102 TF131101:TF131102 ADB131101:ADB131102 AMX131101:AMX131102 AWT131101:AWT131102 BGP131101:BGP131102 BQL131101:BQL131102 CAH131101:CAH131102 CKD131101:CKD131102 CTZ131101:CTZ131102 DDV131101:DDV131102 DNR131101:DNR131102 DXN131101:DXN131102 EHJ131101:EHJ131102 ERF131101:ERF131102 FBB131101:FBB131102 FKX131101:FKX131102 FUT131101:FUT131102 GEP131101:GEP131102 GOL131101:GOL131102 GYH131101:GYH131102 HID131101:HID131102 HRZ131101:HRZ131102 IBV131101:IBV131102 ILR131101:ILR131102 IVN131101:IVN131102 JFJ131101:JFJ131102 JPF131101:JPF131102 JZB131101:JZB131102 KIX131101:KIX131102 KST131101:KST131102 LCP131101:LCP131102 LML131101:LML131102 LWH131101:LWH131102 MGD131101:MGD131102 MPZ131101:MPZ131102 MZV131101:MZV131102 NJR131101:NJR131102 NTN131101:NTN131102 ODJ131101:ODJ131102 ONF131101:ONF131102 OXB131101:OXB131102 PGX131101:PGX131102 PQT131101:PQT131102 QAP131101:QAP131102 QKL131101:QKL131102 QUH131101:QUH131102 RED131101:RED131102 RNZ131101:RNZ131102 RXV131101:RXV131102 SHR131101:SHR131102 SRN131101:SRN131102 TBJ131101:TBJ131102 TLF131101:TLF131102 TVB131101:TVB131102 UEX131101:UEX131102 UOT131101:UOT131102 UYP131101:UYP131102 VIL131101:VIL131102 VSH131101:VSH131102 WCD131101:WCD131102 WLZ131101:WLZ131102 WVV131101:WVV131102 O196624:O196625 JJ196637:JJ196638 TF196637:TF196638 ADB196637:ADB196638 AMX196637:AMX196638 AWT196637:AWT196638 BGP196637:BGP196638 BQL196637:BQL196638 CAH196637:CAH196638 CKD196637:CKD196638 CTZ196637:CTZ196638 DDV196637:DDV196638 DNR196637:DNR196638 DXN196637:DXN196638 EHJ196637:EHJ196638 ERF196637:ERF196638 FBB196637:FBB196638 FKX196637:FKX196638 FUT196637:FUT196638 GEP196637:GEP196638 GOL196637:GOL196638 GYH196637:GYH196638 HID196637:HID196638 HRZ196637:HRZ196638 IBV196637:IBV196638 ILR196637:ILR196638 IVN196637:IVN196638 JFJ196637:JFJ196638 JPF196637:JPF196638 JZB196637:JZB196638 KIX196637:KIX196638 KST196637:KST196638 LCP196637:LCP196638 LML196637:LML196638 LWH196637:LWH196638 MGD196637:MGD196638 MPZ196637:MPZ196638 MZV196637:MZV196638 NJR196637:NJR196638 NTN196637:NTN196638 ODJ196637:ODJ196638 ONF196637:ONF196638 OXB196637:OXB196638 PGX196637:PGX196638 PQT196637:PQT196638 QAP196637:QAP196638 QKL196637:QKL196638 QUH196637:QUH196638 RED196637:RED196638 RNZ196637:RNZ196638 RXV196637:RXV196638 SHR196637:SHR196638 SRN196637:SRN196638 TBJ196637:TBJ196638 TLF196637:TLF196638 TVB196637:TVB196638 UEX196637:UEX196638 UOT196637:UOT196638 UYP196637:UYP196638 VIL196637:VIL196638 VSH196637:VSH196638 WCD196637:WCD196638 WLZ196637:WLZ196638 WVV196637:WVV196638 O262160:O262161 JJ262173:JJ262174 TF262173:TF262174 ADB262173:ADB262174 AMX262173:AMX262174 AWT262173:AWT262174 BGP262173:BGP262174 BQL262173:BQL262174 CAH262173:CAH262174 CKD262173:CKD262174 CTZ262173:CTZ262174 DDV262173:DDV262174 DNR262173:DNR262174 DXN262173:DXN262174 EHJ262173:EHJ262174 ERF262173:ERF262174 FBB262173:FBB262174 FKX262173:FKX262174 FUT262173:FUT262174 GEP262173:GEP262174 GOL262173:GOL262174 GYH262173:GYH262174 HID262173:HID262174 HRZ262173:HRZ262174 IBV262173:IBV262174 ILR262173:ILR262174 IVN262173:IVN262174 JFJ262173:JFJ262174 JPF262173:JPF262174 JZB262173:JZB262174 KIX262173:KIX262174 KST262173:KST262174 LCP262173:LCP262174 LML262173:LML262174 LWH262173:LWH262174 MGD262173:MGD262174 MPZ262173:MPZ262174 MZV262173:MZV262174 NJR262173:NJR262174 NTN262173:NTN262174 ODJ262173:ODJ262174 ONF262173:ONF262174 OXB262173:OXB262174 PGX262173:PGX262174 PQT262173:PQT262174 QAP262173:QAP262174 QKL262173:QKL262174 QUH262173:QUH262174 RED262173:RED262174 RNZ262173:RNZ262174 RXV262173:RXV262174 SHR262173:SHR262174 SRN262173:SRN262174 TBJ262173:TBJ262174 TLF262173:TLF262174 TVB262173:TVB262174 UEX262173:UEX262174 UOT262173:UOT262174 UYP262173:UYP262174 VIL262173:VIL262174 VSH262173:VSH262174 WCD262173:WCD262174 WLZ262173:WLZ262174 WVV262173:WVV262174 O327696:O327697 JJ327709:JJ327710 TF327709:TF327710 ADB327709:ADB327710 AMX327709:AMX327710 AWT327709:AWT327710 BGP327709:BGP327710 BQL327709:BQL327710 CAH327709:CAH327710 CKD327709:CKD327710 CTZ327709:CTZ327710 DDV327709:DDV327710 DNR327709:DNR327710 DXN327709:DXN327710 EHJ327709:EHJ327710 ERF327709:ERF327710 FBB327709:FBB327710 FKX327709:FKX327710 FUT327709:FUT327710 GEP327709:GEP327710 GOL327709:GOL327710 GYH327709:GYH327710 HID327709:HID327710 HRZ327709:HRZ327710 IBV327709:IBV327710 ILR327709:ILR327710 IVN327709:IVN327710 JFJ327709:JFJ327710 JPF327709:JPF327710 JZB327709:JZB327710 KIX327709:KIX327710 KST327709:KST327710 LCP327709:LCP327710 LML327709:LML327710 LWH327709:LWH327710 MGD327709:MGD327710 MPZ327709:MPZ327710 MZV327709:MZV327710 NJR327709:NJR327710 NTN327709:NTN327710 ODJ327709:ODJ327710 ONF327709:ONF327710 OXB327709:OXB327710 PGX327709:PGX327710 PQT327709:PQT327710 QAP327709:QAP327710 QKL327709:QKL327710 QUH327709:QUH327710 RED327709:RED327710 RNZ327709:RNZ327710 RXV327709:RXV327710 SHR327709:SHR327710 SRN327709:SRN327710 TBJ327709:TBJ327710 TLF327709:TLF327710 TVB327709:TVB327710 UEX327709:UEX327710 UOT327709:UOT327710 UYP327709:UYP327710 VIL327709:VIL327710 VSH327709:VSH327710 WCD327709:WCD327710 WLZ327709:WLZ327710 WVV327709:WVV327710 O393232:O393233 JJ393245:JJ393246 TF393245:TF393246 ADB393245:ADB393246 AMX393245:AMX393246 AWT393245:AWT393246 BGP393245:BGP393246 BQL393245:BQL393246 CAH393245:CAH393246 CKD393245:CKD393246 CTZ393245:CTZ393246 DDV393245:DDV393246 DNR393245:DNR393246 DXN393245:DXN393246 EHJ393245:EHJ393246 ERF393245:ERF393246 FBB393245:FBB393246 FKX393245:FKX393246 FUT393245:FUT393246 GEP393245:GEP393246 GOL393245:GOL393246 GYH393245:GYH393246 HID393245:HID393246 HRZ393245:HRZ393246 IBV393245:IBV393246 ILR393245:ILR393246 IVN393245:IVN393246 JFJ393245:JFJ393246 JPF393245:JPF393246 JZB393245:JZB393246 KIX393245:KIX393246 KST393245:KST393246 LCP393245:LCP393246 LML393245:LML393246 LWH393245:LWH393246 MGD393245:MGD393246 MPZ393245:MPZ393246 MZV393245:MZV393246 NJR393245:NJR393246 NTN393245:NTN393246 ODJ393245:ODJ393246 ONF393245:ONF393246 OXB393245:OXB393246 PGX393245:PGX393246 PQT393245:PQT393246 QAP393245:QAP393246 QKL393245:QKL393246 QUH393245:QUH393246 RED393245:RED393246 RNZ393245:RNZ393246 RXV393245:RXV393246 SHR393245:SHR393246 SRN393245:SRN393246 TBJ393245:TBJ393246 TLF393245:TLF393246 TVB393245:TVB393246 UEX393245:UEX393246 UOT393245:UOT393246 UYP393245:UYP393246 VIL393245:VIL393246 VSH393245:VSH393246 WCD393245:WCD393246 WLZ393245:WLZ393246 WVV393245:WVV393246 O458768:O458769 JJ458781:JJ458782 TF458781:TF458782 ADB458781:ADB458782 AMX458781:AMX458782 AWT458781:AWT458782 BGP458781:BGP458782 BQL458781:BQL458782 CAH458781:CAH458782 CKD458781:CKD458782 CTZ458781:CTZ458782 DDV458781:DDV458782 DNR458781:DNR458782 DXN458781:DXN458782 EHJ458781:EHJ458782 ERF458781:ERF458782 FBB458781:FBB458782 FKX458781:FKX458782 FUT458781:FUT458782 GEP458781:GEP458782 GOL458781:GOL458782 GYH458781:GYH458782 HID458781:HID458782 HRZ458781:HRZ458782 IBV458781:IBV458782 ILR458781:ILR458782 IVN458781:IVN458782 JFJ458781:JFJ458782 JPF458781:JPF458782 JZB458781:JZB458782 KIX458781:KIX458782 KST458781:KST458782 LCP458781:LCP458782 LML458781:LML458782 LWH458781:LWH458782 MGD458781:MGD458782 MPZ458781:MPZ458782 MZV458781:MZV458782 NJR458781:NJR458782 NTN458781:NTN458782 ODJ458781:ODJ458782 ONF458781:ONF458782 OXB458781:OXB458782 PGX458781:PGX458782 PQT458781:PQT458782 QAP458781:QAP458782 QKL458781:QKL458782 QUH458781:QUH458782 RED458781:RED458782 RNZ458781:RNZ458782 RXV458781:RXV458782 SHR458781:SHR458782 SRN458781:SRN458782 TBJ458781:TBJ458782 TLF458781:TLF458782 TVB458781:TVB458782 UEX458781:UEX458782 UOT458781:UOT458782 UYP458781:UYP458782 VIL458781:VIL458782 VSH458781:VSH458782 WCD458781:WCD458782 WLZ458781:WLZ458782 WVV458781:WVV458782 O524304:O524305 JJ524317:JJ524318 TF524317:TF524318 ADB524317:ADB524318 AMX524317:AMX524318 AWT524317:AWT524318 BGP524317:BGP524318 BQL524317:BQL524318 CAH524317:CAH524318 CKD524317:CKD524318 CTZ524317:CTZ524318 DDV524317:DDV524318 DNR524317:DNR524318 DXN524317:DXN524318 EHJ524317:EHJ524318 ERF524317:ERF524318 FBB524317:FBB524318 FKX524317:FKX524318 FUT524317:FUT524318 GEP524317:GEP524318 GOL524317:GOL524318 GYH524317:GYH524318 HID524317:HID524318 HRZ524317:HRZ524318 IBV524317:IBV524318 ILR524317:ILR524318 IVN524317:IVN524318 JFJ524317:JFJ524318 JPF524317:JPF524318 JZB524317:JZB524318 KIX524317:KIX524318 KST524317:KST524318 LCP524317:LCP524318 LML524317:LML524318 LWH524317:LWH524318 MGD524317:MGD524318 MPZ524317:MPZ524318 MZV524317:MZV524318 NJR524317:NJR524318 NTN524317:NTN524318 ODJ524317:ODJ524318 ONF524317:ONF524318 OXB524317:OXB524318 PGX524317:PGX524318 PQT524317:PQT524318 QAP524317:QAP524318 QKL524317:QKL524318 QUH524317:QUH524318 RED524317:RED524318 RNZ524317:RNZ524318 RXV524317:RXV524318 SHR524317:SHR524318 SRN524317:SRN524318 TBJ524317:TBJ524318 TLF524317:TLF524318 TVB524317:TVB524318 UEX524317:UEX524318 UOT524317:UOT524318 UYP524317:UYP524318 VIL524317:VIL524318 VSH524317:VSH524318 WCD524317:WCD524318 WLZ524317:WLZ524318 WVV524317:WVV524318 O589840:O589841 JJ589853:JJ589854 TF589853:TF589854 ADB589853:ADB589854 AMX589853:AMX589854 AWT589853:AWT589854 BGP589853:BGP589854 BQL589853:BQL589854 CAH589853:CAH589854 CKD589853:CKD589854 CTZ589853:CTZ589854 DDV589853:DDV589854 DNR589853:DNR589854 DXN589853:DXN589854 EHJ589853:EHJ589854 ERF589853:ERF589854 FBB589853:FBB589854 FKX589853:FKX589854 FUT589853:FUT589854 GEP589853:GEP589854 GOL589853:GOL589854 GYH589853:GYH589854 HID589853:HID589854 HRZ589853:HRZ589854 IBV589853:IBV589854 ILR589853:ILR589854 IVN589853:IVN589854 JFJ589853:JFJ589854 JPF589853:JPF589854 JZB589853:JZB589854 KIX589853:KIX589854 KST589853:KST589854 LCP589853:LCP589854 LML589853:LML589854 LWH589853:LWH589854 MGD589853:MGD589854 MPZ589853:MPZ589854 MZV589853:MZV589854 NJR589853:NJR589854 NTN589853:NTN589854 ODJ589853:ODJ589854 ONF589853:ONF589854 OXB589853:OXB589854 PGX589853:PGX589854 PQT589853:PQT589854 QAP589853:QAP589854 QKL589853:QKL589854 QUH589853:QUH589854 RED589853:RED589854 RNZ589853:RNZ589854 RXV589853:RXV589854 SHR589853:SHR589854 SRN589853:SRN589854 TBJ589853:TBJ589854 TLF589853:TLF589854 TVB589853:TVB589854 UEX589853:UEX589854 UOT589853:UOT589854 UYP589853:UYP589854 VIL589853:VIL589854 VSH589853:VSH589854 WCD589853:WCD589854 WLZ589853:WLZ589854 WVV589853:WVV589854 O655376:O655377 JJ655389:JJ655390 TF655389:TF655390 ADB655389:ADB655390 AMX655389:AMX655390 AWT655389:AWT655390 BGP655389:BGP655390 BQL655389:BQL655390 CAH655389:CAH655390 CKD655389:CKD655390 CTZ655389:CTZ655390 DDV655389:DDV655390 DNR655389:DNR655390 DXN655389:DXN655390 EHJ655389:EHJ655390 ERF655389:ERF655390 FBB655389:FBB655390 FKX655389:FKX655390 FUT655389:FUT655390 GEP655389:GEP655390 GOL655389:GOL655390 GYH655389:GYH655390 HID655389:HID655390 HRZ655389:HRZ655390 IBV655389:IBV655390 ILR655389:ILR655390 IVN655389:IVN655390 JFJ655389:JFJ655390 JPF655389:JPF655390 JZB655389:JZB655390 KIX655389:KIX655390 KST655389:KST655390 LCP655389:LCP655390 LML655389:LML655390 LWH655389:LWH655390 MGD655389:MGD655390 MPZ655389:MPZ655390 MZV655389:MZV655390 NJR655389:NJR655390 NTN655389:NTN655390 ODJ655389:ODJ655390 ONF655389:ONF655390 OXB655389:OXB655390 PGX655389:PGX655390 PQT655389:PQT655390 QAP655389:QAP655390 QKL655389:QKL655390 QUH655389:QUH655390 RED655389:RED655390 RNZ655389:RNZ655390 RXV655389:RXV655390 SHR655389:SHR655390 SRN655389:SRN655390 TBJ655389:TBJ655390 TLF655389:TLF655390 TVB655389:TVB655390 UEX655389:UEX655390 UOT655389:UOT655390 UYP655389:UYP655390 VIL655389:VIL655390 VSH655389:VSH655390 WCD655389:WCD655390 WLZ655389:WLZ655390 WVV655389:WVV655390 O720912:O720913 JJ720925:JJ720926 TF720925:TF720926 ADB720925:ADB720926 AMX720925:AMX720926 AWT720925:AWT720926 BGP720925:BGP720926 BQL720925:BQL720926 CAH720925:CAH720926 CKD720925:CKD720926 CTZ720925:CTZ720926 DDV720925:DDV720926 DNR720925:DNR720926 DXN720925:DXN720926 EHJ720925:EHJ720926 ERF720925:ERF720926 FBB720925:FBB720926 FKX720925:FKX720926 FUT720925:FUT720926 GEP720925:GEP720926 GOL720925:GOL720926 GYH720925:GYH720926 HID720925:HID720926 HRZ720925:HRZ720926 IBV720925:IBV720926 ILR720925:ILR720926 IVN720925:IVN720926 JFJ720925:JFJ720926 JPF720925:JPF720926 JZB720925:JZB720926 KIX720925:KIX720926 KST720925:KST720926 LCP720925:LCP720926 LML720925:LML720926 LWH720925:LWH720926 MGD720925:MGD720926 MPZ720925:MPZ720926 MZV720925:MZV720926 NJR720925:NJR720926 NTN720925:NTN720926 ODJ720925:ODJ720926 ONF720925:ONF720926 OXB720925:OXB720926 PGX720925:PGX720926 PQT720925:PQT720926 QAP720925:QAP720926 QKL720925:QKL720926 QUH720925:QUH720926 RED720925:RED720926 RNZ720925:RNZ720926 RXV720925:RXV720926 SHR720925:SHR720926 SRN720925:SRN720926 TBJ720925:TBJ720926 TLF720925:TLF720926 TVB720925:TVB720926 UEX720925:UEX720926 UOT720925:UOT720926 UYP720925:UYP720926 VIL720925:VIL720926 VSH720925:VSH720926 WCD720925:WCD720926 WLZ720925:WLZ720926 WVV720925:WVV720926 O786448:O786449 JJ786461:JJ786462 TF786461:TF786462 ADB786461:ADB786462 AMX786461:AMX786462 AWT786461:AWT786462 BGP786461:BGP786462 BQL786461:BQL786462 CAH786461:CAH786462 CKD786461:CKD786462 CTZ786461:CTZ786462 DDV786461:DDV786462 DNR786461:DNR786462 DXN786461:DXN786462 EHJ786461:EHJ786462 ERF786461:ERF786462 FBB786461:FBB786462 FKX786461:FKX786462 FUT786461:FUT786462 GEP786461:GEP786462 GOL786461:GOL786462 GYH786461:GYH786462 HID786461:HID786462 HRZ786461:HRZ786462 IBV786461:IBV786462 ILR786461:ILR786462 IVN786461:IVN786462 JFJ786461:JFJ786462 JPF786461:JPF786462 JZB786461:JZB786462 KIX786461:KIX786462 KST786461:KST786462 LCP786461:LCP786462 LML786461:LML786462 LWH786461:LWH786462 MGD786461:MGD786462 MPZ786461:MPZ786462 MZV786461:MZV786462 NJR786461:NJR786462 NTN786461:NTN786462 ODJ786461:ODJ786462 ONF786461:ONF786462 OXB786461:OXB786462 PGX786461:PGX786462 PQT786461:PQT786462 QAP786461:QAP786462 QKL786461:QKL786462 QUH786461:QUH786462 RED786461:RED786462 RNZ786461:RNZ786462 RXV786461:RXV786462 SHR786461:SHR786462 SRN786461:SRN786462 TBJ786461:TBJ786462 TLF786461:TLF786462 TVB786461:TVB786462 UEX786461:UEX786462 UOT786461:UOT786462 UYP786461:UYP786462 VIL786461:VIL786462 VSH786461:VSH786462 WCD786461:WCD786462 WLZ786461:WLZ786462 WVV786461:WVV786462 O851984:O851985 JJ851997:JJ851998 TF851997:TF851998 ADB851997:ADB851998 AMX851997:AMX851998 AWT851997:AWT851998 BGP851997:BGP851998 BQL851997:BQL851998 CAH851997:CAH851998 CKD851997:CKD851998 CTZ851997:CTZ851998 DDV851997:DDV851998 DNR851997:DNR851998 DXN851997:DXN851998 EHJ851997:EHJ851998 ERF851997:ERF851998 FBB851997:FBB851998 FKX851997:FKX851998 FUT851997:FUT851998 GEP851997:GEP851998 GOL851997:GOL851998 GYH851997:GYH851998 HID851997:HID851998 HRZ851997:HRZ851998 IBV851997:IBV851998 ILR851997:ILR851998 IVN851997:IVN851998 JFJ851997:JFJ851998 JPF851997:JPF851998 JZB851997:JZB851998 KIX851997:KIX851998 KST851997:KST851998 LCP851997:LCP851998 LML851997:LML851998 LWH851997:LWH851998 MGD851997:MGD851998 MPZ851997:MPZ851998 MZV851997:MZV851998 NJR851997:NJR851998 NTN851997:NTN851998 ODJ851997:ODJ851998 ONF851997:ONF851998 OXB851997:OXB851998 PGX851997:PGX851998 PQT851997:PQT851998 QAP851997:QAP851998 QKL851997:QKL851998 QUH851997:QUH851998 RED851997:RED851998 RNZ851997:RNZ851998 RXV851997:RXV851998 SHR851997:SHR851998 SRN851997:SRN851998 TBJ851997:TBJ851998 TLF851997:TLF851998 TVB851997:TVB851998 UEX851997:UEX851998 UOT851997:UOT851998 UYP851997:UYP851998 VIL851997:VIL851998 VSH851997:VSH851998 WCD851997:WCD851998 WLZ851997:WLZ851998 WVV851997:WVV851998 O917520:O917521 JJ917533:JJ917534 TF917533:TF917534 ADB917533:ADB917534 AMX917533:AMX917534 AWT917533:AWT917534 BGP917533:BGP917534 BQL917533:BQL917534 CAH917533:CAH917534 CKD917533:CKD917534 CTZ917533:CTZ917534 DDV917533:DDV917534 DNR917533:DNR917534 DXN917533:DXN917534 EHJ917533:EHJ917534 ERF917533:ERF917534 FBB917533:FBB917534 FKX917533:FKX917534 FUT917533:FUT917534 GEP917533:GEP917534 GOL917533:GOL917534 GYH917533:GYH917534 HID917533:HID917534 HRZ917533:HRZ917534 IBV917533:IBV917534 ILR917533:ILR917534 IVN917533:IVN917534 JFJ917533:JFJ917534 JPF917533:JPF917534 JZB917533:JZB917534 KIX917533:KIX917534 KST917533:KST917534 LCP917533:LCP917534 LML917533:LML917534 LWH917533:LWH917534 MGD917533:MGD917534 MPZ917533:MPZ917534 MZV917533:MZV917534 NJR917533:NJR917534 NTN917533:NTN917534 ODJ917533:ODJ917534 ONF917533:ONF917534 OXB917533:OXB917534 PGX917533:PGX917534 PQT917533:PQT917534 QAP917533:QAP917534 QKL917533:QKL917534 QUH917533:QUH917534 RED917533:RED917534 RNZ917533:RNZ917534 RXV917533:RXV917534 SHR917533:SHR917534 SRN917533:SRN917534 TBJ917533:TBJ917534 TLF917533:TLF917534 TVB917533:TVB917534 UEX917533:UEX917534 UOT917533:UOT917534 UYP917533:UYP917534 VIL917533:VIL917534 VSH917533:VSH917534 WCD917533:WCD917534 WLZ917533:WLZ917534 WVV917533:WVV917534 O983056:O983057 JJ983069:JJ983070 TF983069:TF983070 ADB983069:ADB983070 AMX983069:AMX983070 AWT983069:AWT983070 BGP983069:BGP983070 BQL983069:BQL983070 CAH983069:CAH983070 CKD983069:CKD983070 CTZ983069:CTZ983070 DDV983069:DDV983070 DNR983069:DNR983070 DXN983069:DXN983070 EHJ983069:EHJ983070 ERF983069:ERF983070 FBB983069:FBB983070 FKX983069:FKX983070 FUT983069:FUT983070 GEP983069:GEP983070 GOL983069:GOL983070 GYH983069:GYH983070 HID983069:HID983070 HRZ983069:HRZ983070 IBV983069:IBV983070 ILR983069:ILR983070 IVN983069:IVN983070 JFJ983069:JFJ983070 JPF983069:JPF983070 JZB983069:JZB983070 KIX983069:KIX983070 KST983069:KST983070 LCP983069:LCP983070 LML983069:LML983070 LWH983069:LWH983070 MGD983069:MGD983070 MPZ983069:MPZ983070 MZV983069:MZV983070 NJR983069:NJR983070 NTN983069:NTN983070 ODJ983069:ODJ983070 ONF983069:ONF983070 OXB983069:OXB983070 PGX983069:PGX983070 PQT983069:PQT983070 QAP983069:QAP983070 QKL983069:QKL983070 QUH983069:QUH983070 RED983069:RED983070 RNZ983069:RNZ983070 RXV983069:RXV983070 SHR983069:SHR983070 SRN983069:SRN983070 TBJ983069:TBJ983070 TLF983069:TLF983070 TVB983069:TVB983070 UEX983069:UEX983070 UOT983069:UOT983070 UYP983069:UYP983070 VIL983069:VIL983070 VSH983069:VSH983070 WCD983069:WCD983070 WLZ983069:WLZ983070 WVV983069:WVV983070 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O65559 JJ65572 TF65572 ADB65572 AMX65572 AWT65572 BGP65572 BQL65572 CAH65572 CKD65572 CTZ65572 DDV65572 DNR65572 DXN65572 EHJ65572 ERF65572 FBB65572 FKX65572 FUT65572 GEP65572 GOL65572 GYH65572 HID65572 HRZ65572 IBV65572 ILR65572 IVN65572 JFJ65572 JPF65572 JZB65572 KIX65572 KST65572 LCP65572 LML65572 LWH65572 MGD65572 MPZ65572 MZV65572 NJR65572 NTN65572 ODJ65572 ONF65572 OXB65572 PGX65572 PQT65572 QAP65572 QKL65572 QUH65572 RED65572 RNZ65572 RXV65572 SHR65572 SRN65572 TBJ65572 TLF65572 TVB65572 UEX65572 UOT65572 UYP65572 VIL65572 VSH65572 WCD65572 WLZ65572 WVV65572 O131095 JJ131108 TF131108 ADB131108 AMX131108 AWT131108 BGP131108 BQL131108 CAH131108 CKD131108 CTZ131108 DDV131108 DNR131108 DXN131108 EHJ131108 ERF131108 FBB131108 FKX131108 FUT131108 GEP131108 GOL131108 GYH131108 HID131108 HRZ131108 IBV131108 ILR131108 IVN131108 JFJ131108 JPF131108 JZB131108 KIX131108 KST131108 LCP131108 LML131108 LWH131108 MGD131108 MPZ131108 MZV131108 NJR131108 NTN131108 ODJ131108 ONF131108 OXB131108 PGX131108 PQT131108 QAP131108 QKL131108 QUH131108 RED131108 RNZ131108 RXV131108 SHR131108 SRN131108 TBJ131108 TLF131108 TVB131108 UEX131108 UOT131108 UYP131108 VIL131108 VSH131108 WCD131108 WLZ131108 WVV131108 O196631 JJ196644 TF196644 ADB196644 AMX196644 AWT196644 BGP196644 BQL196644 CAH196644 CKD196644 CTZ196644 DDV196644 DNR196644 DXN196644 EHJ196644 ERF196644 FBB196644 FKX196644 FUT196644 GEP196644 GOL196644 GYH196644 HID196644 HRZ196644 IBV196644 ILR196644 IVN196644 JFJ196644 JPF196644 JZB196644 KIX196644 KST196644 LCP196644 LML196644 LWH196644 MGD196644 MPZ196644 MZV196644 NJR196644 NTN196644 ODJ196644 ONF196644 OXB196644 PGX196644 PQT196644 QAP196644 QKL196644 QUH196644 RED196644 RNZ196644 RXV196644 SHR196644 SRN196644 TBJ196644 TLF196644 TVB196644 UEX196644 UOT196644 UYP196644 VIL196644 VSH196644 WCD196644 WLZ196644 WVV196644 O262167 JJ262180 TF262180 ADB262180 AMX262180 AWT262180 BGP262180 BQL262180 CAH262180 CKD262180 CTZ262180 DDV262180 DNR262180 DXN262180 EHJ262180 ERF262180 FBB262180 FKX262180 FUT262180 GEP262180 GOL262180 GYH262180 HID262180 HRZ262180 IBV262180 ILR262180 IVN262180 JFJ262180 JPF262180 JZB262180 KIX262180 KST262180 LCP262180 LML262180 LWH262180 MGD262180 MPZ262180 MZV262180 NJR262180 NTN262180 ODJ262180 ONF262180 OXB262180 PGX262180 PQT262180 QAP262180 QKL262180 QUH262180 RED262180 RNZ262180 RXV262180 SHR262180 SRN262180 TBJ262180 TLF262180 TVB262180 UEX262180 UOT262180 UYP262180 VIL262180 VSH262180 WCD262180 WLZ262180 WVV262180 O327703 JJ327716 TF327716 ADB327716 AMX327716 AWT327716 BGP327716 BQL327716 CAH327716 CKD327716 CTZ327716 DDV327716 DNR327716 DXN327716 EHJ327716 ERF327716 FBB327716 FKX327716 FUT327716 GEP327716 GOL327716 GYH327716 HID327716 HRZ327716 IBV327716 ILR327716 IVN327716 JFJ327716 JPF327716 JZB327716 KIX327716 KST327716 LCP327716 LML327716 LWH327716 MGD327716 MPZ327716 MZV327716 NJR327716 NTN327716 ODJ327716 ONF327716 OXB327716 PGX327716 PQT327716 QAP327716 QKL327716 QUH327716 RED327716 RNZ327716 RXV327716 SHR327716 SRN327716 TBJ327716 TLF327716 TVB327716 UEX327716 UOT327716 UYP327716 VIL327716 VSH327716 WCD327716 WLZ327716 WVV327716 O393239 JJ393252 TF393252 ADB393252 AMX393252 AWT393252 BGP393252 BQL393252 CAH393252 CKD393252 CTZ393252 DDV393252 DNR393252 DXN393252 EHJ393252 ERF393252 FBB393252 FKX393252 FUT393252 GEP393252 GOL393252 GYH393252 HID393252 HRZ393252 IBV393252 ILR393252 IVN393252 JFJ393252 JPF393252 JZB393252 KIX393252 KST393252 LCP393252 LML393252 LWH393252 MGD393252 MPZ393252 MZV393252 NJR393252 NTN393252 ODJ393252 ONF393252 OXB393252 PGX393252 PQT393252 QAP393252 QKL393252 QUH393252 RED393252 RNZ393252 RXV393252 SHR393252 SRN393252 TBJ393252 TLF393252 TVB393252 UEX393252 UOT393252 UYP393252 VIL393252 VSH393252 WCD393252 WLZ393252 WVV393252 O458775 JJ458788 TF458788 ADB458788 AMX458788 AWT458788 BGP458788 BQL458788 CAH458788 CKD458788 CTZ458788 DDV458788 DNR458788 DXN458788 EHJ458788 ERF458788 FBB458788 FKX458788 FUT458788 GEP458788 GOL458788 GYH458788 HID458788 HRZ458788 IBV458788 ILR458788 IVN458788 JFJ458788 JPF458788 JZB458788 KIX458788 KST458788 LCP458788 LML458788 LWH458788 MGD458788 MPZ458788 MZV458788 NJR458788 NTN458788 ODJ458788 ONF458788 OXB458788 PGX458788 PQT458788 QAP458788 QKL458788 QUH458788 RED458788 RNZ458788 RXV458788 SHR458788 SRN458788 TBJ458788 TLF458788 TVB458788 UEX458788 UOT458788 UYP458788 VIL458788 VSH458788 WCD458788 WLZ458788 WVV458788 O524311 JJ524324 TF524324 ADB524324 AMX524324 AWT524324 BGP524324 BQL524324 CAH524324 CKD524324 CTZ524324 DDV524324 DNR524324 DXN524324 EHJ524324 ERF524324 FBB524324 FKX524324 FUT524324 GEP524324 GOL524324 GYH524324 HID524324 HRZ524324 IBV524324 ILR524324 IVN524324 JFJ524324 JPF524324 JZB524324 KIX524324 KST524324 LCP524324 LML524324 LWH524324 MGD524324 MPZ524324 MZV524324 NJR524324 NTN524324 ODJ524324 ONF524324 OXB524324 PGX524324 PQT524324 QAP524324 QKL524324 QUH524324 RED524324 RNZ524324 RXV524324 SHR524324 SRN524324 TBJ524324 TLF524324 TVB524324 UEX524324 UOT524324 UYP524324 VIL524324 VSH524324 WCD524324 WLZ524324 WVV524324 O589847 JJ589860 TF589860 ADB589860 AMX589860 AWT589860 BGP589860 BQL589860 CAH589860 CKD589860 CTZ589860 DDV589860 DNR589860 DXN589860 EHJ589860 ERF589860 FBB589860 FKX589860 FUT589860 GEP589860 GOL589860 GYH589860 HID589860 HRZ589860 IBV589860 ILR589860 IVN589860 JFJ589860 JPF589860 JZB589860 KIX589860 KST589860 LCP589860 LML589860 LWH589860 MGD589860 MPZ589860 MZV589860 NJR589860 NTN589860 ODJ589860 ONF589860 OXB589860 PGX589860 PQT589860 QAP589860 QKL589860 QUH589860 RED589860 RNZ589860 RXV589860 SHR589860 SRN589860 TBJ589860 TLF589860 TVB589860 UEX589860 UOT589860 UYP589860 VIL589860 VSH589860 WCD589860 WLZ589860 WVV589860 O655383 JJ655396 TF655396 ADB655396 AMX655396 AWT655396 BGP655396 BQL655396 CAH655396 CKD655396 CTZ655396 DDV655396 DNR655396 DXN655396 EHJ655396 ERF655396 FBB655396 FKX655396 FUT655396 GEP655396 GOL655396 GYH655396 HID655396 HRZ655396 IBV655396 ILR655396 IVN655396 JFJ655396 JPF655396 JZB655396 KIX655396 KST655396 LCP655396 LML655396 LWH655396 MGD655396 MPZ655396 MZV655396 NJR655396 NTN655396 ODJ655396 ONF655396 OXB655396 PGX655396 PQT655396 QAP655396 QKL655396 QUH655396 RED655396 RNZ655396 RXV655396 SHR655396 SRN655396 TBJ655396 TLF655396 TVB655396 UEX655396 UOT655396 UYP655396 VIL655396 VSH655396 WCD655396 WLZ655396 WVV655396 O720919 JJ720932 TF720932 ADB720932 AMX720932 AWT720932 BGP720932 BQL720932 CAH720932 CKD720932 CTZ720932 DDV720932 DNR720932 DXN720932 EHJ720932 ERF720932 FBB720932 FKX720932 FUT720932 GEP720932 GOL720932 GYH720932 HID720932 HRZ720932 IBV720932 ILR720932 IVN720932 JFJ720932 JPF720932 JZB720932 KIX720932 KST720932 LCP720932 LML720932 LWH720932 MGD720932 MPZ720932 MZV720932 NJR720932 NTN720932 ODJ720932 ONF720932 OXB720932 PGX720932 PQT720932 QAP720932 QKL720932 QUH720932 RED720932 RNZ720932 RXV720932 SHR720932 SRN720932 TBJ720932 TLF720932 TVB720932 UEX720932 UOT720932 UYP720932 VIL720932 VSH720932 WCD720932 WLZ720932 WVV720932 O786455 JJ786468 TF786468 ADB786468 AMX786468 AWT786468 BGP786468 BQL786468 CAH786468 CKD786468 CTZ786468 DDV786468 DNR786468 DXN786468 EHJ786468 ERF786468 FBB786468 FKX786468 FUT786468 GEP786468 GOL786468 GYH786468 HID786468 HRZ786468 IBV786468 ILR786468 IVN786468 JFJ786468 JPF786468 JZB786468 KIX786468 KST786468 LCP786468 LML786468 LWH786468 MGD786468 MPZ786468 MZV786468 NJR786468 NTN786468 ODJ786468 ONF786468 OXB786468 PGX786468 PQT786468 QAP786468 QKL786468 QUH786468 RED786468 RNZ786468 RXV786468 SHR786468 SRN786468 TBJ786468 TLF786468 TVB786468 UEX786468 UOT786468 UYP786468 VIL786468 VSH786468 WCD786468 WLZ786468 WVV786468 O851991 JJ852004 TF852004 ADB852004 AMX852004 AWT852004 BGP852004 BQL852004 CAH852004 CKD852004 CTZ852004 DDV852004 DNR852004 DXN852004 EHJ852004 ERF852004 FBB852004 FKX852004 FUT852004 GEP852004 GOL852004 GYH852004 HID852004 HRZ852004 IBV852004 ILR852004 IVN852004 JFJ852004 JPF852004 JZB852004 KIX852004 KST852004 LCP852004 LML852004 LWH852004 MGD852004 MPZ852004 MZV852004 NJR852004 NTN852004 ODJ852004 ONF852004 OXB852004 PGX852004 PQT852004 QAP852004 QKL852004 QUH852004 RED852004 RNZ852004 RXV852004 SHR852004 SRN852004 TBJ852004 TLF852004 TVB852004 UEX852004 UOT852004 UYP852004 VIL852004 VSH852004 WCD852004 WLZ852004 WVV852004 O917527 JJ917540 TF917540 ADB917540 AMX917540 AWT917540 BGP917540 BQL917540 CAH917540 CKD917540 CTZ917540 DDV917540 DNR917540 DXN917540 EHJ917540 ERF917540 FBB917540 FKX917540 FUT917540 GEP917540 GOL917540 GYH917540 HID917540 HRZ917540 IBV917540 ILR917540 IVN917540 JFJ917540 JPF917540 JZB917540 KIX917540 KST917540 LCP917540 LML917540 LWH917540 MGD917540 MPZ917540 MZV917540 NJR917540 NTN917540 ODJ917540 ONF917540 OXB917540 PGX917540 PQT917540 QAP917540 QKL917540 QUH917540 RED917540 RNZ917540 RXV917540 SHR917540 SRN917540 TBJ917540 TLF917540 TVB917540 UEX917540 UOT917540 UYP917540 VIL917540 VSH917540 WCD917540 WLZ917540 WVV917540 O983063 JJ983076 TF983076 ADB983076 AMX983076 AWT983076 BGP983076 BQL983076 CAH983076 CKD983076 CTZ983076 DDV983076 DNR983076 DXN983076 EHJ983076 ERF983076 FBB983076 FKX983076 FUT983076 GEP983076 GOL983076 GYH983076 HID983076 HRZ983076 IBV983076 ILR983076 IVN983076 JFJ983076 JPF983076 JZB983076 KIX983076 KST983076 LCP983076 LML983076 LWH983076 MGD983076 MPZ983076 MZV983076 NJR983076 NTN983076 ODJ983076 ONF983076 OXB983076 PGX983076 PQT983076 QAP983076 QKL983076 QUH983076 RED983076 RNZ983076 RXV983076 SHR983076 SRN983076 TBJ983076 TLF983076 TVB983076 UEX983076 UOT983076 UYP983076 VIL983076 VSH983076 WCD983076 WLZ983076" xr:uid="{8411E09F-4375-4FF1-88F0-95587224EC4E}">
      <formula1>0</formula1>
    </dataValidation>
    <dataValidation type="decimal" operator="greaterThanOrEqual" allowBlank="1" showInputMessage="1" showErrorMessage="1" errorTitle="Dollar value requested" error="Please enter a dollar value greater than or equal to $0.00" sqref="IX44:IX47 ST44:ST47 ACP44:ACP47 AML44:AML47 AWH44:AWH47 BGD44:BGD47 BPZ44:BPZ47 BZV44:BZV47 CJR44:CJR47 CTN44:CTN47 DDJ44:DDJ47 DNF44:DNF47 DXB44:DXB47 EGX44:EGX47 EQT44:EQT47 FAP44:FAP47 FKL44:FKL47 FUH44:FUH47 GED44:GED47 GNZ44:GNZ47 GXV44:GXV47 HHR44:HHR47 HRN44:HRN47 IBJ44:IBJ47 ILF44:ILF47 IVB44:IVB47 JEX44:JEX47 JOT44:JOT47 JYP44:JYP47 KIL44:KIL47 KSH44:KSH47 LCD44:LCD47 LLZ44:LLZ47 LVV44:LVV47 MFR44:MFR47 MPN44:MPN47 MZJ44:MZJ47 NJF44:NJF47 NTB44:NTB47 OCX44:OCX47 OMT44:OMT47 OWP44:OWP47 PGL44:PGL47 PQH44:PQH47 QAD44:QAD47 QJZ44:QJZ47 QTV44:QTV47 RDR44:RDR47 RNN44:RNN47 RXJ44:RXJ47 SHF44:SHF47 SRB44:SRB47 TAX44:TAX47 TKT44:TKT47 TUP44:TUP47 UEL44:UEL47 UOH44:UOH47 UYD44:UYD47 VHZ44:VHZ47 VRV44:VRV47 WBR44:WBR47 WLN44:WLN47 WVJ44:WVJ47 O65568:O65571 JJ65581:JJ65584 TF65581:TF65584 ADB65581:ADB65584 AMX65581:AMX65584 AWT65581:AWT65584 BGP65581:BGP65584 BQL65581:BQL65584 CAH65581:CAH65584 CKD65581:CKD65584 CTZ65581:CTZ65584 DDV65581:DDV65584 DNR65581:DNR65584 DXN65581:DXN65584 EHJ65581:EHJ65584 ERF65581:ERF65584 FBB65581:FBB65584 FKX65581:FKX65584 FUT65581:FUT65584 GEP65581:GEP65584 GOL65581:GOL65584 GYH65581:GYH65584 HID65581:HID65584 HRZ65581:HRZ65584 IBV65581:IBV65584 ILR65581:ILR65584 IVN65581:IVN65584 JFJ65581:JFJ65584 JPF65581:JPF65584 JZB65581:JZB65584 KIX65581:KIX65584 KST65581:KST65584 LCP65581:LCP65584 LML65581:LML65584 LWH65581:LWH65584 MGD65581:MGD65584 MPZ65581:MPZ65584 MZV65581:MZV65584 NJR65581:NJR65584 NTN65581:NTN65584 ODJ65581:ODJ65584 ONF65581:ONF65584 OXB65581:OXB65584 PGX65581:PGX65584 PQT65581:PQT65584 QAP65581:QAP65584 QKL65581:QKL65584 QUH65581:QUH65584 RED65581:RED65584 RNZ65581:RNZ65584 RXV65581:RXV65584 SHR65581:SHR65584 SRN65581:SRN65584 TBJ65581:TBJ65584 TLF65581:TLF65584 TVB65581:TVB65584 UEX65581:UEX65584 UOT65581:UOT65584 UYP65581:UYP65584 VIL65581:VIL65584 VSH65581:VSH65584 WCD65581:WCD65584 WLZ65581:WLZ65584 WVV65581:WVV65584 O131104:O131107 JJ131117:JJ131120 TF131117:TF131120 ADB131117:ADB131120 AMX131117:AMX131120 AWT131117:AWT131120 BGP131117:BGP131120 BQL131117:BQL131120 CAH131117:CAH131120 CKD131117:CKD131120 CTZ131117:CTZ131120 DDV131117:DDV131120 DNR131117:DNR131120 DXN131117:DXN131120 EHJ131117:EHJ131120 ERF131117:ERF131120 FBB131117:FBB131120 FKX131117:FKX131120 FUT131117:FUT131120 GEP131117:GEP131120 GOL131117:GOL131120 GYH131117:GYH131120 HID131117:HID131120 HRZ131117:HRZ131120 IBV131117:IBV131120 ILR131117:ILR131120 IVN131117:IVN131120 JFJ131117:JFJ131120 JPF131117:JPF131120 JZB131117:JZB131120 KIX131117:KIX131120 KST131117:KST131120 LCP131117:LCP131120 LML131117:LML131120 LWH131117:LWH131120 MGD131117:MGD131120 MPZ131117:MPZ131120 MZV131117:MZV131120 NJR131117:NJR131120 NTN131117:NTN131120 ODJ131117:ODJ131120 ONF131117:ONF131120 OXB131117:OXB131120 PGX131117:PGX131120 PQT131117:PQT131120 QAP131117:QAP131120 QKL131117:QKL131120 QUH131117:QUH131120 RED131117:RED131120 RNZ131117:RNZ131120 RXV131117:RXV131120 SHR131117:SHR131120 SRN131117:SRN131120 TBJ131117:TBJ131120 TLF131117:TLF131120 TVB131117:TVB131120 UEX131117:UEX131120 UOT131117:UOT131120 UYP131117:UYP131120 VIL131117:VIL131120 VSH131117:VSH131120 WCD131117:WCD131120 WLZ131117:WLZ131120 WVV131117:WVV131120 O196640:O196643 JJ196653:JJ196656 TF196653:TF196656 ADB196653:ADB196656 AMX196653:AMX196656 AWT196653:AWT196656 BGP196653:BGP196656 BQL196653:BQL196656 CAH196653:CAH196656 CKD196653:CKD196656 CTZ196653:CTZ196656 DDV196653:DDV196656 DNR196653:DNR196656 DXN196653:DXN196656 EHJ196653:EHJ196656 ERF196653:ERF196656 FBB196653:FBB196656 FKX196653:FKX196656 FUT196653:FUT196656 GEP196653:GEP196656 GOL196653:GOL196656 GYH196653:GYH196656 HID196653:HID196656 HRZ196653:HRZ196656 IBV196653:IBV196656 ILR196653:ILR196656 IVN196653:IVN196656 JFJ196653:JFJ196656 JPF196653:JPF196656 JZB196653:JZB196656 KIX196653:KIX196656 KST196653:KST196656 LCP196653:LCP196656 LML196653:LML196656 LWH196653:LWH196656 MGD196653:MGD196656 MPZ196653:MPZ196656 MZV196653:MZV196656 NJR196653:NJR196656 NTN196653:NTN196656 ODJ196653:ODJ196656 ONF196653:ONF196656 OXB196653:OXB196656 PGX196653:PGX196656 PQT196653:PQT196656 QAP196653:QAP196656 QKL196653:QKL196656 QUH196653:QUH196656 RED196653:RED196656 RNZ196653:RNZ196656 RXV196653:RXV196656 SHR196653:SHR196656 SRN196653:SRN196656 TBJ196653:TBJ196656 TLF196653:TLF196656 TVB196653:TVB196656 UEX196653:UEX196656 UOT196653:UOT196656 UYP196653:UYP196656 VIL196653:VIL196656 VSH196653:VSH196656 WCD196653:WCD196656 WLZ196653:WLZ196656 WVV196653:WVV196656 O262176:O262179 JJ262189:JJ262192 TF262189:TF262192 ADB262189:ADB262192 AMX262189:AMX262192 AWT262189:AWT262192 BGP262189:BGP262192 BQL262189:BQL262192 CAH262189:CAH262192 CKD262189:CKD262192 CTZ262189:CTZ262192 DDV262189:DDV262192 DNR262189:DNR262192 DXN262189:DXN262192 EHJ262189:EHJ262192 ERF262189:ERF262192 FBB262189:FBB262192 FKX262189:FKX262192 FUT262189:FUT262192 GEP262189:GEP262192 GOL262189:GOL262192 GYH262189:GYH262192 HID262189:HID262192 HRZ262189:HRZ262192 IBV262189:IBV262192 ILR262189:ILR262192 IVN262189:IVN262192 JFJ262189:JFJ262192 JPF262189:JPF262192 JZB262189:JZB262192 KIX262189:KIX262192 KST262189:KST262192 LCP262189:LCP262192 LML262189:LML262192 LWH262189:LWH262192 MGD262189:MGD262192 MPZ262189:MPZ262192 MZV262189:MZV262192 NJR262189:NJR262192 NTN262189:NTN262192 ODJ262189:ODJ262192 ONF262189:ONF262192 OXB262189:OXB262192 PGX262189:PGX262192 PQT262189:PQT262192 QAP262189:QAP262192 QKL262189:QKL262192 QUH262189:QUH262192 RED262189:RED262192 RNZ262189:RNZ262192 RXV262189:RXV262192 SHR262189:SHR262192 SRN262189:SRN262192 TBJ262189:TBJ262192 TLF262189:TLF262192 TVB262189:TVB262192 UEX262189:UEX262192 UOT262189:UOT262192 UYP262189:UYP262192 VIL262189:VIL262192 VSH262189:VSH262192 WCD262189:WCD262192 WLZ262189:WLZ262192 WVV262189:WVV262192 O327712:O327715 JJ327725:JJ327728 TF327725:TF327728 ADB327725:ADB327728 AMX327725:AMX327728 AWT327725:AWT327728 BGP327725:BGP327728 BQL327725:BQL327728 CAH327725:CAH327728 CKD327725:CKD327728 CTZ327725:CTZ327728 DDV327725:DDV327728 DNR327725:DNR327728 DXN327725:DXN327728 EHJ327725:EHJ327728 ERF327725:ERF327728 FBB327725:FBB327728 FKX327725:FKX327728 FUT327725:FUT327728 GEP327725:GEP327728 GOL327725:GOL327728 GYH327725:GYH327728 HID327725:HID327728 HRZ327725:HRZ327728 IBV327725:IBV327728 ILR327725:ILR327728 IVN327725:IVN327728 JFJ327725:JFJ327728 JPF327725:JPF327728 JZB327725:JZB327728 KIX327725:KIX327728 KST327725:KST327728 LCP327725:LCP327728 LML327725:LML327728 LWH327725:LWH327728 MGD327725:MGD327728 MPZ327725:MPZ327728 MZV327725:MZV327728 NJR327725:NJR327728 NTN327725:NTN327728 ODJ327725:ODJ327728 ONF327725:ONF327728 OXB327725:OXB327728 PGX327725:PGX327728 PQT327725:PQT327728 QAP327725:QAP327728 QKL327725:QKL327728 QUH327725:QUH327728 RED327725:RED327728 RNZ327725:RNZ327728 RXV327725:RXV327728 SHR327725:SHR327728 SRN327725:SRN327728 TBJ327725:TBJ327728 TLF327725:TLF327728 TVB327725:TVB327728 UEX327725:UEX327728 UOT327725:UOT327728 UYP327725:UYP327728 VIL327725:VIL327728 VSH327725:VSH327728 WCD327725:WCD327728 WLZ327725:WLZ327728 WVV327725:WVV327728 O393248:O393251 JJ393261:JJ393264 TF393261:TF393264 ADB393261:ADB393264 AMX393261:AMX393264 AWT393261:AWT393264 BGP393261:BGP393264 BQL393261:BQL393264 CAH393261:CAH393264 CKD393261:CKD393264 CTZ393261:CTZ393264 DDV393261:DDV393264 DNR393261:DNR393264 DXN393261:DXN393264 EHJ393261:EHJ393264 ERF393261:ERF393264 FBB393261:FBB393264 FKX393261:FKX393264 FUT393261:FUT393264 GEP393261:GEP393264 GOL393261:GOL393264 GYH393261:GYH393264 HID393261:HID393264 HRZ393261:HRZ393264 IBV393261:IBV393264 ILR393261:ILR393264 IVN393261:IVN393264 JFJ393261:JFJ393264 JPF393261:JPF393264 JZB393261:JZB393264 KIX393261:KIX393264 KST393261:KST393264 LCP393261:LCP393264 LML393261:LML393264 LWH393261:LWH393264 MGD393261:MGD393264 MPZ393261:MPZ393264 MZV393261:MZV393264 NJR393261:NJR393264 NTN393261:NTN393264 ODJ393261:ODJ393264 ONF393261:ONF393264 OXB393261:OXB393264 PGX393261:PGX393264 PQT393261:PQT393264 QAP393261:QAP393264 QKL393261:QKL393264 QUH393261:QUH393264 RED393261:RED393264 RNZ393261:RNZ393264 RXV393261:RXV393264 SHR393261:SHR393264 SRN393261:SRN393264 TBJ393261:TBJ393264 TLF393261:TLF393264 TVB393261:TVB393264 UEX393261:UEX393264 UOT393261:UOT393264 UYP393261:UYP393264 VIL393261:VIL393264 VSH393261:VSH393264 WCD393261:WCD393264 WLZ393261:WLZ393264 WVV393261:WVV393264 O458784:O458787 JJ458797:JJ458800 TF458797:TF458800 ADB458797:ADB458800 AMX458797:AMX458800 AWT458797:AWT458800 BGP458797:BGP458800 BQL458797:BQL458800 CAH458797:CAH458800 CKD458797:CKD458800 CTZ458797:CTZ458800 DDV458797:DDV458800 DNR458797:DNR458800 DXN458797:DXN458800 EHJ458797:EHJ458800 ERF458797:ERF458800 FBB458797:FBB458800 FKX458797:FKX458800 FUT458797:FUT458800 GEP458797:GEP458800 GOL458797:GOL458800 GYH458797:GYH458800 HID458797:HID458800 HRZ458797:HRZ458800 IBV458797:IBV458800 ILR458797:ILR458800 IVN458797:IVN458800 JFJ458797:JFJ458800 JPF458797:JPF458800 JZB458797:JZB458800 KIX458797:KIX458800 KST458797:KST458800 LCP458797:LCP458800 LML458797:LML458800 LWH458797:LWH458800 MGD458797:MGD458800 MPZ458797:MPZ458800 MZV458797:MZV458800 NJR458797:NJR458800 NTN458797:NTN458800 ODJ458797:ODJ458800 ONF458797:ONF458800 OXB458797:OXB458800 PGX458797:PGX458800 PQT458797:PQT458800 QAP458797:QAP458800 QKL458797:QKL458800 QUH458797:QUH458800 RED458797:RED458800 RNZ458797:RNZ458800 RXV458797:RXV458800 SHR458797:SHR458800 SRN458797:SRN458800 TBJ458797:TBJ458800 TLF458797:TLF458800 TVB458797:TVB458800 UEX458797:UEX458800 UOT458797:UOT458800 UYP458797:UYP458800 VIL458797:VIL458800 VSH458797:VSH458800 WCD458797:WCD458800 WLZ458797:WLZ458800 WVV458797:WVV458800 O524320:O524323 JJ524333:JJ524336 TF524333:TF524336 ADB524333:ADB524336 AMX524333:AMX524336 AWT524333:AWT524336 BGP524333:BGP524336 BQL524333:BQL524336 CAH524333:CAH524336 CKD524333:CKD524336 CTZ524333:CTZ524336 DDV524333:DDV524336 DNR524333:DNR524336 DXN524333:DXN524336 EHJ524333:EHJ524336 ERF524333:ERF524336 FBB524333:FBB524336 FKX524333:FKX524336 FUT524333:FUT524336 GEP524333:GEP524336 GOL524333:GOL524336 GYH524333:GYH524336 HID524333:HID524336 HRZ524333:HRZ524336 IBV524333:IBV524336 ILR524333:ILR524336 IVN524333:IVN524336 JFJ524333:JFJ524336 JPF524333:JPF524336 JZB524333:JZB524336 KIX524333:KIX524336 KST524333:KST524336 LCP524333:LCP524336 LML524333:LML524336 LWH524333:LWH524336 MGD524333:MGD524336 MPZ524333:MPZ524336 MZV524333:MZV524336 NJR524333:NJR524336 NTN524333:NTN524336 ODJ524333:ODJ524336 ONF524333:ONF524336 OXB524333:OXB524336 PGX524333:PGX524336 PQT524333:PQT524336 QAP524333:QAP524336 QKL524333:QKL524336 QUH524333:QUH524336 RED524333:RED524336 RNZ524333:RNZ524336 RXV524333:RXV524336 SHR524333:SHR524336 SRN524333:SRN524336 TBJ524333:TBJ524336 TLF524333:TLF524336 TVB524333:TVB524336 UEX524333:UEX524336 UOT524333:UOT524336 UYP524333:UYP524336 VIL524333:VIL524336 VSH524333:VSH524336 WCD524333:WCD524336 WLZ524333:WLZ524336 WVV524333:WVV524336 O589856:O589859 JJ589869:JJ589872 TF589869:TF589872 ADB589869:ADB589872 AMX589869:AMX589872 AWT589869:AWT589872 BGP589869:BGP589872 BQL589869:BQL589872 CAH589869:CAH589872 CKD589869:CKD589872 CTZ589869:CTZ589872 DDV589869:DDV589872 DNR589869:DNR589872 DXN589869:DXN589872 EHJ589869:EHJ589872 ERF589869:ERF589872 FBB589869:FBB589872 FKX589869:FKX589872 FUT589869:FUT589872 GEP589869:GEP589872 GOL589869:GOL589872 GYH589869:GYH589872 HID589869:HID589872 HRZ589869:HRZ589872 IBV589869:IBV589872 ILR589869:ILR589872 IVN589869:IVN589872 JFJ589869:JFJ589872 JPF589869:JPF589872 JZB589869:JZB589872 KIX589869:KIX589872 KST589869:KST589872 LCP589869:LCP589872 LML589869:LML589872 LWH589869:LWH589872 MGD589869:MGD589872 MPZ589869:MPZ589872 MZV589869:MZV589872 NJR589869:NJR589872 NTN589869:NTN589872 ODJ589869:ODJ589872 ONF589869:ONF589872 OXB589869:OXB589872 PGX589869:PGX589872 PQT589869:PQT589872 QAP589869:QAP589872 QKL589869:QKL589872 QUH589869:QUH589872 RED589869:RED589872 RNZ589869:RNZ589872 RXV589869:RXV589872 SHR589869:SHR589872 SRN589869:SRN589872 TBJ589869:TBJ589872 TLF589869:TLF589872 TVB589869:TVB589872 UEX589869:UEX589872 UOT589869:UOT589872 UYP589869:UYP589872 VIL589869:VIL589872 VSH589869:VSH589872 WCD589869:WCD589872 WLZ589869:WLZ589872 WVV589869:WVV589872 O655392:O655395 JJ655405:JJ655408 TF655405:TF655408 ADB655405:ADB655408 AMX655405:AMX655408 AWT655405:AWT655408 BGP655405:BGP655408 BQL655405:BQL655408 CAH655405:CAH655408 CKD655405:CKD655408 CTZ655405:CTZ655408 DDV655405:DDV655408 DNR655405:DNR655408 DXN655405:DXN655408 EHJ655405:EHJ655408 ERF655405:ERF655408 FBB655405:FBB655408 FKX655405:FKX655408 FUT655405:FUT655408 GEP655405:GEP655408 GOL655405:GOL655408 GYH655405:GYH655408 HID655405:HID655408 HRZ655405:HRZ655408 IBV655405:IBV655408 ILR655405:ILR655408 IVN655405:IVN655408 JFJ655405:JFJ655408 JPF655405:JPF655408 JZB655405:JZB655408 KIX655405:KIX655408 KST655405:KST655408 LCP655405:LCP655408 LML655405:LML655408 LWH655405:LWH655408 MGD655405:MGD655408 MPZ655405:MPZ655408 MZV655405:MZV655408 NJR655405:NJR655408 NTN655405:NTN655408 ODJ655405:ODJ655408 ONF655405:ONF655408 OXB655405:OXB655408 PGX655405:PGX655408 PQT655405:PQT655408 QAP655405:QAP655408 QKL655405:QKL655408 QUH655405:QUH655408 RED655405:RED655408 RNZ655405:RNZ655408 RXV655405:RXV655408 SHR655405:SHR655408 SRN655405:SRN655408 TBJ655405:TBJ655408 TLF655405:TLF655408 TVB655405:TVB655408 UEX655405:UEX655408 UOT655405:UOT655408 UYP655405:UYP655408 VIL655405:VIL655408 VSH655405:VSH655408 WCD655405:WCD655408 WLZ655405:WLZ655408 WVV655405:WVV655408 O720928:O720931 JJ720941:JJ720944 TF720941:TF720944 ADB720941:ADB720944 AMX720941:AMX720944 AWT720941:AWT720944 BGP720941:BGP720944 BQL720941:BQL720944 CAH720941:CAH720944 CKD720941:CKD720944 CTZ720941:CTZ720944 DDV720941:DDV720944 DNR720941:DNR720944 DXN720941:DXN720944 EHJ720941:EHJ720944 ERF720941:ERF720944 FBB720941:FBB720944 FKX720941:FKX720944 FUT720941:FUT720944 GEP720941:GEP720944 GOL720941:GOL720944 GYH720941:GYH720944 HID720941:HID720944 HRZ720941:HRZ720944 IBV720941:IBV720944 ILR720941:ILR720944 IVN720941:IVN720944 JFJ720941:JFJ720944 JPF720941:JPF720944 JZB720941:JZB720944 KIX720941:KIX720944 KST720941:KST720944 LCP720941:LCP720944 LML720941:LML720944 LWH720941:LWH720944 MGD720941:MGD720944 MPZ720941:MPZ720944 MZV720941:MZV720944 NJR720941:NJR720944 NTN720941:NTN720944 ODJ720941:ODJ720944 ONF720941:ONF720944 OXB720941:OXB720944 PGX720941:PGX720944 PQT720941:PQT720944 QAP720941:QAP720944 QKL720941:QKL720944 QUH720941:QUH720944 RED720941:RED720944 RNZ720941:RNZ720944 RXV720941:RXV720944 SHR720941:SHR720944 SRN720941:SRN720944 TBJ720941:TBJ720944 TLF720941:TLF720944 TVB720941:TVB720944 UEX720941:UEX720944 UOT720941:UOT720944 UYP720941:UYP720944 VIL720941:VIL720944 VSH720941:VSH720944 WCD720941:WCD720944 WLZ720941:WLZ720944 WVV720941:WVV720944 O786464:O786467 JJ786477:JJ786480 TF786477:TF786480 ADB786477:ADB786480 AMX786477:AMX786480 AWT786477:AWT786480 BGP786477:BGP786480 BQL786477:BQL786480 CAH786477:CAH786480 CKD786477:CKD786480 CTZ786477:CTZ786480 DDV786477:DDV786480 DNR786477:DNR786480 DXN786477:DXN786480 EHJ786477:EHJ786480 ERF786477:ERF786480 FBB786477:FBB786480 FKX786477:FKX786480 FUT786477:FUT786480 GEP786477:GEP786480 GOL786477:GOL786480 GYH786477:GYH786480 HID786477:HID786480 HRZ786477:HRZ786480 IBV786477:IBV786480 ILR786477:ILR786480 IVN786477:IVN786480 JFJ786477:JFJ786480 JPF786477:JPF786480 JZB786477:JZB786480 KIX786477:KIX786480 KST786477:KST786480 LCP786477:LCP786480 LML786477:LML786480 LWH786477:LWH786480 MGD786477:MGD786480 MPZ786477:MPZ786480 MZV786477:MZV786480 NJR786477:NJR786480 NTN786477:NTN786480 ODJ786477:ODJ786480 ONF786477:ONF786480 OXB786477:OXB786480 PGX786477:PGX786480 PQT786477:PQT786480 QAP786477:QAP786480 QKL786477:QKL786480 QUH786477:QUH786480 RED786477:RED786480 RNZ786477:RNZ786480 RXV786477:RXV786480 SHR786477:SHR786480 SRN786477:SRN786480 TBJ786477:TBJ786480 TLF786477:TLF786480 TVB786477:TVB786480 UEX786477:UEX786480 UOT786477:UOT786480 UYP786477:UYP786480 VIL786477:VIL786480 VSH786477:VSH786480 WCD786477:WCD786480 WLZ786477:WLZ786480 WVV786477:WVV786480 O852000:O852003 JJ852013:JJ852016 TF852013:TF852016 ADB852013:ADB852016 AMX852013:AMX852016 AWT852013:AWT852016 BGP852013:BGP852016 BQL852013:BQL852016 CAH852013:CAH852016 CKD852013:CKD852016 CTZ852013:CTZ852016 DDV852013:DDV852016 DNR852013:DNR852016 DXN852013:DXN852016 EHJ852013:EHJ852016 ERF852013:ERF852016 FBB852013:FBB852016 FKX852013:FKX852016 FUT852013:FUT852016 GEP852013:GEP852016 GOL852013:GOL852016 GYH852013:GYH852016 HID852013:HID852016 HRZ852013:HRZ852016 IBV852013:IBV852016 ILR852013:ILR852016 IVN852013:IVN852016 JFJ852013:JFJ852016 JPF852013:JPF852016 JZB852013:JZB852016 KIX852013:KIX852016 KST852013:KST852016 LCP852013:LCP852016 LML852013:LML852016 LWH852013:LWH852016 MGD852013:MGD852016 MPZ852013:MPZ852016 MZV852013:MZV852016 NJR852013:NJR852016 NTN852013:NTN852016 ODJ852013:ODJ852016 ONF852013:ONF852016 OXB852013:OXB852016 PGX852013:PGX852016 PQT852013:PQT852016 QAP852013:QAP852016 QKL852013:QKL852016 QUH852013:QUH852016 RED852013:RED852016 RNZ852013:RNZ852016 RXV852013:RXV852016 SHR852013:SHR852016 SRN852013:SRN852016 TBJ852013:TBJ852016 TLF852013:TLF852016 TVB852013:TVB852016 UEX852013:UEX852016 UOT852013:UOT852016 UYP852013:UYP852016 VIL852013:VIL852016 VSH852013:VSH852016 WCD852013:WCD852016 WLZ852013:WLZ852016 WVV852013:WVV852016 O917536:O917539 JJ917549:JJ917552 TF917549:TF917552 ADB917549:ADB917552 AMX917549:AMX917552 AWT917549:AWT917552 BGP917549:BGP917552 BQL917549:BQL917552 CAH917549:CAH917552 CKD917549:CKD917552 CTZ917549:CTZ917552 DDV917549:DDV917552 DNR917549:DNR917552 DXN917549:DXN917552 EHJ917549:EHJ917552 ERF917549:ERF917552 FBB917549:FBB917552 FKX917549:FKX917552 FUT917549:FUT917552 GEP917549:GEP917552 GOL917549:GOL917552 GYH917549:GYH917552 HID917549:HID917552 HRZ917549:HRZ917552 IBV917549:IBV917552 ILR917549:ILR917552 IVN917549:IVN917552 JFJ917549:JFJ917552 JPF917549:JPF917552 JZB917549:JZB917552 KIX917549:KIX917552 KST917549:KST917552 LCP917549:LCP917552 LML917549:LML917552 LWH917549:LWH917552 MGD917549:MGD917552 MPZ917549:MPZ917552 MZV917549:MZV917552 NJR917549:NJR917552 NTN917549:NTN917552 ODJ917549:ODJ917552 ONF917549:ONF917552 OXB917549:OXB917552 PGX917549:PGX917552 PQT917549:PQT917552 QAP917549:QAP917552 QKL917549:QKL917552 QUH917549:QUH917552 RED917549:RED917552 RNZ917549:RNZ917552 RXV917549:RXV917552 SHR917549:SHR917552 SRN917549:SRN917552 TBJ917549:TBJ917552 TLF917549:TLF917552 TVB917549:TVB917552 UEX917549:UEX917552 UOT917549:UOT917552 UYP917549:UYP917552 VIL917549:VIL917552 VSH917549:VSH917552 WCD917549:WCD917552 WLZ917549:WLZ917552 WVV917549:WVV917552 O983072:O983075 JJ983085:JJ983088 TF983085:TF983088 ADB983085:ADB983088 AMX983085:AMX983088 AWT983085:AWT983088 BGP983085:BGP983088 BQL983085:BQL983088 CAH983085:CAH983088 CKD983085:CKD983088 CTZ983085:CTZ983088 DDV983085:DDV983088 DNR983085:DNR983088 DXN983085:DXN983088 EHJ983085:EHJ983088 ERF983085:ERF983088 FBB983085:FBB983088 FKX983085:FKX983088 FUT983085:FUT983088 GEP983085:GEP983088 GOL983085:GOL983088 GYH983085:GYH983088 HID983085:HID983088 HRZ983085:HRZ983088 IBV983085:IBV983088 ILR983085:ILR983088 IVN983085:IVN983088 JFJ983085:JFJ983088 JPF983085:JPF983088 JZB983085:JZB983088 KIX983085:KIX983088 KST983085:KST983088 LCP983085:LCP983088 LML983085:LML983088 LWH983085:LWH983088 MGD983085:MGD983088 MPZ983085:MPZ983088 MZV983085:MZV983088 NJR983085:NJR983088 NTN983085:NTN983088 ODJ983085:ODJ983088 ONF983085:ONF983088 OXB983085:OXB983088 PGX983085:PGX983088 PQT983085:PQT983088 QAP983085:QAP983088 QKL983085:QKL983088 QUH983085:QUH983088 RED983085:RED983088 RNZ983085:RNZ983088 RXV983085:RXV983088 SHR983085:SHR983088 SRN983085:SRN983088 TBJ983085:TBJ983088 TLF983085:TLF983088 TVB983085:TVB983088 UEX983085:UEX983088 UOT983085:UOT983088 UYP983085:UYP983088 VIL983085:VIL983088 VSH983085:VSH983088 WCD983085:WCD983088 WLZ983085:WLZ983088 WVV983085:WVV983088 O65547:O65549 JJ65560:JJ65562 TF65560:TF65562 ADB65560:ADB65562 AMX65560:AMX65562 AWT65560:AWT65562 BGP65560:BGP65562 BQL65560:BQL65562 CAH65560:CAH65562 CKD65560:CKD65562 CTZ65560:CTZ65562 DDV65560:DDV65562 DNR65560:DNR65562 DXN65560:DXN65562 EHJ65560:EHJ65562 ERF65560:ERF65562 FBB65560:FBB65562 FKX65560:FKX65562 FUT65560:FUT65562 GEP65560:GEP65562 GOL65560:GOL65562 GYH65560:GYH65562 HID65560:HID65562 HRZ65560:HRZ65562 IBV65560:IBV65562 ILR65560:ILR65562 IVN65560:IVN65562 JFJ65560:JFJ65562 JPF65560:JPF65562 JZB65560:JZB65562 KIX65560:KIX65562 KST65560:KST65562 LCP65560:LCP65562 LML65560:LML65562 LWH65560:LWH65562 MGD65560:MGD65562 MPZ65560:MPZ65562 MZV65560:MZV65562 NJR65560:NJR65562 NTN65560:NTN65562 ODJ65560:ODJ65562 ONF65560:ONF65562 OXB65560:OXB65562 PGX65560:PGX65562 PQT65560:PQT65562 QAP65560:QAP65562 QKL65560:QKL65562 QUH65560:QUH65562 RED65560:RED65562 RNZ65560:RNZ65562 RXV65560:RXV65562 SHR65560:SHR65562 SRN65560:SRN65562 TBJ65560:TBJ65562 TLF65560:TLF65562 TVB65560:TVB65562 UEX65560:UEX65562 UOT65560:UOT65562 UYP65560:UYP65562 VIL65560:VIL65562 VSH65560:VSH65562 WCD65560:WCD65562 WLZ65560:WLZ65562 WVV65560:WVV65562 O131083:O131085 JJ131096:JJ131098 TF131096:TF131098 ADB131096:ADB131098 AMX131096:AMX131098 AWT131096:AWT131098 BGP131096:BGP131098 BQL131096:BQL131098 CAH131096:CAH131098 CKD131096:CKD131098 CTZ131096:CTZ131098 DDV131096:DDV131098 DNR131096:DNR131098 DXN131096:DXN131098 EHJ131096:EHJ131098 ERF131096:ERF131098 FBB131096:FBB131098 FKX131096:FKX131098 FUT131096:FUT131098 GEP131096:GEP131098 GOL131096:GOL131098 GYH131096:GYH131098 HID131096:HID131098 HRZ131096:HRZ131098 IBV131096:IBV131098 ILR131096:ILR131098 IVN131096:IVN131098 JFJ131096:JFJ131098 JPF131096:JPF131098 JZB131096:JZB131098 KIX131096:KIX131098 KST131096:KST131098 LCP131096:LCP131098 LML131096:LML131098 LWH131096:LWH131098 MGD131096:MGD131098 MPZ131096:MPZ131098 MZV131096:MZV131098 NJR131096:NJR131098 NTN131096:NTN131098 ODJ131096:ODJ131098 ONF131096:ONF131098 OXB131096:OXB131098 PGX131096:PGX131098 PQT131096:PQT131098 QAP131096:QAP131098 QKL131096:QKL131098 QUH131096:QUH131098 RED131096:RED131098 RNZ131096:RNZ131098 RXV131096:RXV131098 SHR131096:SHR131098 SRN131096:SRN131098 TBJ131096:TBJ131098 TLF131096:TLF131098 TVB131096:TVB131098 UEX131096:UEX131098 UOT131096:UOT131098 UYP131096:UYP131098 VIL131096:VIL131098 VSH131096:VSH131098 WCD131096:WCD131098 WLZ131096:WLZ131098 WVV131096:WVV131098 O196619:O196621 JJ196632:JJ196634 TF196632:TF196634 ADB196632:ADB196634 AMX196632:AMX196634 AWT196632:AWT196634 BGP196632:BGP196634 BQL196632:BQL196634 CAH196632:CAH196634 CKD196632:CKD196634 CTZ196632:CTZ196634 DDV196632:DDV196634 DNR196632:DNR196634 DXN196632:DXN196634 EHJ196632:EHJ196634 ERF196632:ERF196634 FBB196632:FBB196634 FKX196632:FKX196634 FUT196632:FUT196634 GEP196632:GEP196634 GOL196632:GOL196634 GYH196632:GYH196634 HID196632:HID196634 HRZ196632:HRZ196634 IBV196632:IBV196634 ILR196632:ILR196634 IVN196632:IVN196634 JFJ196632:JFJ196634 JPF196632:JPF196634 JZB196632:JZB196634 KIX196632:KIX196634 KST196632:KST196634 LCP196632:LCP196634 LML196632:LML196634 LWH196632:LWH196634 MGD196632:MGD196634 MPZ196632:MPZ196634 MZV196632:MZV196634 NJR196632:NJR196634 NTN196632:NTN196634 ODJ196632:ODJ196634 ONF196632:ONF196634 OXB196632:OXB196634 PGX196632:PGX196634 PQT196632:PQT196634 QAP196632:QAP196634 QKL196632:QKL196634 QUH196632:QUH196634 RED196632:RED196634 RNZ196632:RNZ196634 RXV196632:RXV196634 SHR196632:SHR196634 SRN196632:SRN196634 TBJ196632:TBJ196634 TLF196632:TLF196634 TVB196632:TVB196634 UEX196632:UEX196634 UOT196632:UOT196634 UYP196632:UYP196634 VIL196632:VIL196634 VSH196632:VSH196634 WCD196632:WCD196634 WLZ196632:WLZ196634 WVV196632:WVV196634 O262155:O262157 JJ262168:JJ262170 TF262168:TF262170 ADB262168:ADB262170 AMX262168:AMX262170 AWT262168:AWT262170 BGP262168:BGP262170 BQL262168:BQL262170 CAH262168:CAH262170 CKD262168:CKD262170 CTZ262168:CTZ262170 DDV262168:DDV262170 DNR262168:DNR262170 DXN262168:DXN262170 EHJ262168:EHJ262170 ERF262168:ERF262170 FBB262168:FBB262170 FKX262168:FKX262170 FUT262168:FUT262170 GEP262168:GEP262170 GOL262168:GOL262170 GYH262168:GYH262170 HID262168:HID262170 HRZ262168:HRZ262170 IBV262168:IBV262170 ILR262168:ILR262170 IVN262168:IVN262170 JFJ262168:JFJ262170 JPF262168:JPF262170 JZB262168:JZB262170 KIX262168:KIX262170 KST262168:KST262170 LCP262168:LCP262170 LML262168:LML262170 LWH262168:LWH262170 MGD262168:MGD262170 MPZ262168:MPZ262170 MZV262168:MZV262170 NJR262168:NJR262170 NTN262168:NTN262170 ODJ262168:ODJ262170 ONF262168:ONF262170 OXB262168:OXB262170 PGX262168:PGX262170 PQT262168:PQT262170 QAP262168:QAP262170 QKL262168:QKL262170 QUH262168:QUH262170 RED262168:RED262170 RNZ262168:RNZ262170 RXV262168:RXV262170 SHR262168:SHR262170 SRN262168:SRN262170 TBJ262168:TBJ262170 TLF262168:TLF262170 TVB262168:TVB262170 UEX262168:UEX262170 UOT262168:UOT262170 UYP262168:UYP262170 VIL262168:VIL262170 VSH262168:VSH262170 WCD262168:WCD262170 WLZ262168:WLZ262170 WVV262168:WVV262170 O327691:O327693 JJ327704:JJ327706 TF327704:TF327706 ADB327704:ADB327706 AMX327704:AMX327706 AWT327704:AWT327706 BGP327704:BGP327706 BQL327704:BQL327706 CAH327704:CAH327706 CKD327704:CKD327706 CTZ327704:CTZ327706 DDV327704:DDV327706 DNR327704:DNR327706 DXN327704:DXN327706 EHJ327704:EHJ327706 ERF327704:ERF327706 FBB327704:FBB327706 FKX327704:FKX327706 FUT327704:FUT327706 GEP327704:GEP327706 GOL327704:GOL327706 GYH327704:GYH327706 HID327704:HID327706 HRZ327704:HRZ327706 IBV327704:IBV327706 ILR327704:ILR327706 IVN327704:IVN327706 JFJ327704:JFJ327706 JPF327704:JPF327706 JZB327704:JZB327706 KIX327704:KIX327706 KST327704:KST327706 LCP327704:LCP327706 LML327704:LML327706 LWH327704:LWH327706 MGD327704:MGD327706 MPZ327704:MPZ327706 MZV327704:MZV327706 NJR327704:NJR327706 NTN327704:NTN327706 ODJ327704:ODJ327706 ONF327704:ONF327706 OXB327704:OXB327706 PGX327704:PGX327706 PQT327704:PQT327706 QAP327704:QAP327706 QKL327704:QKL327706 QUH327704:QUH327706 RED327704:RED327706 RNZ327704:RNZ327706 RXV327704:RXV327706 SHR327704:SHR327706 SRN327704:SRN327706 TBJ327704:TBJ327706 TLF327704:TLF327706 TVB327704:TVB327706 UEX327704:UEX327706 UOT327704:UOT327706 UYP327704:UYP327706 VIL327704:VIL327706 VSH327704:VSH327706 WCD327704:WCD327706 WLZ327704:WLZ327706 WVV327704:WVV327706 O393227:O393229 JJ393240:JJ393242 TF393240:TF393242 ADB393240:ADB393242 AMX393240:AMX393242 AWT393240:AWT393242 BGP393240:BGP393242 BQL393240:BQL393242 CAH393240:CAH393242 CKD393240:CKD393242 CTZ393240:CTZ393242 DDV393240:DDV393242 DNR393240:DNR393242 DXN393240:DXN393242 EHJ393240:EHJ393242 ERF393240:ERF393242 FBB393240:FBB393242 FKX393240:FKX393242 FUT393240:FUT393242 GEP393240:GEP393242 GOL393240:GOL393242 GYH393240:GYH393242 HID393240:HID393242 HRZ393240:HRZ393242 IBV393240:IBV393242 ILR393240:ILR393242 IVN393240:IVN393242 JFJ393240:JFJ393242 JPF393240:JPF393242 JZB393240:JZB393242 KIX393240:KIX393242 KST393240:KST393242 LCP393240:LCP393242 LML393240:LML393242 LWH393240:LWH393242 MGD393240:MGD393242 MPZ393240:MPZ393242 MZV393240:MZV393242 NJR393240:NJR393242 NTN393240:NTN393242 ODJ393240:ODJ393242 ONF393240:ONF393242 OXB393240:OXB393242 PGX393240:PGX393242 PQT393240:PQT393242 QAP393240:QAP393242 QKL393240:QKL393242 QUH393240:QUH393242 RED393240:RED393242 RNZ393240:RNZ393242 RXV393240:RXV393242 SHR393240:SHR393242 SRN393240:SRN393242 TBJ393240:TBJ393242 TLF393240:TLF393242 TVB393240:TVB393242 UEX393240:UEX393242 UOT393240:UOT393242 UYP393240:UYP393242 VIL393240:VIL393242 VSH393240:VSH393242 WCD393240:WCD393242 WLZ393240:WLZ393242 WVV393240:WVV393242 O458763:O458765 JJ458776:JJ458778 TF458776:TF458778 ADB458776:ADB458778 AMX458776:AMX458778 AWT458776:AWT458778 BGP458776:BGP458778 BQL458776:BQL458778 CAH458776:CAH458778 CKD458776:CKD458778 CTZ458776:CTZ458778 DDV458776:DDV458778 DNR458776:DNR458778 DXN458776:DXN458778 EHJ458776:EHJ458778 ERF458776:ERF458778 FBB458776:FBB458778 FKX458776:FKX458778 FUT458776:FUT458778 GEP458776:GEP458778 GOL458776:GOL458778 GYH458776:GYH458778 HID458776:HID458778 HRZ458776:HRZ458778 IBV458776:IBV458778 ILR458776:ILR458778 IVN458776:IVN458778 JFJ458776:JFJ458778 JPF458776:JPF458778 JZB458776:JZB458778 KIX458776:KIX458778 KST458776:KST458778 LCP458776:LCP458778 LML458776:LML458778 LWH458776:LWH458778 MGD458776:MGD458778 MPZ458776:MPZ458778 MZV458776:MZV458778 NJR458776:NJR458778 NTN458776:NTN458778 ODJ458776:ODJ458778 ONF458776:ONF458778 OXB458776:OXB458778 PGX458776:PGX458778 PQT458776:PQT458778 QAP458776:QAP458778 QKL458776:QKL458778 QUH458776:QUH458778 RED458776:RED458778 RNZ458776:RNZ458778 RXV458776:RXV458778 SHR458776:SHR458778 SRN458776:SRN458778 TBJ458776:TBJ458778 TLF458776:TLF458778 TVB458776:TVB458778 UEX458776:UEX458778 UOT458776:UOT458778 UYP458776:UYP458778 VIL458776:VIL458778 VSH458776:VSH458778 WCD458776:WCD458778 WLZ458776:WLZ458778 WVV458776:WVV458778 O524299:O524301 JJ524312:JJ524314 TF524312:TF524314 ADB524312:ADB524314 AMX524312:AMX524314 AWT524312:AWT524314 BGP524312:BGP524314 BQL524312:BQL524314 CAH524312:CAH524314 CKD524312:CKD524314 CTZ524312:CTZ524314 DDV524312:DDV524314 DNR524312:DNR524314 DXN524312:DXN524314 EHJ524312:EHJ524314 ERF524312:ERF524314 FBB524312:FBB524314 FKX524312:FKX524314 FUT524312:FUT524314 GEP524312:GEP524314 GOL524312:GOL524314 GYH524312:GYH524314 HID524312:HID524314 HRZ524312:HRZ524314 IBV524312:IBV524314 ILR524312:ILR524314 IVN524312:IVN524314 JFJ524312:JFJ524314 JPF524312:JPF524314 JZB524312:JZB524314 KIX524312:KIX524314 KST524312:KST524314 LCP524312:LCP524314 LML524312:LML524314 LWH524312:LWH524314 MGD524312:MGD524314 MPZ524312:MPZ524314 MZV524312:MZV524314 NJR524312:NJR524314 NTN524312:NTN524314 ODJ524312:ODJ524314 ONF524312:ONF524314 OXB524312:OXB524314 PGX524312:PGX524314 PQT524312:PQT524314 QAP524312:QAP524314 QKL524312:QKL524314 QUH524312:QUH524314 RED524312:RED524314 RNZ524312:RNZ524314 RXV524312:RXV524314 SHR524312:SHR524314 SRN524312:SRN524314 TBJ524312:TBJ524314 TLF524312:TLF524314 TVB524312:TVB524314 UEX524312:UEX524314 UOT524312:UOT524314 UYP524312:UYP524314 VIL524312:VIL524314 VSH524312:VSH524314 WCD524312:WCD524314 WLZ524312:WLZ524314 WVV524312:WVV524314 O589835:O589837 JJ589848:JJ589850 TF589848:TF589850 ADB589848:ADB589850 AMX589848:AMX589850 AWT589848:AWT589850 BGP589848:BGP589850 BQL589848:BQL589850 CAH589848:CAH589850 CKD589848:CKD589850 CTZ589848:CTZ589850 DDV589848:DDV589850 DNR589848:DNR589850 DXN589848:DXN589850 EHJ589848:EHJ589850 ERF589848:ERF589850 FBB589848:FBB589850 FKX589848:FKX589850 FUT589848:FUT589850 GEP589848:GEP589850 GOL589848:GOL589850 GYH589848:GYH589850 HID589848:HID589850 HRZ589848:HRZ589850 IBV589848:IBV589850 ILR589848:ILR589850 IVN589848:IVN589850 JFJ589848:JFJ589850 JPF589848:JPF589850 JZB589848:JZB589850 KIX589848:KIX589850 KST589848:KST589850 LCP589848:LCP589850 LML589848:LML589850 LWH589848:LWH589850 MGD589848:MGD589850 MPZ589848:MPZ589850 MZV589848:MZV589850 NJR589848:NJR589850 NTN589848:NTN589850 ODJ589848:ODJ589850 ONF589848:ONF589850 OXB589848:OXB589850 PGX589848:PGX589850 PQT589848:PQT589850 QAP589848:QAP589850 QKL589848:QKL589850 QUH589848:QUH589850 RED589848:RED589850 RNZ589848:RNZ589850 RXV589848:RXV589850 SHR589848:SHR589850 SRN589848:SRN589850 TBJ589848:TBJ589850 TLF589848:TLF589850 TVB589848:TVB589850 UEX589848:UEX589850 UOT589848:UOT589850 UYP589848:UYP589850 VIL589848:VIL589850 VSH589848:VSH589850 WCD589848:WCD589850 WLZ589848:WLZ589850 WVV589848:WVV589850 O655371:O655373 JJ655384:JJ655386 TF655384:TF655386 ADB655384:ADB655386 AMX655384:AMX655386 AWT655384:AWT655386 BGP655384:BGP655386 BQL655384:BQL655386 CAH655384:CAH655386 CKD655384:CKD655386 CTZ655384:CTZ655386 DDV655384:DDV655386 DNR655384:DNR655386 DXN655384:DXN655386 EHJ655384:EHJ655386 ERF655384:ERF655386 FBB655384:FBB655386 FKX655384:FKX655386 FUT655384:FUT655386 GEP655384:GEP655386 GOL655384:GOL655386 GYH655384:GYH655386 HID655384:HID655386 HRZ655384:HRZ655386 IBV655384:IBV655386 ILR655384:ILR655386 IVN655384:IVN655386 JFJ655384:JFJ655386 JPF655384:JPF655386 JZB655384:JZB655386 KIX655384:KIX655386 KST655384:KST655386 LCP655384:LCP655386 LML655384:LML655386 LWH655384:LWH655386 MGD655384:MGD655386 MPZ655384:MPZ655386 MZV655384:MZV655386 NJR655384:NJR655386 NTN655384:NTN655386 ODJ655384:ODJ655386 ONF655384:ONF655386 OXB655384:OXB655386 PGX655384:PGX655386 PQT655384:PQT655386 QAP655384:QAP655386 QKL655384:QKL655386 QUH655384:QUH655386 RED655384:RED655386 RNZ655384:RNZ655386 RXV655384:RXV655386 SHR655384:SHR655386 SRN655384:SRN655386 TBJ655384:TBJ655386 TLF655384:TLF655386 TVB655384:TVB655386 UEX655384:UEX655386 UOT655384:UOT655386 UYP655384:UYP655386 VIL655384:VIL655386 VSH655384:VSH655386 WCD655384:WCD655386 WLZ655384:WLZ655386 WVV655384:WVV655386 O720907:O720909 JJ720920:JJ720922 TF720920:TF720922 ADB720920:ADB720922 AMX720920:AMX720922 AWT720920:AWT720922 BGP720920:BGP720922 BQL720920:BQL720922 CAH720920:CAH720922 CKD720920:CKD720922 CTZ720920:CTZ720922 DDV720920:DDV720922 DNR720920:DNR720922 DXN720920:DXN720922 EHJ720920:EHJ720922 ERF720920:ERF720922 FBB720920:FBB720922 FKX720920:FKX720922 FUT720920:FUT720922 GEP720920:GEP720922 GOL720920:GOL720922 GYH720920:GYH720922 HID720920:HID720922 HRZ720920:HRZ720922 IBV720920:IBV720922 ILR720920:ILR720922 IVN720920:IVN720922 JFJ720920:JFJ720922 JPF720920:JPF720922 JZB720920:JZB720922 KIX720920:KIX720922 KST720920:KST720922 LCP720920:LCP720922 LML720920:LML720922 LWH720920:LWH720922 MGD720920:MGD720922 MPZ720920:MPZ720922 MZV720920:MZV720922 NJR720920:NJR720922 NTN720920:NTN720922 ODJ720920:ODJ720922 ONF720920:ONF720922 OXB720920:OXB720922 PGX720920:PGX720922 PQT720920:PQT720922 QAP720920:QAP720922 QKL720920:QKL720922 QUH720920:QUH720922 RED720920:RED720922 RNZ720920:RNZ720922 RXV720920:RXV720922 SHR720920:SHR720922 SRN720920:SRN720922 TBJ720920:TBJ720922 TLF720920:TLF720922 TVB720920:TVB720922 UEX720920:UEX720922 UOT720920:UOT720922 UYP720920:UYP720922 VIL720920:VIL720922 VSH720920:VSH720922 WCD720920:WCD720922 WLZ720920:WLZ720922 WVV720920:WVV720922 O786443:O786445 JJ786456:JJ786458 TF786456:TF786458 ADB786456:ADB786458 AMX786456:AMX786458 AWT786456:AWT786458 BGP786456:BGP786458 BQL786456:BQL786458 CAH786456:CAH786458 CKD786456:CKD786458 CTZ786456:CTZ786458 DDV786456:DDV786458 DNR786456:DNR786458 DXN786456:DXN786458 EHJ786456:EHJ786458 ERF786456:ERF786458 FBB786456:FBB786458 FKX786456:FKX786458 FUT786456:FUT786458 GEP786456:GEP786458 GOL786456:GOL786458 GYH786456:GYH786458 HID786456:HID786458 HRZ786456:HRZ786458 IBV786456:IBV786458 ILR786456:ILR786458 IVN786456:IVN786458 JFJ786456:JFJ786458 JPF786456:JPF786458 JZB786456:JZB786458 KIX786456:KIX786458 KST786456:KST786458 LCP786456:LCP786458 LML786456:LML786458 LWH786456:LWH786458 MGD786456:MGD786458 MPZ786456:MPZ786458 MZV786456:MZV786458 NJR786456:NJR786458 NTN786456:NTN786458 ODJ786456:ODJ786458 ONF786456:ONF786458 OXB786456:OXB786458 PGX786456:PGX786458 PQT786456:PQT786458 QAP786456:QAP786458 QKL786456:QKL786458 QUH786456:QUH786458 RED786456:RED786458 RNZ786456:RNZ786458 RXV786456:RXV786458 SHR786456:SHR786458 SRN786456:SRN786458 TBJ786456:TBJ786458 TLF786456:TLF786458 TVB786456:TVB786458 UEX786456:UEX786458 UOT786456:UOT786458 UYP786456:UYP786458 VIL786456:VIL786458 VSH786456:VSH786458 WCD786456:WCD786458 WLZ786456:WLZ786458 WVV786456:WVV786458 O851979:O851981 JJ851992:JJ851994 TF851992:TF851994 ADB851992:ADB851994 AMX851992:AMX851994 AWT851992:AWT851994 BGP851992:BGP851994 BQL851992:BQL851994 CAH851992:CAH851994 CKD851992:CKD851994 CTZ851992:CTZ851994 DDV851992:DDV851994 DNR851992:DNR851994 DXN851992:DXN851994 EHJ851992:EHJ851994 ERF851992:ERF851994 FBB851992:FBB851994 FKX851992:FKX851994 FUT851992:FUT851994 GEP851992:GEP851994 GOL851992:GOL851994 GYH851992:GYH851994 HID851992:HID851994 HRZ851992:HRZ851994 IBV851992:IBV851994 ILR851992:ILR851994 IVN851992:IVN851994 JFJ851992:JFJ851994 JPF851992:JPF851994 JZB851992:JZB851994 KIX851992:KIX851994 KST851992:KST851994 LCP851992:LCP851994 LML851992:LML851994 LWH851992:LWH851994 MGD851992:MGD851994 MPZ851992:MPZ851994 MZV851992:MZV851994 NJR851992:NJR851994 NTN851992:NTN851994 ODJ851992:ODJ851994 ONF851992:ONF851994 OXB851992:OXB851994 PGX851992:PGX851994 PQT851992:PQT851994 QAP851992:QAP851994 QKL851992:QKL851994 QUH851992:QUH851994 RED851992:RED851994 RNZ851992:RNZ851994 RXV851992:RXV851994 SHR851992:SHR851994 SRN851992:SRN851994 TBJ851992:TBJ851994 TLF851992:TLF851994 TVB851992:TVB851994 UEX851992:UEX851994 UOT851992:UOT851994 UYP851992:UYP851994 VIL851992:VIL851994 VSH851992:VSH851994 WCD851992:WCD851994 WLZ851992:WLZ851994 WVV851992:WVV851994 O917515:O917517 JJ917528:JJ917530 TF917528:TF917530 ADB917528:ADB917530 AMX917528:AMX917530 AWT917528:AWT917530 BGP917528:BGP917530 BQL917528:BQL917530 CAH917528:CAH917530 CKD917528:CKD917530 CTZ917528:CTZ917530 DDV917528:DDV917530 DNR917528:DNR917530 DXN917528:DXN917530 EHJ917528:EHJ917530 ERF917528:ERF917530 FBB917528:FBB917530 FKX917528:FKX917530 FUT917528:FUT917530 GEP917528:GEP917530 GOL917528:GOL917530 GYH917528:GYH917530 HID917528:HID917530 HRZ917528:HRZ917530 IBV917528:IBV917530 ILR917528:ILR917530 IVN917528:IVN917530 JFJ917528:JFJ917530 JPF917528:JPF917530 JZB917528:JZB917530 KIX917528:KIX917530 KST917528:KST917530 LCP917528:LCP917530 LML917528:LML917530 LWH917528:LWH917530 MGD917528:MGD917530 MPZ917528:MPZ917530 MZV917528:MZV917530 NJR917528:NJR917530 NTN917528:NTN917530 ODJ917528:ODJ917530 ONF917528:ONF917530 OXB917528:OXB917530 PGX917528:PGX917530 PQT917528:PQT917530 QAP917528:QAP917530 QKL917528:QKL917530 QUH917528:QUH917530 RED917528:RED917530 RNZ917528:RNZ917530 RXV917528:RXV917530 SHR917528:SHR917530 SRN917528:SRN917530 TBJ917528:TBJ917530 TLF917528:TLF917530 TVB917528:TVB917530 UEX917528:UEX917530 UOT917528:UOT917530 UYP917528:UYP917530 VIL917528:VIL917530 VSH917528:VSH917530 WCD917528:WCD917530 WLZ917528:WLZ917530 WVV917528:WVV917530 O983051:O983053 JJ983064:JJ983066 TF983064:TF983066 ADB983064:ADB983066 AMX983064:AMX983066 AWT983064:AWT983066 BGP983064:BGP983066 BQL983064:BQL983066 CAH983064:CAH983066 CKD983064:CKD983066 CTZ983064:CTZ983066 DDV983064:DDV983066 DNR983064:DNR983066 DXN983064:DXN983066 EHJ983064:EHJ983066 ERF983064:ERF983066 FBB983064:FBB983066 FKX983064:FKX983066 FUT983064:FUT983066 GEP983064:GEP983066 GOL983064:GOL983066 GYH983064:GYH983066 HID983064:HID983066 HRZ983064:HRZ983066 IBV983064:IBV983066 ILR983064:ILR983066 IVN983064:IVN983066 JFJ983064:JFJ983066 JPF983064:JPF983066 JZB983064:JZB983066 KIX983064:KIX983066 KST983064:KST983066 LCP983064:LCP983066 LML983064:LML983066 LWH983064:LWH983066 MGD983064:MGD983066 MPZ983064:MPZ983066 MZV983064:MZV983066 NJR983064:NJR983066 NTN983064:NTN983066 ODJ983064:ODJ983066 ONF983064:ONF983066 OXB983064:OXB983066 PGX983064:PGX983066 PQT983064:PQT983066 QAP983064:QAP983066 QKL983064:QKL983066 QUH983064:QUH983066 RED983064:RED983066 RNZ983064:RNZ983066 RXV983064:RXV983066 SHR983064:SHR983066 SRN983064:SRN983066 TBJ983064:TBJ983066 TLF983064:TLF983066 TVB983064:TVB983066 UEX983064:UEX983066 UOT983064:UOT983066 UYP983064:UYP983066 VIL983064:VIL983066 VSH983064:VSH983066 WCD983064:WCD983066 WLZ983064:WLZ983066 WVV983064:WVV983066 IX51:IX52 ST51:ST52 ACP51:ACP52 AML51:AML52 AWH51:AWH52 BGD51:BGD52 BPZ51:BPZ52 BZV51:BZV52 CJR51:CJR52 CTN51:CTN52 DDJ51:DDJ52 DNF51:DNF52 DXB51:DXB52 EGX51:EGX52 EQT51:EQT52 FAP51:FAP52 FKL51:FKL52 FUH51:FUH52 GED51:GED52 GNZ51:GNZ52 GXV51:GXV52 HHR51:HHR52 HRN51:HRN52 IBJ51:IBJ52 ILF51:ILF52 IVB51:IVB52 JEX51:JEX52 JOT51:JOT52 JYP51:JYP52 KIL51:KIL52 KSH51:KSH52 LCD51:LCD52 LLZ51:LLZ52 LVV51:LVV52 MFR51:MFR52 MPN51:MPN52 MZJ51:MZJ52 NJF51:NJF52 NTB51:NTB52 OCX51:OCX52 OMT51:OMT52 OWP51:OWP52 PGL51:PGL52 PQH51:PQH52 QAD51:QAD52 QJZ51:QJZ52 QTV51:QTV52 RDR51:RDR52 RNN51:RNN52 RXJ51:RXJ52 SHF51:SHF52 SRB51:SRB52 TAX51:TAX52 TKT51:TKT52 TUP51:TUP52 UEL51:UEL52 UOH51:UOH52 UYD51:UYD52 VHZ51:VHZ52 VRV51:VRV52 WBR51:WBR52 WLN51:WLN52 WVJ51:WVJ52 O65575 JJ65588 TF65588 ADB65588 AMX65588 AWT65588 BGP65588 BQL65588 CAH65588 CKD65588 CTZ65588 DDV65588 DNR65588 DXN65588 EHJ65588 ERF65588 FBB65588 FKX65588 FUT65588 GEP65588 GOL65588 GYH65588 HID65588 HRZ65588 IBV65588 ILR65588 IVN65588 JFJ65588 JPF65588 JZB65588 KIX65588 KST65588 LCP65588 LML65588 LWH65588 MGD65588 MPZ65588 MZV65588 NJR65588 NTN65588 ODJ65588 ONF65588 OXB65588 PGX65588 PQT65588 QAP65588 QKL65588 QUH65588 RED65588 RNZ65588 RXV65588 SHR65588 SRN65588 TBJ65588 TLF65588 TVB65588 UEX65588 UOT65588 UYP65588 VIL65588 VSH65588 WCD65588 WLZ65588 WVV65588 O131111 JJ131124 TF131124 ADB131124 AMX131124 AWT131124 BGP131124 BQL131124 CAH131124 CKD131124 CTZ131124 DDV131124 DNR131124 DXN131124 EHJ131124 ERF131124 FBB131124 FKX131124 FUT131124 GEP131124 GOL131124 GYH131124 HID131124 HRZ131124 IBV131124 ILR131124 IVN131124 JFJ131124 JPF131124 JZB131124 KIX131124 KST131124 LCP131124 LML131124 LWH131124 MGD131124 MPZ131124 MZV131124 NJR131124 NTN131124 ODJ131124 ONF131124 OXB131124 PGX131124 PQT131124 QAP131124 QKL131124 QUH131124 RED131124 RNZ131124 RXV131124 SHR131124 SRN131124 TBJ131124 TLF131124 TVB131124 UEX131124 UOT131124 UYP131124 VIL131124 VSH131124 WCD131124 WLZ131124 WVV131124 O196647 JJ196660 TF196660 ADB196660 AMX196660 AWT196660 BGP196660 BQL196660 CAH196660 CKD196660 CTZ196660 DDV196660 DNR196660 DXN196660 EHJ196660 ERF196660 FBB196660 FKX196660 FUT196660 GEP196660 GOL196660 GYH196660 HID196660 HRZ196660 IBV196660 ILR196660 IVN196660 JFJ196660 JPF196660 JZB196660 KIX196660 KST196660 LCP196660 LML196660 LWH196660 MGD196660 MPZ196660 MZV196660 NJR196660 NTN196660 ODJ196660 ONF196660 OXB196660 PGX196660 PQT196660 QAP196660 QKL196660 QUH196660 RED196660 RNZ196660 RXV196660 SHR196660 SRN196660 TBJ196660 TLF196660 TVB196660 UEX196660 UOT196660 UYP196660 VIL196660 VSH196660 WCD196660 WLZ196660 WVV196660 O262183 JJ262196 TF262196 ADB262196 AMX262196 AWT262196 BGP262196 BQL262196 CAH262196 CKD262196 CTZ262196 DDV262196 DNR262196 DXN262196 EHJ262196 ERF262196 FBB262196 FKX262196 FUT262196 GEP262196 GOL262196 GYH262196 HID262196 HRZ262196 IBV262196 ILR262196 IVN262196 JFJ262196 JPF262196 JZB262196 KIX262196 KST262196 LCP262196 LML262196 LWH262196 MGD262196 MPZ262196 MZV262196 NJR262196 NTN262196 ODJ262196 ONF262196 OXB262196 PGX262196 PQT262196 QAP262196 QKL262196 QUH262196 RED262196 RNZ262196 RXV262196 SHR262196 SRN262196 TBJ262196 TLF262196 TVB262196 UEX262196 UOT262196 UYP262196 VIL262196 VSH262196 WCD262196 WLZ262196 WVV262196 O327719 JJ327732 TF327732 ADB327732 AMX327732 AWT327732 BGP327732 BQL327732 CAH327732 CKD327732 CTZ327732 DDV327732 DNR327732 DXN327732 EHJ327732 ERF327732 FBB327732 FKX327732 FUT327732 GEP327732 GOL327732 GYH327732 HID327732 HRZ327732 IBV327732 ILR327732 IVN327732 JFJ327732 JPF327732 JZB327732 KIX327732 KST327732 LCP327732 LML327732 LWH327732 MGD327732 MPZ327732 MZV327732 NJR327732 NTN327732 ODJ327732 ONF327732 OXB327732 PGX327732 PQT327732 QAP327732 QKL327732 QUH327732 RED327732 RNZ327732 RXV327732 SHR327732 SRN327732 TBJ327732 TLF327732 TVB327732 UEX327732 UOT327732 UYP327732 VIL327732 VSH327732 WCD327732 WLZ327732 WVV327732 O393255 JJ393268 TF393268 ADB393268 AMX393268 AWT393268 BGP393268 BQL393268 CAH393268 CKD393268 CTZ393268 DDV393268 DNR393268 DXN393268 EHJ393268 ERF393268 FBB393268 FKX393268 FUT393268 GEP393268 GOL393268 GYH393268 HID393268 HRZ393268 IBV393268 ILR393268 IVN393268 JFJ393268 JPF393268 JZB393268 KIX393268 KST393268 LCP393268 LML393268 LWH393268 MGD393268 MPZ393268 MZV393268 NJR393268 NTN393268 ODJ393268 ONF393268 OXB393268 PGX393268 PQT393268 QAP393268 QKL393268 QUH393268 RED393268 RNZ393268 RXV393268 SHR393268 SRN393268 TBJ393268 TLF393268 TVB393268 UEX393268 UOT393268 UYP393268 VIL393268 VSH393268 WCD393268 WLZ393268 WVV393268 O458791 JJ458804 TF458804 ADB458804 AMX458804 AWT458804 BGP458804 BQL458804 CAH458804 CKD458804 CTZ458804 DDV458804 DNR458804 DXN458804 EHJ458804 ERF458804 FBB458804 FKX458804 FUT458804 GEP458804 GOL458804 GYH458804 HID458804 HRZ458804 IBV458804 ILR458804 IVN458804 JFJ458804 JPF458804 JZB458804 KIX458804 KST458804 LCP458804 LML458804 LWH458804 MGD458804 MPZ458804 MZV458804 NJR458804 NTN458804 ODJ458804 ONF458804 OXB458804 PGX458804 PQT458804 QAP458804 QKL458804 QUH458804 RED458804 RNZ458804 RXV458804 SHR458804 SRN458804 TBJ458804 TLF458804 TVB458804 UEX458804 UOT458804 UYP458804 VIL458804 VSH458804 WCD458804 WLZ458804 WVV458804 O524327 JJ524340 TF524340 ADB524340 AMX524340 AWT524340 BGP524340 BQL524340 CAH524340 CKD524340 CTZ524340 DDV524340 DNR524340 DXN524340 EHJ524340 ERF524340 FBB524340 FKX524340 FUT524340 GEP524340 GOL524340 GYH524340 HID524340 HRZ524340 IBV524340 ILR524340 IVN524340 JFJ524340 JPF524340 JZB524340 KIX524340 KST524340 LCP524340 LML524340 LWH524340 MGD524340 MPZ524340 MZV524340 NJR524340 NTN524340 ODJ524340 ONF524340 OXB524340 PGX524340 PQT524340 QAP524340 QKL524340 QUH524340 RED524340 RNZ524340 RXV524340 SHR524340 SRN524340 TBJ524340 TLF524340 TVB524340 UEX524340 UOT524340 UYP524340 VIL524340 VSH524340 WCD524340 WLZ524340 WVV524340 O589863 JJ589876 TF589876 ADB589876 AMX589876 AWT589876 BGP589876 BQL589876 CAH589876 CKD589876 CTZ589876 DDV589876 DNR589876 DXN589876 EHJ589876 ERF589876 FBB589876 FKX589876 FUT589876 GEP589876 GOL589876 GYH589876 HID589876 HRZ589876 IBV589876 ILR589876 IVN589876 JFJ589876 JPF589876 JZB589876 KIX589876 KST589876 LCP589876 LML589876 LWH589876 MGD589876 MPZ589876 MZV589876 NJR589876 NTN589876 ODJ589876 ONF589876 OXB589876 PGX589876 PQT589876 QAP589876 QKL589876 QUH589876 RED589876 RNZ589876 RXV589876 SHR589876 SRN589876 TBJ589876 TLF589876 TVB589876 UEX589876 UOT589876 UYP589876 VIL589876 VSH589876 WCD589876 WLZ589876 WVV589876 O655399 JJ655412 TF655412 ADB655412 AMX655412 AWT655412 BGP655412 BQL655412 CAH655412 CKD655412 CTZ655412 DDV655412 DNR655412 DXN655412 EHJ655412 ERF655412 FBB655412 FKX655412 FUT655412 GEP655412 GOL655412 GYH655412 HID655412 HRZ655412 IBV655412 ILR655412 IVN655412 JFJ655412 JPF655412 JZB655412 KIX655412 KST655412 LCP655412 LML655412 LWH655412 MGD655412 MPZ655412 MZV655412 NJR655412 NTN655412 ODJ655412 ONF655412 OXB655412 PGX655412 PQT655412 QAP655412 QKL655412 QUH655412 RED655412 RNZ655412 RXV655412 SHR655412 SRN655412 TBJ655412 TLF655412 TVB655412 UEX655412 UOT655412 UYP655412 VIL655412 VSH655412 WCD655412 WLZ655412 WVV655412 O720935 JJ720948 TF720948 ADB720948 AMX720948 AWT720948 BGP720948 BQL720948 CAH720948 CKD720948 CTZ720948 DDV720948 DNR720948 DXN720948 EHJ720948 ERF720948 FBB720948 FKX720948 FUT720948 GEP720948 GOL720948 GYH720948 HID720948 HRZ720948 IBV720948 ILR720948 IVN720948 JFJ720948 JPF720948 JZB720948 KIX720948 KST720948 LCP720948 LML720948 LWH720948 MGD720948 MPZ720948 MZV720948 NJR720948 NTN720948 ODJ720948 ONF720948 OXB720948 PGX720948 PQT720948 QAP720948 QKL720948 QUH720948 RED720948 RNZ720948 RXV720948 SHR720948 SRN720948 TBJ720948 TLF720948 TVB720948 UEX720948 UOT720948 UYP720948 VIL720948 VSH720948 WCD720948 WLZ720948 WVV720948 O786471 JJ786484 TF786484 ADB786484 AMX786484 AWT786484 BGP786484 BQL786484 CAH786484 CKD786484 CTZ786484 DDV786484 DNR786484 DXN786484 EHJ786484 ERF786484 FBB786484 FKX786484 FUT786484 GEP786484 GOL786484 GYH786484 HID786484 HRZ786484 IBV786484 ILR786484 IVN786484 JFJ786484 JPF786484 JZB786484 KIX786484 KST786484 LCP786484 LML786484 LWH786484 MGD786484 MPZ786484 MZV786484 NJR786484 NTN786484 ODJ786484 ONF786484 OXB786484 PGX786484 PQT786484 QAP786484 QKL786484 QUH786484 RED786484 RNZ786484 RXV786484 SHR786484 SRN786484 TBJ786484 TLF786484 TVB786484 UEX786484 UOT786484 UYP786484 VIL786484 VSH786484 WCD786484 WLZ786484 WVV786484 O852007 JJ852020 TF852020 ADB852020 AMX852020 AWT852020 BGP852020 BQL852020 CAH852020 CKD852020 CTZ852020 DDV852020 DNR852020 DXN852020 EHJ852020 ERF852020 FBB852020 FKX852020 FUT852020 GEP852020 GOL852020 GYH852020 HID852020 HRZ852020 IBV852020 ILR852020 IVN852020 JFJ852020 JPF852020 JZB852020 KIX852020 KST852020 LCP852020 LML852020 LWH852020 MGD852020 MPZ852020 MZV852020 NJR852020 NTN852020 ODJ852020 ONF852020 OXB852020 PGX852020 PQT852020 QAP852020 QKL852020 QUH852020 RED852020 RNZ852020 RXV852020 SHR852020 SRN852020 TBJ852020 TLF852020 TVB852020 UEX852020 UOT852020 UYP852020 VIL852020 VSH852020 WCD852020 WLZ852020 WVV852020 O917543 JJ917556 TF917556 ADB917556 AMX917556 AWT917556 BGP917556 BQL917556 CAH917556 CKD917556 CTZ917556 DDV917556 DNR917556 DXN917556 EHJ917556 ERF917556 FBB917556 FKX917556 FUT917556 GEP917556 GOL917556 GYH917556 HID917556 HRZ917556 IBV917556 ILR917556 IVN917556 JFJ917556 JPF917556 JZB917556 KIX917556 KST917556 LCP917556 LML917556 LWH917556 MGD917556 MPZ917556 MZV917556 NJR917556 NTN917556 ODJ917556 ONF917556 OXB917556 PGX917556 PQT917556 QAP917556 QKL917556 QUH917556 RED917556 RNZ917556 RXV917556 SHR917556 SRN917556 TBJ917556 TLF917556 TVB917556 UEX917556 UOT917556 UYP917556 VIL917556 VSH917556 WCD917556 WLZ917556 WVV917556 O983079 JJ983092 TF983092 ADB983092 AMX983092 AWT983092 BGP983092 BQL983092 CAH983092 CKD983092 CTZ983092 DDV983092 DNR983092 DXN983092 EHJ983092 ERF983092 FBB983092 FKX983092 FUT983092 GEP983092 GOL983092 GYH983092 HID983092 HRZ983092 IBV983092 ILR983092 IVN983092 JFJ983092 JPF983092 JZB983092 KIX983092 KST983092 LCP983092 LML983092 LWH983092 MGD983092 MPZ983092 MZV983092 NJR983092 NTN983092 ODJ983092 ONF983092 OXB983092 PGX983092 PQT983092 QAP983092 QKL983092 QUH983092 RED983092 RNZ983092 RXV983092 SHR983092 SRN983092 TBJ983092 TLF983092 TVB983092 UEX983092 UOT983092 UYP983092 VIL983092 VSH983092 WCD983092 WLZ983092 WVV983092 WVJ25 WLN25 WBR25 VRV25 VHZ25 UYD25 UOH25 UEL25 TUP25 TKT25 TAX25 SRB25 SHF25 RXJ25 RNN25 RDR25 QTV25 QJZ25 QAD25 PQH25 PGL25 OWP25 OMT25 OCX25 NTB25 NJF25 MZJ25 MPN25 MFR25 LVV25 LLZ25 LCD25 KSH25 KIL25 JYP25 JOT25 JEX25 IVB25 ILF25 IBJ25 HRN25 HHR25 GXV25 GNZ25 GED25 FUH25 FKL25 FAP25 EQT25 EGX25 DXB25 DNF25 DDJ25 CTN25 CJR25 BZV25 BPZ25 BGD25 AWH25 AML25 ACP25 ST25 IX25 TD23 TF24 ACZ23 ADB24 AMV23 AMX24 AWR23 AWT24 BGN23 BGP24 BQJ23 BQL24 CAF23 CAH24 CKB23 CKD24 CTX23 CTZ24 DDT23 DDV24 DNP23 DNR24 DXL23 DXN24 EHH23 EHJ24 ERD23 ERF24 FAZ23 FBB24 FKV23 FKX24 FUR23 FUT24 GEN23 GEP24 GOJ23 GOL24 GYF23 GYH24 HIB23 HID24 HRX23 HRZ24 IBT23 IBV24 ILP23 ILR24 IVL23 IVN24 JFH23 JFJ24 JPD23 JPF24 JYZ23 JZB24 KIV23 KIX24 KSR23 KST24 LCN23 LCP24 LMJ23 LML24 LWF23 LWH24 MGB23 MGD24 MPX23 MPZ24 MZT23 MZV24 NJP23 NJR24 NTL23 NTN24 ODH23 ODJ24 OND23 ONF24 OWZ23 OXB24 PGV23 PGX24 PQR23 PQT24 QAN23 QAP24 QKJ23 QKL24 QUF23 QUH24 REB23 RED24 RNX23 RNZ24 RXT23 RXV24 SHP23 SHR24 SRL23 SRN24 TBH23 TBJ24 TLD23 TLF24 TUZ23 TVB24 UEV23 UEX24 UOR23 UOT24 UYN23 UYP24 VIJ23 VIL24 VSF23 VSH24 WCB23 WCD24 WLX23 WLZ24 WVT23 WVV24 JH23 JJ24" xr:uid="{FDC447D6-F52E-413D-8F60-17F15DC3452F}">
      <formula1>0</formula1>
    </dataValidation>
    <dataValidation allowBlank="1" showErrorMessage="1" sqref="JK24 JK65561:JK65565 TG65561:TG65565 ADC65561:ADC65565 AMY65561:AMY65565 AWU65561:AWU65565 BGQ65561:BGQ65565 BQM65561:BQM65565 CAI65561:CAI65565 CKE65561:CKE65565 CUA65561:CUA65565 DDW65561:DDW65565 DNS65561:DNS65565 DXO65561:DXO65565 EHK65561:EHK65565 ERG65561:ERG65565 FBC65561:FBC65565 FKY65561:FKY65565 FUU65561:FUU65565 GEQ65561:GEQ65565 GOM65561:GOM65565 GYI65561:GYI65565 HIE65561:HIE65565 HSA65561:HSA65565 IBW65561:IBW65565 ILS65561:ILS65565 IVO65561:IVO65565 JFK65561:JFK65565 JPG65561:JPG65565 JZC65561:JZC65565 KIY65561:KIY65565 KSU65561:KSU65565 LCQ65561:LCQ65565 LMM65561:LMM65565 LWI65561:LWI65565 MGE65561:MGE65565 MQA65561:MQA65565 MZW65561:MZW65565 NJS65561:NJS65565 NTO65561:NTO65565 ODK65561:ODK65565 ONG65561:ONG65565 OXC65561:OXC65565 PGY65561:PGY65565 PQU65561:PQU65565 QAQ65561:QAQ65565 QKM65561:QKM65565 QUI65561:QUI65565 REE65561:REE65565 ROA65561:ROA65565 RXW65561:RXW65565 SHS65561:SHS65565 SRO65561:SRO65565 TBK65561:TBK65565 TLG65561:TLG65565 TVC65561:TVC65565 UEY65561:UEY65565 UOU65561:UOU65565 UYQ65561:UYQ65565 VIM65561:VIM65565 VSI65561:VSI65565 WCE65561:WCE65565 WMA65561:WMA65565 WVW65561:WVW65565 JK131097:JK131101 TG131097:TG131101 ADC131097:ADC131101 AMY131097:AMY131101 AWU131097:AWU131101 BGQ131097:BGQ131101 BQM131097:BQM131101 CAI131097:CAI131101 CKE131097:CKE131101 CUA131097:CUA131101 DDW131097:DDW131101 DNS131097:DNS131101 DXO131097:DXO131101 EHK131097:EHK131101 ERG131097:ERG131101 FBC131097:FBC131101 FKY131097:FKY131101 FUU131097:FUU131101 GEQ131097:GEQ131101 GOM131097:GOM131101 GYI131097:GYI131101 HIE131097:HIE131101 HSA131097:HSA131101 IBW131097:IBW131101 ILS131097:ILS131101 IVO131097:IVO131101 JFK131097:JFK131101 JPG131097:JPG131101 JZC131097:JZC131101 KIY131097:KIY131101 KSU131097:KSU131101 LCQ131097:LCQ131101 LMM131097:LMM131101 LWI131097:LWI131101 MGE131097:MGE131101 MQA131097:MQA131101 MZW131097:MZW131101 NJS131097:NJS131101 NTO131097:NTO131101 ODK131097:ODK131101 ONG131097:ONG131101 OXC131097:OXC131101 PGY131097:PGY131101 PQU131097:PQU131101 QAQ131097:QAQ131101 QKM131097:QKM131101 QUI131097:QUI131101 REE131097:REE131101 ROA131097:ROA131101 RXW131097:RXW131101 SHS131097:SHS131101 SRO131097:SRO131101 TBK131097:TBK131101 TLG131097:TLG131101 TVC131097:TVC131101 UEY131097:UEY131101 UOU131097:UOU131101 UYQ131097:UYQ131101 VIM131097:VIM131101 VSI131097:VSI131101 WCE131097:WCE131101 WMA131097:WMA131101 WVW131097:WVW131101 JK196633:JK196637 TG196633:TG196637 ADC196633:ADC196637 AMY196633:AMY196637 AWU196633:AWU196637 BGQ196633:BGQ196637 BQM196633:BQM196637 CAI196633:CAI196637 CKE196633:CKE196637 CUA196633:CUA196637 DDW196633:DDW196637 DNS196633:DNS196637 DXO196633:DXO196637 EHK196633:EHK196637 ERG196633:ERG196637 FBC196633:FBC196637 FKY196633:FKY196637 FUU196633:FUU196637 GEQ196633:GEQ196637 GOM196633:GOM196637 GYI196633:GYI196637 HIE196633:HIE196637 HSA196633:HSA196637 IBW196633:IBW196637 ILS196633:ILS196637 IVO196633:IVO196637 JFK196633:JFK196637 JPG196633:JPG196637 JZC196633:JZC196637 KIY196633:KIY196637 KSU196633:KSU196637 LCQ196633:LCQ196637 LMM196633:LMM196637 LWI196633:LWI196637 MGE196633:MGE196637 MQA196633:MQA196637 MZW196633:MZW196637 NJS196633:NJS196637 NTO196633:NTO196637 ODK196633:ODK196637 ONG196633:ONG196637 OXC196633:OXC196637 PGY196633:PGY196637 PQU196633:PQU196637 QAQ196633:QAQ196637 QKM196633:QKM196637 QUI196633:QUI196637 REE196633:REE196637 ROA196633:ROA196637 RXW196633:RXW196637 SHS196633:SHS196637 SRO196633:SRO196637 TBK196633:TBK196637 TLG196633:TLG196637 TVC196633:TVC196637 UEY196633:UEY196637 UOU196633:UOU196637 UYQ196633:UYQ196637 VIM196633:VIM196637 VSI196633:VSI196637 WCE196633:WCE196637 WMA196633:WMA196637 WVW196633:WVW196637 JK262169:JK262173 TG262169:TG262173 ADC262169:ADC262173 AMY262169:AMY262173 AWU262169:AWU262173 BGQ262169:BGQ262173 BQM262169:BQM262173 CAI262169:CAI262173 CKE262169:CKE262173 CUA262169:CUA262173 DDW262169:DDW262173 DNS262169:DNS262173 DXO262169:DXO262173 EHK262169:EHK262173 ERG262169:ERG262173 FBC262169:FBC262173 FKY262169:FKY262173 FUU262169:FUU262173 GEQ262169:GEQ262173 GOM262169:GOM262173 GYI262169:GYI262173 HIE262169:HIE262173 HSA262169:HSA262173 IBW262169:IBW262173 ILS262169:ILS262173 IVO262169:IVO262173 JFK262169:JFK262173 JPG262169:JPG262173 JZC262169:JZC262173 KIY262169:KIY262173 KSU262169:KSU262173 LCQ262169:LCQ262173 LMM262169:LMM262173 LWI262169:LWI262173 MGE262169:MGE262173 MQA262169:MQA262173 MZW262169:MZW262173 NJS262169:NJS262173 NTO262169:NTO262173 ODK262169:ODK262173 ONG262169:ONG262173 OXC262169:OXC262173 PGY262169:PGY262173 PQU262169:PQU262173 QAQ262169:QAQ262173 QKM262169:QKM262173 QUI262169:QUI262173 REE262169:REE262173 ROA262169:ROA262173 RXW262169:RXW262173 SHS262169:SHS262173 SRO262169:SRO262173 TBK262169:TBK262173 TLG262169:TLG262173 TVC262169:TVC262173 UEY262169:UEY262173 UOU262169:UOU262173 UYQ262169:UYQ262173 VIM262169:VIM262173 VSI262169:VSI262173 WCE262169:WCE262173 WMA262169:WMA262173 WVW262169:WVW262173 JK327705:JK327709 TG327705:TG327709 ADC327705:ADC327709 AMY327705:AMY327709 AWU327705:AWU327709 BGQ327705:BGQ327709 BQM327705:BQM327709 CAI327705:CAI327709 CKE327705:CKE327709 CUA327705:CUA327709 DDW327705:DDW327709 DNS327705:DNS327709 DXO327705:DXO327709 EHK327705:EHK327709 ERG327705:ERG327709 FBC327705:FBC327709 FKY327705:FKY327709 FUU327705:FUU327709 GEQ327705:GEQ327709 GOM327705:GOM327709 GYI327705:GYI327709 HIE327705:HIE327709 HSA327705:HSA327709 IBW327705:IBW327709 ILS327705:ILS327709 IVO327705:IVO327709 JFK327705:JFK327709 JPG327705:JPG327709 JZC327705:JZC327709 KIY327705:KIY327709 KSU327705:KSU327709 LCQ327705:LCQ327709 LMM327705:LMM327709 LWI327705:LWI327709 MGE327705:MGE327709 MQA327705:MQA327709 MZW327705:MZW327709 NJS327705:NJS327709 NTO327705:NTO327709 ODK327705:ODK327709 ONG327705:ONG327709 OXC327705:OXC327709 PGY327705:PGY327709 PQU327705:PQU327709 QAQ327705:QAQ327709 QKM327705:QKM327709 QUI327705:QUI327709 REE327705:REE327709 ROA327705:ROA327709 RXW327705:RXW327709 SHS327705:SHS327709 SRO327705:SRO327709 TBK327705:TBK327709 TLG327705:TLG327709 TVC327705:TVC327709 UEY327705:UEY327709 UOU327705:UOU327709 UYQ327705:UYQ327709 VIM327705:VIM327709 VSI327705:VSI327709 WCE327705:WCE327709 WMA327705:WMA327709 WVW327705:WVW327709 JK393241:JK393245 TG393241:TG393245 ADC393241:ADC393245 AMY393241:AMY393245 AWU393241:AWU393245 BGQ393241:BGQ393245 BQM393241:BQM393245 CAI393241:CAI393245 CKE393241:CKE393245 CUA393241:CUA393245 DDW393241:DDW393245 DNS393241:DNS393245 DXO393241:DXO393245 EHK393241:EHK393245 ERG393241:ERG393245 FBC393241:FBC393245 FKY393241:FKY393245 FUU393241:FUU393245 GEQ393241:GEQ393245 GOM393241:GOM393245 GYI393241:GYI393245 HIE393241:HIE393245 HSA393241:HSA393245 IBW393241:IBW393245 ILS393241:ILS393245 IVO393241:IVO393245 JFK393241:JFK393245 JPG393241:JPG393245 JZC393241:JZC393245 KIY393241:KIY393245 KSU393241:KSU393245 LCQ393241:LCQ393245 LMM393241:LMM393245 LWI393241:LWI393245 MGE393241:MGE393245 MQA393241:MQA393245 MZW393241:MZW393245 NJS393241:NJS393245 NTO393241:NTO393245 ODK393241:ODK393245 ONG393241:ONG393245 OXC393241:OXC393245 PGY393241:PGY393245 PQU393241:PQU393245 QAQ393241:QAQ393245 QKM393241:QKM393245 QUI393241:QUI393245 REE393241:REE393245 ROA393241:ROA393245 RXW393241:RXW393245 SHS393241:SHS393245 SRO393241:SRO393245 TBK393241:TBK393245 TLG393241:TLG393245 TVC393241:TVC393245 UEY393241:UEY393245 UOU393241:UOU393245 UYQ393241:UYQ393245 VIM393241:VIM393245 VSI393241:VSI393245 WCE393241:WCE393245 WMA393241:WMA393245 WVW393241:WVW393245 JK458777:JK458781 TG458777:TG458781 ADC458777:ADC458781 AMY458777:AMY458781 AWU458777:AWU458781 BGQ458777:BGQ458781 BQM458777:BQM458781 CAI458777:CAI458781 CKE458777:CKE458781 CUA458777:CUA458781 DDW458777:DDW458781 DNS458777:DNS458781 DXO458777:DXO458781 EHK458777:EHK458781 ERG458777:ERG458781 FBC458777:FBC458781 FKY458777:FKY458781 FUU458777:FUU458781 GEQ458777:GEQ458781 GOM458777:GOM458781 GYI458777:GYI458781 HIE458777:HIE458781 HSA458777:HSA458781 IBW458777:IBW458781 ILS458777:ILS458781 IVO458777:IVO458781 JFK458777:JFK458781 JPG458777:JPG458781 JZC458777:JZC458781 KIY458777:KIY458781 KSU458777:KSU458781 LCQ458777:LCQ458781 LMM458777:LMM458781 LWI458777:LWI458781 MGE458777:MGE458781 MQA458777:MQA458781 MZW458777:MZW458781 NJS458777:NJS458781 NTO458777:NTO458781 ODK458777:ODK458781 ONG458777:ONG458781 OXC458777:OXC458781 PGY458777:PGY458781 PQU458777:PQU458781 QAQ458777:QAQ458781 QKM458777:QKM458781 QUI458777:QUI458781 REE458777:REE458781 ROA458777:ROA458781 RXW458777:RXW458781 SHS458777:SHS458781 SRO458777:SRO458781 TBK458777:TBK458781 TLG458777:TLG458781 TVC458777:TVC458781 UEY458777:UEY458781 UOU458777:UOU458781 UYQ458777:UYQ458781 VIM458777:VIM458781 VSI458777:VSI458781 WCE458777:WCE458781 WMA458777:WMA458781 WVW458777:WVW458781 JK524313:JK524317 TG524313:TG524317 ADC524313:ADC524317 AMY524313:AMY524317 AWU524313:AWU524317 BGQ524313:BGQ524317 BQM524313:BQM524317 CAI524313:CAI524317 CKE524313:CKE524317 CUA524313:CUA524317 DDW524313:DDW524317 DNS524313:DNS524317 DXO524313:DXO524317 EHK524313:EHK524317 ERG524313:ERG524317 FBC524313:FBC524317 FKY524313:FKY524317 FUU524313:FUU524317 GEQ524313:GEQ524317 GOM524313:GOM524317 GYI524313:GYI524317 HIE524313:HIE524317 HSA524313:HSA524317 IBW524313:IBW524317 ILS524313:ILS524317 IVO524313:IVO524317 JFK524313:JFK524317 JPG524313:JPG524317 JZC524313:JZC524317 KIY524313:KIY524317 KSU524313:KSU524317 LCQ524313:LCQ524317 LMM524313:LMM524317 LWI524313:LWI524317 MGE524313:MGE524317 MQA524313:MQA524317 MZW524313:MZW524317 NJS524313:NJS524317 NTO524313:NTO524317 ODK524313:ODK524317 ONG524313:ONG524317 OXC524313:OXC524317 PGY524313:PGY524317 PQU524313:PQU524317 QAQ524313:QAQ524317 QKM524313:QKM524317 QUI524313:QUI524317 REE524313:REE524317 ROA524313:ROA524317 RXW524313:RXW524317 SHS524313:SHS524317 SRO524313:SRO524317 TBK524313:TBK524317 TLG524313:TLG524317 TVC524313:TVC524317 UEY524313:UEY524317 UOU524313:UOU524317 UYQ524313:UYQ524317 VIM524313:VIM524317 VSI524313:VSI524317 WCE524313:WCE524317 WMA524313:WMA524317 WVW524313:WVW524317 JK589849:JK589853 TG589849:TG589853 ADC589849:ADC589853 AMY589849:AMY589853 AWU589849:AWU589853 BGQ589849:BGQ589853 BQM589849:BQM589853 CAI589849:CAI589853 CKE589849:CKE589853 CUA589849:CUA589853 DDW589849:DDW589853 DNS589849:DNS589853 DXO589849:DXO589853 EHK589849:EHK589853 ERG589849:ERG589853 FBC589849:FBC589853 FKY589849:FKY589853 FUU589849:FUU589853 GEQ589849:GEQ589853 GOM589849:GOM589853 GYI589849:GYI589853 HIE589849:HIE589853 HSA589849:HSA589853 IBW589849:IBW589853 ILS589849:ILS589853 IVO589849:IVO589853 JFK589849:JFK589853 JPG589849:JPG589853 JZC589849:JZC589853 KIY589849:KIY589853 KSU589849:KSU589853 LCQ589849:LCQ589853 LMM589849:LMM589853 LWI589849:LWI589853 MGE589849:MGE589853 MQA589849:MQA589853 MZW589849:MZW589853 NJS589849:NJS589853 NTO589849:NTO589853 ODK589849:ODK589853 ONG589849:ONG589853 OXC589849:OXC589853 PGY589849:PGY589853 PQU589849:PQU589853 QAQ589849:QAQ589853 QKM589849:QKM589853 QUI589849:QUI589853 REE589849:REE589853 ROA589849:ROA589853 RXW589849:RXW589853 SHS589849:SHS589853 SRO589849:SRO589853 TBK589849:TBK589853 TLG589849:TLG589853 TVC589849:TVC589853 UEY589849:UEY589853 UOU589849:UOU589853 UYQ589849:UYQ589853 VIM589849:VIM589853 VSI589849:VSI589853 WCE589849:WCE589853 WMA589849:WMA589853 WVW589849:WVW589853 JK655385:JK655389 TG655385:TG655389 ADC655385:ADC655389 AMY655385:AMY655389 AWU655385:AWU655389 BGQ655385:BGQ655389 BQM655385:BQM655389 CAI655385:CAI655389 CKE655385:CKE655389 CUA655385:CUA655389 DDW655385:DDW655389 DNS655385:DNS655389 DXO655385:DXO655389 EHK655385:EHK655389 ERG655385:ERG655389 FBC655385:FBC655389 FKY655385:FKY655389 FUU655385:FUU655389 GEQ655385:GEQ655389 GOM655385:GOM655389 GYI655385:GYI655389 HIE655385:HIE655389 HSA655385:HSA655389 IBW655385:IBW655389 ILS655385:ILS655389 IVO655385:IVO655389 JFK655385:JFK655389 JPG655385:JPG655389 JZC655385:JZC655389 KIY655385:KIY655389 KSU655385:KSU655389 LCQ655385:LCQ655389 LMM655385:LMM655389 LWI655385:LWI655389 MGE655385:MGE655389 MQA655385:MQA655389 MZW655385:MZW655389 NJS655385:NJS655389 NTO655385:NTO655389 ODK655385:ODK655389 ONG655385:ONG655389 OXC655385:OXC655389 PGY655385:PGY655389 PQU655385:PQU655389 QAQ655385:QAQ655389 QKM655385:QKM655389 QUI655385:QUI655389 REE655385:REE655389 ROA655385:ROA655389 RXW655385:RXW655389 SHS655385:SHS655389 SRO655385:SRO655389 TBK655385:TBK655389 TLG655385:TLG655389 TVC655385:TVC655389 UEY655385:UEY655389 UOU655385:UOU655389 UYQ655385:UYQ655389 VIM655385:VIM655389 VSI655385:VSI655389 WCE655385:WCE655389 WMA655385:WMA655389 WVW655385:WVW655389 JK720921:JK720925 TG720921:TG720925 ADC720921:ADC720925 AMY720921:AMY720925 AWU720921:AWU720925 BGQ720921:BGQ720925 BQM720921:BQM720925 CAI720921:CAI720925 CKE720921:CKE720925 CUA720921:CUA720925 DDW720921:DDW720925 DNS720921:DNS720925 DXO720921:DXO720925 EHK720921:EHK720925 ERG720921:ERG720925 FBC720921:FBC720925 FKY720921:FKY720925 FUU720921:FUU720925 GEQ720921:GEQ720925 GOM720921:GOM720925 GYI720921:GYI720925 HIE720921:HIE720925 HSA720921:HSA720925 IBW720921:IBW720925 ILS720921:ILS720925 IVO720921:IVO720925 JFK720921:JFK720925 JPG720921:JPG720925 JZC720921:JZC720925 KIY720921:KIY720925 KSU720921:KSU720925 LCQ720921:LCQ720925 LMM720921:LMM720925 LWI720921:LWI720925 MGE720921:MGE720925 MQA720921:MQA720925 MZW720921:MZW720925 NJS720921:NJS720925 NTO720921:NTO720925 ODK720921:ODK720925 ONG720921:ONG720925 OXC720921:OXC720925 PGY720921:PGY720925 PQU720921:PQU720925 QAQ720921:QAQ720925 QKM720921:QKM720925 QUI720921:QUI720925 REE720921:REE720925 ROA720921:ROA720925 RXW720921:RXW720925 SHS720921:SHS720925 SRO720921:SRO720925 TBK720921:TBK720925 TLG720921:TLG720925 TVC720921:TVC720925 UEY720921:UEY720925 UOU720921:UOU720925 UYQ720921:UYQ720925 VIM720921:VIM720925 VSI720921:VSI720925 WCE720921:WCE720925 WMA720921:WMA720925 WVW720921:WVW720925 JK786457:JK786461 TG786457:TG786461 ADC786457:ADC786461 AMY786457:AMY786461 AWU786457:AWU786461 BGQ786457:BGQ786461 BQM786457:BQM786461 CAI786457:CAI786461 CKE786457:CKE786461 CUA786457:CUA786461 DDW786457:DDW786461 DNS786457:DNS786461 DXO786457:DXO786461 EHK786457:EHK786461 ERG786457:ERG786461 FBC786457:FBC786461 FKY786457:FKY786461 FUU786457:FUU786461 GEQ786457:GEQ786461 GOM786457:GOM786461 GYI786457:GYI786461 HIE786457:HIE786461 HSA786457:HSA786461 IBW786457:IBW786461 ILS786457:ILS786461 IVO786457:IVO786461 JFK786457:JFK786461 JPG786457:JPG786461 JZC786457:JZC786461 KIY786457:KIY786461 KSU786457:KSU786461 LCQ786457:LCQ786461 LMM786457:LMM786461 LWI786457:LWI786461 MGE786457:MGE786461 MQA786457:MQA786461 MZW786457:MZW786461 NJS786457:NJS786461 NTO786457:NTO786461 ODK786457:ODK786461 ONG786457:ONG786461 OXC786457:OXC786461 PGY786457:PGY786461 PQU786457:PQU786461 QAQ786457:QAQ786461 QKM786457:QKM786461 QUI786457:QUI786461 REE786457:REE786461 ROA786457:ROA786461 RXW786457:RXW786461 SHS786457:SHS786461 SRO786457:SRO786461 TBK786457:TBK786461 TLG786457:TLG786461 TVC786457:TVC786461 UEY786457:UEY786461 UOU786457:UOU786461 UYQ786457:UYQ786461 VIM786457:VIM786461 VSI786457:VSI786461 WCE786457:WCE786461 WMA786457:WMA786461 WVW786457:WVW786461 JK851993:JK851997 TG851993:TG851997 ADC851993:ADC851997 AMY851993:AMY851997 AWU851993:AWU851997 BGQ851993:BGQ851997 BQM851993:BQM851997 CAI851993:CAI851997 CKE851993:CKE851997 CUA851993:CUA851997 DDW851993:DDW851997 DNS851993:DNS851997 DXO851993:DXO851997 EHK851993:EHK851997 ERG851993:ERG851997 FBC851993:FBC851997 FKY851993:FKY851997 FUU851993:FUU851997 GEQ851993:GEQ851997 GOM851993:GOM851997 GYI851993:GYI851997 HIE851993:HIE851997 HSA851993:HSA851997 IBW851993:IBW851997 ILS851993:ILS851997 IVO851993:IVO851997 JFK851993:JFK851997 JPG851993:JPG851997 JZC851993:JZC851997 KIY851993:KIY851997 KSU851993:KSU851997 LCQ851993:LCQ851997 LMM851993:LMM851997 LWI851993:LWI851997 MGE851993:MGE851997 MQA851993:MQA851997 MZW851993:MZW851997 NJS851993:NJS851997 NTO851993:NTO851997 ODK851993:ODK851997 ONG851993:ONG851997 OXC851993:OXC851997 PGY851993:PGY851997 PQU851993:PQU851997 QAQ851993:QAQ851997 QKM851993:QKM851997 QUI851993:QUI851997 REE851993:REE851997 ROA851993:ROA851997 RXW851993:RXW851997 SHS851993:SHS851997 SRO851993:SRO851997 TBK851993:TBK851997 TLG851993:TLG851997 TVC851993:TVC851997 UEY851993:UEY851997 UOU851993:UOU851997 UYQ851993:UYQ851997 VIM851993:VIM851997 VSI851993:VSI851997 WCE851993:WCE851997 WMA851993:WMA851997 WVW851993:WVW851997 JK917529:JK917533 TG917529:TG917533 ADC917529:ADC917533 AMY917529:AMY917533 AWU917529:AWU917533 BGQ917529:BGQ917533 BQM917529:BQM917533 CAI917529:CAI917533 CKE917529:CKE917533 CUA917529:CUA917533 DDW917529:DDW917533 DNS917529:DNS917533 DXO917529:DXO917533 EHK917529:EHK917533 ERG917529:ERG917533 FBC917529:FBC917533 FKY917529:FKY917533 FUU917529:FUU917533 GEQ917529:GEQ917533 GOM917529:GOM917533 GYI917529:GYI917533 HIE917529:HIE917533 HSA917529:HSA917533 IBW917529:IBW917533 ILS917529:ILS917533 IVO917529:IVO917533 JFK917529:JFK917533 JPG917529:JPG917533 JZC917529:JZC917533 KIY917529:KIY917533 KSU917529:KSU917533 LCQ917529:LCQ917533 LMM917529:LMM917533 LWI917529:LWI917533 MGE917529:MGE917533 MQA917529:MQA917533 MZW917529:MZW917533 NJS917529:NJS917533 NTO917529:NTO917533 ODK917529:ODK917533 ONG917529:ONG917533 OXC917529:OXC917533 PGY917529:PGY917533 PQU917529:PQU917533 QAQ917529:QAQ917533 QKM917529:QKM917533 QUI917529:QUI917533 REE917529:REE917533 ROA917529:ROA917533 RXW917529:RXW917533 SHS917529:SHS917533 SRO917529:SRO917533 TBK917529:TBK917533 TLG917529:TLG917533 TVC917529:TVC917533 UEY917529:UEY917533 UOU917529:UOU917533 UYQ917529:UYQ917533 VIM917529:VIM917533 VSI917529:VSI917533 WCE917529:WCE917533 WMA917529:WMA917533 WVW917529:WVW917533 JK983065:JK983069 TG983065:TG983069 ADC983065:ADC983069 AMY983065:AMY983069 AWU983065:AWU983069 BGQ983065:BGQ983069 BQM983065:BQM983069 CAI983065:CAI983069 CKE983065:CKE983069 CUA983065:CUA983069 DDW983065:DDW983069 DNS983065:DNS983069 DXO983065:DXO983069 EHK983065:EHK983069 ERG983065:ERG983069 FBC983065:FBC983069 FKY983065:FKY983069 FUU983065:FUU983069 GEQ983065:GEQ983069 GOM983065:GOM983069 GYI983065:GYI983069 HIE983065:HIE983069 HSA983065:HSA983069 IBW983065:IBW983069 ILS983065:ILS983069 IVO983065:IVO983069 JFK983065:JFK983069 JPG983065:JPG983069 JZC983065:JZC983069 KIY983065:KIY983069 KSU983065:KSU983069 LCQ983065:LCQ983069 LMM983065:LMM983069 LWI983065:LWI983069 MGE983065:MGE983069 MQA983065:MQA983069 MZW983065:MZW983069 NJS983065:NJS983069 NTO983065:NTO983069 ODK983065:ODK983069 ONG983065:ONG983069 OXC983065:OXC983069 PGY983065:PGY983069 PQU983065:PQU983069 QAQ983065:QAQ983069 QKM983065:QKM983069 QUI983065:QUI983069 REE983065:REE983069 ROA983065:ROA983069 RXW983065:RXW983069 SHS983065:SHS983069 SRO983065:SRO983069 TBK983065:TBK983069 TLG983065:TLG983069 TVC983065:TVC983069 UEY983065:UEY983069 UOU983065:UOU983069 UYQ983065:UYQ983069 VIM983065:VIM983069 VSI983065:VSI983069 WCE983065:WCE983069 WMA983065:WMA983069 WVW983065:WVW983069 WVK25:WVK28 WVW24 WLO25:WLO28 WMA24 WBS25:WBS28 WCE24 VRW25:VRW28 VSI24 VIA25:VIA28 VIM24 UYE25:UYE28 UYQ24 UOI25:UOI28 UOU24 UEM25:UEM28 UEY24 TUQ25:TUQ28 TVC24 TKU25:TKU28 TLG24 TAY25:TAY28 TBK24 SRC25:SRC28 SRO24 SHG25:SHG28 SHS24 RXK25:RXK28 RXW24 RNO25:RNO28 ROA24 RDS25:RDS28 REE24 QTW25:QTW28 QUI24 QKA25:QKA28 QKM24 QAE25:QAE28 QAQ24 PQI25:PQI28 PQU24 PGM25:PGM28 PGY24 OWQ25:OWQ28 OXC24 OMU25:OMU28 ONG24 OCY25:OCY28 ODK24 NTC25:NTC28 NTO24 NJG25:NJG28 NJS24 MZK25:MZK28 MZW24 MPO25:MPO28 MQA24 MFS25:MFS28 MGE24 LVW25:LVW28 LWI24 LMA25:LMA28 LMM24 LCE25:LCE28 LCQ24 KSI25:KSI28 KSU24 KIM25:KIM28 KIY24 JYQ25:JYQ28 JZC24 JOU25:JOU28 JPG24 JEY25:JEY28 JFK24 IVC25:IVC28 IVO24 ILG25:ILG28 ILS24 IBK25:IBK28 IBW24 HRO25:HRO28 HSA24 HHS25:HHS28 HIE24 GXW25:GXW28 GYI24 GOA25:GOA28 GOM24 GEE25:GEE28 GEQ24 FUI25:FUI28 FUU24 FKM25:FKM28 FKY24 FAQ25:FAQ28 FBC24 EQU25:EQU28 ERG24 EGY25:EGY28 EHK24 DXC25:DXC28 DXO24 DNG25:DNG28 DNS24 DDK25:DDK28 DDW24 CTO25:CTO28 CUA24 CJS25:CJS28 CKE24 BZW25:BZW28 CAI24 BQA25:BQA28 BQM24 BGE25:BGE28 BGQ24 AWI25:AWI28 AWU24 AMM25:AMM28 AMY24 ACQ25:ACQ28 ADC24 SU25:SU28 TG24 IY25:IY28" xr:uid="{F41132A1-34EA-4D9D-AB70-ACBC92E17080}"/>
    <dataValidation type="list" allowBlank="1" showInputMessage="1" showErrorMessage="1" sqref="WVV983072 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O65555 JJ65568 TF65568 ADB65568 AMX65568 AWT65568 BGP65568 BQL65568 CAH65568 CKD65568 CTZ65568 DDV65568 DNR65568 DXN65568 EHJ65568 ERF65568 FBB65568 FKX65568 FUT65568 GEP65568 GOL65568 GYH65568 HID65568 HRZ65568 IBV65568 ILR65568 IVN65568 JFJ65568 JPF65568 JZB65568 KIX65568 KST65568 LCP65568 LML65568 LWH65568 MGD65568 MPZ65568 MZV65568 NJR65568 NTN65568 ODJ65568 ONF65568 OXB65568 PGX65568 PQT65568 QAP65568 QKL65568 QUH65568 RED65568 RNZ65568 RXV65568 SHR65568 SRN65568 TBJ65568 TLF65568 TVB65568 UEX65568 UOT65568 UYP65568 VIL65568 VSH65568 WCD65568 WLZ65568 WVV65568 O131091 JJ131104 TF131104 ADB131104 AMX131104 AWT131104 BGP131104 BQL131104 CAH131104 CKD131104 CTZ131104 DDV131104 DNR131104 DXN131104 EHJ131104 ERF131104 FBB131104 FKX131104 FUT131104 GEP131104 GOL131104 GYH131104 HID131104 HRZ131104 IBV131104 ILR131104 IVN131104 JFJ131104 JPF131104 JZB131104 KIX131104 KST131104 LCP131104 LML131104 LWH131104 MGD131104 MPZ131104 MZV131104 NJR131104 NTN131104 ODJ131104 ONF131104 OXB131104 PGX131104 PQT131104 QAP131104 QKL131104 QUH131104 RED131104 RNZ131104 RXV131104 SHR131104 SRN131104 TBJ131104 TLF131104 TVB131104 UEX131104 UOT131104 UYP131104 VIL131104 VSH131104 WCD131104 WLZ131104 WVV131104 O196627 JJ196640 TF196640 ADB196640 AMX196640 AWT196640 BGP196640 BQL196640 CAH196640 CKD196640 CTZ196640 DDV196640 DNR196640 DXN196640 EHJ196640 ERF196640 FBB196640 FKX196640 FUT196640 GEP196640 GOL196640 GYH196640 HID196640 HRZ196640 IBV196640 ILR196640 IVN196640 JFJ196640 JPF196640 JZB196640 KIX196640 KST196640 LCP196640 LML196640 LWH196640 MGD196640 MPZ196640 MZV196640 NJR196640 NTN196640 ODJ196640 ONF196640 OXB196640 PGX196640 PQT196640 QAP196640 QKL196640 QUH196640 RED196640 RNZ196640 RXV196640 SHR196640 SRN196640 TBJ196640 TLF196640 TVB196640 UEX196640 UOT196640 UYP196640 VIL196640 VSH196640 WCD196640 WLZ196640 WVV196640 O262163 JJ262176 TF262176 ADB262176 AMX262176 AWT262176 BGP262176 BQL262176 CAH262176 CKD262176 CTZ262176 DDV262176 DNR262176 DXN262176 EHJ262176 ERF262176 FBB262176 FKX262176 FUT262176 GEP262176 GOL262176 GYH262176 HID262176 HRZ262176 IBV262176 ILR262176 IVN262176 JFJ262176 JPF262176 JZB262176 KIX262176 KST262176 LCP262176 LML262176 LWH262176 MGD262176 MPZ262176 MZV262176 NJR262176 NTN262176 ODJ262176 ONF262176 OXB262176 PGX262176 PQT262176 QAP262176 QKL262176 QUH262176 RED262176 RNZ262176 RXV262176 SHR262176 SRN262176 TBJ262176 TLF262176 TVB262176 UEX262176 UOT262176 UYP262176 VIL262176 VSH262176 WCD262176 WLZ262176 WVV262176 O327699 JJ327712 TF327712 ADB327712 AMX327712 AWT327712 BGP327712 BQL327712 CAH327712 CKD327712 CTZ327712 DDV327712 DNR327712 DXN327712 EHJ327712 ERF327712 FBB327712 FKX327712 FUT327712 GEP327712 GOL327712 GYH327712 HID327712 HRZ327712 IBV327712 ILR327712 IVN327712 JFJ327712 JPF327712 JZB327712 KIX327712 KST327712 LCP327712 LML327712 LWH327712 MGD327712 MPZ327712 MZV327712 NJR327712 NTN327712 ODJ327712 ONF327712 OXB327712 PGX327712 PQT327712 QAP327712 QKL327712 QUH327712 RED327712 RNZ327712 RXV327712 SHR327712 SRN327712 TBJ327712 TLF327712 TVB327712 UEX327712 UOT327712 UYP327712 VIL327712 VSH327712 WCD327712 WLZ327712 WVV327712 O393235 JJ393248 TF393248 ADB393248 AMX393248 AWT393248 BGP393248 BQL393248 CAH393248 CKD393248 CTZ393248 DDV393248 DNR393248 DXN393248 EHJ393248 ERF393248 FBB393248 FKX393248 FUT393248 GEP393248 GOL393248 GYH393248 HID393248 HRZ393248 IBV393248 ILR393248 IVN393248 JFJ393248 JPF393248 JZB393248 KIX393248 KST393248 LCP393248 LML393248 LWH393248 MGD393248 MPZ393248 MZV393248 NJR393248 NTN393248 ODJ393248 ONF393248 OXB393248 PGX393248 PQT393248 QAP393248 QKL393248 QUH393248 RED393248 RNZ393248 RXV393248 SHR393248 SRN393248 TBJ393248 TLF393248 TVB393248 UEX393248 UOT393248 UYP393248 VIL393248 VSH393248 WCD393248 WLZ393248 WVV393248 O458771 JJ458784 TF458784 ADB458784 AMX458784 AWT458784 BGP458784 BQL458784 CAH458784 CKD458784 CTZ458784 DDV458784 DNR458784 DXN458784 EHJ458784 ERF458784 FBB458784 FKX458784 FUT458784 GEP458784 GOL458784 GYH458784 HID458784 HRZ458784 IBV458784 ILR458784 IVN458784 JFJ458784 JPF458784 JZB458784 KIX458784 KST458784 LCP458784 LML458784 LWH458784 MGD458784 MPZ458784 MZV458784 NJR458784 NTN458784 ODJ458784 ONF458784 OXB458784 PGX458784 PQT458784 QAP458784 QKL458784 QUH458784 RED458784 RNZ458784 RXV458784 SHR458784 SRN458784 TBJ458784 TLF458784 TVB458784 UEX458784 UOT458784 UYP458784 VIL458784 VSH458784 WCD458784 WLZ458784 WVV458784 O524307 JJ524320 TF524320 ADB524320 AMX524320 AWT524320 BGP524320 BQL524320 CAH524320 CKD524320 CTZ524320 DDV524320 DNR524320 DXN524320 EHJ524320 ERF524320 FBB524320 FKX524320 FUT524320 GEP524320 GOL524320 GYH524320 HID524320 HRZ524320 IBV524320 ILR524320 IVN524320 JFJ524320 JPF524320 JZB524320 KIX524320 KST524320 LCP524320 LML524320 LWH524320 MGD524320 MPZ524320 MZV524320 NJR524320 NTN524320 ODJ524320 ONF524320 OXB524320 PGX524320 PQT524320 QAP524320 QKL524320 QUH524320 RED524320 RNZ524320 RXV524320 SHR524320 SRN524320 TBJ524320 TLF524320 TVB524320 UEX524320 UOT524320 UYP524320 VIL524320 VSH524320 WCD524320 WLZ524320 WVV524320 O589843 JJ589856 TF589856 ADB589856 AMX589856 AWT589856 BGP589856 BQL589856 CAH589856 CKD589856 CTZ589856 DDV589856 DNR589856 DXN589856 EHJ589856 ERF589856 FBB589856 FKX589856 FUT589856 GEP589856 GOL589856 GYH589856 HID589856 HRZ589856 IBV589856 ILR589856 IVN589856 JFJ589856 JPF589856 JZB589856 KIX589856 KST589856 LCP589856 LML589856 LWH589856 MGD589856 MPZ589856 MZV589856 NJR589856 NTN589856 ODJ589856 ONF589856 OXB589856 PGX589856 PQT589856 QAP589856 QKL589856 QUH589856 RED589856 RNZ589856 RXV589856 SHR589856 SRN589856 TBJ589856 TLF589856 TVB589856 UEX589856 UOT589856 UYP589856 VIL589856 VSH589856 WCD589856 WLZ589856 WVV589856 O655379 JJ655392 TF655392 ADB655392 AMX655392 AWT655392 BGP655392 BQL655392 CAH655392 CKD655392 CTZ655392 DDV655392 DNR655392 DXN655392 EHJ655392 ERF655392 FBB655392 FKX655392 FUT655392 GEP655392 GOL655392 GYH655392 HID655392 HRZ655392 IBV655392 ILR655392 IVN655392 JFJ655392 JPF655392 JZB655392 KIX655392 KST655392 LCP655392 LML655392 LWH655392 MGD655392 MPZ655392 MZV655392 NJR655392 NTN655392 ODJ655392 ONF655392 OXB655392 PGX655392 PQT655392 QAP655392 QKL655392 QUH655392 RED655392 RNZ655392 RXV655392 SHR655392 SRN655392 TBJ655392 TLF655392 TVB655392 UEX655392 UOT655392 UYP655392 VIL655392 VSH655392 WCD655392 WLZ655392 WVV655392 O720915 JJ720928 TF720928 ADB720928 AMX720928 AWT720928 BGP720928 BQL720928 CAH720928 CKD720928 CTZ720928 DDV720928 DNR720928 DXN720928 EHJ720928 ERF720928 FBB720928 FKX720928 FUT720928 GEP720928 GOL720928 GYH720928 HID720928 HRZ720928 IBV720928 ILR720928 IVN720928 JFJ720928 JPF720928 JZB720928 KIX720928 KST720928 LCP720928 LML720928 LWH720928 MGD720928 MPZ720928 MZV720928 NJR720928 NTN720928 ODJ720928 ONF720928 OXB720928 PGX720928 PQT720928 QAP720928 QKL720928 QUH720928 RED720928 RNZ720928 RXV720928 SHR720928 SRN720928 TBJ720928 TLF720928 TVB720928 UEX720928 UOT720928 UYP720928 VIL720928 VSH720928 WCD720928 WLZ720928 WVV720928 O786451 JJ786464 TF786464 ADB786464 AMX786464 AWT786464 BGP786464 BQL786464 CAH786464 CKD786464 CTZ786464 DDV786464 DNR786464 DXN786464 EHJ786464 ERF786464 FBB786464 FKX786464 FUT786464 GEP786464 GOL786464 GYH786464 HID786464 HRZ786464 IBV786464 ILR786464 IVN786464 JFJ786464 JPF786464 JZB786464 KIX786464 KST786464 LCP786464 LML786464 LWH786464 MGD786464 MPZ786464 MZV786464 NJR786464 NTN786464 ODJ786464 ONF786464 OXB786464 PGX786464 PQT786464 QAP786464 QKL786464 QUH786464 RED786464 RNZ786464 RXV786464 SHR786464 SRN786464 TBJ786464 TLF786464 TVB786464 UEX786464 UOT786464 UYP786464 VIL786464 VSH786464 WCD786464 WLZ786464 WVV786464 O851987 JJ852000 TF852000 ADB852000 AMX852000 AWT852000 BGP852000 BQL852000 CAH852000 CKD852000 CTZ852000 DDV852000 DNR852000 DXN852000 EHJ852000 ERF852000 FBB852000 FKX852000 FUT852000 GEP852000 GOL852000 GYH852000 HID852000 HRZ852000 IBV852000 ILR852000 IVN852000 JFJ852000 JPF852000 JZB852000 KIX852000 KST852000 LCP852000 LML852000 LWH852000 MGD852000 MPZ852000 MZV852000 NJR852000 NTN852000 ODJ852000 ONF852000 OXB852000 PGX852000 PQT852000 QAP852000 QKL852000 QUH852000 RED852000 RNZ852000 RXV852000 SHR852000 SRN852000 TBJ852000 TLF852000 TVB852000 UEX852000 UOT852000 UYP852000 VIL852000 VSH852000 WCD852000 WLZ852000 WVV852000 O917523 JJ917536 TF917536 ADB917536 AMX917536 AWT917536 BGP917536 BQL917536 CAH917536 CKD917536 CTZ917536 DDV917536 DNR917536 DXN917536 EHJ917536 ERF917536 FBB917536 FKX917536 FUT917536 GEP917536 GOL917536 GYH917536 HID917536 HRZ917536 IBV917536 ILR917536 IVN917536 JFJ917536 JPF917536 JZB917536 KIX917536 KST917536 LCP917536 LML917536 LWH917536 MGD917536 MPZ917536 MZV917536 NJR917536 NTN917536 ODJ917536 ONF917536 OXB917536 PGX917536 PQT917536 QAP917536 QKL917536 QUH917536 RED917536 RNZ917536 RXV917536 SHR917536 SRN917536 TBJ917536 TLF917536 TVB917536 UEX917536 UOT917536 UYP917536 VIL917536 VSH917536 WCD917536 WLZ917536 WVV917536 O983059 JJ983072 TF983072 ADB983072 AMX983072 AWT983072 BGP983072 BQL983072 CAH983072 CKD983072 CTZ983072 DDV983072 DNR983072 DXN983072 EHJ983072 ERF983072 FBB983072 FKX983072 FUT983072 GEP983072 GOL983072 GYH983072 HID983072 HRZ983072 IBV983072 ILR983072 IVN983072 JFJ983072 JPF983072 JZB983072 KIX983072 KST983072 LCP983072 LML983072 LWH983072 MGD983072 MPZ983072 MZV983072 NJR983072 NTN983072 ODJ983072 ONF983072 OXB983072 PGX983072 PQT983072 QAP983072 QKL983072 QUH983072 RED983072 RNZ983072 RXV983072 SHR983072 SRN983072 TBJ983072 TLF983072 TVB983072 UEX983072 UOT983072 UYP983072 VIL983072 VSH983072 WCD983072 WLZ983072" xr:uid="{89ADDAE0-A207-4A92-B60A-DF93AEC74F57}">
      <formula1>anc_per</formula1>
    </dataValidation>
    <dataValidation type="decimal" operator="greaterThan" allowBlank="1" showInputMessage="1" showErrorMessage="1" errorTitle="Number of Hospitals" error="Please enter a number greater than 0." promptTitle="NET AR DAYS" prompt="Do not include accounts with adminstrative holds_x000a_" sqref="M6" xr:uid="{FDF2A5E9-2D22-4529-9BE1-A6987EF76223}">
      <formula1>0</formula1>
    </dataValidation>
    <dataValidation type="decimal" allowBlank="1" showInputMessage="1" showErrorMessage="1" sqref="M62:M66" xr:uid="{8D1CC9A6-4708-4DDF-A6EA-EE552A0C53AA}">
      <formula1>0</formula1>
      <formula2>1</formula2>
    </dataValidation>
    <dataValidation type="decimal" allowBlank="1" showInputMessage="1" showErrorMessage="1" promptTitle="ERROR: SUM" prompt="If the sum of the inputs does not equal 100% the orange cell will return &quot;ERROR: SUM&quot;. Please review your inputs.  If the value is 0%, please enter &quot;0&quot;" sqref="M32:M33" xr:uid="{67ED8599-645B-4436-9289-444FA68D5239}">
      <formula1>0</formula1>
      <formula2>1</formula2>
    </dataValidation>
    <dataValidation type="decimal" allowBlank="1" showInputMessage="1" showErrorMessage="1" promptTitle="Answer in volume not dollars" prompt="If the sum of the inputs does not equal 100% the orange cell will return &quot;ERROR: SUM&quot;. Please review your inputs. If the value is 0%, please enter &quot;_x000a_0&quot;" sqref="M11:M12" xr:uid="{98CF97B7-258A-406A-AD38-72CE94BA4718}">
      <formula1>0</formula1>
      <formula2>1</formula2>
    </dataValidation>
    <dataValidation type="decimal" allowBlank="1" showInputMessage="1" showErrorMessage="1" promptTitle="Answer in volume not dollars" prompt="If the sum of the inputs does not equal 100% the orange cell will return &quot;ERROR: SUM&quot;. Please review your inputs.  If the value is 0%, please enter &quot;0&quot;" sqref="M47:M50 M17:M21 M25:M28" xr:uid="{C79183CA-A572-47AA-9461-0CEA01B23CD6}">
      <formula1>0</formula1>
      <formula2>1</formula2>
    </dataValidation>
    <dataValidation type="decimal" allowBlank="1" showInputMessage="1" showErrorMessage="1" promptTitle="Answer in volume not dollars" prompt="SUM of values must equal 100%_x000a__x000a_For example, Medicare would be: number of denial write-offs from Medicare/ total number of denial write-offs from all payers_x000a_" sqref="M38:M42" xr:uid="{9129000C-0121-428F-91B5-E8FF1439BA3B}">
      <formula1>0</formula1>
      <formula2>1</formula2>
    </dataValidation>
    <dataValidation type="decimal" allowBlank="1" showInputMessage="1" showErrorMessage="1" prompt="If the sum of the inputs does not equal 100% the orange cell will return &quot;ERROR: SUM&quot;. Please review your inputs.  If the value is 0%, please enter &quot;0&quot;" sqref="M55:M56" xr:uid="{1581E113-423B-4AB5-9F21-C7DACE6C69BC}">
      <formula1>0</formula1>
      <formula2>1</formula2>
    </dataValidation>
  </dataValidations>
  <hyperlinks>
    <hyperlink ref="L6" location="'Definitions and Formulae'!A30" display="Net A/R Days" xr:uid="{527DD98D-CA66-40BD-B572-E13F8FA1BEAB}"/>
    <hyperlink ref="I53" location="'Definitions and Formulae'!A28" display="denial write-offs " xr:uid="{06A8610B-944A-459F-BDCB-98311E625712}"/>
    <hyperlink ref="E59" location="'Definitions and Formulae'!A4" display="D. Appeals" xr:uid="{031E044F-45A2-4FAB-9562-7F51617E11C2}"/>
  </hyperlinks>
  <pageMargins left="0.7" right="0.7" top="0.75" bottom="0.75" header="0.3" footer="0.3"/>
  <pageSetup scale="51"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00AF68AFDDC6742A4E204E0523D35EB" ma:contentTypeVersion="16" ma:contentTypeDescription="Create a new document." ma:contentTypeScope="" ma:versionID="84b6fa1d1767d2c1d753a66acd43f21a">
  <xsd:schema xmlns:xsd="http://www.w3.org/2001/XMLSchema" xmlns:xs="http://www.w3.org/2001/XMLSchema" xmlns:p="http://schemas.microsoft.com/office/2006/metadata/properties" xmlns:ns2="f7e4f93e-e6bf-434b-9f44-5cf3f51b7100" xmlns:ns3="79837e85-97c4-49a9-a0d6-139d8727844a" targetNamespace="http://schemas.microsoft.com/office/2006/metadata/properties" ma:root="true" ma:fieldsID="ec51b4b1c174a353a327bad6f24ae0b2" ns2:_="" ns3:_="">
    <xsd:import namespace="f7e4f93e-e6bf-434b-9f44-5cf3f51b7100"/>
    <xsd:import namespace="79837e85-97c4-49a9-a0d6-139d8727844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ServiceAutoTags" minOccurs="0"/>
                <xsd:element ref="ns2:MediaLengthInSecond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7e4f93e-e6bf-434b-9f44-5cf3f51b710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2a6b2b66-40d8-4e06-8a39-adc3ecd4519b"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9837e85-97c4-49a9-a0d6-139d8727844a"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d9cdf6e6-d84b-4e09-9e02-7d9362edd517}" ma:internalName="TaxCatchAll" ma:showField="CatchAllData" ma:web="79837e85-97c4-49a9-a0d6-139d8727844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79837e85-97c4-49a9-a0d6-139d8727844a" xsi:nil="true"/>
    <lcf76f155ced4ddcb4097134ff3c332f xmlns="f7e4f93e-e6bf-434b-9f44-5cf3f51b7100">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B711CAC-3AE5-4C16-AFD6-56C7A3609806}"/>
</file>

<file path=customXml/itemProps2.xml><?xml version="1.0" encoding="utf-8"?>
<ds:datastoreItem xmlns:ds="http://schemas.openxmlformats.org/officeDocument/2006/customXml" ds:itemID="{C0F78E97-302F-493A-9E18-57DBFF72BA28}">
  <ds:schemaRefs>
    <ds:schemaRef ds:uri="http://purl.org/dc/terms/"/>
    <ds:schemaRef ds:uri="b724a115-6e01-413c-9369-94617329b7dd"/>
    <ds:schemaRef ds:uri="http://schemas.microsoft.com/office/2006/documentManagement/types"/>
    <ds:schemaRef ds:uri="http://purl.org/dc/elements/1.1/"/>
    <ds:schemaRef ds:uri="http://schemas.microsoft.com/office/2006/metadata/properties"/>
    <ds:schemaRef ds:uri="http://schemas.openxmlformats.org/package/2006/metadata/core-properties"/>
    <ds:schemaRef ds:uri="http://schemas.microsoft.com/office/infopath/2007/PartnerControls"/>
    <ds:schemaRef ds:uri="eff23ac3-25a5-4c5d-839d-353cf227d696"/>
    <ds:schemaRef ds:uri="http://www.w3.org/XML/1998/namespace"/>
    <ds:schemaRef ds:uri="http://purl.org/dc/dcmitype/"/>
  </ds:schemaRefs>
</ds:datastoreItem>
</file>

<file path=customXml/itemProps3.xml><?xml version="1.0" encoding="utf-8"?>
<ds:datastoreItem xmlns:ds="http://schemas.openxmlformats.org/officeDocument/2006/customXml" ds:itemID="{6D5EDE8E-A74F-47D5-85BC-4D5041D2392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20</vt:i4>
      </vt:variant>
      <vt:variant>
        <vt:lpstr>Named Ranges</vt:lpstr>
      </vt:variant>
      <vt:variant>
        <vt:i4>10</vt:i4>
      </vt:variant>
    </vt:vector>
  </HeadingPairs>
  <TitlesOfParts>
    <vt:vector size="30" baseType="lpstr">
      <vt:lpstr>Introduction</vt:lpstr>
      <vt:lpstr>Instructions</vt:lpstr>
      <vt:lpstr>Definitions and Formulae</vt:lpstr>
      <vt:lpstr>Table of Contents</vt:lpstr>
      <vt:lpstr>CCN</vt:lpstr>
      <vt:lpstr>1.1 Demographics</vt:lpstr>
      <vt:lpstr>1.2 Finance and Operations</vt:lpstr>
      <vt:lpstr>1.3 Staffing and Outsourcing </vt:lpstr>
      <vt:lpstr>1.4 Business Office</vt:lpstr>
      <vt:lpstr>1.5 Patient Access</vt:lpstr>
      <vt:lpstr>2. Validation Summary</vt:lpstr>
      <vt:lpstr>2.1 Overall Validation </vt:lpstr>
      <vt:lpstr>2.2 Feedback</vt:lpstr>
      <vt:lpstr>New Metric Definitions</vt:lpstr>
      <vt:lpstr>Data Scraping </vt:lpstr>
      <vt:lpstr>2019 values</vt:lpstr>
      <vt:lpstr>Error Flags</vt:lpstr>
      <vt:lpstr>NPI_Lookup</vt:lpstr>
      <vt:lpstr>Email_Org_Map</vt:lpstr>
      <vt:lpstr>Feedback scraping </vt:lpstr>
      <vt:lpstr>Contact_MGSC</vt:lpstr>
      <vt:lpstr>'1.1 Demographics'!Demographics</vt:lpstr>
      <vt:lpstr>'2.2 Feedback'!Feedback</vt:lpstr>
      <vt:lpstr>Instructions!Instructions</vt:lpstr>
      <vt:lpstr>'1.1 Demographics'!Print_Area</vt:lpstr>
      <vt:lpstr>'1.3 Staffing and Outsourcing '!Revenue_Overall</vt:lpstr>
      <vt:lpstr>'1.4 Business Office'!Revenue_Overall</vt:lpstr>
      <vt:lpstr>'1.5 Patient Access'!Revenue_Overall</vt:lpstr>
      <vt:lpstr>Revenue_Overall</vt:lpstr>
      <vt:lpstr>TOC</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Robinson, Lauren E</dc:creator>
  <cp:lastModifiedBy>Robinson, Lauren E</cp:lastModifiedBy>
  <dcterms:created xsi:type="dcterms:W3CDTF">2020-10-02T18:18:13Z</dcterms:created>
  <dcterms:modified xsi:type="dcterms:W3CDTF">2021-04-16T17:19:03Z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0x010100DCF90CD8335E7840B4A632BEDE6319DD</vt:lpwstr>
  </property>
</Properties>
</file>